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fitz\OneDrive - University of Virginia\Desktop\Degree Work\Dissertation\Ch 3 Kh Saturation Cases\Appenices\Appedix 3b - HANPP Calculations\"/>
    </mc:Choice>
  </mc:AlternateContent>
  <xr:revisionPtr revIDLastSave="0" documentId="13_ncr:1_{4C4ADF36-0AA7-4FF0-B1D0-101DE66E3FCF}" xr6:coauthVersionLast="47" xr6:coauthVersionMax="47" xr10:uidLastSave="{00000000-0000-0000-0000-000000000000}"/>
  <bookViews>
    <workbookView xWindow="-110" yWindow="-110" windowWidth="25820" windowHeight="15620" xr2:uid="{363C7F21-BB7B-462E-ADCF-075F585AC89B}"/>
  </bookViews>
  <sheets>
    <sheet name="CHA Summary" sheetId="21" r:id="rId1"/>
    <sheet name="definitions" sheetId="36" r:id="rId2"/>
    <sheet name="CHA HANPP -  Wood" sheetId="43" r:id="rId3"/>
    <sheet name="CHA FAO - Data, Forest" sheetId="55" r:id="rId4"/>
    <sheet name="CHA - HANPP, Grazing Total" sheetId="42" r:id="rId5"/>
    <sheet name="CHA - HANPP, Fodder Crops" sheetId="61" r:id="rId6"/>
    <sheet name="CHA - HANPP, Grazing Demand" sheetId="58" r:id="rId7"/>
    <sheet name="CHA - HANPP, Fodder Residue" sheetId="56" r:id="rId8"/>
    <sheet name="CHA FAO - Data, Fodder" sheetId="74" r:id="rId9"/>
    <sheet name="CHA FAO - Data Crops" sheetId="64" r:id="rId10"/>
    <sheet name="CHA FAO - Data, Livestock" sheetId="63" r:id="rId11"/>
    <sheet name="CHA - HANPP, Perm Crops" sheetId="49" r:id="rId12"/>
    <sheet name="CHA FAO - Data, Perm Crops" sheetId="67" r:id="rId13"/>
    <sheet name="CHA HANPP - Harves, Ann Crops" sheetId="29" r:id="rId14"/>
    <sheet name="CHA FAO - Data, Land Use" sheetId="50" r:id="rId15"/>
    <sheet name="CHA - Output, LPJmL NPPo" sheetId="53" r:id="rId16"/>
    <sheet name="cha fao infr" sheetId="46" r:id="rId17"/>
    <sheet name="cha fao land cover" sheetId="52" r:id="rId18"/>
    <sheet name="CHA - HANPP,  Burning" sheetId="45" r:id="rId19"/>
    <sheet name="CHA FAO - Data, Burned Biomass" sheetId="51" r:id="rId20"/>
    <sheet name="cha raw lpjml output" sheetId="69" r:id="rId21"/>
  </sheets>
  <externalReferences>
    <externalReference r:id="rId22"/>
    <externalReference r:id="rId23"/>
    <externalReference r:id="rId24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8" i="63" l="1"/>
  <c r="AN29" i="21"/>
  <c r="AM29" i="21"/>
  <c r="AL29" i="21"/>
  <c r="AE29" i="21"/>
  <c r="AD29" i="21"/>
  <c r="AC29" i="21"/>
  <c r="AB29" i="21"/>
  <c r="AO27" i="21"/>
  <c r="AN27" i="21"/>
  <c r="AM27" i="21"/>
  <c r="AL27" i="21"/>
  <c r="AK27" i="21"/>
  <c r="AF27" i="21"/>
  <c r="AE27" i="21"/>
  <c r="AD27" i="21"/>
  <c r="AC27" i="21"/>
  <c r="AB27" i="21"/>
  <c r="AA27" i="21"/>
  <c r="AR31" i="21"/>
  <c r="AQ31" i="21"/>
  <c r="AP31" i="21"/>
  <c r="AO31" i="21"/>
  <c r="AN31" i="21"/>
  <c r="AM31" i="21"/>
  <c r="AL31" i="21"/>
  <c r="AK31" i="21"/>
  <c r="AJ31" i="21"/>
  <c r="AI31" i="21"/>
  <c r="AH31" i="21"/>
  <c r="AG31" i="21"/>
  <c r="AF31" i="21"/>
  <c r="AE31" i="21"/>
  <c r="AD31" i="21"/>
  <c r="AC31" i="21"/>
  <c r="AB31" i="21"/>
  <c r="AA31" i="21"/>
  <c r="Z31" i="21"/>
  <c r="ED57" i="21"/>
  <c r="EC57" i="21"/>
  <c r="EB57" i="21"/>
  <c r="EA57" i="21"/>
  <c r="DZ57" i="21"/>
  <c r="DY57" i="21"/>
  <c r="DX57" i="21"/>
  <c r="DW57" i="21"/>
  <c r="DV57" i="21"/>
  <c r="DU57" i="21"/>
  <c r="DT57" i="21"/>
  <c r="DS57" i="21"/>
  <c r="DR57" i="21"/>
  <c r="DQ57" i="21"/>
  <c r="DP57" i="21"/>
  <c r="DO57" i="21"/>
  <c r="DN57" i="21"/>
  <c r="DM57" i="21"/>
  <c r="DL57" i="21"/>
  <c r="DK57" i="21"/>
  <c r="DJ57" i="21"/>
  <c r="DI57" i="21"/>
  <c r="DH57" i="21"/>
  <c r="DG57" i="21"/>
  <c r="DF57" i="21"/>
  <c r="DE57" i="21"/>
  <c r="DD57" i="21"/>
  <c r="DC57" i="21"/>
  <c r="DB57" i="21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P11" i="49" l="1"/>
  <c r="O11" i="49"/>
  <c r="N11" i="49"/>
  <c r="M11" i="49"/>
  <c r="L11" i="49"/>
  <c r="K11" i="49"/>
  <c r="J11" i="49"/>
  <c r="I11" i="49"/>
  <c r="H11" i="49"/>
  <c r="G11" i="49"/>
  <c r="P10" i="49"/>
  <c r="O10" i="49"/>
  <c r="N10" i="49"/>
  <c r="M10" i="49"/>
  <c r="L10" i="49"/>
  <c r="K10" i="49"/>
  <c r="J10" i="49"/>
  <c r="I10" i="49"/>
  <c r="H10" i="49"/>
  <c r="G10" i="49"/>
  <c r="P9" i="49"/>
  <c r="O9" i="49"/>
  <c r="N9" i="49"/>
  <c r="M9" i="49"/>
  <c r="L9" i="49"/>
  <c r="K9" i="49"/>
  <c r="J9" i="49"/>
  <c r="I9" i="49"/>
  <c r="H9" i="49"/>
  <c r="G9" i="49"/>
  <c r="BM11" i="49" l="1"/>
  <c r="BL11" i="49"/>
  <c r="BK11" i="49"/>
  <c r="BJ11" i="49"/>
  <c r="BI11" i="49"/>
  <c r="BH11" i="49"/>
  <c r="BG11" i="49"/>
  <c r="BF11" i="49"/>
  <c r="BE11" i="49"/>
  <c r="BD11" i="49"/>
  <c r="BC11" i="49"/>
  <c r="BB11" i="49"/>
  <c r="BA11" i="49"/>
  <c r="AZ11" i="49"/>
  <c r="AY11" i="49"/>
  <c r="AX11" i="49"/>
  <c r="AW11" i="49"/>
  <c r="AV11" i="49"/>
  <c r="AU11" i="49"/>
  <c r="AT11" i="49"/>
  <c r="AS11" i="49"/>
  <c r="AR11" i="49"/>
  <c r="AQ11" i="49"/>
  <c r="AP11" i="49"/>
  <c r="AO11" i="49"/>
  <c r="AN11" i="49"/>
  <c r="AM11" i="49"/>
  <c r="AL11" i="49"/>
  <c r="AK11" i="49"/>
  <c r="AJ11" i="49"/>
  <c r="AI11" i="49"/>
  <c r="AH11" i="49"/>
  <c r="AG11" i="49"/>
  <c r="AF11" i="49"/>
  <c r="AE11" i="49"/>
  <c r="AD11" i="49"/>
  <c r="AC11" i="49"/>
  <c r="AB11" i="49"/>
  <c r="AA11" i="49"/>
  <c r="Z11" i="49"/>
  <c r="Y11" i="49"/>
  <c r="X11" i="49"/>
  <c r="W11" i="49"/>
  <c r="V11" i="49"/>
  <c r="U11" i="49"/>
  <c r="T11" i="49"/>
  <c r="S11" i="49"/>
  <c r="R11" i="49"/>
  <c r="BM10" i="49"/>
  <c r="BL10" i="49"/>
  <c r="BK10" i="49"/>
  <c r="BJ10" i="49"/>
  <c r="BI10" i="49"/>
  <c r="BH10" i="49"/>
  <c r="BG10" i="49"/>
  <c r="BF10" i="49"/>
  <c r="BE10" i="49"/>
  <c r="BD10" i="49"/>
  <c r="BC10" i="49"/>
  <c r="BB10" i="49"/>
  <c r="BA10" i="49"/>
  <c r="AZ10" i="49"/>
  <c r="AY10" i="49"/>
  <c r="AX10" i="49"/>
  <c r="AW10" i="49"/>
  <c r="AV10" i="49"/>
  <c r="AU10" i="49"/>
  <c r="AT10" i="49"/>
  <c r="AS10" i="49"/>
  <c r="AR10" i="49"/>
  <c r="AQ10" i="49"/>
  <c r="AP10" i="49"/>
  <c r="AO10" i="49"/>
  <c r="AN10" i="49"/>
  <c r="AM10" i="49"/>
  <c r="AL10" i="49"/>
  <c r="AK10" i="49"/>
  <c r="AJ10" i="49"/>
  <c r="AI10" i="49"/>
  <c r="AH10" i="49"/>
  <c r="AG10" i="49"/>
  <c r="AF10" i="49"/>
  <c r="AE10" i="49"/>
  <c r="AD10" i="49"/>
  <c r="AC10" i="49"/>
  <c r="AB10" i="49"/>
  <c r="AA10" i="49"/>
  <c r="Z10" i="49"/>
  <c r="Y10" i="49"/>
  <c r="X10" i="49"/>
  <c r="W10" i="49"/>
  <c r="V10" i="49"/>
  <c r="U10" i="49"/>
  <c r="T10" i="49"/>
  <c r="S10" i="49"/>
  <c r="R10" i="49"/>
  <c r="BM9" i="49"/>
  <c r="BL9" i="49"/>
  <c r="BK9" i="49"/>
  <c r="BJ9" i="49"/>
  <c r="BI9" i="49"/>
  <c r="BH9" i="49"/>
  <c r="BG9" i="49"/>
  <c r="BF9" i="49"/>
  <c r="BE9" i="49"/>
  <c r="BD9" i="49"/>
  <c r="BC9" i="49"/>
  <c r="BB9" i="49"/>
  <c r="BA9" i="49"/>
  <c r="AZ9" i="49"/>
  <c r="AY9" i="49"/>
  <c r="AX9" i="49"/>
  <c r="AW9" i="49"/>
  <c r="AV9" i="49"/>
  <c r="AU9" i="49"/>
  <c r="AT9" i="49"/>
  <c r="AS9" i="49"/>
  <c r="AR9" i="49"/>
  <c r="AQ9" i="49"/>
  <c r="AP9" i="49"/>
  <c r="AO9" i="49"/>
  <c r="AN9" i="49"/>
  <c r="AM9" i="49"/>
  <c r="AL9" i="49"/>
  <c r="AK9" i="49"/>
  <c r="AJ9" i="49"/>
  <c r="AI9" i="49"/>
  <c r="AH9" i="49"/>
  <c r="AG9" i="49"/>
  <c r="AF9" i="49"/>
  <c r="AE9" i="49"/>
  <c r="AD9" i="49"/>
  <c r="AC9" i="49"/>
  <c r="AB9" i="49"/>
  <c r="AA9" i="49"/>
  <c r="Z9" i="49"/>
  <c r="Y9" i="49"/>
  <c r="X9" i="49"/>
  <c r="W9" i="49"/>
  <c r="V9" i="49"/>
  <c r="U9" i="49"/>
  <c r="T9" i="49"/>
  <c r="S9" i="49"/>
  <c r="R9" i="49"/>
  <c r="Q11" i="49"/>
  <c r="Q10" i="49"/>
  <c r="Q9" i="49"/>
  <c r="D13" i="49"/>
  <c r="D12" i="49"/>
  <c r="D11" i="49"/>
  <c r="D10" i="49"/>
  <c r="D9" i="49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BD42" i="43"/>
  <c r="BC42" i="43"/>
  <c r="BB42" i="43"/>
  <c r="BA42" i="43"/>
  <c r="AZ42" i="43"/>
  <c r="AY42" i="43"/>
  <c r="AX42" i="43"/>
  <c r="AW42" i="43"/>
  <c r="AV42" i="43"/>
  <c r="AU42" i="43"/>
  <c r="AT42" i="43"/>
  <c r="AS42" i="43"/>
  <c r="AR42" i="43"/>
  <c r="AQ42" i="43"/>
  <c r="AP42" i="43"/>
  <c r="AO42" i="43"/>
  <c r="AN42" i="43"/>
  <c r="AM42" i="43"/>
  <c r="AL42" i="43"/>
  <c r="AK42" i="43"/>
  <c r="AJ42" i="43"/>
  <c r="AI42" i="43"/>
  <c r="AH42" i="43"/>
  <c r="AG42" i="43"/>
  <c r="AF42" i="43"/>
  <c r="AE42" i="43"/>
  <c r="AD42" i="43"/>
  <c r="AC42" i="43"/>
  <c r="AB42" i="43"/>
  <c r="AA42" i="43"/>
  <c r="Z42" i="43"/>
  <c r="Y42" i="43"/>
  <c r="X42" i="43"/>
  <c r="W42" i="43"/>
  <c r="V42" i="43"/>
  <c r="U42" i="43"/>
  <c r="T42" i="43"/>
  <c r="S42" i="43"/>
  <c r="R42" i="43"/>
  <c r="Q42" i="43"/>
  <c r="P42" i="43"/>
  <c r="O42" i="43"/>
  <c r="N42" i="43"/>
  <c r="M42" i="43"/>
  <c r="L42" i="43"/>
  <c r="K42" i="43"/>
  <c r="J42" i="43"/>
  <c r="I43" i="43"/>
  <c r="I42" i="43"/>
  <c r="AV12" i="21"/>
  <c r="BH25" i="61"/>
  <c r="BG25" i="61"/>
  <c r="BF25" i="61"/>
  <c r="BE25" i="61"/>
  <c r="BD25" i="61"/>
  <c r="BC25" i="61"/>
  <c r="BB25" i="61"/>
  <c r="BA25" i="61"/>
  <c r="AZ25" i="61"/>
  <c r="AY25" i="61"/>
  <c r="AX25" i="61"/>
  <c r="AW25" i="61"/>
  <c r="AV25" i="61"/>
  <c r="AU25" i="61"/>
  <c r="AT25" i="61"/>
  <c r="AS25" i="61"/>
  <c r="AR25" i="61"/>
  <c r="AQ25" i="61"/>
  <c r="AP25" i="61"/>
  <c r="AO25" i="61"/>
  <c r="AN25" i="61"/>
  <c r="AM25" i="61"/>
  <c r="AL25" i="61"/>
  <c r="AK25" i="61"/>
  <c r="AJ25" i="61"/>
  <c r="AI25" i="61"/>
  <c r="AH25" i="61"/>
  <c r="AG25" i="61"/>
  <c r="AF25" i="61"/>
  <c r="AE25" i="61"/>
  <c r="AD25" i="61"/>
  <c r="AC25" i="61"/>
  <c r="AB25" i="61"/>
  <c r="AA25" i="61"/>
  <c r="Z25" i="61"/>
  <c r="Y25" i="61"/>
  <c r="X25" i="61"/>
  <c r="W25" i="61"/>
  <c r="V25" i="61"/>
  <c r="U25" i="61"/>
  <c r="T25" i="61"/>
  <c r="S25" i="61"/>
  <c r="R25" i="61"/>
  <c r="Q25" i="61"/>
  <c r="P25" i="61"/>
  <c r="O25" i="61"/>
  <c r="N25" i="61"/>
  <c r="M25" i="61"/>
  <c r="L25" i="61"/>
  <c r="K25" i="61"/>
  <c r="J25" i="61"/>
  <c r="I25" i="61"/>
  <c r="BH24" i="61"/>
  <c r="BG24" i="61"/>
  <c r="BF24" i="61"/>
  <c r="BE24" i="61"/>
  <c r="BD24" i="61"/>
  <c r="BC24" i="61"/>
  <c r="BB24" i="61"/>
  <c r="BA24" i="61"/>
  <c r="AZ24" i="61"/>
  <c r="AY24" i="61"/>
  <c r="AX24" i="61"/>
  <c r="AW24" i="61"/>
  <c r="AV24" i="61"/>
  <c r="AU24" i="61"/>
  <c r="AT24" i="61"/>
  <c r="AS24" i="61"/>
  <c r="AR24" i="61"/>
  <c r="AQ24" i="61"/>
  <c r="AP24" i="61"/>
  <c r="AO24" i="61"/>
  <c r="AN24" i="61"/>
  <c r="AM24" i="61"/>
  <c r="AL24" i="61"/>
  <c r="AK24" i="61"/>
  <c r="AJ24" i="61"/>
  <c r="AI24" i="61"/>
  <c r="AH24" i="61"/>
  <c r="AG24" i="61"/>
  <c r="AF24" i="61"/>
  <c r="AE24" i="61"/>
  <c r="AD24" i="61"/>
  <c r="AC24" i="61"/>
  <c r="AB24" i="61"/>
  <c r="AA24" i="61"/>
  <c r="Z24" i="61"/>
  <c r="Y24" i="61"/>
  <c r="X24" i="61"/>
  <c r="W24" i="61"/>
  <c r="V24" i="61"/>
  <c r="U24" i="61"/>
  <c r="T24" i="61"/>
  <c r="S24" i="61"/>
  <c r="R24" i="61"/>
  <c r="Q24" i="61"/>
  <c r="P24" i="61"/>
  <c r="O24" i="61"/>
  <c r="N24" i="61"/>
  <c r="M24" i="61"/>
  <c r="L24" i="61"/>
  <c r="K24" i="61"/>
  <c r="J24" i="61"/>
  <c r="I24" i="61"/>
  <c r="BH23" i="61"/>
  <c r="BG23" i="61"/>
  <c r="BF23" i="61"/>
  <c r="BE23" i="61"/>
  <c r="BD23" i="61"/>
  <c r="BC23" i="61"/>
  <c r="BB23" i="61"/>
  <c r="BA23" i="61"/>
  <c r="AZ23" i="61"/>
  <c r="AY23" i="61"/>
  <c r="AX23" i="61"/>
  <c r="AW23" i="61"/>
  <c r="AV23" i="61"/>
  <c r="AU23" i="61"/>
  <c r="AT23" i="61"/>
  <c r="AS23" i="61"/>
  <c r="AR23" i="61"/>
  <c r="AQ23" i="61"/>
  <c r="AP23" i="61"/>
  <c r="AO23" i="61"/>
  <c r="AN23" i="61"/>
  <c r="AM23" i="61"/>
  <c r="AL23" i="61"/>
  <c r="AK23" i="61"/>
  <c r="AJ23" i="61"/>
  <c r="AI23" i="61"/>
  <c r="AH23" i="61"/>
  <c r="AG23" i="61"/>
  <c r="AF23" i="61"/>
  <c r="AE23" i="61"/>
  <c r="AD23" i="61"/>
  <c r="AC23" i="61"/>
  <c r="AB23" i="61"/>
  <c r="AA23" i="61"/>
  <c r="Z23" i="61"/>
  <c r="Y23" i="61"/>
  <c r="X23" i="61"/>
  <c r="W23" i="61"/>
  <c r="V23" i="61"/>
  <c r="U23" i="61"/>
  <c r="T23" i="61"/>
  <c r="S23" i="61"/>
  <c r="R23" i="61"/>
  <c r="Q23" i="61"/>
  <c r="P23" i="61"/>
  <c r="O23" i="61"/>
  <c r="N23" i="61"/>
  <c r="M23" i="61"/>
  <c r="L23" i="61"/>
  <c r="K23" i="61"/>
  <c r="J23" i="61"/>
  <c r="I23" i="61"/>
  <c r="BH21" i="61"/>
  <c r="BG21" i="61"/>
  <c r="BF21" i="61"/>
  <c r="BE21" i="61"/>
  <c r="BD21" i="61"/>
  <c r="BC21" i="61"/>
  <c r="BB21" i="61"/>
  <c r="BA21" i="61"/>
  <c r="AZ21" i="61"/>
  <c r="AY21" i="61"/>
  <c r="AX21" i="61"/>
  <c r="AW21" i="61"/>
  <c r="AV21" i="61"/>
  <c r="AU21" i="61"/>
  <c r="AT21" i="61"/>
  <c r="AS21" i="61"/>
  <c r="AR21" i="61"/>
  <c r="AQ21" i="61"/>
  <c r="AP21" i="61"/>
  <c r="AO21" i="61"/>
  <c r="AN21" i="61"/>
  <c r="AM21" i="61"/>
  <c r="AL21" i="61"/>
  <c r="AK21" i="61"/>
  <c r="AJ21" i="61"/>
  <c r="AI21" i="61"/>
  <c r="AH21" i="61"/>
  <c r="AG21" i="61"/>
  <c r="AF21" i="61"/>
  <c r="AE21" i="61"/>
  <c r="AD21" i="61"/>
  <c r="AC21" i="61"/>
  <c r="AB21" i="61"/>
  <c r="AA21" i="61"/>
  <c r="Z21" i="61"/>
  <c r="Y21" i="61"/>
  <c r="X21" i="61"/>
  <c r="W21" i="61"/>
  <c r="V21" i="61"/>
  <c r="U21" i="61"/>
  <c r="T21" i="61"/>
  <c r="S21" i="61"/>
  <c r="R21" i="61"/>
  <c r="Q21" i="61"/>
  <c r="P21" i="61"/>
  <c r="O21" i="61"/>
  <c r="N21" i="61"/>
  <c r="M21" i="61"/>
  <c r="L21" i="61"/>
  <c r="K21" i="61"/>
  <c r="J21" i="61"/>
  <c r="I21" i="61"/>
  <c r="BH20" i="61"/>
  <c r="BG20" i="61"/>
  <c r="BF20" i="61"/>
  <c r="BE20" i="61"/>
  <c r="BD20" i="61"/>
  <c r="BC20" i="61"/>
  <c r="BB20" i="61"/>
  <c r="BA20" i="61"/>
  <c r="AZ20" i="61"/>
  <c r="AY20" i="61"/>
  <c r="AX20" i="61"/>
  <c r="AW20" i="61"/>
  <c r="AV20" i="61"/>
  <c r="AU20" i="61"/>
  <c r="AT20" i="61"/>
  <c r="AS20" i="61"/>
  <c r="AR20" i="61"/>
  <c r="AQ20" i="61"/>
  <c r="AP20" i="61"/>
  <c r="AO20" i="61"/>
  <c r="AN20" i="61"/>
  <c r="AM20" i="61"/>
  <c r="AL20" i="61"/>
  <c r="AK20" i="61"/>
  <c r="AJ20" i="61"/>
  <c r="AI20" i="61"/>
  <c r="AH20" i="61"/>
  <c r="AG20" i="61"/>
  <c r="AF20" i="61"/>
  <c r="AE20" i="61"/>
  <c r="AD20" i="61"/>
  <c r="AC20" i="61"/>
  <c r="AB20" i="61"/>
  <c r="AA20" i="61"/>
  <c r="Z20" i="61"/>
  <c r="Y20" i="61"/>
  <c r="X20" i="61"/>
  <c r="W20" i="61"/>
  <c r="V20" i="61"/>
  <c r="U20" i="61"/>
  <c r="T20" i="61"/>
  <c r="S20" i="61"/>
  <c r="R20" i="61"/>
  <c r="Q20" i="61"/>
  <c r="P20" i="61"/>
  <c r="O20" i="61"/>
  <c r="N20" i="61"/>
  <c r="M20" i="61"/>
  <c r="L20" i="61"/>
  <c r="K20" i="61"/>
  <c r="J20" i="61"/>
  <c r="I20" i="61"/>
  <c r="BH16" i="61"/>
  <c r="BG16" i="61"/>
  <c r="BF16" i="61"/>
  <c r="BE16" i="61"/>
  <c r="BD16" i="61"/>
  <c r="BC16" i="61"/>
  <c r="BB16" i="61"/>
  <c r="BA16" i="61"/>
  <c r="AZ16" i="61"/>
  <c r="AY16" i="61"/>
  <c r="AX16" i="61"/>
  <c r="AW16" i="61"/>
  <c r="AV16" i="61"/>
  <c r="AU16" i="61"/>
  <c r="AT16" i="61"/>
  <c r="AS16" i="61"/>
  <c r="AR16" i="61"/>
  <c r="AQ16" i="61"/>
  <c r="AP16" i="61"/>
  <c r="AO16" i="61"/>
  <c r="AN16" i="61"/>
  <c r="AM16" i="61"/>
  <c r="AL16" i="61"/>
  <c r="AK16" i="61"/>
  <c r="AJ16" i="61"/>
  <c r="AI16" i="61"/>
  <c r="AH16" i="61"/>
  <c r="AG16" i="61"/>
  <c r="AF16" i="61"/>
  <c r="AE16" i="61"/>
  <c r="AD16" i="61"/>
  <c r="AC16" i="61"/>
  <c r="AB16" i="61"/>
  <c r="AA16" i="61"/>
  <c r="Z16" i="61"/>
  <c r="Y16" i="61"/>
  <c r="X16" i="61"/>
  <c r="W16" i="61"/>
  <c r="V16" i="61"/>
  <c r="U16" i="61"/>
  <c r="T16" i="61"/>
  <c r="S16" i="61"/>
  <c r="R16" i="61"/>
  <c r="Q16" i="61"/>
  <c r="P16" i="61"/>
  <c r="O16" i="61"/>
  <c r="N16" i="61"/>
  <c r="M16" i="61"/>
  <c r="L16" i="61"/>
  <c r="K16" i="61"/>
  <c r="J16" i="61"/>
  <c r="I16" i="61"/>
  <c r="BH14" i="61"/>
  <c r="BG14" i="61"/>
  <c r="BF14" i="61"/>
  <c r="BE14" i="61"/>
  <c r="BD14" i="61"/>
  <c r="BC14" i="61"/>
  <c r="BB14" i="61"/>
  <c r="BA14" i="61"/>
  <c r="AZ14" i="61"/>
  <c r="AY14" i="61"/>
  <c r="AX14" i="61"/>
  <c r="AW14" i="61"/>
  <c r="AV14" i="61"/>
  <c r="AU14" i="61"/>
  <c r="AT14" i="61"/>
  <c r="AS14" i="61"/>
  <c r="AR14" i="61"/>
  <c r="AQ14" i="61"/>
  <c r="AP14" i="61"/>
  <c r="AO14" i="61"/>
  <c r="AN14" i="61"/>
  <c r="AM14" i="61"/>
  <c r="AL14" i="61"/>
  <c r="AK14" i="61"/>
  <c r="AJ14" i="61"/>
  <c r="AI14" i="61"/>
  <c r="AH14" i="61"/>
  <c r="AG14" i="61"/>
  <c r="AF14" i="61"/>
  <c r="AE14" i="61"/>
  <c r="AD14" i="61"/>
  <c r="AC14" i="61"/>
  <c r="AB14" i="61"/>
  <c r="AA14" i="61"/>
  <c r="Z14" i="61"/>
  <c r="Y14" i="61"/>
  <c r="X14" i="61"/>
  <c r="W14" i="61"/>
  <c r="V14" i="61"/>
  <c r="U14" i="61"/>
  <c r="T14" i="61"/>
  <c r="S14" i="61"/>
  <c r="R14" i="61"/>
  <c r="Q14" i="61"/>
  <c r="P14" i="61"/>
  <c r="O14" i="61"/>
  <c r="N14" i="61"/>
  <c r="M14" i="61"/>
  <c r="L14" i="61"/>
  <c r="K14" i="61"/>
  <c r="J14" i="61"/>
  <c r="I14" i="61"/>
  <c r="BH13" i="61"/>
  <c r="BG13" i="61"/>
  <c r="BF13" i="61"/>
  <c r="BE13" i="61"/>
  <c r="BD13" i="61"/>
  <c r="BC13" i="61"/>
  <c r="BB13" i="61"/>
  <c r="BA13" i="61"/>
  <c r="AZ13" i="61"/>
  <c r="AY13" i="61"/>
  <c r="AX13" i="61"/>
  <c r="AW13" i="61"/>
  <c r="AV13" i="61"/>
  <c r="AU13" i="61"/>
  <c r="AT13" i="61"/>
  <c r="AS13" i="61"/>
  <c r="AR13" i="61"/>
  <c r="AQ13" i="61"/>
  <c r="AP13" i="61"/>
  <c r="AO13" i="61"/>
  <c r="AN13" i="61"/>
  <c r="AM13" i="61"/>
  <c r="AL13" i="61"/>
  <c r="AK13" i="61"/>
  <c r="AJ13" i="61"/>
  <c r="AI13" i="61"/>
  <c r="AH13" i="61"/>
  <c r="AG13" i="61"/>
  <c r="AF13" i="61"/>
  <c r="AE13" i="61"/>
  <c r="AD13" i="61"/>
  <c r="AC13" i="61"/>
  <c r="AB13" i="61"/>
  <c r="AA13" i="61"/>
  <c r="Z13" i="61"/>
  <c r="Y13" i="61"/>
  <c r="X13" i="61"/>
  <c r="W13" i="61"/>
  <c r="V13" i="61"/>
  <c r="U13" i="61"/>
  <c r="T13" i="61"/>
  <c r="S13" i="61"/>
  <c r="R13" i="61"/>
  <c r="Q13" i="61"/>
  <c r="P13" i="61"/>
  <c r="O13" i="61"/>
  <c r="N13" i="61"/>
  <c r="M13" i="61"/>
  <c r="L13" i="61"/>
  <c r="K13" i="61"/>
  <c r="J13" i="61"/>
  <c r="I13" i="61"/>
  <c r="BH12" i="61"/>
  <c r="BG12" i="61"/>
  <c r="BF12" i="61"/>
  <c r="BE12" i="61"/>
  <c r="BD12" i="61"/>
  <c r="BC12" i="61"/>
  <c r="BB12" i="61"/>
  <c r="BA12" i="61"/>
  <c r="AZ12" i="61"/>
  <c r="AY12" i="61"/>
  <c r="AX12" i="61"/>
  <c r="AW12" i="61"/>
  <c r="AV12" i="61"/>
  <c r="AU12" i="61"/>
  <c r="AT12" i="61"/>
  <c r="AS12" i="61"/>
  <c r="AR12" i="61"/>
  <c r="AQ12" i="61"/>
  <c r="AP12" i="61"/>
  <c r="AO12" i="61"/>
  <c r="AN12" i="61"/>
  <c r="AM12" i="61"/>
  <c r="AL12" i="61"/>
  <c r="AK12" i="61"/>
  <c r="AJ12" i="61"/>
  <c r="AI12" i="61"/>
  <c r="AH12" i="61"/>
  <c r="AG12" i="61"/>
  <c r="AF12" i="61"/>
  <c r="AE12" i="61"/>
  <c r="AD12" i="61"/>
  <c r="AC12" i="61"/>
  <c r="AB12" i="61"/>
  <c r="AA12" i="61"/>
  <c r="Z12" i="61"/>
  <c r="Y12" i="61"/>
  <c r="X12" i="61"/>
  <c r="W12" i="61"/>
  <c r="V12" i="61"/>
  <c r="U12" i="61"/>
  <c r="T12" i="61"/>
  <c r="S12" i="61"/>
  <c r="R12" i="61"/>
  <c r="Q12" i="61"/>
  <c r="P12" i="61"/>
  <c r="O12" i="61"/>
  <c r="N12" i="61"/>
  <c r="M12" i="61"/>
  <c r="L12" i="61"/>
  <c r="K12" i="61"/>
  <c r="J12" i="61"/>
  <c r="I12" i="61"/>
  <c r="BH11" i="61"/>
  <c r="BG11" i="61"/>
  <c r="BF11" i="61"/>
  <c r="BE11" i="61"/>
  <c r="BD11" i="61"/>
  <c r="BC11" i="61"/>
  <c r="BB11" i="61"/>
  <c r="BA11" i="61"/>
  <c r="AZ11" i="61"/>
  <c r="AY11" i="61"/>
  <c r="AX11" i="61"/>
  <c r="AW11" i="61"/>
  <c r="AV11" i="61"/>
  <c r="AU11" i="61"/>
  <c r="AT11" i="61"/>
  <c r="AS11" i="61"/>
  <c r="AR11" i="61"/>
  <c r="AQ11" i="61"/>
  <c r="AP11" i="61"/>
  <c r="AO11" i="61"/>
  <c r="AN11" i="61"/>
  <c r="AM11" i="61"/>
  <c r="AL11" i="61"/>
  <c r="AK11" i="61"/>
  <c r="AJ11" i="61"/>
  <c r="AI11" i="61"/>
  <c r="AH11" i="61"/>
  <c r="AG11" i="61"/>
  <c r="AF11" i="61"/>
  <c r="AE11" i="61"/>
  <c r="AD11" i="61"/>
  <c r="AC11" i="61"/>
  <c r="AB11" i="61"/>
  <c r="AA11" i="61"/>
  <c r="Z11" i="61"/>
  <c r="Y11" i="61"/>
  <c r="X11" i="61"/>
  <c r="W11" i="61"/>
  <c r="V11" i="61"/>
  <c r="U11" i="61"/>
  <c r="T11" i="61"/>
  <c r="S11" i="61"/>
  <c r="R11" i="61"/>
  <c r="Q11" i="61"/>
  <c r="P11" i="61"/>
  <c r="O11" i="61"/>
  <c r="N11" i="61"/>
  <c r="M11" i="61"/>
  <c r="L11" i="61"/>
  <c r="K11" i="61"/>
  <c r="J11" i="61"/>
  <c r="I11" i="61"/>
  <c r="BH10" i="61"/>
  <c r="BG10" i="61"/>
  <c r="BF10" i="61"/>
  <c r="BE10" i="61"/>
  <c r="BD10" i="61"/>
  <c r="BC10" i="61"/>
  <c r="BB10" i="61"/>
  <c r="BA10" i="61"/>
  <c r="AZ10" i="61"/>
  <c r="AY10" i="61"/>
  <c r="AX10" i="61"/>
  <c r="AW10" i="61"/>
  <c r="AV10" i="61"/>
  <c r="AU10" i="61"/>
  <c r="AT10" i="61"/>
  <c r="AS10" i="61"/>
  <c r="AR10" i="61"/>
  <c r="AQ10" i="61"/>
  <c r="AP10" i="61"/>
  <c r="AO10" i="61"/>
  <c r="AN10" i="61"/>
  <c r="AM10" i="61"/>
  <c r="AL10" i="61"/>
  <c r="AK10" i="61"/>
  <c r="AJ10" i="61"/>
  <c r="AI10" i="61"/>
  <c r="AH10" i="61"/>
  <c r="AG10" i="61"/>
  <c r="AF10" i="61"/>
  <c r="AE10" i="61"/>
  <c r="AD10" i="61"/>
  <c r="AC10" i="61"/>
  <c r="AB10" i="61"/>
  <c r="AA10" i="61"/>
  <c r="Z10" i="61"/>
  <c r="Y10" i="61"/>
  <c r="X10" i="61"/>
  <c r="W10" i="61"/>
  <c r="V10" i="61"/>
  <c r="U10" i="61"/>
  <c r="T10" i="61"/>
  <c r="S10" i="61"/>
  <c r="R10" i="61"/>
  <c r="Q10" i="61"/>
  <c r="P10" i="61"/>
  <c r="O10" i="61"/>
  <c r="N10" i="61"/>
  <c r="M10" i="61"/>
  <c r="L10" i="61"/>
  <c r="K10" i="61"/>
  <c r="J10" i="61"/>
  <c r="I10" i="61"/>
  <c r="BH9" i="61"/>
  <c r="BG9" i="61"/>
  <c r="BF9" i="61"/>
  <c r="BE9" i="61"/>
  <c r="BD9" i="61"/>
  <c r="BC9" i="61"/>
  <c r="BB9" i="61"/>
  <c r="BA9" i="61"/>
  <c r="AZ9" i="61"/>
  <c r="AY9" i="61"/>
  <c r="AX9" i="61"/>
  <c r="AW9" i="61"/>
  <c r="AV9" i="61"/>
  <c r="AU9" i="61"/>
  <c r="AT9" i="61"/>
  <c r="AS9" i="61"/>
  <c r="AR9" i="61"/>
  <c r="AQ9" i="61"/>
  <c r="AP9" i="61"/>
  <c r="AO9" i="61"/>
  <c r="AN9" i="61"/>
  <c r="AM9" i="61"/>
  <c r="AL9" i="61"/>
  <c r="AK9" i="61"/>
  <c r="AJ9" i="61"/>
  <c r="AI9" i="61"/>
  <c r="AH9" i="61"/>
  <c r="AG9" i="61"/>
  <c r="AF9" i="61"/>
  <c r="AE9" i="61"/>
  <c r="AD9" i="61"/>
  <c r="AC9" i="61"/>
  <c r="AB9" i="61"/>
  <c r="AA9" i="61"/>
  <c r="Z9" i="61"/>
  <c r="Y9" i="61"/>
  <c r="X9" i="61"/>
  <c r="W9" i="61"/>
  <c r="V9" i="61"/>
  <c r="U9" i="61"/>
  <c r="T9" i="61"/>
  <c r="S9" i="61"/>
  <c r="R9" i="61"/>
  <c r="Q9" i="61"/>
  <c r="P9" i="61"/>
  <c r="O9" i="61"/>
  <c r="N9" i="61"/>
  <c r="M9" i="61"/>
  <c r="L9" i="61"/>
  <c r="K9" i="61"/>
  <c r="J9" i="61"/>
  <c r="I9" i="61"/>
  <c r="BH8" i="61"/>
  <c r="BG8" i="61"/>
  <c r="BF8" i="61"/>
  <c r="BE8" i="61"/>
  <c r="BD8" i="61"/>
  <c r="BC8" i="61"/>
  <c r="BB8" i="61"/>
  <c r="BA8" i="61"/>
  <c r="AZ8" i="61"/>
  <c r="AY8" i="61"/>
  <c r="AX8" i="61"/>
  <c r="AW8" i="61"/>
  <c r="AV8" i="61"/>
  <c r="AU8" i="61"/>
  <c r="AT8" i="61"/>
  <c r="AS8" i="61"/>
  <c r="AR8" i="61"/>
  <c r="AQ8" i="61"/>
  <c r="AP8" i="61"/>
  <c r="AO8" i="61"/>
  <c r="AN8" i="61"/>
  <c r="AM8" i="61"/>
  <c r="AL8" i="61"/>
  <c r="AK8" i="61"/>
  <c r="AJ8" i="61"/>
  <c r="AI8" i="61"/>
  <c r="AH8" i="61"/>
  <c r="AG8" i="61"/>
  <c r="AF8" i="61"/>
  <c r="AE8" i="61"/>
  <c r="AD8" i="61"/>
  <c r="AC8" i="61"/>
  <c r="AB8" i="61"/>
  <c r="AA8" i="61"/>
  <c r="Z8" i="61"/>
  <c r="Y8" i="61"/>
  <c r="X8" i="61"/>
  <c r="W8" i="61"/>
  <c r="V8" i="61"/>
  <c r="U8" i="61"/>
  <c r="T8" i="61"/>
  <c r="S8" i="61"/>
  <c r="R8" i="61"/>
  <c r="Q8" i="61"/>
  <c r="P8" i="61"/>
  <c r="O8" i="61"/>
  <c r="N8" i="61"/>
  <c r="M8" i="61"/>
  <c r="L8" i="61"/>
  <c r="K8" i="61"/>
  <c r="J8" i="61"/>
  <c r="I8" i="61"/>
  <c r="F13" i="61"/>
  <c r="F14" i="61"/>
  <c r="H21" i="61"/>
  <c r="H20" i="61"/>
  <c r="H24" i="61"/>
  <c r="H23" i="61"/>
  <c r="F21" i="61"/>
  <c r="F20" i="61"/>
  <c r="H16" i="61"/>
  <c r="H14" i="61"/>
  <c r="H13" i="61"/>
  <c r="H11" i="61"/>
  <c r="H10" i="61"/>
  <c r="F16" i="61"/>
  <c r="F8" i="61"/>
  <c r="H8" i="61" s="1"/>
  <c r="F9" i="61"/>
  <c r="F10" i="61"/>
  <c r="F48" i="61"/>
  <c r="F47" i="61"/>
  <c r="F46" i="61"/>
  <c r="F45" i="61"/>
  <c r="F44" i="61"/>
  <c r="F43" i="61"/>
  <c r="F42" i="61"/>
  <c r="F41" i="61"/>
  <c r="F40" i="61"/>
  <c r="F39" i="61"/>
  <c r="F38" i="61"/>
  <c r="F37" i="61"/>
  <c r="F36" i="61"/>
  <c r="F24" i="61"/>
  <c r="F23" i="61"/>
  <c r="F25" i="61"/>
  <c r="O51" i="21"/>
  <c r="AZ44" i="21"/>
  <c r="AZ45" i="21" s="1"/>
  <c r="AY44" i="21"/>
  <c r="AY45" i="21" s="1"/>
  <c r="AX44" i="21"/>
  <c r="AX45" i="21" s="1"/>
  <c r="AW44" i="21"/>
  <c r="AV44" i="21"/>
  <c r="AV45" i="21" s="1"/>
  <c r="AU44" i="21"/>
  <c r="AU45" i="21" s="1"/>
  <c r="AT44" i="21"/>
  <c r="AT45" i="21" s="1"/>
  <c r="AS44" i="21"/>
  <c r="AS45" i="21" s="1"/>
  <c r="AR44" i="21"/>
  <c r="AR45" i="21" s="1"/>
  <c r="AQ44" i="21"/>
  <c r="AQ45" i="21" s="1"/>
  <c r="AP44" i="21"/>
  <c r="AP45" i="21" s="1"/>
  <c r="AO44" i="21"/>
  <c r="AN44" i="21"/>
  <c r="AM44" i="21"/>
  <c r="AM45" i="21" s="1"/>
  <c r="AL44" i="21"/>
  <c r="AL45" i="21" s="1"/>
  <c r="AK44" i="21"/>
  <c r="AK45" i="21" s="1"/>
  <c r="AJ44" i="21"/>
  <c r="AJ45" i="21" s="1"/>
  <c r="AI44" i="21"/>
  <c r="AI45" i="21" s="1"/>
  <c r="AH44" i="21"/>
  <c r="AH45" i="21" s="1"/>
  <c r="AG44" i="21"/>
  <c r="AG45" i="21" s="1"/>
  <c r="AF44" i="21"/>
  <c r="AE44" i="21"/>
  <c r="AE45" i="21" s="1"/>
  <c r="AD44" i="21"/>
  <c r="AD45" i="21" s="1"/>
  <c r="AC44" i="21"/>
  <c r="AC45" i="21" s="1"/>
  <c r="AB44" i="21"/>
  <c r="AB45" i="21" s="1"/>
  <c r="AA44" i="21"/>
  <c r="AA45" i="21" s="1"/>
  <c r="Z44" i="21"/>
  <c r="Z45" i="21" s="1"/>
  <c r="Y44" i="21"/>
  <c r="X44" i="21"/>
  <c r="W44" i="21"/>
  <c r="W45" i="21" s="1"/>
  <c r="V44" i="21"/>
  <c r="V45" i="21" s="1"/>
  <c r="U44" i="21"/>
  <c r="U45" i="21" s="1"/>
  <c r="T44" i="21"/>
  <c r="T45" i="21" s="1"/>
  <c r="S44" i="21"/>
  <c r="S45" i="21" s="1"/>
  <c r="R44" i="21"/>
  <c r="R45" i="21" s="1"/>
  <c r="Q44" i="21"/>
  <c r="P44" i="21"/>
  <c r="O44" i="21"/>
  <c r="O45" i="21" s="1"/>
  <c r="N44" i="21"/>
  <c r="N45" i="21" s="1"/>
  <c r="M44" i="21"/>
  <c r="M45" i="21" s="1"/>
  <c r="L44" i="21"/>
  <c r="L45" i="21" s="1"/>
  <c r="K44" i="21"/>
  <c r="K45" i="21" s="1"/>
  <c r="J44" i="21"/>
  <c r="J45" i="21" s="1"/>
  <c r="I44" i="21"/>
  <c r="H44" i="21"/>
  <c r="G44" i="21"/>
  <c r="G45" i="21" s="1"/>
  <c r="F44" i="21"/>
  <c r="F45" i="21" s="1"/>
  <c r="AW45" i="21"/>
  <c r="AO45" i="21"/>
  <c r="AN45" i="21"/>
  <c r="AF45" i="21"/>
  <c r="Y45" i="21"/>
  <c r="X45" i="21"/>
  <c r="Q45" i="21"/>
  <c r="P45" i="21"/>
  <c r="I45" i="21"/>
  <c r="H45" i="21"/>
  <c r="E44" i="21"/>
  <c r="AZ47" i="21"/>
  <c r="AZ48" i="21" s="1"/>
  <c r="AY47" i="21"/>
  <c r="AY48" i="21" s="1"/>
  <c r="AX47" i="21"/>
  <c r="AX48" i="21" s="1"/>
  <c r="AW47" i="21"/>
  <c r="AW48" i="21" s="1"/>
  <c r="AV47" i="21"/>
  <c r="AV48" i="21" s="1"/>
  <c r="AU47" i="21"/>
  <c r="AU48" i="21" s="1"/>
  <c r="AT47" i="21"/>
  <c r="AT48" i="21" s="1"/>
  <c r="AS47" i="21"/>
  <c r="AS48" i="21" s="1"/>
  <c r="AR47" i="21"/>
  <c r="AR48" i="21" s="1"/>
  <c r="AQ47" i="21"/>
  <c r="AQ48" i="21" s="1"/>
  <c r="AP47" i="21"/>
  <c r="AP48" i="21" s="1"/>
  <c r="AO47" i="21"/>
  <c r="AO48" i="21" s="1"/>
  <c r="AN47" i="21"/>
  <c r="AN48" i="21" s="1"/>
  <c r="AM47" i="21"/>
  <c r="AM48" i="21" s="1"/>
  <c r="AL47" i="21"/>
  <c r="AL48" i="21" s="1"/>
  <c r="AK47" i="21"/>
  <c r="AK48" i="21" s="1"/>
  <c r="AJ47" i="21"/>
  <c r="AJ48" i="21" s="1"/>
  <c r="AI47" i="21"/>
  <c r="AI48" i="21" s="1"/>
  <c r="AH47" i="21"/>
  <c r="AH48" i="21" s="1"/>
  <c r="AG47" i="21"/>
  <c r="AG48" i="21" s="1"/>
  <c r="AF47" i="21"/>
  <c r="AF48" i="21" s="1"/>
  <c r="AE47" i="21"/>
  <c r="AE48" i="21" s="1"/>
  <c r="AD47" i="21"/>
  <c r="AD48" i="21" s="1"/>
  <c r="AC47" i="21"/>
  <c r="AC48" i="21" s="1"/>
  <c r="AB47" i="21"/>
  <c r="AB48" i="21" s="1"/>
  <c r="AA47" i="21"/>
  <c r="AA48" i="21" s="1"/>
  <c r="Z47" i="21"/>
  <c r="Z48" i="21" s="1"/>
  <c r="Y47" i="21"/>
  <c r="Y48" i="21" s="1"/>
  <c r="X47" i="21"/>
  <c r="X48" i="21" s="1"/>
  <c r="W47" i="21"/>
  <c r="W48" i="21" s="1"/>
  <c r="V47" i="21"/>
  <c r="V48" i="21" s="1"/>
  <c r="U47" i="21"/>
  <c r="U48" i="21" s="1"/>
  <c r="T47" i="21"/>
  <c r="T48" i="21" s="1"/>
  <c r="S47" i="21"/>
  <c r="S48" i="21" s="1"/>
  <c r="R47" i="21"/>
  <c r="R48" i="21" s="1"/>
  <c r="Q47" i="21"/>
  <c r="Q48" i="21" s="1"/>
  <c r="P47" i="21"/>
  <c r="P48" i="21" s="1"/>
  <c r="O47" i="21"/>
  <c r="O48" i="21" s="1"/>
  <c r="N47" i="21"/>
  <c r="N48" i="21" s="1"/>
  <c r="M47" i="21"/>
  <c r="M48" i="21" s="1"/>
  <c r="L47" i="21"/>
  <c r="L48" i="21" s="1"/>
  <c r="K47" i="21"/>
  <c r="K48" i="21" s="1"/>
  <c r="J47" i="21"/>
  <c r="J48" i="21" s="1"/>
  <c r="I47" i="21"/>
  <c r="I48" i="21" s="1"/>
  <c r="H47" i="21"/>
  <c r="H48" i="21" s="1"/>
  <c r="G47" i="21"/>
  <c r="G48" i="21" s="1"/>
  <c r="F47" i="21"/>
  <c r="F48" i="21" s="1"/>
  <c r="E47" i="21"/>
  <c r="E48" i="21" s="1"/>
  <c r="AZ50" i="21"/>
  <c r="AZ51" i="21" s="1"/>
  <c r="AY50" i="21"/>
  <c r="AY51" i="21" s="1"/>
  <c r="AX50" i="21"/>
  <c r="AX51" i="21" s="1"/>
  <c r="AW50" i="21"/>
  <c r="AW51" i="21" s="1"/>
  <c r="AV50" i="21"/>
  <c r="AV51" i="21" s="1"/>
  <c r="AU50" i="21"/>
  <c r="AU51" i="21" s="1"/>
  <c r="AT50" i="21"/>
  <c r="AT51" i="21" s="1"/>
  <c r="AS50" i="21"/>
  <c r="AS51" i="21" s="1"/>
  <c r="AR50" i="21"/>
  <c r="AR51" i="21" s="1"/>
  <c r="AQ50" i="21"/>
  <c r="AQ51" i="21" s="1"/>
  <c r="AP50" i="21"/>
  <c r="AP51" i="21" s="1"/>
  <c r="AO50" i="21"/>
  <c r="AO51" i="21" s="1"/>
  <c r="AN50" i="21"/>
  <c r="AN51" i="21" s="1"/>
  <c r="AM50" i="21"/>
  <c r="AM51" i="21" s="1"/>
  <c r="AL50" i="21"/>
  <c r="AL51" i="21" s="1"/>
  <c r="AK50" i="21"/>
  <c r="AK51" i="21" s="1"/>
  <c r="AJ50" i="21"/>
  <c r="AJ51" i="21" s="1"/>
  <c r="AI50" i="21"/>
  <c r="AI51" i="21" s="1"/>
  <c r="AH50" i="21"/>
  <c r="AH51" i="21" s="1"/>
  <c r="AG50" i="21"/>
  <c r="AG51" i="21" s="1"/>
  <c r="AF50" i="21"/>
  <c r="AF51" i="21" s="1"/>
  <c r="AE50" i="21"/>
  <c r="AE51" i="21" s="1"/>
  <c r="AD50" i="21"/>
  <c r="AD51" i="21" s="1"/>
  <c r="AC50" i="21"/>
  <c r="AC51" i="21" s="1"/>
  <c r="AB50" i="21"/>
  <c r="AB51" i="21" s="1"/>
  <c r="AA50" i="21"/>
  <c r="AA51" i="21" s="1"/>
  <c r="Z50" i="21"/>
  <c r="Z51" i="21" s="1"/>
  <c r="Y50" i="21"/>
  <c r="Y51" i="21" s="1"/>
  <c r="X50" i="21"/>
  <c r="X51" i="21" s="1"/>
  <c r="W50" i="21"/>
  <c r="W51" i="21" s="1"/>
  <c r="V50" i="21"/>
  <c r="V51" i="21" s="1"/>
  <c r="U50" i="21"/>
  <c r="U51" i="21" s="1"/>
  <c r="T50" i="21"/>
  <c r="T51" i="21" s="1"/>
  <c r="S50" i="21"/>
  <c r="S51" i="21" s="1"/>
  <c r="R50" i="21"/>
  <c r="R51" i="21" s="1"/>
  <c r="Q50" i="21"/>
  <c r="Q51" i="21" s="1"/>
  <c r="P50" i="21"/>
  <c r="P51" i="21" s="1"/>
  <c r="O50" i="21"/>
  <c r="N50" i="21"/>
  <c r="N51" i="21" s="1"/>
  <c r="M50" i="21"/>
  <c r="M51" i="21" s="1"/>
  <c r="L50" i="21"/>
  <c r="L51" i="21" s="1"/>
  <c r="K50" i="21"/>
  <c r="K51" i="21" s="1"/>
  <c r="J50" i="21"/>
  <c r="J51" i="21" s="1"/>
  <c r="I50" i="21"/>
  <c r="I51" i="21" s="1"/>
  <c r="H50" i="21"/>
  <c r="H51" i="21" s="1"/>
  <c r="G50" i="21"/>
  <c r="G51" i="21" s="1"/>
  <c r="F50" i="21"/>
  <c r="F51" i="21" s="1"/>
  <c r="E50" i="21"/>
  <c r="E51" i="21" s="1"/>
  <c r="F43" i="56"/>
  <c r="BK43" i="56" s="1"/>
  <c r="F23" i="56"/>
  <c r="BD23" i="56" s="1"/>
  <c r="F22" i="56"/>
  <c r="H22" i="56" s="1"/>
  <c r="B10" i="49"/>
  <c r="H9" i="61" l="1"/>
  <c r="H25" i="61"/>
  <c r="J43" i="56"/>
  <c r="P43" i="56"/>
  <c r="AG43" i="56"/>
  <c r="AH43" i="56"/>
  <c r="BD43" i="56"/>
  <c r="BE43" i="56"/>
  <c r="Z43" i="56"/>
  <c r="AW43" i="56"/>
  <c r="I43" i="56"/>
  <c r="AF43" i="56"/>
  <c r="AX43" i="56"/>
  <c r="Q43" i="56"/>
  <c r="AN43" i="56"/>
  <c r="BF43" i="56"/>
  <c r="R43" i="56"/>
  <c r="AO43" i="56"/>
  <c r="BL43" i="56"/>
  <c r="X43" i="56"/>
  <c r="AP43" i="56"/>
  <c r="BM43" i="56"/>
  <c r="Y43" i="56"/>
  <c r="AV43" i="56"/>
  <c r="BN43" i="56"/>
  <c r="AK23" i="56"/>
  <c r="K43" i="56"/>
  <c r="S43" i="56"/>
  <c r="AA43" i="56"/>
  <c r="AI43" i="56"/>
  <c r="AQ43" i="56"/>
  <c r="AY43" i="56"/>
  <c r="BG43" i="56"/>
  <c r="H43" i="56"/>
  <c r="AF22" i="56"/>
  <c r="L43" i="56"/>
  <c r="T43" i="56"/>
  <c r="AB43" i="56"/>
  <c r="AJ43" i="56"/>
  <c r="AR43" i="56"/>
  <c r="AZ43" i="56"/>
  <c r="BH43" i="56"/>
  <c r="M43" i="56"/>
  <c r="U43" i="56"/>
  <c r="AC43" i="56"/>
  <c r="AK43" i="56"/>
  <c r="AS43" i="56"/>
  <c r="BA43" i="56"/>
  <c r="BI43" i="56"/>
  <c r="N43" i="56"/>
  <c r="V43" i="56"/>
  <c r="AD43" i="56"/>
  <c r="AL43" i="56"/>
  <c r="AT43" i="56"/>
  <c r="BB43" i="56"/>
  <c r="BJ43" i="56"/>
  <c r="BL23" i="56"/>
  <c r="O43" i="56"/>
  <c r="W43" i="56"/>
  <c r="AE43" i="56"/>
  <c r="AM43" i="56"/>
  <c r="AU43" i="56"/>
  <c r="BC43" i="56"/>
  <c r="BA23" i="56"/>
  <c r="AV22" i="56"/>
  <c r="AS23" i="56"/>
  <c r="AN22" i="56"/>
  <c r="BK23" i="56"/>
  <c r="AC23" i="56"/>
  <c r="X22" i="56"/>
  <c r="BJ23" i="56"/>
  <c r="U23" i="56"/>
  <c r="P22" i="56"/>
  <c r="BI23" i="56"/>
  <c r="M23" i="56"/>
  <c r="I22" i="56"/>
  <c r="Q22" i="56"/>
  <c r="Y22" i="56"/>
  <c r="AG22" i="56"/>
  <c r="AO22" i="56"/>
  <c r="AW22" i="56"/>
  <c r="BE22" i="56"/>
  <c r="BM22" i="56"/>
  <c r="J22" i="56"/>
  <c r="R22" i="56"/>
  <c r="Z22" i="56"/>
  <c r="AH22" i="56"/>
  <c r="AP22" i="56"/>
  <c r="AX22" i="56"/>
  <c r="BF22" i="56"/>
  <c r="BN22" i="56"/>
  <c r="K22" i="56"/>
  <c r="S22" i="56"/>
  <c r="AA22" i="56"/>
  <c r="AI22" i="56"/>
  <c r="AQ22" i="56"/>
  <c r="AY22" i="56"/>
  <c r="BG22" i="56"/>
  <c r="L22" i="56"/>
  <c r="T22" i="56"/>
  <c r="AB22" i="56"/>
  <c r="AJ22" i="56"/>
  <c r="AR22" i="56"/>
  <c r="AZ22" i="56"/>
  <c r="BH22" i="56"/>
  <c r="M22" i="56"/>
  <c r="U22" i="56"/>
  <c r="AC22" i="56"/>
  <c r="AK22" i="56"/>
  <c r="AS22" i="56"/>
  <c r="BA22" i="56"/>
  <c r="BI22" i="56"/>
  <c r="N22" i="56"/>
  <c r="V22" i="56"/>
  <c r="AD22" i="56"/>
  <c r="AL22" i="56"/>
  <c r="AT22" i="56"/>
  <c r="BB22" i="56"/>
  <c r="BJ22" i="56"/>
  <c r="O22" i="56"/>
  <c r="W22" i="56"/>
  <c r="AE22" i="56"/>
  <c r="AM22" i="56"/>
  <c r="AU22" i="56"/>
  <c r="BC22" i="56"/>
  <c r="BK22" i="56"/>
  <c r="BL22" i="56"/>
  <c r="N23" i="56"/>
  <c r="V23" i="56"/>
  <c r="AD23" i="56"/>
  <c r="AL23" i="56"/>
  <c r="AT23" i="56"/>
  <c r="BB23" i="56"/>
  <c r="O23" i="56"/>
  <c r="W23" i="56"/>
  <c r="AE23" i="56"/>
  <c r="AM23" i="56"/>
  <c r="AU23" i="56"/>
  <c r="H23" i="56"/>
  <c r="P23" i="56"/>
  <c r="X23" i="56"/>
  <c r="AF23" i="56"/>
  <c r="AN23" i="56"/>
  <c r="AV23" i="56"/>
  <c r="I23" i="56"/>
  <c r="Q23" i="56"/>
  <c r="Y23" i="56"/>
  <c r="AG23" i="56"/>
  <c r="AO23" i="56"/>
  <c r="AW23" i="56"/>
  <c r="BE23" i="56"/>
  <c r="BM23" i="56"/>
  <c r="J23" i="56"/>
  <c r="R23" i="56"/>
  <c r="Z23" i="56"/>
  <c r="AH23" i="56"/>
  <c r="AP23" i="56"/>
  <c r="AX23" i="56"/>
  <c r="BF23" i="56"/>
  <c r="BN23" i="56"/>
  <c r="K23" i="56"/>
  <c r="S23" i="56"/>
  <c r="AA23" i="56"/>
  <c r="AI23" i="56"/>
  <c r="AQ23" i="56"/>
  <c r="AY23" i="56"/>
  <c r="BG23" i="56"/>
  <c r="L23" i="56"/>
  <c r="T23" i="56"/>
  <c r="AB23" i="56"/>
  <c r="AJ23" i="56"/>
  <c r="AR23" i="56"/>
  <c r="AZ23" i="56"/>
  <c r="BH23" i="56"/>
  <c r="BC23" i="56"/>
  <c r="BD22" i="56"/>
  <c r="BN24" i="58" l="1"/>
  <c r="BM24" i="58"/>
  <c r="BL24" i="58"/>
  <c r="BK24" i="58"/>
  <c r="BJ24" i="58"/>
  <c r="BI24" i="58"/>
  <c r="BH24" i="58"/>
  <c r="BG24" i="58"/>
  <c r="BF24" i="58"/>
  <c r="BE24" i="58"/>
  <c r="BD24" i="58"/>
  <c r="BC24" i="58"/>
  <c r="BB24" i="58"/>
  <c r="BA24" i="58"/>
  <c r="AZ24" i="58"/>
  <c r="AY24" i="58"/>
  <c r="AX24" i="58"/>
  <c r="AW24" i="58"/>
  <c r="AV24" i="58"/>
  <c r="AU24" i="58"/>
  <c r="AT24" i="58"/>
  <c r="AS24" i="58"/>
  <c r="AR24" i="58"/>
  <c r="AQ24" i="58"/>
  <c r="AP24" i="58"/>
  <c r="AO24" i="58"/>
  <c r="AN24" i="58"/>
  <c r="AM24" i="58"/>
  <c r="AL24" i="58"/>
  <c r="AK24" i="58"/>
  <c r="AJ24" i="58"/>
  <c r="AI24" i="58"/>
  <c r="AH24" i="58"/>
  <c r="AG24" i="58"/>
  <c r="AF24" i="58"/>
  <c r="AE24" i="58"/>
  <c r="AD24" i="58"/>
  <c r="AC24" i="58"/>
  <c r="AB24" i="58"/>
  <c r="AA24" i="58"/>
  <c r="Z24" i="58"/>
  <c r="Y24" i="58"/>
  <c r="X24" i="58"/>
  <c r="W24" i="58"/>
  <c r="V24" i="58"/>
  <c r="U24" i="58"/>
  <c r="T24" i="58"/>
  <c r="S24" i="58"/>
  <c r="R24" i="58"/>
  <c r="Q24" i="58"/>
  <c r="P24" i="58"/>
  <c r="O24" i="58"/>
  <c r="N24" i="58"/>
  <c r="M24" i="58"/>
  <c r="L24" i="58"/>
  <c r="K24" i="58"/>
  <c r="J24" i="58"/>
  <c r="I24" i="58"/>
  <c r="BN22" i="58"/>
  <c r="BM22" i="58"/>
  <c r="BL22" i="58"/>
  <c r="BK22" i="58"/>
  <c r="BJ22" i="58"/>
  <c r="BI22" i="58"/>
  <c r="BH22" i="58"/>
  <c r="BG22" i="58"/>
  <c r="BF22" i="58"/>
  <c r="BE22" i="58"/>
  <c r="BD22" i="58"/>
  <c r="BC22" i="58"/>
  <c r="BB22" i="58"/>
  <c r="BA22" i="58"/>
  <c r="AZ22" i="58"/>
  <c r="AY22" i="58"/>
  <c r="AX22" i="58"/>
  <c r="AW22" i="58"/>
  <c r="AV22" i="58"/>
  <c r="AU22" i="58"/>
  <c r="AT22" i="58"/>
  <c r="AS22" i="58"/>
  <c r="AR22" i="58"/>
  <c r="AQ22" i="58"/>
  <c r="AP22" i="58"/>
  <c r="AO22" i="58"/>
  <c r="AN22" i="58"/>
  <c r="AM22" i="58"/>
  <c r="AL22" i="58"/>
  <c r="AK22" i="58"/>
  <c r="AJ22" i="58"/>
  <c r="AI22" i="58"/>
  <c r="AH22" i="58"/>
  <c r="AG22" i="58"/>
  <c r="AF22" i="58"/>
  <c r="AE22" i="58"/>
  <c r="AD22" i="58"/>
  <c r="AC22" i="58"/>
  <c r="AB22" i="58"/>
  <c r="AA22" i="58"/>
  <c r="Z22" i="58"/>
  <c r="Y22" i="58"/>
  <c r="X22" i="58"/>
  <c r="W22" i="58"/>
  <c r="V22" i="58"/>
  <c r="U22" i="58"/>
  <c r="T22" i="58"/>
  <c r="S22" i="58"/>
  <c r="R22" i="58"/>
  <c r="Q22" i="58"/>
  <c r="P22" i="58"/>
  <c r="O22" i="58"/>
  <c r="N22" i="58"/>
  <c r="M22" i="58"/>
  <c r="L22" i="58"/>
  <c r="K22" i="58"/>
  <c r="J22" i="58"/>
  <c r="I22" i="58"/>
  <c r="BN21" i="58"/>
  <c r="BM21" i="58"/>
  <c r="BL21" i="58"/>
  <c r="BK21" i="58"/>
  <c r="BJ21" i="58"/>
  <c r="BI21" i="58"/>
  <c r="BH21" i="58"/>
  <c r="BG21" i="58"/>
  <c r="BF21" i="58"/>
  <c r="BE21" i="58"/>
  <c r="BD21" i="58"/>
  <c r="BC21" i="58"/>
  <c r="BB21" i="58"/>
  <c r="BA21" i="58"/>
  <c r="AZ21" i="58"/>
  <c r="AY21" i="58"/>
  <c r="AX21" i="58"/>
  <c r="AW21" i="58"/>
  <c r="AV21" i="58"/>
  <c r="AU21" i="58"/>
  <c r="AT21" i="58"/>
  <c r="AS21" i="58"/>
  <c r="AR21" i="58"/>
  <c r="AQ21" i="58"/>
  <c r="AP21" i="58"/>
  <c r="AO21" i="58"/>
  <c r="AN21" i="58"/>
  <c r="AM21" i="58"/>
  <c r="AL21" i="58"/>
  <c r="AK21" i="58"/>
  <c r="AJ21" i="58"/>
  <c r="AI21" i="58"/>
  <c r="AH21" i="58"/>
  <c r="AG21" i="58"/>
  <c r="AF21" i="58"/>
  <c r="AE21" i="58"/>
  <c r="AD21" i="58"/>
  <c r="AC21" i="58"/>
  <c r="AB21" i="58"/>
  <c r="AA21" i="58"/>
  <c r="Z21" i="58"/>
  <c r="Y21" i="58"/>
  <c r="X21" i="58"/>
  <c r="W21" i="58"/>
  <c r="V21" i="58"/>
  <c r="U21" i="58"/>
  <c r="T21" i="58"/>
  <c r="S21" i="58"/>
  <c r="R21" i="58"/>
  <c r="Q21" i="58"/>
  <c r="P21" i="58"/>
  <c r="O21" i="58"/>
  <c r="N21" i="58"/>
  <c r="M21" i="58"/>
  <c r="L21" i="58"/>
  <c r="K21" i="58"/>
  <c r="J21" i="58"/>
  <c r="I21" i="58"/>
  <c r="BN20" i="58"/>
  <c r="BM20" i="58"/>
  <c r="BL20" i="58"/>
  <c r="BK20" i="58"/>
  <c r="BJ20" i="58"/>
  <c r="BI20" i="58"/>
  <c r="BH20" i="58"/>
  <c r="BG20" i="58"/>
  <c r="BF20" i="58"/>
  <c r="BE20" i="58"/>
  <c r="BD20" i="58"/>
  <c r="BC20" i="58"/>
  <c r="BB20" i="58"/>
  <c r="BA20" i="58"/>
  <c r="AZ20" i="58"/>
  <c r="AY20" i="58"/>
  <c r="AX20" i="58"/>
  <c r="AW20" i="58"/>
  <c r="AV20" i="58"/>
  <c r="AU20" i="58"/>
  <c r="AT20" i="58"/>
  <c r="AS20" i="58"/>
  <c r="AR20" i="58"/>
  <c r="AQ20" i="58"/>
  <c r="AP20" i="58"/>
  <c r="AO20" i="58"/>
  <c r="AN20" i="58"/>
  <c r="AM20" i="58"/>
  <c r="AL20" i="58"/>
  <c r="AK20" i="58"/>
  <c r="AJ20" i="58"/>
  <c r="AI20" i="58"/>
  <c r="AH20" i="58"/>
  <c r="AG20" i="58"/>
  <c r="AF20" i="58"/>
  <c r="AE20" i="58"/>
  <c r="AD20" i="58"/>
  <c r="AC20" i="58"/>
  <c r="AB20" i="58"/>
  <c r="AA20" i="58"/>
  <c r="Z20" i="58"/>
  <c r="Y20" i="58"/>
  <c r="X20" i="58"/>
  <c r="W20" i="58"/>
  <c r="V20" i="58"/>
  <c r="U20" i="58"/>
  <c r="T20" i="58"/>
  <c r="S20" i="58"/>
  <c r="R20" i="58"/>
  <c r="Q20" i="58"/>
  <c r="P20" i="58"/>
  <c r="O20" i="58"/>
  <c r="N20" i="58"/>
  <c r="M20" i="58"/>
  <c r="L20" i="58"/>
  <c r="K20" i="58"/>
  <c r="J20" i="58"/>
  <c r="I20" i="58"/>
  <c r="BN19" i="58"/>
  <c r="BM19" i="58"/>
  <c r="BL19" i="58"/>
  <c r="BK19" i="58"/>
  <c r="BJ19" i="58"/>
  <c r="BI19" i="58"/>
  <c r="BH19" i="58"/>
  <c r="BG19" i="58"/>
  <c r="BF19" i="58"/>
  <c r="BE19" i="58"/>
  <c r="BD19" i="58"/>
  <c r="BC19" i="58"/>
  <c r="BB19" i="58"/>
  <c r="BA19" i="58"/>
  <c r="AZ19" i="58"/>
  <c r="AY19" i="58"/>
  <c r="AX19" i="58"/>
  <c r="AW19" i="58"/>
  <c r="AV19" i="58"/>
  <c r="AU19" i="58"/>
  <c r="AT19" i="58"/>
  <c r="AS19" i="58"/>
  <c r="AR19" i="58"/>
  <c r="AQ19" i="58"/>
  <c r="AP19" i="58"/>
  <c r="AO19" i="58"/>
  <c r="AN19" i="58"/>
  <c r="AM19" i="58"/>
  <c r="AL19" i="58"/>
  <c r="AK19" i="58"/>
  <c r="AJ19" i="58"/>
  <c r="AI19" i="58"/>
  <c r="AH19" i="58"/>
  <c r="AG19" i="58"/>
  <c r="AF19" i="58"/>
  <c r="AE19" i="58"/>
  <c r="AD19" i="58"/>
  <c r="AC19" i="58"/>
  <c r="AB19" i="58"/>
  <c r="AA19" i="58"/>
  <c r="Z19" i="58"/>
  <c r="Y19" i="58"/>
  <c r="X19" i="58"/>
  <c r="W19" i="58"/>
  <c r="V19" i="58"/>
  <c r="U19" i="58"/>
  <c r="T19" i="58"/>
  <c r="S19" i="58"/>
  <c r="R19" i="58"/>
  <c r="Q19" i="58"/>
  <c r="P19" i="58"/>
  <c r="O19" i="58"/>
  <c r="N19" i="58"/>
  <c r="M19" i="58"/>
  <c r="L19" i="58"/>
  <c r="K19" i="58"/>
  <c r="J19" i="58"/>
  <c r="I19" i="58"/>
  <c r="H24" i="58"/>
  <c r="H22" i="58"/>
  <c r="H21" i="58"/>
  <c r="H20" i="58"/>
  <c r="H19" i="58"/>
  <c r="BN12" i="58"/>
  <c r="BM12" i="58"/>
  <c r="BL12" i="58"/>
  <c r="BK12" i="58"/>
  <c r="BJ12" i="58"/>
  <c r="BI12" i="58"/>
  <c r="BH12" i="58"/>
  <c r="BG12" i="58"/>
  <c r="BF12" i="58"/>
  <c r="BE12" i="58"/>
  <c r="BD12" i="58"/>
  <c r="BC12" i="58"/>
  <c r="BB12" i="58"/>
  <c r="BA12" i="58"/>
  <c r="AZ12" i="58"/>
  <c r="AY12" i="58"/>
  <c r="AX12" i="58"/>
  <c r="AW12" i="58"/>
  <c r="AV12" i="58"/>
  <c r="AU12" i="58"/>
  <c r="AT12" i="58"/>
  <c r="AS12" i="58"/>
  <c r="AR12" i="58"/>
  <c r="AQ12" i="58"/>
  <c r="AP12" i="58"/>
  <c r="AO12" i="58"/>
  <c r="AN12" i="58"/>
  <c r="AM12" i="58"/>
  <c r="AL12" i="58"/>
  <c r="AK12" i="58"/>
  <c r="AJ12" i="58"/>
  <c r="AI12" i="58"/>
  <c r="AH12" i="58"/>
  <c r="AG12" i="58"/>
  <c r="AF12" i="58"/>
  <c r="AE12" i="58"/>
  <c r="AD12" i="58"/>
  <c r="AC12" i="58"/>
  <c r="AB12" i="58"/>
  <c r="AA12" i="58"/>
  <c r="Z12" i="58"/>
  <c r="Y12" i="58"/>
  <c r="X12" i="58"/>
  <c r="W12" i="58"/>
  <c r="V12" i="58"/>
  <c r="U12" i="58"/>
  <c r="T12" i="58"/>
  <c r="S12" i="58"/>
  <c r="R12" i="58"/>
  <c r="Q12" i="58"/>
  <c r="P12" i="58"/>
  <c r="O12" i="58"/>
  <c r="N12" i="58"/>
  <c r="M12" i="58"/>
  <c r="L12" i="58"/>
  <c r="K12" i="58"/>
  <c r="J12" i="58"/>
  <c r="I12" i="58"/>
  <c r="BN11" i="58"/>
  <c r="BM11" i="58"/>
  <c r="BL11" i="58"/>
  <c r="BK11" i="58"/>
  <c r="BJ11" i="58"/>
  <c r="BI11" i="58"/>
  <c r="BH11" i="58"/>
  <c r="BG11" i="58"/>
  <c r="BF11" i="58"/>
  <c r="BE11" i="58"/>
  <c r="BD11" i="58"/>
  <c r="BC11" i="58"/>
  <c r="BB11" i="58"/>
  <c r="BA11" i="58"/>
  <c r="AZ11" i="58"/>
  <c r="AY11" i="58"/>
  <c r="AX11" i="58"/>
  <c r="AW11" i="58"/>
  <c r="AV11" i="58"/>
  <c r="AU11" i="58"/>
  <c r="AT11" i="58"/>
  <c r="AS11" i="58"/>
  <c r="AR11" i="58"/>
  <c r="AQ11" i="58"/>
  <c r="AP11" i="58"/>
  <c r="AO11" i="58"/>
  <c r="AN11" i="58"/>
  <c r="AM11" i="58"/>
  <c r="AL11" i="58"/>
  <c r="AK11" i="58"/>
  <c r="AJ11" i="58"/>
  <c r="AI11" i="58"/>
  <c r="AH11" i="58"/>
  <c r="AG11" i="58"/>
  <c r="AF11" i="58"/>
  <c r="AE11" i="58"/>
  <c r="AD11" i="58"/>
  <c r="AC11" i="58"/>
  <c r="AB11" i="58"/>
  <c r="AA11" i="58"/>
  <c r="Z11" i="58"/>
  <c r="Y11" i="58"/>
  <c r="X11" i="58"/>
  <c r="W11" i="58"/>
  <c r="V11" i="58"/>
  <c r="U11" i="58"/>
  <c r="T11" i="58"/>
  <c r="S11" i="58"/>
  <c r="R11" i="58"/>
  <c r="Q11" i="58"/>
  <c r="P11" i="58"/>
  <c r="O11" i="58"/>
  <c r="N11" i="58"/>
  <c r="M11" i="58"/>
  <c r="L11" i="58"/>
  <c r="K11" i="58"/>
  <c r="J11" i="58"/>
  <c r="I11" i="58"/>
  <c r="BN10" i="58"/>
  <c r="BM10" i="58"/>
  <c r="BL10" i="58"/>
  <c r="BK10" i="58"/>
  <c r="BJ10" i="58"/>
  <c r="BI10" i="58"/>
  <c r="BH10" i="58"/>
  <c r="BG10" i="58"/>
  <c r="BF10" i="58"/>
  <c r="BE10" i="58"/>
  <c r="BD10" i="58"/>
  <c r="BC10" i="58"/>
  <c r="BB10" i="58"/>
  <c r="BA10" i="58"/>
  <c r="AZ10" i="58"/>
  <c r="AY10" i="58"/>
  <c r="AX10" i="58"/>
  <c r="AW10" i="58"/>
  <c r="AV10" i="58"/>
  <c r="AU10" i="58"/>
  <c r="AT10" i="58"/>
  <c r="AS10" i="58"/>
  <c r="AR10" i="58"/>
  <c r="AQ10" i="58"/>
  <c r="AP10" i="58"/>
  <c r="AO10" i="58"/>
  <c r="AN10" i="58"/>
  <c r="AM10" i="58"/>
  <c r="AL10" i="58"/>
  <c r="AK10" i="58"/>
  <c r="AJ10" i="58"/>
  <c r="AI10" i="58"/>
  <c r="AH10" i="58"/>
  <c r="AG10" i="58"/>
  <c r="AF10" i="58"/>
  <c r="AE10" i="58"/>
  <c r="AD10" i="58"/>
  <c r="AC10" i="58"/>
  <c r="AB10" i="58"/>
  <c r="AA10" i="58"/>
  <c r="Z10" i="58"/>
  <c r="Y10" i="58"/>
  <c r="X10" i="58"/>
  <c r="W10" i="58"/>
  <c r="V10" i="58"/>
  <c r="U10" i="58"/>
  <c r="T10" i="58"/>
  <c r="S10" i="58"/>
  <c r="R10" i="58"/>
  <c r="Q10" i="58"/>
  <c r="P10" i="58"/>
  <c r="O10" i="58"/>
  <c r="N10" i="58"/>
  <c r="M10" i="58"/>
  <c r="L10" i="58"/>
  <c r="K10" i="58"/>
  <c r="J10" i="58"/>
  <c r="I10" i="58"/>
  <c r="H12" i="58"/>
  <c r="H11" i="58"/>
  <c r="H10" i="58"/>
  <c r="BK8" i="63"/>
  <c r="BJ8" i="63"/>
  <c r="BI8" i="63"/>
  <c r="BH8" i="63"/>
  <c r="BG8" i="63"/>
  <c r="BF8" i="63"/>
  <c r="BE8" i="63"/>
  <c r="BD8" i="63"/>
  <c r="BC8" i="63"/>
  <c r="BB8" i="63"/>
  <c r="BA8" i="63"/>
  <c r="AZ8" i="63"/>
  <c r="AY8" i="63"/>
  <c r="AX8" i="63"/>
  <c r="AW8" i="63"/>
  <c r="AV8" i="63"/>
  <c r="AU8" i="63"/>
  <c r="AT8" i="63"/>
  <c r="AS8" i="63"/>
  <c r="AQ8" i="63"/>
  <c r="AP8" i="63"/>
  <c r="AO8" i="63"/>
  <c r="AN8" i="63"/>
  <c r="AM8" i="63"/>
  <c r="AL8" i="63"/>
  <c r="AK8" i="63"/>
  <c r="AJ8" i="63"/>
  <c r="AI8" i="63"/>
  <c r="AH8" i="63"/>
  <c r="AG8" i="63"/>
  <c r="AF8" i="63"/>
  <c r="AE8" i="63"/>
  <c r="AD8" i="63"/>
  <c r="AC8" i="63"/>
  <c r="AB8" i="63"/>
  <c r="AA8" i="63"/>
  <c r="Z8" i="63"/>
  <c r="Y8" i="63"/>
  <c r="X8" i="63"/>
  <c r="W8" i="63"/>
  <c r="V8" i="63"/>
  <c r="U8" i="63"/>
  <c r="T8" i="63"/>
  <c r="S8" i="63"/>
  <c r="R8" i="63"/>
  <c r="Q8" i="63"/>
  <c r="P8" i="63"/>
  <c r="O8" i="63"/>
  <c r="N8" i="63"/>
  <c r="M8" i="63"/>
  <c r="L8" i="63"/>
  <c r="K8" i="63"/>
  <c r="J8" i="63"/>
  <c r="I8" i="63"/>
  <c r="H8" i="63"/>
  <c r="G8" i="63"/>
  <c r="F8" i="63"/>
  <c r="E8" i="63"/>
  <c r="BD46" i="43"/>
  <c r="BC46" i="43"/>
  <c r="BB46" i="43"/>
  <c r="BA46" i="43"/>
  <c r="AZ46" i="43"/>
  <c r="AY46" i="43"/>
  <c r="AX46" i="43"/>
  <c r="AW46" i="43"/>
  <c r="AV46" i="43"/>
  <c r="AU46" i="43"/>
  <c r="AT46" i="43"/>
  <c r="AS46" i="43"/>
  <c r="AR46" i="43"/>
  <c r="AQ46" i="43"/>
  <c r="AP46" i="43"/>
  <c r="AO46" i="43"/>
  <c r="AN46" i="43"/>
  <c r="AM46" i="43"/>
  <c r="AL46" i="43"/>
  <c r="AK46" i="43"/>
  <c r="AJ46" i="43"/>
  <c r="AI46" i="43"/>
  <c r="AH46" i="43"/>
  <c r="AG46" i="43"/>
  <c r="AF46" i="43"/>
  <c r="AE46" i="43"/>
  <c r="AD46" i="43"/>
  <c r="AC46" i="43"/>
  <c r="AB46" i="43"/>
  <c r="AA46" i="43"/>
  <c r="Z46" i="43"/>
  <c r="Y46" i="43"/>
  <c r="X46" i="43"/>
  <c r="W46" i="43"/>
  <c r="V46" i="43"/>
  <c r="U46" i="43"/>
  <c r="T46" i="43"/>
  <c r="S46" i="43"/>
  <c r="R46" i="43"/>
  <c r="Q46" i="43"/>
  <c r="P46" i="43"/>
  <c r="O46" i="43"/>
  <c r="N46" i="43"/>
  <c r="M46" i="43"/>
  <c r="L46" i="43"/>
  <c r="K46" i="43"/>
  <c r="J46" i="43"/>
  <c r="BD45" i="43"/>
  <c r="BD48" i="43" s="1"/>
  <c r="BC45" i="43"/>
  <c r="BB45" i="43"/>
  <c r="BA45" i="43"/>
  <c r="AZ45" i="43"/>
  <c r="AY45" i="43"/>
  <c r="AY48" i="43" s="1"/>
  <c r="AX45" i="43"/>
  <c r="AW45" i="43"/>
  <c r="AV45" i="43"/>
  <c r="AV48" i="43" s="1"/>
  <c r="AU45" i="43"/>
  <c r="AT45" i="43"/>
  <c r="AS45" i="43"/>
  <c r="AR45" i="43"/>
  <c r="AQ45" i="43"/>
  <c r="AQ48" i="43" s="1"/>
  <c r="AP45" i="43"/>
  <c r="AO45" i="43"/>
  <c r="AN45" i="43"/>
  <c r="AN48" i="43" s="1"/>
  <c r="AM45" i="43"/>
  <c r="AL45" i="43"/>
  <c r="AK45" i="43"/>
  <c r="AJ45" i="43"/>
  <c r="AI45" i="43"/>
  <c r="AI48" i="43" s="1"/>
  <c r="AH45" i="43"/>
  <c r="AG45" i="43"/>
  <c r="AF45" i="43"/>
  <c r="AF48" i="43" s="1"/>
  <c r="AE45" i="43"/>
  <c r="AD45" i="43"/>
  <c r="AC45" i="43"/>
  <c r="AB45" i="43"/>
  <c r="AA45" i="43"/>
  <c r="AA48" i="43" s="1"/>
  <c r="Z45" i="43"/>
  <c r="Y45" i="43"/>
  <c r="X45" i="43"/>
  <c r="X48" i="43" s="1"/>
  <c r="W45" i="43"/>
  <c r="V45" i="43"/>
  <c r="U45" i="43"/>
  <c r="T45" i="43"/>
  <c r="S45" i="43"/>
  <c r="R45" i="43"/>
  <c r="Q45" i="43"/>
  <c r="P45" i="43"/>
  <c r="P48" i="43" s="1"/>
  <c r="O45" i="43"/>
  <c r="N45" i="43"/>
  <c r="M45" i="43"/>
  <c r="L45" i="43"/>
  <c r="K45" i="43"/>
  <c r="J45" i="43"/>
  <c r="I46" i="43"/>
  <c r="I45" i="43"/>
  <c r="I48" i="43" s="1"/>
  <c r="K3" i="52"/>
  <c r="J3" i="52"/>
  <c r="I3" i="52"/>
  <c r="H3" i="52"/>
  <c r="G3" i="52"/>
  <c r="F3" i="52"/>
  <c r="E3" i="52"/>
  <c r="L3" i="52"/>
  <c r="M3" i="52"/>
  <c r="B2" i="52"/>
  <c r="M2" i="52" s="1"/>
  <c r="AZ42" i="45"/>
  <c r="AY42" i="45"/>
  <c r="AX42" i="45"/>
  <c r="AW42" i="45"/>
  <c r="AV42" i="45"/>
  <c r="AU42" i="45"/>
  <c r="AT42" i="45"/>
  <c r="AS42" i="45"/>
  <c r="AR42" i="45"/>
  <c r="AQ42" i="45"/>
  <c r="AP42" i="45"/>
  <c r="AO42" i="45"/>
  <c r="AN42" i="45"/>
  <c r="AM42" i="45"/>
  <c r="AL42" i="45"/>
  <c r="AK42" i="45"/>
  <c r="AJ42" i="45"/>
  <c r="AI42" i="45"/>
  <c r="AH42" i="45"/>
  <c r="AG42" i="45"/>
  <c r="AF42" i="45"/>
  <c r="AE42" i="45"/>
  <c r="AD42" i="45"/>
  <c r="AC42" i="45"/>
  <c r="AB42" i="45"/>
  <c r="AA42" i="45"/>
  <c r="Z42" i="45"/>
  <c r="Y42" i="45"/>
  <c r="AZ41" i="45"/>
  <c r="AY41" i="45"/>
  <c r="AX41" i="45"/>
  <c r="AW41" i="45"/>
  <c r="AV41" i="45"/>
  <c r="AU41" i="45"/>
  <c r="AT41" i="45"/>
  <c r="AS41" i="45"/>
  <c r="AR41" i="45"/>
  <c r="AQ41" i="45"/>
  <c r="AP41" i="45"/>
  <c r="AO41" i="45"/>
  <c r="AN41" i="45"/>
  <c r="AM41" i="45"/>
  <c r="AL41" i="45"/>
  <c r="AK41" i="45"/>
  <c r="AJ41" i="45"/>
  <c r="AI41" i="45"/>
  <c r="AH41" i="45"/>
  <c r="AG41" i="45"/>
  <c r="AF41" i="45"/>
  <c r="AE41" i="45"/>
  <c r="AD41" i="45"/>
  <c r="AC41" i="45"/>
  <c r="AB41" i="45"/>
  <c r="AA41" i="45"/>
  <c r="Z41" i="45"/>
  <c r="Y41" i="45"/>
  <c r="AZ40" i="45"/>
  <c r="AY40" i="45"/>
  <c r="AX40" i="45"/>
  <c r="AW40" i="45"/>
  <c r="AV40" i="45"/>
  <c r="AU40" i="45"/>
  <c r="AT40" i="45"/>
  <c r="AS40" i="45"/>
  <c r="AR40" i="45"/>
  <c r="AQ40" i="45"/>
  <c r="AP40" i="45"/>
  <c r="AO40" i="45"/>
  <c r="AN40" i="45"/>
  <c r="AM40" i="45"/>
  <c r="AL40" i="45"/>
  <c r="AK40" i="45"/>
  <c r="AJ40" i="45"/>
  <c r="AI40" i="45"/>
  <c r="AH40" i="45"/>
  <c r="AG40" i="45"/>
  <c r="AF40" i="45"/>
  <c r="AE40" i="45"/>
  <c r="AD40" i="45"/>
  <c r="AC40" i="45"/>
  <c r="AB40" i="45"/>
  <c r="AA40" i="45"/>
  <c r="Z40" i="45"/>
  <c r="Y40" i="45"/>
  <c r="X42" i="45"/>
  <c r="X41" i="45"/>
  <c r="X40" i="45"/>
  <c r="K48" i="43" l="1"/>
  <c r="S48" i="43"/>
  <c r="W48" i="43"/>
  <c r="AE48" i="43"/>
  <c r="AM48" i="43"/>
  <c r="AU48" i="43"/>
  <c r="BC48" i="43"/>
  <c r="O48" i="43"/>
  <c r="N48" i="43"/>
  <c r="V48" i="43"/>
  <c r="AD48" i="43"/>
  <c r="AL48" i="43"/>
  <c r="AT48" i="43"/>
  <c r="BB48" i="43"/>
  <c r="AW48" i="43"/>
  <c r="Y48" i="43"/>
  <c r="AO48" i="43"/>
  <c r="Q48" i="43"/>
  <c r="AG48" i="43"/>
  <c r="J48" i="43"/>
  <c r="R48" i="43"/>
  <c r="Z48" i="43"/>
  <c r="AH48" i="43"/>
  <c r="AP48" i="43"/>
  <c r="AX48" i="43"/>
  <c r="L48" i="43"/>
  <c r="AZ48" i="43"/>
  <c r="M48" i="43"/>
  <c r="U48" i="43"/>
  <c r="AC48" i="43"/>
  <c r="AK48" i="43"/>
  <c r="AS48" i="43"/>
  <c r="BA48" i="43"/>
  <c r="AJ48" i="43"/>
  <c r="AR48" i="43"/>
  <c r="AB48" i="43"/>
  <c r="T48" i="43"/>
  <c r="AC2" i="52"/>
  <c r="F2" i="52"/>
  <c r="U2" i="52"/>
  <c r="E2" i="52"/>
  <c r="L2" i="52"/>
  <c r="S2" i="52"/>
  <c r="AA2" i="52"/>
  <c r="T2" i="52"/>
  <c r="AB2" i="52"/>
  <c r="G2" i="52"/>
  <c r="N2" i="52"/>
  <c r="V2" i="52"/>
  <c r="AD2" i="52"/>
  <c r="H2" i="52"/>
  <c r="O2" i="52"/>
  <c r="W2" i="52"/>
  <c r="AE2" i="52"/>
  <c r="I2" i="52"/>
  <c r="P2" i="52"/>
  <c r="X2" i="52"/>
  <c r="J2" i="52"/>
  <c r="Q2" i="52"/>
  <c r="Y2" i="52"/>
  <c r="K2" i="52"/>
  <c r="R2" i="52"/>
  <c r="Z2" i="52"/>
  <c r="AQ453" i="53"/>
  <c r="AP453" i="53"/>
  <c r="AP454" i="53" s="1"/>
  <c r="AP455" i="53" s="1"/>
  <c r="AP456" i="53" s="1"/>
  <c r="AO453" i="53"/>
  <c r="AO454" i="53" s="1"/>
  <c r="AO455" i="53" s="1"/>
  <c r="AO456" i="53" s="1"/>
  <c r="AN453" i="53"/>
  <c r="AN454" i="53" s="1"/>
  <c r="AN455" i="53" s="1"/>
  <c r="AN456" i="53" s="1"/>
  <c r="AM453" i="53"/>
  <c r="AM454" i="53" s="1"/>
  <c r="AM455" i="53" s="1"/>
  <c r="AM456" i="53" s="1"/>
  <c r="AL453" i="53"/>
  <c r="AL454" i="53" s="1"/>
  <c r="AL455" i="53" s="1"/>
  <c r="AL456" i="53" s="1"/>
  <c r="AK453" i="53"/>
  <c r="AK454" i="53" s="1"/>
  <c r="AK455" i="53" s="1"/>
  <c r="AK456" i="53" s="1"/>
  <c r="AJ453" i="53"/>
  <c r="AJ454" i="53" s="1"/>
  <c r="AJ455" i="53" s="1"/>
  <c r="AJ456" i="53" s="1"/>
  <c r="AI453" i="53"/>
  <c r="AI454" i="53" s="1"/>
  <c r="AI455" i="53" s="1"/>
  <c r="AI456" i="53" s="1"/>
  <c r="AH453" i="53"/>
  <c r="AH454" i="53" s="1"/>
  <c r="AH455" i="53" s="1"/>
  <c r="AH456" i="53" s="1"/>
  <c r="AG453" i="53"/>
  <c r="AG454" i="53" s="1"/>
  <c r="AG455" i="53" s="1"/>
  <c r="AG456" i="53" s="1"/>
  <c r="AF453" i="53"/>
  <c r="AF454" i="53" s="1"/>
  <c r="AF455" i="53" s="1"/>
  <c r="AF456" i="53" s="1"/>
  <c r="AE453" i="53"/>
  <c r="AE454" i="53" s="1"/>
  <c r="AE455" i="53" s="1"/>
  <c r="AE456" i="53" s="1"/>
  <c r="AD453" i="53"/>
  <c r="AD454" i="53" s="1"/>
  <c r="AD455" i="53" s="1"/>
  <c r="AD456" i="53" s="1"/>
  <c r="AC453" i="53"/>
  <c r="AC454" i="53" s="1"/>
  <c r="AC455" i="53" s="1"/>
  <c r="AC456" i="53" s="1"/>
  <c r="AB453" i="53"/>
  <c r="AB454" i="53" s="1"/>
  <c r="AB455" i="53" s="1"/>
  <c r="AB456" i="53" s="1"/>
  <c r="AA453" i="53"/>
  <c r="AA454" i="53" s="1"/>
  <c r="AA455" i="53" s="1"/>
  <c r="AA456" i="53" s="1"/>
  <c r="Z453" i="53"/>
  <c r="Z454" i="53" s="1"/>
  <c r="Z455" i="53" s="1"/>
  <c r="Z456" i="53" s="1"/>
  <c r="Y453" i="53"/>
  <c r="Y454" i="53" s="1"/>
  <c r="Y455" i="53" s="1"/>
  <c r="Y456" i="53" s="1"/>
  <c r="X453" i="53"/>
  <c r="X454" i="53" s="1"/>
  <c r="X455" i="53" s="1"/>
  <c r="X456" i="53" s="1"/>
  <c r="W453" i="53"/>
  <c r="W454" i="53" s="1"/>
  <c r="W455" i="53" s="1"/>
  <c r="W456" i="53" s="1"/>
  <c r="V453" i="53"/>
  <c r="V454" i="53" s="1"/>
  <c r="V455" i="53" s="1"/>
  <c r="V456" i="53" s="1"/>
  <c r="U453" i="53"/>
  <c r="U454" i="53" s="1"/>
  <c r="U455" i="53" s="1"/>
  <c r="U456" i="53" s="1"/>
  <c r="T453" i="53"/>
  <c r="T454" i="53" s="1"/>
  <c r="T455" i="53" s="1"/>
  <c r="T456" i="53" s="1"/>
  <c r="S453" i="53"/>
  <c r="S454" i="53" s="1"/>
  <c r="S455" i="53" s="1"/>
  <c r="S456" i="53" s="1"/>
  <c r="R453" i="53"/>
  <c r="R454" i="53" s="1"/>
  <c r="R455" i="53" s="1"/>
  <c r="R456" i="53" s="1"/>
  <c r="Q453" i="53"/>
  <c r="Q454" i="53" s="1"/>
  <c r="Q455" i="53" s="1"/>
  <c r="Q456" i="53" s="1"/>
  <c r="P453" i="53"/>
  <c r="P454" i="53" s="1"/>
  <c r="P455" i="53" s="1"/>
  <c r="P456" i="53" s="1"/>
  <c r="O453" i="53"/>
  <c r="O454" i="53" s="1"/>
  <c r="O455" i="53" s="1"/>
  <c r="O456" i="53" s="1"/>
  <c r="N453" i="53"/>
  <c r="N454" i="53" s="1"/>
  <c r="N455" i="53" s="1"/>
  <c r="N456" i="53" s="1"/>
  <c r="M453" i="53"/>
  <c r="M454" i="53" s="1"/>
  <c r="M455" i="53" s="1"/>
  <c r="M456" i="53" s="1"/>
  <c r="L453" i="53"/>
  <c r="L454" i="53" s="1"/>
  <c r="L455" i="53" s="1"/>
  <c r="L456" i="53" s="1"/>
  <c r="K453" i="53"/>
  <c r="K454" i="53" s="1"/>
  <c r="K455" i="53" s="1"/>
  <c r="K456" i="53" s="1"/>
  <c r="J453" i="53"/>
  <c r="J454" i="53" s="1"/>
  <c r="J455" i="53" s="1"/>
  <c r="J456" i="53" s="1"/>
  <c r="I453" i="53"/>
  <c r="I454" i="53" s="1"/>
  <c r="I455" i="53" s="1"/>
  <c r="I456" i="53" s="1"/>
  <c r="H453" i="53"/>
  <c r="H454" i="53" s="1"/>
  <c r="H455" i="53" s="1"/>
  <c r="H456" i="53" s="1"/>
  <c r="G453" i="53"/>
  <c r="G454" i="53" s="1"/>
  <c r="G455" i="53" s="1"/>
  <c r="G456" i="53" s="1"/>
  <c r="F453" i="53"/>
  <c r="F454" i="53" s="1"/>
  <c r="F455" i="53" s="1"/>
  <c r="F456" i="53" s="1"/>
  <c r="E453" i="53"/>
  <c r="E454" i="53" s="1"/>
  <c r="E455" i="53" s="1"/>
  <c r="E456" i="53" s="1"/>
  <c r="D453" i="53"/>
  <c r="D454" i="53" s="1"/>
  <c r="D455" i="53" s="1"/>
  <c r="D456" i="53" s="1"/>
  <c r="C453" i="53"/>
  <c r="C454" i="53" s="1"/>
  <c r="C455" i="53" s="1"/>
  <c r="C456" i="53" s="1"/>
  <c r="B453" i="53"/>
  <c r="AO8" i="29"/>
  <c r="AN8" i="29"/>
  <c r="AM8" i="29"/>
  <c r="AL8" i="29"/>
  <c r="AK8" i="29"/>
  <c r="AJ8" i="29"/>
  <c r="AI8" i="29"/>
  <c r="AH8" i="29"/>
  <c r="AG8" i="29"/>
  <c r="AF8" i="29"/>
  <c r="AE8" i="29"/>
  <c r="AD8" i="29"/>
  <c r="AC8" i="29"/>
  <c r="AB8" i="29"/>
  <c r="AA8" i="29"/>
  <c r="Z8" i="29"/>
  <c r="Y8" i="29"/>
  <c r="X8" i="29"/>
  <c r="W8" i="29"/>
  <c r="V8" i="29"/>
  <c r="U8" i="29"/>
  <c r="T8" i="29"/>
  <c r="S8" i="29"/>
  <c r="R8" i="29"/>
  <c r="Q8" i="29"/>
  <c r="P8" i="29"/>
  <c r="O8" i="29"/>
  <c r="N8" i="29"/>
  <c r="M8" i="29"/>
  <c r="L8" i="29"/>
  <c r="K8" i="29"/>
  <c r="J8" i="29"/>
  <c r="I8" i="29"/>
  <c r="H8" i="29"/>
  <c r="G8" i="29"/>
  <c r="F8" i="29"/>
  <c r="E8" i="29"/>
  <c r="D8" i="29"/>
  <c r="C8" i="29"/>
  <c r="AO6" i="29"/>
  <c r="AN6" i="29"/>
  <c r="AM6" i="29"/>
  <c r="AL6" i="29"/>
  <c r="AK6" i="29"/>
  <c r="AJ6" i="29"/>
  <c r="AI6" i="29"/>
  <c r="AH6" i="29"/>
  <c r="AG6" i="29"/>
  <c r="AF6" i="29"/>
  <c r="AE6" i="29"/>
  <c r="AD6" i="29"/>
  <c r="AC6" i="29"/>
  <c r="AB6" i="29"/>
  <c r="AA6" i="29"/>
  <c r="Z6" i="29"/>
  <c r="Y6" i="29"/>
  <c r="X6" i="29"/>
  <c r="W6" i="29"/>
  <c r="V6" i="29"/>
  <c r="U6" i="29"/>
  <c r="T6" i="29"/>
  <c r="S6" i="29"/>
  <c r="R6" i="29"/>
  <c r="Q6" i="29"/>
  <c r="P6" i="29"/>
  <c r="O6" i="29"/>
  <c r="N6" i="29"/>
  <c r="M6" i="29"/>
  <c r="L6" i="29"/>
  <c r="K6" i="29"/>
  <c r="J6" i="29"/>
  <c r="I6" i="29"/>
  <c r="H6" i="29"/>
  <c r="G6" i="29"/>
  <c r="F6" i="29"/>
  <c r="E6" i="29"/>
  <c r="D6" i="29"/>
  <c r="C6" i="29"/>
  <c r="AO4" i="29"/>
  <c r="AN4" i="29"/>
  <c r="AM4" i="29"/>
  <c r="AL4" i="29"/>
  <c r="AK4" i="29"/>
  <c r="AJ4" i="29"/>
  <c r="AI4" i="29"/>
  <c r="AH4" i="29"/>
  <c r="AG4" i="29"/>
  <c r="AF4" i="29"/>
  <c r="AE4" i="29"/>
  <c r="AD4" i="29"/>
  <c r="AC4" i="29"/>
  <c r="AB4" i="29"/>
  <c r="AA4" i="29"/>
  <c r="Z4" i="29"/>
  <c r="Y4" i="29"/>
  <c r="X4" i="29"/>
  <c r="W4" i="29"/>
  <c r="V4" i="29"/>
  <c r="U4" i="29"/>
  <c r="T4" i="29"/>
  <c r="S4" i="29"/>
  <c r="R4" i="29"/>
  <c r="Q4" i="29"/>
  <c r="P4" i="29"/>
  <c r="O4" i="29"/>
  <c r="N4" i="29"/>
  <c r="M4" i="29"/>
  <c r="L4" i="29"/>
  <c r="K4" i="29"/>
  <c r="J4" i="29"/>
  <c r="I4" i="29"/>
  <c r="H4" i="29"/>
  <c r="G4" i="29"/>
  <c r="F4" i="29"/>
  <c r="E4" i="29"/>
  <c r="D4" i="29"/>
  <c r="C4" i="29"/>
  <c r="B8" i="29"/>
  <c r="B6" i="29"/>
  <c r="AP446" i="53"/>
  <c r="AO446" i="53"/>
  <c r="AN446" i="53"/>
  <c r="AM446" i="53"/>
  <c r="AL446" i="53"/>
  <c r="AK446" i="53"/>
  <c r="AJ446" i="53"/>
  <c r="AI446" i="53"/>
  <c r="AH446" i="53"/>
  <c r="AG446" i="53"/>
  <c r="AF446" i="53"/>
  <c r="AE446" i="53"/>
  <c r="AD446" i="53"/>
  <c r="AC446" i="53"/>
  <c r="AB446" i="53"/>
  <c r="AA446" i="53"/>
  <c r="Z446" i="53"/>
  <c r="Y446" i="53"/>
  <c r="X446" i="53"/>
  <c r="W446" i="53"/>
  <c r="V446" i="53"/>
  <c r="U446" i="53"/>
  <c r="T446" i="53"/>
  <c r="S446" i="53"/>
  <c r="R446" i="53"/>
  <c r="Q446" i="53"/>
  <c r="P446" i="53"/>
  <c r="O446" i="53"/>
  <c r="N446" i="53"/>
  <c r="M446" i="53"/>
  <c r="L446" i="53"/>
  <c r="K446" i="53"/>
  <c r="J446" i="53"/>
  <c r="I446" i="53"/>
  <c r="H446" i="53"/>
  <c r="G446" i="53"/>
  <c r="F446" i="53"/>
  <c r="E446" i="53"/>
  <c r="D446" i="53"/>
  <c r="C446" i="53"/>
  <c r="AP445" i="53"/>
  <c r="AO445" i="53"/>
  <c r="AN445" i="53"/>
  <c r="AM445" i="53"/>
  <c r="AL445" i="53"/>
  <c r="AK445" i="53"/>
  <c r="AJ445" i="53"/>
  <c r="AI445" i="53"/>
  <c r="AH445" i="53"/>
  <c r="AG445" i="53"/>
  <c r="AF445" i="53"/>
  <c r="AE445" i="53"/>
  <c r="AD445" i="53"/>
  <c r="AC445" i="53"/>
  <c r="AB445" i="53"/>
  <c r="AA445" i="53"/>
  <c r="Z445" i="53"/>
  <c r="Y445" i="53"/>
  <c r="X445" i="53"/>
  <c r="W445" i="53"/>
  <c r="V445" i="53"/>
  <c r="U445" i="53"/>
  <c r="T445" i="53"/>
  <c r="S445" i="53"/>
  <c r="R445" i="53"/>
  <c r="Q445" i="53"/>
  <c r="P445" i="53"/>
  <c r="O445" i="53"/>
  <c r="N445" i="53"/>
  <c r="M445" i="53"/>
  <c r="L445" i="53"/>
  <c r="K445" i="53"/>
  <c r="J445" i="53"/>
  <c r="I445" i="53"/>
  <c r="H445" i="53"/>
  <c r="G445" i="53"/>
  <c r="F445" i="53"/>
  <c r="E445" i="53"/>
  <c r="D445" i="53"/>
  <c r="C445" i="53"/>
  <c r="AP444" i="53"/>
  <c r="AO444" i="53"/>
  <c r="AN444" i="53"/>
  <c r="AM444" i="53"/>
  <c r="AL444" i="53"/>
  <c r="AK444" i="53"/>
  <c r="AJ444" i="53"/>
  <c r="AI444" i="53"/>
  <c r="AH444" i="53"/>
  <c r="AG444" i="53"/>
  <c r="AF444" i="53"/>
  <c r="AE444" i="53"/>
  <c r="AD444" i="53"/>
  <c r="AC444" i="53"/>
  <c r="AB444" i="53"/>
  <c r="AA444" i="53"/>
  <c r="Z444" i="53"/>
  <c r="Y444" i="53"/>
  <c r="X444" i="53"/>
  <c r="W444" i="53"/>
  <c r="V444" i="53"/>
  <c r="U444" i="53"/>
  <c r="T444" i="53"/>
  <c r="S444" i="53"/>
  <c r="R444" i="53"/>
  <c r="Q444" i="53"/>
  <c r="P444" i="53"/>
  <c r="O444" i="53"/>
  <c r="N444" i="53"/>
  <c r="M444" i="53"/>
  <c r="L444" i="53"/>
  <c r="K444" i="53"/>
  <c r="J444" i="53"/>
  <c r="I444" i="53"/>
  <c r="H444" i="53"/>
  <c r="G444" i="53"/>
  <c r="F444" i="53"/>
  <c r="E444" i="53"/>
  <c r="D444" i="53"/>
  <c r="C444" i="53"/>
  <c r="AP443" i="53"/>
  <c r="AO443" i="53"/>
  <c r="AN443" i="53"/>
  <c r="AM443" i="53"/>
  <c r="AL443" i="53"/>
  <c r="AK443" i="53"/>
  <c r="AJ443" i="53"/>
  <c r="AI443" i="53"/>
  <c r="AH443" i="53"/>
  <c r="AG443" i="53"/>
  <c r="AF443" i="53"/>
  <c r="AE443" i="53"/>
  <c r="AD443" i="53"/>
  <c r="AC443" i="53"/>
  <c r="AB443" i="53"/>
  <c r="AA443" i="53"/>
  <c r="Z443" i="53"/>
  <c r="Y443" i="53"/>
  <c r="X443" i="53"/>
  <c r="W443" i="53"/>
  <c r="V443" i="53"/>
  <c r="U443" i="53"/>
  <c r="T443" i="53"/>
  <c r="S443" i="53"/>
  <c r="R443" i="53"/>
  <c r="Q443" i="53"/>
  <c r="P443" i="53"/>
  <c r="O443" i="53"/>
  <c r="N443" i="53"/>
  <c r="M443" i="53"/>
  <c r="L443" i="53"/>
  <c r="K443" i="53"/>
  <c r="J443" i="53"/>
  <c r="I443" i="53"/>
  <c r="H443" i="53"/>
  <c r="G443" i="53"/>
  <c r="F443" i="53"/>
  <c r="E443" i="53"/>
  <c r="D443" i="53"/>
  <c r="C443" i="53"/>
  <c r="AP442" i="53"/>
  <c r="AO442" i="53"/>
  <c r="AN442" i="53"/>
  <c r="AM442" i="53"/>
  <c r="AL442" i="53"/>
  <c r="AK442" i="53"/>
  <c r="AJ442" i="53"/>
  <c r="AI442" i="53"/>
  <c r="AH442" i="53"/>
  <c r="AG442" i="53"/>
  <c r="AF442" i="53"/>
  <c r="AE442" i="53"/>
  <c r="AD442" i="53"/>
  <c r="AC442" i="53"/>
  <c r="AB442" i="53"/>
  <c r="AA442" i="53"/>
  <c r="Z442" i="53"/>
  <c r="Y442" i="53"/>
  <c r="X442" i="53"/>
  <c r="W442" i="53"/>
  <c r="V442" i="53"/>
  <c r="U442" i="53"/>
  <c r="T442" i="53"/>
  <c r="S442" i="53"/>
  <c r="R442" i="53"/>
  <c r="Q442" i="53"/>
  <c r="P442" i="53"/>
  <c r="O442" i="53"/>
  <c r="N442" i="53"/>
  <c r="M442" i="53"/>
  <c r="L442" i="53"/>
  <c r="K442" i="53"/>
  <c r="J442" i="53"/>
  <c r="I442" i="53"/>
  <c r="H442" i="53"/>
  <c r="G442" i="53"/>
  <c r="F442" i="53"/>
  <c r="E442" i="53"/>
  <c r="D442" i="53"/>
  <c r="C442" i="53"/>
  <c r="AP441" i="53"/>
  <c r="AO441" i="53"/>
  <c r="AN441" i="53"/>
  <c r="AM441" i="53"/>
  <c r="AL441" i="53"/>
  <c r="AK441" i="53"/>
  <c r="AJ441" i="53"/>
  <c r="AI441" i="53"/>
  <c r="AH441" i="53"/>
  <c r="AG441" i="53"/>
  <c r="AF441" i="53"/>
  <c r="AE441" i="53"/>
  <c r="AD441" i="53"/>
  <c r="AC441" i="53"/>
  <c r="AB441" i="53"/>
  <c r="AA441" i="53"/>
  <c r="Z441" i="53"/>
  <c r="Y441" i="53"/>
  <c r="X441" i="53"/>
  <c r="W441" i="53"/>
  <c r="V441" i="53"/>
  <c r="U441" i="53"/>
  <c r="T441" i="53"/>
  <c r="S441" i="53"/>
  <c r="R441" i="53"/>
  <c r="Q441" i="53"/>
  <c r="P441" i="53"/>
  <c r="O441" i="53"/>
  <c r="N441" i="53"/>
  <c r="M441" i="53"/>
  <c r="L441" i="53"/>
  <c r="K441" i="53"/>
  <c r="J441" i="53"/>
  <c r="I441" i="53"/>
  <c r="H441" i="53"/>
  <c r="G441" i="53"/>
  <c r="F441" i="53"/>
  <c r="E441" i="53"/>
  <c r="D441" i="53"/>
  <c r="C441" i="53"/>
  <c r="AP440" i="53"/>
  <c r="AO440" i="53"/>
  <c r="AN440" i="53"/>
  <c r="AM440" i="53"/>
  <c r="AL440" i="53"/>
  <c r="AK440" i="53"/>
  <c r="AJ440" i="53"/>
  <c r="AI440" i="53"/>
  <c r="AH440" i="53"/>
  <c r="AG440" i="53"/>
  <c r="AF440" i="53"/>
  <c r="AE440" i="53"/>
  <c r="AD440" i="53"/>
  <c r="AC440" i="53"/>
  <c r="AB440" i="53"/>
  <c r="AA440" i="53"/>
  <c r="Z440" i="53"/>
  <c r="Y440" i="53"/>
  <c r="X440" i="53"/>
  <c r="W440" i="53"/>
  <c r="V440" i="53"/>
  <c r="U440" i="53"/>
  <c r="T440" i="53"/>
  <c r="S440" i="53"/>
  <c r="R440" i="53"/>
  <c r="Q440" i="53"/>
  <c r="P440" i="53"/>
  <c r="O440" i="53"/>
  <c r="N440" i="53"/>
  <c r="M440" i="53"/>
  <c r="L440" i="53"/>
  <c r="K440" i="53"/>
  <c r="J440" i="53"/>
  <c r="I440" i="53"/>
  <c r="H440" i="53"/>
  <c r="G440" i="53"/>
  <c r="F440" i="53"/>
  <c r="E440" i="53"/>
  <c r="D440" i="53"/>
  <c r="C440" i="53"/>
  <c r="AP439" i="53"/>
  <c r="AO439" i="53"/>
  <c r="AN439" i="53"/>
  <c r="AM439" i="53"/>
  <c r="AL439" i="53"/>
  <c r="AK439" i="53"/>
  <c r="AJ439" i="53"/>
  <c r="AI439" i="53"/>
  <c r="AH439" i="53"/>
  <c r="AG439" i="53"/>
  <c r="AF439" i="53"/>
  <c r="AE439" i="53"/>
  <c r="AD439" i="53"/>
  <c r="AC439" i="53"/>
  <c r="AB439" i="53"/>
  <c r="AA439" i="53"/>
  <c r="Z439" i="53"/>
  <c r="Y439" i="53"/>
  <c r="X439" i="53"/>
  <c r="W439" i="53"/>
  <c r="V439" i="53"/>
  <c r="U439" i="53"/>
  <c r="T439" i="53"/>
  <c r="S439" i="53"/>
  <c r="R439" i="53"/>
  <c r="Q439" i="53"/>
  <c r="P439" i="53"/>
  <c r="O439" i="53"/>
  <c r="N439" i="53"/>
  <c r="M439" i="53"/>
  <c r="L439" i="53"/>
  <c r="K439" i="53"/>
  <c r="J439" i="53"/>
  <c r="I439" i="53"/>
  <c r="H439" i="53"/>
  <c r="G439" i="53"/>
  <c r="F439" i="53"/>
  <c r="E439" i="53"/>
  <c r="D439" i="53"/>
  <c r="C439" i="53"/>
  <c r="AP438" i="53"/>
  <c r="AO438" i="53"/>
  <c r="AN438" i="53"/>
  <c r="AM438" i="53"/>
  <c r="AL438" i="53"/>
  <c r="AK438" i="53"/>
  <c r="AJ438" i="53"/>
  <c r="AI438" i="53"/>
  <c r="AH438" i="53"/>
  <c r="AG438" i="53"/>
  <c r="AF438" i="53"/>
  <c r="AE438" i="53"/>
  <c r="AD438" i="53"/>
  <c r="AC438" i="53"/>
  <c r="AB438" i="53"/>
  <c r="AA438" i="53"/>
  <c r="Z438" i="53"/>
  <c r="Y438" i="53"/>
  <c r="X438" i="53"/>
  <c r="W438" i="53"/>
  <c r="V438" i="53"/>
  <c r="U438" i="53"/>
  <c r="T438" i="53"/>
  <c r="S438" i="53"/>
  <c r="R438" i="53"/>
  <c r="Q438" i="53"/>
  <c r="P438" i="53"/>
  <c r="O438" i="53"/>
  <c r="N438" i="53"/>
  <c r="M438" i="53"/>
  <c r="L438" i="53"/>
  <c r="K438" i="53"/>
  <c r="J438" i="53"/>
  <c r="I438" i="53"/>
  <c r="H438" i="53"/>
  <c r="G438" i="53"/>
  <c r="F438" i="53"/>
  <c r="E438" i="53"/>
  <c r="D438" i="53"/>
  <c r="C438" i="53"/>
  <c r="AP437" i="53"/>
  <c r="AO437" i="53"/>
  <c r="AN437" i="53"/>
  <c r="AM437" i="53"/>
  <c r="AL437" i="53"/>
  <c r="AK437" i="53"/>
  <c r="AJ437" i="53"/>
  <c r="AI437" i="53"/>
  <c r="AH437" i="53"/>
  <c r="AG437" i="53"/>
  <c r="AF437" i="53"/>
  <c r="AE437" i="53"/>
  <c r="AD437" i="53"/>
  <c r="AC437" i="53"/>
  <c r="AB437" i="53"/>
  <c r="AA437" i="53"/>
  <c r="Z437" i="53"/>
  <c r="Y437" i="53"/>
  <c r="X437" i="53"/>
  <c r="W437" i="53"/>
  <c r="V437" i="53"/>
  <c r="U437" i="53"/>
  <c r="T437" i="53"/>
  <c r="S437" i="53"/>
  <c r="R437" i="53"/>
  <c r="Q437" i="53"/>
  <c r="P437" i="53"/>
  <c r="O437" i="53"/>
  <c r="N437" i="53"/>
  <c r="M437" i="53"/>
  <c r="L437" i="53"/>
  <c r="K437" i="53"/>
  <c r="J437" i="53"/>
  <c r="I437" i="53"/>
  <c r="H437" i="53"/>
  <c r="G437" i="53"/>
  <c r="F437" i="53"/>
  <c r="E437" i="53"/>
  <c r="D437" i="53"/>
  <c r="C437" i="53"/>
  <c r="AP436" i="53"/>
  <c r="AO436" i="53"/>
  <c r="AN436" i="53"/>
  <c r="AM436" i="53"/>
  <c r="AL436" i="53"/>
  <c r="AK436" i="53"/>
  <c r="AJ436" i="53"/>
  <c r="AI436" i="53"/>
  <c r="AH436" i="53"/>
  <c r="AG436" i="53"/>
  <c r="AF436" i="53"/>
  <c r="AE436" i="53"/>
  <c r="AD436" i="53"/>
  <c r="AC436" i="53"/>
  <c r="AB436" i="53"/>
  <c r="AA436" i="53"/>
  <c r="Z436" i="53"/>
  <c r="Y436" i="53"/>
  <c r="X436" i="53"/>
  <c r="W436" i="53"/>
  <c r="V436" i="53"/>
  <c r="U436" i="53"/>
  <c r="T436" i="53"/>
  <c r="S436" i="53"/>
  <c r="R436" i="53"/>
  <c r="Q436" i="53"/>
  <c r="P436" i="53"/>
  <c r="O436" i="53"/>
  <c r="N436" i="53"/>
  <c r="M436" i="53"/>
  <c r="L436" i="53"/>
  <c r="K436" i="53"/>
  <c r="J436" i="53"/>
  <c r="I436" i="53"/>
  <c r="H436" i="53"/>
  <c r="G436" i="53"/>
  <c r="F436" i="53"/>
  <c r="E436" i="53"/>
  <c r="D436" i="53"/>
  <c r="C436" i="53"/>
  <c r="AP435" i="53"/>
  <c r="AO435" i="53"/>
  <c r="AN435" i="53"/>
  <c r="AM435" i="53"/>
  <c r="AL435" i="53"/>
  <c r="AK435" i="53"/>
  <c r="AJ435" i="53"/>
  <c r="AI435" i="53"/>
  <c r="AH435" i="53"/>
  <c r="AG435" i="53"/>
  <c r="AF435" i="53"/>
  <c r="AE435" i="53"/>
  <c r="AD435" i="53"/>
  <c r="AC435" i="53"/>
  <c r="AB435" i="53"/>
  <c r="AA435" i="53"/>
  <c r="Z435" i="53"/>
  <c r="Y435" i="53"/>
  <c r="X435" i="53"/>
  <c r="W435" i="53"/>
  <c r="V435" i="53"/>
  <c r="U435" i="53"/>
  <c r="T435" i="53"/>
  <c r="S435" i="53"/>
  <c r="R435" i="53"/>
  <c r="Q435" i="53"/>
  <c r="P435" i="53"/>
  <c r="O435" i="53"/>
  <c r="N435" i="53"/>
  <c r="M435" i="53"/>
  <c r="L435" i="53"/>
  <c r="K435" i="53"/>
  <c r="J435" i="53"/>
  <c r="I435" i="53"/>
  <c r="H435" i="53"/>
  <c r="G435" i="53"/>
  <c r="F435" i="53"/>
  <c r="E435" i="53"/>
  <c r="D435" i="53"/>
  <c r="C435" i="53"/>
  <c r="AP434" i="53"/>
  <c r="AO434" i="53"/>
  <c r="AN434" i="53"/>
  <c r="AM434" i="53"/>
  <c r="AL434" i="53"/>
  <c r="AK434" i="53"/>
  <c r="AJ434" i="53"/>
  <c r="AI434" i="53"/>
  <c r="AH434" i="53"/>
  <c r="AG434" i="53"/>
  <c r="AF434" i="53"/>
  <c r="AE434" i="53"/>
  <c r="AD434" i="53"/>
  <c r="AC434" i="53"/>
  <c r="AB434" i="53"/>
  <c r="AA434" i="53"/>
  <c r="Z434" i="53"/>
  <c r="Y434" i="53"/>
  <c r="X434" i="53"/>
  <c r="W434" i="53"/>
  <c r="V434" i="53"/>
  <c r="U434" i="53"/>
  <c r="T434" i="53"/>
  <c r="S434" i="53"/>
  <c r="R434" i="53"/>
  <c r="Q434" i="53"/>
  <c r="P434" i="53"/>
  <c r="O434" i="53"/>
  <c r="N434" i="53"/>
  <c r="M434" i="53"/>
  <c r="L434" i="53"/>
  <c r="K434" i="53"/>
  <c r="J434" i="53"/>
  <c r="I434" i="53"/>
  <c r="H434" i="53"/>
  <c r="G434" i="53"/>
  <c r="F434" i="53"/>
  <c r="E434" i="53"/>
  <c r="D434" i="53"/>
  <c r="C434" i="53"/>
  <c r="AP433" i="53"/>
  <c r="AO433" i="53"/>
  <c r="AN433" i="53"/>
  <c r="AM433" i="53"/>
  <c r="AL433" i="53"/>
  <c r="AK433" i="53"/>
  <c r="AJ433" i="53"/>
  <c r="AI433" i="53"/>
  <c r="AH433" i="53"/>
  <c r="AG433" i="53"/>
  <c r="AF433" i="53"/>
  <c r="AE433" i="53"/>
  <c r="AD433" i="53"/>
  <c r="AC433" i="53"/>
  <c r="AB433" i="53"/>
  <c r="AA433" i="53"/>
  <c r="Z433" i="53"/>
  <c r="Y433" i="53"/>
  <c r="X433" i="53"/>
  <c r="W433" i="53"/>
  <c r="V433" i="53"/>
  <c r="U433" i="53"/>
  <c r="T433" i="53"/>
  <c r="S433" i="53"/>
  <c r="R433" i="53"/>
  <c r="Q433" i="53"/>
  <c r="P433" i="53"/>
  <c r="O433" i="53"/>
  <c r="N433" i="53"/>
  <c r="M433" i="53"/>
  <c r="L433" i="53"/>
  <c r="K433" i="53"/>
  <c r="J433" i="53"/>
  <c r="I433" i="53"/>
  <c r="H433" i="53"/>
  <c r="G433" i="53"/>
  <c r="F433" i="53"/>
  <c r="E433" i="53"/>
  <c r="D433" i="53"/>
  <c r="C433" i="53"/>
  <c r="AP432" i="53"/>
  <c r="AO432" i="53"/>
  <c r="AN432" i="53"/>
  <c r="AM432" i="53"/>
  <c r="AL432" i="53"/>
  <c r="AK432" i="53"/>
  <c r="AJ432" i="53"/>
  <c r="AI432" i="53"/>
  <c r="AH432" i="53"/>
  <c r="AG432" i="53"/>
  <c r="AF432" i="53"/>
  <c r="AE432" i="53"/>
  <c r="AD432" i="53"/>
  <c r="AC432" i="53"/>
  <c r="AB432" i="53"/>
  <c r="AA432" i="53"/>
  <c r="Z432" i="53"/>
  <c r="Y432" i="53"/>
  <c r="X432" i="53"/>
  <c r="W432" i="53"/>
  <c r="V432" i="53"/>
  <c r="U432" i="53"/>
  <c r="T432" i="53"/>
  <c r="S432" i="53"/>
  <c r="R432" i="53"/>
  <c r="Q432" i="53"/>
  <c r="P432" i="53"/>
  <c r="O432" i="53"/>
  <c r="N432" i="53"/>
  <c r="M432" i="53"/>
  <c r="L432" i="53"/>
  <c r="K432" i="53"/>
  <c r="J432" i="53"/>
  <c r="I432" i="53"/>
  <c r="H432" i="53"/>
  <c r="G432" i="53"/>
  <c r="F432" i="53"/>
  <c r="E432" i="53"/>
  <c r="D432" i="53"/>
  <c r="C432" i="53"/>
  <c r="AP431" i="53"/>
  <c r="AO431" i="53"/>
  <c r="AN431" i="53"/>
  <c r="AM431" i="53"/>
  <c r="AL431" i="53"/>
  <c r="AK431" i="53"/>
  <c r="AJ431" i="53"/>
  <c r="AI431" i="53"/>
  <c r="AH431" i="53"/>
  <c r="AG431" i="53"/>
  <c r="AF431" i="53"/>
  <c r="AE431" i="53"/>
  <c r="AD431" i="53"/>
  <c r="AC431" i="53"/>
  <c r="AB431" i="53"/>
  <c r="AA431" i="53"/>
  <c r="Z431" i="53"/>
  <c r="Y431" i="53"/>
  <c r="X431" i="53"/>
  <c r="W431" i="53"/>
  <c r="V431" i="53"/>
  <c r="U431" i="53"/>
  <c r="T431" i="53"/>
  <c r="S431" i="53"/>
  <c r="R431" i="53"/>
  <c r="Q431" i="53"/>
  <c r="P431" i="53"/>
  <c r="O431" i="53"/>
  <c r="N431" i="53"/>
  <c r="M431" i="53"/>
  <c r="L431" i="53"/>
  <c r="K431" i="53"/>
  <c r="J431" i="53"/>
  <c r="I431" i="53"/>
  <c r="H431" i="53"/>
  <c r="G431" i="53"/>
  <c r="F431" i="53"/>
  <c r="E431" i="53"/>
  <c r="D431" i="53"/>
  <c r="C431" i="53"/>
  <c r="AP430" i="53"/>
  <c r="AO430" i="53"/>
  <c r="AN430" i="53"/>
  <c r="AM430" i="53"/>
  <c r="AL430" i="53"/>
  <c r="AK430" i="53"/>
  <c r="AJ430" i="53"/>
  <c r="AI430" i="53"/>
  <c r="AH430" i="53"/>
  <c r="AG430" i="53"/>
  <c r="AF430" i="53"/>
  <c r="AE430" i="53"/>
  <c r="AD430" i="53"/>
  <c r="AC430" i="53"/>
  <c r="AB430" i="53"/>
  <c r="AA430" i="53"/>
  <c r="Z430" i="53"/>
  <c r="Y430" i="53"/>
  <c r="X430" i="53"/>
  <c r="W430" i="53"/>
  <c r="V430" i="53"/>
  <c r="U430" i="53"/>
  <c r="T430" i="53"/>
  <c r="S430" i="53"/>
  <c r="R430" i="53"/>
  <c r="Q430" i="53"/>
  <c r="P430" i="53"/>
  <c r="O430" i="53"/>
  <c r="N430" i="53"/>
  <c r="M430" i="53"/>
  <c r="L430" i="53"/>
  <c r="K430" i="53"/>
  <c r="J430" i="53"/>
  <c r="I430" i="53"/>
  <c r="H430" i="53"/>
  <c r="G430" i="53"/>
  <c r="F430" i="53"/>
  <c r="E430" i="53"/>
  <c r="D430" i="53"/>
  <c r="C430" i="53"/>
  <c r="AP429" i="53"/>
  <c r="AO429" i="53"/>
  <c r="AN429" i="53"/>
  <c r="AM429" i="53"/>
  <c r="AL429" i="53"/>
  <c r="AK429" i="53"/>
  <c r="AJ429" i="53"/>
  <c r="AI429" i="53"/>
  <c r="AH429" i="53"/>
  <c r="AG429" i="53"/>
  <c r="AF429" i="53"/>
  <c r="AE429" i="53"/>
  <c r="AD429" i="53"/>
  <c r="AC429" i="53"/>
  <c r="AB429" i="53"/>
  <c r="AA429" i="53"/>
  <c r="Z429" i="53"/>
  <c r="Y429" i="53"/>
  <c r="X429" i="53"/>
  <c r="W429" i="53"/>
  <c r="V429" i="53"/>
  <c r="U429" i="53"/>
  <c r="T429" i="53"/>
  <c r="S429" i="53"/>
  <c r="R429" i="53"/>
  <c r="Q429" i="53"/>
  <c r="P429" i="53"/>
  <c r="O429" i="53"/>
  <c r="N429" i="53"/>
  <c r="M429" i="53"/>
  <c r="L429" i="53"/>
  <c r="K429" i="53"/>
  <c r="J429" i="53"/>
  <c r="I429" i="53"/>
  <c r="H429" i="53"/>
  <c r="G429" i="53"/>
  <c r="F429" i="53"/>
  <c r="E429" i="53"/>
  <c r="D429" i="53"/>
  <c r="C429" i="53"/>
  <c r="AP428" i="53"/>
  <c r="AO428" i="53"/>
  <c r="AN428" i="53"/>
  <c r="AM428" i="53"/>
  <c r="AL428" i="53"/>
  <c r="AK428" i="53"/>
  <c r="AJ428" i="53"/>
  <c r="AI428" i="53"/>
  <c r="AH428" i="53"/>
  <c r="AG428" i="53"/>
  <c r="AF428" i="53"/>
  <c r="AE428" i="53"/>
  <c r="AD428" i="53"/>
  <c r="AC428" i="53"/>
  <c r="AB428" i="53"/>
  <c r="AA428" i="53"/>
  <c r="Z428" i="53"/>
  <c r="Y428" i="53"/>
  <c r="X428" i="53"/>
  <c r="W428" i="53"/>
  <c r="V428" i="53"/>
  <c r="U428" i="53"/>
  <c r="T428" i="53"/>
  <c r="S428" i="53"/>
  <c r="R428" i="53"/>
  <c r="Q428" i="53"/>
  <c r="P428" i="53"/>
  <c r="O428" i="53"/>
  <c r="N428" i="53"/>
  <c r="M428" i="53"/>
  <c r="L428" i="53"/>
  <c r="K428" i="53"/>
  <c r="J428" i="53"/>
  <c r="I428" i="53"/>
  <c r="H428" i="53"/>
  <c r="G428" i="53"/>
  <c r="F428" i="53"/>
  <c r="E428" i="53"/>
  <c r="D428" i="53"/>
  <c r="C428" i="53"/>
  <c r="AP427" i="53"/>
  <c r="AO427" i="53"/>
  <c r="AN427" i="53"/>
  <c r="AM427" i="53"/>
  <c r="AL427" i="53"/>
  <c r="AK427" i="53"/>
  <c r="AJ427" i="53"/>
  <c r="AI427" i="53"/>
  <c r="AH427" i="53"/>
  <c r="AG427" i="53"/>
  <c r="AF427" i="53"/>
  <c r="AE427" i="53"/>
  <c r="AD427" i="53"/>
  <c r="AC427" i="53"/>
  <c r="AB427" i="53"/>
  <c r="AA427" i="53"/>
  <c r="Z427" i="53"/>
  <c r="Y427" i="53"/>
  <c r="X427" i="53"/>
  <c r="W427" i="53"/>
  <c r="V427" i="53"/>
  <c r="U427" i="53"/>
  <c r="T427" i="53"/>
  <c r="S427" i="53"/>
  <c r="R427" i="53"/>
  <c r="Q427" i="53"/>
  <c r="P427" i="53"/>
  <c r="O427" i="53"/>
  <c r="N427" i="53"/>
  <c r="M427" i="53"/>
  <c r="L427" i="53"/>
  <c r="K427" i="53"/>
  <c r="J427" i="53"/>
  <c r="I427" i="53"/>
  <c r="H427" i="53"/>
  <c r="G427" i="53"/>
  <c r="F427" i="53"/>
  <c r="E427" i="53"/>
  <c r="D427" i="53"/>
  <c r="C427" i="53"/>
  <c r="AP426" i="53"/>
  <c r="AO426" i="53"/>
  <c r="AN426" i="53"/>
  <c r="AM426" i="53"/>
  <c r="AL426" i="53"/>
  <c r="AK426" i="53"/>
  <c r="AJ426" i="53"/>
  <c r="AI426" i="53"/>
  <c r="AH426" i="53"/>
  <c r="AG426" i="53"/>
  <c r="AF426" i="53"/>
  <c r="AE426" i="53"/>
  <c r="AD426" i="53"/>
  <c r="AC426" i="53"/>
  <c r="AB426" i="53"/>
  <c r="AA426" i="53"/>
  <c r="Z426" i="53"/>
  <c r="Y426" i="53"/>
  <c r="X426" i="53"/>
  <c r="W426" i="53"/>
  <c r="V426" i="53"/>
  <c r="U426" i="53"/>
  <c r="T426" i="53"/>
  <c r="S426" i="53"/>
  <c r="R426" i="53"/>
  <c r="Q426" i="53"/>
  <c r="P426" i="53"/>
  <c r="O426" i="53"/>
  <c r="N426" i="53"/>
  <c r="M426" i="53"/>
  <c r="L426" i="53"/>
  <c r="K426" i="53"/>
  <c r="J426" i="53"/>
  <c r="I426" i="53"/>
  <c r="H426" i="53"/>
  <c r="G426" i="53"/>
  <c r="F426" i="53"/>
  <c r="E426" i="53"/>
  <c r="D426" i="53"/>
  <c r="C426" i="53"/>
  <c r="AP425" i="53"/>
  <c r="AO425" i="53"/>
  <c r="AN425" i="53"/>
  <c r="AM425" i="53"/>
  <c r="AL425" i="53"/>
  <c r="AK425" i="53"/>
  <c r="AJ425" i="53"/>
  <c r="AI425" i="53"/>
  <c r="AH425" i="53"/>
  <c r="AG425" i="53"/>
  <c r="AF425" i="53"/>
  <c r="AE425" i="53"/>
  <c r="AD425" i="53"/>
  <c r="AC425" i="53"/>
  <c r="AB425" i="53"/>
  <c r="AA425" i="53"/>
  <c r="Z425" i="53"/>
  <c r="Y425" i="53"/>
  <c r="X425" i="53"/>
  <c r="W425" i="53"/>
  <c r="V425" i="53"/>
  <c r="U425" i="53"/>
  <c r="T425" i="53"/>
  <c r="S425" i="53"/>
  <c r="R425" i="53"/>
  <c r="Q425" i="53"/>
  <c r="P425" i="53"/>
  <c r="O425" i="53"/>
  <c r="N425" i="53"/>
  <c r="M425" i="53"/>
  <c r="L425" i="53"/>
  <c r="K425" i="53"/>
  <c r="J425" i="53"/>
  <c r="I425" i="53"/>
  <c r="H425" i="53"/>
  <c r="G425" i="53"/>
  <c r="F425" i="53"/>
  <c r="E425" i="53"/>
  <c r="D425" i="53"/>
  <c r="C425" i="53"/>
  <c r="AP424" i="53"/>
  <c r="AO424" i="53"/>
  <c r="AN424" i="53"/>
  <c r="AM424" i="53"/>
  <c r="AL424" i="53"/>
  <c r="AK424" i="53"/>
  <c r="AJ424" i="53"/>
  <c r="AI424" i="53"/>
  <c r="AH424" i="53"/>
  <c r="AG424" i="53"/>
  <c r="AF424" i="53"/>
  <c r="AE424" i="53"/>
  <c r="AD424" i="53"/>
  <c r="AC424" i="53"/>
  <c r="AB424" i="53"/>
  <c r="AA424" i="53"/>
  <c r="Z424" i="53"/>
  <c r="Y424" i="53"/>
  <c r="X424" i="53"/>
  <c r="W424" i="53"/>
  <c r="V424" i="53"/>
  <c r="U424" i="53"/>
  <c r="T424" i="53"/>
  <c r="S424" i="53"/>
  <c r="R424" i="53"/>
  <c r="Q424" i="53"/>
  <c r="P424" i="53"/>
  <c r="O424" i="53"/>
  <c r="N424" i="53"/>
  <c r="M424" i="53"/>
  <c r="L424" i="53"/>
  <c r="K424" i="53"/>
  <c r="J424" i="53"/>
  <c r="I424" i="53"/>
  <c r="H424" i="53"/>
  <c r="G424" i="53"/>
  <c r="F424" i="53"/>
  <c r="E424" i="53"/>
  <c r="D424" i="53"/>
  <c r="C424" i="53"/>
  <c r="AP423" i="53"/>
  <c r="AO423" i="53"/>
  <c r="AN423" i="53"/>
  <c r="AM423" i="53"/>
  <c r="AL423" i="53"/>
  <c r="AK423" i="53"/>
  <c r="AJ423" i="53"/>
  <c r="AI423" i="53"/>
  <c r="AH423" i="53"/>
  <c r="AG423" i="53"/>
  <c r="AF423" i="53"/>
  <c r="AE423" i="53"/>
  <c r="AD423" i="53"/>
  <c r="AC423" i="53"/>
  <c r="AB423" i="53"/>
  <c r="AA423" i="53"/>
  <c r="Z423" i="53"/>
  <c r="Y423" i="53"/>
  <c r="X423" i="53"/>
  <c r="W423" i="53"/>
  <c r="V423" i="53"/>
  <c r="U423" i="53"/>
  <c r="T423" i="53"/>
  <c r="S423" i="53"/>
  <c r="R423" i="53"/>
  <c r="Q423" i="53"/>
  <c r="P423" i="53"/>
  <c r="O423" i="53"/>
  <c r="N423" i="53"/>
  <c r="M423" i="53"/>
  <c r="L423" i="53"/>
  <c r="K423" i="53"/>
  <c r="J423" i="53"/>
  <c r="I423" i="53"/>
  <c r="H423" i="53"/>
  <c r="G423" i="53"/>
  <c r="F423" i="53"/>
  <c r="E423" i="53"/>
  <c r="D423" i="53"/>
  <c r="C423" i="53"/>
  <c r="AP422" i="53"/>
  <c r="AO422" i="53"/>
  <c r="AN422" i="53"/>
  <c r="AM422" i="53"/>
  <c r="AL422" i="53"/>
  <c r="AK422" i="53"/>
  <c r="AJ422" i="53"/>
  <c r="AI422" i="53"/>
  <c r="AH422" i="53"/>
  <c r="AG422" i="53"/>
  <c r="AF422" i="53"/>
  <c r="AE422" i="53"/>
  <c r="AD422" i="53"/>
  <c r="AC422" i="53"/>
  <c r="AB422" i="53"/>
  <c r="AA422" i="53"/>
  <c r="Z422" i="53"/>
  <c r="Y422" i="53"/>
  <c r="X422" i="53"/>
  <c r="W422" i="53"/>
  <c r="V422" i="53"/>
  <c r="U422" i="53"/>
  <c r="T422" i="53"/>
  <c r="S422" i="53"/>
  <c r="R422" i="53"/>
  <c r="Q422" i="53"/>
  <c r="P422" i="53"/>
  <c r="O422" i="53"/>
  <c r="N422" i="53"/>
  <c r="M422" i="53"/>
  <c r="L422" i="53"/>
  <c r="K422" i="53"/>
  <c r="J422" i="53"/>
  <c r="I422" i="53"/>
  <c r="H422" i="53"/>
  <c r="G422" i="53"/>
  <c r="F422" i="53"/>
  <c r="E422" i="53"/>
  <c r="D422" i="53"/>
  <c r="C422" i="53"/>
  <c r="AP421" i="53"/>
  <c r="AO421" i="53"/>
  <c r="AN421" i="53"/>
  <c r="AM421" i="53"/>
  <c r="AL421" i="53"/>
  <c r="AK421" i="53"/>
  <c r="AJ421" i="53"/>
  <c r="AI421" i="53"/>
  <c r="AH421" i="53"/>
  <c r="AG421" i="53"/>
  <c r="AF421" i="53"/>
  <c r="AE421" i="53"/>
  <c r="AD421" i="53"/>
  <c r="AC421" i="53"/>
  <c r="AB421" i="53"/>
  <c r="AA421" i="53"/>
  <c r="Z421" i="53"/>
  <c r="Y421" i="53"/>
  <c r="X421" i="53"/>
  <c r="W421" i="53"/>
  <c r="V421" i="53"/>
  <c r="U421" i="53"/>
  <c r="T421" i="53"/>
  <c r="S421" i="53"/>
  <c r="R421" i="53"/>
  <c r="Q421" i="53"/>
  <c r="P421" i="53"/>
  <c r="O421" i="53"/>
  <c r="N421" i="53"/>
  <c r="M421" i="53"/>
  <c r="L421" i="53"/>
  <c r="K421" i="53"/>
  <c r="J421" i="53"/>
  <c r="I421" i="53"/>
  <c r="H421" i="53"/>
  <c r="G421" i="53"/>
  <c r="F421" i="53"/>
  <c r="E421" i="53"/>
  <c r="D421" i="53"/>
  <c r="C421" i="53"/>
  <c r="AP420" i="53"/>
  <c r="AO420" i="53"/>
  <c r="AN420" i="53"/>
  <c r="AM420" i="53"/>
  <c r="AL420" i="53"/>
  <c r="AK420" i="53"/>
  <c r="AJ420" i="53"/>
  <c r="AI420" i="53"/>
  <c r="AH420" i="53"/>
  <c r="AG420" i="53"/>
  <c r="AF420" i="53"/>
  <c r="AE420" i="53"/>
  <c r="AD420" i="53"/>
  <c r="AC420" i="53"/>
  <c r="AB420" i="53"/>
  <c r="AA420" i="53"/>
  <c r="Z420" i="53"/>
  <c r="Y420" i="53"/>
  <c r="X420" i="53"/>
  <c r="W420" i="53"/>
  <c r="V420" i="53"/>
  <c r="U420" i="53"/>
  <c r="T420" i="53"/>
  <c r="S420" i="53"/>
  <c r="R420" i="53"/>
  <c r="Q420" i="53"/>
  <c r="P420" i="53"/>
  <c r="O420" i="53"/>
  <c r="N420" i="53"/>
  <c r="M420" i="53"/>
  <c r="L420" i="53"/>
  <c r="K420" i="53"/>
  <c r="J420" i="53"/>
  <c r="I420" i="53"/>
  <c r="H420" i="53"/>
  <c r="G420" i="53"/>
  <c r="F420" i="53"/>
  <c r="E420" i="53"/>
  <c r="D420" i="53"/>
  <c r="C420" i="53"/>
  <c r="AP419" i="53"/>
  <c r="AO419" i="53"/>
  <c r="AN419" i="53"/>
  <c r="AM419" i="53"/>
  <c r="AL419" i="53"/>
  <c r="AK419" i="53"/>
  <c r="AJ419" i="53"/>
  <c r="AI419" i="53"/>
  <c r="AH419" i="53"/>
  <c r="AG419" i="53"/>
  <c r="AF419" i="53"/>
  <c r="AE419" i="53"/>
  <c r="AD419" i="53"/>
  <c r="AC419" i="53"/>
  <c r="AB419" i="53"/>
  <c r="AA419" i="53"/>
  <c r="Z419" i="53"/>
  <c r="Y419" i="53"/>
  <c r="X419" i="53"/>
  <c r="W419" i="53"/>
  <c r="V419" i="53"/>
  <c r="U419" i="53"/>
  <c r="T419" i="53"/>
  <c r="S419" i="53"/>
  <c r="R419" i="53"/>
  <c r="Q419" i="53"/>
  <c r="P419" i="53"/>
  <c r="O419" i="53"/>
  <c r="N419" i="53"/>
  <c r="M419" i="53"/>
  <c r="L419" i="53"/>
  <c r="K419" i="53"/>
  <c r="J419" i="53"/>
  <c r="I419" i="53"/>
  <c r="H419" i="53"/>
  <c r="G419" i="53"/>
  <c r="F419" i="53"/>
  <c r="E419" i="53"/>
  <c r="D419" i="53"/>
  <c r="C419" i="53"/>
  <c r="AP418" i="53"/>
  <c r="AO418" i="53"/>
  <c r="AN418" i="53"/>
  <c r="AM418" i="53"/>
  <c r="AL418" i="53"/>
  <c r="AK418" i="53"/>
  <c r="AJ418" i="53"/>
  <c r="AI418" i="53"/>
  <c r="AH418" i="53"/>
  <c r="AG418" i="53"/>
  <c r="AF418" i="53"/>
  <c r="AE418" i="53"/>
  <c r="AD418" i="53"/>
  <c r="AC418" i="53"/>
  <c r="AB418" i="53"/>
  <c r="AA418" i="53"/>
  <c r="Z418" i="53"/>
  <c r="Y418" i="53"/>
  <c r="X418" i="53"/>
  <c r="W418" i="53"/>
  <c r="V418" i="53"/>
  <c r="U418" i="53"/>
  <c r="T418" i="53"/>
  <c r="S418" i="53"/>
  <c r="R418" i="53"/>
  <c r="Q418" i="53"/>
  <c r="P418" i="53"/>
  <c r="O418" i="53"/>
  <c r="N418" i="53"/>
  <c r="M418" i="53"/>
  <c r="L418" i="53"/>
  <c r="K418" i="53"/>
  <c r="J418" i="53"/>
  <c r="I418" i="53"/>
  <c r="H418" i="53"/>
  <c r="G418" i="53"/>
  <c r="F418" i="53"/>
  <c r="E418" i="53"/>
  <c r="D418" i="53"/>
  <c r="C418" i="53"/>
  <c r="AP417" i="53"/>
  <c r="AO417" i="53"/>
  <c r="AN417" i="53"/>
  <c r="AM417" i="53"/>
  <c r="AL417" i="53"/>
  <c r="AK417" i="53"/>
  <c r="AJ417" i="53"/>
  <c r="AI417" i="53"/>
  <c r="AH417" i="53"/>
  <c r="AG417" i="53"/>
  <c r="AF417" i="53"/>
  <c r="AE417" i="53"/>
  <c r="AD417" i="53"/>
  <c r="AC417" i="53"/>
  <c r="AB417" i="53"/>
  <c r="AA417" i="53"/>
  <c r="Z417" i="53"/>
  <c r="Y417" i="53"/>
  <c r="X417" i="53"/>
  <c r="W417" i="53"/>
  <c r="V417" i="53"/>
  <c r="U417" i="53"/>
  <c r="T417" i="53"/>
  <c r="S417" i="53"/>
  <c r="R417" i="53"/>
  <c r="Q417" i="53"/>
  <c r="P417" i="53"/>
  <c r="O417" i="53"/>
  <c r="N417" i="53"/>
  <c r="M417" i="53"/>
  <c r="L417" i="53"/>
  <c r="K417" i="53"/>
  <c r="J417" i="53"/>
  <c r="I417" i="53"/>
  <c r="H417" i="53"/>
  <c r="G417" i="53"/>
  <c r="F417" i="53"/>
  <c r="E417" i="53"/>
  <c r="D417" i="53"/>
  <c r="C417" i="53"/>
  <c r="AP416" i="53"/>
  <c r="AO416" i="53"/>
  <c r="AN416" i="53"/>
  <c r="AM416" i="53"/>
  <c r="AL416" i="53"/>
  <c r="AK416" i="53"/>
  <c r="AJ416" i="53"/>
  <c r="AI416" i="53"/>
  <c r="AH416" i="53"/>
  <c r="AG416" i="53"/>
  <c r="AF416" i="53"/>
  <c r="AE416" i="53"/>
  <c r="AD416" i="53"/>
  <c r="AC416" i="53"/>
  <c r="AB416" i="53"/>
  <c r="AA416" i="53"/>
  <c r="Z416" i="53"/>
  <c r="Y416" i="53"/>
  <c r="X416" i="53"/>
  <c r="W416" i="53"/>
  <c r="V416" i="53"/>
  <c r="U416" i="53"/>
  <c r="T416" i="53"/>
  <c r="S416" i="53"/>
  <c r="R416" i="53"/>
  <c r="Q416" i="53"/>
  <c r="P416" i="53"/>
  <c r="O416" i="53"/>
  <c r="N416" i="53"/>
  <c r="M416" i="53"/>
  <c r="L416" i="53"/>
  <c r="K416" i="53"/>
  <c r="J416" i="53"/>
  <c r="I416" i="53"/>
  <c r="H416" i="53"/>
  <c r="G416" i="53"/>
  <c r="F416" i="53"/>
  <c r="E416" i="53"/>
  <c r="D416" i="53"/>
  <c r="C416" i="53"/>
  <c r="AP415" i="53"/>
  <c r="AO415" i="53"/>
  <c r="AN415" i="53"/>
  <c r="AM415" i="53"/>
  <c r="AL415" i="53"/>
  <c r="AK415" i="53"/>
  <c r="AJ415" i="53"/>
  <c r="AI415" i="53"/>
  <c r="AH415" i="53"/>
  <c r="AG415" i="53"/>
  <c r="AF415" i="53"/>
  <c r="AE415" i="53"/>
  <c r="AD415" i="53"/>
  <c r="AC415" i="53"/>
  <c r="AB415" i="53"/>
  <c r="AA415" i="53"/>
  <c r="Z415" i="53"/>
  <c r="Y415" i="53"/>
  <c r="X415" i="53"/>
  <c r="W415" i="53"/>
  <c r="V415" i="53"/>
  <c r="U415" i="53"/>
  <c r="T415" i="53"/>
  <c r="S415" i="53"/>
  <c r="R415" i="53"/>
  <c r="Q415" i="53"/>
  <c r="P415" i="53"/>
  <c r="O415" i="53"/>
  <c r="N415" i="53"/>
  <c r="M415" i="53"/>
  <c r="L415" i="53"/>
  <c r="K415" i="53"/>
  <c r="J415" i="53"/>
  <c r="I415" i="53"/>
  <c r="H415" i="53"/>
  <c r="G415" i="53"/>
  <c r="F415" i="53"/>
  <c r="E415" i="53"/>
  <c r="D415" i="53"/>
  <c r="C415" i="53"/>
  <c r="AP414" i="53"/>
  <c r="AO414" i="53"/>
  <c r="AN414" i="53"/>
  <c r="AM414" i="53"/>
  <c r="AL414" i="53"/>
  <c r="AK414" i="53"/>
  <c r="AJ414" i="53"/>
  <c r="AI414" i="53"/>
  <c r="AH414" i="53"/>
  <c r="AG414" i="53"/>
  <c r="AF414" i="53"/>
  <c r="AE414" i="53"/>
  <c r="AD414" i="53"/>
  <c r="AC414" i="53"/>
  <c r="AB414" i="53"/>
  <c r="AA414" i="53"/>
  <c r="Z414" i="53"/>
  <c r="Y414" i="53"/>
  <c r="X414" i="53"/>
  <c r="W414" i="53"/>
  <c r="V414" i="53"/>
  <c r="U414" i="53"/>
  <c r="T414" i="53"/>
  <c r="S414" i="53"/>
  <c r="R414" i="53"/>
  <c r="Q414" i="53"/>
  <c r="P414" i="53"/>
  <c r="O414" i="53"/>
  <c r="N414" i="53"/>
  <c r="M414" i="53"/>
  <c r="L414" i="53"/>
  <c r="K414" i="53"/>
  <c r="J414" i="53"/>
  <c r="I414" i="53"/>
  <c r="H414" i="53"/>
  <c r="G414" i="53"/>
  <c r="F414" i="53"/>
  <c r="E414" i="53"/>
  <c r="D414" i="53"/>
  <c r="C414" i="53"/>
  <c r="AP413" i="53"/>
  <c r="AO413" i="53"/>
  <c r="AN413" i="53"/>
  <c r="AM413" i="53"/>
  <c r="AL413" i="53"/>
  <c r="AK413" i="53"/>
  <c r="AJ413" i="53"/>
  <c r="AI413" i="53"/>
  <c r="AH413" i="53"/>
  <c r="AG413" i="53"/>
  <c r="AF413" i="53"/>
  <c r="AE413" i="53"/>
  <c r="AD413" i="53"/>
  <c r="AC413" i="53"/>
  <c r="AB413" i="53"/>
  <c r="AA413" i="53"/>
  <c r="Z413" i="53"/>
  <c r="Y413" i="53"/>
  <c r="X413" i="53"/>
  <c r="W413" i="53"/>
  <c r="V413" i="53"/>
  <c r="U413" i="53"/>
  <c r="T413" i="53"/>
  <c r="S413" i="53"/>
  <c r="R413" i="53"/>
  <c r="Q413" i="53"/>
  <c r="P413" i="53"/>
  <c r="O413" i="53"/>
  <c r="N413" i="53"/>
  <c r="M413" i="53"/>
  <c r="L413" i="53"/>
  <c r="K413" i="53"/>
  <c r="J413" i="53"/>
  <c r="I413" i="53"/>
  <c r="H413" i="53"/>
  <c r="G413" i="53"/>
  <c r="F413" i="53"/>
  <c r="E413" i="53"/>
  <c r="D413" i="53"/>
  <c r="C413" i="53"/>
  <c r="AP412" i="53"/>
  <c r="AO412" i="53"/>
  <c r="AN412" i="53"/>
  <c r="AM412" i="53"/>
  <c r="AL412" i="53"/>
  <c r="AK412" i="53"/>
  <c r="AJ412" i="53"/>
  <c r="AI412" i="53"/>
  <c r="AH412" i="53"/>
  <c r="AG412" i="53"/>
  <c r="AF412" i="53"/>
  <c r="AE412" i="53"/>
  <c r="AD412" i="53"/>
  <c r="AC412" i="53"/>
  <c r="AB412" i="53"/>
  <c r="AA412" i="53"/>
  <c r="Z412" i="53"/>
  <c r="Y412" i="53"/>
  <c r="X412" i="53"/>
  <c r="W412" i="53"/>
  <c r="V412" i="53"/>
  <c r="U412" i="53"/>
  <c r="T412" i="53"/>
  <c r="S412" i="53"/>
  <c r="R412" i="53"/>
  <c r="Q412" i="53"/>
  <c r="P412" i="53"/>
  <c r="O412" i="53"/>
  <c r="N412" i="53"/>
  <c r="M412" i="53"/>
  <c r="L412" i="53"/>
  <c r="K412" i="53"/>
  <c r="J412" i="53"/>
  <c r="I412" i="53"/>
  <c r="H412" i="53"/>
  <c r="G412" i="53"/>
  <c r="F412" i="53"/>
  <c r="E412" i="53"/>
  <c r="D412" i="53"/>
  <c r="C412" i="53"/>
  <c r="AP411" i="53"/>
  <c r="AO411" i="53"/>
  <c r="AN411" i="53"/>
  <c r="AM411" i="53"/>
  <c r="AL411" i="53"/>
  <c r="AK411" i="53"/>
  <c r="AJ411" i="53"/>
  <c r="AI411" i="53"/>
  <c r="AH411" i="53"/>
  <c r="AG411" i="53"/>
  <c r="AF411" i="53"/>
  <c r="AE411" i="53"/>
  <c r="AD411" i="53"/>
  <c r="AC411" i="53"/>
  <c r="AB411" i="53"/>
  <c r="AA411" i="53"/>
  <c r="Z411" i="53"/>
  <c r="Y411" i="53"/>
  <c r="X411" i="53"/>
  <c r="W411" i="53"/>
  <c r="V411" i="53"/>
  <c r="U411" i="53"/>
  <c r="T411" i="53"/>
  <c r="S411" i="53"/>
  <c r="R411" i="53"/>
  <c r="Q411" i="53"/>
  <c r="P411" i="53"/>
  <c r="O411" i="53"/>
  <c r="N411" i="53"/>
  <c r="M411" i="53"/>
  <c r="L411" i="53"/>
  <c r="K411" i="53"/>
  <c r="J411" i="53"/>
  <c r="I411" i="53"/>
  <c r="H411" i="53"/>
  <c r="G411" i="53"/>
  <c r="F411" i="53"/>
  <c r="E411" i="53"/>
  <c r="D411" i="53"/>
  <c r="C411" i="53"/>
  <c r="AP410" i="53"/>
  <c r="AO410" i="53"/>
  <c r="AN410" i="53"/>
  <c r="AM410" i="53"/>
  <c r="AL410" i="53"/>
  <c r="AK410" i="53"/>
  <c r="AJ410" i="53"/>
  <c r="AI410" i="53"/>
  <c r="AH410" i="53"/>
  <c r="AG410" i="53"/>
  <c r="AF410" i="53"/>
  <c r="AE410" i="53"/>
  <c r="AD410" i="53"/>
  <c r="AC410" i="53"/>
  <c r="AB410" i="53"/>
  <c r="AA410" i="53"/>
  <c r="Z410" i="53"/>
  <c r="Y410" i="53"/>
  <c r="X410" i="53"/>
  <c r="W410" i="53"/>
  <c r="V410" i="53"/>
  <c r="U410" i="53"/>
  <c r="T410" i="53"/>
  <c r="S410" i="53"/>
  <c r="R410" i="53"/>
  <c r="Q410" i="53"/>
  <c r="P410" i="53"/>
  <c r="O410" i="53"/>
  <c r="N410" i="53"/>
  <c r="M410" i="53"/>
  <c r="L410" i="53"/>
  <c r="K410" i="53"/>
  <c r="J410" i="53"/>
  <c r="I410" i="53"/>
  <c r="H410" i="53"/>
  <c r="G410" i="53"/>
  <c r="F410" i="53"/>
  <c r="E410" i="53"/>
  <c r="D410" i="53"/>
  <c r="C410" i="53"/>
  <c r="AP409" i="53"/>
  <c r="AO409" i="53"/>
  <c r="AN409" i="53"/>
  <c r="AM409" i="53"/>
  <c r="AL409" i="53"/>
  <c r="AK409" i="53"/>
  <c r="AJ409" i="53"/>
  <c r="AI409" i="53"/>
  <c r="AH409" i="53"/>
  <c r="AG409" i="53"/>
  <c r="AF409" i="53"/>
  <c r="AE409" i="53"/>
  <c r="AD409" i="53"/>
  <c r="AC409" i="53"/>
  <c r="AB409" i="53"/>
  <c r="AA409" i="53"/>
  <c r="Z409" i="53"/>
  <c r="Y409" i="53"/>
  <c r="X409" i="53"/>
  <c r="W409" i="53"/>
  <c r="V409" i="53"/>
  <c r="U409" i="53"/>
  <c r="T409" i="53"/>
  <c r="S409" i="53"/>
  <c r="R409" i="53"/>
  <c r="Q409" i="53"/>
  <c r="P409" i="53"/>
  <c r="O409" i="53"/>
  <c r="N409" i="53"/>
  <c r="M409" i="53"/>
  <c r="L409" i="53"/>
  <c r="K409" i="53"/>
  <c r="J409" i="53"/>
  <c r="I409" i="53"/>
  <c r="H409" i="53"/>
  <c r="G409" i="53"/>
  <c r="F409" i="53"/>
  <c r="E409" i="53"/>
  <c r="D409" i="53"/>
  <c r="C409" i="53"/>
  <c r="AP408" i="53"/>
  <c r="AO408" i="53"/>
  <c r="AN408" i="53"/>
  <c r="AM408" i="53"/>
  <c r="AL408" i="53"/>
  <c r="AK408" i="53"/>
  <c r="AJ408" i="53"/>
  <c r="AI408" i="53"/>
  <c r="AH408" i="53"/>
  <c r="AG408" i="53"/>
  <c r="AF408" i="53"/>
  <c r="AE408" i="53"/>
  <c r="AD408" i="53"/>
  <c r="AC408" i="53"/>
  <c r="AB408" i="53"/>
  <c r="AA408" i="53"/>
  <c r="Z408" i="53"/>
  <c r="Y408" i="53"/>
  <c r="X408" i="53"/>
  <c r="W408" i="53"/>
  <c r="V408" i="53"/>
  <c r="U408" i="53"/>
  <c r="T408" i="53"/>
  <c r="S408" i="53"/>
  <c r="R408" i="53"/>
  <c r="Q408" i="53"/>
  <c r="P408" i="53"/>
  <c r="O408" i="53"/>
  <c r="N408" i="53"/>
  <c r="M408" i="53"/>
  <c r="L408" i="53"/>
  <c r="K408" i="53"/>
  <c r="J408" i="53"/>
  <c r="I408" i="53"/>
  <c r="H408" i="53"/>
  <c r="G408" i="53"/>
  <c r="F408" i="53"/>
  <c r="E408" i="53"/>
  <c r="D408" i="53"/>
  <c r="C408" i="53"/>
  <c r="AP407" i="53"/>
  <c r="AO407" i="53"/>
  <c r="AN407" i="53"/>
  <c r="AM407" i="53"/>
  <c r="AL407" i="53"/>
  <c r="AK407" i="53"/>
  <c r="AJ407" i="53"/>
  <c r="AI407" i="53"/>
  <c r="AH407" i="53"/>
  <c r="AG407" i="53"/>
  <c r="AF407" i="53"/>
  <c r="AE407" i="53"/>
  <c r="AD407" i="53"/>
  <c r="AC407" i="53"/>
  <c r="AB407" i="53"/>
  <c r="AA407" i="53"/>
  <c r="Z407" i="53"/>
  <c r="Y407" i="53"/>
  <c r="X407" i="53"/>
  <c r="W407" i="53"/>
  <c r="V407" i="53"/>
  <c r="U407" i="53"/>
  <c r="T407" i="53"/>
  <c r="S407" i="53"/>
  <c r="R407" i="53"/>
  <c r="Q407" i="53"/>
  <c r="P407" i="53"/>
  <c r="O407" i="53"/>
  <c r="N407" i="53"/>
  <c r="M407" i="53"/>
  <c r="L407" i="53"/>
  <c r="K407" i="53"/>
  <c r="J407" i="53"/>
  <c r="I407" i="53"/>
  <c r="H407" i="53"/>
  <c r="G407" i="53"/>
  <c r="F407" i="53"/>
  <c r="E407" i="53"/>
  <c r="D407" i="53"/>
  <c r="C407" i="53"/>
  <c r="AP406" i="53"/>
  <c r="AO406" i="53"/>
  <c r="AN406" i="53"/>
  <c r="AM406" i="53"/>
  <c r="AL406" i="53"/>
  <c r="AK406" i="53"/>
  <c r="AJ406" i="53"/>
  <c r="AI406" i="53"/>
  <c r="AH406" i="53"/>
  <c r="AG406" i="53"/>
  <c r="AF406" i="53"/>
  <c r="AE406" i="53"/>
  <c r="AD406" i="53"/>
  <c r="AC406" i="53"/>
  <c r="AB406" i="53"/>
  <c r="AA406" i="53"/>
  <c r="Z406" i="53"/>
  <c r="Y406" i="53"/>
  <c r="X406" i="53"/>
  <c r="W406" i="53"/>
  <c r="V406" i="53"/>
  <c r="U406" i="53"/>
  <c r="T406" i="53"/>
  <c r="S406" i="53"/>
  <c r="R406" i="53"/>
  <c r="Q406" i="53"/>
  <c r="P406" i="53"/>
  <c r="O406" i="53"/>
  <c r="N406" i="53"/>
  <c r="M406" i="53"/>
  <c r="L406" i="53"/>
  <c r="K406" i="53"/>
  <c r="J406" i="53"/>
  <c r="I406" i="53"/>
  <c r="H406" i="53"/>
  <c r="G406" i="53"/>
  <c r="F406" i="53"/>
  <c r="E406" i="53"/>
  <c r="D406" i="53"/>
  <c r="C406" i="53"/>
  <c r="AP405" i="53"/>
  <c r="AO405" i="53"/>
  <c r="AN405" i="53"/>
  <c r="AM405" i="53"/>
  <c r="AL405" i="53"/>
  <c r="AK405" i="53"/>
  <c r="AJ405" i="53"/>
  <c r="AI405" i="53"/>
  <c r="AH405" i="53"/>
  <c r="AG405" i="53"/>
  <c r="AF405" i="53"/>
  <c r="AE405" i="53"/>
  <c r="AD405" i="53"/>
  <c r="AC405" i="53"/>
  <c r="AB405" i="53"/>
  <c r="AA405" i="53"/>
  <c r="Z405" i="53"/>
  <c r="Y405" i="53"/>
  <c r="X405" i="53"/>
  <c r="W405" i="53"/>
  <c r="V405" i="53"/>
  <c r="U405" i="53"/>
  <c r="T405" i="53"/>
  <c r="S405" i="53"/>
  <c r="R405" i="53"/>
  <c r="Q405" i="53"/>
  <c r="P405" i="53"/>
  <c r="O405" i="53"/>
  <c r="N405" i="53"/>
  <c r="M405" i="53"/>
  <c r="L405" i="53"/>
  <c r="K405" i="53"/>
  <c r="J405" i="53"/>
  <c r="I405" i="53"/>
  <c r="H405" i="53"/>
  <c r="G405" i="53"/>
  <c r="F405" i="53"/>
  <c r="E405" i="53"/>
  <c r="D405" i="53"/>
  <c r="C405" i="53"/>
  <c r="AP404" i="53"/>
  <c r="AO404" i="53"/>
  <c r="AN404" i="53"/>
  <c r="AM404" i="53"/>
  <c r="AL404" i="53"/>
  <c r="AK404" i="53"/>
  <c r="AJ404" i="53"/>
  <c r="AI404" i="53"/>
  <c r="AH404" i="53"/>
  <c r="AG404" i="53"/>
  <c r="AF404" i="53"/>
  <c r="AE404" i="53"/>
  <c r="AD404" i="53"/>
  <c r="AC404" i="53"/>
  <c r="AB404" i="53"/>
  <c r="AA404" i="53"/>
  <c r="Z404" i="53"/>
  <c r="Y404" i="53"/>
  <c r="X404" i="53"/>
  <c r="W404" i="53"/>
  <c r="V404" i="53"/>
  <c r="U404" i="53"/>
  <c r="T404" i="53"/>
  <c r="S404" i="53"/>
  <c r="R404" i="53"/>
  <c r="Q404" i="53"/>
  <c r="P404" i="53"/>
  <c r="O404" i="53"/>
  <c r="N404" i="53"/>
  <c r="M404" i="53"/>
  <c r="L404" i="53"/>
  <c r="K404" i="53"/>
  <c r="J404" i="53"/>
  <c r="I404" i="53"/>
  <c r="H404" i="53"/>
  <c r="G404" i="53"/>
  <c r="F404" i="53"/>
  <c r="E404" i="53"/>
  <c r="D404" i="53"/>
  <c r="C404" i="53"/>
  <c r="AP403" i="53"/>
  <c r="AO403" i="53"/>
  <c r="AN403" i="53"/>
  <c r="AM403" i="53"/>
  <c r="AL403" i="53"/>
  <c r="AK403" i="53"/>
  <c r="AJ403" i="53"/>
  <c r="AI403" i="53"/>
  <c r="AH403" i="53"/>
  <c r="AG403" i="53"/>
  <c r="AF403" i="53"/>
  <c r="AE403" i="53"/>
  <c r="AD403" i="53"/>
  <c r="AC403" i="53"/>
  <c r="AB403" i="53"/>
  <c r="AA403" i="53"/>
  <c r="Z403" i="53"/>
  <c r="Y403" i="53"/>
  <c r="X403" i="53"/>
  <c r="W403" i="53"/>
  <c r="V403" i="53"/>
  <c r="U403" i="53"/>
  <c r="T403" i="53"/>
  <c r="S403" i="53"/>
  <c r="R403" i="53"/>
  <c r="Q403" i="53"/>
  <c r="P403" i="53"/>
  <c r="O403" i="53"/>
  <c r="N403" i="53"/>
  <c r="M403" i="53"/>
  <c r="L403" i="53"/>
  <c r="K403" i="53"/>
  <c r="J403" i="53"/>
  <c r="I403" i="53"/>
  <c r="H403" i="53"/>
  <c r="G403" i="53"/>
  <c r="F403" i="53"/>
  <c r="E403" i="53"/>
  <c r="D403" i="53"/>
  <c r="C403" i="53"/>
  <c r="AP402" i="53"/>
  <c r="AO402" i="53"/>
  <c r="AN402" i="53"/>
  <c r="AM402" i="53"/>
  <c r="AL402" i="53"/>
  <c r="AK402" i="53"/>
  <c r="AJ402" i="53"/>
  <c r="AI402" i="53"/>
  <c r="AH402" i="53"/>
  <c r="AG402" i="53"/>
  <c r="AF402" i="53"/>
  <c r="AE402" i="53"/>
  <c r="AD402" i="53"/>
  <c r="AC402" i="53"/>
  <c r="AB402" i="53"/>
  <c r="AA402" i="53"/>
  <c r="Z402" i="53"/>
  <c r="Y402" i="53"/>
  <c r="X402" i="53"/>
  <c r="W402" i="53"/>
  <c r="V402" i="53"/>
  <c r="U402" i="53"/>
  <c r="T402" i="53"/>
  <c r="S402" i="53"/>
  <c r="R402" i="53"/>
  <c r="Q402" i="53"/>
  <c r="P402" i="53"/>
  <c r="O402" i="53"/>
  <c r="N402" i="53"/>
  <c r="M402" i="53"/>
  <c r="L402" i="53"/>
  <c r="K402" i="53"/>
  <c r="J402" i="53"/>
  <c r="I402" i="53"/>
  <c r="H402" i="53"/>
  <c r="G402" i="53"/>
  <c r="F402" i="53"/>
  <c r="E402" i="53"/>
  <c r="D402" i="53"/>
  <c r="C402" i="53"/>
  <c r="AP401" i="53"/>
  <c r="AO401" i="53"/>
  <c r="AN401" i="53"/>
  <c r="AM401" i="53"/>
  <c r="AL401" i="53"/>
  <c r="AK401" i="53"/>
  <c r="AJ401" i="53"/>
  <c r="AI401" i="53"/>
  <c r="AH401" i="53"/>
  <c r="AG401" i="53"/>
  <c r="AF401" i="53"/>
  <c r="AE401" i="53"/>
  <c r="AD401" i="53"/>
  <c r="AC401" i="53"/>
  <c r="AB401" i="53"/>
  <c r="AA401" i="53"/>
  <c r="Z401" i="53"/>
  <c r="Y401" i="53"/>
  <c r="X401" i="53"/>
  <c r="W401" i="53"/>
  <c r="V401" i="53"/>
  <c r="U401" i="53"/>
  <c r="T401" i="53"/>
  <c r="S401" i="53"/>
  <c r="R401" i="53"/>
  <c r="Q401" i="53"/>
  <c r="P401" i="53"/>
  <c r="O401" i="53"/>
  <c r="N401" i="53"/>
  <c r="M401" i="53"/>
  <c r="L401" i="53"/>
  <c r="K401" i="53"/>
  <c r="J401" i="53"/>
  <c r="I401" i="53"/>
  <c r="H401" i="53"/>
  <c r="G401" i="53"/>
  <c r="F401" i="53"/>
  <c r="E401" i="53"/>
  <c r="D401" i="53"/>
  <c r="C401" i="53"/>
  <c r="AP400" i="53"/>
  <c r="AO400" i="53"/>
  <c r="AN400" i="53"/>
  <c r="AM400" i="53"/>
  <c r="AL400" i="53"/>
  <c r="AK400" i="53"/>
  <c r="AJ400" i="53"/>
  <c r="AI400" i="53"/>
  <c r="AH400" i="53"/>
  <c r="AG400" i="53"/>
  <c r="AF400" i="53"/>
  <c r="AE400" i="53"/>
  <c r="AD400" i="53"/>
  <c r="AC400" i="53"/>
  <c r="AB400" i="53"/>
  <c r="AA400" i="53"/>
  <c r="Z400" i="53"/>
  <c r="Y400" i="53"/>
  <c r="X400" i="53"/>
  <c r="W400" i="53"/>
  <c r="V400" i="53"/>
  <c r="U400" i="53"/>
  <c r="T400" i="53"/>
  <c r="S400" i="53"/>
  <c r="R400" i="53"/>
  <c r="Q400" i="53"/>
  <c r="P400" i="53"/>
  <c r="O400" i="53"/>
  <c r="N400" i="53"/>
  <c r="M400" i="53"/>
  <c r="L400" i="53"/>
  <c r="K400" i="53"/>
  <c r="J400" i="53"/>
  <c r="I400" i="53"/>
  <c r="H400" i="53"/>
  <c r="G400" i="53"/>
  <c r="F400" i="53"/>
  <c r="E400" i="53"/>
  <c r="D400" i="53"/>
  <c r="C400" i="53"/>
  <c r="AP399" i="53"/>
  <c r="AO399" i="53"/>
  <c r="AN399" i="53"/>
  <c r="AM399" i="53"/>
  <c r="AL399" i="53"/>
  <c r="AK399" i="53"/>
  <c r="AJ399" i="53"/>
  <c r="AI399" i="53"/>
  <c r="AH399" i="53"/>
  <c r="AG399" i="53"/>
  <c r="AF399" i="53"/>
  <c r="AE399" i="53"/>
  <c r="AD399" i="53"/>
  <c r="AC399" i="53"/>
  <c r="AB399" i="53"/>
  <c r="AA399" i="53"/>
  <c r="Z399" i="53"/>
  <c r="Y399" i="53"/>
  <c r="X399" i="53"/>
  <c r="W399" i="53"/>
  <c r="V399" i="53"/>
  <c r="U399" i="53"/>
  <c r="T399" i="53"/>
  <c r="S399" i="53"/>
  <c r="R399" i="53"/>
  <c r="Q399" i="53"/>
  <c r="P399" i="53"/>
  <c r="O399" i="53"/>
  <c r="N399" i="53"/>
  <c r="M399" i="53"/>
  <c r="L399" i="53"/>
  <c r="K399" i="53"/>
  <c r="J399" i="53"/>
  <c r="I399" i="53"/>
  <c r="H399" i="53"/>
  <c r="G399" i="53"/>
  <c r="F399" i="53"/>
  <c r="E399" i="53"/>
  <c r="D399" i="53"/>
  <c r="C399" i="53"/>
  <c r="AP398" i="53"/>
  <c r="AO398" i="53"/>
  <c r="AN398" i="53"/>
  <c r="AM398" i="53"/>
  <c r="AL398" i="53"/>
  <c r="AK398" i="53"/>
  <c r="AJ398" i="53"/>
  <c r="AI398" i="53"/>
  <c r="AH398" i="53"/>
  <c r="AG398" i="53"/>
  <c r="AF398" i="53"/>
  <c r="AE398" i="53"/>
  <c r="AD398" i="53"/>
  <c r="AC398" i="53"/>
  <c r="AB398" i="53"/>
  <c r="AA398" i="53"/>
  <c r="Z398" i="53"/>
  <c r="Y398" i="53"/>
  <c r="X398" i="53"/>
  <c r="W398" i="53"/>
  <c r="V398" i="53"/>
  <c r="U398" i="53"/>
  <c r="T398" i="53"/>
  <c r="S398" i="53"/>
  <c r="R398" i="53"/>
  <c r="Q398" i="53"/>
  <c r="P398" i="53"/>
  <c r="O398" i="53"/>
  <c r="N398" i="53"/>
  <c r="M398" i="53"/>
  <c r="L398" i="53"/>
  <c r="K398" i="53"/>
  <c r="J398" i="53"/>
  <c r="I398" i="53"/>
  <c r="H398" i="53"/>
  <c r="G398" i="53"/>
  <c r="F398" i="53"/>
  <c r="E398" i="53"/>
  <c r="D398" i="53"/>
  <c r="C398" i="53"/>
  <c r="AP397" i="53"/>
  <c r="AO397" i="53"/>
  <c r="AN397" i="53"/>
  <c r="AM397" i="53"/>
  <c r="AL397" i="53"/>
  <c r="AK397" i="53"/>
  <c r="AJ397" i="53"/>
  <c r="AI397" i="53"/>
  <c r="AH397" i="53"/>
  <c r="AG397" i="53"/>
  <c r="AF397" i="53"/>
  <c r="AE397" i="53"/>
  <c r="AD397" i="53"/>
  <c r="AC397" i="53"/>
  <c r="AB397" i="53"/>
  <c r="AA397" i="53"/>
  <c r="Z397" i="53"/>
  <c r="Y397" i="53"/>
  <c r="X397" i="53"/>
  <c r="W397" i="53"/>
  <c r="V397" i="53"/>
  <c r="U397" i="53"/>
  <c r="T397" i="53"/>
  <c r="S397" i="53"/>
  <c r="R397" i="53"/>
  <c r="Q397" i="53"/>
  <c r="P397" i="53"/>
  <c r="O397" i="53"/>
  <c r="N397" i="53"/>
  <c r="M397" i="53"/>
  <c r="L397" i="53"/>
  <c r="K397" i="53"/>
  <c r="J397" i="53"/>
  <c r="I397" i="53"/>
  <c r="H397" i="53"/>
  <c r="G397" i="53"/>
  <c r="F397" i="53"/>
  <c r="E397" i="53"/>
  <c r="D397" i="53"/>
  <c r="C397" i="53"/>
  <c r="AP396" i="53"/>
  <c r="AO396" i="53"/>
  <c r="AN396" i="53"/>
  <c r="AM396" i="53"/>
  <c r="AL396" i="53"/>
  <c r="AK396" i="53"/>
  <c r="AJ396" i="53"/>
  <c r="AI396" i="53"/>
  <c r="AH396" i="53"/>
  <c r="AG396" i="53"/>
  <c r="AF396" i="53"/>
  <c r="AE396" i="53"/>
  <c r="AD396" i="53"/>
  <c r="AC396" i="53"/>
  <c r="AB396" i="53"/>
  <c r="AA396" i="53"/>
  <c r="Z396" i="53"/>
  <c r="Y396" i="53"/>
  <c r="X396" i="53"/>
  <c r="W396" i="53"/>
  <c r="V396" i="53"/>
  <c r="U396" i="53"/>
  <c r="T396" i="53"/>
  <c r="S396" i="53"/>
  <c r="R396" i="53"/>
  <c r="Q396" i="53"/>
  <c r="P396" i="53"/>
  <c r="O396" i="53"/>
  <c r="N396" i="53"/>
  <c r="M396" i="53"/>
  <c r="L396" i="53"/>
  <c r="K396" i="53"/>
  <c r="J396" i="53"/>
  <c r="I396" i="53"/>
  <c r="H396" i="53"/>
  <c r="G396" i="53"/>
  <c r="F396" i="53"/>
  <c r="E396" i="53"/>
  <c r="D396" i="53"/>
  <c r="C396" i="53"/>
  <c r="AP395" i="53"/>
  <c r="AO395" i="53"/>
  <c r="AN395" i="53"/>
  <c r="AM395" i="53"/>
  <c r="AL395" i="53"/>
  <c r="AK395" i="53"/>
  <c r="AJ395" i="53"/>
  <c r="AI395" i="53"/>
  <c r="AH395" i="53"/>
  <c r="AG395" i="53"/>
  <c r="AF395" i="53"/>
  <c r="AE395" i="53"/>
  <c r="AD395" i="53"/>
  <c r="AC395" i="53"/>
  <c r="AB395" i="53"/>
  <c r="AA395" i="53"/>
  <c r="Z395" i="53"/>
  <c r="Y395" i="53"/>
  <c r="X395" i="53"/>
  <c r="W395" i="53"/>
  <c r="V395" i="53"/>
  <c r="U395" i="53"/>
  <c r="T395" i="53"/>
  <c r="S395" i="53"/>
  <c r="R395" i="53"/>
  <c r="Q395" i="53"/>
  <c r="P395" i="53"/>
  <c r="O395" i="53"/>
  <c r="N395" i="53"/>
  <c r="M395" i="53"/>
  <c r="L395" i="53"/>
  <c r="K395" i="53"/>
  <c r="J395" i="53"/>
  <c r="I395" i="53"/>
  <c r="H395" i="53"/>
  <c r="G395" i="53"/>
  <c r="F395" i="53"/>
  <c r="E395" i="53"/>
  <c r="D395" i="53"/>
  <c r="C395" i="53"/>
  <c r="AP394" i="53"/>
  <c r="AO394" i="53"/>
  <c r="AN394" i="53"/>
  <c r="AM394" i="53"/>
  <c r="AL394" i="53"/>
  <c r="AK394" i="53"/>
  <c r="AJ394" i="53"/>
  <c r="AI394" i="53"/>
  <c r="AH394" i="53"/>
  <c r="AG394" i="53"/>
  <c r="AF394" i="53"/>
  <c r="AE394" i="53"/>
  <c r="AD394" i="53"/>
  <c r="AC394" i="53"/>
  <c r="AB394" i="53"/>
  <c r="AA394" i="53"/>
  <c r="Z394" i="53"/>
  <c r="Y394" i="53"/>
  <c r="X394" i="53"/>
  <c r="W394" i="53"/>
  <c r="V394" i="53"/>
  <c r="U394" i="53"/>
  <c r="T394" i="53"/>
  <c r="S394" i="53"/>
  <c r="R394" i="53"/>
  <c r="Q394" i="53"/>
  <c r="P394" i="53"/>
  <c r="O394" i="53"/>
  <c r="N394" i="53"/>
  <c r="M394" i="53"/>
  <c r="L394" i="53"/>
  <c r="K394" i="53"/>
  <c r="J394" i="53"/>
  <c r="I394" i="53"/>
  <c r="H394" i="53"/>
  <c r="G394" i="53"/>
  <c r="F394" i="53"/>
  <c r="E394" i="53"/>
  <c r="D394" i="53"/>
  <c r="C394" i="53"/>
  <c r="AP393" i="53"/>
  <c r="AO393" i="53"/>
  <c r="AN393" i="53"/>
  <c r="AM393" i="53"/>
  <c r="AL393" i="53"/>
  <c r="AK393" i="53"/>
  <c r="AJ393" i="53"/>
  <c r="AI393" i="53"/>
  <c r="AH393" i="53"/>
  <c r="AG393" i="53"/>
  <c r="AF393" i="53"/>
  <c r="AE393" i="53"/>
  <c r="AD393" i="53"/>
  <c r="AC393" i="53"/>
  <c r="AB393" i="53"/>
  <c r="AA393" i="53"/>
  <c r="Z393" i="53"/>
  <c r="Y393" i="53"/>
  <c r="X393" i="53"/>
  <c r="W393" i="53"/>
  <c r="V393" i="53"/>
  <c r="U393" i="53"/>
  <c r="T393" i="53"/>
  <c r="S393" i="53"/>
  <c r="R393" i="53"/>
  <c r="Q393" i="53"/>
  <c r="P393" i="53"/>
  <c r="O393" i="53"/>
  <c r="N393" i="53"/>
  <c r="M393" i="53"/>
  <c r="L393" i="53"/>
  <c r="K393" i="53"/>
  <c r="J393" i="53"/>
  <c r="I393" i="53"/>
  <c r="H393" i="53"/>
  <c r="G393" i="53"/>
  <c r="F393" i="53"/>
  <c r="E393" i="53"/>
  <c r="D393" i="53"/>
  <c r="C393" i="53"/>
  <c r="AP392" i="53"/>
  <c r="AO392" i="53"/>
  <c r="AN392" i="53"/>
  <c r="AM392" i="53"/>
  <c r="AL392" i="53"/>
  <c r="AK392" i="53"/>
  <c r="AJ392" i="53"/>
  <c r="AI392" i="53"/>
  <c r="AH392" i="53"/>
  <c r="AG392" i="53"/>
  <c r="AF392" i="53"/>
  <c r="AE392" i="53"/>
  <c r="AD392" i="53"/>
  <c r="AC392" i="53"/>
  <c r="AB392" i="53"/>
  <c r="AA392" i="53"/>
  <c r="Z392" i="53"/>
  <c r="Y392" i="53"/>
  <c r="X392" i="53"/>
  <c r="W392" i="53"/>
  <c r="V392" i="53"/>
  <c r="U392" i="53"/>
  <c r="T392" i="53"/>
  <c r="S392" i="53"/>
  <c r="R392" i="53"/>
  <c r="Q392" i="53"/>
  <c r="P392" i="53"/>
  <c r="O392" i="53"/>
  <c r="N392" i="53"/>
  <c r="M392" i="53"/>
  <c r="L392" i="53"/>
  <c r="K392" i="53"/>
  <c r="J392" i="53"/>
  <c r="I392" i="53"/>
  <c r="H392" i="53"/>
  <c r="G392" i="53"/>
  <c r="F392" i="53"/>
  <c r="E392" i="53"/>
  <c r="D392" i="53"/>
  <c r="C392" i="53"/>
  <c r="AP391" i="53"/>
  <c r="AO391" i="53"/>
  <c r="AN391" i="53"/>
  <c r="AM391" i="53"/>
  <c r="AL391" i="53"/>
  <c r="AK391" i="53"/>
  <c r="AJ391" i="53"/>
  <c r="AI391" i="53"/>
  <c r="AH391" i="53"/>
  <c r="AG391" i="53"/>
  <c r="AF391" i="53"/>
  <c r="AE391" i="53"/>
  <c r="AD391" i="53"/>
  <c r="AC391" i="53"/>
  <c r="AB391" i="53"/>
  <c r="AA391" i="53"/>
  <c r="Z391" i="53"/>
  <c r="Y391" i="53"/>
  <c r="X391" i="53"/>
  <c r="W391" i="53"/>
  <c r="V391" i="53"/>
  <c r="U391" i="53"/>
  <c r="T391" i="53"/>
  <c r="S391" i="53"/>
  <c r="R391" i="53"/>
  <c r="Q391" i="53"/>
  <c r="P391" i="53"/>
  <c r="O391" i="53"/>
  <c r="N391" i="53"/>
  <c r="M391" i="53"/>
  <c r="L391" i="53"/>
  <c r="K391" i="53"/>
  <c r="J391" i="53"/>
  <c r="I391" i="53"/>
  <c r="H391" i="53"/>
  <c r="G391" i="53"/>
  <c r="F391" i="53"/>
  <c r="E391" i="53"/>
  <c r="D391" i="53"/>
  <c r="C391" i="53"/>
  <c r="AP390" i="53"/>
  <c r="AO390" i="53"/>
  <c r="AN390" i="53"/>
  <c r="AM390" i="53"/>
  <c r="AL390" i="53"/>
  <c r="AK390" i="53"/>
  <c r="AJ390" i="53"/>
  <c r="AI390" i="53"/>
  <c r="AH390" i="53"/>
  <c r="AG390" i="53"/>
  <c r="AF390" i="53"/>
  <c r="AE390" i="53"/>
  <c r="AD390" i="53"/>
  <c r="AC390" i="53"/>
  <c r="AB390" i="53"/>
  <c r="AA390" i="53"/>
  <c r="Z390" i="53"/>
  <c r="Y390" i="53"/>
  <c r="X390" i="53"/>
  <c r="W390" i="53"/>
  <c r="V390" i="53"/>
  <c r="U390" i="53"/>
  <c r="T390" i="53"/>
  <c r="S390" i="53"/>
  <c r="R390" i="53"/>
  <c r="Q390" i="53"/>
  <c r="P390" i="53"/>
  <c r="O390" i="53"/>
  <c r="N390" i="53"/>
  <c r="M390" i="53"/>
  <c r="L390" i="53"/>
  <c r="K390" i="53"/>
  <c r="J390" i="53"/>
  <c r="I390" i="53"/>
  <c r="H390" i="53"/>
  <c r="G390" i="53"/>
  <c r="F390" i="53"/>
  <c r="E390" i="53"/>
  <c r="D390" i="53"/>
  <c r="C390" i="53"/>
  <c r="AP389" i="53"/>
  <c r="AO389" i="53"/>
  <c r="AN389" i="53"/>
  <c r="AM389" i="53"/>
  <c r="AL389" i="53"/>
  <c r="AK389" i="53"/>
  <c r="AJ389" i="53"/>
  <c r="AI389" i="53"/>
  <c r="AH389" i="53"/>
  <c r="AG389" i="53"/>
  <c r="AF389" i="53"/>
  <c r="AE389" i="53"/>
  <c r="AD389" i="53"/>
  <c r="AC389" i="53"/>
  <c r="AB389" i="53"/>
  <c r="AA389" i="53"/>
  <c r="Z389" i="53"/>
  <c r="Y389" i="53"/>
  <c r="X389" i="53"/>
  <c r="W389" i="53"/>
  <c r="V389" i="53"/>
  <c r="U389" i="53"/>
  <c r="T389" i="53"/>
  <c r="S389" i="53"/>
  <c r="R389" i="53"/>
  <c r="Q389" i="53"/>
  <c r="P389" i="53"/>
  <c r="O389" i="53"/>
  <c r="N389" i="53"/>
  <c r="M389" i="53"/>
  <c r="L389" i="53"/>
  <c r="K389" i="53"/>
  <c r="J389" i="53"/>
  <c r="I389" i="53"/>
  <c r="H389" i="53"/>
  <c r="G389" i="53"/>
  <c r="F389" i="53"/>
  <c r="E389" i="53"/>
  <c r="D389" i="53"/>
  <c r="C389" i="53"/>
  <c r="AP388" i="53"/>
  <c r="AO388" i="53"/>
  <c r="AN388" i="53"/>
  <c r="AM388" i="53"/>
  <c r="AL388" i="53"/>
  <c r="AK388" i="53"/>
  <c r="AJ388" i="53"/>
  <c r="AI388" i="53"/>
  <c r="AH388" i="53"/>
  <c r="AG388" i="53"/>
  <c r="AF388" i="53"/>
  <c r="AE388" i="53"/>
  <c r="AD388" i="53"/>
  <c r="AC388" i="53"/>
  <c r="AB388" i="53"/>
  <c r="AA388" i="53"/>
  <c r="Z388" i="53"/>
  <c r="Y388" i="53"/>
  <c r="X388" i="53"/>
  <c r="W388" i="53"/>
  <c r="V388" i="53"/>
  <c r="U388" i="53"/>
  <c r="T388" i="53"/>
  <c r="S388" i="53"/>
  <c r="R388" i="53"/>
  <c r="Q388" i="53"/>
  <c r="P388" i="53"/>
  <c r="O388" i="53"/>
  <c r="N388" i="53"/>
  <c r="M388" i="53"/>
  <c r="L388" i="53"/>
  <c r="K388" i="53"/>
  <c r="J388" i="53"/>
  <c r="I388" i="53"/>
  <c r="H388" i="53"/>
  <c r="G388" i="53"/>
  <c r="F388" i="53"/>
  <c r="E388" i="53"/>
  <c r="D388" i="53"/>
  <c r="C388" i="53"/>
  <c r="AP387" i="53"/>
  <c r="AO387" i="53"/>
  <c r="AN387" i="53"/>
  <c r="AM387" i="53"/>
  <c r="AL387" i="53"/>
  <c r="AK387" i="53"/>
  <c r="AJ387" i="53"/>
  <c r="AI387" i="53"/>
  <c r="AH387" i="53"/>
  <c r="AG387" i="53"/>
  <c r="AF387" i="53"/>
  <c r="AE387" i="53"/>
  <c r="AD387" i="53"/>
  <c r="AC387" i="53"/>
  <c r="AB387" i="53"/>
  <c r="AA387" i="53"/>
  <c r="Z387" i="53"/>
  <c r="Y387" i="53"/>
  <c r="X387" i="53"/>
  <c r="W387" i="53"/>
  <c r="V387" i="53"/>
  <c r="U387" i="53"/>
  <c r="T387" i="53"/>
  <c r="S387" i="53"/>
  <c r="R387" i="53"/>
  <c r="Q387" i="53"/>
  <c r="P387" i="53"/>
  <c r="O387" i="53"/>
  <c r="N387" i="53"/>
  <c r="M387" i="53"/>
  <c r="L387" i="53"/>
  <c r="K387" i="53"/>
  <c r="J387" i="53"/>
  <c r="I387" i="53"/>
  <c r="H387" i="53"/>
  <c r="G387" i="53"/>
  <c r="F387" i="53"/>
  <c r="E387" i="53"/>
  <c r="D387" i="53"/>
  <c r="C387" i="53"/>
  <c r="AP386" i="53"/>
  <c r="AO386" i="53"/>
  <c r="AN386" i="53"/>
  <c r="AM386" i="53"/>
  <c r="AL386" i="53"/>
  <c r="AK386" i="53"/>
  <c r="AJ386" i="53"/>
  <c r="AI386" i="53"/>
  <c r="AH386" i="53"/>
  <c r="AG386" i="53"/>
  <c r="AF386" i="53"/>
  <c r="AE386" i="53"/>
  <c r="AD386" i="53"/>
  <c r="AC386" i="53"/>
  <c r="AB386" i="53"/>
  <c r="AA386" i="53"/>
  <c r="Z386" i="53"/>
  <c r="Y386" i="53"/>
  <c r="X386" i="53"/>
  <c r="W386" i="53"/>
  <c r="V386" i="53"/>
  <c r="U386" i="53"/>
  <c r="T386" i="53"/>
  <c r="S386" i="53"/>
  <c r="R386" i="53"/>
  <c r="Q386" i="53"/>
  <c r="P386" i="53"/>
  <c r="O386" i="53"/>
  <c r="N386" i="53"/>
  <c r="M386" i="53"/>
  <c r="L386" i="53"/>
  <c r="K386" i="53"/>
  <c r="J386" i="53"/>
  <c r="I386" i="53"/>
  <c r="H386" i="53"/>
  <c r="G386" i="53"/>
  <c r="F386" i="53"/>
  <c r="E386" i="53"/>
  <c r="D386" i="53"/>
  <c r="C386" i="53"/>
  <c r="AP385" i="53"/>
  <c r="AO385" i="53"/>
  <c r="AN385" i="53"/>
  <c r="AM385" i="53"/>
  <c r="AL385" i="53"/>
  <c r="AK385" i="53"/>
  <c r="AJ385" i="53"/>
  <c r="AI385" i="53"/>
  <c r="AH385" i="53"/>
  <c r="AG385" i="53"/>
  <c r="AF385" i="53"/>
  <c r="AE385" i="53"/>
  <c r="AD385" i="53"/>
  <c r="AC385" i="53"/>
  <c r="AB385" i="53"/>
  <c r="AA385" i="53"/>
  <c r="Z385" i="53"/>
  <c r="Y385" i="53"/>
  <c r="X385" i="53"/>
  <c r="W385" i="53"/>
  <c r="V385" i="53"/>
  <c r="U385" i="53"/>
  <c r="T385" i="53"/>
  <c r="S385" i="53"/>
  <c r="R385" i="53"/>
  <c r="Q385" i="53"/>
  <c r="P385" i="53"/>
  <c r="O385" i="53"/>
  <c r="N385" i="53"/>
  <c r="M385" i="53"/>
  <c r="L385" i="53"/>
  <c r="K385" i="53"/>
  <c r="J385" i="53"/>
  <c r="I385" i="53"/>
  <c r="H385" i="53"/>
  <c r="G385" i="53"/>
  <c r="F385" i="53"/>
  <c r="E385" i="53"/>
  <c r="D385" i="53"/>
  <c r="C385" i="53"/>
  <c r="AP384" i="53"/>
  <c r="AO384" i="53"/>
  <c r="AN384" i="53"/>
  <c r="AM384" i="53"/>
  <c r="AL384" i="53"/>
  <c r="AK384" i="53"/>
  <c r="AJ384" i="53"/>
  <c r="AI384" i="53"/>
  <c r="AH384" i="53"/>
  <c r="AG384" i="53"/>
  <c r="AF384" i="53"/>
  <c r="AE384" i="53"/>
  <c r="AD384" i="53"/>
  <c r="AC384" i="53"/>
  <c r="AB384" i="53"/>
  <c r="AA384" i="53"/>
  <c r="Z384" i="53"/>
  <c r="Y384" i="53"/>
  <c r="X384" i="53"/>
  <c r="W384" i="53"/>
  <c r="V384" i="53"/>
  <c r="U384" i="53"/>
  <c r="T384" i="53"/>
  <c r="S384" i="53"/>
  <c r="R384" i="53"/>
  <c r="Q384" i="53"/>
  <c r="P384" i="53"/>
  <c r="O384" i="53"/>
  <c r="N384" i="53"/>
  <c r="M384" i="53"/>
  <c r="L384" i="53"/>
  <c r="K384" i="53"/>
  <c r="J384" i="53"/>
  <c r="I384" i="53"/>
  <c r="H384" i="53"/>
  <c r="G384" i="53"/>
  <c r="F384" i="53"/>
  <c r="E384" i="53"/>
  <c r="D384" i="53"/>
  <c r="C384" i="53"/>
  <c r="AP383" i="53"/>
  <c r="AO383" i="53"/>
  <c r="AN383" i="53"/>
  <c r="AM383" i="53"/>
  <c r="AL383" i="53"/>
  <c r="AK383" i="53"/>
  <c r="AJ383" i="53"/>
  <c r="AI383" i="53"/>
  <c r="AH383" i="53"/>
  <c r="AG383" i="53"/>
  <c r="AF383" i="53"/>
  <c r="AE383" i="53"/>
  <c r="AD383" i="53"/>
  <c r="AC383" i="53"/>
  <c r="AB383" i="53"/>
  <c r="AA383" i="53"/>
  <c r="Z383" i="53"/>
  <c r="Y383" i="53"/>
  <c r="X383" i="53"/>
  <c r="W383" i="53"/>
  <c r="V383" i="53"/>
  <c r="U383" i="53"/>
  <c r="T383" i="53"/>
  <c r="S383" i="53"/>
  <c r="R383" i="53"/>
  <c r="Q383" i="53"/>
  <c r="P383" i="53"/>
  <c r="O383" i="53"/>
  <c r="N383" i="53"/>
  <c r="M383" i="53"/>
  <c r="L383" i="53"/>
  <c r="K383" i="53"/>
  <c r="J383" i="53"/>
  <c r="I383" i="53"/>
  <c r="H383" i="53"/>
  <c r="G383" i="53"/>
  <c r="F383" i="53"/>
  <c r="E383" i="53"/>
  <c r="D383" i="53"/>
  <c r="C383" i="53"/>
  <c r="AP382" i="53"/>
  <c r="AO382" i="53"/>
  <c r="AN382" i="53"/>
  <c r="AM382" i="53"/>
  <c r="AL382" i="53"/>
  <c r="AK382" i="53"/>
  <c r="AJ382" i="53"/>
  <c r="AI382" i="53"/>
  <c r="AH382" i="53"/>
  <c r="AG382" i="53"/>
  <c r="AF382" i="53"/>
  <c r="AE382" i="53"/>
  <c r="AD382" i="53"/>
  <c r="AC382" i="53"/>
  <c r="AB382" i="53"/>
  <c r="AA382" i="53"/>
  <c r="Z382" i="53"/>
  <c r="Y382" i="53"/>
  <c r="X382" i="53"/>
  <c r="W382" i="53"/>
  <c r="V382" i="53"/>
  <c r="U382" i="53"/>
  <c r="T382" i="53"/>
  <c r="S382" i="53"/>
  <c r="R382" i="53"/>
  <c r="Q382" i="53"/>
  <c r="P382" i="53"/>
  <c r="O382" i="53"/>
  <c r="N382" i="53"/>
  <c r="M382" i="53"/>
  <c r="L382" i="53"/>
  <c r="K382" i="53"/>
  <c r="J382" i="53"/>
  <c r="I382" i="53"/>
  <c r="H382" i="53"/>
  <c r="G382" i="53"/>
  <c r="F382" i="53"/>
  <c r="E382" i="53"/>
  <c r="D382" i="53"/>
  <c r="C382" i="53"/>
  <c r="AP381" i="53"/>
  <c r="AO381" i="53"/>
  <c r="AN381" i="53"/>
  <c r="AM381" i="53"/>
  <c r="AL381" i="53"/>
  <c r="AK381" i="53"/>
  <c r="AJ381" i="53"/>
  <c r="AI381" i="53"/>
  <c r="AH381" i="53"/>
  <c r="AG381" i="53"/>
  <c r="AF381" i="53"/>
  <c r="AE381" i="53"/>
  <c r="AD381" i="53"/>
  <c r="AC381" i="53"/>
  <c r="AB381" i="53"/>
  <c r="AA381" i="53"/>
  <c r="Z381" i="53"/>
  <c r="Y381" i="53"/>
  <c r="X381" i="53"/>
  <c r="W381" i="53"/>
  <c r="V381" i="53"/>
  <c r="U381" i="53"/>
  <c r="T381" i="53"/>
  <c r="S381" i="53"/>
  <c r="R381" i="53"/>
  <c r="Q381" i="53"/>
  <c r="P381" i="53"/>
  <c r="O381" i="53"/>
  <c r="N381" i="53"/>
  <c r="M381" i="53"/>
  <c r="L381" i="53"/>
  <c r="K381" i="53"/>
  <c r="J381" i="53"/>
  <c r="I381" i="53"/>
  <c r="H381" i="53"/>
  <c r="G381" i="53"/>
  <c r="F381" i="53"/>
  <c r="E381" i="53"/>
  <c r="D381" i="53"/>
  <c r="C381" i="53"/>
  <c r="AP380" i="53"/>
  <c r="AO380" i="53"/>
  <c r="AN380" i="53"/>
  <c r="AM380" i="53"/>
  <c r="AL380" i="53"/>
  <c r="AK380" i="53"/>
  <c r="AJ380" i="53"/>
  <c r="AI380" i="53"/>
  <c r="AH380" i="53"/>
  <c r="AG380" i="53"/>
  <c r="AF380" i="53"/>
  <c r="AE380" i="53"/>
  <c r="AD380" i="53"/>
  <c r="AC380" i="53"/>
  <c r="AB380" i="53"/>
  <c r="AA380" i="53"/>
  <c r="Z380" i="53"/>
  <c r="Y380" i="53"/>
  <c r="X380" i="53"/>
  <c r="W380" i="53"/>
  <c r="V380" i="53"/>
  <c r="U380" i="53"/>
  <c r="T380" i="53"/>
  <c r="S380" i="53"/>
  <c r="R380" i="53"/>
  <c r="Q380" i="53"/>
  <c r="P380" i="53"/>
  <c r="O380" i="53"/>
  <c r="N380" i="53"/>
  <c r="M380" i="53"/>
  <c r="L380" i="53"/>
  <c r="K380" i="53"/>
  <c r="J380" i="53"/>
  <c r="I380" i="53"/>
  <c r="H380" i="53"/>
  <c r="G380" i="53"/>
  <c r="F380" i="53"/>
  <c r="E380" i="53"/>
  <c r="D380" i="53"/>
  <c r="C380" i="53"/>
  <c r="AP379" i="53"/>
  <c r="AO379" i="53"/>
  <c r="AN379" i="53"/>
  <c r="AM379" i="53"/>
  <c r="AL379" i="53"/>
  <c r="AK379" i="53"/>
  <c r="AJ379" i="53"/>
  <c r="AI379" i="53"/>
  <c r="AH379" i="53"/>
  <c r="AG379" i="53"/>
  <c r="AF379" i="53"/>
  <c r="AE379" i="53"/>
  <c r="AD379" i="53"/>
  <c r="AC379" i="53"/>
  <c r="AB379" i="53"/>
  <c r="AA379" i="53"/>
  <c r="Z379" i="53"/>
  <c r="Y379" i="53"/>
  <c r="X379" i="53"/>
  <c r="W379" i="53"/>
  <c r="V379" i="53"/>
  <c r="U379" i="53"/>
  <c r="T379" i="53"/>
  <c r="S379" i="53"/>
  <c r="R379" i="53"/>
  <c r="Q379" i="53"/>
  <c r="P379" i="53"/>
  <c r="O379" i="53"/>
  <c r="N379" i="53"/>
  <c r="M379" i="53"/>
  <c r="L379" i="53"/>
  <c r="K379" i="53"/>
  <c r="J379" i="53"/>
  <c r="I379" i="53"/>
  <c r="H379" i="53"/>
  <c r="G379" i="53"/>
  <c r="F379" i="53"/>
  <c r="E379" i="53"/>
  <c r="D379" i="53"/>
  <c r="C379" i="53"/>
  <c r="AP378" i="53"/>
  <c r="AO378" i="53"/>
  <c r="AN378" i="53"/>
  <c r="AM378" i="53"/>
  <c r="AL378" i="53"/>
  <c r="AK378" i="53"/>
  <c r="AJ378" i="53"/>
  <c r="AI378" i="53"/>
  <c r="AH378" i="53"/>
  <c r="AG378" i="53"/>
  <c r="AF378" i="53"/>
  <c r="AE378" i="53"/>
  <c r="AD378" i="53"/>
  <c r="AC378" i="53"/>
  <c r="AB378" i="53"/>
  <c r="AA378" i="53"/>
  <c r="Z378" i="53"/>
  <c r="Y378" i="53"/>
  <c r="X378" i="53"/>
  <c r="W378" i="53"/>
  <c r="V378" i="53"/>
  <c r="U378" i="53"/>
  <c r="T378" i="53"/>
  <c r="S378" i="53"/>
  <c r="R378" i="53"/>
  <c r="Q378" i="53"/>
  <c r="P378" i="53"/>
  <c r="O378" i="53"/>
  <c r="N378" i="53"/>
  <c r="M378" i="53"/>
  <c r="L378" i="53"/>
  <c r="K378" i="53"/>
  <c r="J378" i="53"/>
  <c r="I378" i="53"/>
  <c r="H378" i="53"/>
  <c r="G378" i="53"/>
  <c r="F378" i="53"/>
  <c r="E378" i="53"/>
  <c r="D378" i="53"/>
  <c r="C378" i="53"/>
  <c r="AP377" i="53"/>
  <c r="AO377" i="53"/>
  <c r="AN377" i="53"/>
  <c r="AM377" i="53"/>
  <c r="AL377" i="53"/>
  <c r="AK377" i="53"/>
  <c r="AJ377" i="53"/>
  <c r="AI377" i="53"/>
  <c r="AH377" i="53"/>
  <c r="AG377" i="53"/>
  <c r="AF377" i="53"/>
  <c r="AE377" i="53"/>
  <c r="AD377" i="53"/>
  <c r="AC377" i="53"/>
  <c r="AB377" i="53"/>
  <c r="AA377" i="53"/>
  <c r="Z377" i="53"/>
  <c r="Y377" i="53"/>
  <c r="X377" i="53"/>
  <c r="W377" i="53"/>
  <c r="V377" i="53"/>
  <c r="U377" i="53"/>
  <c r="T377" i="53"/>
  <c r="S377" i="53"/>
  <c r="R377" i="53"/>
  <c r="Q377" i="53"/>
  <c r="P377" i="53"/>
  <c r="O377" i="53"/>
  <c r="N377" i="53"/>
  <c r="M377" i="53"/>
  <c r="L377" i="53"/>
  <c r="K377" i="53"/>
  <c r="J377" i="53"/>
  <c r="I377" i="53"/>
  <c r="H377" i="53"/>
  <c r="G377" i="53"/>
  <c r="F377" i="53"/>
  <c r="E377" i="53"/>
  <c r="D377" i="53"/>
  <c r="C377" i="53"/>
  <c r="AP376" i="53"/>
  <c r="AO376" i="53"/>
  <c r="AN376" i="53"/>
  <c r="AM376" i="53"/>
  <c r="AL376" i="53"/>
  <c r="AK376" i="53"/>
  <c r="AJ376" i="53"/>
  <c r="AI376" i="53"/>
  <c r="AH376" i="53"/>
  <c r="AG376" i="53"/>
  <c r="AF376" i="53"/>
  <c r="AE376" i="53"/>
  <c r="AD376" i="53"/>
  <c r="AC376" i="53"/>
  <c r="AB376" i="53"/>
  <c r="AA376" i="53"/>
  <c r="Z376" i="53"/>
  <c r="Y376" i="53"/>
  <c r="X376" i="53"/>
  <c r="W376" i="53"/>
  <c r="V376" i="53"/>
  <c r="U376" i="53"/>
  <c r="T376" i="53"/>
  <c r="S376" i="53"/>
  <c r="R376" i="53"/>
  <c r="Q376" i="53"/>
  <c r="P376" i="53"/>
  <c r="O376" i="53"/>
  <c r="N376" i="53"/>
  <c r="M376" i="53"/>
  <c r="L376" i="53"/>
  <c r="K376" i="53"/>
  <c r="J376" i="53"/>
  <c r="I376" i="53"/>
  <c r="H376" i="53"/>
  <c r="G376" i="53"/>
  <c r="F376" i="53"/>
  <c r="E376" i="53"/>
  <c r="D376" i="53"/>
  <c r="C376" i="53"/>
  <c r="AP375" i="53"/>
  <c r="AO375" i="53"/>
  <c r="AN375" i="53"/>
  <c r="AM375" i="53"/>
  <c r="AL375" i="53"/>
  <c r="AK375" i="53"/>
  <c r="AJ375" i="53"/>
  <c r="AI375" i="53"/>
  <c r="AH375" i="53"/>
  <c r="AG375" i="53"/>
  <c r="AF375" i="53"/>
  <c r="AE375" i="53"/>
  <c r="AD375" i="53"/>
  <c r="AC375" i="53"/>
  <c r="AB375" i="53"/>
  <c r="AA375" i="53"/>
  <c r="Z375" i="53"/>
  <c r="Y375" i="53"/>
  <c r="X375" i="53"/>
  <c r="W375" i="53"/>
  <c r="V375" i="53"/>
  <c r="U375" i="53"/>
  <c r="T375" i="53"/>
  <c r="S375" i="53"/>
  <c r="R375" i="53"/>
  <c r="Q375" i="53"/>
  <c r="P375" i="53"/>
  <c r="O375" i="53"/>
  <c r="N375" i="53"/>
  <c r="M375" i="53"/>
  <c r="L375" i="53"/>
  <c r="K375" i="53"/>
  <c r="J375" i="53"/>
  <c r="I375" i="53"/>
  <c r="H375" i="53"/>
  <c r="G375" i="53"/>
  <c r="F375" i="53"/>
  <c r="E375" i="53"/>
  <c r="D375" i="53"/>
  <c r="C375" i="53"/>
  <c r="AP374" i="53"/>
  <c r="AO374" i="53"/>
  <c r="AN374" i="53"/>
  <c r="AM374" i="53"/>
  <c r="AL374" i="53"/>
  <c r="AK374" i="53"/>
  <c r="AJ374" i="53"/>
  <c r="AI374" i="53"/>
  <c r="AH374" i="53"/>
  <c r="AG374" i="53"/>
  <c r="AF374" i="53"/>
  <c r="AE374" i="53"/>
  <c r="AD374" i="53"/>
  <c r="AC374" i="53"/>
  <c r="AB374" i="53"/>
  <c r="AA374" i="53"/>
  <c r="Z374" i="53"/>
  <c r="Y374" i="53"/>
  <c r="X374" i="53"/>
  <c r="W374" i="53"/>
  <c r="V374" i="53"/>
  <c r="U374" i="53"/>
  <c r="T374" i="53"/>
  <c r="S374" i="53"/>
  <c r="R374" i="53"/>
  <c r="Q374" i="53"/>
  <c r="P374" i="53"/>
  <c r="O374" i="53"/>
  <c r="N374" i="53"/>
  <c r="M374" i="53"/>
  <c r="L374" i="53"/>
  <c r="K374" i="53"/>
  <c r="J374" i="53"/>
  <c r="I374" i="53"/>
  <c r="H374" i="53"/>
  <c r="G374" i="53"/>
  <c r="F374" i="53"/>
  <c r="E374" i="53"/>
  <c r="D374" i="53"/>
  <c r="C374" i="53"/>
  <c r="AP373" i="53"/>
  <c r="AO373" i="53"/>
  <c r="AN373" i="53"/>
  <c r="AM373" i="53"/>
  <c r="AL373" i="53"/>
  <c r="AK373" i="53"/>
  <c r="AJ373" i="53"/>
  <c r="AI373" i="53"/>
  <c r="AH373" i="53"/>
  <c r="AG373" i="53"/>
  <c r="AF373" i="53"/>
  <c r="AE373" i="53"/>
  <c r="AD373" i="53"/>
  <c r="AC373" i="53"/>
  <c r="AB373" i="53"/>
  <c r="AA373" i="53"/>
  <c r="Z373" i="53"/>
  <c r="Y373" i="53"/>
  <c r="X373" i="53"/>
  <c r="W373" i="53"/>
  <c r="V373" i="53"/>
  <c r="U373" i="53"/>
  <c r="T373" i="53"/>
  <c r="S373" i="53"/>
  <c r="R373" i="53"/>
  <c r="Q373" i="53"/>
  <c r="P373" i="53"/>
  <c r="O373" i="53"/>
  <c r="N373" i="53"/>
  <c r="M373" i="53"/>
  <c r="L373" i="53"/>
  <c r="K373" i="53"/>
  <c r="J373" i="53"/>
  <c r="I373" i="53"/>
  <c r="H373" i="53"/>
  <c r="G373" i="53"/>
  <c r="F373" i="53"/>
  <c r="E373" i="53"/>
  <c r="D373" i="53"/>
  <c r="C373" i="53"/>
  <c r="AP372" i="53"/>
  <c r="AO372" i="53"/>
  <c r="AN372" i="53"/>
  <c r="AM372" i="53"/>
  <c r="AL372" i="53"/>
  <c r="AK372" i="53"/>
  <c r="AJ372" i="53"/>
  <c r="AI372" i="53"/>
  <c r="AH372" i="53"/>
  <c r="AG372" i="53"/>
  <c r="AF372" i="53"/>
  <c r="AE372" i="53"/>
  <c r="AD372" i="53"/>
  <c r="AC372" i="53"/>
  <c r="AB372" i="53"/>
  <c r="AA372" i="53"/>
  <c r="Z372" i="53"/>
  <c r="Y372" i="53"/>
  <c r="X372" i="53"/>
  <c r="W372" i="53"/>
  <c r="V372" i="53"/>
  <c r="U372" i="53"/>
  <c r="T372" i="53"/>
  <c r="S372" i="53"/>
  <c r="R372" i="53"/>
  <c r="Q372" i="53"/>
  <c r="P372" i="53"/>
  <c r="O372" i="53"/>
  <c r="N372" i="53"/>
  <c r="M372" i="53"/>
  <c r="L372" i="53"/>
  <c r="K372" i="53"/>
  <c r="J372" i="53"/>
  <c r="I372" i="53"/>
  <c r="H372" i="53"/>
  <c r="G372" i="53"/>
  <c r="F372" i="53"/>
  <c r="E372" i="53"/>
  <c r="D372" i="53"/>
  <c r="C372" i="53"/>
  <c r="AP371" i="53"/>
  <c r="AO371" i="53"/>
  <c r="AN371" i="53"/>
  <c r="AM371" i="53"/>
  <c r="AL371" i="53"/>
  <c r="AK371" i="53"/>
  <c r="AJ371" i="53"/>
  <c r="AI371" i="53"/>
  <c r="AH371" i="53"/>
  <c r="AG371" i="53"/>
  <c r="AF371" i="53"/>
  <c r="AE371" i="53"/>
  <c r="AD371" i="53"/>
  <c r="AC371" i="53"/>
  <c r="AB371" i="53"/>
  <c r="AA371" i="53"/>
  <c r="Z371" i="53"/>
  <c r="Y371" i="53"/>
  <c r="X371" i="53"/>
  <c r="W371" i="53"/>
  <c r="V371" i="53"/>
  <c r="U371" i="53"/>
  <c r="T371" i="53"/>
  <c r="S371" i="53"/>
  <c r="R371" i="53"/>
  <c r="Q371" i="53"/>
  <c r="P371" i="53"/>
  <c r="O371" i="53"/>
  <c r="N371" i="53"/>
  <c r="M371" i="53"/>
  <c r="L371" i="53"/>
  <c r="K371" i="53"/>
  <c r="J371" i="53"/>
  <c r="I371" i="53"/>
  <c r="H371" i="53"/>
  <c r="G371" i="53"/>
  <c r="F371" i="53"/>
  <c r="E371" i="53"/>
  <c r="D371" i="53"/>
  <c r="C371" i="53"/>
  <c r="AP370" i="53"/>
  <c r="AO370" i="53"/>
  <c r="AN370" i="53"/>
  <c r="AM370" i="53"/>
  <c r="AL370" i="53"/>
  <c r="AK370" i="53"/>
  <c r="AJ370" i="53"/>
  <c r="AI370" i="53"/>
  <c r="AH370" i="53"/>
  <c r="AG370" i="53"/>
  <c r="AF370" i="53"/>
  <c r="AE370" i="53"/>
  <c r="AD370" i="53"/>
  <c r="AC370" i="53"/>
  <c r="AB370" i="53"/>
  <c r="AA370" i="53"/>
  <c r="Z370" i="53"/>
  <c r="Y370" i="53"/>
  <c r="X370" i="53"/>
  <c r="W370" i="53"/>
  <c r="V370" i="53"/>
  <c r="U370" i="53"/>
  <c r="T370" i="53"/>
  <c r="S370" i="53"/>
  <c r="R370" i="53"/>
  <c r="Q370" i="53"/>
  <c r="P370" i="53"/>
  <c r="O370" i="53"/>
  <c r="N370" i="53"/>
  <c r="M370" i="53"/>
  <c r="L370" i="53"/>
  <c r="K370" i="53"/>
  <c r="J370" i="53"/>
  <c r="I370" i="53"/>
  <c r="H370" i="53"/>
  <c r="G370" i="53"/>
  <c r="F370" i="53"/>
  <c r="E370" i="53"/>
  <c r="D370" i="53"/>
  <c r="C370" i="53"/>
  <c r="AP369" i="53"/>
  <c r="AO369" i="53"/>
  <c r="AN369" i="53"/>
  <c r="AM369" i="53"/>
  <c r="AL369" i="53"/>
  <c r="AK369" i="53"/>
  <c r="AJ369" i="53"/>
  <c r="AI369" i="53"/>
  <c r="AH369" i="53"/>
  <c r="AG369" i="53"/>
  <c r="AF369" i="53"/>
  <c r="AE369" i="53"/>
  <c r="AD369" i="53"/>
  <c r="AC369" i="53"/>
  <c r="AB369" i="53"/>
  <c r="AA369" i="53"/>
  <c r="Z369" i="53"/>
  <c r="Y369" i="53"/>
  <c r="X369" i="53"/>
  <c r="W369" i="53"/>
  <c r="V369" i="53"/>
  <c r="U369" i="53"/>
  <c r="T369" i="53"/>
  <c r="S369" i="53"/>
  <c r="R369" i="53"/>
  <c r="Q369" i="53"/>
  <c r="P369" i="53"/>
  <c r="O369" i="53"/>
  <c r="N369" i="53"/>
  <c r="M369" i="53"/>
  <c r="L369" i="53"/>
  <c r="K369" i="53"/>
  <c r="J369" i="53"/>
  <c r="I369" i="53"/>
  <c r="H369" i="53"/>
  <c r="G369" i="53"/>
  <c r="F369" i="53"/>
  <c r="E369" i="53"/>
  <c r="D369" i="53"/>
  <c r="C369" i="53"/>
  <c r="AP368" i="53"/>
  <c r="AO368" i="53"/>
  <c r="AN368" i="53"/>
  <c r="AM368" i="53"/>
  <c r="AL368" i="53"/>
  <c r="AK368" i="53"/>
  <c r="AJ368" i="53"/>
  <c r="AI368" i="53"/>
  <c r="AH368" i="53"/>
  <c r="AG368" i="53"/>
  <c r="AF368" i="53"/>
  <c r="AE368" i="53"/>
  <c r="AD368" i="53"/>
  <c r="AC368" i="53"/>
  <c r="AB368" i="53"/>
  <c r="AA368" i="53"/>
  <c r="Z368" i="53"/>
  <c r="Y368" i="53"/>
  <c r="X368" i="53"/>
  <c r="W368" i="53"/>
  <c r="V368" i="53"/>
  <c r="U368" i="53"/>
  <c r="T368" i="53"/>
  <c r="S368" i="53"/>
  <c r="R368" i="53"/>
  <c r="Q368" i="53"/>
  <c r="P368" i="53"/>
  <c r="O368" i="53"/>
  <c r="N368" i="53"/>
  <c r="M368" i="53"/>
  <c r="L368" i="53"/>
  <c r="K368" i="53"/>
  <c r="J368" i="53"/>
  <c r="I368" i="53"/>
  <c r="H368" i="53"/>
  <c r="G368" i="53"/>
  <c r="F368" i="53"/>
  <c r="E368" i="53"/>
  <c r="D368" i="53"/>
  <c r="C368" i="53"/>
  <c r="AP367" i="53"/>
  <c r="AO367" i="53"/>
  <c r="AN367" i="53"/>
  <c r="AM367" i="53"/>
  <c r="AL367" i="53"/>
  <c r="AK367" i="53"/>
  <c r="AJ367" i="53"/>
  <c r="AI367" i="53"/>
  <c r="AH367" i="53"/>
  <c r="AG367" i="53"/>
  <c r="AF367" i="53"/>
  <c r="AE367" i="53"/>
  <c r="AD367" i="53"/>
  <c r="AC367" i="53"/>
  <c r="AB367" i="53"/>
  <c r="AA367" i="53"/>
  <c r="Z367" i="53"/>
  <c r="Y367" i="53"/>
  <c r="X367" i="53"/>
  <c r="W367" i="53"/>
  <c r="V367" i="53"/>
  <c r="U367" i="53"/>
  <c r="T367" i="53"/>
  <c r="S367" i="53"/>
  <c r="R367" i="53"/>
  <c r="Q367" i="53"/>
  <c r="P367" i="53"/>
  <c r="O367" i="53"/>
  <c r="N367" i="53"/>
  <c r="M367" i="53"/>
  <c r="L367" i="53"/>
  <c r="K367" i="53"/>
  <c r="J367" i="53"/>
  <c r="I367" i="53"/>
  <c r="H367" i="53"/>
  <c r="G367" i="53"/>
  <c r="F367" i="53"/>
  <c r="E367" i="53"/>
  <c r="D367" i="53"/>
  <c r="C367" i="53"/>
  <c r="AP366" i="53"/>
  <c r="AO366" i="53"/>
  <c r="AN366" i="53"/>
  <c r="AM366" i="53"/>
  <c r="AL366" i="53"/>
  <c r="AK366" i="53"/>
  <c r="AJ366" i="53"/>
  <c r="AI366" i="53"/>
  <c r="AH366" i="53"/>
  <c r="AG366" i="53"/>
  <c r="AF366" i="53"/>
  <c r="AE366" i="53"/>
  <c r="AD366" i="53"/>
  <c r="AC366" i="53"/>
  <c r="AB366" i="53"/>
  <c r="AA366" i="53"/>
  <c r="Z366" i="53"/>
  <c r="Y366" i="53"/>
  <c r="X366" i="53"/>
  <c r="W366" i="53"/>
  <c r="V366" i="53"/>
  <c r="U366" i="53"/>
  <c r="T366" i="53"/>
  <c r="S366" i="53"/>
  <c r="R366" i="53"/>
  <c r="Q366" i="53"/>
  <c r="P366" i="53"/>
  <c r="O366" i="53"/>
  <c r="N366" i="53"/>
  <c r="M366" i="53"/>
  <c r="L366" i="53"/>
  <c r="K366" i="53"/>
  <c r="J366" i="53"/>
  <c r="I366" i="53"/>
  <c r="H366" i="53"/>
  <c r="G366" i="53"/>
  <c r="F366" i="53"/>
  <c r="E366" i="53"/>
  <c r="D366" i="53"/>
  <c r="C366" i="53"/>
  <c r="AP365" i="53"/>
  <c r="AO365" i="53"/>
  <c r="AN365" i="53"/>
  <c r="AM365" i="53"/>
  <c r="AL365" i="53"/>
  <c r="AK365" i="53"/>
  <c r="AJ365" i="53"/>
  <c r="AI365" i="53"/>
  <c r="AH365" i="53"/>
  <c r="AG365" i="53"/>
  <c r="AF365" i="53"/>
  <c r="AE365" i="53"/>
  <c r="AD365" i="53"/>
  <c r="AC365" i="53"/>
  <c r="AB365" i="53"/>
  <c r="AA365" i="53"/>
  <c r="Z365" i="53"/>
  <c r="Y365" i="53"/>
  <c r="X365" i="53"/>
  <c r="W365" i="53"/>
  <c r="V365" i="53"/>
  <c r="U365" i="53"/>
  <c r="T365" i="53"/>
  <c r="S365" i="53"/>
  <c r="R365" i="53"/>
  <c r="Q365" i="53"/>
  <c r="P365" i="53"/>
  <c r="O365" i="53"/>
  <c r="N365" i="53"/>
  <c r="M365" i="53"/>
  <c r="L365" i="53"/>
  <c r="K365" i="53"/>
  <c r="J365" i="53"/>
  <c r="I365" i="53"/>
  <c r="H365" i="53"/>
  <c r="G365" i="53"/>
  <c r="F365" i="53"/>
  <c r="E365" i="53"/>
  <c r="D365" i="53"/>
  <c r="C365" i="53"/>
  <c r="AP364" i="53"/>
  <c r="AO364" i="53"/>
  <c r="AN364" i="53"/>
  <c r="AM364" i="53"/>
  <c r="AL364" i="53"/>
  <c r="AK364" i="53"/>
  <c r="AJ364" i="53"/>
  <c r="AI364" i="53"/>
  <c r="AH364" i="53"/>
  <c r="AG364" i="53"/>
  <c r="AF364" i="53"/>
  <c r="AE364" i="53"/>
  <c r="AD364" i="53"/>
  <c r="AC364" i="53"/>
  <c r="AB364" i="53"/>
  <c r="AA364" i="53"/>
  <c r="Z364" i="53"/>
  <c r="Y364" i="53"/>
  <c r="X364" i="53"/>
  <c r="W364" i="53"/>
  <c r="V364" i="53"/>
  <c r="U364" i="53"/>
  <c r="T364" i="53"/>
  <c r="S364" i="53"/>
  <c r="R364" i="53"/>
  <c r="Q364" i="53"/>
  <c r="P364" i="53"/>
  <c r="O364" i="53"/>
  <c r="N364" i="53"/>
  <c r="M364" i="53"/>
  <c r="L364" i="53"/>
  <c r="K364" i="53"/>
  <c r="J364" i="53"/>
  <c r="I364" i="53"/>
  <c r="H364" i="53"/>
  <c r="G364" i="53"/>
  <c r="F364" i="53"/>
  <c r="E364" i="53"/>
  <c r="D364" i="53"/>
  <c r="C364" i="53"/>
  <c r="AP363" i="53"/>
  <c r="AO363" i="53"/>
  <c r="AN363" i="53"/>
  <c r="AM363" i="53"/>
  <c r="AL363" i="53"/>
  <c r="AK363" i="53"/>
  <c r="AJ363" i="53"/>
  <c r="AI363" i="53"/>
  <c r="AH363" i="53"/>
  <c r="AG363" i="53"/>
  <c r="AF363" i="53"/>
  <c r="AE363" i="53"/>
  <c r="AD363" i="53"/>
  <c r="AC363" i="53"/>
  <c r="AB363" i="53"/>
  <c r="AA363" i="53"/>
  <c r="Z363" i="53"/>
  <c r="Y363" i="53"/>
  <c r="X363" i="53"/>
  <c r="W363" i="53"/>
  <c r="V363" i="53"/>
  <c r="U363" i="53"/>
  <c r="T363" i="53"/>
  <c r="S363" i="53"/>
  <c r="R363" i="53"/>
  <c r="Q363" i="53"/>
  <c r="P363" i="53"/>
  <c r="O363" i="53"/>
  <c r="N363" i="53"/>
  <c r="M363" i="53"/>
  <c r="L363" i="53"/>
  <c r="K363" i="53"/>
  <c r="J363" i="53"/>
  <c r="I363" i="53"/>
  <c r="H363" i="53"/>
  <c r="G363" i="53"/>
  <c r="F363" i="53"/>
  <c r="E363" i="53"/>
  <c r="D363" i="53"/>
  <c r="C363" i="53"/>
  <c r="AP362" i="53"/>
  <c r="AO362" i="53"/>
  <c r="AN362" i="53"/>
  <c r="AM362" i="53"/>
  <c r="AL362" i="53"/>
  <c r="AK362" i="53"/>
  <c r="AJ362" i="53"/>
  <c r="AI362" i="53"/>
  <c r="AH362" i="53"/>
  <c r="AG362" i="53"/>
  <c r="AF362" i="53"/>
  <c r="AE362" i="53"/>
  <c r="AD362" i="53"/>
  <c r="AC362" i="53"/>
  <c r="AB362" i="53"/>
  <c r="AA362" i="53"/>
  <c r="Z362" i="53"/>
  <c r="Y362" i="53"/>
  <c r="X362" i="53"/>
  <c r="W362" i="53"/>
  <c r="V362" i="53"/>
  <c r="U362" i="53"/>
  <c r="T362" i="53"/>
  <c r="S362" i="53"/>
  <c r="R362" i="53"/>
  <c r="Q362" i="53"/>
  <c r="P362" i="53"/>
  <c r="O362" i="53"/>
  <c r="N362" i="53"/>
  <c r="M362" i="53"/>
  <c r="L362" i="53"/>
  <c r="K362" i="53"/>
  <c r="J362" i="53"/>
  <c r="I362" i="53"/>
  <c r="H362" i="53"/>
  <c r="G362" i="53"/>
  <c r="F362" i="53"/>
  <c r="E362" i="53"/>
  <c r="D362" i="53"/>
  <c r="C362" i="53"/>
  <c r="AP361" i="53"/>
  <c r="AO361" i="53"/>
  <c r="AN361" i="53"/>
  <c r="AM361" i="53"/>
  <c r="AL361" i="53"/>
  <c r="AK361" i="53"/>
  <c r="AJ361" i="53"/>
  <c r="AI361" i="53"/>
  <c r="AH361" i="53"/>
  <c r="AG361" i="53"/>
  <c r="AF361" i="53"/>
  <c r="AE361" i="53"/>
  <c r="AD361" i="53"/>
  <c r="AC361" i="53"/>
  <c r="AB361" i="53"/>
  <c r="AA361" i="53"/>
  <c r="Z361" i="53"/>
  <c r="Y361" i="53"/>
  <c r="X361" i="53"/>
  <c r="W361" i="53"/>
  <c r="V361" i="53"/>
  <c r="U361" i="53"/>
  <c r="T361" i="53"/>
  <c r="S361" i="53"/>
  <c r="R361" i="53"/>
  <c r="Q361" i="53"/>
  <c r="P361" i="53"/>
  <c r="O361" i="53"/>
  <c r="N361" i="53"/>
  <c r="M361" i="53"/>
  <c r="L361" i="53"/>
  <c r="K361" i="53"/>
  <c r="J361" i="53"/>
  <c r="I361" i="53"/>
  <c r="H361" i="53"/>
  <c r="G361" i="53"/>
  <c r="F361" i="53"/>
  <c r="E361" i="53"/>
  <c r="D361" i="53"/>
  <c r="C361" i="53"/>
  <c r="AP360" i="53"/>
  <c r="AO360" i="53"/>
  <c r="AN360" i="53"/>
  <c r="AM360" i="53"/>
  <c r="AL360" i="53"/>
  <c r="AK360" i="53"/>
  <c r="AJ360" i="53"/>
  <c r="AI360" i="53"/>
  <c r="AH360" i="53"/>
  <c r="AG360" i="53"/>
  <c r="AF360" i="53"/>
  <c r="AE360" i="53"/>
  <c r="AD360" i="53"/>
  <c r="AC360" i="53"/>
  <c r="AB360" i="53"/>
  <c r="AA360" i="53"/>
  <c r="Z360" i="53"/>
  <c r="Y360" i="53"/>
  <c r="X360" i="53"/>
  <c r="W360" i="53"/>
  <c r="V360" i="53"/>
  <c r="U360" i="53"/>
  <c r="T360" i="53"/>
  <c r="S360" i="53"/>
  <c r="R360" i="53"/>
  <c r="Q360" i="53"/>
  <c r="P360" i="53"/>
  <c r="O360" i="53"/>
  <c r="N360" i="53"/>
  <c r="M360" i="53"/>
  <c r="L360" i="53"/>
  <c r="K360" i="53"/>
  <c r="J360" i="53"/>
  <c r="I360" i="53"/>
  <c r="H360" i="53"/>
  <c r="G360" i="53"/>
  <c r="F360" i="53"/>
  <c r="E360" i="53"/>
  <c r="D360" i="53"/>
  <c r="C360" i="53"/>
  <c r="AP359" i="53"/>
  <c r="AO359" i="53"/>
  <c r="AN359" i="53"/>
  <c r="AM359" i="53"/>
  <c r="AL359" i="53"/>
  <c r="AK359" i="53"/>
  <c r="AJ359" i="53"/>
  <c r="AI359" i="53"/>
  <c r="AH359" i="53"/>
  <c r="AG359" i="53"/>
  <c r="AF359" i="53"/>
  <c r="AE359" i="53"/>
  <c r="AD359" i="53"/>
  <c r="AC359" i="53"/>
  <c r="AB359" i="53"/>
  <c r="AA359" i="53"/>
  <c r="Z359" i="53"/>
  <c r="Y359" i="53"/>
  <c r="X359" i="53"/>
  <c r="W359" i="53"/>
  <c r="V359" i="53"/>
  <c r="U359" i="53"/>
  <c r="T359" i="53"/>
  <c r="S359" i="53"/>
  <c r="R359" i="53"/>
  <c r="Q359" i="53"/>
  <c r="P359" i="53"/>
  <c r="O359" i="53"/>
  <c r="N359" i="53"/>
  <c r="M359" i="53"/>
  <c r="L359" i="53"/>
  <c r="K359" i="53"/>
  <c r="J359" i="53"/>
  <c r="I359" i="53"/>
  <c r="H359" i="53"/>
  <c r="G359" i="53"/>
  <c r="F359" i="53"/>
  <c r="E359" i="53"/>
  <c r="D359" i="53"/>
  <c r="C359" i="53"/>
  <c r="AP358" i="53"/>
  <c r="AO358" i="53"/>
  <c r="AN358" i="53"/>
  <c r="AM358" i="53"/>
  <c r="AL358" i="53"/>
  <c r="AK358" i="53"/>
  <c r="AJ358" i="53"/>
  <c r="AI358" i="53"/>
  <c r="AH358" i="53"/>
  <c r="AG358" i="53"/>
  <c r="AF358" i="53"/>
  <c r="AE358" i="53"/>
  <c r="AD358" i="53"/>
  <c r="AC358" i="53"/>
  <c r="AB358" i="53"/>
  <c r="AA358" i="53"/>
  <c r="Z358" i="53"/>
  <c r="Y358" i="53"/>
  <c r="X358" i="53"/>
  <c r="W358" i="53"/>
  <c r="V358" i="53"/>
  <c r="U358" i="53"/>
  <c r="T358" i="53"/>
  <c r="S358" i="53"/>
  <c r="R358" i="53"/>
  <c r="Q358" i="53"/>
  <c r="P358" i="53"/>
  <c r="O358" i="53"/>
  <c r="N358" i="53"/>
  <c r="M358" i="53"/>
  <c r="L358" i="53"/>
  <c r="K358" i="53"/>
  <c r="J358" i="53"/>
  <c r="I358" i="53"/>
  <c r="H358" i="53"/>
  <c r="G358" i="53"/>
  <c r="F358" i="53"/>
  <c r="E358" i="53"/>
  <c r="D358" i="53"/>
  <c r="C358" i="53"/>
  <c r="AP357" i="53"/>
  <c r="AO357" i="53"/>
  <c r="AN357" i="53"/>
  <c r="AM357" i="53"/>
  <c r="AL357" i="53"/>
  <c r="AK357" i="53"/>
  <c r="AJ357" i="53"/>
  <c r="AI357" i="53"/>
  <c r="AH357" i="53"/>
  <c r="AG357" i="53"/>
  <c r="AF357" i="53"/>
  <c r="AE357" i="53"/>
  <c r="AD357" i="53"/>
  <c r="AC357" i="53"/>
  <c r="AB357" i="53"/>
  <c r="AA357" i="53"/>
  <c r="Z357" i="53"/>
  <c r="Y357" i="53"/>
  <c r="X357" i="53"/>
  <c r="W357" i="53"/>
  <c r="V357" i="53"/>
  <c r="U357" i="53"/>
  <c r="T357" i="53"/>
  <c r="S357" i="53"/>
  <c r="R357" i="53"/>
  <c r="Q357" i="53"/>
  <c r="P357" i="53"/>
  <c r="O357" i="53"/>
  <c r="N357" i="53"/>
  <c r="M357" i="53"/>
  <c r="L357" i="53"/>
  <c r="K357" i="53"/>
  <c r="J357" i="53"/>
  <c r="I357" i="53"/>
  <c r="H357" i="53"/>
  <c r="G357" i="53"/>
  <c r="F357" i="53"/>
  <c r="E357" i="53"/>
  <c r="D357" i="53"/>
  <c r="C357" i="53"/>
  <c r="AP356" i="53"/>
  <c r="AO356" i="53"/>
  <c r="AN356" i="53"/>
  <c r="AM356" i="53"/>
  <c r="AL356" i="53"/>
  <c r="AK356" i="53"/>
  <c r="AJ356" i="53"/>
  <c r="AI356" i="53"/>
  <c r="AH356" i="53"/>
  <c r="AG356" i="53"/>
  <c r="AF356" i="53"/>
  <c r="AE356" i="53"/>
  <c r="AD356" i="53"/>
  <c r="AC356" i="53"/>
  <c r="AB356" i="53"/>
  <c r="AA356" i="53"/>
  <c r="Z356" i="53"/>
  <c r="Y356" i="53"/>
  <c r="X356" i="53"/>
  <c r="W356" i="53"/>
  <c r="V356" i="53"/>
  <c r="U356" i="53"/>
  <c r="T356" i="53"/>
  <c r="S356" i="53"/>
  <c r="R356" i="53"/>
  <c r="Q356" i="53"/>
  <c r="P356" i="53"/>
  <c r="O356" i="53"/>
  <c r="N356" i="53"/>
  <c r="M356" i="53"/>
  <c r="L356" i="53"/>
  <c r="K356" i="53"/>
  <c r="J356" i="53"/>
  <c r="I356" i="53"/>
  <c r="H356" i="53"/>
  <c r="G356" i="53"/>
  <c r="F356" i="53"/>
  <c r="E356" i="53"/>
  <c r="D356" i="53"/>
  <c r="C356" i="53"/>
  <c r="AP355" i="53"/>
  <c r="AO355" i="53"/>
  <c r="AN355" i="53"/>
  <c r="AM355" i="53"/>
  <c r="AL355" i="53"/>
  <c r="AK355" i="53"/>
  <c r="AJ355" i="53"/>
  <c r="AI355" i="53"/>
  <c r="AH355" i="53"/>
  <c r="AG355" i="53"/>
  <c r="AF355" i="53"/>
  <c r="AE355" i="53"/>
  <c r="AD355" i="53"/>
  <c r="AC355" i="53"/>
  <c r="AB355" i="53"/>
  <c r="AA355" i="53"/>
  <c r="Z355" i="53"/>
  <c r="Y355" i="53"/>
  <c r="X355" i="53"/>
  <c r="W355" i="53"/>
  <c r="V355" i="53"/>
  <c r="U355" i="53"/>
  <c r="T355" i="53"/>
  <c r="S355" i="53"/>
  <c r="R355" i="53"/>
  <c r="Q355" i="53"/>
  <c r="P355" i="53"/>
  <c r="O355" i="53"/>
  <c r="N355" i="53"/>
  <c r="M355" i="53"/>
  <c r="L355" i="53"/>
  <c r="K355" i="53"/>
  <c r="J355" i="53"/>
  <c r="I355" i="53"/>
  <c r="H355" i="53"/>
  <c r="G355" i="53"/>
  <c r="F355" i="53"/>
  <c r="E355" i="53"/>
  <c r="D355" i="53"/>
  <c r="C355" i="53"/>
  <c r="AP354" i="53"/>
  <c r="AO354" i="53"/>
  <c r="AN354" i="53"/>
  <c r="AM354" i="53"/>
  <c r="AL354" i="53"/>
  <c r="AK354" i="53"/>
  <c r="AJ354" i="53"/>
  <c r="AI354" i="53"/>
  <c r="AH354" i="53"/>
  <c r="AG354" i="53"/>
  <c r="AF354" i="53"/>
  <c r="AE354" i="53"/>
  <c r="AD354" i="53"/>
  <c r="AC354" i="53"/>
  <c r="AB354" i="53"/>
  <c r="AA354" i="53"/>
  <c r="Z354" i="53"/>
  <c r="Y354" i="53"/>
  <c r="X354" i="53"/>
  <c r="W354" i="53"/>
  <c r="V354" i="53"/>
  <c r="U354" i="53"/>
  <c r="T354" i="53"/>
  <c r="S354" i="53"/>
  <c r="R354" i="53"/>
  <c r="Q354" i="53"/>
  <c r="P354" i="53"/>
  <c r="O354" i="53"/>
  <c r="N354" i="53"/>
  <c r="M354" i="53"/>
  <c r="L354" i="53"/>
  <c r="K354" i="53"/>
  <c r="J354" i="53"/>
  <c r="I354" i="53"/>
  <c r="H354" i="53"/>
  <c r="G354" i="53"/>
  <c r="F354" i="53"/>
  <c r="E354" i="53"/>
  <c r="D354" i="53"/>
  <c r="C354" i="53"/>
  <c r="AP353" i="53"/>
  <c r="AO353" i="53"/>
  <c r="AN353" i="53"/>
  <c r="AM353" i="53"/>
  <c r="AL353" i="53"/>
  <c r="AK353" i="53"/>
  <c r="AJ353" i="53"/>
  <c r="AI353" i="53"/>
  <c r="AH353" i="53"/>
  <c r="AG353" i="53"/>
  <c r="AF353" i="53"/>
  <c r="AE353" i="53"/>
  <c r="AD353" i="53"/>
  <c r="AC353" i="53"/>
  <c r="AB353" i="53"/>
  <c r="AA353" i="53"/>
  <c r="Z353" i="53"/>
  <c r="Y353" i="53"/>
  <c r="X353" i="53"/>
  <c r="W353" i="53"/>
  <c r="V353" i="53"/>
  <c r="U353" i="53"/>
  <c r="T353" i="53"/>
  <c r="S353" i="53"/>
  <c r="R353" i="53"/>
  <c r="Q353" i="53"/>
  <c r="P353" i="53"/>
  <c r="O353" i="53"/>
  <c r="N353" i="53"/>
  <c r="M353" i="53"/>
  <c r="L353" i="53"/>
  <c r="K353" i="53"/>
  <c r="J353" i="53"/>
  <c r="I353" i="53"/>
  <c r="H353" i="53"/>
  <c r="G353" i="53"/>
  <c r="F353" i="53"/>
  <c r="E353" i="53"/>
  <c r="D353" i="53"/>
  <c r="C353" i="53"/>
  <c r="AP352" i="53"/>
  <c r="AO352" i="53"/>
  <c r="AN352" i="53"/>
  <c r="AM352" i="53"/>
  <c r="AL352" i="53"/>
  <c r="AK352" i="53"/>
  <c r="AJ352" i="53"/>
  <c r="AI352" i="53"/>
  <c r="AH352" i="53"/>
  <c r="AG352" i="53"/>
  <c r="AF352" i="53"/>
  <c r="AE352" i="53"/>
  <c r="AD352" i="53"/>
  <c r="AC352" i="53"/>
  <c r="AB352" i="53"/>
  <c r="AA352" i="53"/>
  <c r="Z352" i="53"/>
  <c r="Y352" i="53"/>
  <c r="X352" i="53"/>
  <c r="W352" i="53"/>
  <c r="V352" i="53"/>
  <c r="U352" i="53"/>
  <c r="T352" i="53"/>
  <c r="S352" i="53"/>
  <c r="R352" i="53"/>
  <c r="Q352" i="53"/>
  <c r="P352" i="53"/>
  <c r="O352" i="53"/>
  <c r="N352" i="53"/>
  <c r="M352" i="53"/>
  <c r="L352" i="53"/>
  <c r="K352" i="53"/>
  <c r="J352" i="53"/>
  <c r="I352" i="53"/>
  <c r="H352" i="53"/>
  <c r="G352" i="53"/>
  <c r="F352" i="53"/>
  <c r="E352" i="53"/>
  <c r="D352" i="53"/>
  <c r="C352" i="53"/>
  <c r="AP351" i="53"/>
  <c r="AO351" i="53"/>
  <c r="AN351" i="53"/>
  <c r="AM351" i="53"/>
  <c r="AL351" i="53"/>
  <c r="AK351" i="53"/>
  <c r="AJ351" i="53"/>
  <c r="AI351" i="53"/>
  <c r="AH351" i="53"/>
  <c r="AG351" i="53"/>
  <c r="AF351" i="53"/>
  <c r="AE351" i="53"/>
  <c r="AD351" i="53"/>
  <c r="AC351" i="53"/>
  <c r="AB351" i="53"/>
  <c r="AA351" i="53"/>
  <c r="Z351" i="53"/>
  <c r="Y351" i="53"/>
  <c r="X351" i="53"/>
  <c r="W351" i="53"/>
  <c r="V351" i="53"/>
  <c r="U351" i="53"/>
  <c r="T351" i="53"/>
  <c r="S351" i="53"/>
  <c r="R351" i="53"/>
  <c r="Q351" i="53"/>
  <c r="P351" i="53"/>
  <c r="O351" i="53"/>
  <c r="N351" i="53"/>
  <c r="M351" i="53"/>
  <c r="L351" i="53"/>
  <c r="K351" i="53"/>
  <c r="J351" i="53"/>
  <c r="I351" i="53"/>
  <c r="H351" i="53"/>
  <c r="G351" i="53"/>
  <c r="F351" i="53"/>
  <c r="E351" i="53"/>
  <c r="D351" i="53"/>
  <c r="C351" i="53"/>
  <c r="AP350" i="53"/>
  <c r="AO350" i="53"/>
  <c r="AN350" i="53"/>
  <c r="AM350" i="53"/>
  <c r="AL350" i="53"/>
  <c r="AK350" i="53"/>
  <c r="AJ350" i="53"/>
  <c r="AI350" i="53"/>
  <c r="AH350" i="53"/>
  <c r="AG350" i="53"/>
  <c r="AF350" i="53"/>
  <c r="AE350" i="53"/>
  <c r="AD350" i="53"/>
  <c r="AC350" i="53"/>
  <c r="AB350" i="53"/>
  <c r="AA350" i="53"/>
  <c r="Z350" i="53"/>
  <c r="Y350" i="53"/>
  <c r="X350" i="53"/>
  <c r="W350" i="53"/>
  <c r="V350" i="53"/>
  <c r="U350" i="53"/>
  <c r="T350" i="53"/>
  <c r="S350" i="53"/>
  <c r="R350" i="53"/>
  <c r="Q350" i="53"/>
  <c r="P350" i="53"/>
  <c r="O350" i="53"/>
  <c r="N350" i="53"/>
  <c r="M350" i="53"/>
  <c r="L350" i="53"/>
  <c r="K350" i="53"/>
  <c r="J350" i="53"/>
  <c r="I350" i="53"/>
  <c r="H350" i="53"/>
  <c r="G350" i="53"/>
  <c r="F350" i="53"/>
  <c r="E350" i="53"/>
  <c r="D350" i="53"/>
  <c r="C350" i="53"/>
  <c r="AP349" i="53"/>
  <c r="AO349" i="53"/>
  <c r="AN349" i="53"/>
  <c r="AM349" i="53"/>
  <c r="AL349" i="53"/>
  <c r="AK349" i="53"/>
  <c r="AJ349" i="53"/>
  <c r="AI349" i="53"/>
  <c r="AH349" i="53"/>
  <c r="AG349" i="53"/>
  <c r="AF349" i="53"/>
  <c r="AE349" i="53"/>
  <c r="AD349" i="53"/>
  <c r="AC349" i="53"/>
  <c r="AB349" i="53"/>
  <c r="AA349" i="53"/>
  <c r="Z349" i="53"/>
  <c r="Y349" i="53"/>
  <c r="X349" i="53"/>
  <c r="W349" i="53"/>
  <c r="V349" i="53"/>
  <c r="U349" i="53"/>
  <c r="T349" i="53"/>
  <c r="S349" i="53"/>
  <c r="R349" i="53"/>
  <c r="Q349" i="53"/>
  <c r="P349" i="53"/>
  <c r="O349" i="53"/>
  <c r="N349" i="53"/>
  <c r="M349" i="53"/>
  <c r="L349" i="53"/>
  <c r="K349" i="53"/>
  <c r="J349" i="53"/>
  <c r="I349" i="53"/>
  <c r="H349" i="53"/>
  <c r="G349" i="53"/>
  <c r="F349" i="53"/>
  <c r="E349" i="53"/>
  <c r="D349" i="53"/>
  <c r="C349" i="53"/>
  <c r="AP348" i="53"/>
  <c r="AO348" i="53"/>
  <c r="AN348" i="53"/>
  <c r="AM348" i="53"/>
  <c r="AL348" i="53"/>
  <c r="AK348" i="53"/>
  <c r="AJ348" i="53"/>
  <c r="AI348" i="53"/>
  <c r="AH348" i="53"/>
  <c r="AG348" i="53"/>
  <c r="AF348" i="53"/>
  <c r="AE348" i="53"/>
  <c r="AD348" i="53"/>
  <c r="AC348" i="53"/>
  <c r="AB348" i="53"/>
  <c r="AA348" i="53"/>
  <c r="Z348" i="53"/>
  <c r="Y348" i="53"/>
  <c r="X348" i="53"/>
  <c r="W348" i="53"/>
  <c r="V348" i="53"/>
  <c r="U348" i="53"/>
  <c r="T348" i="53"/>
  <c r="S348" i="53"/>
  <c r="R348" i="53"/>
  <c r="Q348" i="53"/>
  <c r="P348" i="53"/>
  <c r="O348" i="53"/>
  <c r="N348" i="53"/>
  <c r="M348" i="53"/>
  <c r="L348" i="53"/>
  <c r="K348" i="53"/>
  <c r="J348" i="53"/>
  <c r="I348" i="53"/>
  <c r="H348" i="53"/>
  <c r="G348" i="53"/>
  <c r="F348" i="53"/>
  <c r="E348" i="53"/>
  <c r="D348" i="53"/>
  <c r="C348" i="53"/>
  <c r="AP347" i="53"/>
  <c r="AO347" i="53"/>
  <c r="AN347" i="53"/>
  <c r="AM347" i="53"/>
  <c r="AL347" i="53"/>
  <c r="AK347" i="53"/>
  <c r="AJ347" i="53"/>
  <c r="AI347" i="53"/>
  <c r="AH347" i="53"/>
  <c r="AG347" i="53"/>
  <c r="AF347" i="53"/>
  <c r="AE347" i="53"/>
  <c r="AD347" i="53"/>
  <c r="AC347" i="53"/>
  <c r="AB347" i="53"/>
  <c r="AA347" i="53"/>
  <c r="Z347" i="53"/>
  <c r="Y347" i="53"/>
  <c r="X347" i="53"/>
  <c r="W347" i="53"/>
  <c r="V347" i="53"/>
  <c r="U347" i="53"/>
  <c r="T347" i="53"/>
  <c r="S347" i="53"/>
  <c r="R347" i="53"/>
  <c r="Q347" i="53"/>
  <c r="P347" i="53"/>
  <c r="O347" i="53"/>
  <c r="N347" i="53"/>
  <c r="M347" i="53"/>
  <c r="L347" i="53"/>
  <c r="K347" i="53"/>
  <c r="J347" i="53"/>
  <c r="I347" i="53"/>
  <c r="H347" i="53"/>
  <c r="G347" i="53"/>
  <c r="F347" i="53"/>
  <c r="E347" i="53"/>
  <c r="D347" i="53"/>
  <c r="C347" i="53"/>
  <c r="AP346" i="53"/>
  <c r="AO346" i="53"/>
  <c r="AN346" i="53"/>
  <c r="AM346" i="53"/>
  <c r="AL346" i="53"/>
  <c r="AK346" i="53"/>
  <c r="AJ346" i="53"/>
  <c r="AI346" i="53"/>
  <c r="AH346" i="53"/>
  <c r="AG346" i="53"/>
  <c r="AF346" i="53"/>
  <c r="AE346" i="53"/>
  <c r="AD346" i="53"/>
  <c r="AC346" i="53"/>
  <c r="AB346" i="53"/>
  <c r="AA346" i="53"/>
  <c r="Z346" i="53"/>
  <c r="Y346" i="53"/>
  <c r="X346" i="53"/>
  <c r="W346" i="53"/>
  <c r="V346" i="53"/>
  <c r="U346" i="53"/>
  <c r="T346" i="53"/>
  <c r="S346" i="53"/>
  <c r="R346" i="53"/>
  <c r="Q346" i="53"/>
  <c r="P346" i="53"/>
  <c r="O346" i="53"/>
  <c r="N346" i="53"/>
  <c r="M346" i="53"/>
  <c r="L346" i="53"/>
  <c r="K346" i="53"/>
  <c r="J346" i="53"/>
  <c r="I346" i="53"/>
  <c r="H346" i="53"/>
  <c r="G346" i="53"/>
  <c r="F346" i="53"/>
  <c r="E346" i="53"/>
  <c r="D346" i="53"/>
  <c r="C346" i="53"/>
  <c r="AP345" i="53"/>
  <c r="AO345" i="53"/>
  <c r="AN345" i="53"/>
  <c r="AM345" i="53"/>
  <c r="AL345" i="53"/>
  <c r="AK345" i="53"/>
  <c r="AJ345" i="53"/>
  <c r="AI345" i="53"/>
  <c r="AH345" i="53"/>
  <c r="AG345" i="53"/>
  <c r="AF345" i="53"/>
  <c r="AE345" i="53"/>
  <c r="AD345" i="53"/>
  <c r="AC345" i="53"/>
  <c r="AB345" i="53"/>
  <c r="AA345" i="53"/>
  <c r="Z345" i="53"/>
  <c r="Y345" i="53"/>
  <c r="X345" i="53"/>
  <c r="W345" i="53"/>
  <c r="V345" i="53"/>
  <c r="U345" i="53"/>
  <c r="T345" i="53"/>
  <c r="S345" i="53"/>
  <c r="R345" i="53"/>
  <c r="Q345" i="53"/>
  <c r="P345" i="53"/>
  <c r="O345" i="53"/>
  <c r="N345" i="53"/>
  <c r="M345" i="53"/>
  <c r="L345" i="53"/>
  <c r="K345" i="53"/>
  <c r="J345" i="53"/>
  <c r="I345" i="53"/>
  <c r="H345" i="53"/>
  <c r="G345" i="53"/>
  <c r="F345" i="53"/>
  <c r="E345" i="53"/>
  <c r="D345" i="53"/>
  <c r="C345" i="53"/>
  <c r="AP344" i="53"/>
  <c r="AO344" i="53"/>
  <c r="AN344" i="53"/>
  <c r="AM344" i="53"/>
  <c r="AL344" i="53"/>
  <c r="AK344" i="53"/>
  <c r="AJ344" i="53"/>
  <c r="AI344" i="53"/>
  <c r="AH344" i="53"/>
  <c r="AG344" i="53"/>
  <c r="AF344" i="53"/>
  <c r="AE344" i="53"/>
  <c r="AD344" i="53"/>
  <c r="AC344" i="53"/>
  <c r="AB344" i="53"/>
  <c r="AA344" i="53"/>
  <c r="Z344" i="53"/>
  <c r="Y344" i="53"/>
  <c r="X344" i="53"/>
  <c r="W344" i="53"/>
  <c r="V344" i="53"/>
  <c r="U344" i="53"/>
  <c r="T344" i="53"/>
  <c r="S344" i="53"/>
  <c r="R344" i="53"/>
  <c r="Q344" i="53"/>
  <c r="P344" i="53"/>
  <c r="O344" i="53"/>
  <c r="N344" i="53"/>
  <c r="M344" i="53"/>
  <c r="L344" i="53"/>
  <c r="K344" i="53"/>
  <c r="J344" i="53"/>
  <c r="I344" i="53"/>
  <c r="H344" i="53"/>
  <c r="G344" i="53"/>
  <c r="F344" i="53"/>
  <c r="E344" i="53"/>
  <c r="D344" i="53"/>
  <c r="C344" i="53"/>
  <c r="AP343" i="53"/>
  <c r="AO343" i="53"/>
  <c r="AN343" i="53"/>
  <c r="AM343" i="53"/>
  <c r="AL343" i="53"/>
  <c r="AK343" i="53"/>
  <c r="AJ343" i="53"/>
  <c r="AI343" i="53"/>
  <c r="AH343" i="53"/>
  <c r="AG343" i="53"/>
  <c r="AF343" i="53"/>
  <c r="AE343" i="53"/>
  <c r="AD343" i="53"/>
  <c r="AC343" i="53"/>
  <c r="AB343" i="53"/>
  <c r="AA343" i="53"/>
  <c r="Z343" i="53"/>
  <c r="Y343" i="53"/>
  <c r="X343" i="53"/>
  <c r="W343" i="53"/>
  <c r="V343" i="53"/>
  <c r="U343" i="53"/>
  <c r="T343" i="53"/>
  <c r="S343" i="53"/>
  <c r="R343" i="53"/>
  <c r="Q343" i="53"/>
  <c r="P343" i="53"/>
  <c r="O343" i="53"/>
  <c r="N343" i="53"/>
  <c r="M343" i="53"/>
  <c r="L343" i="53"/>
  <c r="K343" i="53"/>
  <c r="J343" i="53"/>
  <c r="I343" i="53"/>
  <c r="H343" i="53"/>
  <c r="G343" i="53"/>
  <c r="F343" i="53"/>
  <c r="E343" i="53"/>
  <c r="D343" i="53"/>
  <c r="C343" i="53"/>
  <c r="AP342" i="53"/>
  <c r="AO342" i="53"/>
  <c r="AN342" i="53"/>
  <c r="AM342" i="53"/>
  <c r="AL342" i="53"/>
  <c r="AK342" i="53"/>
  <c r="AJ342" i="53"/>
  <c r="AI342" i="53"/>
  <c r="AH342" i="53"/>
  <c r="AG342" i="53"/>
  <c r="AF342" i="53"/>
  <c r="AE342" i="53"/>
  <c r="AD342" i="53"/>
  <c r="AC342" i="53"/>
  <c r="AB342" i="53"/>
  <c r="AA342" i="53"/>
  <c r="Z342" i="53"/>
  <c r="Y342" i="53"/>
  <c r="X342" i="53"/>
  <c r="W342" i="53"/>
  <c r="V342" i="53"/>
  <c r="U342" i="53"/>
  <c r="T342" i="53"/>
  <c r="S342" i="53"/>
  <c r="R342" i="53"/>
  <c r="Q342" i="53"/>
  <c r="P342" i="53"/>
  <c r="O342" i="53"/>
  <c r="N342" i="53"/>
  <c r="M342" i="53"/>
  <c r="L342" i="53"/>
  <c r="K342" i="53"/>
  <c r="J342" i="53"/>
  <c r="I342" i="53"/>
  <c r="H342" i="53"/>
  <c r="G342" i="53"/>
  <c r="F342" i="53"/>
  <c r="E342" i="53"/>
  <c r="D342" i="53"/>
  <c r="C342" i="53"/>
  <c r="AP341" i="53"/>
  <c r="AO341" i="53"/>
  <c r="AN341" i="53"/>
  <c r="AM341" i="53"/>
  <c r="AL341" i="53"/>
  <c r="AK341" i="53"/>
  <c r="AJ341" i="53"/>
  <c r="AI341" i="53"/>
  <c r="AH341" i="53"/>
  <c r="AG341" i="53"/>
  <c r="AF341" i="53"/>
  <c r="AE341" i="53"/>
  <c r="AD341" i="53"/>
  <c r="AC341" i="53"/>
  <c r="AB341" i="53"/>
  <c r="AA341" i="53"/>
  <c r="Z341" i="53"/>
  <c r="Y341" i="53"/>
  <c r="X341" i="53"/>
  <c r="W341" i="53"/>
  <c r="V341" i="53"/>
  <c r="U341" i="53"/>
  <c r="T341" i="53"/>
  <c r="S341" i="53"/>
  <c r="R341" i="53"/>
  <c r="Q341" i="53"/>
  <c r="P341" i="53"/>
  <c r="O341" i="53"/>
  <c r="N341" i="53"/>
  <c r="M341" i="53"/>
  <c r="L341" i="53"/>
  <c r="K341" i="53"/>
  <c r="J341" i="53"/>
  <c r="I341" i="53"/>
  <c r="H341" i="53"/>
  <c r="G341" i="53"/>
  <c r="F341" i="53"/>
  <c r="E341" i="53"/>
  <c r="D341" i="53"/>
  <c r="C341" i="53"/>
  <c r="AP340" i="53"/>
  <c r="AO340" i="53"/>
  <c r="AN340" i="53"/>
  <c r="AM340" i="53"/>
  <c r="AL340" i="53"/>
  <c r="AK340" i="53"/>
  <c r="AJ340" i="53"/>
  <c r="AI340" i="53"/>
  <c r="AH340" i="53"/>
  <c r="AG340" i="53"/>
  <c r="AF340" i="53"/>
  <c r="AE340" i="53"/>
  <c r="AD340" i="53"/>
  <c r="AC340" i="53"/>
  <c r="AB340" i="53"/>
  <c r="AA340" i="53"/>
  <c r="Z340" i="53"/>
  <c r="Y340" i="53"/>
  <c r="X340" i="53"/>
  <c r="W340" i="53"/>
  <c r="V340" i="53"/>
  <c r="U340" i="53"/>
  <c r="T340" i="53"/>
  <c r="S340" i="53"/>
  <c r="R340" i="53"/>
  <c r="Q340" i="53"/>
  <c r="P340" i="53"/>
  <c r="O340" i="53"/>
  <c r="N340" i="53"/>
  <c r="M340" i="53"/>
  <c r="L340" i="53"/>
  <c r="K340" i="53"/>
  <c r="J340" i="53"/>
  <c r="I340" i="53"/>
  <c r="H340" i="53"/>
  <c r="G340" i="53"/>
  <c r="F340" i="53"/>
  <c r="E340" i="53"/>
  <c r="D340" i="53"/>
  <c r="C340" i="53"/>
  <c r="AP339" i="53"/>
  <c r="AO339" i="53"/>
  <c r="AN339" i="53"/>
  <c r="AM339" i="53"/>
  <c r="AL339" i="53"/>
  <c r="AK339" i="53"/>
  <c r="AJ339" i="53"/>
  <c r="AI339" i="53"/>
  <c r="AH339" i="53"/>
  <c r="AG339" i="53"/>
  <c r="AF339" i="53"/>
  <c r="AE339" i="53"/>
  <c r="AD339" i="53"/>
  <c r="AC339" i="53"/>
  <c r="AB339" i="53"/>
  <c r="AA339" i="53"/>
  <c r="Z339" i="53"/>
  <c r="Y339" i="53"/>
  <c r="X339" i="53"/>
  <c r="W339" i="53"/>
  <c r="V339" i="53"/>
  <c r="U339" i="53"/>
  <c r="T339" i="53"/>
  <c r="S339" i="53"/>
  <c r="R339" i="53"/>
  <c r="Q339" i="53"/>
  <c r="P339" i="53"/>
  <c r="O339" i="53"/>
  <c r="N339" i="53"/>
  <c r="M339" i="53"/>
  <c r="L339" i="53"/>
  <c r="K339" i="53"/>
  <c r="J339" i="53"/>
  <c r="I339" i="53"/>
  <c r="H339" i="53"/>
  <c r="G339" i="53"/>
  <c r="F339" i="53"/>
  <c r="E339" i="53"/>
  <c r="D339" i="53"/>
  <c r="C339" i="53"/>
  <c r="AP338" i="53"/>
  <c r="AO338" i="53"/>
  <c r="AN338" i="53"/>
  <c r="AM338" i="53"/>
  <c r="AL338" i="53"/>
  <c r="AK338" i="53"/>
  <c r="AJ338" i="53"/>
  <c r="AI338" i="53"/>
  <c r="AH338" i="53"/>
  <c r="AG338" i="53"/>
  <c r="AF338" i="53"/>
  <c r="AE338" i="53"/>
  <c r="AD338" i="53"/>
  <c r="AC338" i="53"/>
  <c r="AB338" i="53"/>
  <c r="AA338" i="53"/>
  <c r="Z338" i="53"/>
  <c r="Y338" i="53"/>
  <c r="X338" i="53"/>
  <c r="W338" i="53"/>
  <c r="V338" i="53"/>
  <c r="U338" i="53"/>
  <c r="T338" i="53"/>
  <c r="S338" i="53"/>
  <c r="R338" i="53"/>
  <c r="Q338" i="53"/>
  <c r="P338" i="53"/>
  <c r="O338" i="53"/>
  <c r="N338" i="53"/>
  <c r="M338" i="53"/>
  <c r="L338" i="53"/>
  <c r="K338" i="53"/>
  <c r="J338" i="53"/>
  <c r="I338" i="53"/>
  <c r="H338" i="53"/>
  <c r="G338" i="53"/>
  <c r="F338" i="53"/>
  <c r="E338" i="53"/>
  <c r="D338" i="53"/>
  <c r="C338" i="53"/>
  <c r="AP337" i="53"/>
  <c r="AO337" i="53"/>
  <c r="AN337" i="53"/>
  <c r="AM337" i="53"/>
  <c r="AL337" i="53"/>
  <c r="AK337" i="53"/>
  <c r="AJ337" i="53"/>
  <c r="AI337" i="53"/>
  <c r="AH337" i="53"/>
  <c r="AG337" i="53"/>
  <c r="AF337" i="53"/>
  <c r="AE337" i="53"/>
  <c r="AD337" i="53"/>
  <c r="AC337" i="53"/>
  <c r="AB337" i="53"/>
  <c r="AA337" i="53"/>
  <c r="Z337" i="53"/>
  <c r="Y337" i="53"/>
  <c r="X337" i="53"/>
  <c r="W337" i="53"/>
  <c r="V337" i="53"/>
  <c r="U337" i="53"/>
  <c r="T337" i="53"/>
  <c r="S337" i="53"/>
  <c r="R337" i="53"/>
  <c r="Q337" i="53"/>
  <c r="P337" i="53"/>
  <c r="O337" i="53"/>
  <c r="N337" i="53"/>
  <c r="M337" i="53"/>
  <c r="L337" i="53"/>
  <c r="K337" i="53"/>
  <c r="J337" i="53"/>
  <c r="I337" i="53"/>
  <c r="H337" i="53"/>
  <c r="G337" i="53"/>
  <c r="F337" i="53"/>
  <c r="E337" i="53"/>
  <c r="D337" i="53"/>
  <c r="C337" i="53"/>
  <c r="AP336" i="53"/>
  <c r="AO336" i="53"/>
  <c r="AN336" i="53"/>
  <c r="AM336" i="53"/>
  <c r="AL336" i="53"/>
  <c r="AK336" i="53"/>
  <c r="AJ336" i="53"/>
  <c r="AI336" i="53"/>
  <c r="AH336" i="53"/>
  <c r="AG336" i="53"/>
  <c r="AF336" i="53"/>
  <c r="AE336" i="53"/>
  <c r="AD336" i="53"/>
  <c r="AC336" i="53"/>
  <c r="AB336" i="53"/>
  <c r="AA336" i="53"/>
  <c r="Z336" i="53"/>
  <c r="Y336" i="53"/>
  <c r="X336" i="53"/>
  <c r="W336" i="53"/>
  <c r="V336" i="53"/>
  <c r="U336" i="53"/>
  <c r="T336" i="53"/>
  <c r="S336" i="53"/>
  <c r="R336" i="53"/>
  <c r="Q336" i="53"/>
  <c r="P336" i="53"/>
  <c r="O336" i="53"/>
  <c r="N336" i="53"/>
  <c r="M336" i="53"/>
  <c r="L336" i="53"/>
  <c r="K336" i="53"/>
  <c r="J336" i="53"/>
  <c r="I336" i="53"/>
  <c r="H336" i="53"/>
  <c r="G336" i="53"/>
  <c r="F336" i="53"/>
  <c r="E336" i="53"/>
  <c r="D336" i="53"/>
  <c r="C336" i="53"/>
  <c r="AP335" i="53"/>
  <c r="AO335" i="53"/>
  <c r="AN335" i="53"/>
  <c r="AM335" i="53"/>
  <c r="AL335" i="53"/>
  <c r="AK335" i="53"/>
  <c r="AJ335" i="53"/>
  <c r="AI335" i="53"/>
  <c r="AH335" i="53"/>
  <c r="AG335" i="53"/>
  <c r="AF335" i="53"/>
  <c r="AE335" i="53"/>
  <c r="AD335" i="53"/>
  <c r="AC335" i="53"/>
  <c r="AB335" i="53"/>
  <c r="AA335" i="53"/>
  <c r="Z335" i="53"/>
  <c r="Y335" i="53"/>
  <c r="X335" i="53"/>
  <c r="W335" i="53"/>
  <c r="V335" i="53"/>
  <c r="U335" i="53"/>
  <c r="T335" i="53"/>
  <c r="S335" i="53"/>
  <c r="R335" i="53"/>
  <c r="Q335" i="53"/>
  <c r="P335" i="53"/>
  <c r="O335" i="53"/>
  <c r="N335" i="53"/>
  <c r="M335" i="53"/>
  <c r="L335" i="53"/>
  <c r="K335" i="53"/>
  <c r="J335" i="53"/>
  <c r="I335" i="53"/>
  <c r="H335" i="53"/>
  <c r="G335" i="53"/>
  <c r="F335" i="53"/>
  <c r="E335" i="53"/>
  <c r="D335" i="53"/>
  <c r="C335" i="53"/>
  <c r="AP334" i="53"/>
  <c r="AO334" i="53"/>
  <c r="AN334" i="53"/>
  <c r="AM334" i="53"/>
  <c r="AL334" i="53"/>
  <c r="AK334" i="53"/>
  <c r="AJ334" i="53"/>
  <c r="AI334" i="53"/>
  <c r="AH334" i="53"/>
  <c r="AG334" i="53"/>
  <c r="AF334" i="53"/>
  <c r="AE334" i="53"/>
  <c r="AD334" i="53"/>
  <c r="AC334" i="53"/>
  <c r="AB334" i="53"/>
  <c r="AA334" i="53"/>
  <c r="Z334" i="53"/>
  <c r="Y334" i="53"/>
  <c r="X334" i="53"/>
  <c r="W334" i="53"/>
  <c r="V334" i="53"/>
  <c r="U334" i="53"/>
  <c r="T334" i="53"/>
  <c r="S334" i="53"/>
  <c r="R334" i="53"/>
  <c r="Q334" i="53"/>
  <c r="P334" i="53"/>
  <c r="O334" i="53"/>
  <c r="N334" i="53"/>
  <c r="M334" i="53"/>
  <c r="L334" i="53"/>
  <c r="K334" i="53"/>
  <c r="J334" i="53"/>
  <c r="I334" i="53"/>
  <c r="H334" i="53"/>
  <c r="G334" i="53"/>
  <c r="F334" i="53"/>
  <c r="E334" i="53"/>
  <c r="D334" i="53"/>
  <c r="C334" i="53"/>
  <c r="AP333" i="53"/>
  <c r="AO333" i="53"/>
  <c r="AN333" i="53"/>
  <c r="AM333" i="53"/>
  <c r="AL333" i="53"/>
  <c r="AK333" i="53"/>
  <c r="AJ333" i="53"/>
  <c r="AI333" i="53"/>
  <c r="AH333" i="53"/>
  <c r="AG333" i="53"/>
  <c r="AF333" i="53"/>
  <c r="AE333" i="53"/>
  <c r="AD333" i="53"/>
  <c r="AC333" i="53"/>
  <c r="AB333" i="53"/>
  <c r="AA333" i="53"/>
  <c r="Z333" i="53"/>
  <c r="Y333" i="53"/>
  <c r="X333" i="53"/>
  <c r="W333" i="53"/>
  <c r="V333" i="53"/>
  <c r="U333" i="53"/>
  <c r="T333" i="53"/>
  <c r="S333" i="53"/>
  <c r="R333" i="53"/>
  <c r="Q333" i="53"/>
  <c r="P333" i="53"/>
  <c r="O333" i="53"/>
  <c r="N333" i="53"/>
  <c r="M333" i="53"/>
  <c r="L333" i="53"/>
  <c r="K333" i="53"/>
  <c r="J333" i="53"/>
  <c r="I333" i="53"/>
  <c r="H333" i="53"/>
  <c r="G333" i="53"/>
  <c r="F333" i="53"/>
  <c r="E333" i="53"/>
  <c r="D333" i="53"/>
  <c r="C333" i="53"/>
  <c r="AP332" i="53"/>
  <c r="AO332" i="53"/>
  <c r="AN332" i="53"/>
  <c r="AM332" i="53"/>
  <c r="AL332" i="53"/>
  <c r="AK332" i="53"/>
  <c r="AJ332" i="53"/>
  <c r="AI332" i="53"/>
  <c r="AH332" i="53"/>
  <c r="AG332" i="53"/>
  <c r="AF332" i="53"/>
  <c r="AE332" i="53"/>
  <c r="AD332" i="53"/>
  <c r="AC332" i="53"/>
  <c r="AB332" i="53"/>
  <c r="AA332" i="53"/>
  <c r="Z332" i="53"/>
  <c r="Y332" i="53"/>
  <c r="X332" i="53"/>
  <c r="W332" i="53"/>
  <c r="V332" i="53"/>
  <c r="U332" i="53"/>
  <c r="T332" i="53"/>
  <c r="S332" i="53"/>
  <c r="R332" i="53"/>
  <c r="Q332" i="53"/>
  <c r="P332" i="53"/>
  <c r="O332" i="53"/>
  <c r="N332" i="53"/>
  <c r="M332" i="53"/>
  <c r="L332" i="53"/>
  <c r="K332" i="53"/>
  <c r="J332" i="53"/>
  <c r="I332" i="53"/>
  <c r="H332" i="53"/>
  <c r="G332" i="53"/>
  <c r="F332" i="53"/>
  <c r="E332" i="53"/>
  <c r="D332" i="53"/>
  <c r="C332" i="53"/>
  <c r="AP331" i="53"/>
  <c r="AO331" i="53"/>
  <c r="AN331" i="53"/>
  <c r="AM331" i="53"/>
  <c r="AL331" i="53"/>
  <c r="AK331" i="53"/>
  <c r="AJ331" i="53"/>
  <c r="AI331" i="53"/>
  <c r="AH331" i="53"/>
  <c r="AG331" i="53"/>
  <c r="AF331" i="53"/>
  <c r="AE331" i="53"/>
  <c r="AD331" i="53"/>
  <c r="AC331" i="53"/>
  <c r="AB331" i="53"/>
  <c r="AA331" i="53"/>
  <c r="Z331" i="53"/>
  <c r="Y331" i="53"/>
  <c r="X331" i="53"/>
  <c r="W331" i="53"/>
  <c r="V331" i="53"/>
  <c r="U331" i="53"/>
  <c r="T331" i="53"/>
  <c r="S331" i="53"/>
  <c r="R331" i="53"/>
  <c r="Q331" i="53"/>
  <c r="P331" i="53"/>
  <c r="O331" i="53"/>
  <c r="N331" i="53"/>
  <c r="M331" i="53"/>
  <c r="L331" i="53"/>
  <c r="K331" i="53"/>
  <c r="J331" i="53"/>
  <c r="I331" i="53"/>
  <c r="H331" i="53"/>
  <c r="G331" i="53"/>
  <c r="F331" i="53"/>
  <c r="E331" i="53"/>
  <c r="D331" i="53"/>
  <c r="C331" i="53"/>
  <c r="AP330" i="53"/>
  <c r="AO330" i="53"/>
  <c r="AN330" i="53"/>
  <c r="AM330" i="53"/>
  <c r="AL330" i="53"/>
  <c r="AK330" i="53"/>
  <c r="AJ330" i="53"/>
  <c r="AI330" i="53"/>
  <c r="AH330" i="53"/>
  <c r="AG330" i="53"/>
  <c r="AF330" i="53"/>
  <c r="AE330" i="53"/>
  <c r="AD330" i="53"/>
  <c r="AC330" i="53"/>
  <c r="AB330" i="53"/>
  <c r="AA330" i="53"/>
  <c r="Z330" i="53"/>
  <c r="Y330" i="53"/>
  <c r="X330" i="53"/>
  <c r="W330" i="53"/>
  <c r="V330" i="53"/>
  <c r="U330" i="53"/>
  <c r="T330" i="53"/>
  <c r="S330" i="53"/>
  <c r="R330" i="53"/>
  <c r="Q330" i="53"/>
  <c r="P330" i="53"/>
  <c r="O330" i="53"/>
  <c r="N330" i="53"/>
  <c r="M330" i="53"/>
  <c r="L330" i="53"/>
  <c r="K330" i="53"/>
  <c r="J330" i="53"/>
  <c r="I330" i="53"/>
  <c r="H330" i="53"/>
  <c r="G330" i="53"/>
  <c r="F330" i="53"/>
  <c r="E330" i="53"/>
  <c r="D330" i="53"/>
  <c r="C330" i="53"/>
  <c r="AP329" i="53"/>
  <c r="AO329" i="53"/>
  <c r="AN329" i="53"/>
  <c r="AM329" i="53"/>
  <c r="AL329" i="53"/>
  <c r="AK329" i="53"/>
  <c r="AJ329" i="53"/>
  <c r="AI329" i="53"/>
  <c r="AH329" i="53"/>
  <c r="AG329" i="53"/>
  <c r="AF329" i="53"/>
  <c r="AE329" i="53"/>
  <c r="AD329" i="53"/>
  <c r="AC329" i="53"/>
  <c r="AB329" i="53"/>
  <c r="AA329" i="53"/>
  <c r="Z329" i="53"/>
  <c r="Y329" i="53"/>
  <c r="X329" i="53"/>
  <c r="W329" i="53"/>
  <c r="V329" i="53"/>
  <c r="U329" i="53"/>
  <c r="T329" i="53"/>
  <c r="S329" i="53"/>
  <c r="R329" i="53"/>
  <c r="Q329" i="53"/>
  <c r="P329" i="53"/>
  <c r="O329" i="53"/>
  <c r="N329" i="53"/>
  <c r="M329" i="53"/>
  <c r="L329" i="53"/>
  <c r="K329" i="53"/>
  <c r="J329" i="53"/>
  <c r="I329" i="53"/>
  <c r="H329" i="53"/>
  <c r="G329" i="53"/>
  <c r="F329" i="53"/>
  <c r="E329" i="53"/>
  <c r="D329" i="53"/>
  <c r="C329" i="53"/>
  <c r="AP328" i="53"/>
  <c r="AO328" i="53"/>
  <c r="AN328" i="53"/>
  <c r="AM328" i="53"/>
  <c r="AL328" i="53"/>
  <c r="AK328" i="53"/>
  <c r="AJ328" i="53"/>
  <c r="AI328" i="53"/>
  <c r="AH328" i="53"/>
  <c r="AG328" i="53"/>
  <c r="AF328" i="53"/>
  <c r="AE328" i="53"/>
  <c r="AD328" i="53"/>
  <c r="AC328" i="53"/>
  <c r="AB328" i="53"/>
  <c r="AA328" i="53"/>
  <c r="Z328" i="53"/>
  <c r="Y328" i="53"/>
  <c r="X328" i="53"/>
  <c r="W328" i="53"/>
  <c r="V328" i="53"/>
  <c r="U328" i="53"/>
  <c r="T328" i="53"/>
  <c r="S328" i="53"/>
  <c r="R328" i="53"/>
  <c r="Q328" i="53"/>
  <c r="P328" i="53"/>
  <c r="O328" i="53"/>
  <c r="N328" i="53"/>
  <c r="M328" i="53"/>
  <c r="L328" i="53"/>
  <c r="K328" i="53"/>
  <c r="J328" i="53"/>
  <c r="I328" i="53"/>
  <c r="H328" i="53"/>
  <c r="G328" i="53"/>
  <c r="F328" i="53"/>
  <c r="E328" i="53"/>
  <c r="D328" i="53"/>
  <c r="C328" i="53"/>
  <c r="AP327" i="53"/>
  <c r="AO327" i="53"/>
  <c r="AN327" i="53"/>
  <c r="AM327" i="53"/>
  <c r="AL327" i="53"/>
  <c r="AK327" i="53"/>
  <c r="AJ327" i="53"/>
  <c r="AI327" i="53"/>
  <c r="AH327" i="53"/>
  <c r="AG327" i="53"/>
  <c r="AF327" i="53"/>
  <c r="AE327" i="53"/>
  <c r="AD327" i="53"/>
  <c r="AC327" i="53"/>
  <c r="AB327" i="53"/>
  <c r="AA327" i="53"/>
  <c r="Z327" i="53"/>
  <c r="Y327" i="53"/>
  <c r="X327" i="53"/>
  <c r="W327" i="53"/>
  <c r="V327" i="53"/>
  <c r="U327" i="53"/>
  <c r="T327" i="53"/>
  <c r="S327" i="53"/>
  <c r="R327" i="53"/>
  <c r="Q327" i="53"/>
  <c r="P327" i="53"/>
  <c r="O327" i="53"/>
  <c r="N327" i="53"/>
  <c r="M327" i="53"/>
  <c r="L327" i="53"/>
  <c r="K327" i="53"/>
  <c r="J327" i="53"/>
  <c r="I327" i="53"/>
  <c r="H327" i="53"/>
  <c r="G327" i="53"/>
  <c r="F327" i="53"/>
  <c r="E327" i="53"/>
  <c r="D327" i="53"/>
  <c r="C327" i="53"/>
  <c r="AP326" i="53"/>
  <c r="AO326" i="53"/>
  <c r="AN326" i="53"/>
  <c r="AM326" i="53"/>
  <c r="AL326" i="53"/>
  <c r="AK326" i="53"/>
  <c r="AJ326" i="53"/>
  <c r="AI326" i="53"/>
  <c r="AH326" i="53"/>
  <c r="AG326" i="53"/>
  <c r="AF326" i="53"/>
  <c r="AE326" i="53"/>
  <c r="AD326" i="53"/>
  <c r="AC326" i="53"/>
  <c r="AB326" i="53"/>
  <c r="AA326" i="53"/>
  <c r="Z326" i="53"/>
  <c r="Y326" i="53"/>
  <c r="X326" i="53"/>
  <c r="W326" i="53"/>
  <c r="V326" i="53"/>
  <c r="U326" i="53"/>
  <c r="T326" i="53"/>
  <c r="S326" i="53"/>
  <c r="R326" i="53"/>
  <c r="Q326" i="53"/>
  <c r="P326" i="53"/>
  <c r="O326" i="53"/>
  <c r="N326" i="53"/>
  <c r="M326" i="53"/>
  <c r="L326" i="53"/>
  <c r="K326" i="53"/>
  <c r="J326" i="53"/>
  <c r="I326" i="53"/>
  <c r="H326" i="53"/>
  <c r="G326" i="53"/>
  <c r="F326" i="53"/>
  <c r="E326" i="53"/>
  <c r="D326" i="53"/>
  <c r="C326" i="53"/>
  <c r="AP325" i="53"/>
  <c r="AO325" i="53"/>
  <c r="AN325" i="53"/>
  <c r="AM325" i="53"/>
  <c r="AL325" i="53"/>
  <c r="AK325" i="53"/>
  <c r="AJ325" i="53"/>
  <c r="AI325" i="53"/>
  <c r="AH325" i="53"/>
  <c r="AG325" i="53"/>
  <c r="AF325" i="53"/>
  <c r="AE325" i="53"/>
  <c r="AD325" i="53"/>
  <c r="AC325" i="53"/>
  <c r="AB325" i="53"/>
  <c r="AA325" i="53"/>
  <c r="Z325" i="53"/>
  <c r="Y325" i="53"/>
  <c r="X325" i="53"/>
  <c r="W325" i="53"/>
  <c r="V325" i="53"/>
  <c r="U325" i="53"/>
  <c r="T325" i="53"/>
  <c r="S325" i="53"/>
  <c r="R325" i="53"/>
  <c r="Q325" i="53"/>
  <c r="P325" i="53"/>
  <c r="O325" i="53"/>
  <c r="N325" i="53"/>
  <c r="M325" i="53"/>
  <c r="L325" i="53"/>
  <c r="K325" i="53"/>
  <c r="J325" i="53"/>
  <c r="I325" i="53"/>
  <c r="H325" i="53"/>
  <c r="G325" i="53"/>
  <c r="F325" i="53"/>
  <c r="E325" i="53"/>
  <c r="D325" i="53"/>
  <c r="C325" i="53"/>
  <c r="AP324" i="53"/>
  <c r="AO324" i="53"/>
  <c r="AN324" i="53"/>
  <c r="AM324" i="53"/>
  <c r="AL324" i="53"/>
  <c r="AK324" i="53"/>
  <c r="AJ324" i="53"/>
  <c r="AI324" i="53"/>
  <c r="AH324" i="53"/>
  <c r="AG324" i="53"/>
  <c r="AF324" i="53"/>
  <c r="AE324" i="53"/>
  <c r="AD324" i="53"/>
  <c r="AC324" i="53"/>
  <c r="AB324" i="53"/>
  <c r="AA324" i="53"/>
  <c r="Z324" i="53"/>
  <c r="Y324" i="53"/>
  <c r="X324" i="53"/>
  <c r="W324" i="53"/>
  <c r="V324" i="53"/>
  <c r="U324" i="53"/>
  <c r="T324" i="53"/>
  <c r="S324" i="53"/>
  <c r="R324" i="53"/>
  <c r="Q324" i="53"/>
  <c r="P324" i="53"/>
  <c r="O324" i="53"/>
  <c r="N324" i="53"/>
  <c r="M324" i="53"/>
  <c r="L324" i="53"/>
  <c r="K324" i="53"/>
  <c r="J324" i="53"/>
  <c r="I324" i="53"/>
  <c r="H324" i="53"/>
  <c r="G324" i="53"/>
  <c r="F324" i="53"/>
  <c r="E324" i="53"/>
  <c r="D324" i="53"/>
  <c r="C324" i="53"/>
  <c r="AP323" i="53"/>
  <c r="AO323" i="53"/>
  <c r="AN323" i="53"/>
  <c r="AM323" i="53"/>
  <c r="AL323" i="53"/>
  <c r="AK323" i="53"/>
  <c r="AJ323" i="53"/>
  <c r="AI323" i="53"/>
  <c r="AH323" i="53"/>
  <c r="AG323" i="53"/>
  <c r="AF323" i="53"/>
  <c r="AE323" i="53"/>
  <c r="AD323" i="53"/>
  <c r="AC323" i="53"/>
  <c r="AB323" i="53"/>
  <c r="AA323" i="53"/>
  <c r="Z323" i="53"/>
  <c r="Y323" i="53"/>
  <c r="X323" i="53"/>
  <c r="W323" i="53"/>
  <c r="V323" i="53"/>
  <c r="U323" i="53"/>
  <c r="T323" i="53"/>
  <c r="S323" i="53"/>
  <c r="R323" i="53"/>
  <c r="Q323" i="53"/>
  <c r="P323" i="53"/>
  <c r="O323" i="53"/>
  <c r="N323" i="53"/>
  <c r="M323" i="53"/>
  <c r="L323" i="53"/>
  <c r="K323" i="53"/>
  <c r="J323" i="53"/>
  <c r="I323" i="53"/>
  <c r="H323" i="53"/>
  <c r="G323" i="53"/>
  <c r="F323" i="53"/>
  <c r="E323" i="53"/>
  <c r="D323" i="53"/>
  <c r="C323" i="53"/>
  <c r="AP322" i="53"/>
  <c r="AO322" i="53"/>
  <c r="AN322" i="53"/>
  <c r="AM322" i="53"/>
  <c r="AL322" i="53"/>
  <c r="AK322" i="53"/>
  <c r="AJ322" i="53"/>
  <c r="AI322" i="53"/>
  <c r="AH322" i="53"/>
  <c r="AG322" i="53"/>
  <c r="AF322" i="53"/>
  <c r="AE322" i="53"/>
  <c r="AD322" i="53"/>
  <c r="AC322" i="53"/>
  <c r="AB322" i="53"/>
  <c r="AA322" i="53"/>
  <c r="Z322" i="53"/>
  <c r="Y322" i="53"/>
  <c r="X322" i="53"/>
  <c r="W322" i="53"/>
  <c r="V322" i="53"/>
  <c r="U322" i="53"/>
  <c r="T322" i="53"/>
  <c r="S322" i="53"/>
  <c r="R322" i="53"/>
  <c r="Q322" i="53"/>
  <c r="P322" i="53"/>
  <c r="O322" i="53"/>
  <c r="N322" i="53"/>
  <c r="M322" i="53"/>
  <c r="L322" i="53"/>
  <c r="K322" i="53"/>
  <c r="J322" i="53"/>
  <c r="I322" i="53"/>
  <c r="H322" i="53"/>
  <c r="G322" i="53"/>
  <c r="F322" i="53"/>
  <c r="E322" i="53"/>
  <c r="D322" i="53"/>
  <c r="C322" i="53"/>
  <c r="AP321" i="53"/>
  <c r="AO321" i="53"/>
  <c r="AN321" i="53"/>
  <c r="AM321" i="53"/>
  <c r="AL321" i="53"/>
  <c r="AK321" i="53"/>
  <c r="AJ321" i="53"/>
  <c r="AI321" i="53"/>
  <c r="AH321" i="53"/>
  <c r="AG321" i="53"/>
  <c r="AF321" i="53"/>
  <c r="AE321" i="53"/>
  <c r="AD321" i="53"/>
  <c r="AC321" i="53"/>
  <c r="AB321" i="53"/>
  <c r="AA321" i="53"/>
  <c r="Z321" i="53"/>
  <c r="Y321" i="53"/>
  <c r="X321" i="53"/>
  <c r="W321" i="53"/>
  <c r="V321" i="53"/>
  <c r="U321" i="53"/>
  <c r="T321" i="53"/>
  <c r="S321" i="53"/>
  <c r="R321" i="53"/>
  <c r="Q321" i="53"/>
  <c r="P321" i="53"/>
  <c r="O321" i="53"/>
  <c r="N321" i="53"/>
  <c r="M321" i="53"/>
  <c r="L321" i="53"/>
  <c r="K321" i="53"/>
  <c r="J321" i="53"/>
  <c r="I321" i="53"/>
  <c r="H321" i="53"/>
  <c r="G321" i="53"/>
  <c r="F321" i="53"/>
  <c r="E321" i="53"/>
  <c r="D321" i="53"/>
  <c r="C321" i="53"/>
  <c r="AP320" i="53"/>
  <c r="AO320" i="53"/>
  <c r="AN320" i="53"/>
  <c r="AM320" i="53"/>
  <c r="AL320" i="53"/>
  <c r="AK320" i="53"/>
  <c r="AJ320" i="53"/>
  <c r="AI320" i="53"/>
  <c r="AH320" i="53"/>
  <c r="AG320" i="53"/>
  <c r="AF320" i="53"/>
  <c r="AE320" i="53"/>
  <c r="AD320" i="53"/>
  <c r="AC320" i="53"/>
  <c r="AB320" i="53"/>
  <c r="AA320" i="53"/>
  <c r="Z320" i="53"/>
  <c r="Y320" i="53"/>
  <c r="X320" i="53"/>
  <c r="W320" i="53"/>
  <c r="V320" i="53"/>
  <c r="U320" i="53"/>
  <c r="T320" i="53"/>
  <c r="S320" i="53"/>
  <c r="R320" i="53"/>
  <c r="Q320" i="53"/>
  <c r="P320" i="53"/>
  <c r="O320" i="53"/>
  <c r="N320" i="53"/>
  <c r="M320" i="53"/>
  <c r="L320" i="53"/>
  <c r="K320" i="53"/>
  <c r="J320" i="53"/>
  <c r="I320" i="53"/>
  <c r="H320" i="53"/>
  <c r="G320" i="53"/>
  <c r="F320" i="53"/>
  <c r="E320" i="53"/>
  <c r="D320" i="53"/>
  <c r="C320" i="53"/>
  <c r="AP319" i="53"/>
  <c r="AO319" i="53"/>
  <c r="AN319" i="53"/>
  <c r="AM319" i="53"/>
  <c r="AL319" i="53"/>
  <c r="AK319" i="53"/>
  <c r="AJ319" i="53"/>
  <c r="AI319" i="53"/>
  <c r="AH319" i="53"/>
  <c r="AG319" i="53"/>
  <c r="AF319" i="53"/>
  <c r="AE319" i="53"/>
  <c r="AD319" i="53"/>
  <c r="AC319" i="53"/>
  <c r="AB319" i="53"/>
  <c r="AA319" i="53"/>
  <c r="Z319" i="53"/>
  <c r="Y319" i="53"/>
  <c r="X319" i="53"/>
  <c r="W319" i="53"/>
  <c r="V319" i="53"/>
  <c r="U319" i="53"/>
  <c r="T319" i="53"/>
  <c r="S319" i="53"/>
  <c r="R319" i="53"/>
  <c r="Q319" i="53"/>
  <c r="P319" i="53"/>
  <c r="O319" i="53"/>
  <c r="N319" i="53"/>
  <c r="M319" i="53"/>
  <c r="L319" i="53"/>
  <c r="K319" i="53"/>
  <c r="J319" i="53"/>
  <c r="I319" i="53"/>
  <c r="H319" i="53"/>
  <c r="G319" i="53"/>
  <c r="F319" i="53"/>
  <c r="E319" i="53"/>
  <c r="D319" i="53"/>
  <c r="C319" i="53"/>
  <c r="AP318" i="53"/>
  <c r="AO318" i="53"/>
  <c r="AN318" i="53"/>
  <c r="AM318" i="53"/>
  <c r="AL318" i="53"/>
  <c r="AK318" i="53"/>
  <c r="AJ318" i="53"/>
  <c r="AI318" i="53"/>
  <c r="AH318" i="53"/>
  <c r="AG318" i="53"/>
  <c r="AF318" i="53"/>
  <c r="AE318" i="53"/>
  <c r="AD318" i="53"/>
  <c r="AC318" i="53"/>
  <c r="AB318" i="53"/>
  <c r="AA318" i="53"/>
  <c r="Z318" i="53"/>
  <c r="Y318" i="53"/>
  <c r="X318" i="53"/>
  <c r="W318" i="53"/>
  <c r="V318" i="53"/>
  <c r="U318" i="53"/>
  <c r="T318" i="53"/>
  <c r="S318" i="53"/>
  <c r="R318" i="53"/>
  <c r="Q318" i="53"/>
  <c r="P318" i="53"/>
  <c r="O318" i="53"/>
  <c r="N318" i="53"/>
  <c r="M318" i="53"/>
  <c r="L318" i="53"/>
  <c r="K318" i="53"/>
  <c r="J318" i="53"/>
  <c r="I318" i="53"/>
  <c r="H318" i="53"/>
  <c r="G318" i="53"/>
  <c r="F318" i="53"/>
  <c r="E318" i="53"/>
  <c r="D318" i="53"/>
  <c r="C318" i="53"/>
  <c r="AP317" i="53"/>
  <c r="AO317" i="53"/>
  <c r="AN317" i="53"/>
  <c r="AM317" i="53"/>
  <c r="AL317" i="53"/>
  <c r="AK317" i="53"/>
  <c r="AJ317" i="53"/>
  <c r="AI317" i="53"/>
  <c r="AH317" i="53"/>
  <c r="AG317" i="53"/>
  <c r="AF317" i="53"/>
  <c r="AE317" i="53"/>
  <c r="AD317" i="53"/>
  <c r="AC317" i="53"/>
  <c r="AB317" i="53"/>
  <c r="AA317" i="53"/>
  <c r="Z317" i="53"/>
  <c r="Y317" i="53"/>
  <c r="X317" i="53"/>
  <c r="W317" i="53"/>
  <c r="V317" i="53"/>
  <c r="U317" i="53"/>
  <c r="T317" i="53"/>
  <c r="S317" i="53"/>
  <c r="R317" i="53"/>
  <c r="Q317" i="53"/>
  <c r="P317" i="53"/>
  <c r="O317" i="53"/>
  <c r="N317" i="53"/>
  <c r="M317" i="53"/>
  <c r="L317" i="53"/>
  <c r="K317" i="53"/>
  <c r="J317" i="53"/>
  <c r="I317" i="53"/>
  <c r="H317" i="53"/>
  <c r="G317" i="53"/>
  <c r="F317" i="53"/>
  <c r="E317" i="53"/>
  <c r="D317" i="53"/>
  <c r="C317" i="53"/>
  <c r="AP316" i="53"/>
  <c r="AO316" i="53"/>
  <c r="AN316" i="53"/>
  <c r="AM316" i="53"/>
  <c r="AL316" i="53"/>
  <c r="AK316" i="53"/>
  <c r="AJ316" i="53"/>
  <c r="AI316" i="53"/>
  <c r="AH316" i="53"/>
  <c r="AG316" i="53"/>
  <c r="AF316" i="53"/>
  <c r="AE316" i="53"/>
  <c r="AD316" i="53"/>
  <c r="AC316" i="53"/>
  <c r="AB316" i="53"/>
  <c r="AA316" i="53"/>
  <c r="Z316" i="53"/>
  <c r="Y316" i="53"/>
  <c r="X316" i="53"/>
  <c r="W316" i="53"/>
  <c r="V316" i="53"/>
  <c r="U316" i="53"/>
  <c r="T316" i="53"/>
  <c r="S316" i="53"/>
  <c r="R316" i="53"/>
  <c r="Q316" i="53"/>
  <c r="P316" i="53"/>
  <c r="O316" i="53"/>
  <c r="N316" i="53"/>
  <c r="M316" i="53"/>
  <c r="L316" i="53"/>
  <c r="K316" i="53"/>
  <c r="J316" i="53"/>
  <c r="I316" i="53"/>
  <c r="H316" i="53"/>
  <c r="G316" i="53"/>
  <c r="F316" i="53"/>
  <c r="E316" i="53"/>
  <c r="D316" i="53"/>
  <c r="C316" i="53"/>
  <c r="AP315" i="53"/>
  <c r="AO315" i="53"/>
  <c r="AN315" i="53"/>
  <c r="AM315" i="53"/>
  <c r="AL315" i="53"/>
  <c r="AK315" i="53"/>
  <c r="AJ315" i="53"/>
  <c r="AI315" i="53"/>
  <c r="AH315" i="53"/>
  <c r="AG315" i="53"/>
  <c r="AF315" i="53"/>
  <c r="AE315" i="53"/>
  <c r="AD315" i="53"/>
  <c r="AC315" i="53"/>
  <c r="AB315" i="53"/>
  <c r="AA315" i="53"/>
  <c r="Z315" i="53"/>
  <c r="Y315" i="53"/>
  <c r="X315" i="53"/>
  <c r="W315" i="53"/>
  <c r="V315" i="53"/>
  <c r="U315" i="53"/>
  <c r="T315" i="53"/>
  <c r="S315" i="53"/>
  <c r="R315" i="53"/>
  <c r="Q315" i="53"/>
  <c r="P315" i="53"/>
  <c r="O315" i="53"/>
  <c r="N315" i="53"/>
  <c r="M315" i="53"/>
  <c r="L315" i="53"/>
  <c r="K315" i="53"/>
  <c r="J315" i="53"/>
  <c r="I315" i="53"/>
  <c r="H315" i="53"/>
  <c r="G315" i="53"/>
  <c r="F315" i="53"/>
  <c r="E315" i="53"/>
  <c r="D315" i="53"/>
  <c r="C315" i="53"/>
  <c r="AP314" i="53"/>
  <c r="AO314" i="53"/>
  <c r="AN314" i="53"/>
  <c r="AM314" i="53"/>
  <c r="AL314" i="53"/>
  <c r="AK314" i="53"/>
  <c r="AJ314" i="53"/>
  <c r="AI314" i="53"/>
  <c r="AH314" i="53"/>
  <c r="AG314" i="53"/>
  <c r="AF314" i="53"/>
  <c r="AE314" i="53"/>
  <c r="AD314" i="53"/>
  <c r="AC314" i="53"/>
  <c r="AB314" i="53"/>
  <c r="AA314" i="53"/>
  <c r="Z314" i="53"/>
  <c r="Y314" i="53"/>
  <c r="X314" i="53"/>
  <c r="W314" i="53"/>
  <c r="V314" i="53"/>
  <c r="U314" i="53"/>
  <c r="T314" i="53"/>
  <c r="S314" i="53"/>
  <c r="R314" i="53"/>
  <c r="Q314" i="53"/>
  <c r="P314" i="53"/>
  <c r="O314" i="53"/>
  <c r="N314" i="53"/>
  <c r="M314" i="53"/>
  <c r="L314" i="53"/>
  <c r="K314" i="53"/>
  <c r="J314" i="53"/>
  <c r="I314" i="53"/>
  <c r="H314" i="53"/>
  <c r="G314" i="53"/>
  <c r="F314" i="53"/>
  <c r="E314" i="53"/>
  <c r="D314" i="53"/>
  <c r="C314" i="53"/>
  <c r="AP313" i="53"/>
  <c r="AO313" i="53"/>
  <c r="AN313" i="53"/>
  <c r="AM313" i="53"/>
  <c r="AL313" i="53"/>
  <c r="AK313" i="53"/>
  <c r="AJ313" i="53"/>
  <c r="AI313" i="53"/>
  <c r="AH313" i="53"/>
  <c r="AG313" i="53"/>
  <c r="AF313" i="53"/>
  <c r="AE313" i="53"/>
  <c r="AD313" i="53"/>
  <c r="AC313" i="53"/>
  <c r="AB313" i="53"/>
  <c r="AA313" i="53"/>
  <c r="Z313" i="53"/>
  <c r="Y313" i="53"/>
  <c r="X313" i="53"/>
  <c r="W313" i="53"/>
  <c r="V313" i="53"/>
  <c r="U313" i="53"/>
  <c r="T313" i="53"/>
  <c r="S313" i="53"/>
  <c r="R313" i="53"/>
  <c r="Q313" i="53"/>
  <c r="P313" i="53"/>
  <c r="O313" i="53"/>
  <c r="N313" i="53"/>
  <c r="M313" i="53"/>
  <c r="L313" i="53"/>
  <c r="K313" i="53"/>
  <c r="J313" i="53"/>
  <c r="I313" i="53"/>
  <c r="H313" i="53"/>
  <c r="G313" i="53"/>
  <c r="F313" i="53"/>
  <c r="E313" i="53"/>
  <c r="D313" i="53"/>
  <c r="C313" i="53"/>
  <c r="AP312" i="53"/>
  <c r="AO312" i="53"/>
  <c r="AN312" i="53"/>
  <c r="AM312" i="53"/>
  <c r="AL312" i="53"/>
  <c r="AK312" i="53"/>
  <c r="AJ312" i="53"/>
  <c r="AI312" i="53"/>
  <c r="AH312" i="53"/>
  <c r="AG312" i="53"/>
  <c r="AF312" i="53"/>
  <c r="AE312" i="53"/>
  <c r="AD312" i="53"/>
  <c r="AC312" i="53"/>
  <c r="AB312" i="53"/>
  <c r="AA312" i="53"/>
  <c r="Z312" i="53"/>
  <c r="Y312" i="53"/>
  <c r="X312" i="53"/>
  <c r="W312" i="53"/>
  <c r="V312" i="53"/>
  <c r="U312" i="53"/>
  <c r="T312" i="53"/>
  <c r="S312" i="53"/>
  <c r="R312" i="53"/>
  <c r="Q312" i="53"/>
  <c r="P312" i="53"/>
  <c r="O312" i="53"/>
  <c r="N312" i="53"/>
  <c r="M312" i="53"/>
  <c r="L312" i="53"/>
  <c r="K312" i="53"/>
  <c r="J312" i="53"/>
  <c r="I312" i="53"/>
  <c r="H312" i="53"/>
  <c r="G312" i="53"/>
  <c r="F312" i="53"/>
  <c r="E312" i="53"/>
  <c r="D312" i="53"/>
  <c r="C312" i="53"/>
  <c r="AP311" i="53"/>
  <c r="AO311" i="53"/>
  <c r="AN311" i="53"/>
  <c r="AM311" i="53"/>
  <c r="AL311" i="53"/>
  <c r="AK311" i="53"/>
  <c r="AJ311" i="53"/>
  <c r="AI311" i="53"/>
  <c r="AH311" i="53"/>
  <c r="AG311" i="53"/>
  <c r="AF311" i="53"/>
  <c r="AE311" i="53"/>
  <c r="AD311" i="53"/>
  <c r="AC311" i="53"/>
  <c r="AB311" i="53"/>
  <c r="AA311" i="53"/>
  <c r="Z311" i="53"/>
  <c r="Y311" i="53"/>
  <c r="X311" i="53"/>
  <c r="W311" i="53"/>
  <c r="V311" i="53"/>
  <c r="U311" i="53"/>
  <c r="T311" i="53"/>
  <c r="S311" i="53"/>
  <c r="R311" i="53"/>
  <c r="Q311" i="53"/>
  <c r="P311" i="53"/>
  <c r="O311" i="53"/>
  <c r="N311" i="53"/>
  <c r="M311" i="53"/>
  <c r="L311" i="53"/>
  <c r="K311" i="53"/>
  <c r="J311" i="53"/>
  <c r="I311" i="53"/>
  <c r="H311" i="53"/>
  <c r="G311" i="53"/>
  <c r="F311" i="53"/>
  <c r="E311" i="53"/>
  <c r="D311" i="53"/>
  <c r="C311" i="53"/>
  <c r="AP310" i="53"/>
  <c r="AO310" i="53"/>
  <c r="AN310" i="53"/>
  <c r="AM310" i="53"/>
  <c r="AL310" i="53"/>
  <c r="AK310" i="53"/>
  <c r="AJ310" i="53"/>
  <c r="AI310" i="53"/>
  <c r="AH310" i="53"/>
  <c r="AG310" i="53"/>
  <c r="AF310" i="53"/>
  <c r="AE310" i="53"/>
  <c r="AD310" i="53"/>
  <c r="AC310" i="53"/>
  <c r="AB310" i="53"/>
  <c r="AA310" i="53"/>
  <c r="Z310" i="53"/>
  <c r="Y310" i="53"/>
  <c r="X310" i="53"/>
  <c r="W310" i="53"/>
  <c r="V310" i="53"/>
  <c r="U310" i="53"/>
  <c r="T310" i="53"/>
  <c r="S310" i="53"/>
  <c r="R310" i="53"/>
  <c r="Q310" i="53"/>
  <c r="P310" i="53"/>
  <c r="O310" i="53"/>
  <c r="N310" i="53"/>
  <c r="M310" i="53"/>
  <c r="L310" i="53"/>
  <c r="K310" i="53"/>
  <c r="J310" i="53"/>
  <c r="I310" i="53"/>
  <c r="H310" i="53"/>
  <c r="G310" i="53"/>
  <c r="F310" i="53"/>
  <c r="E310" i="53"/>
  <c r="D310" i="53"/>
  <c r="C310" i="53"/>
  <c r="AP309" i="53"/>
  <c r="AO309" i="53"/>
  <c r="AN309" i="53"/>
  <c r="AM309" i="53"/>
  <c r="AL309" i="53"/>
  <c r="AK309" i="53"/>
  <c r="AJ309" i="53"/>
  <c r="AI309" i="53"/>
  <c r="AH309" i="53"/>
  <c r="AG309" i="53"/>
  <c r="AF309" i="53"/>
  <c r="AE309" i="53"/>
  <c r="AD309" i="53"/>
  <c r="AC309" i="53"/>
  <c r="AB309" i="53"/>
  <c r="AA309" i="53"/>
  <c r="Z309" i="53"/>
  <c r="Y309" i="53"/>
  <c r="X309" i="53"/>
  <c r="W309" i="53"/>
  <c r="V309" i="53"/>
  <c r="U309" i="53"/>
  <c r="T309" i="53"/>
  <c r="S309" i="53"/>
  <c r="R309" i="53"/>
  <c r="Q309" i="53"/>
  <c r="P309" i="53"/>
  <c r="O309" i="53"/>
  <c r="N309" i="53"/>
  <c r="M309" i="53"/>
  <c r="L309" i="53"/>
  <c r="K309" i="53"/>
  <c r="J309" i="53"/>
  <c r="I309" i="53"/>
  <c r="H309" i="53"/>
  <c r="G309" i="53"/>
  <c r="F309" i="53"/>
  <c r="E309" i="53"/>
  <c r="D309" i="53"/>
  <c r="C309" i="53"/>
  <c r="AP308" i="53"/>
  <c r="AO308" i="53"/>
  <c r="AN308" i="53"/>
  <c r="AM308" i="53"/>
  <c r="AL308" i="53"/>
  <c r="AK308" i="53"/>
  <c r="AJ308" i="53"/>
  <c r="AI308" i="53"/>
  <c r="AH308" i="53"/>
  <c r="AG308" i="53"/>
  <c r="AF308" i="53"/>
  <c r="AE308" i="53"/>
  <c r="AD308" i="53"/>
  <c r="AC308" i="53"/>
  <c r="AB308" i="53"/>
  <c r="AA308" i="53"/>
  <c r="Z308" i="53"/>
  <c r="Y308" i="53"/>
  <c r="X308" i="53"/>
  <c r="W308" i="53"/>
  <c r="V308" i="53"/>
  <c r="U308" i="53"/>
  <c r="T308" i="53"/>
  <c r="S308" i="53"/>
  <c r="R308" i="53"/>
  <c r="Q308" i="53"/>
  <c r="P308" i="53"/>
  <c r="O308" i="53"/>
  <c r="N308" i="53"/>
  <c r="M308" i="53"/>
  <c r="L308" i="53"/>
  <c r="K308" i="53"/>
  <c r="J308" i="53"/>
  <c r="I308" i="53"/>
  <c r="H308" i="53"/>
  <c r="G308" i="53"/>
  <c r="F308" i="53"/>
  <c r="E308" i="53"/>
  <c r="D308" i="53"/>
  <c r="C308" i="53"/>
  <c r="AP307" i="53"/>
  <c r="AO307" i="53"/>
  <c r="AN307" i="53"/>
  <c r="AM307" i="53"/>
  <c r="AL307" i="53"/>
  <c r="AK307" i="53"/>
  <c r="AJ307" i="53"/>
  <c r="AI307" i="53"/>
  <c r="AH307" i="53"/>
  <c r="AG307" i="53"/>
  <c r="AF307" i="53"/>
  <c r="AE307" i="53"/>
  <c r="AD307" i="53"/>
  <c r="AC307" i="53"/>
  <c r="AB307" i="53"/>
  <c r="AA307" i="53"/>
  <c r="Z307" i="53"/>
  <c r="Y307" i="53"/>
  <c r="X307" i="53"/>
  <c r="W307" i="53"/>
  <c r="V307" i="53"/>
  <c r="U307" i="53"/>
  <c r="T307" i="53"/>
  <c r="S307" i="53"/>
  <c r="R307" i="53"/>
  <c r="Q307" i="53"/>
  <c r="P307" i="53"/>
  <c r="O307" i="53"/>
  <c r="N307" i="53"/>
  <c r="M307" i="53"/>
  <c r="L307" i="53"/>
  <c r="K307" i="53"/>
  <c r="J307" i="53"/>
  <c r="I307" i="53"/>
  <c r="H307" i="53"/>
  <c r="G307" i="53"/>
  <c r="F307" i="53"/>
  <c r="E307" i="53"/>
  <c r="D307" i="53"/>
  <c r="C307" i="53"/>
  <c r="AP306" i="53"/>
  <c r="AO306" i="53"/>
  <c r="AN306" i="53"/>
  <c r="AM306" i="53"/>
  <c r="AL306" i="53"/>
  <c r="AK306" i="53"/>
  <c r="AJ306" i="53"/>
  <c r="AI306" i="53"/>
  <c r="AH306" i="53"/>
  <c r="AG306" i="53"/>
  <c r="AF306" i="53"/>
  <c r="AE306" i="53"/>
  <c r="AD306" i="53"/>
  <c r="AC306" i="53"/>
  <c r="AB306" i="53"/>
  <c r="AA306" i="53"/>
  <c r="Z306" i="53"/>
  <c r="Y306" i="53"/>
  <c r="X306" i="53"/>
  <c r="W306" i="53"/>
  <c r="V306" i="53"/>
  <c r="U306" i="53"/>
  <c r="T306" i="53"/>
  <c r="S306" i="53"/>
  <c r="R306" i="53"/>
  <c r="Q306" i="53"/>
  <c r="P306" i="53"/>
  <c r="O306" i="53"/>
  <c r="N306" i="53"/>
  <c r="M306" i="53"/>
  <c r="L306" i="53"/>
  <c r="K306" i="53"/>
  <c r="J306" i="53"/>
  <c r="I306" i="53"/>
  <c r="H306" i="53"/>
  <c r="G306" i="53"/>
  <c r="F306" i="53"/>
  <c r="E306" i="53"/>
  <c r="D306" i="53"/>
  <c r="C306" i="53"/>
  <c r="AP305" i="53"/>
  <c r="AO305" i="53"/>
  <c r="AN305" i="53"/>
  <c r="AM305" i="53"/>
  <c r="AL305" i="53"/>
  <c r="AK305" i="53"/>
  <c r="AJ305" i="53"/>
  <c r="AI305" i="53"/>
  <c r="AH305" i="53"/>
  <c r="AG305" i="53"/>
  <c r="AF305" i="53"/>
  <c r="AE305" i="53"/>
  <c r="AD305" i="53"/>
  <c r="AC305" i="53"/>
  <c r="AB305" i="53"/>
  <c r="AA305" i="53"/>
  <c r="Z305" i="53"/>
  <c r="Y305" i="53"/>
  <c r="X305" i="53"/>
  <c r="W305" i="53"/>
  <c r="V305" i="53"/>
  <c r="U305" i="53"/>
  <c r="T305" i="53"/>
  <c r="S305" i="53"/>
  <c r="R305" i="53"/>
  <c r="Q305" i="53"/>
  <c r="P305" i="53"/>
  <c r="O305" i="53"/>
  <c r="N305" i="53"/>
  <c r="M305" i="53"/>
  <c r="L305" i="53"/>
  <c r="K305" i="53"/>
  <c r="J305" i="53"/>
  <c r="I305" i="53"/>
  <c r="H305" i="53"/>
  <c r="G305" i="53"/>
  <c r="F305" i="53"/>
  <c r="E305" i="53"/>
  <c r="D305" i="53"/>
  <c r="C305" i="53"/>
  <c r="AP304" i="53"/>
  <c r="AO304" i="53"/>
  <c r="AN304" i="53"/>
  <c r="AM304" i="53"/>
  <c r="AL304" i="53"/>
  <c r="AK304" i="53"/>
  <c r="AJ304" i="53"/>
  <c r="AI304" i="53"/>
  <c r="AH304" i="53"/>
  <c r="AG304" i="53"/>
  <c r="AF304" i="53"/>
  <c r="AE304" i="53"/>
  <c r="AD304" i="53"/>
  <c r="AC304" i="53"/>
  <c r="AB304" i="53"/>
  <c r="AA304" i="53"/>
  <c r="Z304" i="53"/>
  <c r="Y304" i="53"/>
  <c r="X304" i="53"/>
  <c r="W304" i="53"/>
  <c r="V304" i="53"/>
  <c r="U304" i="53"/>
  <c r="T304" i="53"/>
  <c r="S304" i="53"/>
  <c r="R304" i="53"/>
  <c r="Q304" i="53"/>
  <c r="P304" i="53"/>
  <c r="O304" i="53"/>
  <c r="N304" i="53"/>
  <c r="M304" i="53"/>
  <c r="L304" i="53"/>
  <c r="K304" i="53"/>
  <c r="J304" i="53"/>
  <c r="I304" i="53"/>
  <c r="H304" i="53"/>
  <c r="G304" i="53"/>
  <c r="F304" i="53"/>
  <c r="E304" i="53"/>
  <c r="D304" i="53"/>
  <c r="C304" i="53"/>
  <c r="AP303" i="53"/>
  <c r="AO303" i="53"/>
  <c r="AN303" i="53"/>
  <c r="AM303" i="53"/>
  <c r="AL303" i="53"/>
  <c r="AK303" i="53"/>
  <c r="AJ303" i="53"/>
  <c r="AI303" i="53"/>
  <c r="AH303" i="53"/>
  <c r="AG303" i="53"/>
  <c r="AF303" i="53"/>
  <c r="AE303" i="53"/>
  <c r="AD303" i="53"/>
  <c r="AC303" i="53"/>
  <c r="AB303" i="53"/>
  <c r="AA303" i="53"/>
  <c r="Z303" i="53"/>
  <c r="Y303" i="53"/>
  <c r="X303" i="53"/>
  <c r="W303" i="53"/>
  <c r="V303" i="53"/>
  <c r="U303" i="53"/>
  <c r="T303" i="53"/>
  <c r="S303" i="53"/>
  <c r="R303" i="53"/>
  <c r="Q303" i="53"/>
  <c r="P303" i="53"/>
  <c r="O303" i="53"/>
  <c r="N303" i="53"/>
  <c r="M303" i="53"/>
  <c r="L303" i="53"/>
  <c r="K303" i="53"/>
  <c r="J303" i="53"/>
  <c r="I303" i="53"/>
  <c r="H303" i="53"/>
  <c r="G303" i="53"/>
  <c r="F303" i="53"/>
  <c r="E303" i="53"/>
  <c r="D303" i="53"/>
  <c r="C303" i="53"/>
  <c r="AP302" i="53"/>
  <c r="AO302" i="53"/>
  <c r="AN302" i="53"/>
  <c r="AM302" i="53"/>
  <c r="AL302" i="53"/>
  <c r="AK302" i="53"/>
  <c r="AJ302" i="53"/>
  <c r="AI302" i="53"/>
  <c r="AH302" i="53"/>
  <c r="AG302" i="53"/>
  <c r="AF302" i="53"/>
  <c r="AE302" i="53"/>
  <c r="AD302" i="53"/>
  <c r="AC302" i="53"/>
  <c r="AB302" i="53"/>
  <c r="AA302" i="53"/>
  <c r="Z302" i="53"/>
  <c r="Y302" i="53"/>
  <c r="X302" i="53"/>
  <c r="W302" i="53"/>
  <c r="V302" i="53"/>
  <c r="U302" i="53"/>
  <c r="T302" i="53"/>
  <c r="S302" i="53"/>
  <c r="R302" i="53"/>
  <c r="Q302" i="53"/>
  <c r="P302" i="53"/>
  <c r="O302" i="53"/>
  <c r="N302" i="53"/>
  <c r="M302" i="53"/>
  <c r="L302" i="53"/>
  <c r="K302" i="53"/>
  <c r="J302" i="53"/>
  <c r="I302" i="53"/>
  <c r="H302" i="53"/>
  <c r="G302" i="53"/>
  <c r="F302" i="53"/>
  <c r="E302" i="53"/>
  <c r="D302" i="53"/>
  <c r="C302" i="53"/>
  <c r="AP301" i="53"/>
  <c r="AO301" i="53"/>
  <c r="AN301" i="53"/>
  <c r="AM301" i="53"/>
  <c r="AL301" i="53"/>
  <c r="AK301" i="53"/>
  <c r="AJ301" i="53"/>
  <c r="AI301" i="53"/>
  <c r="AH301" i="53"/>
  <c r="AG301" i="53"/>
  <c r="AF301" i="53"/>
  <c r="AE301" i="53"/>
  <c r="AD301" i="53"/>
  <c r="AC301" i="53"/>
  <c r="AB301" i="53"/>
  <c r="AA301" i="53"/>
  <c r="Z301" i="53"/>
  <c r="Y301" i="53"/>
  <c r="X301" i="53"/>
  <c r="W301" i="53"/>
  <c r="V301" i="53"/>
  <c r="U301" i="53"/>
  <c r="T301" i="53"/>
  <c r="S301" i="53"/>
  <c r="R301" i="53"/>
  <c r="Q301" i="53"/>
  <c r="P301" i="53"/>
  <c r="O301" i="53"/>
  <c r="N301" i="53"/>
  <c r="M301" i="53"/>
  <c r="L301" i="53"/>
  <c r="K301" i="53"/>
  <c r="J301" i="53"/>
  <c r="I301" i="53"/>
  <c r="H301" i="53"/>
  <c r="G301" i="53"/>
  <c r="F301" i="53"/>
  <c r="E301" i="53"/>
  <c r="D301" i="53"/>
  <c r="C301" i="53"/>
  <c r="AP300" i="53"/>
  <c r="AO300" i="53"/>
  <c r="AN300" i="53"/>
  <c r="AM300" i="53"/>
  <c r="AL300" i="53"/>
  <c r="AK300" i="53"/>
  <c r="AJ300" i="53"/>
  <c r="AI300" i="53"/>
  <c r="AH300" i="53"/>
  <c r="AG300" i="53"/>
  <c r="AF300" i="53"/>
  <c r="AE300" i="53"/>
  <c r="AD300" i="53"/>
  <c r="AC300" i="53"/>
  <c r="AB300" i="53"/>
  <c r="AA300" i="53"/>
  <c r="Z300" i="53"/>
  <c r="Y300" i="53"/>
  <c r="X300" i="53"/>
  <c r="W300" i="53"/>
  <c r="V300" i="53"/>
  <c r="U300" i="53"/>
  <c r="T300" i="53"/>
  <c r="S300" i="53"/>
  <c r="R300" i="53"/>
  <c r="Q300" i="53"/>
  <c r="P300" i="53"/>
  <c r="O300" i="53"/>
  <c r="N300" i="53"/>
  <c r="M300" i="53"/>
  <c r="L300" i="53"/>
  <c r="K300" i="53"/>
  <c r="J300" i="53"/>
  <c r="I300" i="53"/>
  <c r="H300" i="53"/>
  <c r="G300" i="53"/>
  <c r="F300" i="53"/>
  <c r="E300" i="53"/>
  <c r="D300" i="53"/>
  <c r="C300" i="53"/>
  <c r="AP299" i="53"/>
  <c r="AO299" i="53"/>
  <c r="AN299" i="53"/>
  <c r="AM299" i="53"/>
  <c r="AL299" i="53"/>
  <c r="AK299" i="53"/>
  <c r="AJ299" i="53"/>
  <c r="AI299" i="53"/>
  <c r="AH299" i="53"/>
  <c r="AG299" i="53"/>
  <c r="AF299" i="53"/>
  <c r="AE299" i="53"/>
  <c r="AD299" i="53"/>
  <c r="AC299" i="53"/>
  <c r="AB299" i="53"/>
  <c r="AA299" i="53"/>
  <c r="Z299" i="53"/>
  <c r="Y299" i="53"/>
  <c r="X299" i="53"/>
  <c r="W299" i="53"/>
  <c r="V299" i="53"/>
  <c r="U299" i="53"/>
  <c r="T299" i="53"/>
  <c r="S299" i="53"/>
  <c r="R299" i="53"/>
  <c r="Q299" i="53"/>
  <c r="P299" i="53"/>
  <c r="O299" i="53"/>
  <c r="N299" i="53"/>
  <c r="M299" i="53"/>
  <c r="L299" i="53"/>
  <c r="K299" i="53"/>
  <c r="J299" i="53"/>
  <c r="I299" i="53"/>
  <c r="H299" i="53"/>
  <c r="G299" i="53"/>
  <c r="F299" i="53"/>
  <c r="E299" i="53"/>
  <c r="D299" i="53"/>
  <c r="C299" i="53"/>
  <c r="AP298" i="53"/>
  <c r="AO298" i="53"/>
  <c r="AN298" i="53"/>
  <c r="AM298" i="53"/>
  <c r="AL298" i="53"/>
  <c r="AK298" i="53"/>
  <c r="AJ298" i="53"/>
  <c r="AI298" i="53"/>
  <c r="AH298" i="53"/>
  <c r="AG298" i="53"/>
  <c r="AF298" i="53"/>
  <c r="AE298" i="53"/>
  <c r="AD298" i="53"/>
  <c r="AC298" i="53"/>
  <c r="AB298" i="53"/>
  <c r="AA298" i="53"/>
  <c r="Z298" i="53"/>
  <c r="Y298" i="53"/>
  <c r="X298" i="53"/>
  <c r="W298" i="53"/>
  <c r="V298" i="53"/>
  <c r="U298" i="53"/>
  <c r="T298" i="53"/>
  <c r="S298" i="53"/>
  <c r="R298" i="53"/>
  <c r="Q298" i="53"/>
  <c r="P298" i="53"/>
  <c r="O298" i="53"/>
  <c r="N298" i="53"/>
  <c r="M298" i="53"/>
  <c r="L298" i="53"/>
  <c r="K298" i="53"/>
  <c r="J298" i="53"/>
  <c r="I298" i="53"/>
  <c r="H298" i="53"/>
  <c r="G298" i="53"/>
  <c r="F298" i="53"/>
  <c r="E298" i="53"/>
  <c r="D298" i="53"/>
  <c r="C298" i="53"/>
  <c r="AP297" i="53"/>
  <c r="AO297" i="53"/>
  <c r="AN297" i="53"/>
  <c r="AM297" i="53"/>
  <c r="AL297" i="53"/>
  <c r="AK297" i="53"/>
  <c r="AJ297" i="53"/>
  <c r="AI297" i="53"/>
  <c r="AH297" i="53"/>
  <c r="AG297" i="53"/>
  <c r="AF297" i="53"/>
  <c r="AE297" i="53"/>
  <c r="AD297" i="53"/>
  <c r="AC297" i="53"/>
  <c r="AB297" i="53"/>
  <c r="AA297" i="53"/>
  <c r="Z297" i="53"/>
  <c r="Y297" i="53"/>
  <c r="X297" i="53"/>
  <c r="W297" i="53"/>
  <c r="V297" i="53"/>
  <c r="U297" i="53"/>
  <c r="T297" i="53"/>
  <c r="S297" i="53"/>
  <c r="R297" i="53"/>
  <c r="Q297" i="53"/>
  <c r="P297" i="53"/>
  <c r="O297" i="53"/>
  <c r="N297" i="53"/>
  <c r="M297" i="53"/>
  <c r="L297" i="53"/>
  <c r="K297" i="53"/>
  <c r="J297" i="53"/>
  <c r="I297" i="53"/>
  <c r="H297" i="53"/>
  <c r="G297" i="53"/>
  <c r="F297" i="53"/>
  <c r="E297" i="53"/>
  <c r="D297" i="53"/>
  <c r="C297" i="53"/>
  <c r="AP296" i="53"/>
  <c r="AO296" i="53"/>
  <c r="AN296" i="53"/>
  <c r="AM296" i="53"/>
  <c r="AL296" i="53"/>
  <c r="AK296" i="53"/>
  <c r="AJ296" i="53"/>
  <c r="AI296" i="53"/>
  <c r="AH296" i="53"/>
  <c r="AG296" i="53"/>
  <c r="AF296" i="53"/>
  <c r="AE296" i="53"/>
  <c r="AD296" i="53"/>
  <c r="AC296" i="53"/>
  <c r="AB296" i="53"/>
  <c r="AA296" i="53"/>
  <c r="Z296" i="53"/>
  <c r="Y296" i="53"/>
  <c r="X296" i="53"/>
  <c r="W296" i="53"/>
  <c r="V296" i="53"/>
  <c r="U296" i="53"/>
  <c r="T296" i="53"/>
  <c r="S296" i="53"/>
  <c r="R296" i="53"/>
  <c r="Q296" i="53"/>
  <c r="P296" i="53"/>
  <c r="O296" i="53"/>
  <c r="N296" i="53"/>
  <c r="M296" i="53"/>
  <c r="L296" i="53"/>
  <c r="K296" i="53"/>
  <c r="J296" i="53"/>
  <c r="I296" i="53"/>
  <c r="H296" i="53"/>
  <c r="G296" i="53"/>
  <c r="F296" i="53"/>
  <c r="E296" i="53"/>
  <c r="D296" i="53"/>
  <c r="C296" i="53"/>
  <c r="AP295" i="53"/>
  <c r="AO295" i="53"/>
  <c r="AN295" i="53"/>
  <c r="AM295" i="53"/>
  <c r="AL295" i="53"/>
  <c r="AK295" i="53"/>
  <c r="AJ295" i="53"/>
  <c r="AI295" i="53"/>
  <c r="AH295" i="53"/>
  <c r="AG295" i="53"/>
  <c r="AF295" i="53"/>
  <c r="AE295" i="53"/>
  <c r="AD295" i="53"/>
  <c r="AC295" i="53"/>
  <c r="AB295" i="53"/>
  <c r="AA295" i="53"/>
  <c r="Z295" i="53"/>
  <c r="Y295" i="53"/>
  <c r="X295" i="53"/>
  <c r="W295" i="53"/>
  <c r="V295" i="53"/>
  <c r="U295" i="53"/>
  <c r="T295" i="53"/>
  <c r="S295" i="53"/>
  <c r="R295" i="53"/>
  <c r="Q295" i="53"/>
  <c r="P295" i="53"/>
  <c r="O295" i="53"/>
  <c r="N295" i="53"/>
  <c r="M295" i="53"/>
  <c r="L295" i="53"/>
  <c r="K295" i="53"/>
  <c r="J295" i="53"/>
  <c r="I295" i="53"/>
  <c r="H295" i="53"/>
  <c r="G295" i="53"/>
  <c r="F295" i="53"/>
  <c r="E295" i="53"/>
  <c r="D295" i="53"/>
  <c r="C295" i="53"/>
  <c r="AP294" i="53"/>
  <c r="AO294" i="53"/>
  <c r="AN294" i="53"/>
  <c r="AM294" i="53"/>
  <c r="AL294" i="53"/>
  <c r="AK294" i="53"/>
  <c r="AJ294" i="53"/>
  <c r="AI294" i="53"/>
  <c r="AH294" i="53"/>
  <c r="AG294" i="53"/>
  <c r="AF294" i="53"/>
  <c r="AE294" i="53"/>
  <c r="AD294" i="53"/>
  <c r="AC294" i="53"/>
  <c r="AB294" i="53"/>
  <c r="AA294" i="53"/>
  <c r="Z294" i="53"/>
  <c r="Y294" i="53"/>
  <c r="X294" i="53"/>
  <c r="W294" i="53"/>
  <c r="V294" i="53"/>
  <c r="U294" i="53"/>
  <c r="T294" i="53"/>
  <c r="S294" i="53"/>
  <c r="R294" i="53"/>
  <c r="Q294" i="53"/>
  <c r="P294" i="53"/>
  <c r="O294" i="53"/>
  <c r="N294" i="53"/>
  <c r="M294" i="53"/>
  <c r="L294" i="53"/>
  <c r="K294" i="53"/>
  <c r="J294" i="53"/>
  <c r="I294" i="53"/>
  <c r="H294" i="53"/>
  <c r="G294" i="53"/>
  <c r="F294" i="53"/>
  <c r="E294" i="53"/>
  <c r="D294" i="53"/>
  <c r="C294" i="53"/>
  <c r="AP293" i="53"/>
  <c r="AO293" i="53"/>
  <c r="AN293" i="53"/>
  <c r="AM293" i="53"/>
  <c r="AL293" i="53"/>
  <c r="AK293" i="53"/>
  <c r="AJ293" i="53"/>
  <c r="AI293" i="53"/>
  <c r="AH293" i="53"/>
  <c r="AG293" i="53"/>
  <c r="AF293" i="53"/>
  <c r="AE293" i="53"/>
  <c r="AD293" i="53"/>
  <c r="AC293" i="53"/>
  <c r="AB293" i="53"/>
  <c r="AA293" i="53"/>
  <c r="Z293" i="53"/>
  <c r="Y293" i="53"/>
  <c r="X293" i="53"/>
  <c r="W293" i="53"/>
  <c r="V293" i="53"/>
  <c r="U293" i="53"/>
  <c r="T293" i="53"/>
  <c r="S293" i="53"/>
  <c r="R293" i="53"/>
  <c r="Q293" i="53"/>
  <c r="P293" i="53"/>
  <c r="O293" i="53"/>
  <c r="N293" i="53"/>
  <c r="M293" i="53"/>
  <c r="L293" i="53"/>
  <c r="K293" i="53"/>
  <c r="J293" i="53"/>
  <c r="I293" i="53"/>
  <c r="H293" i="53"/>
  <c r="G293" i="53"/>
  <c r="F293" i="53"/>
  <c r="E293" i="53"/>
  <c r="D293" i="53"/>
  <c r="C293" i="53"/>
  <c r="AP292" i="53"/>
  <c r="AO292" i="53"/>
  <c r="AN292" i="53"/>
  <c r="AM292" i="53"/>
  <c r="AL292" i="53"/>
  <c r="AK292" i="53"/>
  <c r="AJ292" i="53"/>
  <c r="AI292" i="53"/>
  <c r="AH292" i="53"/>
  <c r="AG292" i="53"/>
  <c r="AF292" i="53"/>
  <c r="AE292" i="53"/>
  <c r="AD292" i="53"/>
  <c r="AC292" i="53"/>
  <c r="AB292" i="53"/>
  <c r="AA292" i="53"/>
  <c r="Z292" i="53"/>
  <c r="Y292" i="53"/>
  <c r="X292" i="53"/>
  <c r="W292" i="53"/>
  <c r="V292" i="53"/>
  <c r="U292" i="53"/>
  <c r="T292" i="53"/>
  <c r="S292" i="53"/>
  <c r="R292" i="53"/>
  <c r="Q292" i="53"/>
  <c r="P292" i="53"/>
  <c r="O292" i="53"/>
  <c r="N292" i="53"/>
  <c r="M292" i="53"/>
  <c r="L292" i="53"/>
  <c r="K292" i="53"/>
  <c r="J292" i="53"/>
  <c r="I292" i="53"/>
  <c r="H292" i="53"/>
  <c r="G292" i="53"/>
  <c r="F292" i="53"/>
  <c r="E292" i="53"/>
  <c r="D292" i="53"/>
  <c r="C292" i="53"/>
  <c r="AP291" i="53"/>
  <c r="AO291" i="53"/>
  <c r="AN291" i="53"/>
  <c r="AM291" i="53"/>
  <c r="AL291" i="53"/>
  <c r="AK291" i="53"/>
  <c r="AJ291" i="53"/>
  <c r="AI291" i="53"/>
  <c r="AH291" i="53"/>
  <c r="AG291" i="53"/>
  <c r="AF291" i="53"/>
  <c r="AE291" i="53"/>
  <c r="AD291" i="53"/>
  <c r="AC291" i="53"/>
  <c r="AB291" i="53"/>
  <c r="AA291" i="53"/>
  <c r="Z291" i="53"/>
  <c r="Y291" i="53"/>
  <c r="X291" i="53"/>
  <c r="W291" i="53"/>
  <c r="V291" i="53"/>
  <c r="U291" i="53"/>
  <c r="T291" i="53"/>
  <c r="S291" i="53"/>
  <c r="R291" i="53"/>
  <c r="Q291" i="53"/>
  <c r="P291" i="53"/>
  <c r="O291" i="53"/>
  <c r="N291" i="53"/>
  <c r="M291" i="53"/>
  <c r="L291" i="53"/>
  <c r="K291" i="53"/>
  <c r="J291" i="53"/>
  <c r="I291" i="53"/>
  <c r="H291" i="53"/>
  <c r="G291" i="53"/>
  <c r="F291" i="53"/>
  <c r="E291" i="53"/>
  <c r="D291" i="53"/>
  <c r="C291" i="53"/>
  <c r="AP290" i="53"/>
  <c r="AO290" i="53"/>
  <c r="AN290" i="53"/>
  <c r="AM290" i="53"/>
  <c r="AL290" i="53"/>
  <c r="AK290" i="53"/>
  <c r="AJ290" i="53"/>
  <c r="AI290" i="53"/>
  <c r="AH290" i="53"/>
  <c r="AG290" i="53"/>
  <c r="AF290" i="53"/>
  <c r="AE290" i="53"/>
  <c r="AD290" i="53"/>
  <c r="AC290" i="53"/>
  <c r="AB290" i="53"/>
  <c r="AA290" i="53"/>
  <c r="Z290" i="53"/>
  <c r="Y290" i="53"/>
  <c r="X290" i="53"/>
  <c r="W290" i="53"/>
  <c r="V290" i="53"/>
  <c r="U290" i="53"/>
  <c r="T290" i="53"/>
  <c r="S290" i="53"/>
  <c r="R290" i="53"/>
  <c r="Q290" i="53"/>
  <c r="P290" i="53"/>
  <c r="O290" i="53"/>
  <c r="N290" i="53"/>
  <c r="M290" i="53"/>
  <c r="L290" i="53"/>
  <c r="K290" i="53"/>
  <c r="J290" i="53"/>
  <c r="I290" i="53"/>
  <c r="H290" i="53"/>
  <c r="G290" i="53"/>
  <c r="F290" i="53"/>
  <c r="E290" i="53"/>
  <c r="D290" i="53"/>
  <c r="C290" i="53"/>
  <c r="AP289" i="53"/>
  <c r="AO289" i="53"/>
  <c r="AN289" i="53"/>
  <c r="AM289" i="53"/>
  <c r="AL289" i="53"/>
  <c r="AK289" i="53"/>
  <c r="AJ289" i="53"/>
  <c r="AI289" i="53"/>
  <c r="AH289" i="53"/>
  <c r="AG289" i="53"/>
  <c r="AF289" i="53"/>
  <c r="AE289" i="53"/>
  <c r="AD289" i="53"/>
  <c r="AC289" i="53"/>
  <c r="AB289" i="53"/>
  <c r="AA289" i="53"/>
  <c r="Z289" i="53"/>
  <c r="Y289" i="53"/>
  <c r="X289" i="53"/>
  <c r="W289" i="53"/>
  <c r="V289" i="53"/>
  <c r="U289" i="53"/>
  <c r="T289" i="53"/>
  <c r="S289" i="53"/>
  <c r="R289" i="53"/>
  <c r="Q289" i="53"/>
  <c r="P289" i="53"/>
  <c r="O289" i="53"/>
  <c r="N289" i="53"/>
  <c r="M289" i="53"/>
  <c r="L289" i="53"/>
  <c r="K289" i="53"/>
  <c r="J289" i="53"/>
  <c r="I289" i="53"/>
  <c r="H289" i="53"/>
  <c r="G289" i="53"/>
  <c r="F289" i="53"/>
  <c r="E289" i="53"/>
  <c r="D289" i="53"/>
  <c r="C289" i="53"/>
  <c r="AP288" i="53"/>
  <c r="AO288" i="53"/>
  <c r="AN288" i="53"/>
  <c r="AM288" i="53"/>
  <c r="AL288" i="53"/>
  <c r="AK288" i="53"/>
  <c r="AJ288" i="53"/>
  <c r="AI288" i="53"/>
  <c r="AH288" i="53"/>
  <c r="AG288" i="53"/>
  <c r="AF288" i="53"/>
  <c r="AE288" i="53"/>
  <c r="AD288" i="53"/>
  <c r="AC288" i="53"/>
  <c r="AB288" i="53"/>
  <c r="AA288" i="53"/>
  <c r="Z288" i="53"/>
  <c r="Y288" i="53"/>
  <c r="X288" i="53"/>
  <c r="W288" i="53"/>
  <c r="V288" i="53"/>
  <c r="U288" i="53"/>
  <c r="T288" i="53"/>
  <c r="S288" i="53"/>
  <c r="R288" i="53"/>
  <c r="Q288" i="53"/>
  <c r="P288" i="53"/>
  <c r="O288" i="53"/>
  <c r="N288" i="53"/>
  <c r="M288" i="53"/>
  <c r="L288" i="53"/>
  <c r="K288" i="53"/>
  <c r="J288" i="53"/>
  <c r="I288" i="53"/>
  <c r="H288" i="53"/>
  <c r="G288" i="53"/>
  <c r="F288" i="53"/>
  <c r="E288" i="53"/>
  <c r="D288" i="53"/>
  <c r="C288" i="53"/>
  <c r="AP287" i="53"/>
  <c r="AO287" i="53"/>
  <c r="AN287" i="53"/>
  <c r="AM287" i="53"/>
  <c r="AL287" i="53"/>
  <c r="AK287" i="53"/>
  <c r="AJ287" i="53"/>
  <c r="AI287" i="53"/>
  <c r="AH287" i="53"/>
  <c r="AG287" i="53"/>
  <c r="AF287" i="53"/>
  <c r="AE287" i="53"/>
  <c r="AD287" i="53"/>
  <c r="AC287" i="53"/>
  <c r="AB287" i="53"/>
  <c r="AA287" i="53"/>
  <c r="Z287" i="53"/>
  <c r="Y287" i="53"/>
  <c r="X287" i="53"/>
  <c r="W287" i="53"/>
  <c r="V287" i="53"/>
  <c r="U287" i="53"/>
  <c r="T287" i="53"/>
  <c r="S287" i="53"/>
  <c r="R287" i="53"/>
  <c r="Q287" i="53"/>
  <c r="P287" i="53"/>
  <c r="O287" i="53"/>
  <c r="N287" i="53"/>
  <c r="M287" i="53"/>
  <c r="L287" i="53"/>
  <c r="K287" i="53"/>
  <c r="J287" i="53"/>
  <c r="I287" i="53"/>
  <c r="H287" i="53"/>
  <c r="G287" i="53"/>
  <c r="F287" i="53"/>
  <c r="E287" i="53"/>
  <c r="D287" i="53"/>
  <c r="C287" i="53"/>
  <c r="AP286" i="53"/>
  <c r="AO286" i="53"/>
  <c r="AN286" i="53"/>
  <c r="AM286" i="53"/>
  <c r="AL286" i="53"/>
  <c r="AK286" i="53"/>
  <c r="AJ286" i="53"/>
  <c r="AI286" i="53"/>
  <c r="AH286" i="53"/>
  <c r="AG286" i="53"/>
  <c r="AF286" i="53"/>
  <c r="AE286" i="53"/>
  <c r="AD286" i="53"/>
  <c r="AC286" i="53"/>
  <c r="AB286" i="53"/>
  <c r="AA286" i="53"/>
  <c r="Z286" i="53"/>
  <c r="Y286" i="53"/>
  <c r="X286" i="53"/>
  <c r="W286" i="53"/>
  <c r="V286" i="53"/>
  <c r="U286" i="53"/>
  <c r="T286" i="53"/>
  <c r="S286" i="53"/>
  <c r="R286" i="53"/>
  <c r="Q286" i="53"/>
  <c r="P286" i="53"/>
  <c r="O286" i="53"/>
  <c r="N286" i="53"/>
  <c r="M286" i="53"/>
  <c r="L286" i="53"/>
  <c r="K286" i="53"/>
  <c r="J286" i="53"/>
  <c r="I286" i="53"/>
  <c r="H286" i="53"/>
  <c r="G286" i="53"/>
  <c r="F286" i="53"/>
  <c r="E286" i="53"/>
  <c r="D286" i="53"/>
  <c r="C286" i="53"/>
  <c r="AP285" i="53"/>
  <c r="AO285" i="53"/>
  <c r="AN285" i="53"/>
  <c r="AM285" i="53"/>
  <c r="AL285" i="53"/>
  <c r="AK285" i="53"/>
  <c r="AJ285" i="53"/>
  <c r="AI285" i="53"/>
  <c r="AH285" i="53"/>
  <c r="AG285" i="53"/>
  <c r="AF285" i="53"/>
  <c r="AE285" i="53"/>
  <c r="AD285" i="53"/>
  <c r="AC285" i="53"/>
  <c r="AB285" i="53"/>
  <c r="AA285" i="53"/>
  <c r="Z285" i="53"/>
  <c r="Y285" i="53"/>
  <c r="X285" i="53"/>
  <c r="W285" i="53"/>
  <c r="V285" i="53"/>
  <c r="U285" i="53"/>
  <c r="T285" i="53"/>
  <c r="S285" i="53"/>
  <c r="R285" i="53"/>
  <c r="Q285" i="53"/>
  <c r="P285" i="53"/>
  <c r="O285" i="53"/>
  <c r="N285" i="53"/>
  <c r="M285" i="53"/>
  <c r="L285" i="53"/>
  <c r="K285" i="53"/>
  <c r="J285" i="53"/>
  <c r="I285" i="53"/>
  <c r="H285" i="53"/>
  <c r="G285" i="53"/>
  <c r="F285" i="53"/>
  <c r="E285" i="53"/>
  <c r="D285" i="53"/>
  <c r="C285" i="53"/>
  <c r="AP284" i="53"/>
  <c r="AO284" i="53"/>
  <c r="AN284" i="53"/>
  <c r="AM284" i="53"/>
  <c r="AL284" i="53"/>
  <c r="AK284" i="53"/>
  <c r="AJ284" i="53"/>
  <c r="AI284" i="53"/>
  <c r="AH284" i="53"/>
  <c r="AG284" i="53"/>
  <c r="AF284" i="53"/>
  <c r="AE284" i="53"/>
  <c r="AD284" i="53"/>
  <c r="AC284" i="53"/>
  <c r="AB284" i="53"/>
  <c r="AA284" i="53"/>
  <c r="Z284" i="53"/>
  <c r="Y284" i="53"/>
  <c r="X284" i="53"/>
  <c r="W284" i="53"/>
  <c r="V284" i="53"/>
  <c r="U284" i="53"/>
  <c r="T284" i="53"/>
  <c r="S284" i="53"/>
  <c r="R284" i="53"/>
  <c r="Q284" i="53"/>
  <c r="P284" i="53"/>
  <c r="O284" i="53"/>
  <c r="N284" i="53"/>
  <c r="M284" i="53"/>
  <c r="L284" i="53"/>
  <c r="K284" i="53"/>
  <c r="J284" i="53"/>
  <c r="I284" i="53"/>
  <c r="H284" i="53"/>
  <c r="G284" i="53"/>
  <c r="F284" i="53"/>
  <c r="E284" i="53"/>
  <c r="D284" i="53"/>
  <c r="C284" i="53"/>
  <c r="AP283" i="53"/>
  <c r="AO283" i="53"/>
  <c r="AN283" i="53"/>
  <c r="AM283" i="53"/>
  <c r="AL283" i="53"/>
  <c r="AK283" i="53"/>
  <c r="AJ283" i="53"/>
  <c r="AI283" i="53"/>
  <c r="AH283" i="53"/>
  <c r="AG283" i="53"/>
  <c r="AF283" i="53"/>
  <c r="AE283" i="53"/>
  <c r="AD283" i="53"/>
  <c r="AC283" i="53"/>
  <c r="AB283" i="53"/>
  <c r="AA283" i="53"/>
  <c r="Z283" i="53"/>
  <c r="Y283" i="53"/>
  <c r="X283" i="53"/>
  <c r="W283" i="53"/>
  <c r="V283" i="53"/>
  <c r="U283" i="53"/>
  <c r="T283" i="53"/>
  <c r="S283" i="53"/>
  <c r="R283" i="53"/>
  <c r="Q283" i="53"/>
  <c r="P283" i="53"/>
  <c r="O283" i="53"/>
  <c r="N283" i="53"/>
  <c r="M283" i="53"/>
  <c r="L283" i="53"/>
  <c r="K283" i="53"/>
  <c r="J283" i="53"/>
  <c r="I283" i="53"/>
  <c r="H283" i="53"/>
  <c r="G283" i="53"/>
  <c r="F283" i="53"/>
  <c r="E283" i="53"/>
  <c r="D283" i="53"/>
  <c r="C283" i="53"/>
  <c r="AP282" i="53"/>
  <c r="AO282" i="53"/>
  <c r="AN282" i="53"/>
  <c r="AM282" i="53"/>
  <c r="AL282" i="53"/>
  <c r="AK282" i="53"/>
  <c r="AJ282" i="53"/>
  <c r="AI282" i="53"/>
  <c r="AH282" i="53"/>
  <c r="AG282" i="53"/>
  <c r="AF282" i="53"/>
  <c r="AE282" i="53"/>
  <c r="AD282" i="53"/>
  <c r="AC282" i="53"/>
  <c r="AB282" i="53"/>
  <c r="AA282" i="53"/>
  <c r="Z282" i="53"/>
  <c r="Y282" i="53"/>
  <c r="X282" i="53"/>
  <c r="W282" i="53"/>
  <c r="V282" i="53"/>
  <c r="U282" i="53"/>
  <c r="T282" i="53"/>
  <c r="S282" i="53"/>
  <c r="R282" i="53"/>
  <c r="Q282" i="53"/>
  <c r="P282" i="53"/>
  <c r="O282" i="53"/>
  <c r="N282" i="53"/>
  <c r="M282" i="53"/>
  <c r="L282" i="53"/>
  <c r="K282" i="53"/>
  <c r="J282" i="53"/>
  <c r="I282" i="53"/>
  <c r="H282" i="53"/>
  <c r="G282" i="53"/>
  <c r="F282" i="53"/>
  <c r="E282" i="53"/>
  <c r="D282" i="53"/>
  <c r="C282" i="53"/>
  <c r="AP281" i="53"/>
  <c r="AO281" i="53"/>
  <c r="AN281" i="53"/>
  <c r="AM281" i="53"/>
  <c r="AL281" i="53"/>
  <c r="AK281" i="53"/>
  <c r="AJ281" i="53"/>
  <c r="AI281" i="53"/>
  <c r="AH281" i="53"/>
  <c r="AG281" i="53"/>
  <c r="AF281" i="53"/>
  <c r="AE281" i="53"/>
  <c r="AD281" i="53"/>
  <c r="AC281" i="53"/>
  <c r="AB281" i="53"/>
  <c r="AA281" i="53"/>
  <c r="Z281" i="53"/>
  <c r="Y281" i="53"/>
  <c r="X281" i="53"/>
  <c r="W281" i="53"/>
  <c r="V281" i="53"/>
  <c r="U281" i="53"/>
  <c r="T281" i="53"/>
  <c r="S281" i="53"/>
  <c r="R281" i="53"/>
  <c r="Q281" i="53"/>
  <c r="P281" i="53"/>
  <c r="O281" i="53"/>
  <c r="N281" i="53"/>
  <c r="M281" i="53"/>
  <c r="L281" i="53"/>
  <c r="K281" i="53"/>
  <c r="J281" i="53"/>
  <c r="I281" i="53"/>
  <c r="H281" i="53"/>
  <c r="G281" i="53"/>
  <c r="F281" i="53"/>
  <c r="E281" i="53"/>
  <c r="D281" i="53"/>
  <c r="C281" i="53"/>
  <c r="AP280" i="53"/>
  <c r="AO280" i="53"/>
  <c r="AN280" i="53"/>
  <c r="AM280" i="53"/>
  <c r="AL280" i="53"/>
  <c r="AK280" i="53"/>
  <c r="AJ280" i="53"/>
  <c r="AI280" i="53"/>
  <c r="AH280" i="53"/>
  <c r="AG280" i="53"/>
  <c r="AF280" i="53"/>
  <c r="AE280" i="53"/>
  <c r="AD280" i="53"/>
  <c r="AC280" i="53"/>
  <c r="AB280" i="53"/>
  <c r="AA280" i="53"/>
  <c r="Z280" i="53"/>
  <c r="Y280" i="53"/>
  <c r="X280" i="53"/>
  <c r="W280" i="53"/>
  <c r="V280" i="53"/>
  <c r="U280" i="53"/>
  <c r="T280" i="53"/>
  <c r="S280" i="53"/>
  <c r="R280" i="53"/>
  <c r="Q280" i="53"/>
  <c r="P280" i="53"/>
  <c r="O280" i="53"/>
  <c r="N280" i="53"/>
  <c r="M280" i="53"/>
  <c r="L280" i="53"/>
  <c r="K280" i="53"/>
  <c r="J280" i="53"/>
  <c r="I280" i="53"/>
  <c r="H280" i="53"/>
  <c r="G280" i="53"/>
  <c r="F280" i="53"/>
  <c r="E280" i="53"/>
  <c r="D280" i="53"/>
  <c r="C280" i="53"/>
  <c r="AP279" i="53"/>
  <c r="AO279" i="53"/>
  <c r="AN279" i="53"/>
  <c r="AM279" i="53"/>
  <c r="AL279" i="53"/>
  <c r="AK279" i="53"/>
  <c r="AJ279" i="53"/>
  <c r="AI279" i="53"/>
  <c r="AH279" i="53"/>
  <c r="AG279" i="53"/>
  <c r="AF279" i="53"/>
  <c r="AE279" i="53"/>
  <c r="AD279" i="53"/>
  <c r="AC279" i="53"/>
  <c r="AB279" i="53"/>
  <c r="AA279" i="53"/>
  <c r="Z279" i="53"/>
  <c r="Y279" i="53"/>
  <c r="X279" i="53"/>
  <c r="W279" i="53"/>
  <c r="V279" i="53"/>
  <c r="U279" i="53"/>
  <c r="T279" i="53"/>
  <c r="S279" i="53"/>
  <c r="R279" i="53"/>
  <c r="Q279" i="53"/>
  <c r="P279" i="53"/>
  <c r="O279" i="53"/>
  <c r="N279" i="53"/>
  <c r="M279" i="53"/>
  <c r="L279" i="53"/>
  <c r="K279" i="53"/>
  <c r="J279" i="53"/>
  <c r="I279" i="53"/>
  <c r="H279" i="53"/>
  <c r="G279" i="53"/>
  <c r="F279" i="53"/>
  <c r="E279" i="53"/>
  <c r="D279" i="53"/>
  <c r="C279" i="53"/>
  <c r="AP278" i="53"/>
  <c r="AO278" i="53"/>
  <c r="AN278" i="53"/>
  <c r="AM278" i="53"/>
  <c r="AL278" i="53"/>
  <c r="AK278" i="53"/>
  <c r="AJ278" i="53"/>
  <c r="AI278" i="53"/>
  <c r="AH278" i="53"/>
  <c r="AG278" i="53"/>
  <c r="AF278" i="53"/>
  <c r="AE278" i="53"/>
  <c r="AD278" i="53"/>
  <c r="AC278" i="53"/>
  <c r="AB278" i="53"/>
  <c r="AA278" i="53"/>
  <c r="Z278" i="53"/>
  <c r="Y278" i="53"/>
  <c r="X278" i="53"/>
  <c r="W278" i="53"/>
  <c r="V278" i="53"/>
  <c r="U278" i="53"/>
  <c r="T278" i="53"/>
  <c r="S278" i="53"/>
  <c r="R278" i="53"/>
  <c r="Q278" i="53"/>
  <c r="P278" i="53"/>
  <c r="O278" i="53"/>
  <c r="N278" i="53"/>
  <c r="M278" i="53"/>
  <c r="L278" i="53"/>
  <c r="K278" i="53"/>
  <c r="J278" i="53"/>
  <c r="I278" i="53"/>
  <c r="H278" i="53"/>
  <c r="G278" i="53"/>
  <c r="F278" i="53"/>
  <c r="E278" i="53"/>
  <c r="D278" i="53"/>
  <c r="C278" i="53"/>
  <c r="AP277" i="53"/>
  <c r="AO277" i="53"/>
  <c r="AN277" i="53"/>
  <c r="AM277" i="53"/>
  <c r="AL277" i="53"/>
  <c r="AK277" i="53"/>
  <c r="AJ277" i="53"/>
  <c r="AI277" i="53"/>
  <c r="AH277" i="53"/>
  <c r="AG277" i="53"/>
  <c r="AF277" i="53"/>
  <c r="AE277" i="53"/>
  <c r="AD277" i="53"/>
  <c r="AC277" i="53"/>
  <c r="AB277" i="53"/>
  <c r="AA277" i="53"/>
  <c r="Z277" i="53"/>
  <c r="Y277" i="53"/>
  <c r="X277" i="53"/>
  <c r="W277" i="53"/>
  <c r="V277" i="53"/>
  <c r="U277" i="53"/>
  <c r="T277" i="53"/>
  <c r="S277" i="53"/>
  <c r="R277" i="53"/>
  <c r="Q277" i="53"/>
  <c r="P277" i="53"/>
  <c r="O277" i="53"/>
  <c r="N277" i="53"/>
  <c r="M277" i="53"/>
  <c r="L277" i="53"/>
  <c r="K277" i="53"/>
  <c r="J277" i="53"/>
  <c r="I277" i="53"/>
  <c r="H277" i="53"/>
  <c r="G277" i="53"/>
  <c r="F277" i="53"/>
  <c r="E277" i="53"/>
  <c r="D277" i="53"/>
  <c r="C277" i="53"/>
  <c r="AP276" i="53"/>
  <c r="AO276" i="53"/>
  <c r="AN276" i="53"/>
  <c r="AM276" i="53"/>
  <c r="AL276" i="53"/>
  <c r="AK276" i="53"/>
  <c r="AJ276" i="53"/>
  <c r="AI276" i="53"/>
  <c r="AH276" i="53"/>
  <c r="AG276" i="53"/>
  <c r="AF276" i="53"/>
  <c r="AE276" i="53"/>
  <c r="AD276" i="53"/>
  <c r="AC276" i="53"/>
  <c r="AB276" i="53"/>
  <c r="AA276" i="53"/>
  <c r="Z276" i="53"/>
  <c r="Y276" i="53"/>
  <c r="X276" i="53"/>
  <c r="W276" i="53"/>
  <c r="V276" i="53"/>
  <c r="U276" i="53"/>
  <c r="T276" i="53"/>
  <c r="S276" i="53"/>
  <c r="R276" i="53"/>
  <c r="Q276" i="53"/>
  <c r="P276" i="53"/>
  <c r="O276" i="53"/>
  <c r="N276" i="53"/>
  <c r="M276" i="53"/>
  <c r="L276" i="53"/>
  <c r="K276" i="53"/>
  <c r="J276" i="53"/>
  <c r="I276" i="53"/>
  <c r="H276" i="53"/>
  <c r="G276" i="53"/>
  <c r="F276" i="53"/>
  <c r="E276" i="53"/>
  <c r="D276" i="53"/>
  <c r="C276" i="53"/>
  <c r="AP275" i="53"/>
  <c r="AO275" i="53"/>
  <c r="AN275" i="53"/>
  <c r="AM275" i="53"/>
  <c r="AL275" i="53"/>
  <c r="AK275" i="53"/>
  <c r="AJ275" i="53"/>
  <c r="AI275" i="53"/>
  <c r="AH275" i="53"/>
  <c r="AG275" i="53"/>
  <c r="AF275" i="53"/>
  <c r="AE275" i="53"/>
  <c r="AD275" i="53"/>
  <c r="AC275" i="53"/>
  <c r="AB275" i="53"/>
  <c r="AA275" i="53"/>
  <c r="Z275" i="53"/>
  <c r="Y275" i="53"/>
  <c r="X275" i="53"/>
  <c r="W275" i="53"/>
  <c r="V275" i="53"/>
  <c r="U275" i="53"/>
  <c r="T275" i="53"/>
  <c r="S275" i="53"/>
  <c r="R275" i="53"/>
  <c r="Q275" i="53"/>
  <c r="P275" i="53"/>
  <c r="O275" i="53"/>
  <c r="N275" i="53"/>
  <c r="M275" i="53"/>
  <c r="L275" i="53"/>
  <c r="K275" i="53"/>
  <c r="J275" i="53"/>
  <c r="I275" i="53"/>
  <c r="H275" i="53"/>
  <c r="G275" i="53"/>
  <c r="F275" i="53"/>
  <c r="E275" i="53"/>
  <c r="D275" i="53"/>
  <c r="C275" i="53"/>
  <c r="AP274" i="53"/>
  <c r="AO274" i="53"/>
  <c r="AN274" i="53"/>
  <c r="AM274" i="53"/>
  <c r="AL274" i="53"/>
  <c r="AK274" i="53"/>
  <c r="AJ274" i="53"/>
  <c r="AI274" i="53"/>
  <c r="AH274" i="53"/>
  <c r="AG274" i="53"/>
  <c r="AF274" i="53"/>
  <c r="AE274" i="53"/>
  <c r="AD274" i="53"/>
  <c r="AC274" i="53"/>
  <c r="AB274" i="53"/>
  <c r="AA274" i="53"/>
  <c r="Z274" i="53"/>
  <c r="Y274" i="53"/>
  <c r="X274" i="53"/>
  <c r="W274" i="53"/>
  <c r="V274" i="53"/>
  <c r="U274" i="53"/>
  <c r="T274" i="53"/>
  <c r="S274" i="53"/>
  <c r="R274" i="53"/>
  <c r="Q274" i="53"/>
  <c r="P274" i="53"/>
  <c r="O274" i="53"/>
  <c r="N274" i="53"/>
  <c r="M274" i="53"/>
  <c r="L274" i="53"/>
  <c r="K274" i="53"/>
  <c r="J274" i="53"/>
  <c r="I274" i="53"/>
  <c r="H274" i="53"/>
  <c r="G274" i="53"/>
  <c r="F274" i="53"/>
  <c r="E274" i="53"/>
  <c r="D274" i="53"/>
  <c r="C274" i="53"/>
  <c r="AP273" i="53"/>
  <c r="AO273" i="53"/>
  <c r="AN273" i="53"/>
  <c r="AM273" i="53"/>
  <c r="AL273" i="53"/>
  <c r="AK273" i="53"/>
  <c r="AJ273" i="53"/>
  <c r="AI273" i="53"/>
  <c r="AH273" i="53"/>
  <c r="AG273" i="53"/>
  <c r="AF273" i="53"/>
  <c r="AE273" i="53"/>
  <c r="AD273" i="53"/>
  <c r="AC273" i="53"/>
  <c r="AB273" i="53"/>
  <c r="AA273" i="53"/>
  <c r="Z273" i="53"/>
  <c r="Y273" i="53"/>
  <c r="X273" i="53"/>
  <c r="W273" i="53"/>
  <c r="V273" i="53"/>
  <c r="U273" i="53"/>
  <c r="T273" i="53"/>
  <c r="S273" i="53"/>
  <c r="R273" i="53"/>
  <c r="Q273" i="53"/>
  <c r="P273" i="53"/>
  <c r="O273" i="53"/>
  <c r="N273" i="53"/>
  <c r="M273" i="53"/>
  <c r="L273" i="53"/>
  <c r="K273" i="53"/>
  <c r="J273" i="53"/>
  <c r="I273" i="53"/>
  <c r="H273" i="53"/>
  <c r="G273" i="53"/>
  <c r="F273" i="53"/>
  <c r="E273" i="53"/>
  <c r="D273" i="53"/>
  <c r="C273" i="53"/>
  <c r="AP272" i="53"/>
  <c r="AO272" i="53"/>
  <c r="AN272" i="53"/>
  <c r="AM272" i="53"/>
  <c r="AL272" i="53"/>
  <c r="AK272" i="53"/>
  <c r="AJ272" i="53"/>
  <c r="AI272" i="53"/>
  <c r="AH272" i="53"/>
  <c r="AG272" i="53"/>
  <c r="AF272" i="53"/>
  <c r="AE272" i="53"/>
  <c r="AD272" i="53"/>
  <c r="AC272" i="53"/>
  <c r="AB272" i="53"/>
  <c r="AA272" i="53"/>
  <c r="Z272" i="53"/>
  <c r="Y272" i="53"/>
  <c r="X272" i="53"/>
  <c r="W272" i="53"/>
  <c r="V272" i="53"/>
  <c r="U272" i="53"/>
  <c r="T272" i="53"/>
  <c r="S272" i="53"/>
  <c r="R272" i="53"/>
  <c r="Q272" i="53"/>
  <c r="P272" i="53"/>
  <c r="O272" i="53"/>
  <c r="N272" i="53"/>
  <c r="M272" i="53"/>
  <c r="L272" i="53"/>
  <c r="K272" i="53"/>
  <c r="J272" i="53"/>
  <c r="I272" i="53"/>
  <c r="H272" i="53"/>
  <c r="G272" i="53"/>
  <c r="F272" i="53"/>
  <c r="E272" i="53"/>
  <c r="D272" i="53"/>
  <c r="C272" i="53"/>
  <c r="AP271" i="53"/>
  <c r="AO271" i="53"/>
  <c r="AN271" i="53"/>
  <c r="AM271" i="53"/>
  <c r="AL271" i="53"/>
  <c r="AK271" i="53"/>
  <c r="AJ271" i="53"/>
  <c r="AI271" i="53"/>
  <c r="AH271" i="53"/>
  <c r="AG271" i="53"/>
  <c r="AF271" i="53"/>
  <c r="AE271" i="53"/>
  <c r="AD271" i="53"/>
  <c r="AC271" i="53"/>
  <c r="AB271" i="53"/>
  <c r="AA271" i="53"/>
  <c r="Z271" i="53"/>
  <c r="Y271" i="53"/>
  <c r="X271" i="53"/>
  <c r="W271" i="53"/>
  <c r="V271" i="53"/>
  <c r="U271" i="53"/>
  <c r="T271" i="53"/>
  <c r="S271" i="53"/>
  <c r="R271" i="53"/>
  <c r="Q271" i="53"/>
  <c r="P271" i="53"/>
  <c r="O271" i="53"/>
  <c r="N271" i="53"/>
  <c r="M271" i="53"/>
  <c r="L271" i="53"/>
  <c r="K271" i="53"/>
  <c r="J271" i="53"/>
  <c r="I271" i="53"/>
  <c r="H271" i="53"/>
  <c r="G271" i="53"/>
  <c r="F271" i="53"/>
  <c r="E271" i="53"/>
  <c r="D271" i="53"/>
  <c r="C271" i="53"/>
  <c r="AP270" i="53"/>
  <c r="AO270" i="53"/>
  <c r="AN270" i="53"/>
  <c r="AM270" i="53"/>
  <c r="AL270" i="53"/>
  <c r="AK270" i="53"/>
  <c r="AJ270" i="53"/>
  <c r="AI270" i="53"/>
  <c r="AH270" i="53"/>
  <c r="AG270" i="53"/>
  <c r="AF270" i="53"/>
  <c r="AE270" i="53"/>
  <c r="AD270" i="53"/>
  <c r="AC270" i="53"/>
  <c r="AB270" i="53"/>
  <c r="AA270" i="53"/>
  <c r="Z270" i="53"/>
  <c r="Y270" i="53"/>
  <c r="X270" i="53"/>
  <c r="W270" i="53"/>
  <c r="V270" i="53"/>
  <c r="U270" i="53"/>
  <c r="T270" i="53"/>
  <c r="S270" i="53"/>
  <c r="R270" i="53"/>
  <c r="Q270" i="53"/>
  <c r="P270" i="53"/>
  <c r="O270" i="53"/>
  <c r="N270" i="53"/>
  <c r="M270" i="53"/>
  <c r="L270" i="53"/>
  <c r="K270" i="53"/>
  <c r="J270" i="53"/>
  <c r="I270" i="53"/>
  <c r="H270" i="53"/>
  <c r="G270" i="53"/>
  <c r="F270" i="53"/>
  <c r="E270" i="53"/>
  <c r="D270" i="53"/>
  <c r="C270" i="53"/>
  <c r="AP269" i="53"/>
  <c r="AO269" i="53"/>
  <c r="AN269" i="53"/>
  <c r="AM269" i="53"/>
  <c r="AL269" i="53"/>
  <c r="AK269" i="53"/>
  <c r="AJ269" i="53"/>
  <c r="AI269" i="53"/>
  <c r="AH269" i="53"/>
  <c r="AG269" i="53"/>
  <c r="AF269" i="53"/>
  <c r="AE269" i="53"/>
  <c r="AD269" i="53"/>
  <c r="AC269" i="53"/>
  <c r="AB269" i="53"/>
  <c r="AA269" i="53"/>
  <c r="Z269" i="53"/>
  <c r="Y269" i="53"/>
  <c r="X269" i="53"/>
  <c r="W269" i="53"/>
  <c r="V269" i="53"/>
  <c r="U269" i="53"/>
  <c r="T269" i="53"/>
  <c r="S269" i="53"/>
  <c r="R269" i="53"/>
  <c r="Q269" i="53"/>
  <c r="P269" i="53"/>
  <c r="O269" i="53"/>
  <c r="N269" i="53"/>
  <c r="M269" i="53"/>
  <c r="L269" i="53"/>
  <c r="K269" i="53"/>
  <c r="J269" i="53"/>
  <c r="I269" i="53"/>
  <c r="H269" i="53"/>
  <c r="G269" i="53"/>
  <c r="F269" i="53"/>
  <c r="E269" i="53"/>
  <c r="D269" i="53"/>
  <c r="C269" i="53"/>
  <c r="AP268" i="53"/>
  <c r="AO268" i="53"/>
  <c r="AN268" i="53"/>
  <c r="AM268" i="53"/>
  <c r="AL268" i="53"/>
  <c r="AK268" i="53"/>
  <c r="AJ268" i="53"/>
  <c r="AI268" i="53"/>
  <c r="AH268" i="53"/>
  <c r="AG268" i="53"/>
  <c r="AF268" i="53"/>
  <c r="AE268" i="53"/>
  <c r="AD268" i="53"/>
  <c r="AC268" i="53"/>
  <c r="AB268" i="53"/>
  <c r="AA268" i="53"/>
  <c r="Z268" i="53"/>
  <c r="Y268" i="53"/>
  <c r="X268" i="53"/>
  <c r="W268" i="53"/>
  <c r="V268" i="53"/>
  <c r="U268" i="53"/>
  <c r="T268" i="53"/>
  <c r="S268" i="53"/>
  <c r="R268" i="53"/>
  <c r="Q268" i="53"/>
  <c r="P268" i="53"/>
  <c r="O268" i="53"/>
  <c r="N268" i="53"/>
  <c r="M268" i="53"/>
  <c r="L268" i="53"/>
  <c r="K268" i="53"/>
  <c r="J268" i="53"/>
  <c r="I268" i="53"/>
  <c r="H268" i="53"/>
  <c r="G268" i="53"/>
  <c r="F268" i="53"/>
  <c r="E268" i="53"/>
  <c r="D268" i="53"/>
  <c r="C268" i="53"/>
  <c r="AP267" i="53"/>
  <c r="AO267" i="53"/>
  <c r="AN267" i="53"/>
  <c r="AM267" i="53"/>
  <c r="AL267" i="53"/>
  <c r="AK267" i="53"/>
  <c r="AJ267" i="53"/>
  <c r="AI267" i="53"/>
  <c r="AH267" i="53"/>
  <c r="AG267" i="53"/>
  <c r="AF267" i="53"/>
  <c r="AE267" i="53"/>
  <c r="AD267" i="53"/>
  <c r="AC267" i="53"/>
  <c r="AB267" i="53"/>
  <c r="AA267" i="53"/>
  <c r="Z267" i="53"/>
  <c r="Y267" i="53"/>
  <c r="X267" i="53"/>
  <c r="W267" i="53"/>
  <c r="V267" i="53"/>
  <c r="U267" i="53"/>
  <c r="T267" i="53"/>
  <c r="S267" i="53"/>
  <c r="R267" i="53"/>
  <c r="Q267" i="53"/>
  <c r="P267" i="53"/>
  <c r="O267" i="53"/>
  <c r="N267" i="53"/>
  <c r="M267" i="53"/>
  <c r="L267" i="53"/>
  <c r="K267" i="53"/>
  <c r="J267" i="53"/>
  <c r="I267" i="53"/>
  <c r="H267" i="53"/>
  <c r="G267" i="53"/>
  <c r="F267" i="53"/>
  <c r="E267" i="53"/>
  <c r="D267" i="53"/>
  <c r="C267" i="53"/>
  <c r="AP266" i="53"/>
  <c r="AO266" i="53"/>
  <c r="AN266" i="53"/>
  <c r="AM266" i="53"/>
  <c r="AL266" i="53"/>
  <c r="AK266" i="53"/>
  <c r="AJ266" i="53"/>
  <c r="AI266" i="53"/>
  <c r="AH266" i="53"/>
  <c r="AG266" i="53"/>
  <c r="AF266" i="53"/>
  <c r="AE266" i="53"/>
  <c r="AD266" i="53"/>
  <c r="AC266" i="53"/>
  <c r="AB266" i="53"/>
  <c r="AA266" i="53"/>
  <c r="Z266" i="53"/>
  <c r="Y266" i="53"/>
  <c r="X266" i="53"/>
  <c r="W266" i="53"/>
  <c r="V266" i="53"/>
  <c r="U266" i="53"/>
  <c r="T266" i="53"/>
  <c r="S266" i="53"/>
  <c r="R266" i="53"/>
  <c r="Q266" i="53"/>
  <c r="P266" i="53"/>
  <c r="O266" i="53"/>
  <c r="N266" i="53"/>
  <c r="M266" i="53"/>
  <c r="L266" i="53"/>
  <c r="K266" i="53"/>
  <c r="J266" i="53"/>
  <c r="I266" i="53"/>
  <c r="H266" i="53"/>
  <c r="G266" i="53"/>
  <c r="F266" i="53"/>
  <c r="E266" i="53"/>
  <c r="D266" i="53"/>
  <c r="C266" i="53"/>
  <c r="AP265" i="53"/>
  <c r="AO265" i="53"/>
  <c r="AN265" i="53"/>
  <c r="AM265" i="53"/>
  <c r="AL265" i="53"/>
  <c r="AK265" i="53"/>
  <c r="AJ265" i="53"/>
  <c r="AI265" i="53"/>
  <c r="AH265" i="53"/>
  <c r="AG265" i="53"/>
  <c r="AF265" i="53"/>
  <c r="AE265" i="53"/>
  <c r="AD265" i="53"/>
  <c r="AC265" i="53"/>
  <c r="AB265" i="53"/>
  <c r="AA265" i="53"/>
  <c r="Z265" i="53"/>
  <c r="Y265" i="53"/>
  <c r="X265" i="53"/>
  <c r="W265" i="53"/>
  <c r="V265" i="53"/>
  <c r="U265" i="53"/>
  <c r="T265" i="53"/>
  <c r="S265" i="53"/>
  <c r="R265" i="53"/>
  <c r="Q265" i="53"/>
  <c r="P265" i="53"/>
  <c r="O265" i="53"/>
  <c r="N265" i="53"/>
  <c r="M265" i="53"/>
  <c r="L265" i="53"/>
  <c r="K265" i="53"/>
  <c r="J265" i="53"/>
  <c r="I265" i="53"/>
  <c r="H265" i="53"/>
  <c r="G265" i="53"/>
  <c r="F265" i="53"/>
  <c r="E265" i="53"/>
  <c r="D265" i="53"/>
  <c r="C265" i="53"/>
  <c r="AP264" i="53"/>
  <c r="AO264" i="53"/>
  <c r="AN264" i="53"/>
  <c r="AM264" i="53"/>
  <c r="AL264" i="53"/>
  <c r="AK264" i="53"/>
  <c r="AJ264" i="53"/>
  <c r="AI264" i="53"/>
  <c r="AH264" i="53"/>
  <c r="AG264" i="53"/>
  <c r="AF264" i="53"/>
  <c r="AE264" i="53"/>
  <c r="AD264" i="53"/>
  <c r="AC264" i="53"/>
  <c r="AB264" i="53"/>
  <c r="AA264" i="53"/>
  <c r="Z264" i="53"/>
  <c r="Y264" i="53"/>
  <c r="X264" i="53"/>
  <c r="W264" i="53"/>
  <c r="V264" i="53"/>
  <c r="U264" i="53"/>
  <c r="T264" i="53"/>
  <c r="S264" i="53"/>
  <c r="R264" i="53"/>
  <c r="Q264" i="53"/>
  <c r="P264" i="53"/>
  <c r="O264" i="53"/>
  <c r="N264" i="53"/>
  <c r="M264" i="53"/>
  <c r="L264" i="53"/>
  <c r="K264" i="53"/>
  <c r="J264" i="53"/>
  <c r="I264" i="53"/>
  <c r="H264" i="53"/>
  <c r="G264" i="53"/>
  <c r="F264" i="53"/>
  <c r="E264" i="53"/>
  <c r="D264" i="53"/>
  <c r="C264" i="53"/>
  <c r="AP263" i="53"/>
  <c r="AO263" i="53"/>
  <c r="AN263" i="53"/>
  <c r="AM263" i="53"/>
  <c r="AL263" i="53"/>
  <c r="AK263" i="53"/>
  <c r="AJ263" i="53"/>
  <c r="AI263" i="53"/>
  <c r="AH263" i="53"/>
  <c r="AG263" i="53"/>
  <c r="AF263" i="53"/>
  <c r="AE263" i="53"/>
  <c r="AD263" i="53"/>
  <c r="AC263" i="53"/>
  <c r="AB263" i="53"/>
  <c r="AA263" i="53"/>
  <c r="Z263" i="53"/>
  <c r="Y263" i="53"/>
  <c r="X263" i="53"/>
  <c r="W263" i="53"/>
  <c r="V263" i="53"/>
  <c r="U263" i="53"/>
  <c r="T263" i="53"/>
  <c r="S263" i="53"/>
  <c r="R263" i="53"/>
  <c r="Q263" i="53"/>
  <c r="P263" i="53"/>
  <c r="O263" i="53"/>
  <c r="N263" i="53"/>
  <c r="M263" i="53"/>
  <c r="L263" i="53"/>
  <c r="K263" i="53"/>
  <c r="J263" i="53"/>
  <c r="I263" i="53"/>
  <c r="H263" i="53"/>
  <c r="G263" i="53"/>
  <c r="F263" i="53"/>
  <c r="E263" i="53"/>
  <c r="D263" i="53"/>
  <c r="C263" i="53"/>
  <c r="AP262" i="53"/>
  <c r="AO262" i="53"/>
  <c r="AN262" i="53"/>
  <c r="AM262" i="53"/>
  <c r="AL262" i="53"/>
  <c r="AK262" i="53"/>
  <c r="AJ262" i="53"/>
  <c r="AI262" i="53"/>
  <c r="AH262" i="53"/>
  <c r="AG262" i="53"/>
  <c r="AF262" i="53"/>
  <c r="AE262" i="53"/>
  <c r="AD262" i="53"/>
  <c r="AC262" i="53"/>
  <c r="AB262" i="53"/>
  <c r="AA262" i="53"/>
  <c r="Z262" i="53"/>
  <c r="Y262" i="53"/>
  <c r="X262" i="53"/>
  <c r="W262" i="53"/>
  <c r="V262" i="53"/>
  <c r="U262" i="53"/>
  <c r="T262" i="53"/>
  <c r="S262" i="53"/>
  <c r="R262" i="53"/>
  <c r="Q262" i="53"/>
  <c r="P262" i="53"/>
  <c r="O262" i="53"/>
  <c r="N262" i="53"/>
  <c r="M262" i="53"/>
  <c r="L262" i="53"/>
  <c r="K262" i="53"/>
  <c r="J262" i="53"/>
  <c r="I262" i="53"/>
  <c r="H262" i="53"/>
  <c r="G262" i="53"/>
  <c r="F262" i="53"/>
  <c r="E262" i="53"/>
  <c r="D262" i="53"/>
  <c r="C262" i="53"/>
  <c r="AP261" i="53"/>
  <c r="AO261" i="53"/>
  <c r="AN261" i="53"/>
  <c r="AM261" i="53"/>
  <c r="AL261" i="53"/>
  <c r="AK261" i="53"/>
  <c r="AJ261" i="53"/>
  <c r="AI261" i="53"/>
  <c r="AH261" i="53"/>
  <c r="AG261" i="53"/>
  <c r="AF261" i="53"/>
  <c r="AE261" i="53"/>
  <c r="AD261" i="53"/>
  <c r="AC261" i="53"/>
  <c r="AB261" i="53"/>
  <c r="AA261" i="53"/>
  <c r="Z261" i="53"/>
  <c r="Y261" i="53"/>
  <c r="X261" i="53"/>
  <c r="W261" i="53"/>
  <c r="V261" i="53"/>
  <c r="U261" i="53"/>
  <c r="T261" i="53"/>
  <c r="S261" i="53"/>
  <c r="R261" i="53"/>
  <c r="Q261" i="53"/>
  <c r="P261" i="53"/>
  <c r="O261" i="53"/>
  <c r="N261" i="53"/>
  <c r="M261" i="53"/>
  <c r="L261" i="53"/>
  <c r="K261" i="53"/>
  <c r="J261" i="53"/>
  <c r="I261" i="53"/>
  <c r="H261" i="53"/>
  <c r="G261" i="53"/>
  <c r="F261" i="53"/>
  <c r="E261" i="53"/>
  <c r="D261" i="53"/>
  <c r="C261" i="53"/>
  <c r="AP260" i="53"/>
  <c r="AO260" i="53"/>
  <c r="AN260" i="53"/>
  <c r="AM260" i="53"/>
  <c r="AL260" i="53"/>
  <c r="AK260" i="53"/>
  <c r="AJ260" i="53"/>
  <c r="AI260" i="53"/>
  <c r="AH260" i="53"/>
  <c r="AG260" i="53"/>
  <c r="AF260" i="53"/>
  <c r="AE260" i="53"/>
  <c r="AD260" i="53"/>
  <c r="AC260" i="53"/>
  <c r="AB260" i="53"/>
  <c r="AA260" i="53"/>
  <c r="Z260" i="53"/>
  <c r="Y260" i="53"/>
  <c r="X260" i="53"/>
  <c r="W260" i="53"/>
  <c r="V260" i="53"/>
  <c r="U260" i="53"/>
  <c r="T260" i="53"/>
  <c r="S260" i="53"/>
  <c r="R260" i="53"/>
  <c r="Q260" i="53"/>
  <c r="P260" i="53"/>
  <c r="O260" i="53"/>
  <c r="N260" i="53"/>
  <c r="M260" i="53"/>
  <c r="L260" i="53"/>
  <c r="K260" i="53"/>
  <c r="J260" i="53"/>
  <c r="I260" i="53"/>
  <c r="H260" i="53"/>
  <c r="G260" i="53"/>
  <c r="F260" i="53"/>
  <c r="E260" i="53"/>
  <c r="D260" i="53"/>
  <c r="C260" i="53"/>
  <c r="AP259" i="53"/>
  <c r="AO259" i="53"/>
  <c r="AN259" i="53"/>
  <c r="AM259" i="53"/>
  <c r="AL259" i="53"/>
  <c r="AK259" i="53"/>
  <c r="AJ259" i="53"/>
  <c r="AI259" i="53"/>
  <c r="AH259" i="53"/>
  <c r="AG259" i="53"/>
  <c r="AF259" i="53"/>
  <c r="AE259" i="53"/>
  <c r="AD259" i="53"/>
  <c r="AC259" i="53"/>
  <c r="AB259" i="53"/>
  <c r="AA259" i="53"/>
  <c r="Z259" i="53"/>
  <c r="Y259" i="53"/>
  <c r="X259" i="53"/>
  <c r="W259" i="53"/>
  <c r="V259" i="53"/>
  <c r="U259" i="53"/>
  <c r="T259" i="53"/>
  <c r="S259" i="53"/>
  <c r="R259" i="53"/>
  <c r="Q259" i="53"/>
  <c r="P259" i="53"/>
  <c r="O259" i="53"/>
  <c r="N259" i="53"/>
  <c r="M259" i="53"/>
  <c r="L259" i="53"/>
  <c r="K259" i="53"/>
  <c r="J259" i="53"/>
  <c r="I259" i="53"/>
  <c r="H259" i="53"/>
  <c r="G259" i="53"/>
  <c r="F259" i="53"/>
  <c r="E259" i="53"/>
  <c r="D259" i="53"/>
  <c r="C259" i="53"/>
  <c r="AP258" i="53"/>
  <c r="AO258" i="53"/>
  <c r="AN258" i="53"/>
  <c r="AM258" i="53"/>
  <c r="AL258" i="53"/>
  <c r="AK258" i="53"/>
  <c r="AJ258" i="53"/>
  <c r="AI258" i="53"/>
  <c r="AH258" i="53"/>
  <c r="AG258" i="53"/>
  <c r="AF258" i="53"/>
  <c r="AE258" i="53"/>
  <c r="AD258" i="53"/>
  <c r="AC258" i="53"/>
  <c r="AB258" i="53"/>
  <c r="AA258" i="53"/>
  <c r="Z258" i="53"/>
  <c r="Y258" i="53"/>
  <c r="X258" i="53"/>
  <c r="W258" i="53"/>
  <c r="V258" i="53"/>
  <c r="U258" i="53"/>
  <c r="T258" i="53"/>
  <c r="S258" i="53"/>
  <c r="R258" i="53"/>
  <c r="Q258" i="53"/>
  <c r="P258" i="53"/>
  <c r="O258" i="53"/>
  <c r="N258" i="53"/>
  <c r="M258" i="53"/>
  <c r="L258" i="53"/>
  <c r="K258" i="53"/>
  <c r="J258" i="53"/>
  <c r="I258" i="53"/>
  <c r="H258" i="53"/>
  <c r="G258" i="53"/>
  <c r="F258" i="53"/>
  <c r="E258" i="53"/>
  <c r="D258" i="53"/>
  <c r="C258" i="53"/>
  <c r="AP257" i="53"/>
  <c r="AO257" i="53"/>
  <c r="AN257" i="53"/>
  <c r="AM257" i="53"/>
  <c r="AL257" i="53"/>
  <c r="AK257" i="53"/>
  <c r="AJ257" i="53"/>
  <c r="AI257" i="53"/>
  <c r="AH257" i="53"/>
  <c r="AG257" i="53"/>
  <c r="AF257" i="53"/>
  <c r="AE257" i="53"/>
  <c r="AD257" i="53"/>
  <c r="AC257" i="53"/>
  <c r="AB257" i="53"/>
  <c r="AA257" i="53"/>
  <c r="Z257" i="53"/>
  <c r="Y257" i="53"/>
  <c r="X257" i="53"/>
  <c r="W257" i="53"/>
  <c r="V257" i="53"/>
  <c r="U257" i="53"/>
  <c r="T257" i="53"/>
  <c r="S257" i="53"/>
  <c r="R257" i="53"/>
  <c r="Q257" i="53"/>
  <c r="P257" i="53"/>
  <c r="O257" i="53"/>
  <c r="N257" i="53"/>
  <c r="M257" i="53"/>
  <c r="L257" i="53"/>
  <c r="K257" i="53"/>
  <c r="J257" i="53"/>
  <c r="I257" i="53"/>
  <c r="H257" i="53"/>
  <c r="G257" i="53"/>
  <c r="F257" i="53"/>
  <c r="E257" i="53"/>
  <c r="D257" i="53"/>
  <c r="C257" i="53"/>
  <c r="AP256" i="53"/>
  <c r="AO256" i="53"/>
  <c r="AN256" i="53"/>
  <c r="AM256" i="53"/>
  <c r="AL256" i="53"/>
  <c r="AK256" i="53"/>
  <c r="AJ256" i="53"/>
  <c r="AI256" i="53"/>
  <c r="AH256" i="53"/>
  <c r="AG256" i="53"/>
  <c r="AF256" i="53"/>
  <c r="AE256" i="53"/>
  <c r="AD256" i="53"/>
  <c r="AC256" i="53"/>
  <c r="AB256" i="53"/>
  <c r="AA256" i="53"/>
  <c r="Z256" i="53"/>
  <c r="Y256" i="53"/>
  <c r="X256" i="53"/>
  <c r="W256" i="53"/>
  <c r="V256" i="53"/>
  <c r="U256" i="53"/>
  <c r="T256" i="53"/>
  <c r="S256" i="53"/>
  <c r="R256" i="53"/>
  <c r="Q256" i="53"/>
  <c r="P256" i="53"/>
  <c r="O256" i="53"/>
  <c r="N256" i="53"/>
  <c r="M256" i="53"/>
  <c r="L256" i="53"/>
  <c r="K256" i="53"/>
  <c r="J256" i="53"/>
  <c r="I256" i="53"/>
  <c r="H256" i="53"/>
  <c r="G256" i="53"/>
  <c r="F256" i="53"/>
  <c r="E256" i="53"/>
  <c r="D256" i="53"/>
  <c r="C256" i="53"/>
  <c r="AP255" i="53"/>
  <c r="AO255" i="53"/>
  <c r="AN255" i="53"/>
  <c r="AM255" i="53"/>
  <c r="AL255" i="53"/>
  <c r="AK255" i="53"/>
  <c r="AJ255" i="53"/>
  <c r="AI255" i="53"/>
  <c r="AH255" i="53"/>
  <c r="AG255" i="53"/>
  <c r="AF255" i="53"/>
  <c r="AE255" i="53"/>
  <c r="AD255" i="53"/>
  <c r="AC255" i="53"/>
  <c r="AB255" i="53"/>
  <c r="AA255" i="53"/>
  <c r="Z255" i="53"/>
  <c r="Y255" i="53"/>
  <c r="X255" i="53"/>
  <c r="W255" i="53"/>
  <c r="V255" i="53"/>
  <c r="U255" i="53"/>
  <c r="T255" i="53"/>
  <c r="S255" i="53"/>
  <c r="R255" i="53"/>
  <c r="Q255" i="53"/>
  <c r="P255" i="53"/>
  <c r="O255" i="53"/>
  <c r="N255" i="53"/>
  <c r="M255" i="53"/>
  <c r="L255" i="53"/>
  <c r="K255" i="53"/>
  <c r="J255" i="53"/>
  <c r="I255" i="53"/>
  <c r="H255" i="53"/>
  <c r="G255" i="53"/>
  <c r="F255" i="53"/>
  <c r="E255" i="53"/>
  <c r="D255" i="53"/>
  <c r="C255" i="53"/>
  <c r="AP254" i="53"/>
  <c r="AO254" i="53"/>
  <c r="AN254" i="53"/>
  <c r="AM254" i="53"/>
  <c r="AL254" i="53"/>
  <c r="AK254" i="53"/>
  <c r="AJ254" i="53"/>
  <c r="AI254" i="53"/>
  <c r="AH254" i="53"/>
  <c r="AG254" i="53"/>
  <c r="AF254" i="53"/>
  <c r="AE254" i="53"/>
  <c r="AD254" i="53"/>
  <c r="AC254" i="53"/>
  <c r="AB254" i="53"/>
  <c r="AA254" i="53"/>
  <c r="Z254" i="53"/>
  <c r="Y254" i="53"/>
  <c r="X254" i="53"/>
  <c r="W254" i="53"/>
  <c r="V254" i="53"/>
  <c r="U254" i="53"/>
  <c r="T254" i="53"/>
  <c r="S254" i="53"/>
  <c r="R254" i="53"/>
  <c r="Q254" i="53"/>
  <c r="P254" i="53"/>
  <c r="O254" i="53"/>
  <c r="N254" i="53"/>
  <c r="M254" i="53"/>
  <c r="L254" i="53"/>
  <c r="K254" i="53"/>
  <c r="J254" i="53"/>
  <c r="I254" i="53"/>
  <c r="H254" i="53"/>
  <c r="G254" i="53"/>
  <c r="F254" i="53"/>
  <c r="E254" i="53"/>
  <c r="D254" i="53"/>
  <c r="C254" i="53"/>
  <c r="AP253" i="53"/>
  <c r="AO253" i="53"/>
  <c r="AN253" i="53"/>
  <c r="AM253" i="53"/>
  <c r="AL253" i="53"/>
  <c r="AK253" i="53"/>
  <c r="AJ253" i="53"/>
  <c r="AI253" i="53"/>
  <c r="AH253" i="53"/>
  <c r="AG253" i="53"/>
  <c r="AF253" i="53"/>
  <c r="AE253" i="53"/>
  <c r="AD253" i="53"/>
  <c r="AC253" i="53"/>
  <c r="AB253" i="53"/>
  <c r="AA253" i="53"/>
  <c r="Z253" i="53"/>
  <c r="Y253" i="53"/>
  <c r="X253" i="53"/>
  <c r="W253" i="53"/>
  <c r="V253" i="53"/>
  <c r="U253" i="53"/>
  <c r="T253" i="53"/>
  <c r="S253" i="53"/>
  <c r="R253" i="53"/>
  <c r="Q253" i="53"/>
  <c r="P253" i="53"/>
  <c r="O253" i="53"/>
  <c r="N253" i="53"/>
  <c r="M253" i="53"/>
  <c r="L253" i="53"/>
  <c r="K253" i="53"/>
  <c r="J253" i="53"/>
  <c r="I253" i="53"/>
  <c r="H253" i="53"/>
  <c r="G253" i="53"/>
  <c r="F253" i="53"/>
  <c r="E253" i="53"/>
  <c r="D253" i="53"/>
  <c r="C253" i="53"/>
  <c r="AP252" i="53"/>
  <c r="AO252" i="53"/>
  <c r="AN252" i="53"/>
  <c r="AM252" i="53"/>
  <c r="AL252" i="53"/>
  <c r="AK252" i="53"/>
  <c r="AJ252" i="53"/>
  <c r="AI252" i="53"/>
  <c r="AH252" i="53"/>
  <c r="AG252" i="53"/>
  <c r="AF252" i="53"/>
  <c r="AE252" i="53"/>
  <c r="AD252" i="53"/>
  <c r="AC252" i="53"/>
  <c r="AB252" i="53"/>
  <c r="AA252" i="53"/>
  <c r="Z252" i="53"/>
  <c r="Y252" i="53"/>
  <c r="X252" i="53"/>
  <c r="W252" i="53"/>
  <c r="V252" i="53"/>
  <c r="U252" i="53"/>
  <c r="T252" i="53"/>
  <c r="S252" i="53"/>
  <c r="R252" i="53"/>
  <c r="Q252" i="53"/>
  <c r="P252" i="53"/>
  <c r="O252" i="53"/>
  <c r="N252" i="53"/>
  <c r="M252" i="53"/>
  <c r="L252" i="53"/>
  <c r="K252" i="53"/>
  <c r="J252" i="53"/>
  <c r="I252" i="53"/>
  <c r="H252" i="53"/>
  <c r="G252" i="53"/>
  <c r="F252" i="53"/>
  <c r="E252" i="53"/>
  <c r="D252" i="53"/>
  <c r="C252" i="53"/>
  <c r="AP251" i="53"/>
  <c r="AO251" i="53"/>
  <c r="AN251" i="53"/>
  <c r="AM251" i="53"/>
  <c r="AL251" i="53"/>
  <c r="AK251" i="53"/>
  <c r="AJ251" i="53"/>
  <c r="AI251" i="53"/>
  <c r="AH251" i="53"/>
  <c r="AG251" i="53"/>
  <c r="AF251" i="53"/>
  <c r="AE251" i="53"/>
  <c r="AD251" i="53"/>
  <c r="AC251" i="53"/>
  <c r="AB251" i="53"/>
  <c r="AA251" i="53"/>
  <c r="Z251" i="53"/>
  <c r="Y251" i="53"/>
  <c r="X251" i="53"/>
  <c r="W251" i="53"/>
  <c r="V251" i="53"/>
  <c r="U251" i="53"/>
  <c r="T251" i="53"/>
  <c r="S251" i="53"/>
  <c r="R251" i="53"/>
  <c r="Q251" i="53"/>
  <c r="P251" i="53"/>
  <c r="O251" i="53"/>
  <c r="N251" i="53"/>
  <c r="M251" i="53"/>
  <c r="L251" i="53"/>
  <c r="K251" i="53"/>
  <c r="J251" i="53"/>
  <c r="I251" i="53"/>
  <c r="H251" i="53"/>
  <c r="G251" i="53"/>
  <c r="F251" i="53"/>
  <c r="E251" i="53"/>
  <c r="D251" i="53"/>
  <c r="C251" i="53"/>
  <c r="AP250" i="53"/>
  <c r="AO250" i="53"/>
  <c r="AN250" i="53"/>
  <c r="AM250" i="53"/>
  <c r="AL250" i="53"/>
  <c r="AK250" i="53"/>
  <c r="AJ250" i="53"/>
  <c r="AI250" i="53"/>
  <c r="AH250" i="53"/>
  <c r="AG250" i="53"/>
  <c r="AF250" i="53"/>
  <c r="AE250" i="53"/>
  <c r="AD250" i="53"/>
  <c r="AC250" i="53"/>
  <c r="AB250" i="53"/>
  <c r="AA250" i="53"/>
  <c r="Z250" i="53"/>
  <c r="Y250" i="53"/>
  <c r="X250" i="53"/>
  <c r="W250" i="53"/>
  <c r="V250" i="53"/>
  <c r="U250" i="53"/>
  <c r="T250" i="53"/>
  <c r="S250" i="53"/>
  <c r="R250" i="53"/>
  <c r="Q250" i="53"/>
  <c r="P250" i="53"/>
  <c r="O250" i="53"/>
  <c r="N250" i="53"/>
  <c r="M250" i="53"/>
  <c r="L250" i="53"/>
  <c r="K250" i="53"/>
  <c r="J250" i="53"/>
  <c r="I250" i="53"/>
  <c r="H250" i="53"/>
  <c r="G250" i="53"/>
  <c r="F250" i="53"/>
  <c r="E250" i="53"/>
  <c r="D250" i="53"/>
  <c r="C250" i="53"/>
  <c r="AP249" i="53"/>
  <c r="AO249" i="53"/>
  <c r="AN249" i="53"/>
  <c r="AM249" i="53"/>
  <c r="AL249" i="53"/>
  <c r="AK249" i="53"/>
  <c r="AJ249" i="53"/>
  <c r="AI249" i="53"/>
  <c r="AH249" i="53"/>
  <c r="AG249" i="53"/>
  <c r="AF249" i="53"/>
  <c r="AE249" i="53"/>
  <c r="AD249" i="53"/>
  <c r="AC249" i="53"/>
  <c r="AB249" i="53"/>
  <c r="AA249" i="53"/>
  <c r="Z249" i="53"/>
  <c r="Y249" i="53"/>
  <c r="X249" i="53"/>
  <c r="W249" i="53"/>
  <c r="V249" i="53"/>
  <c r="U249" i="53"/>
  <c r="T249" i="53"/>
  <c r="S249" i="53"/>
  <c r="R249" i="53"/>
  <c r="Q249" i="53"/>
  <c r="P249" i="53"/>
  <c r="O249" i="53"/>
  <c r="N249" i="53"/>
  <c r="M249" i="53"/>
  <c r="L249" i="53"/>
  <c r="K249" i="53"/>
  <c r="J249" i="53"/>
  <c r="I249" i="53"/>
  <c r="H249" i="53"/>
  <c r="G249" i="53"/>
  <c r="F249" i="53"/>
  <c r="E249" i="53"/>
  <c r="D249" i="53"/>
  <c r="C249" i="53"/>
  <c r="AP248" i="53"/>
  <c r="AO248" i="53"/>
  <c r="AN248" i="53"/>
  <c r="AM248" i="53"/>
  <c r="AL248" i="53"/>
  <c r="AK248" i="53"/>
  <c r="AJ248" i="53"/>
  <c r="AI248" i="53"/>
  <c r="AH248" i="53"/>
  <c r="AG248" i="53"/>
  <c r="AF248" i="53"/>
  <c r="AE248" i="53"/>
  <c r="AD248" i="53"/>
  <c r="AC248" i="53"/>
  <c r="AB248" i="53"/>
  <c r="AA248" i="53"/>
  <c r="Z248" i="53"/>
  <c r="Y248" i="53"/>
  <c r="X248" i="53"/>
  <c r="W248" i="53"/>
  <c r="V248" i="53"/>
  <c r="U248" i="53"/>
  <c r="T248" i="53"/>
  <c r="S248" i="53"/>
  <c r="R248" i="53"/>
  <c r="Q248" i="53"/>
  <c r="P248" i="53"/>
  <c r="O248" i="53"/>
  <c r="N248" i="53"/>
  <c r="M248" i="53"/>
  <c r="L248" i="53"/>
  <c r="K248" i="53"/>
  <c r="J248" i="53"/>
  <c r="I248" i="53"/>
  <c r="H248" i="53"/>
  <c r="G248" i="53"/>
  <c r="F248" i="53"/>
  <c r="E248" i="53"/>
  <c r="D248" i="53"/>
  <c r="C248" i="53"/>
  <c r="AP247" i="53"/>
  <c r="AO247" i="53"/>
  <c r="AN247" i="53"/>
  <c r="AM247" i="53"/>
  <c r="AL247" i="53"/>
  <c r="AK247" i="53"/>
  <c r="AJ247" i="53"/>
  <c r="AI247" i="53"/>
  <c r="AH247" i="53"/>
  <c r="AG247" i="53"/>
  <c r="AF247" i="53"/>
  <c r="AE247" i="53"/>
  <c r="AD247" i="53"/>
  <c r="AC247" i="53"/>
  <c r="AB247" i="53"/>
  <c r="AA247" i="53"/>
  <c r="Z247" i="53"/>
  <c r="Y247" i="53"/>
  <c r="X247" i="53"/>
  <c r="W247" i="53"/>
  <c r="V247" i="53"/>
  <c r="U247" i="53"/>
  <c r="T247" i="53"/>
  <c r="S247" i="53"/>
  <c r="R247" i="53"/>
  <c r="Q247" i="53"/>
  <c r="P247" i="53"/>
  <c r="O247" i="53"/>
  <c r="N247" i="53"/>
  <c r="M247" i="53"/>
  <c r="L247" i="53"/>
  <c r="K247" i="53"/>
  <c r="J247" i="53"/>
  <c r="I247" i="53"/>
  <c r="H247" i="53"/>
  <c r="G247" i="53"/>
  <c r="F247" i="53"/>
  <c r="E247" i="53"/>
  <c r="D247" i="53"/>
  <c r="C247" i="53"/>
  <c r="AP246" i="53"/>
  <c r="AO246" i="53"/>
  <c r="AN246" i="53"/>
  <c r="AM246" i="53"/>
  <c r="AL246" i="53"/>
  <c r="AK246" i="53"/>
  <c r="AJ246" i="53"/>
  <c r="AI246" i="53"/>
  <c r="AH246" i="53"/>
  <c r="AG246" i="53"/>
  <c r="AF246" i="53"/>
  <c r="AE246" i="53"/>
  <c r="AD246" i="53"/>
  <c r="AC246" i="53"/>
  <c r="AB246" i="53"/>
  <c r="AA246" i="53"/>
  <c r="Z246" i="53"/>
  <c r="Y246" i="53"/>
  <c r="X246" i="53"/>
  <c r="W246" i="53"/>
  <c r="V246" i="53"/>
  <c r="U246" i="53"/>
  <c r="T246" i="53"/>
  <c r="S246" i="53"/>
  <c r="R246" i="53"/>
  <c r="Q246" i="53"/>
  <c r="P246" i="53"/>
  <c r="O246" i="53"/>
  <c r="N246" i="53"/>
  <c r="M246" i="53"/>
  <c r="L246" i="53"/>
  <c r="K246" i="53"/>
  <c r="J246" i="53"/>
  <c r="I246" i="53"/>
  <c r="H246" i="53"/>
  <c r="G246" i="53"/>
  <c r="F246" i="53"/>
  <c r="E246" i="53"/>
  <c r="D246" i="53"/>
  <c r="C246" i="53"/>
  <c r="AP245" i="53"/>
  <c r="AO245" i="53"/>
  <c r="AN245" i="53"/>
  <c r="AM245" i="53"/>
  <c r="AL245" i="53"/>
  <c r="AK245" i="53"/>
  <c r="AJ245" i="53"/>
  <c r="AI245" i="53"/>
  <c r="AH245" i="53"/>
  <c r="AG245" i="53"/>
  <c r="AF245" i="53"/>
  <c r="AE245" i="53"/>
  <c r="AD245" i="53"/>
  <c r="AC245" i="53"/>
  <c r="AB245" i="53"/>
  <c r="AA245" i="53"/>
  <c r="Z245" i="53"/>
  <c r="Y245" i="53"/>
  <c r="X245" i="53"/>
  <c r="W245" i="53"/>
  <c r="V245" i="53"/>
  <c r="U245" i="53"/>
  <c r="T245" i="53"/>
  <c r="S245" i="53"/>
  <c r="R245" i="53"/>
  <c r="Q245" i="53"/>
  <c r="P245" i="53"/>
  <c r="O245" i="53"/>
  <c r="N245" i="53"/>
  <c r="M245" i="53"/>
  <c r="L245" i="53"/>
  <c r="K245" i="53"/>
  <c r="J245" i="53"/>
  <c r="I245" i="53"/>
  <c r="H245" i="53"/>
  <c r="G245" i="53"/>
  <c r="F245" i="53"/>
  <c r="E245" i="53"/>
  <c r="D245" i="53"/>
  <c r="C245" i="53"/>
  <c r="AP244" i="53"/>
  <c r="AO244" i="53"/>
  <c r="AN244" i="53"/>
  <c r="AM244" i="53"/>
  <c r="AL244" i="53"/>
  <c r="AK244" i="53"/>
  <c r="AJ244" i="53"/>
  <c r="AI244" i="53"/>
  <c r="AH244" i="53"/>
  <c r="AG244" i="53"/>
  <c r="AF244" i="53"/>
  <c r="AE244" i="53"/>
  <c r="AD244" i="53"/>
  <c r="AC244" i="53"/>
  <c r="AB244" i="53"/>
  <c r="AA244" i="53"/>
  <c r="Z244" i="53"/>
  <c r="Y244" i="53"/>
  <c r="X244" i="53"/>
  <c r="W244" i="53"/>
  <c r="V244" i="53"/>
  <c r="U244" i="53"/>
  <c r="T244" i="53"/>
  <c r="S244" i="53"/>
  <c r="R244" i="53"/>
  <c r="Q244" i="53"/>
  <c r="P244" i="53"/>
  <c r="O244" i="53"/>
  <c r="N244" i="53"/>
  <c r="M244" i="53"/>
  <c r="L244" i="53"/>
  <c r="K244" i="53"/>
  <c r="J244" i="53"/>
  <c r="I244" i="53"/>
  <c r="H244" i="53"/>
  <c r="G244" i="53"/>
  <c r="F244" i="53"/>
  <c r="E244" i="53"/>
  <c r="D244" i="53"/>
  <c r="C244" i="53"/>
  <c r="AP243" i="53"/>
  <c r="AO243" i="53"/>
  <c r="AN243" i="53"/>
  <c r="AM243" i="53"/>
  <c r="AL243" i="53"/>
  <c r="AK243" i="53"/>
  <c r="AJ243" i="53"/>
  <c r="AI243" i="53"/>
  <c r="AH243" i="53"/>
  <c r="AG243" i="53"/>
  <c r="AF243" i="53"/>
  <c r="AE243" i="53"/>
  <c r="AD243" i="53"/>
  <c r="AC243" i="53"/>
  <c r="AB243" i="53"/>
  <c r="AA243" i="53"/>
  <c r="Z243" i="53"/>
  <c r="Y243" i="53"/>
  <c r="X243" i="53"/>
  <c r="W243" i="53"/>
  <c r="V243" i="53"/>
  <c r="U243" i="53"/>
  <c r="T243" i="53"/>
  <c r="S243" i="53"/>
  <c r="R243" i="53"/>
  <c r="Q243" i="53"/>
  <c r="P243" i="53"/>
  <c r="O243" i="53"/>
  <c r="N243" i="53"/>
  <c r="M243" i="53"/>
  <c r="L243" i="53"/>
  <c r="K243" i="53"/>
  <c r="J243" i="53"/>
  <c r="I243" i="53"/>
  <c r="H243" i="53"/>
  <c r="G243" i="53"/>
  <c r="F243" i="53"/>
  <c r="E243" i="53"/>
  <c r="D243" i="53"/>
  <c r="C243" i="53"/>
  <c r="AP242" i="53"/>
  <c r="AO242" i="53"/>
  <c r="AN242" i="53"/>
  <c r="AM242" i="53"/>
  <c r="AL242" i="53"/>
  <c r="AK242" i="53"/>
  <c r="AJ242" i="53"/>
  <c r="AI242" i="53"/>
  <c r="AH242" i="53"/>
  <c r="AG242" i="53"/>
  <c r="AF242" i="53"/>
  <c r="AE242" i="53"/>
  <c r="AD242" i="53"/>
  <c r="AC242" i="53"/>
  <c r="AB242" i="53"/>
  <c r="AA242" i="53"/>
  <c r="Z242" i="53"/>
  <c r="Y242" i="53"/>
  <c r="X242" i="53"/>
  <c r="W242" i="53"/>
  <c r="V242" i="53"/>
  <c r="U242" i="53"/>
  <c r="T242" i="53"/>
  <c r="S242" i="53"/>
  <c r="R242" i="53"/>
  <c r="Q242" i="53"/>
  <c r="P242" i="53"/>
  <c r="O242" i="53"/>
  <c r="N242" i="53"/>
  <c r="M242" i="53"/>
  <c r="L242" i="53"/>
  <c r="K242" i="53"/>
  <c r="J242" i="53"/>
  <c r="I242" i="53"/>
  <c r="H242" i="53"/>
  <c r="G242" i="53"/>
  <c r="F242" i="53"/>
  <c r="E242" i="53"/>
  <c r="D242" i="53"/>
  <c r="C242" i="53"/>
  <c r="AP241" i="53"/>
  <c r="AO241" i="53"/>
  <c r="AN241" i="53"/>
  <c r="AM241" i="53"/>
  <c r="AL241" i="53"/>
  <c r="AK241" i="53"/>
  <c r="AJ241" i="53"/>
  <c r="AI241" i="53"/>
  <c r="AH241" i="53"/>
  <c r="AG241" i="53"/>
  <c r="AF241" i="53"/>
  <c r="AE241" i="53"/>
  <c r="AD241" i="53"/>
  <c r="AC241" i="53"/>
  <c r="AB241" i="53"/>
  <c r="AA241" i="53"/>
  <c r="Z241" i="53"/>
  <c r="Y241" i="53"/>
  <c r="X241" i="53"/>
  <c r="W241" i="53"/>
  <c r="V241" i="53"/>
  <c r="U241" i="53"/>
  <c r="T241" i="53"/>
  <c r="S241" i="53"/>
  <c r="R241" i="53"/>
  <c r="Q241" i="53"/>
  <c r="P241" i="53"/>
  <c r="O241" i="53"/>
  <c r="N241" i="53"/>
  <c r="M241" i="53"/>
  <c r="L241" i="53"/>
  <c r="K241" i="53"/>
  <c r="J241" i="53"/>
  <c r="I241" i="53"/>
  <c r="H241" i="53"/>
  <c r="G241" i="53"/>
  <c r="F241" i="53"/>
  <c r="E241" i="53"/>
  <c r="D241" i="53"/>
  <c r="C241" i="53"/>
  <c r="AP240" i="53"/>
  <c r="AO240" i="53"/>
  <c r="AN240" i="53"/>
  <c r="AM240" i="53"/>
  <c r="AL240" i="53"/>
  <c r="AK240" i="53"/>
  <c r="AJ240" i="53"/>
  <c r="AI240" i="53"/>
  <c r="AH240" i="53"/>
  <c r="AG240" i="53"/>
  <c r="AF240" i="53"/>
  <c r="AE240" i="53"/>
  <c r="AD240" i="53"/>
  <c r="AC240" i="53"/>
  <c r="AB240" i="53"/>
  <c r="AA240" i="53"/>
  <c r="Z240" i="53"/>
  <c r="Y240" i="53"/>
  <c r="X240" i="53"/>
  <c r="W240" i="53"/>
  <c r="V240" i="53"/>
  <c r="U240" i="53"/>
  <c r="T240" i="53"/>
  <c r="S240" i="53"/>
  <c r="R240" i="53"/>
  <c r="Q240" i="53"/>
  <c r="P240" i="53"/>
  <c r="O240" i="53"/>
  <c r="N240" i="53"/>
  <c r="M240" i="53"/>
  <c r="L240" i="53"/>
  <c r="K240" i="53"/>
  <c r="J240" i="53"/>
  <c r="I240" i="53"/>
  <c r="H240" i="53"/>
  <c r="G240" i="53"/>
  <c r="F240" i="53"/>
  <c r="E240" i="53"/>
  <c r="D240" i="53"/>
  <c r="C240" i="53"/>
  <c r="AP239" i="53"/>
  <c r="AO239" i="53"/>
  <c r="AN239" i="53"/>
  <c r="AM239" i="53"/>
  <c r="AL239" i="53"/>
  <c r="AK239" i="53"/>
  <c r="AJ239" i="53"/>
  <c r="AI239" i="53"/>
  <c r="AH239" i="53"/>
  <c r="AG239" i="53"/>
  <c r="AF239" i="53"/>
  <c r="AE239" i="53"/>
  <c r="AD239" i="53"/>
  <c r="AC239" i="53"/>
  <c r="AB239" i="53"/>
  <c r="AA239" i="53"/>
  <c r="Z239" i="53"/>
  <c r="Y239" i="53"/>
  <c r="X239" i="53"/>
  <c r="W239" i="53"/>
  <c r="V239" i="53"/>
  <c r="U239" i="53"/>
  <c r="T239" i="53"/>
  <c r="S239" i="53"/>
  <c r="R239" i="53"/>
  <c r="Q239" i="53"/>
  <c r="P239" i="53"/>
  <c r="O239" i="53"/>
  <c r="N239" i="53"/>
  <c r="M239" i="53"/>
  <c r="L239" i="53"/>
  <c r="K239" i="53"/>
  <c r="J239" i="53"/>
  <c r="I239" i="53"/>
  <c r="H239" i="53"/>
  <c r="G239" i="53"/>
  <c r="F239" i="53"/>
  <c r="E239" i="53"/>
  <c r="D239" i="53"/>
  <c r="C239" i="53"/>
  <c r="AP238" i="53"/>
  <c r="AO238" i="53"/>
  <c r="AN238" i="53"/>
  <c r="AM238" i="53"/>
  <c r="AL238" i="53"/>
  <c r="AK238" i="53"/>
  <c r="AJ238" i="53"/>
  <c r="AI238" i="53"/>
  <c r="AH238" i="53"/>
  <c r="AG238" i="53"/>
  <c r="AF238" i="53"/>
  <c r="AE238" i="53"/>
  <c r="AD238" i="53"/>
  <c r="AC238" i="53"/>
  <c r="AB238" i="53"/>
  <c r="AA238" i="53"/>
  <c r="Z238" i="53"/>
  <c r="Y238" i="53"/>
  <c r="X238" i="53"/>
  <c r="W238" i="53"/>
  <c r="V238" i="53"/>
  <c r="U238" i="53"/>
  <c r="T238" i="53"/>
  <c r="S238" i="53"/>
  <c r="R238" i="53"/>
  <c r="Q238" i="53"/>
  <c r="P238" i="53"/>
  <c r="O238" i="53"/>
  <c r="N238" i="53"/>
  <c r="M238" i="53"/>
  <c r="L238" i="53"/>
  <c r="K238" i="53"/>
  <c r="J238" i="53"/>
  <c r="I238" i="53"/>
  <c r="H238" i="53"/>
  <c r="G238" i="53"/>
  <c r="F238" i="53"/>
  <c r="E238" i="53"/>
  <c r="D238" i="53"/>
  <c r="C238" i="53"/>
  <c r="AP237" i="53"/>
  <c r="AO237" i="53"/>
  <c r="AN237" i="53"/>
  <c r="AM237" i="53"/>
  <c r="AL237" i="53"/>
  <c r="AK237" i="53"/>
  <c r="AJ237" i="53"/>
  <c r="AI237" i="53"/>
  <c r="AH237" i="53"/>
  <c r="AG237" i="53"/>
  <c r="AF237" i="53"/>
  <c r="AE237" i="53"/>
  <c r="AD237" i="53"/>
  <c r="AC237" i="53"/>
  <c r="AB237" i="53"/>
  <c r="AA237" i="53"/>
  <c r="Z237" i="53"/>
  <c r="Y237" i="53"/>
  <c r="X237" i="53"/>
  <c r="W237" i="53"/>
  <c r="V237" i="53"/>
  <c r="U237" i="53"/>
  <c r="T237" i="53"/>
  <c r="S237" i="53"/>
  <c r="R237" i="53"/>
  <c r="Q237" i="53"/>
  <c r="P237" i="53"/>
  <c r="O237" i="53"/>
  <c r="N237" i="53"/>
  <c r="M237" i="53"/>
  <c r="L237" i="53"/>
  <c r="K237" i="53"/>
  <c r="J237" i="53"/>
  <c r="I237" i="53"/>
  <c r="H237" i="53"/>
  <c r="G237" i="53"/>
  <c r="F237" i="53"/>
  <c r="E237" i="53"/>
  <c r="D237" i="53"/>
  <c r="C237" i="53"/>
  <c r="AP236" i="53"/>
  <c r="AO236" i="53"/>
  <c r="AN236" i="53"/>
  <c r="AM236" i="53"/>
  <c r="AL236" i="53"/>
  <c r="AK236" i="53"/>
  <c r="AJ236" i="53"/>
  <c r="AI236" i="53"/>
  <c r="AH236" i="53"/>
  <c r="AG236" i="53"/>
  <c r="AF236" i="53"/>
  <c r="AE236" i="53"/>
  <c r="AD236" i="53"/>
  <c r="AC236" i="53"/>
  <c r="AB236" i="53"/>
  <c r="AA236" i="53"/>
  <c r="Z236" i="53"/>
  <c r="Y236" i="53"/>
  <c r="X236" i="53"/>
  <c r="W236" i="53"/>
  <c r="V236" i="53"/>
  <c r="U236" i="53"/>
  <c r="T236" i="53"/>
  <c r="S236" i="53"/>
  <c r="R236" i="53"/>
  <c r="Q236" i="53"/>
  <c r="P236" i="53"/>
  <c r="O236" i="53"/>
  <c r="N236" i="53"/>
  <c r="M236" i="53"/>
  <c r="L236" i="53"/>
  <c r="K236" i="53"/>
  <c r="J236" i="53"/>
  <c r="I236" i="53"/>
  <c r="H236" i="53"/>
  <c r="G236" i="53"/>
  <c r="F236" i="53"/>
  <c r="E236" i="53"/>
  <c r="D236" i="53"/>
  <c r="C236" i="53"/>
  <c r="AP235" i="53"/>
  <c r="AO235" i="53"/>
  <c r="AN235" i="53"/>
  <c r="AM235" i="53"/>
  <c r="AL235" i="53"/>
  <c r="AK235" i="53"/>
  <c r="AJ235" i="53"/>
  <c r="AI235" i="53"/>
  <c r="AH235" i="53"/>
  <c r="AG235" i="53"/>
  <c r="AF235" i="53"/>
  <c r="AE235" i="53"/>
  <c r="AD235" i="53"/>
  <c r="AC235" i="53"/>
  <c r="AB235" i="53"/>
  <c r="AA235" i="53"/>
  <c r="Z235" i="53"/>
  <c r="Y235" i="53"/>
  <c r="X235" i="53"/>
  <c r="W235" i="53"/>
  <c r="V235" i="53"/>
  <c r="U235" i="53"/>
  <c r="T235" i="53"/>
  <c r="S235" i="53"/>
  <c r="R235" i="53"/>
  <c r="Q235" i="53"/>
  <c r="P235" i="53"/>
  <c r="O235" i="53"/>
  <c r="N235" i="53"/>
  <c r="M235" i="53"/>
  <c r="L235" i="53"/>
  <c r="K235" i="53"/>
  <c r="J235" i="53"/>
  <c r="I235" i="53"/>
  <c r="H235" i="53"/>
  <c r="G235" i="53"/>
  <c r="F235" i="53"/>
  <c r="E235" i="53"/>
  <c r="D235" i="53"/>
  <c r="C235" i="53"/>
  <c r="AP234" i="53"/>
  <c r="AO234" i="53"/>
  <c r="AN234" i="53"/>
  <c r="AM234" i="53"/>
  <c r="AL234" i="53"/>
  <c r="AK234" i="53"/>
  <c r="AJ234" i="53"/>
  <c r="AI234" i="53"/>
  <c r="AH234" i="53"/>
  <c r="AG234" i="53"/>
  <c r="AF234" i="53"/>
  <c r="AE234" i="53"/>
  <c r="AD234" i="53"/>
  <c r="AC234" i="53"/>
  <c r="AB234" i="53"/>
  <c r="AA234" i="53"/>
  <c r="Z234" i="53"/>
  <c r="Y234" i="53"/>
  <c r="X234" i="53"/>
  <c r="W234" i="53"/>
  <c r="V234" i="53"/>
  <c r="U234" i="53"/>
  <c r="T234" i="53"/>
  <c r="S234" i="53"/>
  <c r="R234" i="53"/>
  <c r="Q234" i="53"/>
  <c r="P234" i="53"/>
  <c r="O234" i="53"/>
  <c r="N234" i="53"/>
  <c r="M234" i="53"/>
  <c r="L234" i="53"/>
  <c r="K234" i="53"/>
  <c r="J234" i="53"/>
  <c r="I234" i="53"/>
  <c r="H234" i="53"/>
  <c r="G234" i="53"/>
  <c r="F234" i="53"/>
  <c r="E234" i="53"/>
  <c r="D234" i="53"/>
  <c r="C234" i="53"/>
  <c r="AP233" i="53"/>
  <c r="AO233" i="53"/>
  <c r="AN233" i="53"/>
  <c r="AM233" i="53"/>
  <c r="AL233" i="53"/>
  <c r="AK233" i="53"/>
  <c r="AJ233" i="53"/>
  <c r="AI233" i="53"/>
  <c r="AH233" i="53"/>
  <c r="AG233" i="53"/>
  <c r="AF233" i="53"/>
  <c r="AE233" i="53"/>
  <c r="AD233" i="53"/>
  <c r="AC233" i="53"/>
  <c r="AB233" i="53"/>
  <c r="AA233" i="53"/>
  <c r="Z233" i="53"/>
  <c r="Y233" i="53"/>
  <c r="X233" i="53"/>
  <c r="W233" i="53"/>
  <c r="V233" i="53"/>
  <c r="U233" i="53"/>
  <c r="T233" i="53"/>
  <c r="S233" i="53"/>
  <c r="R233" i="53"/>
  <c r="Q233" i="53"/>
  <c r="P233" i="53"/>
  <c r="O233" i="53"/>
  <c r="N233" i="53"/>
  <c r="M233" i="53"/>
  <c r="L233" i="53"/>
  <c r="K233" i="53"/>
  <c r="J233" i="53"/>
  <c r="I233" i="53"/>
  <c r="H233" i="53"/>
  <c r="G233" i="53"/>
  <c r="F233" i="53"/>
  <c r="E233" i="53"/>
  <c r="D233" i="53"/>
  <c r="C233" i="53"/>
  <c r="AP232" i="53"/>
  <c r="AO232" i="53"/>
  <c r="AN232" i="53"/>
  <c r="AM232" i="53"/>
  <c r="AL232" i="53"/>
  <c r="AK232" i="53"/>
  <c r="AJ232" i="53"/>
  <c r="AI232" i="53"/>
  <c r="AH232" i="53"/>
  <c r="AG232" i="53"/>
  <c r="AF232" i="53"/>
  <c r="AE232" i="53"/>
  <c r="AD232" i="53"/>
  <c r="AC232" i="53"/>
  <c r="AB232" i="53"/>
  <c r="AA232" i="53"/>
  <c r="Z232" i="53"/>
  <c r="Y232" i="53"/>
  <c r="X232" i="53"/>
  <c r="W232" i="53"/>
  <c r="V232" i="53"/>
  <c r="U232" i="53"/>
  <c r="T232" i="53"/>
  <c r="S232" i="53"/>
  <c r="R232" i="53"/>
  <c r="Q232" i="53"/>
  <c r="P232" i="53"/>
  <c r="O232" i="53"/>
  <c r="N232" i="53"/>
  <c r="M232" i="53"/>
  <c r="L232" i="53"/>
  <c r="K232" i="53"/>
  <c r="J232" i="53"/>
  <c r="I232" i="53"/>
  <c r="H232" i="53"/>
  <c r="G232" i="53"/>
  <c r="F232" i="53"/>
  <c r="E232" i="53"/>
  <c r="D232" i="53"/>
  <c r="C232" i="53"/>
  <c r="AP231" i="53"/>
  <c r="AO231" i="53"/>
  <c r="AN231" i="53"/>
  <c r="AM231" i="53"/>
  <c r="AL231" i="53"/>
  <c r="AK231" i="53"/>
  <c r="AJ231" i="53"/>
  <c r="AI231" i="53"/>
  <c r="AH231" i="53"/>
  <c r="AG231" i="53"/>
  <c r="AF231" i="53"/>
  <c r="AE231" i="53"/>
  <c r="AD231" i="53"/>
  <c r="AC231" i="53"/>
  <c r="AB231" i="53"/>
  <c r="AA231" i="53"/>
  <c r="Z231" i="53"/>
  <c r="Y231" i="53"/>
  <c r="X231" i="53"/>
  <c r="W231" i="53"/>
  <c r="V231" i="53"/>
  <c r="U231" i="53"/>
  <c r="T231" i="53"/>
  <c r="S231" i="53"/>
  <c r="R231" i="53"/>
  <c r="Q231" i="53"/>
  <c r="P231" i="53"/>
  <c r="O231" i="53"/>
  <c r="N231" i="53"/>
  <c r="M231" i="53"/>
  <c r="L231" i="53"/>
  <c r="K231" i="53"/>
  <c r="J231" i="53"/>
  <c r="I231" i="53"/>
  <c r="H231" i="53"/>
  <c r="G231" i="53"/>
  <c r="F231" i="53"/>
  <c r="E231" i="53"/>
  <c r="D231" i="53"/>
  <c r="C231" i="53"/>
  <c r="AP230" i="53"/>
  <c r="AO230" i="53"/>
  <c r="AN230" i="53"/>
  <c r="AM230" i="53"/>
  <c r="AL230" i="53"/>
  <c r="AK230" i="53"/>
  <c r="AJ230" i="53"/>
  <c r="AI230" i="53"/>
  <c r="AH230" i="53"/>
  <c r="AG230" i="53"/>
  <c r="AF230" i="53"/>
  <c r="AE230" i="53"/>
  <c r="AD230" i="53"/>
  <c r="AC230" i="53"/>
  <c r="AB230" i="53"/>
  <c r="AA230" i="53"/>
  <c r="Z230" i="53"/>
  <c r="Y230" i="53"/>
  <c r="X230" i="53"/>
  <c r="W230" i="53"/>
  <c r="V230" i="53"/>
  <c r="U230" i="53"/>
  <c r="T230" i="53"/>
  <c r="S230" i="53"/>
  <c r="R230" i="53"/>
  <c r="Q230" i="53"/>
  <c r="P230" i="53"/>
  <c r="O230" i="53"/>
  <c r="N230" i="53"/>
  <c r="M230" i="53"/>
  <c r="L230" i="53"/>
  <c r="K230" i="53"/>
  <c r="J230" i="53"/>
  <c r="I230" i="53"/>
  <c r="H230" i="53"/>
  <c r="G230" i="53"/>
  <c r="F230" i="53"/>
  <c r="E230" i="53"/>
  <c r="D230" i="53"/>
  <c r="C230" i="53"/>
  <c r="AP229" i="53"/>
  <c r="AO229" i="53"/>
  <c r="AN229" i="53"/>
  <c r="AM229" i="53"/>
  <c r="AL229" i="53"/>
  <c r="AK229" i="53"/>
  <c r="AJ229" i="53"/>
  <c r="AI229" i="53"/>
  <c r="AH229" i="53"/>
  <c r="AG229" i="53"/>
  <c r="AF229" i="53"/>
  <c r="AE229" i="53"/>
  <c r="AD229" i="53"/>
  <c r="AC229" i="53"/>
  <c r="AB229" i="53"/>
  <c r="AA229" i="53"/>
  <c r="Z229" i="53"/>
  <c r="Y229" i="53"/>
  <c r="X229" i="53"/>
  <c r="W229" i="53"/>
  <c r="V229" i="53"/>
  <c r="U229" i="53"/>
  <c r="T229" i="53"/>
  <c r="S229" i="53"/>
  <c r="R229" i="53"/>
  <c r="Q229" i="53"/>
  <c r="P229" i="53"/>
  <c r="O229" i="53"/>
  <c r="N229" i="53"/>
  <c r="M229" i="53"/>
  <c r="L229" i="53"/>
  <c r="K229" i="53"/>
  <c r="J229" i="53"/>
  <c r="I229" i="53"/>
  <c r="H229" i="53"/>
  <c r="G229" i="53"/>
  <c r="F229" i="53"/>
  <c r="E229" i="53"/>
  <c r="D229" i="53"/>
  <c r="C229" i="53"/>
  <c r="AP228" i="53"/>
  <c r="AO228" i="53"/>
  <c r="AN228" i="53"/>
  <c r="AM228" i="53"/>
  <c r="AL228" i="53"/>
  <c r="AK228" i="53"/>
  <c r="AJ228" i="53"/>
  <c r="AI228" i="53"/>
  <c r="AH228" i="53"/>
  <c r="AG228" i="53"/>
  <c r="AF228" i="53"/>
  <c r="AE228" i="53"/>
  <c r="AD228" i="53"/>
  <c r="AC228" i="53"/>
  <c r="AB228" i="53"/>
  <c r="AA228" i="53"/>
  <c r="Z228" i="53"/>
  <c r="Y228" i="53"/>
  <c r="X228" i="53"/>
  <c r="W228" i="53"/>
  <c r="V228" i="53"/>
  <c r="U228" i="53"/>
  <c r="T228" i="53"/>
  <c r="S228" i="53"/>
  <c r="R228" i="53"/>
  <c r="Q228" i="53"/>
  <c r="P228" i="53"/>
  <c r="O228" i="53"/>
  <c r="N228" i="53"/>
  <c r="M228" i="53"/>
  <c r="L228" i="53"/>
  <c r="K228" i="53"/>
  <c r="J228" i="53"/>
  <c r="I228" i="53"/>
  <c r="H228" i="53"/>
  <c r="G228" i="53"/>
  <c r="F228" i="53"/>
  <c r="E228" i="53"/>
  <c r="D228" i="53"/>
  <c r="C228" i="53"/>
  <c r="AP227" i="53"/>
  <c r="AO227" i="53"/>
  <c r="AN227" i="53"/>
  <c r="AM227" i="53"/>
  <c r="AL227" i="53"/>
  <c r="AK227" i="53"/>
  <c r="AJ227" i="53"/>
  <c r="AI227" i="53"/>
  <c r="AH227" i="53"/>
  <c r="AG227" i="53"/>
  <c r="AF227" i="53"/>
  <c r="AE227" i="53"/>
  <c r="AD227" i="53"/>
  <c r="AC227" i="53"/>
  <c r="AB227" i="53"/>
  <c r="AA227" i="53"/>
  <c r="Z227" i="53"/>
  <c r="Y227" i="53"/>
  <c r="X227" i="53"/>
  <c r="W227" i="53"/>
  <c r="V227" i="53"/>
  <c r="U227" i="53"/>
  <c r="T227" i="53"/>
  <c r="S227" i="53"/>
  <c r="R227" i="53"/>
  <c r="Q227" i="53"/>
  <c r="P227" i="53"/>
  <c r="O227" i="53"/>
  <c r="N227" i="53"/>
  <c r="M227" i="53"/>
  <c r="L227" i="53"/>
  <c r="K227" i="53"/>
  <c r="J227" i="53"/>
  <c r="I227" i="53"/>
  <c r="H227" i="53"/>
  <c r="G227" i="53"/>
  <c r="F227" i="53"/>
  <c r="E227" i="53"/>
  <c r="D227" i="53"/>
  <c r="C227" i="53"/>
  <c r="AP226" i="53"/>
  <c r="AO226" i="53"/>
  <c r="AN226" i="53"/>
  <c r="AM226" i="53"/>
  <c r="AL226" i="53"/>
  <c r="AK226" i="53"/>
  <c r="AJ226" i="53"/>
  <c r="AI226" i="53"/>
  <c r="AH226" i="53"/>
  <c r="AG226" i="53"/>
  <c r="AF226" i="53"/>
  <c r="AE226" i="53"/>
  <c r="AD226" i="53"/>
  <c r="AC226" i="53"/>
  <c r="AB226" i="53"/>
  <c r="AA226" i="53"/>
  <c r="Z226" i="53"/>
  <c r="Y226" i="53"/>
  <c r="X226" i="53"/>
  <c r="W226" i="53"/>
  <c r="V226" i="53"/>
  <c r="U226" i="53"/>
  <c r="T226" i="53"/>
  <c r="S226" i="53"/>
  <c r="R226" i="53"/>
  <c r="Q226" i="53"/>
  <c r="P226" i="53"/>
  <c r="O226" i="53"/>
  <c r="N226" i="53"/>
  <c r="M226" i="53"/>
  <c r="L226" i="53"/>
  <c r="K226" i="53"/>
  <c r="J226" i="53"/>
  <c r="I226" i="53"/>
  <c r="H226" i="53"/>
  <c r="G226" i="53"/>
  <c r="F226" i="53"/>
  <c r="E226" i="53"/>
  <c r="D226" i="53"/>
  <c r="C226" i="53"/>
  <c r="AP225" i="53"/>
  <c r="AO225" i="53"/>
  <c r="AN225" i="53"/>
  <c r="AM225" i="53"/>
  <c r="AL225" i="53"/>
  <c r="AK225" i="53"/>
  <c r="AJ225" i="53"/>
  <c r="AI225" i="53"/>
  <c r="AH225" i="53"/>
  <c r="AG225" i="53"/>
  <c r="AF225" i="53"/>
  <c r="AE225" i="53"/>
  <c r="AD225" i="53"/>
  <c r="AC225" i="53"/>
  <c r="AB225" i="53"/>
  <c r="AA225" i="53"/>
  <c r="Z225" i="53"/>
  <c r="Y225" i="53"/>
  <c r="X225" i="53"/>
  <c r="W225" i="53"/>
  <c r="V225" i="53"/>
  <c r="U225" i="53"/>
  <c r="T225" i="53"/>
  <c r="S225" i="53"/>
  <c r="R225" i="53"/>
  <c r="Q225" i="53"/>
  <c r="P225" i="53"/>
  <c r="O225" i="53"/>
  <c r="N225" i="53"/>
  <c r="M225" i="53"/>
  <c r="L225" i="53"/>
  <c r="K225" i="53"/>
  <c r="J225" i="53"/>
  <c r="I225" i="53"/>
  <c r="H225" i="53"/>
  <c r="G225" i="53"/>
  <c r="F225" i="53"/>
  <c r="E225" i="53"/>
  <c r="D225" i="53"/>
  <c r="C225" i="53"/>
  <c r="AP224" i="53"/>
  <c r="AO224" i="53"/>
  <c r="AN224" i="53"/>
  <c r="AM224" i="53"/>
  <c r="AL224" i="53"/>
  <c r="AK224" i="53"/>
  <c r="AJ224" i="53"/>
  <c r="AI224" i="53"/>
  <c r="AH224" i="53"/>
  <c r="AG224" i="53"/>
  <c r="AF224" i="53"/>
  <c r="AE224" i="53"/>
  <c r="AD224" i="53"/>
  <c r="AC224" i="53"/>
  <c r="AB224" i="53"/>
  <c r="AA224" i="53"/>
  <c r="Z224" i="53"/>
  <c r="Y224" i="53"/>
  <c r="X224" i="53"/>
  <c r="W224" i="53"/>
  <c r="V224" i="53"/>
  <c r="U224" i="53"/>
  <c r="T224" i="53"/>
  <c r="S224" i="53"/>
  <c r="R224" i="53"/>
  <c r="Q224" i="53"/>
  <c r="P224" i="53"/>
  <c r="O224" i="53"/>
  <c r="N224" i="53"/>
  <c r="M224" i="53"/>
  <c r="L224" i="53"/>
  <c r="K224" i="53"/>
  <c r="J224" i="53"/>
  <c r="I224" i="53"/>
  <c r="H224" i="53"/>
  <c r="G224" i="53"/>
  <c r="F224" i="53"/>
  <c r="E224" i="53"/>
  <c r="D224" i="53"/>
  <c r="C224" i="53"/>
  <c r="AP223" i="53"/>
  <c r="AO223" i="53"/>
  <c r="AN223" i="53"/>
  <c r="AM223" i="53"/>
  <c r="AL223" i="53"/>
  <c r="AK223" i="53"/>
  <c r="AJ223" i="53"/>
  <c r="AI223" i="53"/>
  <c r="AH223" i="53"/>
  <c r="AG223" i="53"/>
  <c r="AF223" i="53"/>
  <c r="AE223" i="53"/>
  <c r="AD223" i="53"/>
  <c r="AC223" i="53"/>
  <c r="AB223" i="53"/>
  <c r="AA223" i="53"/>
  <c r="Z223" i="53"/>
  <c r="Y223" i="53"/>
  <c r="X223" i="53"/>
  <c r="W223" i="53"/>
  <c r="V223" i="53"/>
  <c r="U223" i="53"/>
  <c r="T223" i="53"/>
  <c r="S223" i="53"/>
  <c r="R223" i="53"/>
  <c r="Q223" i="53"/>
  <c r="P223" i="53"/>
  <c r="O223" i="53"/>
  <c r="N223" i="53"/>
  <c r="M223" i="53"/>
  <c r="L223" i="53"/>
  <c r="K223" i="53"/>
  <c r="J223" i="53"/>
  <c r="I223" i="53"/>
  <c r="H223" i="53"/>
  <c r="G223" i="53"/>
  <c r="F223" i="53"/>
  <c r="E223" i="53"/>
  <c r="D223" i="53"/>
  <c r="C223" i="53"/>
  <c r="AP222" i="53"/>
  <c r="AO222" i="53"/>
  <c r="AN222" i="53"/>
  <c r="AM222" i="53"/>
  <c r="AL222" i="53"/>
  <c r="AK222" i="53"/>
  <c r="AJ222" i="53"/>
  <c r="AI222" i="53"/>
  <c r="AH222" i="53"/>
  <c r="AG222" i="53"/>
  <c r="AF222" i="53"/>
  <c r="AE222" i="53"/>
  <c r="AD222" i="53"/>
  <c r="AC222" i="53"/>
  <c r="AB222" i="53"/>
  <c r="AA222" i="53"/>
  <c r="Z222" i="53"/>
  <c r="Y222" i="53"/>
  <c r="X222" i="53"/>
  <c r="W222" i="53"/>
  <c r="V222" i="53"/>
  <c r="U222" i="53"/>
  <c r="T222" i="53"/>
  <c r="S222" i="53"/>
  <c r="R222" i="53"/>
  <c r="Q222" i="53"/>
  <c r="P222" i="53"/>
  <c r="O222" i="53"/>
  <c r="N222" i="53"/>
  <c r="M222" i="53"/>
  <c r="L222" i="53"/>
  <c r="K222" i="53"/>
  <c r="J222" i="53"/>
  <c r="I222" i="53"/>
  <c r="H222" i="53"/>
  <c r="G222" i="53"/>
  <c r="F222" i="53"/>
  <c r="E222" i="53"/>
  <c r="D222" i="53"/>
  <c r="C222" i="53"/>
  <c r="AP221" i="53"/>
  <c r="AO221" i="53"/>
  <c r="AN221" i="53"/>
  <c r="AM221" i="53"/>
  <c r="AL221" i="53"/>
  <c r="AK221" i="53"/>
  <c r="AJ221" i="53"/>
  <c r="AI221" i="53"/>
  <c r="AH221" i="53"/>
  <c r="AG221" i="53"/>
  <c r="AF221" i="53"/>
  <c r="AE221" i="53"/>
  <c r="AD221" i="53"/>
  <c r="AC221" i="53"/>
  <c r="AB221" i="53"/>
  <c r="AA221" i="53"/>
  <c r="Z221" i="53"/>
  <c r="Y221" i="53"/>
  <c r="X221" i="53"/>
  <c r="W221" i="53"/>
  <c r="V221" i="53"/>
  <c r="U221" i="53"/>
  <c r="T221" i="53"/>
  <c r="S221" i="53"/>
  <c r="R221" i="53"/>
  <c r="Q221" i="53"/>
  <c r="P221" i="53"/>
  <c r="O221" i="53"/>
  <c r="N221" i="53"/>
  <c r="M221" i="53"/>
  <c r="L221" i="53"/>
  <c r="K221" i="53"/>
  <c r="J221" i="53"/>
  <c r="I221" i="53"/>
  <c r="H221" i="53"/>
  <c r="G221" i="53"/>
  <c r="F221" i="53"/>
  <c r="E221" i="53"/>
  <c r="D221" i="53"/>
  <c r="C221" i="53"/>
  <c r="AP220" i="53"/>
  <c r="AO220" i="53"/>
  <c r="AN220" i="53"/>
  <c r="AM220" i="53"/>
  <c r="AL220" i="53"/>
  <c r="AK220" i="53"/>
  <c r="AJ220" i="53"/>
  <c r="AI220" i="53"/>
  <c r="AH220" i="53"/>
  <c r="AG220" i="53"/>
  <c r="AF220" i="53"/>
  <c r="AE220" i="53"/>
  <c r="AD220" i="53"/>
  <c r="AC220" i="53"/>
  <c r="AB220" i="53"/>
  <c r="AA220" i="53"/>
  <c r="Z220" i="53"/>
  <c r="Y220" i="53"/>
  <c r="X220" i="53"/>
  <c r="W220" i="53"/>
  <c r="V220" i="53"/>
  <c r="U220" i="53"/>
  <c r="T220" i="53"/>
  <c r="S220" i="53"/>
  <c r="R220" i="53"/>
  <c r="Q220" i="53"/>
  <c r="P220" i="53"/>
  <c r="O220" i="53"/>
  <c r="N220" i="53"/>
  <c r="M220" i="53"/>
  <c r="L220" i="53"/>
  <c r="K220" i="53"/>
  <c r="J220" i="53"/>
  <c r="I220" i="53"/>
  <c r="H220" i="53"/>
  <c r="G220" i="53"/>
  <c r="F220" i="53"/>
  <c r="E220" i="53"/>
  <c r="D220" i="53"/>
  <c r="C220" i="53"/>
  <c r="AP219" i="53"/>
  <c r="AO219" i="53"/>
  <c r="AN219" i="53"/>
  <c r="AM219" i="53"/>
  <c r="AL219" i="53"/>
  <c r="AK219" i="53"/>
  <c r="AJ219" i="53"/>
  <c r="AI219" i="53"/>
  <c r="AH219" i="53"/>
  <c r="AG219" i="53"/>
  <c r="AF219" i="53"/>
  <c r="AE219" i="53"/>
  <c r="AD219" i="53"/>
  <c r="AC219" i="53"/>
  <c r="AB219" i="53"/>
  <c r="AA219" i="53"/>
  <c r="Z219" i="53"/>
  <c r="Y219" i="53"/>
  <c r="X219" i="53"/>
  <c r="W219" i="53"/>
  <c r="V219" i="53"/>
  <c r="U219" i="53"/>
  <c r="T219" i="53"/>
  <c r="S219" i="53"/>
  <c r="R219" i="53"/>
  <c r="Q219" i="53"/>
  <c r="P219" i="53"/>
  <c r="O219" i="53"/>
  <c r="N219" i="53"/>
  <c r="M219" i="53"/>
  <c r="L219" i="53"/>
  <c r="K219" i="53"/>
  <c r="J219" i="53"/>
  <c r="I219" i="53"/>
  <c r="H219" i="53"/>
  <c r="G219" i="53"/>
  <c r="F219" i="53"/>
  <c r="E219" i="53"/>
  <c r="D219" i="53"/>
  <c r="C219" i="53"/>
  <c r="AP218" i="53"/>
  <c r="AO218" i="53"/>
  <c r="AN218" i="53"/>
  <c r="AM218" i="53"/>
  <c r="AL218" i="53"/>
  <c r="AK218" i="53"/>
  <c r="AJ218" i="53"/>
  <c r="AI218" i="53"/>
  <c r="AH218" i="53"/>
  <c r="AG218" i="53"/>
  <c r="AF218" i="53"/>
  <c r="AE218" i="53"/>
  <c r="AD218" i="53"/>
  <c r="AC218" i="53"/>
  <c r="AB218" i="53"/>
  <c r="AA218" i="53"/>
  <c r="Z218" i="53"/>
  <c r="Y218" i="53"/>
  <c r="X218" i="53"/>
  <c r="W218" i="53"/>
  <c r="V218" i="53"/>
  <c r="U218" i="53"/>
  <c r="T218" i="53"/>
  <c r="S218" i="53"/>
  <c r="R218" i="53"/>
  <c r="Q218" i="53"/>
  <c r="P218" i="53"/>
  <c r="O218" i="53"/>
  <c r="N218" i="53"/>
  <c r="M218" i="53"/>
  <c r="L218" i="53"/>
  <c r="K218" i="53"/>
  <c r="J218" i="53"/>
  <c r="I218" i="53"/>
  <c r="H218" i="53"/>
  <c r="G218" i="53"/>
  <c r="F218" i="53"/>
  <c r="E218" i="53"/>
  <c r="D218" i="53"/>
  <c r="C218" i="53"/>
  <c r="AP217" i="53"/>
  <c r="AO217" i="53"/>
  <c r="AN217" i="53"/>
  <c r="AM217" i="53"/>
  <c r="AL217" i="53"/>
  <c r="AK217" i="53"/>
  <c r="AJ217" i="53"/>
  <c r="AI217" i="53"/>
  <c r="AH217" i="53"/>
  <c r="AG217" i="53"/>
  <c r="AF217" i="53"/>
  <c r="AE217" i="53"/>
  <c r="AD217" i="53"/>
  <c r="AC217" i="53"/>
  <c r="AB217" i="53"/>
  <c r="AA217" i="53"/>
  <c r="Z217" i="53"/>
  <c r="Y217" i="53"/>
  <c r="X217" i="53"/>
  <c r="W217" i="53"/>
  <c r="V217" i="53"/>
  <c r="U217" i="53"/>
  <c r="T217" i="53"/>
  <c r="S217" i="53"/>
  <c r="R217" i="53"/>
  <c r="Q217" i="53"/>
  <c r="P217" i="53"/>
  <c r="O217" i="53"/>
  <c r="N217" i="53"/>
  <c r="M217" i="53"/>
  <c r="L217" i="53"/>
  <c r="K217" i="53"/>
  <c r="J217" i="53"/>
  <c r="I217" i="53"/>
  <c r="H217" i="53"/>
  <c r="G217" i="53"/>
  <c r="F217" i="53"/>
  <c r="E217" i="53"/>
  <c r="D217" i="53"/>
  <c r="C217" i="53"/>
  <c r="AP216" i="53"/>
  <c r="AO216" i="53"/>
  <c r="AN216" i="53"/>
  <c r="AM216" i="53"/>
  <c r="AL216" i="53"/>
  <c r="AK216" i="53"/>
  <c r="AJ216" i="53"/>
  <c r="AI216" i="53"/>
  <c r="AH216" i="53"/>
  <c r="AG216" i="53"/>
  <c r="AF216" i="53"/>
  <c r="AE216" i="53"/>
  <c r="AD216" i="53"/>
  <c r="AC216" i="53"/>
  <c r="AB216" i="53"/>
  <c r="AA216" i="53"/>
  <c r="Z216" i="53"/>
  <c r="Y216" i="53"/>
  <c r="X216" i="53"/>
  <c r="W216" i="53"/>
  <c r="V216" i="53"/>
  <c r="U216" i="53"/>
  <c r="T216" i="53"/>
  <c r="S216" i="53"/>
  <c r="R216" i="53"/>
  <c r="Q216" i="53"/>
  <c r="P216" i="53"/>
  <c r="O216" i="53"/>
  <c r="N216" i="53"/>
  <c r="M216" i="53"/>
  <c r="L216" i="53"/>
  <c r="K216" i="53"/>
  <c r="J216" i="53"/>
  <c r="I216" i="53"/>
  <c r="H216" i="53"/>
  <c r="G216" i="53"/>
  <c r="F216" i="53"/>
  <c r="E216" i="53"/>
  <c r="D216" i="53"/>
  <c r="C216" i="53"/>
  <c r="AP215" i="53"/>
  <c r="AO215" i="53"/>
  <c r="AN215" i="53"/>
  <c r="AM215" i="53"/>
  <c r="AL215" i="53"/>
  <c r="AK215" i="53"/>
  <c r="AJ215" i="53"/>
  <c r="AI215" i="53"/>
  <c r="AH215" i="53"/>
  <c r="AG215" i="53"/>
  <c r="AF215" i="53"/>
  <c r="AE215" i="53"/>
  <c r="AD215" i="53"/>
  <c r="AC215" i="53"/>
  <c r="AB215" i="53"/>
  <c r="AA215" i="53"/>
  <c r="Z215" i="53"/>
  <c r="Y215" i="53"/>
  <c r="X215" i="53"/>
  <c r="W215" i="53"/>
  <c r="V215" i="53"/>
  <c r="U215" i="53"/>
  <c r="T215" i="53"/>
  <c r="S215" i="53"/>
  <c r="R215" i="53"/>
  <c r="Q215" i="53"/>
  <c r="P215" i="53"/>
  <c r="O215" i="53"/>
  <c r="N215" i="53"/>
  <c r="M215" i="53"/>
  <c r="L215" i="53"/>
  <c r="K215" i="53"/>
  <c r="J215" i="53"/>
  <c r="I215" i="53"/>
  <c r="H215" i="53"/>
  <c r="G215" i="53"/>
  <c r="F215" i="53"/>
  <c r="E215" i="53"/>
  <c r="D215" i="53"/>
  <c r="C215" i="53"/>
  <c r="AP214" i="53"/>
  <c r="AO214" i="53"/>
  <c r="AN214" i="53"/>
  <c r="AM214" i="53"/>
  <c r="AL214" i="53"/>
  <c r="AK214" i="53"/>
  <c r="AJ214" i="53"/>
  <c r="AI214" i="53"/>
  <c r="AH214" i="53"/>
  <c r="AG214" i="53"/>
  <c r="AF214" i="53"/>
  <c r="AE214" i="53"/>
  <c r="AD214" i="53"/>
  <c r="AC214" i="53"/>
  <c r="AB214" i="53"/>
  <c r="AA214" i="53"/>
  <c r="Z214" i="53"/>
  <c r="Y214" i="53"/>
  <c r="X214" i="53"/>
  <c r="W214" i="53"/>
  <c r="V214" i="53"/>
  <c r="U214" i="53"/>
  <c r="T214" i="53"/>
  <c r="S214" i="53"/>
  <c r="R214" i="53"/>
  <c r="Q214" i="53"/>
  <c r="P214" i="53"/>
  <c r="O214" i="53"/>
  <c r="N214" i="53"/>
  <c r="M214" i="53"/>
  <c r="L214" i="53"/>
  <c r="K214" i="53"/>
  <c r="J214" i="53"/>
  <c r="I214" i="53"/>
  <c r="H214" i="53"/>
  <c r="G214" i="53"/>
  <c r="F214" i="53"/>
  <c r="E214" i="53"/>
  <c r="D214" i="53"/>
  <c r="C214" i="53"/>
  <c r="AP213" i="53"/>
  <c r="AO213" i="53"/>
  <c r="AN213" i="53"/>
  <c r="AM213" i="53"/>
  <c r="AL213" i="53"/>
  <c r="AK213" i="53"/>
  <c r="AJ213" i="53"/>
  <c r="AI213" i="53"/>
  <c r="AH213" i="53"/>
  <c r="AG213" i="53"/>
  <c r="AF213" i="53"/>
  <c r="AE213" i="53"/>
  <c r="AD213" i="53"/>
  <c r="AC213" i="53"/>
  <c r="AB213" i="53"/>
  <c r="AA213" i="53"/>
  <c r="Z213" i="53"/>
  <c r="Y213" i="53"/>
  <c r="X213" i="53"/>
  <c r="W213" i="53"/>
  <c r="V213" i="53"/>
  <c r="U213" i="53"/>
  <c r="T213" i="53"/>
  <c r="S213" i="53"/>
  <c r="R213" i="53"/>
  <c r="Q213" i="53"/>
  <c r="P213" i="53"/>
  <c r="O213" i="53"/>
  <c r="N213" i="53"/>
  <c r="M213" i="53"/>
  <c r="L213" i="53"/>
  <c r="K213" i="53"/>
  <c r="J213" i="53"/>
  <c r="I213" i="53"/>
  <c r="H213" i="53"/>
  <c r="G213" i="53"/>
  <c r="F213" i="53"/>
  <c r="E213" i="53"/>
  <c r="D213" i="53"/>
  <c r="C213" i="53"/>
  <c r="AP212" i="53"/>
  <c r="AO212" i="53"/>
  <c r="AN212" i="53"/>
  <c r="AM212" i="53"/>
  <c r="AL212" i="53"/>
  <c r="AK212" i="53"/>
  <c r="AJ212" i="53"/>
  <c r="AI212" i="53"/>
  <c r="AH212" i="53"/>
  <c r="AG212" i="53"/>
  <c r="AF212" i="53"/>
  <c r="AE212" i="53"/>
  <c r="AD212" i="53"/>
  <c r="AC212" i="53"/>
  <c r="AB212" i="53"/>
  <c r="AA212" i="53"/>
  <c r="Z212" i="53"/>
  <c r="Y212" i="53"/>
  <c r="X212" i="53"/>
  <c r="W212" i="53"/>
  <c r="V212" i="53"/>
  <c r="U212" i="53"/>
  <c r="T212" i="53"/>
  <c r="S212" i="53"/>
  <c r="R212" i="53"/>
  <c r="Q212" i="53"/>
  <c r="P212" i="53"/>
  <c r="O212" i="53"/>
  <c r="N212" i="53"/>
  <c r="M212" i="53"/>
  <c r="L212" i="53"/>
  <c r="K212" i="53"/>
  <c r="J212" i="53"/>
  <c r="I212" i="53"/>
  <c r="H212" i="53"/>
  <c r="G212" i="53"/>
  <c r="F212" i="53"/>
  <c r="E212" i="53"/>
  <c r="D212" i="53"/>
  <c r="C212" i="53"/>
  <c r="AP211" i="53"/>
  <c r="AO211" i="53"/>
  <c r="AN211" i="53"/>
  <c r="AM211" i="53"/>
  <c r="AL211" i="53"/>
  <c r="AK211" i="53"/>
  <c r="AJ211" i="53"/>
  <c r="AI211" i="53"/>
  <c r="AH211" i="53"/>
  <c r="AG211" i="53"/>
  <c r="AF211" i="53"/>
  <c r="AE211" i="53"/>
  <c r="AD211" i="53"/>
  <c r="AC211" i="53"/>
  <c r="AB211" i="53"/>
  <c r="AA211" i="53"/>
  <c r="Z211" i="53"/>
  <c r="Y211" i="53"/>
  <c r="X211" i="53"/>
  <c r="W211" i="53"/>
  <c r="V211" i="53"/>
  <c r="U211" i="53"/>
  <c r="T211" i="53"/>
  <c r="S211" i="53"/>
  <c r="R211" i="53"/>
  <c r="Q211" i="53"/>
  <c r="P211" i="53"/>
  <c r="O211" i="53"/>
  <c r="N211" i="53"/>
  <c r="M211" i="53"/>
  <c r="L211" i="53"/>
  <c r="K211" i="53"/>
  <c r="J211" i="53"/>
  <c r="I211" i="53"/>
  <c r="H211" i="53"/>
  <c r="G211" i="53"/>
  <c r="F211" i="53"/>
  <c r="E211" i="53"/>
  <c r="D211" i="53"/>
  <c r="C211" i="53"/>
  <c r="AP210" i="53"/>
  <c r="AO210" i="53"/>
  <c r="AN210" i="53"/>
  <c r="AM210" i="53"/>
  <c r="AL210" i="53"/>
  <c r="AK210" i="53"/>
  <c r="AJ210" i="53"/>
  <c r="AI210" i="53"/>
  <c r="AH210" i="53"/>
  <c r="AG210" i="53"/>
  <c r="AF210" i="53"/>
  <c r="AE210" i="53"/>
  <c r="AD210" i="53"/>
  <c r="AC210" i="53"/>
  <c r="AB210" i="53"/>
  <c r="AA210" i="53"/>
  <c r="Z210" i="53"/>
  <c r="Y210" i="53"/>
  <c r="X210" i="53"/>
  <c r="W210" i="53"/>
  <c r="V210" i="53"/>
  <c r="U210" i="53"/>
  <c r="T210" i="53"/>
  <c r="S210" i="53"/>
  <c r="R210" i="53"/>
  <c r="Q210" i="53"/>
  <c r="P210" i="53"/>
  <c r="O210" i="53"/>
  <c r="N210" i="53"/>
  <c r="M210" i="53"/>
  <c r="L210" i="53"/>
  <c r="K210" i="53"/>
  <c r="J210" i="53"/>
  <c r="I210" i="53"/>
  <c r="H210" i="53"/>
  <c r="G210" i="53"/>
  <c r="F210" i="53"/>
  <c r="E210" i="53"/>
  <c r="D210" i="53"/>
  <c r="C210" i="53"/>
  <c r="AP209" i="53"/>
  <c r="AO209" i="53"/>
  <c r="AN209" i="53"/>
  <c r="AM209" i="53"/>
  <c r="AL209" i="53"/>
  <c r="AK209" i="53"/>
  <c r="AJ209" i="53"/>
  <c r="AI209" i="53"/>
  <c r="AH209" i="53"/>
  <c r="AG209" i="53"/>
  <c r="AF209" i="53"/>
  <c r="AE209" i="53"/>
  <c r="AD209" i="53"/>
  <c r="AC209" i="53"/>
  <c r="AB209" i="53"/>
  <c r="AA209" i="53"/>
  <c r="Z209" i="53"/>
  <c r="Y209" i="53"/>
  <c r="X209" i="53"/>
  <c r="W209" i="53"/>
  <c r="V209" i="53"/>
  <c r="U209" i="53"/>
  <c r="T209" i="53"/>
  <c r="S209" i="53"/>
  <c r="R209" i="53"/>
  <c r="Q209" i="53"/>
  <c r="P209" i="53"/>
  <c r="O209" i="53"/>
  <c r="N209" i="53"/>
  <c r="M209" i="53"/>
  <c r="L209" i="53"/>
  <c r="K209" i="53"/>
  <c r="J209" i="53"/>
  <c r="I209" i="53"/>
  <c r="H209" i="53"/>
  <c r="G209" i="53"/>
  <c r="F209" i="53"/>
  <c r="E209" i="53"/>
  <c r="D209" i="53"/>
  <c r="C209" i="53"/>
  <c r="AP208" i="53"/>
  <c r="AO208" i="53"/>
  <c r="AN208" i="53"/>
  <c r="AM208" i="53"/>
  <c r="AL208" i="53"/>
  <c r="AK208" i="53"/>
  <c r="AJ208" i="53"/>
  <c r="AI208" i="53"/>
  <c r="AH208" i="53"/>
  <c r="AG208" i="53"/>
  <c r="AF208" i="53"/>
  <c r="AE208" i="53"/>
  <c r="AD208" i="53"/>
  <c r="AC208" i="53"/>
  <c r="AB208" i="53"/>
  <c r="AA208" i="53"/>
  <c r="Z208" i="53"/>
  <c r="Y208" i="53"/>
  <c r="X208" i="53"/>
  <c r="W208" i="53"/>
  <c r="V208" i="53"/>
  <c r="U208" i="53"/>
  <c r="T208" i="53"/>
  <c r="S208" i="53"/>
  <c r="R208" i="53"/>
  <c r="Q208" i="53"/>
  <c r="P208" i="53"/>
  <c r="O208" i="53"/>
  <c r="N208" i="53"/>
  <c r="M208" i="53"/>
  <c r="L208" i="53"/>
  <c r="K208" i="53"/>
  <c r="J208" i="53"/>
  <c r="I208" i="53"/>
  <c r="H208" i="53"/>
  <c r="G208" i="53"/>
  <c r="F208" i="53"/>
  <c r="E208" i="53"/>
  <c r="D208" i="53"/>
  <c r="C208" i="53"/>
  <c r="AP207" i="53"/>
  <c r="AO207" i="53"/>
  <c r="AN207" i="53"/>
  <c r="AM207" i="53"/>
  <c r="AL207" i="53"/>
  <c r="AK207" i="53"/>
  <c r="AJ207" i="53"/>
  <c r="AI207" i="53"/>
  <c r="AH207" i="53"/>
  <c r="AG207" i="53"/>
  <c r="AF207" i="53"/>
  <c r="AE207" i="53"/>
  <c r="AD207" i="53"/>
  <c r="AC207" i="53"/>
  <c r="AB207" i="53"/>
  <c r="AA207" i="53"/>
  <c r="Z207" i="53"/>
  <c r="Y207" i="53"/>
  <c r="X207" i="53"/>
  <c r="W207" i="53"/>
  <c r="V207" i="53"/>
  <c r="U207" i="53"/>
  <c r="T207" i="53"/>
  <c r="S207" i="53"/>
  <c r="R207" i="53"/>
  <c r="Q207" i="53"/>
  <c r="P207" i="53"/>
  <c r="O207" i="53"/>
  <c r="N207" i="53"/>
  <c r="M207" i="53"/>
  <c r="L207" i="53"/>
  <c r="K207" i="53"/>
  <c r="J207" i="53"/>
  <c r="I207" i="53"/>
  <c r="H207" i="53"/>
  <c r="G207" i="53"/>
  <c r="F207" i="53"/>
  <c r="E207" i="53"/>
  <c r="D207" i="53"/>
  <c r="C207" i="53"/>
  <c r="AP206" i="53"/>
  <c r="AO206" i="53"/>
  <c r="AN206" i="53"/>
  <c r="AM206" i="53"/>
  <c r="AL206" i="53"/>
  <c r="AK206" i="53"/>
  <c r="AJ206" i="53"/>
  <c r="AI206" i="53"/>
  <c r="AH206" i="53"/>
  <c r="AG206" i="53"/>
  <c r="AF206" i="53"/>
  <c r="AE206" i="53"/>
  <c r="AD206" i="53"/>
  <c r="AC206" i="53"/>
  <c r="AB206" i="53"/>
  <c r="AA206" i="53"/>
  <c r="Z206" i="53"/>
  <c r="Y206" i="53"/>
  <c r="X206" i="53"/>
  <c r="W206" i="53"/>
  <c r="V206" i="53"/>
  <c r="U206" i="53"/>
  <c r="T206" i="53"/>
  <c r="S206" i="53"/>
  <c r="R206" i="53"/>
  <c r="Q206" i="53"/>
  <c r="P206" i="53"/>
  <c r="O206" i="53"/>
  <c r="N206" i="53"/>
  <c r="M206" i="53"/>
  <c r="L206" i="53"/>
  <c r="K206" i="53"/>
  <c r="J206" i="53"/>
  <c r="I206" i="53"/>
  <c r="H206" i="53"/>
  <c r="G206" i="53"/>
  <c r="F206" i="53"/>
  <c r="E206" i="53"/>
  <c r="D206" i="53"/>
  <c r="C206" i="53"/>
  <c r="AP205" i="53"/>
  <c r="AO205" i="53"/>
  <c r="AN205" i="53"/>
  <c r="AM205" i="53"/>
  <c r="AL205" i="53"/>
  <c r="AK205" i="53"/>
  <c r="AJ205" i="53"/>
  <c r="AI205" i="53"/>
  <c r="AH205" i="53"/>
  <c r="AG205" i="53"/>
  <c r="AF205" i="53"/>
  <c r="AE205" i="53"/>
  <c r="AD205" i="53"/>
  <c r="AC205" i="53"/>
  <c r="AB205" i="53"/>
  <c r="AA205" i="53"/>
  <c r="Z205" i="53"/>
  <c r="Y205" i="53"/>
  <c r="X205" i="53"/>
  <c r="W205" i="53"/>
  <c r="V205" i="53"/>
  <c r="U205" i="53"/>
  <c r="T205" i="53"/>
  <c r="S205" i="53"/>
  <c r="R205" i="53"/>
  <c r="Q205" i="53"/>
  <c r="P205" i="53"/>
  <c r="O205" i="53"/>
  <c r="N205" i="53"/>
  <c r="M205" i="53"/>
  <c r="L205" i="53"/>
  <c r="K205" i="53"/>
  <c r="J205" i="53"/>
  <c r="I205" i="53"/>
  <c r="H205" i="53"/>
  <c r="G205" i="53"/>
  <c r="F205" i="53"/>
  <c r="E205" i="53"/>
  <c r="D205" i="53"/>
  <c r="C205" i="53"/>
  <c r="AP204" i="53"/>
  <c r="AO204" i="53"/>
  <c r="AN204" i="53"/>
  <c r="AM204" i="53"/>
  <c r="AL204" i="53"/>
  <c r="AK204" i="53"/>
  <c r="AJ204" i="53"/>
  <c r="AI204" i="53"/>
  <c r="AH204" i="53"/>
  <c r="AG204" i="53"/>
  <c r="AF204" i="53"/>
  <c r="AE204" i="53"/>
  <c r="AD204" i="53"/>
  <c r="AC204" i="53"/>
  <c r="AB204" i="53"/>
  <c r="AA204" i="53"/>
  <c r="Z204" i="53"/>
  <c r="Y204" i="53"/>
  <c r="X204" i="53"/>
  <c r="W204" i="53"/>
  <c r="V204" i="53"/>
  <c r="U204" i="53"/>
  <c r="T204" i="53"/>
  <c r="S204" i="53"/>
  <c r="R204" i="53"/>
  <c r="Q204" i="53"/>
  <c r="P204" i="53"/>
  <c r="O204" i="53"/>
  <c r="N204" i="53"/>
  <c r="M204" i="53"/>
  <c r="L204" i="53"/>
  <c r="K204" i="53"/>
  <c r="J204" i="53"/>
  <c r="I204" i="53"/>
  <c r="H204" i="53"/>
  <c r="G204" i="53"/>
  <c r="F204" i="53"/>
  <c r="E204" i="53"/>
  <c r="D204" i="53"/>
  <c r="C204" i="53"/>
  <c r="AP203" i="53"/>
  <c r="AO203" i="53"/>
  <c r="AN203" i="53"/>
  <c r="AM203" i="53"/>
  <c r="AL203" i="53"/>
  <c r="AK203" i="53"/>
  <c r="AJ203" i="53"/>
  <c r="AI203" i="53"/>
  <c r="AH203" i="53"/>
  <c r="AG203" i="53"/>
  <c r="AF203" i="53"/>
  <c r="AE203" i="53"/>
  <c r="AD203" i="53"/>
  <c r="AC203" i="53"/>
  <c r="AB203" i="53"/>
  <c r="AA203" i="53"/>
  <c r="Z203" i="53"/>
  <c r="Y203" i="53"/>
  <c r="X203" i="53"/>
  <c r="W203" i="53"/>
  <c r="V203" i="53"/>
  <c r="U203" i="53"/>
  <c r="T203" i="53"/>
  <c r="S203" i="53"/>
  <c r="R203" i="53"/>
  <c r="Q203" i="53"/>
  <c r="P203" i="53"/>
  <c r="O203" i="53"/>
  <c r="N203" i="53"/>
  <c r="M203" i="53"/>
  <c r="L203" i="53"/>
  <c r="K203" i="53"/>
  <c r="J203" i="53"/>
  <c r="I203" i="53"/>
  <c r="H203" i="53"/>
  <c r="G203" i="53"/>
  <c r="F203" i="53"/>
  <c r="E203" i="53"/>
  <c r="D203" i="53"/>
  <c r="C203" i="53"/>
  <c r="AP202" i="53"/>
  <c r="AO202" i="53"/>
  <c r="AN202" i="53"/>
  <c r="AM202" i="53"/>
  <c r="AL202" i="53"/>
  <c r="AK202" i="53"/>
  <c r="AJ202" i="53"/>
  <c r="AI202" i="53"/>
  <c r="AH202" i="53"/>
  <c r="AG202" i="53"/>
  <c r="AF202" i="53"/>
  <c r="AE202" i="53"/>
  <c r="AD202" i="53"/>
  <c r="AC202" i="53"/>
  <c r="AB202" i="53"/>
  <c r="AA202" i="53"/>
  <c r="Z202" i="53"/>
  <c r="Y202" i="53"/>
  <c r="X202" i="53"/>
  <c r="W202" i="53"/>
  <c r="V202" i="53"/>
  <c r="U202" i="53"/>
  <c r="T202" i="53"/>
  <c r="S202" i="53"/>
  <c r="R202" i="53"/>
  <c r="Q202" i="53"/>
  <c r="P202" i="53"/>
  <c r="O202" i="53"/>
  <c r="N202" i="53"/>
  <c r="M202" i="53"/>
  <c r="L202" i="53"/>
  <c r="K202" i="53"/>
  <c r="J202" i="53"/>
  <c r="I202" i="53"/>
  <c r="H202" i="53"/>
  <c r="G202" i="53"/>
  <c r="F202" i="53"/>
  <c r="E202" i="53"/>
  <c r="D202" i="53"/>
  <c r="C202" i="53"/>
  <c r="AP201" i="53"/>
  <c r="AO201" i="53"/>
  <c r="AN201" i="53"/>
  <c r="AM201" i="53"/>
  <c r="AL201" i="53"/>
  <c r="AK201" i="53"/>
  <c r="AJ201" i="53"/>
  <c r="AI201" i="53"/>
  <c r="AH201" i="53"/>
  <c r="AG201" i="53"/>
  <c r="AF201" i="53"/>
  <c r="AE201" i="53"/>
  <c r="AD201" i="53"/>
  <c r="AC201" i="53"/>
  <c r="AB201" i="53"/>
  <c r="AA201" i="53"/>
  <c r="Z201" i="53"/>
  <c r="Y201" i="53"/>
  <c r="X201" i="53"/>
  <c r="W201" i="53"/>
  <c r="V201" i="53"/>
  <c r="U201" i="53"/>
  <c r="T201" i="53"/>
  <c r="S201" i="53"/>
  <c r="R201" i="53"/>
  <c r="Q201" i="53"/>
  <c r="P201" i="53"/>
  <c r="O201" i="53"/>
  <c r="N201" i="53"/>
  <c r="M201" i="53"/>
  <c r="L201" i="53"/>
  <c r="K201" i="53"/>
  <c r="J201" i="53"/>
  <c r="I201" i="53"/>
  <c r="H201" i="53"/>
  <c r="G201" i="53"/>
  <c r="F201" i="53"/>
  <c r="E201" i="53"/>
  <c r="D201" i="53"/>
  <c r="C201" i="53"/>
  <c r="AP200" i="53"/>
  <c r="AO200" i="53"/>
  <c r="AN200" i="53"/>
  <c r="AM200" i="53"/>
  <c r="AL200" i="53"/>
  <c r="AK200" i="53"/>
  <c r="AJ200" i="53"/>
  <c r="AI200" i="53"/>
  <c r="AH200" i="53"/>
  <c r="AG200" i="53"/>
  <c r="AF200" i="53"/>
  <c r="AE200" i="53"/>
  <c r="AD200" i="53"/>
  <c r="AC200" i="53"/>
  <c r="AB200" i="53"/>
  <c r="AA200" i="53"/>
  <c r="Z200" i="53"/>
  <c r="Y200" i="53"/>
  <c r="X200" i="53"/>
  <c r="W200" i="53"/>
  <c r="V200" i="53"/>
  <c r="U200" i="53"/>
  <c r="T200" i="53"/>
  <c r="S200" i="53"/>
  <c r="R200" i="53"/>
  <c r="Q200" i="53"/>
  <c r="P200" i="53"/>
  <c r="O200" i="53"/>
  <c r="N200" i="53"/>
  <c r="M200" i="53"/>
  <c r="L200" i="53"/>
  <c r="K200" i="53"/>
  <c r="J200" i="53"/>
  <c r="I200" i="53"/>
  <c r="H200" i="53"/>
  <c r="G200" i="53"/>
  <c r="F200" i="53"/>
  <c r="E200" i="53"/>
  <c r="D200" i="53"/>
  <c r="C200" i="53"/>
  <c r="AP199" i="53"/>
  <c r="AO199" i="53"/>
  <c r="AN199" i="53"/>
  <c r="AM199" i="53"/>
  <c r="AL199" i="53"/>
  <c r="AK199" i="53"/>
  <c r="AJ199" i="53"/>
  <c r="AI199" i="53"/>
  <c r="AH199" i="53"/>
  <c r="AG199" i="53"/>
  <c r="AF199" i="53"/>
  <c r="AE199" i="53"/>
  <c r="AD199" i="53"/>
  <c r="AC199" i="53"/>
  <c r="AB199" i="53"/>
  <c r="AA199" i="53"/>
  <c r="Z199" i="53"/>
  <c r="Y199" i="53"/>
  <c r="X199" i="53"/>
  <c r="W199" i="53"/>
  <c r="V199" i="53"/>
  <c r="U199" i="53"/>
  <c r="T199" i="53"/>
  <c r="S199" i="53"/>
  <c r="R199" i="53"/>
  <c r="Q199" i="53"/>
  <c r="P199" i="53"/>
  <c r="O199" i="53"/>
  <c r="N199" i="53"/>
  <c r="M199" i="53"/>
  <c r="L199" i="53"/>
  <c r="K199" i="53"/>
  <c r="J199" i="53"/>
  <c r="I199" i="53"/>
  <c r="H199" i="53"/>
  <c r="G199" i="53"/>
  <c r="F199" i="53"/>
  <c r="E199" i="53"/>
  <c r="D199" i="53"/>
  <c r="C199" i="53"/>
  <c r="AP198" i="53"/>
  <c r="AO198" i="53"/>
  <c r="AN198" i="53"/>
  <c r="AM198" i="53"/>
  <c r="AL198" i="53"/>
  <c r="AK198" i="53"/>
  <c r="AJ198" i="53"/>
  <c r="AI198" i="53"/>
  <c r="AH198" i="53"/>
  <c r="AG198" i="53"/>
  <c r="AF198" i="53"/>
  <c r="AE198" i="53"/>
  <c r="AD198" i="53"/>
  <c r="AC198" i="53"/>
  <c r="AB198" i="53"/>
  <c r="AA198" i="53"/>
  <c r="Z198" i="53"/>
  <c r="Y198" i="53"/>
  <c r="X198" i="53"/>
  <c r="W198" i="53"/>
  <c r="V198" i="53"/>
  <c r="U198" i="53"/>
  <c r="T198" i="53"/>
  <c r="S198" i="53"/>
  <c r="R198" i="53"/>
  <c r="Q198" i="53"/>
  <c r="P198" i="53"/>
  <c r="O198" i="53"/>
  <c r="N198" i="53"/>
  <c r="M198" i="53"/>
  <c r="L198" i="53"/>
  <c r="K198" i="53"/>
  <c r="J198" i="53"/>
  <c r="I198" i="53"/>
  <c r="H198" i="53"/>
  <c r="G198" i="53"/>
  <c r="F198" i="53"/>
  <c r="E198" i="53"/>
  <c r="D198" i="53"/>
  <c r="C198" i="53"/>
  <c r="AP197" i="53"/>
  <c r="AO197" i="53"/>
  <c r="AN197" i="53"/>
  <c r="AM197" i="53"/>
  <c r="AL197" i="53"/>
  <c r="AK197" i="53"/>
  <c r="AJ197" i="53"/>
  <c r="AI197" i="53"/>
  <c r="AH197" i="53"/>
  <c r="AG197" i="53"/>
  <c r="AF197" i="53"/>
  <c r="AE197" i="53"/>
  <c r="AD197" i="53"/>
  <c r="AC197" i="53"/>
  <c r="AB197" i="53"/>
  <c r="AA197" i="53"/>
  <c r="Z197" i="53"/>
  <c r="Y197" i="53"/>
  <c r="X197" i="53"/>
  <c r="W197" i="53"/>
  <c r="V197" i="53"/>
  <c r="U197" i="53"/>
  <c r="T197" i="53"/>
  <c r="S197" i="53"/>
  <c r="R197" i="53"/>
  <c r="Q197" i="53"/>
  <c r="P197" i="53"/>
  <c r="O197" i="53"/>
  <c r="N197" i="53"/>
  <c r="M197" i="53"/>
  <c r="L197" i="53"/>
  <c r="K197" i="53"/>
  <c r="J197" i="53"/>
  <c r="I197" i="53"/>
  <c r="H197" i="53"/>
  <c r="G197" i="53"/>
  <c r="F197" i="53"/>
  <c r="E197" i="53"/>
  <c r="D197" i="53"/>
  <c r="C197" i="53"/>
  <c r="AP196" i="53"/>
  <c r="AO196" i="53"/>
  <c r="AN196" i="53"/>
  <c r="AM196" i="53"/>
  <c r="AL196" i="53"/>
  <c r="AK196" i="53"/>
  <c r="AJ196" i="53"/>
  <c r="AI196" i="53"/>
  <c r="AH196" i="53"/>
  <c r="AG196" i="53"/>
  <c r="AF196" i="53"/>
  <c r="AE196" i="53"/>
  <c r="AD196" i="53"/>
  <c r="AC196" i="53"/>
  <c r="AB196" i="53"/>
  <c r="AA196" i="53"/>
  <c r="Z196" i="53"/>
  <c r="Y196" i="53"/>
  <c r="X196" i="53"/>
  <c r="W196" i="53"/>
  <c r="V196" i="53"/>
  <c r="U196" i="53"/>
  <c r="T196" i="53"/>
  <c r="S196" i="53"/>
  <c r="R196" i="53"/>
  <c r="Q196" i="53"/>
  <c r="P196" i="53"/>
  <c r="O196" i="53"/>
  <c r="N196" i="53"/>
  <c r="M196" i="53"/>
  <c r="L196" i="53"/>
  <c r="K196" i="53"/>
  <c r="J196" i="53"/>
  <c r="I196" i="53"/>
  <c r="H196" i="53"/>
  <c r="G196" i="53"/>
  <c r="F196" i="53"/>
  <c r="E196" i="53"/>
  <c r="D196" i="53"/>
  <c r="C196" i="53"/>
  <c r="AP195" i="53"/>
  <c r="AO195" i="53"/>
  <c r="AN195" i="53"/>
  <c r="AM195" i="53"/>
  <c r="AL195" i="53"/>
  <c r="AK195" i="53"/>
  <c r="AJ195" i="53"/>
  <c r="AI195" i="53"/>
  <c r="AH195" i="53"/>
  <c r="AG195" i="53"/>
  <c r="AF195" i="53"/>
  <c r="AE195" i="53"/>
  <c r="AD195" i="53"/>
  <c r="AC195" i="53"/>
  <c r="AB195" i="53"/>
  <c r="AA195" i="53"/>
  <c r="Z195" i="53"/>
  <c r="Y195" i="53"/>
  <c r="X195" i="53"/>
  <c r="W195" i="53"/>
  <c r="V195" i="53"/>
  <c r="U195" i="53"/>
  <c r="T195" i="53"/>
  <c r="S195" i="53"/>
  <c r="R195" i="53"/>
  <c r="Q195" i="53"/>
  <c r="P195" i="53"/>
  <c r="O195" i="53"/>
  <c r="N195" i="53"/>
  <c r="M195" i="53"/>
  <c r="L195" i="53"/>
  <c r="K195" i="53"/>
  <c r="J195" i="53"/>
  <c r="I195" i="53"/>
  <c r="H195" i="53"/>
  <c r="G195" i="53"/>
  <c r="F195" i="53"/>
  <c r="E195" i="53"/>
  <c r="D195" i="53"/>
  <c r="C195" i="53"/>
  <c r="AP194" i="53"/>
  <c r="AO194" i="53"/>
  <c r="AN194" i="53"/>
  <c r="AM194" i="53"/>
  <c r="AL194" i="53"/>
  <c r="AK194" i="53"/>
  <c r="AJ194" i="53"/>
  <c r="AI194" i="53"/>
  <c r="AH194" i="53"/>
  <c r="AG194" i="53"/>
  <c r="AF194" i="53"/>
  <c r="AE194" i="53"/>
  <c r="AD194" i="53"/>
  <c r="AC194" i="53"/>
  <c r="AB194" i="53"/>
  <c r="AA194" i="53"/>
  <c r="Z194" i="53"/>
  <c r="Y194" i="53"/>
  <c r="X194" i="53"/>
  <c r="W194" i="53"/>
  <c r="V194" i="53"/>
  <c r="U194" i="53"/>
  <c r="T194" i="53"/>
  <c r="S194" i="53"/>
  <c r="R194" i="53"/>
  <c r="Q194" i="53"/>
  <c r="P194" i="53"/>
  <c r="O194" i="53"/>
  <c r="N194" i="53"/>
  <c r="M194" i="53"/>
  <c r="L194" i="53"/>
  <c r="K194" i="53"/>
  <c r="J194" i="53"/>
  <c r="I194" i="53"/>
  <c r="H194" i="53"/>
  <c r="G194" i="53"/>
  <c r="F194" i="53"/>
  <c r="E194" i="53"/>
  <c r="D194" i="53"/>
  <c r="C194" i="53"/>
  <c r="AP193" i="53"/>
  <c r="AO193" i="53"/>
  <c r="AN193" i="53"/>
  <c r="AM193" i="53"/>
  <c r="AL193" i="53"/>
  <c r="AK193" i="53"/>
  <c r="AJ193" i="53"/>
  <c r="AI193" i="53"/>
  <c r="AH193" i="53"/>
  <c r="AG193" i="53"/>
  <c r="AF193" i="53"/>
  <c r="AE193" i="53"/>
  <c r="AD193" i="53"/>
  <c r="AC193" i="53"/>
  <c r="AB193" i="53"/>
  <c r="AA193" i="53"/>
  <c r="Z193" i="53"/>
  <c r="Y193" i="53"/>
  <c r="X193" i="53"/>
  <c r="W193" i="53"/>
  <c r="V193" i="53"/>
  <c r="U193" i="53"/>
  <c r="T193" i="53"/>
  <c r="S193" i="53"/>
  <c r="R193" i="53"/>
  <c r="Q193" i="53"/>
  <c r="P193" i="53"/>
  <c r="O193" i="53"/>
  <c r="N193" i="53"/>
  <c r="M193" i="53"/>
  <c r="L193" i="53"/>
  <c r="K193" i="53"/>
  <c r="J193" i="53"/>
  <c r="I193" i="53"/>
  <c r="H193" i="53"/>
  <c r="G193" i="53"/>
  <c r="F193" i="53"/>
  <c r="E193" i="53"/>
  <c r="D193" i="53"/>
  <c r="C193" i="53"/>
  <c r="AP192" i="53"/>
  <c r="AO192" i="53"/>
  <c r="AN192" i="53"/>
  <c r="AM192" i="53"/>
  <c r="AL192" i="53"/>
  <c r="AK192" i="53"/>
  <c r="AJ192" i="53"/>
  <c r="AI192" i="53"/>
  <c r="AH192" i="53"/>
  <c r="AG192" i="53"/>
  <c r="AF192" i="53"/>
  <c r="AE192" i="53"/>
  <c r="AD192" i="53"/>
  <c r="AC192" i="53"/>
  <c r="AB192" i="53"/>
  <c r="AA192" i="53"/>
  <c r="Z192" i="53"/>
  <c r="Y192" i="53"/>
  <c r="X192" i="53"/>
  <c r="W192" i="53"/>
  <c r="V192" i="53"/>
  <c r="U192" i="53"/>
  <c r="T192" i="53"/>
  <c r="S192" i="53"/>
  <c r="R192" i="53"/>
  <c r="Q192" i="53"/>
  <c r="P192" i="53"/>
  <c r="O192" i="53"/>
  <c r="N192" i="53"/>
  <c r="M192" i="53"/>
  <c r="L192" i="53"/>
  <c r="K192" i="53"/>
  <c r="J192" i="53"/>
  <c r="I192" i="53"/>
  <c r="H192" i="53"/>
  <c r="G192" i="53"/>
  <c r="F192" i="53"/>
  <c r="E192" i="53"/>
  <c r="D192" i="53"/>
  <c r="C192" i="53"/>
  <c r="AP191" i="53"/>
  <c r="AO191" i="53"/>
  <c r="AN191" i="53"/>
  <c r="AM191" i="53"/>
  <c r="AL191" i="53"/>
  <c r="AK191" i="53"/>
  <c r="AJ191" i="53"/>
  <c r="AI191" i="53"/>
  <c r="AH191" i="53"/>
  <c r="AG191" i="53"/>
  <c r="AF191" i="53"/>
  <c r="AE191" i="53"/>
  <c r="AD191" i="53"/>
  <c r="AC191" i="53"/>
  <c r="AB191" i="53"/>
  <c r="AA191" i="53"/>
  <c r="Z191" i="53"/>
  <c r="Y191" i="53"/>
  <c r="X191" i="53"/>
  <c r="W191" i="53"/>
  <c r="V191" i="53"/>
  <c r="U191" i="53"/>
  <c r="T191" i="53"/>
  <c r="S191" i="53"/>
  <c r="R191" i="53"/>
  <c r="Q191" i="53"/>
  <c r="P191" i="53"/>
  <c r="O191" i="53"/>
  <c r="N191" i="53"/>
  <c r="M191" i="53"/>
  <c r="L191" i="53"/>
  <c r="K191" i="53"/>
  <c r="J191" i="53"/>
  <c r="I191" i="53"/>
  <c r="H191" i="53"/>
  <c r="G191" i="53"/>
  <c r="F191" i="53"/>
  <c r="E191" i="53"/>
  <c r="D191" i="53"/>
  <c r="C191" i="53"/>
  <c r="AP190" i="53"/>
  <c r="AO190" i="53"/>
  <c r="AN190" i="53"/>
  <c r="AM190" i="53"/>
  <c r="AL190" i="53"/>
  <c r="AK190" i="53"/>
  <c r="AJ190" i="53"/>
  <c r="AI190" i="53"/>
  <c r="AH190" i="53"/>
  <c r="AG190" i="53"/>
  <c r="AF190" i="53"/>
  <c r="AE190" i="53"/>
  <c r="AD190" i="53"/>
  <c r="AC190" i="53"/>
  <c r="AB190" i="53"/>
  <c r="AA190" i="53"/>
  <c r="Z190" i="53"/>
  <c r="Y190" i="53"/>
  <c r="X190" i="53"/>
  <c r="W190" i="53"/>
  <c r="V190" i="53"/>
  <c r="U190" i="53"/>
  <c r="T190" i="53"/>
  <c r="S190" i="53"/>
  <c r="R190" i="53"/>
  <c r="Q190" i="53"/>
  <c r="P190" i="53"/>
  <c r="O190" i="53"/>
  <c r="N190" i="53"/>
  <c r="M190" i="53"/>
  <c r="L190" i="53"/>
  <c r="K190" i="53"/>
  <c r="J190" i="53"/>
  <c r="I190" i="53"/>
  <c r="H190" i="53"/>
  <c r="G190" i="53"/>
  <c r="F190" i="53"/>
  <c r="E190" i="53"/>
  <c r="D190" i="53"/>
  <c r="C190" i="53"/>
  <c r="AP189" i="53"/>
  <c r="AO189" i="53"/>
  <c r="AN189" i="53"/>
  <c r="AM189" i="53"/>
  <c r="AL189" i="53"/>
  <c r="AK189" i="53"/>
  <c r="AJ189" i="53"/>
  <c r="AI189" i="53"/>
  <c r="AH189" i="53"/>
  <c r="AG189" i="53"/>
  <c r="AF189" i="53"/>
  <c r="AE189" i="53"/>
  <c r="AD189" i="53"/>
  <c r="AC189" i="53"/>
  <c r="AB189" i="53"/>
  <c r="AA189" i="53"/>
  <c r="Z189" i="53"/>
  <c r="Y189" i="53"/>
  <c r="X189" i="53"/>
  <c r="W189" i="53"/>
  <c r="V189" i="53"/>
  <c r="U189" i="53"/>
  <c r="T189" i="53"/>
  <c r="S189" i="53"/>
  <c r="R189" i="53"/>
  <c r="Q189" i="53"/>
  <c r="P189" i="53"/>
  <c r="O189" i="53"/>
  <c r="N189" i="53"/>
  <c r="M189" i="53"/>
  <c r="L189" i="53"/>
  <c r="K189" i="53"/>
  <c r="J189" i="53"/>
  <c r="I189" i="53"/>
  <c r="H189" i="53"/>
  <c r="G189" i="53"/>
  <c r="F189" i="53"/>
  <c r="E189" i="53"/>
  <c r="D189" i="53"/>
  <c r="C189" i="53"/>
  <c r="AP188" i="53"/>
  <c r="AO188" i="53"/>
  <c r="AN188" i="53"/>
  <c r="AM188" i="53"/>
  <c r="AL188" i="53"/>
  <c r="AK188" i="53"/>
  <c r="AJ188" i="53"/>
  <c r="AI188" i="53"/>
  <c r="AH188" i="53"/>
  <c r="AG188" i="53"/>
  <c r="AF188" i="53"/>
  <c r="AE188" i="53"/>
  <c r="AD188" i="53"/>
  <c r="AC188" i="53"/>
  <c r="AB188" i="53"/>
  <c r="AA188" i="53"/>
  <c r="Z188" i="53"/>
  <c r="Y188" i="53"/>
  <c r="X188" i="53"/>
  <c r="W188" i="53"/>
  <c r="V188" i="53"/>
  <c r="U188" i="53"/>
  <c r="T188" i="53"/>
  <c r="S188" i="53"/>
  <c r="R188" i="53"/>
  <c r="Q188" i="53"/>
  <c r="P188" i="53"/>
  <c r="O188" i="53"/>
  <c r="N188" i="53"/>
  <c r="M188" i="53"/>
  <c r="L188" i="53"/>
  <c r="K188" i="53"/>
  <c r="J188" i="53"/>
  <c r="I188" i="53"/>
  <c r="H188" i="53"/>
  <c r="G188" i="53"/>
  <c r="F188" i="53"/>
  <c r="E188" i="53"/>
  <c r="D188" i="53"/>
  <c r="C188" i="53"/>
  <c r="AP187" i="53"/>
  <c r="AO187" i="53"/>
  <c r="AN187" i="53"/>
  <c r="AM187" i="53"/>
  <c r="AL187" i="53"/>
  <c r="AK187" i="53"/>
  <c r="AJ187" i="53"/>
  <c r="AI187" i="53"/>
  <c r="AH187" i="53"/>
  <c r="AG187" i="53"/>
  <c r="AF187" i="53"/>
  <c r="AE187" i="53"/>
  <c r="AD187" i="53"/>
  <c r="AC187" i="53"/>
  <c r="AB187" i="53"/>
  <c r="AA187" i="53"/>
  <c r="Z187" i="53"/>
  <c r="Y187" i="53"/>
  <c r="X187" i="53"/>
  <c r="W187" i="53"/>
  <c r="V187" i="53"/>
  <c r="U187" i="53"/>
  <c r="T187" i="53"/>
  <c r="S187" i="53"/>
  <c r="R187" i="53"/>
  <c r="Q187" i="53"/>
  <c r="P187" i="53"/>
  <c r="O187" i="53"/>
  <c r="N187" i="53"/>
  <c r="M187" i="53"/>
  <c r="L187" i="53"/>
  <c r="K187" i="53"/>
  <c r="J187" i="53"/>
  <c r="I187" i="53"/>
  <c r="H187" i="53"/>
  <c r="G187" i="53"/>
  <c r="F187" i="53"/>
  <c r="E187" i="53"/>
  <c r="D187" i="53"/>
  <c r="C187" i="53"/>
  <c r="AP186" i="53"/>
  <c r="AO186" i="53"/>
  <c r="AN186" i="53"/>
  <c r="AM186" i="53"/>
  <c r="AL186" i="53"/>
  <c r="AK186" i="53"/>
  <c r="AJ186" i="53"/>
  <c r="AI186" i="53"/>
  <c r="AH186" i="53"/>
  <c r="AG186" i="53"/>
  <c r="AF186" i="53"/>
  <c r="AE186" i="53"/>
  <c r="AD186" i="53"/>
  <c r="AC186" i="53"/>
  <c r="AB186" i="53"/>
  <c r="AA186" i="53"/>
  <c r="Z186" i="53"/>
  <c r="Y186" i="53"/>
  <c r="X186" i="53"/>
  <c r="W186" i="53"/>
  <c r="V186" i="53"/>
  <c r="U186" i="53"/>
  <c r="T186" i="53"/>
  <c r="S186" i="53"/>
  <c r="R186" i="53"/>
  <c r="Q186" i="53"/>
  <c r="P186" i="53"/>
  <c r="O186" i="53"/>
  <c r="N186" i="53"/>
  <c r="M186" i="53"/>
  <c r="L186" i="53"/>
  <c r="K186" i="53"/>
  <c r="J186" i="53"/>
  <c r="I186" i="53"/>
  <c r="H186" i="53"/>
  <c r="G186" i="53"/>
  <c r="F186" i="53"/>
  <c r="E186" i="53"/>
  <c r="D186" i="53"/>
  <c r="C186" i="53"/>
  <c r="AP185" i="53"/>
  <c r="AO185" i="53"/>
  <c r="AN185" i="53"/>
  <c r="AM185" i="53"/>
  <c r="AL185" i="53"/>
  <c r="AK185" i="53"/>
  <c r="AJ185" i="53"/>
  <c r="AI185" i="53"/>
  <c r="AH185" i="53"/>
  <c r="AG185" i="53"/>
  <c r="AF185" i="53"/>
  <c r="AE185" i="53"/>
  <c r="AD185" i="53"/>
  <c r="AC185" i="53"/>
  <c r="AB185" i="53"/>
  <c r="AA185" i="53"/>
  <c r="Z185" i="53"/>
  <c r="Y185" i="53"/>
  <c r="X185" i="53"/>
  <c r="W185" i="53"/>
  <c r="V185" i="53"/>
  <c r="U185" i="53"/>
  <c r="T185" i="53"/>
  <c r="S185" i="53"/>
  <c r="R185" i="53"/>
  <c r="Q185" i="53"/>
  <c r="P185" i="53"/>
  <c r="O185" i="53"/>
  <c r="N185" i="53"/>
  <c r="M185" i="53"/>
  <c r="L185" i="53"/>
  <c r="K185" i="53"/>
  <c r="J185" i="53"/>
  <c r="I185" i="53"/>
  <c r="H185" i="53"/>
  <c r="G185" i="53"/>
  <c r="F185" i="53"/>
  <c r="E185" i="53"/>
  <c r="D185" i="53"/>
  <c r="C185" i="53"/>
  <c r="AP184" i="53"/>
  <c r="AO184" i="53"/>
  <c r="AN184" i="53"/>
  <c r="AM184" i="53"/>
  <c r="AL184" i="53"/>
  <c r="AK184" i="53"/>
  <c r="AJ184" i="53"/>
  <c r="AI184" i="53"/>
  <c r="AH184" i="53"/>
  <c r="AG184" i="53"/>
  <c r="AF184" i="53"/>
  <c r="AE184" i="53"/>
  <c r="AD184" i="53"/>
  <c r="AC184" i="53"/>
  <c r="AB184" i="53"/>
  <c r="AA184" i="53"/>
  <c r="Z184" i="53"/>
  <c r="Y184" i="53"/>
  <c r="X184" i="53"/>
  <c r="W184" i="53"/>
  <c r="V184" i="53"/>
  <c r="U184" i="53"/>
  <c r="T184" i="53"/>
  <c r="S184" i="53"/>
  <c r="R184" i="53"/>
  <c r="Q184" i="53"/>
  <c r="P184" i="53"/>
  <c r="O184" i="53"/>
  <c r="N184" i="53"/>
  <c r="M184" i="53"/>
  <c r="L184" i="53"/>
  <c r="K184" i="53"/>
  <c r="J184" i="53"/>
  <c r="I184" i="53"/>
  <c r="H184" i="53"/>
  <c r="G184" i="53"/>
  <c r="F184" i="53"/>
  <c r="E184" i="53"/>
  <c r="D184" i="53"/>
  <c r="C184" i="53"/>
  <c r="AP183" i="53"/>
  <c r="AO183" i="53"/>
  <c r="AN183" i="53"/>
  <c r="AM183" i="53"/>
  <c r="AL183" i="53"/>
  <c r="AK183" i="53"/>
  <c r="AJ183" i="53"/>
  <c r="AI183" i="53"/>
  <c r="AH183" i="53"/>
  <c r="AG183" i="53"/>
  <c r="AF183" i="53"/>
  <c r="AE183" i="53"/>
  <c r="AD183" i="53"/>
  <c r="AC183" i="53"/>
  <c r="AB183" i="53"/>
  <c r="AA183" i="53"/>
  <c r="Z183" i="53"/>
  <c r="Y183" i="53"/>
  <c r="X183" i="53"/>
  <c r="W183" i="53"/>
  <c r="V183" i="53"/>
  <c r="U183" i="53"/>
  <c r="T183" i="53"/>
  <c r="S183" i="53"/>
  <c r="R183" i="53"/>
  <c r="Q183" i="53"/>
  <c r="P183" i="53"/>
  <c r="O183" i="53"/>
  <c r="N183" i="53"/>
  <c r="M183" i="53"/>
  <c r="L183" i="53"/>
  <c r="K183" i="53"/>
  <c r="J183" i="53"/>
  <c r="I183" i="53"/>
  <c r="H183" i="53"/>
  <c r="G183" i="53"/>
  <c r="F183" i="53"/>
  <c r="E183" i="53"/>
  <c r="D183" i="53"/>
  <c r="C183" i="53"/>
  <c r="AP182" i="53"/>
  <c r="AO182" i="53"/>
  <c r="AN182" i="53"/>
  <c r="AM182" i="53"/>
  <c r="AL182" i="53"/>
  <c r="AK182" i="53"/>
  <c r="AJ182" i="53"/>
  <c r="AI182" i="53"/>
  <c r="AH182" i="53"/>
  <c r="AG182" i="53"/>
  <c r="AF182" i="53"/>
  <c r="AE182" i="53"/>
  <c r="AD182" i="53"/>
  <c r="AC182" i="53"/>
  <c r="AB182" i="53"/>
  <c r="AA182" i="53"/>
  <c r="Z182" i="53"/>
  <c r="Y182" i="53"/>
  <c r="X182" i="53"/>
  <c r="W182" i="53"/>
  <c r="V182" i="53"/>
  <c r="U182" i="53"/>
  <c r="T182" i="53"/>
  <c r="S182" i="53"/>
  <c r="R182" i="53"/>
  <c r="Q182" i="53"/>
  <c r="P182" i="53"/>
  <c r="O182" i="53"/>
  <c r="N182" i="53"/>
  <c r="M182" i="53"/>
  <c r="L182" i="53"/>
  <c r="K182" i="53"/>
  <c r="J182" i="53"/>
  <c r="I182" i="53"/>
  <c r="H182" i="53"/>
  <c r="G182" i="53"/>
  <c r="F182" i="53"/>
  <c r="E182" i="53"/>
  <c r="D182" i="53"/>
  <c r="C182" i="53"/>
  <c r="AP181" i="53"/>
  <c r="AO181" i="53"/>
  <c r="AN181" i="53"/>
  <c r="AM181" i="53"/>
  <c r="AL181" i="53"/>
  <c r="AK181" i="53"/>
  <c r="AJ181" i="53"/>
  <c r="AI181" i="53"/>
  <c r="AH181" i="53"/>
  <c r="AG181" i="53"/>
  <c r="AF181" i="53"/>
  <c r="AE181" i="53"/>
  <c r="AD181" i="53"/>
  <c r="AC181" i="53"/>
  <c r="AB181" i="53"/>
  <c r="AA181" i="53"/>
  <c r="Z181" i="53"/>
  <c r="Y181" i="53"/>
  <c r="X181" i="53"/>
  <c r="W181" i="53"/>
  <c r="V181" i="53"/>
  <c r="U181" i="53"/>
  <c r="T181" i="53"/>
  <c r="S181" i="53"/>
  <c r="R181" i="53"/>
  <c r="Q181" i="53"/>
  <c r="P181" i="53"/>
  <c r="O181" i="53"/>
  <c r="N181" i="53"/>
  <c r="M181" i="53"/>
  <c r="L181" i="53"/>
  <c r="K181" i="53"/>
  <c r="J181" i="53"/>
  <c r="I181" i="53"/>
  <c r="H181" i="53"/>
  <c r="G181" i="53"/>
  <c r="F181" i="53"/>
  <c r="E181" i="53"/>
  <c r="D181" i="53"/>
  <c r="C181" i="53"/>
  <c r="AP180" i="53"/>
  <c r="AO180" i="53"/>
  <c r="AN180" i="53"/>
  <c r="AM180" i="53"/>
  <c r="AL180" i="53"/>
  <c r="AK180" i="53"/>
  <c r="AJ180" i="53"/>
  <c r="AI180" i="53"/>
  <c r="AH180" i="53"/>
  <c r="AG180" i="53"/>
  <c r="AF180" i="53"/>
  <c r="AE180" i="53"/>
  <c r="AD180" i="53"/>
  <c r="AC180" i="53"/>
  <c r="AB180" i="53"/>
  <c r="AA180" i="53"/>
  <c r="Z180" i="53"/>
  <c r="Y180" i="53"/>
  <c r="X180" i="53"/>
  <c r="W180" i="53"/>
  <c r="V180" i="53"/>
  <c r="U180" i="53"/>
  <c r="T180" i="53"/>
  <c r="S180" i="53"/>
  <c r="R180" i="53"/>
  <c r="Q180" i="53"/>
  <c r="P180" i="53"/>
  <c r="O180" i="53"/>
  <c r="N180" i="53"/>
  <c r="M180" i="53"/>
  <c r="L180" i="53"/>
  <c r="K180" i="53"/>
  <c r="J180" i="53"/>
  <c r="I180" i="53"/>
  <c r="H180" i="53"/>
  <c r="G180" i="53"/>
  <c r="F180" i="53"/>
  <c r="E180" i="53"/>
  <c r="D180" i="53"/>
  <c r="C180" i="53"/>
  <c r="AP179" i="53"/>
  <c r="AO179" i="53"/>
  <c r="AN179" i="53"/>
  <c r="AM179" i="53"/>
  <c r="AL179" i="53"/>
  <c r="AK179" i="53"/>
  <c r="AJ179" i="53"/>
  <c r="AI179" i="53"/>
  <c r="AH179" i="53"/>
  <c r="AG179" i="53"/>
  <c r="AF179" i="53"/>
  <c r="AE179" i="53"/>
  <c r="AD179" i="53"/>
  <c r="AC179" i="53"/>
  <c r="AB179" i="53"/>
  <c r="AA179" i="53"/>
  <c r="Z179" i="53"/>
  <c r="Y179" i="53"/>
  <c r="X179" i="53"/>
  <c r="W179" i="53"/>
  <c r="V179" i="53"/>
  <c r="U179" i="53"/>
  <c r="T179" i="53"/>
  <c r="S179" i="53"/>
  <c r="R179" i="53"/>
  <c r="Q179" i="53"/>
  <c r="P179" i="53"/>
  <c r="O179" i="53"/>
  <c r="N179" i="53"/>
  <c r="M179" i="53"/>
  <c r="L179" i="53"/>
  <c r="K179" i="53"/>
  <c r="J179" i="53"/>
  <c r="I179" i="53"/>
  <c r="H179" i="53"/>
  <c r="G179" i="53"/>
  <c r="F179" i="53"/>
  <c r="E179" i="53"/>
  <c r="D179" i="53"/>
  <c r="C179" i="53"/>
  <c r="AP178" i="53"/>
  <c r="AO178" i="53"/>
  <c r="AN178" i="53"/>
  <c r="AM178" i="53"/>
  <c r="AL178" i="53"/>
  <c r="AK178" i="53"/>
  <c r="AJ178" i="53"/>
  <c r="AI178" i="53"/>
  <c r="AH178" i="53"/>
  <c r="AG178" i="53"/>
  <c r="AF178" i="53"/>
  <c r="AE178" i="53"/>
  <c r="AD178" i="53"/>
  <c r="AC178" i="53"/>
  <c r="AB178" i="53"/>
  <c r="AA178" i="53"/>
  <c r="Z178" i="53"/>
  <c r="Y178" i="53"/>
  <c r="X178" i="53"/>
  <c r="W178" i="53"/>
  <c r="V178" i="53"/>
  <c r="U178" i="53"/>
  <c r="T178" i="53"/>
  <c r="S178" i="53"/>
  <c r="R178" i="53"/>
  <c r="Q178" i="53"/>
  <c r="P178" i="53"/>
  <c r="O178" i="53"/>
  <c r="N178" i="53"/>
  <c r="M178" i="53"/>
  <c r="L178" i="53"/>
  <c r="K178" i="53"/>
  <c r="J178" i="53"/>
  <c r="I178" i="53"/>
  <c r="H178" i="53"/>
  <c r="G178" i="53"/>
  <c r="F178" i="53"/>
  <c r="E178" i="53"/>
  <c r="D178" i="53"/>
  <c r="C178" i="53"/>
  <c r="AP177" i="53"/>
  <c r="AO177" i="53"/>
  <c r="AN177" i="53"/>
  <c r="AM177" i="53"/>
  <c r="AL177" i="53"/>
  <c r="AK177" i="53"/>
  <c r="AJ177" i="53"/>
  <c r="AI177" i="53"/>
  <c r="AH177" i="53"/>
  <c r="AG177" i="53"/>
  <c r="AF177" i="53"/>
  <c r="AE177" i="53"/>
  <c r="AD177" i="53"/>
  <c r="AC177" i="53"/>
  <c r="AB177" i="53"/>
  <c r="AA177" i="53"/>
  <c r="Z177" i="53"/>
  <c r="Y177" i="53"/>
  <c r="X177" i="53"/>
  <c r="W177" i="53"/>
  <c r="V177" i="53"/>
  <c r="U177" i="53"/>
  <c r="T177" i="53"/>
  <c r="S177" i="53"/>
  <c r="R177" i="53"/>
  <c r="Q177" i="53"/>
  <c r="P177" i="53"/>
  <c r="O177" i="53"/>
  <c r="N177" i="53"/>
  <c r="M177" i="53"/>
  <c r="L177" i="53"/>
  <c r="K177" i="53"/>
  <c r="J177" i="53"/>
  <c r="I177" i="53"/>
  <c r="H177" i="53"/>
  <c r="G177" i="53"/>
  <c r="F177" i="53"/>
  <c r="E177" i="53"/>
  <c r="D177" i="53"/>
  <c r="C177" i="53"/>
  <c r="AP176" i="53"/>
  <c r="AO176" i="53"/>
  <c r="AN176" i="53"/>
  <c r="AM176" i="53"/>
  <c r="AL176" i="53"/>
  <c r="AK176" i="53"/>
  <c r="AJ176" i="53"/>
  <c r="AI176" i="53"/>
  <c r="AH176" i="53"/>
  <c r="AG176" i="53"/>
  <c r="AF176" i="53"/>
  <c r="AE176" i="53"/>
  <c r="AD176" i="53"/>
  <c r="AC176" i="53"/>
  <c r="AB176" i="53"/>
  <c r="AA176" i="53"/>
  <c r="Z176" i="53"/>
  <c r="Y176" i="53"/>
  <c r="X176" i="53"/>
  <c r="W176" i="53"/>
  <c r="V176" i="53"/>
  <c r="U176" i="53"/>
  <c r="T176" i="53"/>
  <c r="S176" i="53"/>
  <c r="R176" i="53"/>
  <c r="Q176" i="53"/>
  <c r="P176" i="53"/>
  <c r="O176" i="53"/>
  <c r="N176" i="53"/>
  <c r="M176" i="53"/>
  <c r="L176" i="53"/>
  <c r="K176" i="53"/>
  <c r="J176" i="53"/>
  <c r="I176" i="53"/>
  <c r="H176" i="53"/>
  <c r="G176" i="53"/>
  <c r="F176" i="53"/>
  <c r="E176" i="53"/>
  <c r="D176" i="53"/>
  <c r="C176" i="53"/>
  <c r="AP175" i="53"/>
  <c r="AO175" i="53"/>
  <c r="AN175" i="53"/>
  <c r="AM175" i="53"/>
  <c r="AL175" i="53"/>
  <c r="AK175" i="53"/>
  <c r="AJ175" i="53"/>
  <c r="AI175" i="53"/>
  <c r="AH175" i="53"/>
  <c r="AG175" i="53"/>
  <c r="AF175" i="53"/>
  <c r="AE175" i="53"/>
  <c r="AD175" i="53"/>
  <c r="AC175" i="53"/>
  <c r="AB175" i="53"/>
  <c r="AA175" i="53"/>
  <c r="Z175" i="53"/>
  <c r="Y175" i="53"/>
  <c r="X175" i="53"/>
  <c r="W175" i="53"/>
  <c r="V175" i="53"/>
  <c r="U175" i="53"/>
  <c r="T175" i="53"/>
  <c r="S175" i="53"/>
  <c r="R175" i="53"/>
  <c r="Q175" i="53"/>
  <c r="P175" i="53"/>
  <c r="O175" i="53"/>
  <c r="N175" i="53"/>
  <c r="M175" i="53"/>
  <c r="L175" i="53"/>
  <c r="K175" i="53"/>
  <c r="J175" i="53"/>
  <c r="I175" i="53"/>
  <c r="H175" i="53"/>
  <c r="G175" i="53"/>
  <c r="F175" i="53"/>
  <c r="E175" i="53"/>
  <c r="D175" i="53"/>
  <c r="C175" i="53"/>
  <c r="AP174" i="53"/>
  <c r="AO174" i="53"/>
  <c r="AN174" i="53"/>
  <c r="AM174" i="53"/>
  <c r="AL174" i="53"/>
  <c r="AK174" i="53"/>
  <c r="AJ174" i="53"/>
  <c r="AI174" i="53"/>
  <c r="AH174" i="53"/>
  <c r="AG174" i="53"/>
  <c r="AF174" i="53"/>
  <c r="AE174" i="53"/>
  <c r="AD174" i="53"/>
  <c r="AC174" i="53"/>
  <c r="AB174" i="53"/>
  <c r="AA174" i="53"/>
  <c r="Z174" i="53"/>
  <c r="Y174" i="53"/>
  <c r="X174" i="53"/>
  <c r="W174" i="53"/>
  <c r="V174" i="53"/>
  <c r="U174" i="53"/>
  <c r="T174" i="53"/>
  <c r="S174" i="53"/>
  <c r="R174" i="53"/>
  <c r="Q174" i="53"/>
  <c r="P174" i="53"/>
  <c r="O174" i="53"/>
  <c r="N174" i="53"/>
  <c r="M174" i="53"/>
  <c r="L174" i="53"/>
  <c r="K174" i="53"/>
  <c r="J174" i="53"/>
  <c r="I174" i="53"/>
  <c r="H174" i="53"/>
  <c r="G174" i="53"/>
  <c r="F174" i="53"/>
  <c r="E174" i="53"/>
  <c r="D174" i="53"/>
  <c r="C174" i="53"/>
  <c r="AP173" i="53"/>
  <c r="AO173" i="53"/>
  <c r="AN173" i="53"/>
  <c r="AM173" i="53"/>
  <c r="AL173" i="53"/>
  <c r="AK173" i="53"/>
  <c r="AJ173" i="53"/>
  <c r="AI173" i="53"/>
  <c r="AH173" i="53"/>
  <c r="AG173" i="53"/>
  <c r="AF173" i="53"/>
  <c r="AE173" i="53"/>
  <c r="AD173" i="53"/>
  <c r="AC173" i="53"/>
  <c r="AB173" i="53"/>
  <c r="AA173" i="53"/>
  <c r="Z173" i="53"/>
  <c r="Y173" i="53"/>
  <c r="X173" i="53"/>
  <c r="W173" i="53"/>
  <c r="V173" i="53"/>
  <c r="U173" i="53"/>
  <c r="T173" i="53"/>
  <c r="S173" i="53"/>
  <c r="R173" i="53"/>
  <c r="Q173" i="53"/>
  <c r="P173" i="53"/>
  <c r="O173" i="53"/>
  <c r="N173" i="53"/>
  <c r="M173" i="53"/>
  <c r="L173" i="53"/>
  <c r="K173" i="53"/>
  <c r="J173" i="53"/>
  <c r="I173" i="53"/>
  <c r="H173" i="53"/>
  <c r="G173" i="53"/>
  <c r="F173" i="53"/>
  <c r="E173" i="53"/>
  <c r="D173" i="53"/>
  <c r="C173" i="53"/>
  <c r="AP172" i="53"/>
  <c r="AO172" i="53"/>
  <c r="AN172" i="53"/>
  <c r="AM172" i="53"/>
  <c r="AL172" i="53"/>
  <c r="AK172" i="53"/>
  <c r="AJ172" i="53"/>
  <c r="AI172" i="53"/>
  <c r="AH172" i="53"/>
  <c r="AG172" i="53"/>
  <c r="AF172" i="53"/>
  <c r="AE172" i="53"/>
  <c r="AD172" i="53"/>
  <c r="AC172" i="53"/>
  <c r="AB172" i="53"/>
  <c r="AA172" i="53"/>
  <c r="Z172" i="53"/>
  <c r="Y172" i="53"/>
  <c r="X172" i="53"/>
  <c r="W172" i="53"/>
  <c r="V172" i="53"/>
  <c r="U172" i="53"/>
  <c r="T172" i="53"/>
  <c r="S172" i="53"/>
  <c r="R172" i="53"/>
  <c r="Q172" i="53"/>
  <c r="P172" i="53"/>
  <c r="O172" i="53"/>
  <c r="N172" i="53"/>
  <c r="M172" i="53"/>
  <c r="L172" i="53"/>
  <c r="K172" i="53"/>
  <c r="J172" i="53"/>
  <c r="I172" i="53"/>
  <c r="H172" i="53"/>
  <c r="G172" i="53"/>
  <c r="F172" i="53"/>
  <c r="E172" i="53"/>
  <c r="D172" i="53"/>
  <c r="C172" i="53"/>
  <c r="AP171" i="53"/>
  <c r="AO171" i="53"/>
  <c r="AN171" i="53"/>
  <c r="AM171" i="53"/>
  <c r="AL171" i="53"/>
  <c r="AK171" i="53"/>
  <c r="AJ171" i="53"/>
  <c r="AI171" i="53"/>
  <c r="AH171" i="53"/>
  <c r="AG171" i="53"/>
  <c r="AF171" i="53"/>
  <c r="AE171" i="53"/>
  <c r="AD171" i="53"/>
  <c r="AC171" i="53"/>
  <c r="AB171" i="53"/>
  <c r="AA171" i="53"/>
  <c r="Z171" i="53"/>
  <c r="Y171" i="53"/>
  <c r="X171" i="53"/>
  <c r="W171" i="53"/>
  <c r="V171" i="53"/>
  <c r="U171" i="53"/>
  <c r="T171" i="53"/>
  <c r="S171" i="53"/>
  <c r="R171" i="53"/>
  <c r="Q171" i="53"/>
  <c r="P171" i="53"/>
  <c r="O171" i="53"/>
  <c r="N171" i="53"/>
  <c r="M171" i="53"/>
  <c r="L171" i="53"/>
  <c r="K171" i="53"/>
  <c r="J171" i="53"/>
  <c r="I171" i="53"/>
  <c r="H171" i="53"/>
  <c r="G171" i="53"/>
  <c r="F171" i="53"/>
  <c r="E171" i="53"/>
  <c r="D171" i="53"/>
  <c r="C171" i="53"/>
  <c r="AP170" i="53"/>
  <c r="AO170" i="53"/>
  <c r="AN170" i="53"/>
  <c r="AM170" i="53"/>
  <c r="AL170" i="53"/>
  <c r="AK170" i="53"/>
  <c r="AJ170" i="53"/>
  <c r="AI170" i="53"/>
  <c r="AH170" i="53"/>
  <c r="AG170" i="53"/>
  <c r="AF170" i="53"/>
  <c r="AE170" i="53"/>
  <c r="AD170" i="53"/>
  <c r="AC170" i="53"/>
  <c r="AB170" i="53"/>
  <c r="AA170" i="53"/>
  <c r="Z170" i="53"/>
  <c r="Y170" i="53"/>
  <c r="X170" i="53"/>
  <c r="W170" i="53"/>
  <c r="V170" i="53"/>
  <c r="U170" i="53"/>
  <c r="T170" i="53"/>
  <c r="S170" i="53"/>
  <c r="R170" i="53"/>
  <c r="Q170" i="53"/>
  <c r="P170" i="53"/>
  <c r="O170" i="53"/>
  <c r="N170" i="53"/>
  <c r="M170" i="53"/>
  <c r="L170" i="53"/>
  <c r="K170" i="53"/>
  <c r="J170" i="53"/>
  <c r="I170" i="53"/>
  <c r="H170" i="53"/>
  <c r="G170" i="53"/>
  <c r="F170" i="53"/>
  <c r="E170" i="53"/>
  <c r="D170" i="53"/>
  <c r="C170" i="53"/>
  <c r="AP169" i="53"/>
  <c r="AO169" i="53"/>
  <c r="AN169" i="53"/>
  <c r="AM169" i="53"/>
  <c r="AL169" i="53"/>
  <c r="AK169" i="53"/>
  <c r="AJ169" i="53"/>
  <c r="AI169" i="53"/>
  <c r="AH169" i="53"/>
  <c r="AG169" i="53"/>
  <c r="AF169" i="53"/>
  <c r="AE169" i="53"/>
  <c r="AD169" i="53"/>
  <c r="AC169" i="53"/>
  <c r="AB169" i="53"/>
  <c r="AA169" i="53"/>
  <c r="Z169" i="53"/>
  <c r="Y169" i="53"/>
  <c r="X169" i="53"/>
  <c r="W169" i="53"/>
  <c r="V169" i="53"/>
  <c r="U169" i="53"/>
  <c r="T169" i="53"/>
  <c r="S169" i="53"/>
  <c r="R169" i="53"/>
  <c r="Q169" i="53"/>
  <c r="P169" i="53"/>
  <c r="O169" i="53"/>
  <c r="N169" i="53"/>
  <c r="M169" i="53"/>
  <c r="L169" i="53"/>
  <c r="K169" i="53"/>
  <c r="J169" i="53"/>
  <c r="I169" i="53"/>
  <c r="H169" i="53"/>
  <c r="G169" i="53"/>
  <c r="F169" i="53"/>
  <c r="E169" i="53"/>
  <c r="D169" i="53"/>
  <c r="C169" i="53"/>
  <c r="AP168" i="53"/>
  <c r="AO168" i="53"/>
  <c r="AN168" i="53"/>
  <c r="AM168" i="53"/>
  <c r="AL168" i="53"/>
  <c r="AK168" i="53"/>
  <c r="AJ168" i="53"/>
  <c r="AI168" i="53"/>
  <c r="AH168" i="53"/>
  <c r="AG168" i="53"/>
  <c r="AF168" i="53"/>
  <c r="AE168" i="53"/>
  <c r="AD168" i="53"/>
  <c r="AC168" i="53"/>
  <c r="AB168" i="53"/>
  <c r="AA168" i="53"/>
  <c r="Z168" i="53"/>
  <c r="Y168" i="53"/>
  <c r="X168" i="53"/>
  <c r="W168" i="53"/>
  <c r="V168" i="53"/>
  <c r="U168" i="53"/>
  <c r="T168" i="53"/>
  <c r="S168" i="53"/>
  <c r="R168" i="53"/>
  <c r="Q168" i="53"/>
  <c r="P168" i="53"/>
  <c r="O168" i="53"/>
  <c r="N168" i="53"/>
  <c r="M168" i="53"/>
  <c r="L168" i="53"/>
  <c r="K168" i="53"/>
  <c r="J168" i="53"/>
  <c r="I168" i="53"/>
  <c r="H168" i="53"/>
  <c r="G168" i="53"/>
  <c r="F168" i="53"/>
  <c r="E168" i="53"/>
  <c r="D168" i="53"/>
  <c r="C168" i="53"/>
  <c r="AP167" i="53"/>
  <c r="AO167" i="53"/>
  <c r="AN167" i="53"/>
  <c r="AM167" i="53"/>
  <c r="AL167" i="53"/>
  <c r="AK167" i="53"/>
  <c r="AJ167" i="53"/>
  <c r="AI167" i="53"/>
  <c r="AH167" i="53"/>
  <c r="AG167" i="53"/>
  <c r="AF167" i="53"/>
  <c r="AE167" i="53"/>
  <c r="AD167" i="53"/>
  <c r="AC167" i="53"/>
  <c r="AB167" i="53"/>
  <c r="AA167" i="53"/>
  <c r="Z167" i="53"/>
  <c r="Y167" i="53"/>
  <c r="X167" i="53"/>
  <c r="W167" i="53"/>
  <c r="V167" i="53"/>
  <c r="U167" i="53"/>
  <c r="T167" i="53"/>
  <c r="S167" i="53"/>
  <c r="R167" i="53"/>
  <c r="Q167" i="53"/>
  <c r="P167" i="53"/>
  <c r="O167" i="53"/>
  <c r="N167" i="53"/>
  <c r="M167" i="53"/>
  <c r="L167" i="53"/>
  <c r="K167" i="53"/>
  <c r="J167" i="53"/>
  <c r="I167" i="53"/>
  <c r="H167" i="53"/>
  <c r="G167" i="53"/>
  <c r="F167" i="53"/>
  <c r="E167" i="53"/>
  <c r="D167" i="53"/>
  <c r="C167" i="53"/>
  <c r="AP166" i="53"/>
  <c r="AO166" i="53"/>
  <c r="AN166" i="53"/>
  <c r="AM166" i="53"/>
  <c r="AL166" i="53"/>
  <c r="AK166" i="53"/>
  <c r="AJ166" i="53"/>
  <c r="AI166" i="53"/>
  <c r="AH166" i="53"/>
  <c r="AG166" i="53"/>
  <c r="AF166" i="53"/>
  <c r="AE166" i="53"/>
  <c r="AD166" i="53"/>
  <c r="AC166" i="53"/>
  <c r="AB166" i="53"/>
  <c r="AA166" i="53"/>
  <c r="Z166" i="53"/>
  <c r="Y166" i="53"/>
  <c r="X166" i="53"/>
  <c r="W166" i="53"/>
  <c r="V166" i="53"/>
  <c r="U166" i="53"/>
  <c r="T166" i="53"/>
  <c r="S166" i="53"/>
  <c r="R166" i="53"/>
  <c r="Q166" i="53"/>
  <c r="P166" i="53"/>
  <c r="O166" i="53"/>
  <c r="N166" i="53"/>
  <c r="M166" i="53"/>
  <c r="L166" i="53"/>
  <c r="K166" i="53"/>
  <c r="J166" i="53"/>
  <c r="I166" i="53"/>
  <c r="H166" i="53"/>
  <c r="G166" i="53"/>
  <c r="F166" i="53"/>
  <c r="E166" i="53"/>
  <c r="D166" i="53"/>
  <c r="C166" i="53"/>
  <c r="AP165" i="53"/>
  <c r="AO165" i="53"/>
  <c r="AN165" i="53"/>
  <c r="AM165" i="53"/>
  <c r="AL165" i="53"/>
  <c r="AK165" i="53"/>
  <c r="AJ165" i="53"/>
  <c r="AI165" i="53"/>
  <c r="AH165" i="53"/>
  <c r="AG165" i="53"/>
  <c r="AF165" i="53"/>
  <c r="AE165" i="53"/>
  <c r="AD165" i="53"/>
  <c r="AC165" i="53"/>
  <c r="AB165" i="53"/>
  <c r="AA165" i="53"/>
  <c r="Z165" i="53"/>
  <c r="Y165" i="53"/>
  <c r="X165" i="53"/>
  <c r="W165" i="53"/>
  <c r="V165" i="53"/>
  <c r="U165" i="53"/>
  <c r="T165" i="53"/>
  <c r="S165" i="53"/>
  <c r="R165" i="53"/>
  <c r="Q165" i="53"/>
  <c r="P165" i="53"/>
  <c r="O165" i="53"/>
  <c r="N165" i="53"/>
  <c r="M165" i="53"/>
  <c r="L165" i="53"/>
  <c r="K165" i="53"/>
  <c r="J165" i="53"/>
  <c r="I165" i="53"/>
  <c r="H165" i="53"/>
  <c r="G165" i="53"/>
  <c r="F165" i="53"/>
  <c r="E165" i="53"/>
  <c r="D165" i="53"/>
  <c r="C165" i="53"/>
  <c r="AP164" i="53"/>
  <c r="AO164" i="53"/>
  <c r="AN164" i="53"/>
  <c r="AM164" i="53"/>
  <c r="AL164" i="53"/>
  <c r="AK164" i="53"/>
  <c r="AJ164" i="53"/>
  <c r="AI164" i="53"/>
  <c r="AH164" i="53"/>
  <c r="AG164" i="53"/>
  <c r="AF164" i="53"/>
  <c r="AE164" i="53"/>
  <c r="AD164" i="53"/>
  <c r="AC164" i="53"/>
  <c r="AB164" i="53"/>
  <c r="AA164" i="53"/>
  <c r="Z164" i="53"/>
  <c r="Y164" i="53"/>
  <c r="X164" i="53"/>
  <c r="W164" i="53"/>
  <c r="V164" i="53"/>
  <c r="U164" i="53"/>
  <c r="T164" i="53"/>
  <c r="S164" i="53"/>
  <c r="R164" i="53"/>
  <c r="Q164" i="53"/>
  <c r="P164" i="53"/>
  <c r="O164" i="53"/>
  <c r="N164" i="53"/>
  <c r="M164" i="53"/>
  <c r="L164" i="53"/>
  <c r="K164" i="53"/>
  <c r="J164" i="53"/>
  <c r="I164" i="53"/>
  <c r="H164" i="53"/>
  <c r="G164" i="53"/>
  <c r="F164" i="53"/>
  <c r="E164" i="53"/>
  <c r="D164" i="53"/>
  <c r="C164" i="53"/>
  <c r="AP163" i="53"/>
  <c r="AO163" i="53"/>
  <c r="AN163" i="53"/>
  <c r="AM163" i="53"/>
  <c r="AL163" i="53"/>
  <c r="AK163" i="53"/>
  <c r="AJ163" i="53"/>
  <c r="AI163" i="53"/>
  <c r="AH163" i="53"/>
  <c r="AG163" i="53"/>
  <c r="AF163" i="53"/>
  <c r="AE163" i="53"/>
  <c r="AD163" i="53"/>
  <c r="AC163" i="53"/>
  <c r="AB163" i="53"/>
  <c r="AA163" i="53"/>
  <c r="Z163" i="53"/>
  <c r="Y163" i="53"/>
  <c r="X163" i="53"/>
  <c r="W163" i="53"/>
  <c r="V163" i="53"/>
  <c r="U163" i="53"/>
  <c r="T163" i="53"/>
  <c r="S163" i="53"/>
  <c r="R163" i="53"/>
  <c r="Q163" i="53"/>
  <c r="P163" i="53"/>
  <c r="O163" i="53"/>
  <c r="N163" i="53"/>
  <c r="M163" i="53"/>
  <c r="L163" i="53"/>
  <c r="K163" i="53"/>
  <c r="J163" i="53"/>
  <c r="I163" i="53"/>
  <c r="H163" i="53"/>
  <c r="G163" i="53"/>
  <c r="F163" i="53"/>
  <c r="E163" i="53"/>
  <c r="D163" i="53"/>
  <c r="C163" i="53"/>
  <c r="AP162" i="53"/>
  <c r="AO162" i="53"/>
  <c r="AN162" i="53"/>
  <c r="AM162" i="53"/>
  <c r="AL162" i="53"/>
  <c r="AK162" i="53"/>
  <c r="AJ162" i="53"/>
  <c r="AI162" i="53"/>
  <c r="AH162" i="53"/>
  <c r="AG162" i="53"/>
  <c r="AF162" i="53"/>
  <c r="AE162" i="53"/>
  <c r="AD162" i="53"/>
  <c r="AC162" i="53"/>
  <c r="AB162" i="53"/>
  <c r="AA162" i="53"/>
  <c r="Z162" i="53"/>
  <c r="Y162" i="53"/>
  <c r="X162" i="53"/>
  <c r="W162" i="53"/>
  <c r="V162" i="53"/>
  <c r="U162" i="53"/>
  <c r="T162" i="53"/>
  <c r="S162" i="53"/>
  <c r="R162" i="53"/>
  <c r="Q162" i="53"/>
  <c r="P162" i="53"/>
  <c r="O162" i="53"/>
  <c r="N162" i="53"/>
  <c r="M162" i="53"/>
  <c r="L162" i="53"/>
  <c r="K162" i="53"/>
  <c r="J162" i="53"/>
  <c r="I162" i="53"/>
  <c r="H162" i="53"/>
  <c r="G162" i="53"/>
  <c r="F162" i="53"/>
  <c r="E162" i="53"/>
  <c r="D162" i="53"/>
  <c r="C162" i="53"/>
  <c r="AP161" i="53"/>
  <c r="AO161" i="53"/>
  <c r="AN161" i="53"/>
  <c r="AM161" i="53"/>
  <c r="AL161" i="53"/>
  <c r="AK161" i="53"/>
  <c r="AJ161" i="53"/>
  <c r="AI161" i="53"/>
  <c r="AH161" i="53"/>
  <c r="AG161" i="53"/>
  <c r="AF161" i="53"/>
  <c r="AE161" i="53"/>
  <c r="AD161" i="53"/>
  <c r="AC161" i="53"/>
  <c r="AB161" i="53"/>
  <c r="AA161" i="53"/>
  <c r="Z161" i="53"/>
  <c r="Y161" i="53"/>
  <c r="X161" i="53"/>
  <c r="W161" i="53"/>
  <c r="V161" i="53"/>
  <c r="U161" i="53"/>
  <c r="T161" i="53"/>
  <c r="S161" i="53"/>
  <c r="R161" i="53"/>
  <c r="Q161" i="53"/>
  <c r="P161" i="53"/>
  <c r="O161" i="53"/>
  <c r="N161" i="53"/>
  <c r="M161" i="53"/>
  <c r="L161" i="53"/>
  <c r="K161" i="53"/>
  <c r="J161" i="53"/>
  <c r="I161" i="53"/>
  <c r="H161" i="53"/>
  <c r="G161" i="53"/>
  <c r="F161" i="53"/>
  <c r="E161" i="53"/>
  <c r="D161" i="53"/>
  <c r="C161" i="53"/>
  <c r="AP160" i="53"/>
  <c r="AO160" i="53"/>
  <c r="AN160" i="53"/>
  <c r="AM160" i="53"/>
  <c r="AL160" i="53"/>
  <c r="AK160" i="53"/>
  <c r="AJ160" i="53"/>
  <c r="AI160" i="53"/>
  <c r="AH160" i="53"/>
  <c r="AG160" i="53"/>
  <c r="AF160" i="53"/>
  <c r="AE160" i="53"/>
  <c r="AD160" i="53"/>
  <c r="AC160" i="53"/>
  <c r="AB160" i="53"/>
  <c r="AA160" i="53"/>
  <c r="Z160" i="53"/>
  <c r="Y160" i="53"/>
  <c r="X160" i="53"/>
  <c r="W160" i="53"/>
  <c r="V160" i="53"/>
  <c r="U160" i="53"/>
  <c r="T160" i="53"/>
  <c r="S160" i="53"/>
  <c r="R160" i="53"/>
  <c r="Q160" i="53"/>
  <c r="P160" i="53"/>
  <c r="O160" i="53"/>
  <c r="N160" i="53"/>
  <c r="M160" i="53"/>
  <c r="L160" i="53"/>
  <c r="K160" i="53"/>
  <c r="J160" i="53"/>
  <c r="I160" i="53"/>
  <c r="H160" i="53"/>
  <c r="G160" i="53"/>
  <c r="F160" i="53"/>
  <c r="E160" i="53"/>
  <c r="D160" i="53"/>
  <c r="C160" i="53"/>
  <c r="AP159" i="53"/>
  <c r="AO159" i="53"/>
  <c r="AN159" i="53"/>
  <c r="AM159" i="53"/>
  <c r="AL159" i="53"/>
  <c r="AK159" i="53"/>
  <c r="AJ159" i="53"/>
  <c r="AI159" i="53"/>
  <c r="AH159" i="53"/>
  <c r="AG159" i="53"/>
  <c r="AF159" i="53"/>
  <c r="AE159" i="53"/>
  <c r="AD159" i="53"/>
  <c r="AC159" i="53"/>
  <c r="AB159" i="53"/>
  <c r="AA159" i="53"/>
  <c r="Z159" i="53"/>
  <c r="Y159" i="53"/>
  <c r="X159" i="53"/>
  <c r="W159" i="53"/>
  <c r="V159" i="53"/>
  <c r="U159" i="53"/>
  <c r="T159" i="53"/>
  <c r="S159" i="53"/>
  <c r="R159" i="53"/>
  <c r="Q159" i="53"/>
  <c r="P159" i="53"/>
  <c r="O159" i="53"/>
  <c r="N159" i="53"/>
  <c r="M159" i="53"/>
  <c r="L159" i="53"/>
  <c r="K159" i="53"/>
  <c r="J159" i="53"/>
  <c r="I159" i="53"/>
  <c r="H159" i="53"/>
  <c r="G159" i="53"/>
  <c r="F159" i="53"/>
  <c r="E159" i="53"/>
  <c r="D159" i="53"/>
  <c r="C159" i="53"/>
  <c r="AP158" i="53"/>
  <c r="AO158" i="53"/>
  <c r="AN158" i="53"/>
  <c r="AM158" i="53"/>
  <c r="AL158" i="53"/>
  <c r="AK158" i="53"/>
  <c r="AJ158" i="53"/>
  <c r="AI158" i="53"/>
  <c r="AH158" i="53"/>
  <c r="AG158" i="53"/>
  <c r="AF158" i="53"/>
  <c r="AE158" i="53"/>
  <c r="AD158" i="53"/>
  <c r="AC158" i="53"/>
  <c r="AB158" i="53"/>
  <c r="AA158" i="53"/>
  <c r="Z158" i="53"/>
  <c r="Y158" i="53"/>
  <c r="X158" i="53"/>
  <c r="W158" i="53"/>
  <c r="V158" i="53"/>
  <c r="U158" i="53"/>
  <c r="T158" i="53"/>
  <c r="S158" i="53"/>
  <c r="R158" i="53"/>
  <c r="Q158" i="53"/>
  <c r="P158" i="53"/>
  <c r="O158" i="53"/>
  <c r="N158" i="53"/>
  <c r="M158" i="53"/>
  <c r="L158" i="53"/>
  <c r="K158" i="53"/>
  <c r="J158" i="53"/>
  <c r="I158" i="53"/>
  <c r="H158" i="53"/>
  <c r="G158" i="53"/>
  <c r="F158" i="53"/>
  <c r="E158" i="53"/>
  <c r="D158" i="53"/>
  <c r="C158" i="53"/>
  <c r="AP157" i="53"/>
  <c r="AO157" i="53"/>
  <c r="AN157" i="53"/>
  <c r="AM157" i="53"/>
  <c r="AL157" i="53"/>
  <c r="AK157" i="53"/>
  <c r="AJ157" i="53"/>
  <c r="AI157" i="53"/>
  <c r="AH157" i="53"/>
  <c r="AG157" i="53"/>
  <c r="AF157" i="53"/>
  <c r="AE157" i="53"/>
  <c r="AD157" i="53"/>
  <c r="AC157" i="53"/>
  <c r="AB157" i="53"/>
  <c r="AA157" i="53"/>
  <c r="Z157" i="53"/>
  <c r="Y157" i="53"/>
  <c r="X157" i="53"/>
  <c r="W157" i="53"/>
  <c r="V157" i="53"/>
  <c r="U157" i="53"/>
  <c r="T157" i="53"/>
  <c r="S157" i="53"/>
  <c r="R157" i="53"/>
  <c r="Q157" i="53"/>
  <c r="P157" i="53"/>
  <c r="O157" i="53"/>
  <c r="N157" i="53"/>
  <c r="M157" i="53"/>
  <c r="L157" i="53"/>
  <c r="K157" i="53"/>
  <c r="J157" i="53"/>
  <c r="I157" i="53"/>
  <c r="H157" i="53"/>
  <c r="G157" i="53"/>
  <c r="F157" i="53"/>
  <c r="E157" i="53"/>
  <c r="D157" i="53"/>
  <c r="C157" i="53"/>
  <c r="AP156" i="53"/>
  <c r="AO156" i="53"/>
  <c r="AN156" i="53"/>
  <c r="AM156" i="53"/>
  <c r="AL156" i="53"/>
  <c r="AK156" i="53"/>
  <c r="AJ156" i="53"/>
  <c r="AI156" i="53"/>
  <c r="AH156" i="53"/>
  <c r="AG156" i="53"/>
  <c r="AF156" i="53"/>
  <c r="AE156" i="53"/>
  <c r="AD156" i="53"/>
  <c r="AC156" i="53"/>
  <c r="AB156" i="53"/>
  <c r="AA156" i="53"/>
  <c r="Z156" i="53"/>
  <c r="Y156" i="53"/>
  <c r="X156" i="53"/>
  <c r="W156" i="53"/>
  <c r="V156" i="53"/>
  <c r="U156" i="53"/>
  <c r="T156" i="53"/>
  <c r="S156" i="53"/>
  <c r="R156" i="53"/>
  <c r="Q156" i="53"/>
  <c r="P156" i="53"/>
  <c r="O156" i="53"/>
  <c r="N156" i="53"/>
  <c r="M156" i="53"/>
  <c r="L156" i="53"/>
  <c r="K156" i="53"/>
  <c r="J156" i="53"/>
  <c r="I156" i="53"/>
  <c r="H156" i="53"/>
  <c r="G156" i="53"/>
  <c r="F156" i="53"/>
  <c r="E156" i="53"/>
  <c r="D156" i="53"/>
  <c r="C156" i="53"/>
  <c r="AP155" i="53"/>
  <c r="AO155" i="53"/>
  <c r="AN155" i="53"/>
  <c r="AM155" i="53"/>
  <c r="AL155" i="53"/>
  <c r="AK155" i="53"/>
  <c r="AJ155" i="53"/>
  <c r="AI155" i="53"/>
  <c r="AH155" i="53"/>
  <c r="AG155" i="53"/>
  <c r="AF155" i="53"/>
  <c r="AE155" i="53"/>
  <c r="AD155" i="53"/>
  <c r="AC155" i="53"/>
  <c r="AB155" i="53"/>
  <c r="AA155" i="53"/>
  <c r="Z155" i="53"/>
  <c r="Y155" i="53"/>
  <c r="X155" i="53"/>
  <c r="W155" i="53"/>
  <c r="V155" i="53"/>
  <c r="U155" i="53"/>
  <c r="T155" i="53"/>
  <c r="S155" i="53"/>
  <c r="R155" i="53"/>
  <c r="Q155" i="53"/>
  <c r="P155" i="53"/>
  <c r="O155" i="53"/>
  <c r="N155" i="53"/>
  <c r="M155" i="53"/>
  <c r="L155" i="53"/>
  <c r="K155" i="53"/>
  <c r="J155" i="53"/>
  <c r="I155" i="53"/>
  <c r="H155" i="53"/>
  <c r="G155" i="53"/>
  <c r="F155" i="53"/>
  <c r="E155" i="53"/>
  <c r="D155" i="53"/>
  <c r="C155" i="53"/>
  <c r="AP154" i="53"/>
  <c r="AO154" i="53"/>
  <c r="AN154" i="53"/>
  <c r="AM154" i="53"/>
  <c r="AL154" i="53"/>
  <c r="AK154" i="53"/>
  <c r="AJ154" i="53"/>
  <c r="AI154" i="53"/>
  <c r="AH154" i="53"/>
  <c r="AG154" i="53"/>
  <c r="AF154" i="53"/>
  <c r="AE154" i="53"/>
  <c r="AD154" i="53"/>
  <c r="AC154" i="53"/>
  <c r="AB154" i="53"/>
  <c r="AA154" i="53"/>
  <c r="Z154" i="53"/>
  <c r="Y154" i="53"/>
  <c r="X154" i="53"/>
  <c r="W154" i="53"/>
  <c r="V154" i="53"/>
  <c r="U154" i="53"/>
  <c r="T154" i="53"/>
  <c r="S154" i="53"/>
  <c r="R154" i="53"/>
  <c r="Q154" i="53"/>
  <c r="P154" i="53"/>
  <c r="O154" i="53"/>
  <c r="N154" i="53"/>
  <c r="M154" i="53"/>
  <c r="L154" i="53"/>
  <c r="K154" i="53"/>
  <c r="J154" i="53"/>
  <c r="I154" i="53"/>
  <c r="H154" i="53"/>
  <c r="G154" i="53"/>
  <c r="F154" i="53"/>
  <c r="E154" i="53"/>
  <c r="D154" i="53"/>
  <c r="C154" i="53"/>
  <c r="AP153" i="53"/>
  <c r="AO153" i="53"/>
  <c r="AN153" i="53"/>
  <c r="AM153" i="53"/>
  <c r="AL153" i="53"/>
  <c r="AK153" i="53"/>
  <c r="AJ153" i="53"/>
  <c r="AI153" i="53"/>
  <c r="AH153" i="53"/>
  <c r="AG153" i="53"/>
  <c r="AF153" i="53"/>
  <c r="AE153" i="53"/>
  <c r="AD153" i="53"/>
  <c r="AC153" i="53"/>
  <c r="AB153" i="53"/>
  <c r="AA153" i="53"/>
  <c r="Z153" i="53"/>
  <c r="Y153" i="53"/>
  <c r="X153" i="53"/>
  <c r="W153" i="53"/>
  <c r="V153" i="53"/>
  <c r="U153" i="53"/>
  <c r="T153" i="53"/>
  <c r="S153" i="53"/>
  <c r="R153" i="53"/>
  <c r="Q153" i="53"/>
  <c r="P153" i="53"/>
  <c r="O153" i="53"/>
  <c r="N153" i="53"/>
  <c r="M153" i="53"/>
  <c r="L153" i="53"/>
  <c r="K153" i="53"/>
  <c r="J153" i="53"/>
  <c r="I153" i="53"/>
  <c r="H153" i="53"/>
  <c r="G153" i="53"/>
  <c r="F153" i="53"/>
  <c r="E153" i="53"/>
  <c r="D153" i="53"/>
  <c r="C153" i="53"/>
  <c r="AP152" i="53"/>
  <c r="AO152" i="53"/>
  <c r="AN152" i="53"/>
  <c r="AM152" i="53"/>
  <c r="AL152" i="53"/>
  <c r="AK152" i="53"/>
  <c r="AJ152" i="53"/>
  <c r="AI152" i="53"/>
  <c r="AH152" i="53"/>
  <c r="AG152" i="53"/>
  <c r="AF152" i="53"/>
  <c r="AE152" i="53"/>
  <c r="AD152" i="53"/>
  <c r="AC152" i="53"/>
  <c r="AB152" i="53"/>
  <c r="AA152" i="53"/>
  <c r="Z152" i="53"/>
  <c r="Y152" i="53"/>
  <c r="X152" i="53"/>
  <c r="W152" i="53"/>
  <c r="V152" i="53"/>
  <c r="U152" i="53"/>
  <c r="T152" i="53"/>
  <c r="S152" i="53"/>
  <c r="R152" i="53"/>
  <c r="Q152" i="53"/>
  <c r="P152" i="53"/>
  <c r="O152" i="53"/>
  <c r="N152" i="53"/>
  <c r="M152" i="53"/>
  <c r="L152" i="53"/>
  <c r="K152" i="53"/>
  <c r="J152" i="53"/>
  <c r="I152" i="53"/>
  <c r="H152" i="53"/>
  <c r="G152" i="53"/>
  <c r="F152" i="53"/>
  <c r="E152" i="53"/>
  <c r="D152" i="53"/>
  <c r="C152" i="53"/>
  <c r="AP151" i="53"/>
  <c r="AO151" i="53"/>
  <c r="AN151" i="53"/>
  <c r="AM151" i="53"/>
  <c r="AL151" i="53"/>
  <c r="AK151" i="53"/>
  <c r="AJ151" i="53"/>
  <c r="AI151" i="53"/>
  <c r="AH151" i="53"/>
  <c r="AG151" i="53"/>
  <c r="AF151" i="53"/>
  <c r="AE151" i="53"/>
  <c r="AD151" i="53"/>
  <c r="AC151" i="53"/>
  <c r="AB151" i="53"/>
  <c r="AA151" i="53"/>
  <c r="Z151" i="53"/>
  <c r="Y151" i="53"/>
  <c r="X151" i="53"/>
  <c r="W151" i="53"/>
  <c r="V151" i="53"/>
  <c r="U151" i="53"/>
  <c r="T151" i="53"/>
  <c r="S151" i="53"/>
  <c r="R151" i="53"/>
  <c r="Q151" i="53"/>
  <c r="P151" i="53"/>
  <c r="O151" i="53"/>
  <c r="N151" i="53"/>
  <c r="M151" i="53"/>
  <c r="L151" i="53"/>
  <c r="K151" i="53"/>
  <c r="J151" i="53"/>
  <c r="I151" i="53"/>
  <c r="H151" i="53"/>
  <c r="G151" i="53"/>
  <c r="F151" i="53"/>
  <c r="E151" i="53"/>
  <c r="D151" i="53"/>
  <c r="C151" i="53"/>
  <c r="AP150" i="53"/>
  <c r="AO150" i="53"/>
  <c r="AN150" i="53"/>
  <c r="AM150" i="53"/>
  <c r="AL150" i="53"/>
  <c r="AK150" i="53"/>
  <c r="AJ150" i="53"/>
  <c r="AI150" i="53"/>
  <c r="AH150" i="53"/>
  <c r="AG150" i="53"/>
  <c r="AF150" i="53"/>
  <c r="AE150" i="53"/>
  <c r="AD150" i="53"/>
  <c r="AC150" i="53"/>
  <c r="AB150" i="53"/>
  <c r="AA150" i="53"/>
  <c r="Z150" i="53"/>
  <c r="Y150" i="53"/>
  <c r="X150" i="53"/>
  <c r="W150" i="53"/>
  <c r="V150" i="53"/>
  <c r="U150" i="53"/>
  <c r="T150" i="53"/>
  <c r="S150" i="53"/>
  <c r="R150" i="53"/>
  <c r="Q150" i="53"/>
  <c r="P150" i="53"/>
  <c r="O150" i="53"/>
  <c r="N150" i="53"/>
  <c r="M150" i="53"/>
  <c r="L150" i="53"/>
  <c r="K150" i="53"/>
  <c r="J150" i="53"/>
  <c r="I150" i="53"/>
  <c r="H150" i="53"/>
  <c r="G150" i="53"/>
  <c r="F150" i="53"/>
  <c r="E150" i="53"/>
  <c r="D150" i="53"/>
  <c r="C150" i="53"/>
  <c r="AP149" i="53"/>
  <c r="AO149" i="53"/>
  <c r="AN149" i="53"/>
  <c r="AM149" i="53"/>
  <c r="AL149" i="53"/>
  <c r="AK149" i="53"/>
  <c r="AJ149" i="53"/>
  <c r="AI149" i="53"/>
  <c r="AH149" i="53"/>
  <c r="AG149" i="53"/>
  <c r="AF149" i="53"/>
  <c r="AE149" i="53"/>
  <c r="AD149" i="53"/>
  <c r="AC149" i="53"/>
  <c r="AB149" i="53"/>
  <c r="AA149" i="53"/>
  <c r="Z149" i="53"/>
  <c r="Y149" i="53"/>
  <c r="X149" i="53"/>
  <c r="W149" i="53"/>
  <c r="V149" i="53"/>
  <c r="U149" i="53"/>
  <c r="T149" i="53"/>
  <c r="S149" i="53"/>
  <c r="R149" i="53"/>
  <c r="Q149" i="53"/>
  <c r="P149" i="53"/>
  <c r="O149" i="53"/>
  <c r="N149" i="53"/>
  <c r="M149" i="53"/>
  <c r="L149" i="53"/>
  <c r="K149" i="53"/>
  <c r="J149" i="53"/>
  <c r="I149" i="53"/>
  <c r="H149" i="53"/>
  <c r="G149" i="53"/>
  <c r="F149" i="53"/>
  <c r="E149" i="53"/>
  <c r="D149" i="53"/>
  <c r="C149" i="53"/>
  <c r="AP148" i="53"/>
  <c r="AO148" i="53"/>
  <c r="AN148" i="53"/>
  <c r="AM148" i="53"/>
  <c r="AL148" i="53"/>
  <c r="AK148" i="53"/>
  <c r="AJ148" i="53"/>
  <c r="AI148" i="53"/>
  <c r="AH148" i="53"/>
  <c r="AG148" i="53"/>
  <c r="AF148" i="53"/>
  <c r="AE148" i="53"/>
  <c r="AD148" i="53"/>
  <c r="AC148" i="53"/>
  <c r="AB148" i="53"/>
  <c r="AA148" i="53"/>
  <c r="Z148" i="53"/>
  <c r="Y148" i="53"/>
  <c r="X148" i="53"/>
  <c r="W148" i="53"/>
  <c r="V148" i="53"/>
  <c r="U148" i="53"/>
  <c r="T148" i="53"/>
  <c r="S148" i="53"/>
  <c r="R148" i="53"/>
  <c r="Q148" i="53"/>
  <c r="P148" i="53"/>
  <c r="O148" i="53"/>
  <c r="N148" i="53"/>
  <c r="M148" i="53"/>
  <c r="L148" i="53"/>
  <c r="K148" i="53"/>
  <c r="J148" i="53"/>
  <c r="I148" i="53"/>
  <c r="H148" i="53"/>
  <c r="G148" i="53"/>
  <c r="F148" i="53"/>
  <c r="E148" i="53"/>
  <c r="D148" i="53"/>
  <c r="C148" i="53"/>
  <c r="AP147" i="53"/>
  <c r="AO147" i="53"/>
  <c r="AN147" i="53"/>
  <c r="AM147" i="53"/>
  <c r="AL147" i="53"/>
  <c r="AK147" i="53"/>
  <c r="AJ147" i="53"/>
  <c r="AI147" i="53"/>
  <c r="AH147" i="53"/>
  <c r="AG147" i="53"/>
  <c r="AF147" i="53"/>
  <c r="AE147" i="53"/>
  <c r="AD147" i="53"/>
  <c r="AC147" i="53"/>
  <c r="AB147" i="53"/>
  <c r="AA147" i="53"/>
  <c r="Z147" i="53"/>
  <c r="Y147" i="53"/>
  <c r="X147" i="53"/>
  <c r="W147" i="53"/>
  <c r="V147" i="53"/>
  <c r="U147" i="53"/>
  <c r="T147" i="53"/>
  <c r="S147" i="53"/>
  <c r="R147" i="53"/>
  <c r="Q147" i="53"/>
  <c r="P147" i="53"/>
  <c r="O147" i="53"/>
  <c r="N147" i="53"/>
  <c r="M147" i="53"/>
  <c r="L147" i="53"/>
  <c r="K147" i="53"/>
  <c r="J147" i="53"/>
  <c r="I147" i="53"/>
  <c r="H147" i="53"/>
  <c r="G147" i="53"/>
  <c r="F147" i="53"/>
  <c r="E147" i="53"/>
  <c r="D147" i="53"/>
  <c r="C147" i="53"/>
  <c r="AP146" i="53"/>
  <c r="AO146" i="53"/>
  <c r="AN146" i="53"/>
  <c r="AM146" i="53"/>
  <c r="AL146" i="53"/>
  <c r="AK146" i="53"/>
  <c r="AJ146" i="53"/>
  <c r="AI146" i="53"/>
  <c r="AH146" i="53"/>
  <c r="AG146" i="53"/>
  <c r="AF146" i="53"/>
  <c r="AE146" i="53"/>
  <c r="AD146" i="53"/>
  <c r="AC146" i="53"/>
  <c r="AB146" i="53"/>
  <c r="AA146" i="53"/>
  <c r="Z146" i="53"/>
  <c r="Y146" i="53"/>
  <c r="X146" i="53"/>
  <c r="W146" i="53"/>
  <c r="V146" i="53"/>
  <c r="U146" i="53"/>
  <c r="T146" i="53"/>
  <c r="S146" i="53"/>
  <c r="R146" i="53"/>
  <c r="Q146" i="53"/>
  <c r="P146" i="53"/>
  <c r="O146" i="53"/>
  <c r="N146" i="53"/>
  <c r="M146" i="53"/>
  <c r="L146" i="53"/>
  <c r="K146" i="53"/>
  <c r="J146" i="53"/>
  <c r="I146" i="53"/>
  <c r="H146" i="53"/>
  <c r="G146" i="53"/>
  <c r="F146" i="53"/>
  <c r="E146" i="53"/>
  <c r="D146" i="53"/>
  <c r="C146" i="53"/>
  <c r="AP145" i="53"/>
  <c r="AO145" i="53"/>
  <c r="AN145" i="53"/>
  <c r="AM145" i="53"/>
  <c r="AL145" i="53"/>
  <c r="AK145" i="53"/>
  <c r="AJ145" i="53"/>
  <c r="AI145" i="53"/>
  <c r="AH145" i="53"/>
  <c r="AG145" i="53"/>
  <c r="AF145" i="53"/>
  <c r="AE145" i="53"/>
  <c r="AD145" i="53"/>
  <c r="AC145" i="53"/>
  <c r="AB145" i="53"/>
  <c r="AA145" i="53"/>
  <c r="Z145" i="53"/>
  <c r="Y145" i="53"/>
  <c r="X145" i="53"/>
  <c r="W145" i="53"/>
  <c r="V145" i="53"/>
  <c r="U145" i="53"/>
  <c r="T145" i="53"/>
  <c r="S145" i="53"/>
  <c r="R145" i="53"/>
  <c r="Q145" i="53"/>
  <c r="P145" i="53"/>
  <c r="O145" i="53"/>
  <c r="N145" i="53"/>
  <c r="M145" i="53"/>
  <c r="L145" i="53"/>
  <c r="K145" i="53"/>
  <c r="J145" i="53"/>
  <c r="I145" i="53"/>
  <c r="H145" i="53"/>
  <c r="G145" i="53"/>
  <c r="F145" i="53"/>
  <c r="E145" i="53"/>
  <c r="D145" i="53"/>
  <c r="C145" i="53"/>
  <c r="AP144" i="53"/>
  <c r="AO144" i="53"/>
  <c r="AN144" i="53"/>
  <c r="AM144" i="53"/>
  <c r="AL144" i="53"/>
  <c r="AK144" i="53"/>
  <c r="AJ144" i="53"/>
  <c r="AI144" i="53"/>
  <c r="AH144" i="53"/>
  <c r="AG144" i="53"/>
  <c r="AF144" i="53"/>
  <c r="AE144" i="53"/>
  <c r="AD144" i="53"/>
  <c r="AC144" i="53"/>
  <c r="AB144" i="53"/>
  <c r="AA144" i="53"/>
  <c r="Z144" i="53"/>
  <c r="Y144" i="53"/>
  <c r="X144" i="53"/>
  <c r="W144" i="53"/>
  <c r="V144" i="53"/>
  <c r="U144" i="53"/>
  <c r="T144" i="53"/>
  <c r="S144" i="53"/>
  <c r="R144" i="53"/>
  <c r="Q144" i="53"/>
  <c r="P144" i="53"/>
  <c r="O144" i="53"/>
  <c r="N144" i="53"/>
  <c r="M144" i="53"/>
  <c r="L144" i="53"/>
  <c r="K144" i="53"/>
  <c r="J144" i="53"/>
  <c r="I144" i="53"/>
  <c r="H144" i="53"/>
  <c r="G144" i="53"/>
  <c r="F144" i="53"/>
  <c r="E144" i="53"/>
  <c r="D144" i="53"/>
  <c r="C144" i="53"/>
  <c r="AP143" i="53"/>
  <c r="AO143" i="53"/>
  <c r="AN143" i="53"/>
  <c r="AM143" i="53"/>
  <c r="AL143" i="53"/>
  <c r="AK143" i="53"/>
  <c r="AJ143" i="53"/>
  <c r="AI143" i="53"/>
  <c r="AH143" i="53"/>
  <c r="AG143" i="53"/>
  <c r="AF143" i="53"/>
  <c r="AE143" i="53"/>
  <c r="AD143" i="53"/>
  <c r="AC143" i="53"/>
  <c r="AB143" i="53"/>
  <c r="AA143" i="53"/>
  <c r="Z143" i="53"/>
  <c r="Y143" i="53"/>
  <c r="X143" i="53"/>
  <c r="W143" i="53"/>
  <c r="V143" i="53"/>
  <c r="U143" i="53"/>
  <c r="T143" i="53"/>
  <c r="S143" i="53"/>
  <c r="R143" i="53"/>
  <c r="Q143" i="53"/>
  <c r="P143" i="53"/>
  <c r="O143" i="53"/>
  <c r="N143" i="53"/>
  <c r="M143" i="53"/>
  <c r="L143" i="53"/>
  <c r="K143" i="53"/>
  <c r="J143" i="53"/>
  <c r="I143" i="53"/>
  <c r="H143" i="53"/>
  <c r="G143" i="53"/>
  <c r="F143" i="53"/>
  <c r="E143" i="53"/>
  <c r="D143" i="53"/>
  <c r="C143" i="53"/>
  <c r="AP142" i="53"/>
  <c r="AO142" i="53"/>
  <c r="AN142" i="53"/>
  <c r="AM142" i="53"/>
  <c r="AL142" i="53"/>
  <c r="AK142" i="53"/>
  <c r="AJ142" i="53"/>
  <c r="AI142" i="53"/>
  <c r="AH142" i="53"/>
  <c r="AG142" i="53"/>
  <c r="AF142" i="53"/>
  <c r="AE142" i="53"/>
  <c r="AD142" i="53"/>
  <c r="AC142" i="53"/>
  <c r="AB142" i="53"/>
  <c r="AA142" i="53"/>
  <c r="Z142" i="53"/>
  <c r="Y142" i="53"/>
  <c r="X142" i="53"/>
  <c r="W142" i="53"/>
  <c r="V142" i="53"/>
  <c r="U142" i="53"/>
  <c r="T142" i="53"/>
  <c r="S142" i="53"/>
  <c r="R142" i="53"/>
  <c r="Q142" i="53"/>
  <c r="P142" i="53"/>
  <c r="O142" i="53"/>
  <c r="N142" i="53"/>
  <c r="M142" i="53"/>
  <c r="L142" i="53"/>
  <c r="K142" i="53"/>
  <c r="J142" i="53"/>
  <c r="I142" i="53"/>
  <c r="H142" i="53"/>
  <c r="G142" i="53"/>
  <c r="F142" i="53"/>
  <c r="E142" i="53"/>
  <c r="D142" i="53"/>
  <c r="C142" i="53"/>
  <c r="AP141" i="53"/>
  <c r="AO141" i="53"/>
  <c r="AN141" i="53"/>
  <c r="AM141" i="53"/>
  <c r="AL141" i="53"/>
  <c r="AK141" i="53"/>
  <c r="AJ141" i="53"/>
  <c r="AI141" i="53"/>
  <c r="AH141" i="53"/>
  <c r="AG141" i="53"/>
  <c r="AF141" i="53"/>
  <c r="AE141" i="53"/>
  <c r="AD141" i="53"/>
  <c r="AC141" i="53"/>
  <c r="AB141" i="53"/>
  <c r="AA141" i="53"/>
  <c r="Z141" i="53"/>
  <c r="Y141" i="53"/>
  <c r="X141" i="53"/>
  <c r="W141" i="53"/>
  <c r="V141" i="53"/>
  <c r="U141" i="53"/>
  <c r="T141" i="53"/>
  <c r="S141" i="53"/>
  <c r="R141" i="53"/>
  <c r="Q141" i="53"/>
  <c r="P141" i="53"/>
  <c r="O141" i="53"/>
  <c r="N141" i="53"/>
  <c r="M141" i="53"/>
  <c r="L141" i="53"/>
  <c r="K141" i="53"/>
  <c r="J141" i="53"/>
  <c r="I141" i="53"/>
  <c r="H141" i="53"/>
  <c r="G141" i="53"/>
  <c r="F141" i="53"/>
  <c r="E141" i="53"/>
  <c r="D141" i="53"/>
  <c r="C141" i="53"/>
  <c r="AP140" i="53"/>
  <c r="AO140" i="53"/>
  <c r="AN140" i="53"/>
  <c r="AM140" i="53"/>
  <c r="AL140" i="53"/>
  <c r="AK140" i="53"/>
  <c r="AJ140" i="53"/>
  <c r="AI140" i="53"/>
  <c r="AH140" i="53"/>
  <c r="AG140" i="53"/>
  <c r="AF140" i="53"/>
  <c r="AE140" i="53"/>
  <c r="AD140" i="53"/>
  <c r="AC140" i="53"/>
  <c r="AB140" i="53"/>
  <c r="AA140" i="53"/>
  <c r="Z140" i="53"/>
  <c r="Y140" i="53"/>
  <c r="X140" i="53"/>
  <c r="W140" i="53"/>
  <c r="V140" i="53"/>
  <c r="U140" i="53"/>
  <c r="T140" i="53"/>
  <c r="S140" i="53"/>
  <c r="R140" i="53"/>
  <c r="Q140" i="53"/>
  <c r="P140" i="53"/>
  <c r="O140" i="53"/>
  <c r="N140" i="53"/>
  <c r="M140" i="53"/>
  <c r="L140" i="53"/>
  <c r="K140" i="53"/>
  <c r="J140" i="53"/>
  <c r="I140" i="53"/>
  <c r="H140" i="53"/>
  <c r="G140" i="53"/>
  <c r="F140" i="53"/>
  <c r="E140" i="53"/>
  <c r="D140" i="53"/>
  <c r="C140" i="53"/>
  <c r="AP139" i="53"/>
  <c r="AO139" i="53"/>
  <c r="AN139" i="53"/>
  <c r="AM139" i="53"/>
  <c r="AL139" i="53"/>
  <c r="AK139" i="53"/>
  <c r="AJ139" i="53"/>
  <c r="AI139" i="53"/>
  <c r="AH139" i="53"/>
  <c r="AG139" i="53"/>
  <c r="AF139" i="53"/>
  <c r="AE139" i="53"/>
  <c r="AD139" i="53"/>
  <c r="AC139" i="53"/>
  <c r="AB139" i="53"/>
  <c r="AA139" i="53"/>
  <c r="Z139" i="53"/>
  <c r="Y139" i="53"/>
  <c r="X139" i="53"/>
  <c r="W139" i="53"/>
  <c r="V139" i="53"/>
  <c r="U139" i="53"/>
  <c r="T139" i="53"/>
  <c r="S139" i="53"/>
  <c r="R139" i="53"/>
  <c r="Q139" i="53"/>
  <c r="P139" i="53"/>
  <c r="O139" i="53"/>
  <c r="N139" i="53"/>
  <c r="M139" i="53"/>
  <c r="L139" i="53"/>
  <c r="K139" i="53"/>
  <c r="J139" i="53"/>
  <c r="I139" i="53"/>
  <c r="H139" i="53"/>
  <c r="G139" i="53"/>
  <c r="F139" i="53"/>
  <c r="E139" i="53"/>
  <c r="D139" i="53"/>
  <c r="C139" i="53"/>
  <c r="AP138" i="53"/>
  <c r="AO138" i="53"/>
  <c r="AN138" i="53"/>
  <c r="AM138" i="53"/>
  <c r="AL138" i="53"/>
  <c r="AK138" i="53"/>
  <c r="AJ138" i="53"/>
  <c r="AI138" i="53"/>
  <c r="AH138" i="53"/>
  <c r="AG138" i="53"/>
  <c r="AF138" i="53"/>
  <c r="AE138" i="53"/>
  <c r="AD138" i="53"/>
  <c r="AC138" i="53"/>
  <c r="AB138" i="53"/>
  <c r="AA138" i="53"/>
  <c r="Z138" i="53"/>
  <c r="Y138" i="53"/>
  <c r="X138" i="53"/>
  <c r="W138" i="53"/>
  <c r="V138" i="53"/>
  <c r="U138" i="53"/>
  <c r="T138" i="53"/>
  <c r="S138" i="53"/>
  <c r="R138" i="53"/>
  <c r="Q138" i="53"/>
  <c r="P138" i="53"/>
  <c r="O138" i="53"/>
  <c r="N138" i="53"/>
  <c r="M138" i="53"/>
  <c r="L138" i="53"/>
  <c r="K138" i="53"/>
  <c r="J138" i="53"/>
  <c r="I138" i="53"/>
  <c r="H138" i="53"/>
  <c r="G138" i="53"/>
  <c r="F138" i="53"/>
  <c r="E138" i="53"/>
  <c r="D138" i="53"/>
  <c r="C138" i="53"/>
  <c r="AP137" i="53"/>
  <c r="AO137" i="53"/>
  <c r="AN137" i="53"/>
  <c r="AM137" i="53"/>
  <c r="AL137" i="53"/>
  <c r="AK137" i="53"/>
  <c r="AJ137" i="53"/>
  <c r="AI137" i="53"/>
  <c r="AH137" i="53"/>
  <c r="AG137" i="53"/>
  <c r="AF137" i="53"/>
  <c r="AE137" i="53"/>
  <c r="AD137" i="53"/>
  <c r="AC137" i="53"/>
  <c r="AB137" i="53"/>
  <c r="AA137" i="53"/>
  <c r="Z137" i="53"/>
  <c r="Y137" i="53"/>
  <c r="X137" i="53"/>
  <c r="W137" i="53"/>
  <c r="V137" i="53"/>
  <c r="U137" i="53"/>
  <c r="T137" i="53"/>
  <c r="S137" i="53"/>
  <c r="R137" i="53"/>
  <c r="Q137" i="53"/>
  <c r="P137" i="53"/>
  <c r="O137" i="53"/>
  <c r="N137" i="53"/>
  <c r="M137" i="53"/>
  <c r="L137" i="53"/>
  <c r="K137" i="53"/>
  <c r="J137" i="53"/>
  <c r="I137" i="53"/>
  <c r="H137" i="53"/>
  <c r="G137" i="53"/>
  <c r="F137" i="53"/>
  <c r="E137" i="53"/>
  <c r="D137" i="53"/>
  <c r="C137" i="53"/>
  <c r="AP136" i="53"/>
  <c r="AO136" i="53"/>
  <c r="AN136" i="53"/>
  <c r="AM136" i="53"/>
  <c r="AL136" i="53"/>
  <c r="AK136" i="53"/>
  <c r="AJ136" i="53"/>
  <c r="AI136" i="53"/>
  <c r="AH136" i="53"/>
  <c r="AG136" i="53"/>
  <c r="AF136" i="53"/>
  <c r="AE136" i="53"/>
  <c r="AD136" i="53"/>
  <c r="AC136" i="53"/>
  <c r="AB136" i="53"/>
  <c r="AA136" i="53"/>
  <c r="Z136" i="53"/>
  <c r="Y136" i="53"/>
  <c r="X136" i="53"/>
  <c r="W136" i="53"/>
  <c r="V136" i="53"/>
  <c r="U136" i="53"/>
  <c r="T136" i="53"/>
  <c r="S136" i="53"/>
  <c r="R136" i="53"/>
  <c r="Q136" i="53"/>
  <c r="P136" i="53"/>
  <c r="O136" i="53"/>
  <c r="N136" i="53"/>
  <c r="M136" i="53"/>
  <c r="L136" i="53"/>
  <c r="K136" i="53"/>
  <c r="J136" i="53"/>
  <c r="I136" i="53"/>
  <c r="H136" i="53"/>
  <c r="G136" i="53"/>
  <c r="F136" i="53"/>
  <c r="E136" i="53"/>
  <c r="D136" i="53"/>
  <c r="C136" i="53"/>
  <c r="AP135" i="53"/>
  <c r="AO135" i="53"/>
  <c r="AN135" i="53"/>
  <c r="AM135" i="53"/>
  <c r="AL135" i="53"/>
  <c r="AK135" i="53"/>
  <c r="AJ135" i="53"/>
  <c r="AI135" i="53"/>
  <c r="AH135" i="53"/>
  <c r="AG135" i="53"/>
  <c r="AF135" i="53"/>
  <c r="AE135" i="53"/>
  <c r="AD135" i="53"/>
  <c r="AC135" i="53"/>
  <c r="AB135" i="53"/>
  <c r="AA135" i="53"/>
  <c r="Z135" i="53"/>
  <c r="Y135" i="53"/>
  <c r="X135" i="53"/>
  <c r="W135" i="53"/>
  <c r="V135" i="53"/>
  <c r="U135" i="53"/>
  <c r="T135" i="53"/>
  <c r="S135" i="53"/>
  <c r="R135" i="53"/>
  <c r="Q135" i="53"/>
  <c r="P135" i="53"/>
  <c r="O135" i="53"/>
  <c r="N135" i="53"/>
  <c r="M135" i="53"/>
  <c r="L135" i="53"/>
  <c r="K135" i="53"/>
  <c r="J135" i="53"/>
  <c r="I135" i="53"/>
  <c r="H135" i="53"/>
  <c r="G135" i="53"/>
  <c r="F135" i="53"/>
  <c r="E135" i="53"/>
  <c r="D135" i="53"/>
  <c r="C135" i="53"/>
  <c r="AP134" i="53"/>
  <c r="AO134" i="53"/>
  <c r="AN134" i="53"/>
  <c r="AM134" i="53"/>
  <c r="AL134" i="53"/>
  <c r="AK134" i="53"/>
  <c r="AJ134" i="53"/>
  <c r="AI134" i="53"/>
  <c r="AH134" i="53"/>
  <c r="AG134" i="53"/>
  <c r="AF134" i="53"/>
  <c r="AE134" i="53"/>
  <c r="AD134" i="53"/>
  <c r="AC134" i="53"/>
  <c r="AB134" i="53"/>
  <c r="AA134" i="53"/>
  <c r="Z134" i="53"/>
  <c r="Y134" i="53"/>
  <c r="X134" i="53"/>
  <c r="W134" i="53"/>
  <c r="V134" i="53"/>
  <c r="U134" i="53"/>
  <c r="T134" i="53"/>
  <c r="S134" i="53"/>
  <c r="R134" i="53"/>
  <c r="Q134" i="53"/>
  <c r="P134" i="53"/>
  <c r="O134" i="53"/>
  <c r="N134" i="53"/>
  <c r="M134" i="53"/>
  <c r="L134" i="53"/>
  <c r="K134" i="53"/>
  <c r="J134" i="53"/>
  <c r="I134" i="53"/>
  <c r="H134" i="53"/>
  <c r="G134" i="53"/>
  <c r="F134" i="53"/>
  <c r="E134" i="53"/>
  <c r="D134" i="53"/>
  <c r="C134" i="53"/>
  <c r="AP133" i="53"/>
  <c r="AO133" i="53"/>
  <c r="AN133" i="53"/>
  <c r="AM133" i="53"/>
  <c r="AL133" i="53"/>
  <c r="AK133" i="53"/>
  <c r="AJ133" i="53"/>
  <c r="AI133" i="53"/>
  <c r="AH133" i="53"/>
  <c r="AG133" i="53"/>
  <c r="AF133" i="53"/>
  <c r="AE133" i="53"/>
  <c r="AD133" i="53"/>
  <c r="AC133" i="53"/>
  <c r="AB133" i="53"/>
  <c r="AA133" i="53"/>
  <c r="Z133" i="53"/>
  <c r="Y133" i="53"/>
  <c r="X133" i="53"/>
  <c r="W133" i="53"/>
  <c r="V133" i="53"/>
  <c r="U133" i="53"/>
  <c r="T133" i="53"/>
  <c r="S133" i="53"/>
  <c r="R133" i="53"/>
  <c r="Q133" i="53"/>
  <c r="P133" i="53"/>
  <c r="O133" i="53"/>
  <c r="N133" i="53"/>
  <c r="M133" i="53"/>
  <c r="L133" i="53"/>
  <c r="K133" i="53"/>
  <c r="J133" i="53"/>
  <c r="I133" i="53"/>
  <c r="H133" i="53"/>
  <c r="G133" i="53"/>
  <c r="F133" i="53"/>
  <c r="E133" i="53"/>
  <c r="D133" i="53"/>
  <c r="C133" i="53"/>
  <c r="AP132" i="53"/>
  <c r="AO132" i="53"/>
  <c r="AN132" i="53"/>
  <c r="AM132" i="53"/>
  <c r="AL132" i="53"/>
  <c r="AK132" i="53"/>
  <c r="AJ132" i="53"/>
  <c r="AI132" i="53"/>
  <c r="AH132" i="53"/>
  <c r="AG132" i="53"/>
  <c r="AF132" i="53"/>
  <c r="AE132" i="53"/>
  <c r="AD132" i="53"/>
  <c r="AC132" i="53"/>
  <c r="AB132" i="53"/>
  <c r="AA132" i="53"/>
  <c r="Z132" i="53"/>
  <c r="Y132" i="53"/>
  <c r="X132" i="53"/>
  <c r="W132" i="53"/>
  <c r="V132" i="53"/>
  <c r="U132" i="53"/>
  <c r="T132" i="53"/>
  <c r="S132" i="53"/>
  <c r="R132" i="53"/>
  <c r="Q132" i="53"/>
  <c r="P132" i="53"/>
  <c r="O132" i="53"/>
  <c r="N132" i="53"/>
  <c r="M132" i="53"/>
  <c r="L132" i="53"/>
  <c r="K132" i="53"/>
  <c r="J132" i="53"/>
  <c r="I132" i="53"/>
  <c r="H132" i="53"/>
  <c r="G132" i="53"/>
  <c r="F132" i="53"/>
  <c r="E132" i="53"/>
  <c r="D132" i="53"/>
  <c r="C132" i="53"/>
  <c r="AP131" i="53"/>
  <c r="AO131" i="53"/>
  <c r="AN131" i="53"/>
  <c r="AM131" i="53"/>
  <c r="AL131" i="53"/>
  <c r="AK131" i="53"/>
  <c r="AJ131" i="53"/>
  <c r="AI131" i="53"/>
  <c r="AH131" i="53"/>
  <c r="AG131" i="53"/>
  <c r="AF131" i="53"/>
  <c r="AE131" i="53"/>
  <c r="AD131" i="53"/>
  <c r="AC131" i="53"/>
  <c r="AB131" i="53"/>
  <c r="AA131" i="53"/>
  <c r="Z131" i="53"/>
  <c r="Y131" i="53"/>
  <c r="X131" i="53"/>
  <c r="W131" i="53"/>
  <c r="V131" i="53"/>
  <c r="U131" i="53"/>
  <c r="T131" i="53"/>
  <c r="S131" i="53"/>
  <c r="R131" i="53"/>
  <c r="Q131" i="53"/>
  <c r="P131" i="53"/>
  <c r="O131" i="53"/>
  <c r="N131" i="53"/>
  <c r="M131" i="53"/>
  <c r="L131" i="53"/>
  <c r="K131" i="53"/>
  <c r="J131" i="53"/>
  <c r="I131" i="53"/>
  <c r="H131" i="53"/>
  <c r="G131" i="53"/>
  <c r="F131" i="53"/>
  <c r="E131" i="53"/>
  <c r="D131" i="53"/>
  <c r="C131" i="53"/>
  <c r="AP130" i="53"/>
  <c r="AO130" i="53"/>
  <c r="AN130" i="53"/>
  <c r="AM130" i="53"/>
  <c r="AL130" i="53"/>
  <c r="AK130" i="53"/>
  <c r="AJ130" i="53"/>
  <c r="AI130" i="53"/>
  <c r="AH130" i="53"/>
  <c r="AG130" i="53"/>
  <c r="AF130" i="53"/>
  <c r="AE130" i="53"/>
  <c r="AD130" i="53"/>
  <c r="AC130" i="53"/>
  <c r="AB130" i="53"/>
  <c r="AA130" i="53"/>
  <c r="Z130" i="53"/>
  <c r="Y130" i="53"/>
  <c r="X130" i="53"/>
  <c r="W130" i="53"/>
  <c r="V130" i="53"/>
  <c r="U130" i="53"/>
  <c r="T130" i="53"/>
  <c r="S130" i="53"/>
  <c r="R130" i="53"/>
  <c r="Q130" i="53"/>
  <c r="P130" i="53"/>
  <c r="O130" i="53"/>
  <c r="N130" i="53"/>
  <c r="M130" i="53"/>
  <c r="L130" i="53"/>
  <c r="K130" i="53"/>
  <c r="J130" i="53"/>
  <c r="I130" i="53"/>
  <c r="H130" i="53"/>
  <c r="G130" i="53"/>
  <c r="F130" i="53"/>
  <c r="E130" i="53"/>
  <c r="D130" i="53"/>
  <c r="C130" i="53"/>
  <c r="AP129" i="53"/>
  <c r="AO129" i="53"/>
  <c r="AN129" i="53"/>
  <c r="AM129" i="53"/>
  <c r="AL129" i="53"/>
  <c r="AK129" i="53"/>
  <c r="AJ129" i="53"/>
  <c r="AI129" i="53"/>
  <c r="AH129" i="53"/>
  <c r="AG129" i="53"/>
  <c r="AF129" i="53"/>
  <c r="AE129" i="53"/>
  <c r="AD129" i="53"/>
  <c r="AC129" i="53"/>
  <c r="AB129" i="53"/>
  <c r="AA129" i="53"/>
  <c r="Z129" i="53"/>
  <c r="Y129" i="53"/>
  <c r="X129" i="53"/>
  <c r="W129" i="53"/>
  <c r="V129" i="53"/>
  <c r="U129" i="53"/>
  <c r="T129" i="53"/>
  <c r="S129" i="53"/>
  <c r="R129" i="53"/>
  <c r="Q129" i="53"/>
  <c r="P129" i="53"/>
  <c r="O129" i="53"/>
  <c r="N129" i="53"/>
  <c r="M129" i="53"/>
  <c r="L129" i="53"/>
  <c r="K129" i="53"/>
  <c r="J129" i="53"/>
  <c r="I129" i="53"/>
  <c r="H129" i="53"/>
  <c r="G129" i="53"/>
  <c r="F129" i="53"/>
  <c r="E129" i="53"/>
  <c r="D129" i="53"/>
  <c r="C129" i="53"/>
  <c r="AP128" i="53"/>
  <c r="AO128" i="53"/>
  <c r="AN128" i="53"/>
  <c r="AM128" i="53"/>
  <c r="AL128" i="53"/>
  <c r="AK128" i="53"/>
  <c r="AJ128" i="53"/>
  <c r="AI128" i="53"/>
  <c r="AH128" i="53"/>
  <c r="AG128" i="53"/>
  <c r="AF128" i="53"/>
  <c r="AE128" i="53"/>
  <c r="AD128" i="53"/>
  <c r="AC128" i="53"/>
  <c r="AB128" i="53"/>
  <c r="AA128" i="53"/>
  <c r="Z128" i="53"/>
  <c r="Y128" i="53"/>
  <c r="X128" i="53"/>
  <c r="W128" i="53"/>
  <c r="V128" i="53"/>
  <c r="U128" i="53"/>
  <c r="T128" i="53"/>
  <c r="S128" i="53"/>
  <c r="R128" i="53"/>
  <c r="Q128" i="53"/>
  <c r="P128" i="53"/>
  <c r="O128" i="53"/>
  <c r="N128" i="53"/>
  <c r="M128" i="53"/>
  <c r="L128" i="53"/>
  <c r="K128" i="53"/>
  <c r="J128" i="53"/>
  <c r="I128" i="53"/>
  <c r="H128" i="53"/>
  <c r="G128" i="53"/>
  <c r="F128" i="53"/>
  <c r="E128" i="53"/>
  <c r="D128" i="53"/>
  <c r="C128" i="53"/>
  <c r="AP127" i="53"/>
  <c r="AO127" i="53"/>
  <c r="AN127" i="53"/>
  <c r="AM127" i="53"/>
  <c r="AL127" i="53"/>
  <c r="AK127" i="53"/>
  <c r="AJ127" i="53"/>
  <c r="AI127" i="53"/>
  <c r="AH127" i="53"/>
  <c r="AG127" i="53"/>
  <c r="AF127" i="53"/>
  <c r="AE127" i="53"/>
  <c r="AD127" i="53"/>
  <c r="AC127" i="53"/>
  <c r="AB127" i="53"/>
  <c r="AA127" i="53"/>
  <c r="Z127" i="53"/>
  <c r="Y127" i="53"/>
  <c r="X127" i="53"/>
  <c r="W127" i="53"/>
  <c r="V127" i="53"/>
  <c r="U127" i="53"/>
  <c r="T127" i="53"/>
  <c r="S127" i="53"/>
  <c r="R127" i="53"/>
  <c r="Q127" i="53"/>
  <c r="P127" i="53"/>
  <c r="O127" i="53"/>
  <c r="N127" i="53"/>
  <c r="M127" i="53"/>
  <c r="L127" i="53"/>
  <c r="K127" i="53"/>
  <c r="J127" i="53"/>
  <c r="I127" i="53"/>
  <c r="H127" i="53"/>
  <c r="G127" i="53"/>
  <c r="F127" i="53"/>
  <c r="E127" i="53"/>
  <c r="D127" i="53"/>
  <c r="C127" i="53"/>
  <c r="AP126" i="53"/>
  <c r="AO126" i="53"/>
  <c r="AN126" i="53"/>
  <c r="AM126" i="53"/>
  <c r="AL126" i="53"/>
  <c r="AK126" i="53"/>
  <c r="AJ126" i="53"/>
  <c r="AI126" i="53"/>
  <c r="AH126" i="53"/>
  <c r="AG126" i="53"/>
  <c r="AF126" i="53"/>
  <c r="AE126" i="53"/>
  <c r="AD126" i="53"/>
  <c r="AC126" i="53"/>
  <c r="AB126" i="53"/>
  <c r="AA126" i="53"/>
  <c r="Z126" i="53"/>
  <c r="Y126" i="53"/>
  <c r="X126" i="53"/>
  <c r="W126" i="53"/>
  <c r="V126" i="53"/>
  <c r="U126" i="53"/>
  <c r="T126" i="53"/>
  <c r="S126" i="53"/>
  <c r="R126" i="53"/>
  <c r="Q126" i="53"/>
  <c r="P126" i="53"/>
  <c r="O126" i="53"/>
  <c r="N126" i="53"/>
  <c r="M126" i="53"/>
  <c r="L126" i="53"/>
  <c r="K126" i="53"/>
  <c r="J126" i="53"/>
  <c r="I126" i="53"/>
  <c r="H126" i="53"/>
  <c r="G126" i="53"/>
  <c r="F126" i="53"/>
  <c r="E126" i="53"/>
  <c r="D126" i="53"/>
  <c r="C126" i="53"/>
  <c r="AP125" i="53"/>
  <c r="AO125" i="53"/>
  <c r="AN125" i="53"/>
  <c r="AM125" i="53"/>
  <c r="AL125" i="53"/>
  <c r="AK125" i="53"/>
  <c r="AJ125" i="53"/>
  <c r="AI125" i="53"/>
  <c r="AH125" i="53"/>
  <c r="AG125" i="53"/>
  <c r="AF125" i="53"/>
  <c r="AE125" i="53"/>
  <c r="AD125" i="53"/>
  <c r="AC125" i="53"/>
  <c r="AB125" i="53"/>
  <c r="AA125" i="53"/>
  <c r="Z125" i="53"/>
  <c r="Y125" i="53"/>
  <c r="X125" i="53"/>
  <c r="W125" i="53"/>
  <c r="V125" i="53"/>
  <c r="U125" i="53"/>
  <c r="T125" i="53"/>
  <c r="S125" i="53"/>
  <c r="R125" i="53"/>
  <c r="Q125" i="53"/>
  <c r="P125" i="53"/>
  <c r="O125" i="53"/>
  <c r="N125" i="53"/>
  <c r="M125" i="53"/>
  <c r="L125" i="53"/>
  <c r="K125" i="53"/>
  <c r="J125" i="53"/>
  <c r="I125" i="53"/>
  <c r="H125" i="53"/>
  <c r="G125" i="53"/>
  <c r="F125" i="53"/>
  <c r="E125" i="53"/>
  <c r="D125" i="53"/>
  <c r="C125" i="53"/>
  <c r="AP124" i="53"/>
  <c r="AO124" i="53"/>
  <c r="AN124" i="53"/>
  <c r="AM124" i="53"/>
  <c r="AL124" i="53"/>
  <c r="AK124" i="53"/>
  <c r="AJ124" i="53"/>
  <c r="AI124" i="53"/>
  <c r="AH124" i="53"/>
  <c r="AG124" i="53"/>
  <c r="AF124" i="53"/>
  <c r="AE124" i="53"/>
  <c r="AD124" i="53"/>
  <c r="AC124" i="53"/>
  <c r="AB124" i="53"/>
  <c r="AA124" i="53"/>
  <c r="Z124" i="53"/>
  <c r="Y124" i="53"/>
  <c r="X124" i="53"/>
  <c r="W124" i="53"/>
  <c r="V124" i="53"/>
  <c r="U124" i="53"/>
  <c r="T124" i="53"/>
  <c r="S124" i="53"/>
  <c r="R124" i="53"/>
  <c r="Q124" i="53"/>
  <c r="P124" i="53"/>
  <c r="O124" i="53"/>
  <c r="N124" i="53"/>
  <c r="M124" i="53"/>
  <c r="L124" i="53"/>
  <c r="K124" i="53"/>
  <c r="J124" i="53"/>
  <c r="I124" i="53"/>
  <c r="H124" i="53"/>
  <c r="G124" i="53"/>
  <c r="F124" i="53"/>
  <c r="E124" i="53"/>
  <c r="D124" i="53"/>
  <c r="C124" i="53"/>
  <c r="AP123" i="53"/>
  <c r="AO123" i="53"/>
  <c r="AN123" i="53"/>
  <c r="AM123" i="53"/>
  <c r="AL123" i="53"/>
  <c r="AK123" i="53"/>
  <c r="AJ123" i="53"/>
  <c r="AI123" i="53"/>
  <c r="AH123" i="53"/>
  <c r="AG123" i="53"/>
  <c r="AF123" i="53"/>
  <c r="AE123" i="53"/>
  <c r="AD123" i="53"/>
  <c r="AC123" i="53"/>
  <c r="AB123" i="53"/>
  <c r="AA123" i="53"/>
  <c r="Z123" i="53"/>
  <c r="Y123" i="53"/>
  <c r="X123" i="53"/>
  <c r="W123" i="53"/>
  <c r="V123" i="53"/>
  <c r="U123" i="53"/>
  <c r="T123" i="53"/>
  <c r="S123" i="53"/>
  <c r="R123" i="53"/>
  <c r="Q123" i="53"/>
  <c r="P123" i="53"/>
  <c r="O123" i="53"/>
  <c r="N123" i="53"/>
  <c r="M123" i="53"/>
  <c r="L123" i="53"/>
  <c r="K123" i="53"/>
  <c r="J123" i="53"/>
  <c r="I123" i="53"/>
  <c r="H123" i="53"/>
  <c r="G123" i="53"/>
  <c r="F123" i="53"/>
  <c r="E123" i="53"/>
  <c r="D123" i="53"/>
  <c r="C123" i="53"/>
  <c r="AP122" i="53"/>
  <c r="AO122" i="53"/>
  <c r="AN122" i="53"/>
  <c r="AM122" i="53"/>
  <c r="AL122" i="53"/>
  <c r="AK122" i="53"/>
  <c r="AJ122" i="53"/>
  <c r="AI122" i="53"/>
  <c r="AH122" i="53"/>
  <c r="AG122" i="53"/>
  <c r="AF122" i="53"/>
  <c r="AE122" i="53"/>
  <c r="AD122" i="53"/>
  <c r="AC122" i="53"/>
  <c r="AB122" i="53"/>
  <c r="AA122" i="53"/>
  <c r="Z122" i="53"/>
  <c r="Y122" i="53"/>
  <c r="X122" i="53"/>
  <c r="W122" i="53"/>
  <c r="V122" i="53"/>
  <c r="U122" i="53"/>
  <c r="T122" i="53"/>
  <c r="S122" i="53"/>
  <c r="R122" i="53"/>
  <c r="Q122" i="53"/>
  <c r="P122" i="53"/>
  <c r="O122" i="53"/>
  <c r="N122" i="53"/>
  <c r="M122" i="53"/>
  <c r="L122" i="53"/>
  <c r="K122" i="53"/>
  <c r="J122" i="53"/>
  <c r="I122" i="53"/>
  <c r="H122" i="53"/>
  <c r="G122" i="53"/>
  <c r="F122" i="53"/>
  <c r="E122" i="53"/>
  <c r="D122" i="53"/>
  <c r="C122" i="53"/>
  <c r="AP121" i="53"/>
  <c r="AO121" i="53"/>
  <c r="AN121" i="53"/>
  <c r="AM121" i="53"/>
  <c r="AL121" i="53"/>
  <c r="AK121" i="53"/>
  <c r="AJ121" i="53"/>
  <c r="AI121" i="53"/>
  <c r="AH121" i="53"/>
  <c r="AG121" i="53"/>
  <c r="AF121" i="53"/>
  <c r="AE121" i="53"/>
  <c r="AD121" i="53"/>
  <c r="AC121" i="53"/>
  <c r="AB121" i="53"/>
  <c r="AA121" i="53"/>
  <c r="Z121" i="53"/>
  <c r="Y121" i="53"/>
  <c r="X121" i="53"/>
  <c r="W121" i="53"/>
  <c r="V121" i="53"/>
  <c r="U121" i="53"/>
  <c r="T121" i="53"/>
  <c r="S121" i="53"/>
  <c r="R121" i="53"/>
  <c r="Q121" i="53"/>
  <c r="P121" i="53"/>
  <c r="O121" i="53"/>
  <c r="N121" i="53"/>
  <c r="M121" i="53"/>
  <c r="L121" i="53"/>
  <c r="K121" i="53"/>
  <c r="J121" i="53"/>
  <c r="I121" i="53"/>
  <c r="H121" i="53"/>
  <c r="G121" i="53"/>
  <c r="F121" i="53"/>
  <c r="E121" i="53"/>
  <c r="D121" i="53"/>
  <c r="C121" i="53"/>
  <c r="AP120" i="53"/>
  <c r="AO120" i="53"/>
  <c r="AN120" i="53"/>
  <c r="AM120" i="53"/>
  <c r="AL120" i="53"/>
  <c r="AK120" i="53"/>
  <c r="AJ120" i="53"/>
  <c r="AI120" i="53"/>
  <c r="AH120" i="53"/>
  <c r="AG120" i="53"/>
  <c r="AF120" i="53"/>
  <c r="AE120" i="53"/>
  <c r="AD120" i="53"/>
  <c r="AC120" i="53"/>
  <c r="AB120" i="53"/>
  <c r="AA120" i="53"/>
  <c r="Z120" i="53"/>
  <c r="Y120" i="53"/>
  <c r="X120" i="53"/>
  <c r="W120" i="53"/>
  <c r="V120" i="53"/>
  <c r="U120" i="53"/>
  <c r="T120" i="53"/>
  <c r="S120" i="53"/>
  <c r="R120" i="53"/>
  <c r="Q120" i="53"/>
  <c r="P120" i="53"/>
  <c r="O120" i="53"/>
  <c r="N120" i="53"/>
  <c r="M120" i="53"/>
  <c r="L120" i="53"/>
  <c r="K120" i="53"/>
  <c r="J120" i="53"/>
  <c r="I120" i="53"/>
  <c r="H120" i="53"/>
  <c r="G120" i="53"/>
  <c r="F120" i="53"/>
  <c r="E120" i="53"/>
  <c r="D120" i="53"/>
  <c r="C120" i="53"/>
  <c r="AP119" i="53"/>
  <c r="AO119" i="53"/>
  <c r="AN119" i="53"/>
  <c r="AM119" i="53"/>
  <c r="AL119" i="53"/>
  <c r="AK119" i="53"/>
  <c r="AJ119" i="53"/>
  <c r="AI119" i="53"/>
  <c r="AH119" i="53"/>
  <c r="AG119" i="53"/>
  <c r="AF119" i="53"/>
  <c r="AE119" i="53"/>
  <c r="AD119" i="53"/>
  <c r="AC119" i="53"/>
  <c r="AB119" i="53"/>
  <c r="AA119" i="53"/>
  <c r="Z119" i="53"/>
  <c r="Y119" i="53"/>
  <c r="X119" i="53"/>
  <c r="W119" i="53"/>
  <c r="V119" i="53"/>
  <c r="U119" i="53"/>
  <c r="T119" i="53"/>
  <c r="S119" i="53"/>
  <c r="R119" i="53"/>
  <c r="Q119" i="53"/>
  <c r="P119" i="53"/>
  <c r="O119" i="53"/>
  <c r="N119" i="53"/>
  <c r="M119" i="53"/>
  <c r="L119" i="53"/>
  <c r="K119" i="53"/>
  <c r="J119" i="53"/>
  <c r="I119" i="53"/>
  <c r="H119" i="53"/>
  <c r="G119" i="53"/>
  <c r="F119" i="53"/>
  <c r="E119" i="53"/>
  <c r="D119" i="53"/>
  <c r="C119" i="53"/>
  <c r="AP118" i="53"/>
  <c r="AO118" i="53"/>
  <c r="AN118" i="53"/>
  <c r="AM118" i="53"/>
  <c r="AL118" i="53"/>
  <c r="AK118" i="53"/>
  <c r="AJ118" i="53"/>
  <c r="AI118" i="53"/>
  <c r="AH118" i="53"/>
  <c r="AG118" i="53"/>
  <c r="AF118" i="53"/>
  <c r="AE118" i="53"/>
  <c r="AD118" i="53"/>
  <c r="AC118" i="53"/>
  <c r="AB118" i="53"/>
  <c r="AA118" i="53"/>
  <c r="Z118" i="53"/>
  <c r="Y118" i="53"/>
  <c r="X118" i="53"/>
  <c r="W118" i="53"/>
  <c r="V118" i="53"/>
  <c r="U118" i="53"/>
  <c r="T118" i="53"/>
  <c r="S118" i="53"/>
  <c r="R118" i="53"/>
  <c r="Q118" i="53"/>
  <c r="P118" i="53"/>
  <c r="O118" i="53"/>
  <c r="N118" i="53"/>
  <c r="M118" i="53"/>
  <c r="L118" i="53"/>
  <c r="K118" i="53"/>
  <c r="J118" i="53"/>
  <c r="I118" i="53"/>
  <c r="H118" i="53"/>
  <c r="G118" i="53"/>
  <c r="F118" i="53"/>
  <c r="E118" i="53"/>
  <c r="D118" i="53"/>
  <c r="C118" i="53"/>
  <c r="AP117" i="53"/>
  <c r="AO117" i="53"/>
  <c r="AN117" i="53"/>
  <c r="AM117" i="53"/>
  <c r="AL117" i="53"/>
  <c r="AK117" i="53"/>
  <c r="AJ117" i="53"/>
  <c r="AI117" i="53"/>
  <c r="AH117" i="53"/>
  <c r="AG117" i="53"/>
  <c r="AF117" i="53"/>
  <c r="AE117" i="53"/>
  <c r="AD117" i="53"/>
  <c r="AC117" i="53"/>
  <c r="AB117" i="53"/>
  <c r="AA117" i="53"/>
  <c r="Z117" i="53"/>
  <c r="Y117" i="53"/>
  <c r="X117" i="53"/>
  <c r="W117" i="53"/>
  <c r="V117" i="53"/>
  <c r="U117" i="53"/>
  <c r="T117" i="53"/>
  <c r="S117" i="53"/>
  <c r="R117" i="53"/>
  <c r="Q117" i="53"/>
  <c r="P117" i="53"/>
  <c r="O117" i="53"/>
  <c r="N117" i="53"/>
  <c r="M117" i="53"/>
  <c r="L117" i="53"/>
  <c r="K117" i="53"/>
  <c r="J117" i="53"/>
  <c r="I117" i="53"/>
  <c r="H117" i="53"/>
  <c r="G117" i="53"/>
  <c r="F117" i="53"/>
  <c r="E117" i="53"/>
  <c r="D117" i="53"/>
  <c r="C117" i="53"/>
  <c r="AP116" i="53"/>
  <c r="AO116" i="53"/>
  <c r="AN116" i="53"/>
  <c r="AM116" i="53"/>
  <c r="AL116" i="53"/>
  <c r="AK116" i="53"/>
  <c r="AJ116" i="53"/>
  <c r="AI116" i="53"/>
  <c r="AH116" i="53"/>
  <c r="AG116" i="53"/>
  <c r="AF116" i="53"/>
  <c r="AE116" i="53"/>
  <c r="AD116" i="53"/>
  <c r="AC116" i="53"/>
  <c r="AB116" i="53"/>
  <c r="AA116" i="53"/>
  <c r="Z116" i="53"/>
  <c r="Y116" i="53"/>
  <c r="X116" i="53"/>
  <c r="W116" i="53"/>
  <c r="V116" i="53"/>
  <c r="U116" i="53"/>
  <c r="T116" i="53"/>
  <c r="S116" i="53"/>
  <c r="R116" i="53"/>
  <c r="Q116" i="53"/>
  <c r="P116" i="53"/>
  <c r="O116" i="53"/>
  <c r="N116" i="53"/>
  <c r="M116" i="53"/>
  <c r="L116" i="53"/>
  <c r="K116" i="53"/>
  <c r="J116" i="53"/>
  <c r="I116" i="53"/>
  <c r="H116" i="53"/>
  <c r="G116" i="53"/>
  <c r="F116" i="53"/>
  <c r="E116" i="53"/>
  <c r="D116" i="53"/>
  <c r="C116" i="53"/>
  <c r="AP115" i="53"/>
  <c r="AO115" i="53"/>
  <c r="AN115" i="53"/>
  <c r="AM115" i="53"/>
  <c r="AL115" i="53"/>
  <c r="AK115" i="53"/>
  <c r="AJ115" i="53"/>
  <c r="AI115" i="53"/>
  <c r="AH115" i="53"/>
  <c r="AG115" i="53"/>
  <c r="AF115" i="53"/>
  <c r="AE115" i="53"/>
  <c r="AD115" i="53"/>
  <c r="AC115" i="53"/>
  <c r="AB115" i="53"/>
  <c r="AA115" i="53"/>
  <c r="Z115" i="53"/>
  <c r="Y115" i="53"/>
  <c r="X115" i="53"/>
  <c r="W115" i="53"/>
  <c r="V115" i="53"/>
  <c r="U115" i="53"/>
  <c r="T115" i="53"/>
  <c r="S115" i="53"/>
  <c r="R115" i="53"/>
  <c r="Q115" i="53"/>
  <c r="P115" i="53"/>
  <c r="O115" i="53"/>
  <c r="N115" i="53"/>
  <c r="M115" i="53"/>
  <c r="L115" i="53"/>
  <c r="K115" i="53"/>
  <c r="J115" i="53"/>
  <c r="I115" i="53"/>
  <c r="H115" i="53"/>
  <c r="G115" i="53"/>
  <c r="F115" i="53"/>
  <c r="E115" i="53"/>
  <c r="D115" i="53"/>
  <c r="C115" i="53"/>
  <c r="AP114" i="53"/>
  <c r="AO114" i="53"/>
  <c r="AN114" i="53"/>
  <c r="AM114" i="53"/>
  <c r="AL114" i="53"/>
  <c r="AK114" i="53"/>
  <c r="AJ114" i="53"/>
  <c r="AI114" i="53"/>
  <c r="AH114" i="53"/>
  <c r="AG114" i="53"/>
  <c r="AF114" i="53"/>
  <c r="AE114" i="53"/>
  <c r="AD114" i="53"/>
  <c r="AC114" i="53"/>
  <c r="AB114" i="53"/>
  <c r="AA114" i="53"/>
  <c r="Z114" i="53"/>
  <c r="Y114" i="53"/>
  <c r="X114" i="53"/>
  <c r="W114" i="53"/>
  <c r="V114" i="53"/>
  <c r="U114" i="53"/>
  <c r="T114" i="53"/>
  <c r="S114" i="53"/>
  <c r="R114" i="53"/>
  <c r="Q114" i="53"/>
  <c r="P114" i="53"/>
  <c r="O114" i="53"/>
  <c r="N114" i="53"/>
  <c r="M114" i="53"/>
  <c r="L114" i="53"/>
  <c r="K114" i="53"/>
  <c r="J114" i="53"/>
  <c r="I114" i="53"/>
  <c r="H114" i="53"/>
  <c r="G114" i="53"/>
  <c r="F114" i="53"/>
  <c r="E114" i="53"/>
  <c r="D114" i="53"/>
  <c r="C114" i="53"/>
  <c r="AP113" i="53"/>
  <c r="AO113" i="53"/>
  <c r="AN113" i="53"/>
  <c r="AM113" i="53"/>
  <c r="AL113" i="53"/>
  <c r="AK113" i="53"/>
  <c r="AJ113" i="53"/>
  <c r="AI113" i="53"/>
  <c r="AH113" i="53"/>
  <c r="AG113" i="53"/>
  <c r="AF113" i="53"/>
  <c r="AE113" i="53"/>
  <c r="AD113" i="53"/>
  <c r="AC113" i="53"/>
  <c r="AB113" i="53"/>
  <c r="AA113" i="53"/>
  <c r="Z113" i="53"/>
  <c r="Y113" i="53"/>
  <c r="X113" i="53"/>
  <c r="W113" i="53"/>
  <c r="V113" i="53"/>
  <c r="U113" i="53"/>
  <c r="T113" i="53"/>
  <c r="S113" i="53"/>
  <c r="R113" i="53"/>
  <c r="Q113" i="53"/>
  <c r="P113" i="53"/>
  <c r="O113" i="53"/>
  <c r="N113" i="53"/>
  <c r="M113" i="53"/>
  <c r="L113" i="53"/>
  <c r="K113" i="53"/>
  <c r="J113" i="53"/>
  <c r="I113" i="53"/>
  <c r="H113" i="53"/>
  <c r="G113" i="53"/>
  <c r="F113" i="53"/>
  <c r="E113" i="53"/>
  <c r="D113" i="53"/>
  <c r="C113" i="53"/>
  <c r="AP112" i="53"/>
  <c r="AO112" i="53"/>
  <c r="AN112" i="53"/>
  <c r="AM112" i="53"/>
  <c r="AL112" i="53"/>
  <c r="AK112" i="53"/>
  <c r="AJ112" i="53"/>
  <c r="AI112" i="53"/>
  <c r="AH112" i="53"/>
  <c r="AG112" i="53"/>
  <c r="AF112" i="53"/>
  <c r="AE112" i="53"/>
  <c r="AD112" i="53"/>
  <c r="AC112" i="53"/>
  <c r="AB112" i="53"/>
  <c r="AA112" i="53"/>
  <c r="Z112" i="53"/>
  <c r="Y112" i="53"/>
  <c r="X112" i="53"/>
  <c r="W112" i="53"/>
  <c r="V112" i="53"/>
  <c r="U112" i="53"/>
  <c r="T112" i="53"/>
  <c r="S112" i="53"/>
  <c r="R112" i="53"/>
  <c r="Q112" i="53"/>
  <c r="P112" i="53"/>
  <c r="O112" i="53"/>
  <c r="N112" i="53"/>
  <c r="M112" i="53"/>
  <c r="L112" i="53"/>
  <c r="K112" i="53"/>
  <c r="J112" i="53"/>
  <c r="I112" i="53"/>
  <c r="H112" i="53"/>
  <c r="G112" i="53"/>
  <c r="F112" i="53"/>
  <c r="E112" i="53"/>
  <c r="D112" i="53"/>
  <c r="C112" i="53"/>
  <c r="AP111" i="53"/>
  <c r="AO111" i="53"/>
  <c r="AN111" i="53"/>
  <c r="AM111" i="53"/>
  <c r="AL111" i="53"/>
  <c r="AK111" i="53"/>
  <c r="AJ111" i="53"/>
  <c r="AI111" i="53"/>
  <c r="AH111" i="53"/>
  <c r="AG111" i="53"/>
  <c r="AF111" i="53"/>
  <c r="AE111" i="53"/>
  <c r="AD111" i="53"/>
  <c r="AC111" i="53"/>
  <c r="AB111" i="53"/>
  <c r="AA111" i="53"/>
  <c r="Z111" i="53"/>
  <c r="Y111" i="53"/>
  <c r="X111" i="53"/>
  <c r="W111" i="53"/>
  <c r="V111" i="53"/>
  <c r="U111" i="53"/>
  <c r="T111" i="53"/>
  <c r="S111" i="53"/>
  <c r="R111" i="53"/>
  <c r="Q111" i="53"/>
  <c r="P111" i="53"/>
  <c r="O111" i="53"/>
  <c r="N111" i="53"/>
  <c r="M111" i="53"/>
  <c r="L111" i="53"/>
  <c r="K111" i="53"/>
  <c r="J111" i="53"/>
  <c r="I111" i="53"/>
  <c r="H111" i="53"/>
  <c r="G111" i="53"/>
  <c r="F111" i="53"/>
  <c r="E111" i="53"/>
  <c r="D111" i="53"/>
  <c r="C111" i="53"/>
  <c r="AP110" i="53"/>
  <c r="AO110" i="53"/>
  <c r="AN110" i="53"/>
  <c r="AM110" i="53"/>
  <c r="AL110" i="53"/>
  <c r="AK110" i="53"/>
  <c r="AJ110" i="53"/>
  <c r="AI110" i="53"/>
  <c r="AH110" i="53"/>
  <c r="AG110" i="53"/>
  <c r="AF110" i="53"/>
  <c r="AE110" i="53"/>
  <c r="AD110" i="53"/>
  <c r="AC110" i="53"/>
  <c r="AB110" i="53"/>
  <c r="AA110" i="53"/>
  <c r="Z110" i="53"/>
  <c r="Y110" i="53"/>
  <c r="X110" i="53"/>
  <c r="W110" i="53"/>
  <c r="V110" i="53"/>
  <c r="U110" i="53"/>
  <c r="T110" i="53"/>
  <c r="S110" i="53"/>
  <c r="R110" i="53"/>
  <c r="Q110" i="53"/>
  <c r="P110" i="53"/>
  <c r="O110" i="53"/>
  <c r="N110" i="53"/>
  <c r="M110" i="53"/>
  <c r="L110" i="53"/>
  <c r="K110" i="53"/>
  <c r="J110" i="53"/>
  <c r="I110" i="53"/>
  <c r="H110" i="53"/>
  <c r="G110" i="53"/>
  <c r="F110" i="53"/>
  <c r="E110" i="53"/>
  <c r="D110" i="53"/>
  <c r="C110" i="53"/>
  <c r="AP109" i="53"/>
  <c r="AO109" i="53"/>
  <c r="AN109" i="53"/>
  <c r="AM109" i="53"/>
  <c r="AL109" i="53"/>
  <c r="AK109" i="53"/>
  <c r="AJ109" i="53"/>
  <c r="AI109" i="53"/>
  <c r="AH109" i="53"/>
  <c r="AG109" i="53"/>
  <c r="AF109" i="53"/>
  <c r="AE109" i="53"/>
  <c r="AD109" i="53"/>
  <c r="AC109" i="53"/>
  <c r="AB109" i="53"/>
  <c r="AA109" i="53"/>
  <c r="Z109" i="53"/>
  <c r="Y109" i="53"/>
  <c r="X109" i="53"/>
  <c r="W109" i="53"/>
  <c r="V109" i="53"/>
  <c r="U109" i="53"/>
  <c r="T109" i="53"/>
  <c r="S109" i="53"/>
  <c r="R109" i="53"/>
  <c r="Q109" i="53"/>
  <c r="P109" i="53"/>
  <c r="O109" i="53"/>
  <c r="N109" i="53"/>
  <c r="M109" i="53"/>
  <c r="L109" i="53"/>
  <c r="K109" i="53"/>
  <c r="J109" i="53"/>
  <c r="I109" i="53"/>
  <c r="H109" i="53"/>
  <c r="G109" i="53"/>
  <c r="F109" i="53"/>
  <c r="E109" i="53"/>
  <c r="D109" i="53"/>
  <c r="C109" i="53"/>
  <c r="AP108" i="53"/>
  <c r="AO108" i="53"/>
  <c r="AN108" i="53"/>
  <c r="AM108" i="53"/>
  <c r="AL108" i="53"/>
  <c r="AK108" i="53"/>
  <c r="AJ108" i="53"/>
  <c r="AI108" i="53"/>
  <c r="AH108" i="53"/>
  <c r="AG108" i="53"/>
  <c r="AF108" i="53"/>
  <c r="AE108" i="53"/>
  <c r="AD108" i="53"/>
  <c r="AC108" i="53"/>
  <c r="AB108" i="53"/>
  <c r="AA108" i="53"/>
  <c r="Z108" i="53"/>
  <c r="Y108" i="53"/>
  <c r="X108" i="53"/>
  <c r="W108" i="53"/>
  <c r="V108" i="53"/>
  <c r="U108" i="53"/>
  <c r="T108" i="53"/>
  <c r="S108" i="53"/>
  <c r="R108" i="53"/>
  <c r="Q108" i="53"/>
  <c r="P108" i="53"/>
  <c r="O108" i="53"/>
  <c r="N108" i="53"/>
  <c r="M108" i="53"/>
  <c r="L108" i="53"/>
  <c r="K108" i="53"/>
  <c r="J108" i="53"/>
  <c r="I108" i="53"/>
  <c r="H108" i="53"/>
  <c r="G108" i="53"/>
  <c r="F108" i="53"/>
  <c r="E108" i="53"/>
  <c r="D108" i="53"/>
  <c r="C108" i="53"/>
  <c r="AP107" i="53"/>
  <c r="AO107" i="53"/>
  <c r="AN107" i="53"/>
  <c r="AM107" i="53"/>
  <c r="AL107" i="53"/>
  <c r="AK107" i="53"/>
  <c r="AJ107" i="53"/>
  <c r="AI107" i="53"/>
  <c r="AH107" i="53"/>
  <c r="AG107" i="53"/>
  <c r="AF107" i="53"/>
  <c r="AE107" i="53"/>
  <c r="AD107" i="53"/>
  <c r="AC107" i="53"/>
  <c r="AB107" i="53"/>
  <c r="AA107" i="53"/>
  <c r="Z107" i="53"/>
  <c r="Y107" i="53"/>
  <c r="X107" i="53"/>
  <c r="W107" i="53"/>
  <c r="V107" i="53"/>
  <c r="U107" i="53"/>
  <c r="T107" i="53"/>
  <c r="S107" i="53"/>
  <c r="R107" i="53"/>
  <c r="Q107" i="53"/>
  <c r="P107" i="53"/>
  <c r="O107" i="53"/>
  <c r="N107" i="53"/>
  <c r="M107" i="53"/>
  <c r="L107" i="53"/>
  <c r="K107" i="53"/>
  <c r="J107" i="53"/>
  <c r="I107" i="53"/>
  <c r="H107" i="53"/>
  <c r="G107" i="53"/>
  <c r="F107" i="53"/>
  <c r="E107" i="53"/>
  <c r="D107" i="53"/>
  <c r="C107" i="53"/>
  <c r="AP106" i="53"/>
  <c r="AO106" i="53"/>
  <c r="AN106" i="53"/>
  <c r="AM106" i="53"/>
  <c r="AL106" i="53"/>
  <c r="AK106" i="53"/>
  <c r="AJ106" i="53"/>
  <c r="AI106" i="53"/>
  <c r="AH106" i="53"/>
  <c r="AG106" i="53"/>
  <c r="AF106" i="53"/>
  <c r="AE106" i="53"/>
  <c r="AD106" i="53"/>
  <c r="AC106" i="53"/>
  <c r="AB106" i="53"/>
  <c r="AA106" i="53"/>
  <c r="Z106" i="53"/>
  <c r="Y106" i="53"/>
  <c r="X106" i="53"/>
  <c r="W106" i="53"/>
  <c r="V106" i="53"/>
  <c r="U106" i="53"/>
  <c r="T106" i="53"/>
  <c r="S106" i="53"/>
  <c r="R106" i="53"/>
  <c r="Q106" i="53"/>
  <c r="P106" i="53"/>
  <c r="O106" i="53"/>
  <c r="N106" i="53"/>
  <c r="M106" i="53"/>
  <c r="L106" i="53"/>
  <c r="K106" i="53"/>
  <c r="J106" i="53"/>
  <c r="I106" i="53"/>
  <c r="H106" i="53"/>
  <c r="G106" i="53"/>
  <c r="F106" i="53"/>
  <c r="E106" i="53"/>
  <c r="D106" i="53"/>
  <c r="C106" i="53"/>
  <c r="AP105" i="53"/>
  <c r="AO105" i="53"/>
  <c r="AN105" i="53"/>
  <c r="AM105" i="53"/>
  <c r="AL105" i="53"/>
  <c r="AK105" i="53"/>
  <c r="AJ105" i="53"/>
  <c r="AI105" i="53"/>
  <c r="AH105" i="53"/>
  <c r="AG105" i="53"/>
  <c r="AF105" i="53"/>
  <c r="AE105" i="53"/>
  <c r="AD105" i="53"/>
  <c r="AC105" i="53"/>
  <c r="AB105" i="53"/>
  <c r="AA105" i="53"/>
  <c r="Z105" i="53"/>
  <c r="Y105" i="53"/>
  <c r="X105" i="53"/>
  <c r="W105" i="53"/>
  <c r="V105" i="53"/>
  <c r="U105" i="53"/>
  <c r="T105" i="53"/>
  <c r="S105" i="53"/>
  <c r="R105" i="53"/>
  <c r="Q105" i="53"/>
  <c r="P105" i="53"/>
  <c r="O105" i="53"/>
  <c r="N105" i="53"/>
  <c r="M105" i="53"/>
  <c r="L105" i="53"/>
  <c r="K105" i="53"/>
  <c r="J105" i="53"/>
  <c r="I105" i="53"/>
  <c r="H105" i="53"/>
  <c r="G105" i="53"/>
  <c r="F105" i="53"/>
  <c r="E105" i="53"/>
  <c r="D105" i="53"/>
  <c r="C105" i="53"/>
  <c r="AP104" i="53"/>
  <c r="AO104" i="53"/>
  <c r="AN104" i="53"/>
  <c r="AM104" i="53"/>
  <c r="AL104" i="53"/>
  <c r="AK104" i="53"/>
  <c r="AJ104" i="53"/>
  <c r="AI104" i="53"/>
  <c r="AH104" i="53"/>
  <c r="AG104" i="53"/>
  <c r="AF104" i="53"/>
  <c r="AE104" i="53"/>
  <c r="AD104" i="53"/>
  <c r="AC104" i="53"/>
  <c r="AB104" i="53"/>
  <c r="AA104" i="53"/>
  <c r="Z104" i="53"/>
  <c r="Y104" i="53"/>
  <c r="X104" i="53"/>
  <c r="W104" i="53"/>
  <c r="V104" i="53"/>
  <c r="U104" i="53"/>
  <c r="T104" i="53"/>
  <c r="S104" i="53"/>
  <c r="R104" i="53"/>
  <c r="Q104" i="53"/>
  <c r="P104" i="53"/>
  <c r="O104" i="53"/>
  <c r="N104" i="53"/>
  <c r="M104" i="53"/>
  <c r="L104" i="53"/>
  <c r="K104" i="53"/>
  <c r="J104" i="53"/>
  <c r="I104" i="53"/>
  <c r="H104" i="53"/>
  <c r="G104" i="53"/>
  <c r="F104" i="53"/>
  <c r="E104" i="53"/>
  <c r="D104" i="53"/>
  <c r="C104" i="53"/>
  <c r="AP103" i="53"/>
  <c r="AO103" i="53"/>
  <c r="AN103" i="53"/>
  <c r="AM103" i="53"/>
  <c r="AL103" i="53"/>
  <c r="AK103" i="53"/>
  <c r="AJ103" i="53"/>
  <c r="AI103" i="53"/>
  <c r="AH103" i="53"/>
  <c r="AG103" i="53"/>
  <c r="AF103" i="53"/>
  <c r="AE103" i="53"/>
  <c r="AD103" i="53"/>
  <c r="AC103" i="53"/>
  <c r="AB103" i="53"/>
  <c r="AA103" i="53"/>
  <c r="Z103" i="53"/>
  <c r="Y103" i="53"/>
  <c r="X103" i="53"/>
  <c r="W103" i="53"/>
  <c r="V103" i="53"/>
  <c r="U103" i="53"/>
  <c r="T103" i="53"/>
  <c r="S103" i="53"/>
  <c r="R103" i="53"/>
  <c r="Q103" i="53"/>
  <c r="P103" i="53"/>
  <c r="O103" i="53"/>
  <c r="N103" i="53"/>
  <c r="M103" i="53"/>
  <c r="L103" i="53"/>
  <c r="K103" i="53"/>
  <c r="J103" i="53"/>
  <c r="I103" i="53"/>
  <c r="H103" i="53"/>
  <c r="G103" i="53"/>
  <c r="F103" i="53"/>
  <c r="E103" i="53"/>
  <c r="D103" i="53"/>
  <c r="C103" i="53"/>
  <c r="AP102" i="53"/>
  <c r="AO102" i="53"/>
  <c r="AN102" i="53"/>
  <c r="AM102" i="53"/>
  <c r="AL102" i="53"/>
  <c r="AK102" i="53"/>
  <c r="AJ102" i="53"/>
  <c r="AI102" i="53"/>
  <c r="AH102" i="53"/>
  <c r="AG102" i="53"/>
  <c r="AF102" i="53"/>
  <c r="AE102" i="53"/>
  <c r="AD102" i="53"/>
  <c r="AC102" i="53"/>
  <c r="AB102" i="53"/>
  <c r="AA102" i="53"/>
  <c r="Z102" i="53"/>
  <c r="Y102" i="53"/>
  <c r="X102" i="53"/>
  <c r="W102" i="53"/>
  <c r="V102" i="53"/>
  <c r="U102" i="53"/>
  <c r="T102" i="53"/>
  <c r="S102" i="53"/>
  <c r="R102" i="53"/>
  <c r="Q102" i="53"/>
  <c r="P102" i="53"/>
  <c r="O102" i="53"/>
  <c r="N102" i="53"/>
  <c r="M102" i="53"/>
  <c r="L102" i="53"/>
  <c r="K102" i="53"/>
  <c r="J102" i="53"/>
  <c r="I102" i="53"/>
  <c r="H102" i="53"/>
  <c r="G102" i="53"/>
  <c r="F102" i="53"/>
  <c r="E102" i="53"/>
  <c r="D102" i="53"/>
  <c r="C102" i="53"/>
  <c r="AP101" i="53"/>
  <c r="AO101" i="53"/>
  <c r="AN101" i="53"/>
  <c r="AM101" i="53"/>
  <c r="AL101" i="53"/>
  <c r="AK101" i="53"/>
  <c r="AJ101" i="53"/>
  <c r="AI101" i="53"/>
  <c r="AH101" i="53"/>
  <c r="AG101" i="53"/>
  <c r="AF101" i="53"/>
  <c r="AE101" i="53"/>
  <c r="AD101" i="53"/>
  <c r="AC101" i="53"/>
  <c r="AB101" i="53"/>
  <c r="AA101" i="53"/>
  <c r="Z101" i="53"/>
  <c r="Y101" i="53"/>
  <c r="X101" i="53"/>
  <c r="W101" i="53"/>
  <c r="V101" i="53"/>
  <c r="U101" i="53"/>
  <c r="T101" i="53"/>
  <c r="S101" i="53"/>
  <c r="R101" i="53"/>
  <c r="Q101" i="53"/>
  <c r="P101" i="53"/>
  <c r="O101" i="53"/>
  <c r="N101" i="53"/>
  <c r="M101" i="53"/>
  <c r="L101" i="53"/>
  <c r="K101" i="53"/>
  <c r="J101" i="53"/>
  <c r="I101" i="53"/>
  <c r="H101" i="53"/>
  <c r="G101" i="53"/>
  <c r="F101" i="53"/>
  <c r="E101" i="53"/>
  <c r="D101" i="53"/>
  <c r="C101" i="53"/>
  <c r="AP100" i="53"/>
  <c r="AO100" i="53"/>
  <c r="AN100" i="53"/>
  <c r="AM100" i="53"/>
  <c r="AL100" i="53"/>
  <c r="AK100" i="53"/>
  <c r="AJ100" i="53"/>
  <c r="AI100" i="53"/>
  <c r="AH100" i="53"/>
  <c r="AG100" i="53"/>
  <c r="AF100" i="53"/>
  <c r="AE100" i="53"/>
  <c r="AD100" i="53"/>
  <c r="AC100" i="53"/>
  <c r="AB100" i="53"/>
  <c r="AA100" i="53"/>
  <c r="Z100" i="53"/>
  <c r="Y100" i="53"/>
  <c r="X100" i="53"/>
  <c r="W100" i="53"/>
  <c r="V100" i="53"/>
  <c r="U100" i="53"/>
  <c r="T100" i="53"/>
  <c r="S100" i="53"/>
  <c r="R100" i="53"/>
  <c r="Q100" i="53"/>
  <c r="P100" i="53"/>
  <c r="O100" i="53"/>
  <c r="N100" i="53"/>
  <c r="M100" i="53"/>
  <c r="L100" i="53"/>
  <c r="K100" i="53"/>
  <c r="J100" i="53"/>
  <c r="I100" i="53"/>
  <c r="H100" i="53"/>
  <c r="G100" i="53"/>
  <c r="F100" i="53"/>
  <c r="E100" i="53"/>
  <c r="D100" i="53"/>
  <c r="C100" i="53"/>
  <c r="AP99" i="53"/>
  <c r="AO99" i="53"/>
  <c r="AN99" i="53"/>
  <c r="AM99" i="53"/>
  <c r="AL99" i="53"/>
  <c r="AK99" i="53"/>
  <c r="AJ99" i="53"/>
  <c r="AI99" i="53"/>
  <c r="AH99" i="53"/>
  <c r="AG99" i="53"/>
  <c r="AF99" i="53"/>
  <c r="AE99" i="53"/>
  <c r="AD99" i="53"/>
  <c r="AC99" i="53"/>
  <c r="AB99" i="53"/>
  <c r="AA99" i="53"/>
  <c r="Z99" i="53"/>
  <c r="Y99" i="53"/>
  <c r="X99" i="53"/>
  <c r="W99" i="53"/>
  <c r="V99" i="53"/>
  <c r="U99" i="53"/>
  <c r="T99" i="53"/>
  <c r="S99" i="53"/>
  <c r="R99" i="53"/>
  <c r="Q99" i="53"/>
  <c r="P99" i="53"/>
  <c r="O99" i="53"/>
  <c r="N99" i="53"/>
  <c r="M99" i="53"/>
  <c r="L99" i="53"/>
  <c r="K99" i="53"/>
  <c r="J99" i="53"/>
  <c r="I99" i="53"/>
  <c r="H99" i="53"/>
  <c r="G99" i="53"/>
  <c r="F99" i="53"/>
  <c r="E99" i="53"/>
  <c r="D99" i="53"/>
  <c r="C99" i="53"/>
  <c r="AP98" i="53"/>
  <c r="AO98" i="53"/>
  <c r="AN98" i="53"/>
  <c r="AM98" i="53"/>
  <c r="AL98" i="53"/>
  <c r="AK98" i="53"/>
  <c r="AJ98" i="53"/>
  <c r="AI98" i="53"/>
  <c r="AH98" i="53"/>
  <c r="AG98" i="53"/>
  <c r="AF98" i="53"/>
  <c r="AE98" i="53"/>
  <c r="AD98" i="53"/>
  <c r="AC98" i="53"/>
  <c r="AB98" i="53"/>
  <c r="AA98" i="53"/>
  <c r="Z98" i="53"/>
  <c r="Y98" i="53"/>
  <c r="X98" i="53"/>
  <c r="W98" i="53"/>
  <c r="V98" i="53"/>
  <c r="U98" i="53"/>
  <c r="T98" i="53"/>
  <c r="S98" i="53"/>
  <c r="R98" i="53"/>
  <c r="Q98" i="53"/>
  <c r="P98" i="53"/>
  <c r="O98" i="53"/>
  <c r="N98" i="53"/>
  <c r="M98" i="53"/>
  <c r="L98" i="53"/>
  <c r="K98" i="53"/>
  <c r="J98" i="53"/>
  <c r="I98" i="53"/>
  <c r="H98" i="53"/>
  <c r="G98" i="53"/>
  <c r="F98" i="53"/>
  <c r="E98" i="53"/>
  <c r="D98" i="53"/>
  <c r="C98" i="53"/>
  <c r="AP97" i="53"/>
  <c r="AO97" i="53"/>
  <c r="AN97" i="53"/>
  <c r="AM97" i="53"/>
  <c r="AL97" i="53"/>
  <c r="AK97" i="53"/>
  <c r="AJ97" i="53"/>
  <c r="AI97" i="53"/>
  <c r="AH97" i="53"/>
  <c r="AG97" i="53"/>
  <c r="AF97" i="53"/>
  <c r="AE97" i="53"/>
  <c r="AD97" i="53"/>
  <c r="AC97" i="53"/>
  <c r="AB97" i="53"/>
  <c r="AA97" i="53"/>
  <c r="Z97" i="53"/>
  <c r="Y97" i="53"/>
  <c r="X97" i="53"/>
  <c r="W97" i="53"/>
  <c r="V97" i="53"/>
  <c r="U97" i="53"/>
  <c r="T97" i="53"/>
  <c r="S97" i="53"/>
  <c r="R97" i="53"/>
  <c r="Q97" i="53"/>
  <c r="P97" i="53"/>
  <c r="O97" i="53"/>
  <c r="N97" i="53"/>
  <c r="M97" i="53"/>
  <c r="L97" i="53"/>
  <c r="K97" i="53"/>
  <c r="J97" i="53"/>
  <c r="I97" i="53"/>
  <c r="H97" i="53"/>
  <c r="G97" i="53"/>
  <c r="F97" i="53"/>
  <c r="E97" i="53"/>
  <c r="D97" i="53"/>
  <c r="C97" i="53"/>
  <c r="AP96" i="53"/>
  <c r="AO96" i="53"/>
  <c r="AN96" i="53"/>
  <c r="AM96" i="53"/>
  <c r="AL96" i="53"/>
  <c r="AK96" i="53"/>
  <c r="AJ96" i="53"/>
  <c r="AI96" i="53"/>
  <c r="AH96" i="53"/>
  <c r="AG96" i="53"/>
  <c r="AF96" i="53"/>
  <c r="AE96" i="53"/>
  <c r="AD96" i="53"/>
  <c r="AC96" i="53"/>
  <c r="AB96" i="53"/>
  <c r="AA96" i="53"/>
  <c r="Z96" i="53"/>
  <c r="Y96" i="53"/>
  <c r="X96" i="53"/>
  <c r="W96" i="53"/>
  <c r="V96" i="53"/>
  <c r="U96" i="53"/>
  <c r="T96" i="53"/>
  <c r="S96" i="53"/>
  <c r="R96" i="53"/>
  <c r="Q96" i="53"/>
  <c r="P96" i="53"/>
  <c r="O96" i="53"/>
  <c r="N96" i="53"/>
  <c r="M96" i="53"/>
  <c r="L96" i="53"/>
  <c r="K96" i="53"/>
  <c r="J96" i="53"/>
  <c r="I96" i="53"/>
  <c r="H96" i="53"/>
  <c r="G96" i="53"/>
  <c r="F96" i="53"/>
  <c r="E96" i="53"/>
  <c r="D96" i="53"/>
  <c r="C96" i="53"/>
  <c r="AP95" i="53"/>
  <c r="AO95" i="53"/>
  <c r="AN95" i="53"/>
  <c r="AM95" i="53"/>
  <c r="AL95" i="53"/>
  <c r="AK95" i="53"/>
  <c r="AJ95" i="53"/>
  <c r="AI95" i="53"/>
  <c r="AH95" i="53"/>
  <c r="AG95" i="53"/>
  <c r="AF95" i="53"/>
  <c r="AE95" i="53"/>
  <c r="AD95" i="53"/>
  <c r="AC95" i="53"/>
  <c r="AB95" i="53"/>
  <c r="AA95" i="53"/>
  <c r="Z95" i="53"/>
  <c r="Y95" i="53"/>
  <c r="X95" i="53"/>
  <c r="W95" i="53"/>
  <c r="V95" i="53"/>
  <c r="U95" i="53"/>
  <c r="T95" i="53"/>
  <c r="S95" i="53"/>
  <c r="R95" i="53"/>
  <c r="Q95" i="53"/>
  <c r="P95" i="53"/>
  <c r="O95" i="53"/>
  <c r="N95" i="53"/>
  <c r="M95" i="53"/>
  <c r="L95" i="53"/>
  <c r="K95" i="53"/>
  <c r="J95" i="53"/>
  <c r="I95" i="53"/>
  <c r="H95" i="53"/>
  <c r="G95" i="53"/>
  <c r="F95" i="53"/>
  <c r="E95" i="53"/>
  <c r="D95" i="53"/>
  <c r="C95" i="53"/>
  <c r="AP94" i="53"/>
  <c r="AO94" i="53"/>
  <c r="AN94" i="53"/>
  <c r="AM94" i="53"/>
  <c r="AL94" i="53"/>
  <c r="AK94" i="53"/>
  <c r="AJ94" i="53"/>
  <c r="AI94" i="53"/>
  <c r="AH94" i="53"/>
  <c r="AG94" i="53"/>
  <c r="AF94" i="53"/>
  <c r="AE94" i="53"/>
  <c r="AD94" i="53"/>
  <c r="AC94" i="53"/>
  <c r="AB94" i="53"/>
  <c r="AA94" i="53"/>
  <c r="Z94" i="53"/>
  <c r="Y94" i="53"/>
  <c r="X94" i="53"/>
  <c r="W94" i="53"/>
  <c r="V94" i="53"/>
  <c r="U94" i="53"/>
  <c r="T94" i="53"/>
  <c r="S94" i="53"/>
  <c r="R94" i="53"/>
  <c r="Q94" i="53"/>
  <c r="P94" i="53"/>
  <c r="O94" i="53"/>
  <c r="N94" i="53"/>
  <c r="M94" i="53"/>
  <c r="L94" i="53"/>
  <c r="K94" i="53"/>
  <c r="J94" i="53"/>
  <c r="I94" i="53"/>
  <c r="H94" i="53"/>
  <c r="G94" i="53"/>
  <c r="F94" i="53"/>
  <c r="E94" i="53"/>
  <c r="D94" i="53"/>
  <c r="C94" i="53"/>
  <c r="AP93" i="53"/>
  <c r="AO93" i="53"/>
  <c r="AN93" i="53"/>
  <c r="AM93" i="53"/>
  <c r="AL93" i="53"/>
  <c r="AK93" i="53"/>
  <c r="AJ93" i="53"/>
  <c r="AI93" i="53"/>
  <c r="AH93" i="53"/>
  <c r="AG93" i="53"/>
  <c r="AF93" i="53"/>
  <c r="AE93" i="53"/>
  <c r="AD93" i="53"/>
  <c r="AC93" i="53"/>
  <c r="AB93" i="53"/>
  <c r="AA93" i="53"/>
  <c r="Z93" i="53"/>
  <c r="Y93" i="53"/>
  <c r="X93" i="53"/>
  <c r="W93" i="53"/>
  <c r="V93" i="53"/>
  <c r="U93" i="53"/>
  <c r="T93" i="53"/>
  <c r="S93" i="53"/>
  <c r="R93" i="53"/>
  <c r="Q93" i="53"/>
  <c r="P93" i="53"/>
  <c r="O93" i="53"/>
  <c r="N93" i="53"/>
  <c r="M93" i="53"/>
  <c r="L93" i="53"/>
  <c r="K93" i="53"/>
  <c r="J93" i="53"/>
  <c r="I93" i="53"/>
  <c r="H93" i="53"/>
  <c r="G93" i="53"/>
  <c r="F93" i="53"/>
  <c r="E93" i="53"/>
  <c r="D93" i="53"/>
  <c r="C93" i="53"/>
  <c r="AP92" i="53"/>
  <c r="AO92" i="53"/>
  <c r="AN92" i="53"/>
  <c r="AM92" i="53"/>
  <c r="AL92" i="53"/>
  <c r="AK92" i="53"/>
  <c r="AJ92" i="53"/>
  <c r="AI92" i="53"/>
  <c r="AH92" i="53"/>
  <c r="AG92" i="53"/>
  <c r="AF92" i="53"/>
  <c r="AE92" i="53"/>
  <c r="AD92" i="53"/>
  <c r="AC92" i="53"/>
  <c r="AB92" i="53"/>
  <c r="AA92" i="53"/>
  <c r="Z92" i="53"/>
  <c r="Y92" i="53"/>
  <c r="X92" i="53"/>
  <c r="W92" i="53"/>
  <c r="V92" i="53"/>
  <c r="U92" i="53"/>
  <c r="T92" i="53"/>
  <c r="S92" i="53"/>
  <c r="R92" i="53"/>
  <c r="Q92" i="53"/>
  <c r="P92" i="53"/>
  <c r="O92" i="53"/>
  <c r="N92" i="53"/>
  <c r="M92" i="53"/>
  <c r="L92" i="53"/>
  <c r="K92" i="53"/>
  <c r="J92" i="53"/>
  <c r="I92" i="53"/>
  <c r="H92" i="53"/>
  <c r="G92" i="53"/>
  <c r="F92" i="53"/>
  <c r="E92" i="53"/>
  <c r="D92" i="53"/>
  <c r="C92" i="53"/>
  <c r="AP91" i="53"/>
  <c r="AO91" i="53"/>
  <c r="AN91" i="53"/>
  <c r="AM91" i="53"/>
  <c r="AL91" i="53"/>
  <c r="AK91" i="53"/>
  <c r="AJ91" i="53"/>
  <c r="AI91" i="53"/>
  <c r="AH91" i="53"/>
  <c r="AG91" i="53"/>
  <c r="AF91" i="53"/>
  <c r="AE91" i="53"/>
  <c r="AD91" i="53"/>
  <c r="AC91" i="53"/>
  <c r="AB91" i="53"/>
  <c r="AA91" i="53"/>
  <c r="Z91" i="53"/>
  <c r="Y91" i="53"/>
  <c r="X91" i="53"/>
  <c r="W91" i="53"/>
  <c r="V91" i="53"/>
  <c r="U91" i="53"/>
  <c r="T91" i="53"/>
  <c r="S91" i="53"/>
  <c r="R91" i="53"/>
  <c r="Q91" i="53"/>
  <c r="P91" i="53"/>
  <c r="O91" i="53"/>
  <c r="N91" i="53"/>
  <c r="M91" i="53"/>
  <c r="L91" i="53"/>
  <c r="K91" i="53"/>
  <c r="J91" i="53"/>
  <c r="I91" i="53"/>
  <c r="H91" i="53"/>
  <c r="G91" i="53"/>
  <c r="F91" i="53"/>
  <c r="E91" i="53"/>
  <c r="D91" i="53"/>
  <c r="C91" i="53"/>
  <c r="AP90" i="53"/>
  <c r="AO90" i="53"/>
  <c r="AN90" i="53"/>
  <c r="AM90" i="53"/>
  <c r="AL90" i="53"/>
  <c r="AK90" i="53"/>
  <c r="AJ90" i="53"/>
  <c r="AI90" i="53"/>
  <c r="AH90" i="53"/>
  <c r="AG90" i="53"/>
  <c r="AF90" i="53"/>
  <c r="AE90" i="53"/>
  <c r="AD90" i="53"/>
  <c r="AC90" i="53"/>
  <c r="AB90" i="53"/>
  <c r="AA90" i="53"/>
  <c r="Z90" i="53"/>
  <c r="Y90" i="53"/>
  <c r="X90" i="53"/>
  <c r="W90" i="53"/>
  <c r="V90" i="53"/>
  <c r="U90" i="53"/>
  <c r="T90" i="53"/>
  <c r="S90" i="53"/>
  <c r="R90" i="53"/>
  <c r="Q90" i="53"/>
  <c r="P90" i="53"/>
  <c r="O90" i="53"/>
  <c r="N90" i="53"/>
  <c r="M90" i="53"/>
  <c r="L90" i="53"/>
  <c r="K90" i="53"/>
  <c r="J90" i="53"/>
  <c r="I90" i="53"/>
  <c r="H90" i="53"/>
  <c r="G90" i="53"/>
  <c r="F90" i="53"/>
  <c r="E90" i="53"/>
  <c r="D90" i="53"/>
  <c r="C90" i="53"/>
  <c r="AP89" i="53"/>
  <c r="AO89" i="53"/>
  <c r="AN89" i="53"/>
  <c r="AM89" i="53"/>
  <c r="AL89" i="53"/>
  <c r="AK89" i="53"/>
  <c r="AJ89" i="53"/>
  <c r="AI89" i="53"/>
  <c r="AH89" i="53"/>
  <c r="AG89" i="53"/>
  <c r="AF89" i="53"/>
  <c r="AE89" i="53"/>
  <c r="AD89" i="53"/>
  <c r="AC89" i="53"/>
  <c r="AB89" i="53"/>
  <c r="AA89" i="53"/>
  <c r="Z89" i="53"/>
  <c r="Y89" i="53"/>
  <c r="X89" i="53"/>
  <c r="W89" i="53"/>
  <c r="V89" i="53"/>
  <c r="U89" i="53"/>
  <c r="T89" i="53"/>
  <c r="S89" i="53"/>
  <c r="R89" i="53"/>
  <c r="Q89" i="53"/>
  <c r="P89" i="53"/>
  <c r="O89" i="53"/>
  <c r="N89" i="53"/>
  <c r="M89" i="53"/>
  <c r="L89" i="53"/>
  <c r="K89" i="53"/>
  <c r="J89" i="53"/>
  <c r="I89" i="53"/>
  <c r="H89" i="53"/>
  <c r="G89" i="53"/>
  <c r="F89" i="53"/>
  <c r="E89" i="53"/>
  <c r="D89" i="53"/>
  <c r="C89" i="53"/>
  <c r="AP88" i="53"/>
  <c r="AO88" i="53"/>
  <c r="AN88" i="53"/>
  <c r="AM88" i="53"/>
  <c r="AL88" i="53"/>
  <c r="AK88" i="53"/>
  <c r="AJ88" i="53"/>
  <c r="AI88" i="53"/>
  <c r="AH88" i="53"/>
  <c r="AG88" i="53"/>
  <c r="AF88" i="53"/>
  <c r="AE88" i="53"/>
  <c r="AD88" i="53"/>
  <c r="AC88" i="53"/>
  <c r="AB88" i="53"/>
  <c r="AA88" i="53"/>
  <c r="Z88" i="53"/>
  <c r="Y88" i="53"/>
  <c r="X88" i="53"/>
  <c r="W88" i="53"/>
  <c r="V88" i="53"/>
  <c r="U88" i="53"/>
  <c r="T88" i="53"/>
  <c r="S88" i="53"/>
  <c r="R88" i="53"/>
  <c r="Q88" i="53"/>
  <c r="P88" i="53"/>
  <c r="O88" i="53"/>
  <c r="N88" i="53"/>
  <c r="M88" i="53"/>
  <c r="L88" i="53"/>
  <c r="K88" i="53"/>
  <c r="J88" i="53"/>
  <c r="I88" i="53"/>
  <c r="H88" i="53"/>
  <c r="G88" i="53"/>
  <c r="F88" i="53"/>
  <c r="E88" i="53"/>
  <c r="D88" i="53"/>
  <c r="C88" i="53"/>
  <c r="AP87" i="53"/>
  <c r="AO87" i="53"/>
  <c r="AN87" i="53"/>
  <c r="AM87" i="53"/>
  <c r="AL87" i="53"/>
  <c r="AK87" i="53"/>
  <c r="AJ87" i="53"/>
  <c r="AI87" i="53"/>
  <c r="AH87" i="53"/>
  <c r="AG87" i="53"/>
  <c r="AF87" i="53"/>
  <c r="AE87" i="53"/>
  <c r="AD87" i="53"/>
  <c r="AC87" i="53"/>
  <c r="AB87" i="53"/>
  <c r="AA87" i="53"/>
  <c r="Z87" i="53"/>
  <c r="Y87" i="53"/>
  <c r="X87" i="53"/>
  <c r="W87" i="53"/>
  <c r="V87" i="53"/>
  <c r="U87" i="53"/>
  <c r="T87" i="53"/>
  <c r="S87" i="53"/>
  <c r="R87" i="53"/>
  <c r="Q87" i="53"/>
  <c r="P87" i="53"/>
  <c r="O87" i="53"/>
  <c r="N87" i="53"/>
  <c r="M87" i="53"/>
  <c r="L87" i="53"/>
  <c r="K87" i="53"/>
  <c r="J87" i="53"/>
  <c r="I87" i="53"/>
  <c r="H87" i="53"/>
  <c r="G87" i="53"/>
  <c r="F87" i="53"/>
  <c r="E87" i="53"/>
  <c r="D87" i="53"/>
  <c r="C87" i="53"/>
  <c r="AP86" i="53"/>
  <c r="AO86" i="53"/>
  <c r="AN86" i="53"/>
  <c r="AM86" i="53"/>
  <c r="AL86" i="53"/>
  <c r="AK86" i="53"/>
  <c r="AJ86" i="53"/>
  <c r="AI86" i="53"/>
  <c r="AH86" i="53"/>
  <c r="AG86" i="53"/>
  <c r="AF86" i="53"/>
  <c r="AE86" i="53"/>
  <c r="AD86" i="53"/>
  <c r="AC86" i="53"/>
  <c r="AB86" i="53"/>
  <c r="AA86" i="53"/>
  <c r="Z86" i="53"/>
  <c r="Y86" i="53"/>
  <c r="X86" i="53"/>
  <c r="W86" i="53"/>
  <c r="V86" i="53"/>
  <c r="U86" i="53"/>
  <c r="T86" i="53"/>
  <c r="S86" i="53"/>
  <c r="R86" i="53"/>
  <c r="Q86" i="53"/>
  <c r="P86" i="53"/>
  <c r="O86" i="53"/>
  <c r="N86" i="53"/>
  <c r="M86" i="53"/>
  <c r="L86" i="53"/>
  <c r="K86" i="53"/>
  <c r="J86" i="53"/>
  <c r="I86" i="53"/>
  <c r="H86" i="53"/>
  <c r="G86" i="53"/>
  <c r="F86" i="53"/>
  <c r="E86" i="53"/>
  <c r="D86" i="53"/>
  <c r="C86" i="53"/>
  <c r="AP85" i="53"/>
  <c r="AO85" i="53"/>
  <c r="AN85" i="53"/>
  <c r="AM85" i="53"/>
  <c r="AL85" i="53"/>
  <c r="AK85" i="53"/>
  <c r="AJ85" i="53"/>
  <c r="AI85" i="53"/>
  <c r="AH85" i="53"/>
  <c r="AG85" i="53"/>
  <c r="AF85" i="53"/>
  <c r="AE85" i="53"/>
  <c r="AD85" i="53"/>
  <c r="AC85" i="53"/>
  <c r="AB85" i="53"/>
  <c r="AA85" i="53"/>
  <c r="Z85" i="53"/>
  <c r="Y85" i="53"/>
  <c r="X85" i="53"/>
  <c r="W85" i="53"/>
  <c r="V85" i="53"/>
  <c r="U85" i="53"/>
  <c r="T85" i="53"/>
  <c r="S85" i="53"/>
  <c r="R85" i="53"/>
  <c r="Q85" i="53"/>
  <c r="P85" i="53"/>
  <c r="O85" i="53"/>
  <c r="N85" i="53"/>
  <c r="M85" i="53"/>
  <c r="L85" i="53"/>
  <c r="K85" i="53"/>
  <c r="J85" i="53"/>
  <c r="I85" i="53"/>
  <c r="H85" i="53"/>
  <c r="G85" i="53"/>
  <c r="F85" i="53"/>
  <c r="E85" i="53"/>
  <c r="D85" i="53"/>
  <c r="C85" i="53"/>
  <c r="AP84" i="53"/>
  <c r="AO84" i="53"/>
  <c r="AN84" i="53"/>
  <c r="AM84" i="53"/>
  <c r="AL84" i="53"/>
  <c r="AK84" i="53"/>
  <c r="AJ84" i="53"/>
  <c r="AI84" i="53"/>
  <c r="AH84" i="53"/>
  <c r="AG84" i="53"/>
  <c r="AF84" i="53"/>
  <c r="AE84" i="53"/>
  <c r="AD84" i="53"/>
  <c r="AC84" i="53"/>
  <c r="AB84" i="53"/>
  <c r="AA84" i="53"/>
  <c r="Z84" i="53"/>
  <c r="Y84" i="53"/>
  <c r="X84" i="53"/>
  <c r="W84" i="53"/>
  <c r="V84" i="53"/>
  <c r="U84" i="53"/>
  <c r="T84" i="53"/>
  <c r="S84" i="53"/>
  <c r="R84" i="53"/>
  <c r="Q84" i="53"/>
  <c r="P84" i="53"/>
  <c r="O84" i="53"/>
  <c r="N84" i="53"/>
  <c r="M84" i="53"/>
  <c r="L84" i="53"/>
  <c r="K84" i="53"/>
  <c r="J84" i="53"/>
  <c r="I84" i="53"/>
  <c r="H84" i="53"/>
  <c r="G84" i="53"/>
  <c r="F84" i="53"/>
  <c r="E84" i="53"/>
  <c r="D84" i="53"/>
  <c r="C84" i="53"/>
  <c r="AP83" i="53"/>
  <c r="AO83" i="53"/>
  <c r="AN83" i="53"/>
  <c r="AM83" i="53"/>
  <c r="AL83" i="53"/>
  <c r="AK83" i="53"/>
  <c r="AJ83" i="53"/>
  <c r="AI83" i="53"/>
  <c r="AH83" i="53"/>
  <c r="AG83" i="53"/>
  <c r="AF83" i="53"/>
  <c r="AE83" i="53"/>
  <c r="AD83" i="53"/>
  <c r="AC83" i="53"/>
  <c r="AB83" i="53"/>
  <c r="AA83" i="53"/>
  <c r="Z83" i="53"/>
  <c r="Y83" i="53"/>
  <c r="X83" i="53"/>
  <c r="W83" i="53"/>
  <c r="V83" i="53"/>
  <c r="U83" i="53"/>
  <c r="T83" i="53"/>
  <c r="S83" i="53"/>
  <c r="R83" i="53"/>
  <c r="Q83" i="53"/>
  <c r="P83" i="53"/>
  <c r="O83" i="53"/>
  <c r="N83" i="53"/>
  <c r="M83" i="53"/>
  <c r="L83" i="53"/>
  <c r="K83" i="53"/>
  <c r="J83" i="53"/>
  <c r="I83" i="53"/>
  <c r="H83" i="53"/>
  <c r="G83" i="53"/>
  <c r="F83" i="53"/>
  <c r="E83" i="53"/>
  <c r="D83" i="53"/>
  <c r="C83" i="53"/>
  <c r="AP82" i="53"/>
  <c r="AO82" i="53"/>
  <c r="AN82" i="53"/>
  <c r="AM82" i="53"/>
  <c r="AL82" i="53"/>
  <c r="AK82" i="53"/>
  <c r="AJ82" i="53"/>
  <c r="AI82" i="53"/>
  <c r="AH82" i="53"/>
  <c r="AG82" i="53"/>
  <c r="AF82" i="53"/>
  <c r="AE82" i="53"/>
  <c r="AD82" i="53"/>
  <c r="AC82" i="53"/>
  <c r="AB82" i="53"/>
  <c r="AA82" i="53"/>
  <c r="Z82" i="53"/>
  <c r="Y82" i="53"/>
  <c r="X82" i="53"/>
  <c r="W82" i="53"/>
  <c r="V82" i="53"/>
  <c r="U82" i="53"/>
  <c r="T82" i="53"/>
  <c r="S82" i="53"/>
  <c r="R82" i="53"/>
  <c r="Q82" i="53"/>
  <c r="P82" i="53"/>
  <c r="O82" i="53"/>
  <c r="N82" i="53"/>
  <c r="M82" i="53"/>
  <c r="L82" i="53"/>
  <c r="K82" i="53"/>
  <c r="J82" i="53"/>
  <c r="I82" i="53"/>
  <c r="H82" i="53"/>
  <c r="G82" i="53"/>
  <c r="F82" i="53"/>
  <c r="E82" i="53"/>
  <c r="D82" i="53"/>
  <c r="C82" i="53"/>
  <c r="AP81" i="53"/>
  <c r="AO81" i="53"/>
  <c r="AN81" i="53"/>
  <c r="AM81" i="53"/>
  <c r="AL81" i="53"/>
  <c r="AK81" i="53"/>
  <c r="AJ81" i="53"/>
  <c r="AI81" i="53"/>
  <c r="AH81" i="53"/>
  <c r="AG81" i="53"/>
  <c r="AF81" i="53"/>
  <c r="AE81" i="53"/>
  <c r="AD81" i="53"/>
  <c r="AC81" i="53"/>
  <c r="AB81" i="53"/>
  <c r="AA81" i="53"/>
  <c r="Z81" i="53"/>
  <c r="Y81" i="53"/>
  <c r="X81" i="53"/>
  <c r="W81" i="53"/>
  <c r="V81" i="53"/>
  <c r="U81" i="53"/>
  <c r="T81" i="53"/>
  <c r="S81" i="53"/>
  <c r="R81" i="53"/>
  <c r="Q81" i="53"/>
  <c r="P81" i="53"/>
  <c r="O81" i="53"/>
  <c r="N81" i="53"/>
  <c r="M81" i="53"/>
  <c r="L81" i="53"/>
  <c r="K81" i="53"/>
  <c r="J81" i="53"/>
  <c r="I81" i="53"/>
  <c r="H81" i="53"/>
  <c r="G81" i="53"/>
  <c r="F81" i="53"/>
  <c r="E81" i="53"/>
  <c r="D81" i="53"/>
  <c r="C81" i="53"/>
  <c r="AP80" i="53"/>
  <c r="AO80" i="53"/>
  <c r="AN80" i="53"/>
  <c r="AM80" i="53"/>
  <c r="AL80" i="53"/>
  <c r="AK80" i="53"/>
  <c r="AJ80" i="53"/>
  <c r="AI80" i="53"/>
  <c r="AH80" i="53"/>
  <c r="AG80" i="53"/>
  <c r="AF80" i="53"/>
  <c r="AE80" i="53"/>
  <c r="AD80" i="53"/>
  <c r="AC80" i="53"/>
  <c r="AB80" i="53"/>
  <c r="AA80" i="53"/>
  <c r="Z80" i="53"/>
  <c r="Y80" i="53"/>
  <c r="X80" i="53"/>
  <c r="W80" i="53"/>
  <c r="V80" i="53"/>
  <c r="U80" i="53"/>
  <c r="T80" i="53"/>
  <c r="S80" i="53"/>
  <c r="R80" i="53"/>
  <c r="Q80" i="53"/>
  <c r="P80" i="53"/>
  <c r="O80" i="53"/>
  <c r="N80" i="53"/>
  <c r="M80" i="53"/>
  <c r="L80" i="53"/>
  <c r="K80" i="53"/>
  <c r="J80" i="53"/>
  <c r="I80" i="53"/>
  <c r="H80" i="53"/>
  <c r="G80" i="53"/>
  <c r="F80" i="53"/>
  <c r="E80" i="53"/>
  <c r="D80" i="53"/>
  <c r="C80" i="53"/>
  <c r="AP79" i="53"/>
  <c r="AO79" i="53"/>
  <c r="AN79" i="53"/>
  <c r="AM79" i="53"/>
  <c r="AL79" i="53"/>
  <c r="AK79" i="53"/>
  <c r="AJ79" i="53"/>
  <c r="AI79" i="53"/>
  <c r="AH79" i="53"/>
  <c r="AG79" i="53"/>
  <c r="AF79" i="53"/>
  <c r="AE79" i="53"/>
  <c r="AD79" i="53"/>
  <c r="AC79" i="53"/>
  <c r="AB79" i="53"/>
  <c r="AA79" i="53"/>
  <c r="Z79" i="53"/>
  <c r="Y79" i="53"/>
  <c r="X79" i="53"/>
  <c r="W79" i="53"/>
  <c r="V79" i="53"/>
  <c r="U79" i="53"/>
  <c r="T79" i="53"/>
  <c r="S79" i="53"/>
  <c r="R79" i="53"/>
  <c r="Q79" i="53"/>
  <c r="P79" i="53"/>
  <c r="O79" i="53"/>
  <c r="N79" i="53"/>
  <c r="M79" i="53"/>
  <c r="L79" i="53"/>
  <c r="K79" i="53"/>
  <c r="J79" i="53"/>
  <c r="I79" i="53"/>
  <c r="H79" i="53"/>
  <c r="G79" i="53"/>
  <c r="F79" i="53"/>
  <c r="E79" i="53"/>
  <c r="D79" i="53"/>
  <c r="C79" i="53"/>
  <c r="AP78" i="53"/>
  <c r="AO78" i="53"/>
  <c r="AN78" i="53"/>
  <c r="AM78" i="53"/>
  <c r="AL78" i="53"/>
  <c r="AK78" i="53"/>
  <c r="AJ78" i="53"/>
  <c r="AI78" i="53"/>
  <c r="AH78" i="53"/>
  <c r="AG78" i="53"/>
  <c r="AF78" i="53"/>
  <c r="AE78" i="53"/>
  <c r="AD78" i="53"/>
  <c r="AC78" i="53"/>
  <c r="AB78" i="53"/>
  <c r="AA78" i="53"/>
  <c r="Z78" i="53"/>
  <c r="Y78" i="53"/>
  <c r="X78" i="53"/>
  <c r="W78" i="53"/>
  <c r="V78" i="53"/>
  <c r="U78" i="53"/>
  <c r="T78" i="53"/>
  <c r="S78" i="53"/>
  <c r="R78" i="53"/>
  <c r="Q78" i="53"/>
  <c r="P78" i="53"/>
  <c r="O78" i="53"/>
  <c r="N78" i="53"/>
  <c r="M78" i="53"/>
  <c r="L78" i="53"/>
  <c r="K78" i="53"/>
  <c r="J78" i="53"/>
  <c r="I78" i="53"/>
  <c r="H78" i="53"/>
  <c r="G78" i="53"/>
  <c r="F78" i="53"/>
  <c r="E78" i="53"/>
  <c r="D78" i="53"/>
  <c r="C78" i="53"/>
  <c r="AP77" i="53"/>
  <c r="AO77" i="53"/>
  <c r="AN77" i="53"/>
  <c r="AM77" i="53"/>
  <c r="AL77" i="53"/>
  <c r="AK77" i="53"/>
  <c r="AJ77" i="53"/>
  <c r="AI77" i="53"/>
  <c r="AH77" i="53"/>
  <c r="AG77" i="53"/>
  <c r="AF77" i="53"/>
  <c r="AE77" i="53"/>
  <c r="AD77" i="53"/>
  <c r="AC77" i="53"/>
  <c r="AB77" i="53"/>
  <c r="AA77" i="53"/>
  <c r="Z77" i="53"/>
  <c r="Y77" i="53"/>
  <c r="X77" i="53"/>
  <c r="W77" i="53"/>
  <c r="V77" i="53"/>
  <c r="U77" i="53"/>
  <c r="T77" i="53"/>
  <c r="S77" i="53"/>
  <c r="R77" i="53"/>
  <c r="Q77" i="53"/>
  <c r="P77" i="53"/>
  <c r="O77" i="53"/>
  <c r="N77" i="53"/>
  <c r="M77" i="53"/>
  <c r="L77" i="53"/>
  <c r="K77" i="53"/>
  <c r="J77" i="53"/>
  <c r="I77" i="53"/>
  <c r="H77" i="53"/>
  <c r="G77" i="53"/>
  <c r="F77" i="53"/>
  <c r="E77" i="53"/>
  <c r="D77" i="53"/>
  <c r="C77" i="53"/>
  <c r="AP76" i="53"/>
  <c r="AO76" i="53"/>
  <c r="AN76" i="53"/>
  <c r="AM76" i="53"/>
  <c r="AL76" i="53"/>
  <c r="AK76" i="53"/>
  <c r="AJ76" i="53"/>
  <c r="AI76" i="53"/>
  <c r="AH76" i="53"/>
  <c r="AG76" i="53"/>
  <c r="AF76" i="53"/>
  <c r="AE76" i="53"/>
  <c r="AD76" i="53"/>
  <c r="AC76" i="53"/>
  <c r="AB76" i="53"/>
  <c r="AA76" i="53"/>
  <c r="Z76" i="53"/>
  <c r="Y76" i="53"/>
  <c r="X76" i="53"/>
  <c r="W76" i="53"/>
  <c r="V76" i="53"/>
  <c r="U76" i="53"/>
  <c r="T76" i="53"/>
  <c r="S76" i="53"/>
  <c r="R76" i="53"/>
  <c r="Q76" i="53"/>
  <c r="P76" i="53"/>
  <c r="O76" i="53"/>
  <c r="N76" i="53"/>
  <c r="M76" i="53"/>
  <c r="L76" i="53"/>
  <c r="K76" i="53"/>
  <c r="J76" i="53"/>
  <c r="I76" i="53"/>
  <c r="H76" i="53"/>
  <c r="G76" i="53"/>
  <c r="F76" i="53"/>
  <c r="E76" i="53"/>
  <c r="D76" i="53"/>
  <c r="C76" i="53"/>
  <c r="AP75" i="53"/>
  <c r="AO75" i="53"/>
  <c r="AN75" i="53"/>
  <c r="AM75" i="53"/>
  <c r="AL75" i="53"/>
  <c r="AK75" i="53"/>
  <c r="AJ75" i="53"/>
  <c r="AI75" i="53"/>
  <c r="AH75" i="53"/>
  <c r="AG75" i="53"/>
  <c r="AF75" i="53"/>
  <c r="AE75" i="53"/>
  <c r="AD75" i="53"/>
  <c r="AC75" i="53"/>
  <c r="AB75" i="53"/>
  <c r="AA75" i="53"/>
  <c r="Z75" i="53"/>
  <c r="Y75" i="53"/>
  <c r="X75" i="53"/>
  <c r="W75" i="53"/>
  <c r="V75" i="53"/>
  <c r="U75" i="53"/>
  <c r="T75" i="53"/>
  <c r="S75" i="53"/>
  <c r="R75" i="53"/>
  <c r="Q75" i="53"/>
  <c r="P75" i="53"/>
  <c r="O75" i="53"/>
  <c r="N75" i="53"/>
  <c r="M75" i="53"/>
  <c r="L75" i="53"/>
  <c r="K75" i="53"/>
  <c r="J75" i="53"/>
  <c r="I75" i="53"/>
  <c r="H75" i="53"/>
  <c r="G75" i="53"/>
  <c r="F75" i="53"/>
  <c r="E75" i="53"/>
  <c r="D75" i="53"/>
  <c r="C75" i="53"/>
  <c r="AP74" i="53"/>
  <c r="AO74" i="53"/>
  <c r="AN74" i="53"/>
  <c r="AM74" i="53"/>
  <c r="AL74" i="53"/>
  <c r="AK74" i="53"/>
  <c r="AJ74" i="53"/>
  <c r="AI74" i="53"/>
  <c r="AH74" i="53"/>
  <c r="AG74" i="53"/>
  <c r="AF74" i="53"/>
  <c r="AE74" i="53"/>
  <c r="AD74" i="53"/>
  <c r="AC74" i="53"/>
  <c r="AB74" i="53"/>
  <c r="AA74" i="53"/>
  <c r="Z74" i="53"/>
  <c r="Y74" i="53"/>
  <c r="X74" i="53"/>
  <c r="W74" i="53"/>
  <c r="V74" i="53"/>
  <c r="U74" i="53"/>
  <c r="T74" i="53"/>
  <c r="S74" i="53"/>
  <c r="R74" i="53"/>
  <c r="Q74" i="53"/>
  <c r="P74" i="53"/>
  <c r="O74" i="53"/>
  <c r="N74" i="53"/>
  <c r="M74" i="53"/>
  <c r="L74" i="53"/>
  <c r="K74" i="53"/>
  <c r="J74" i="53"/>
  <c r="I74" i="53"/>
  <c r="H74" i="53"/>
  <c r="G74" i="53"/>
  <c r="F74" i="53"/>
  <c r="E74" i="53"/>
  <c r="D74" i="53"/>
  <c r="C74" i="53"/>
  <c r="AP73" i="53"/>
  <c r="AO73" i="53"/>
  <c r="AN73" i="53"/>
  <c r="AM73" i="53"/>
  <c r="AL73" i="53"/>
  <c r="AK73" i="53"/>
  <c r="AJ73" i="53"/>
  <c r="AI73" i="53"/>
  <c r="AH73" i="53"/>
  <c r="AG73" i="53"/>
  <c r="AF73" i="53"/>
  <c r="AE73" i="53"/>
  <c r="AD73" i="53"/>
  <c r="AC73" i="53"/>
  <c r="AB73" i="53"/>
  <c r="AA73" i="53"/>
  <c r="Z73" i="53"/>
  <c r="Y73" i="53"/>
  <c r="X73" i="53"/>
  <c r="W73" i="53"/>
  <c r="V73" i="53"/>
  <c r="U73" i="53"/>
  <c r="T73" i="53"/>
  <c r="S73" i="53"/>
  <c r="R73" i="53"/>
  <c r="Q73" i="53"/>
  <c r="P73" i="53"/>
  <c r="O73" i="53"/>
  <c r="N73" i="53"/>
  <c r="M73" i="53"/>
  <c r="L73" i="53"/>
  <c r="K73" i="53"/>
  <c r="J73" i="53"/>
  <c r="I73" i="53"/>
  <c r="H73" i="53"/>
  <c r="G73" i="53"/>
  <c r="F73" i="53"/>
  <c r="E73" i="53"/>
  <c r="D73" i="53"/>
  <c r="C73" i="53"/>
  <c r="AP72" i="53"/>
  <c r="AO72" i="53"/>
  <c r="AN72" i="53"/>
  <c r="AM72" i="53"/>
  <c r="AL72" i="53"/>
  <c r="AK72" i="53"/>
  <c r="AJ72" i="53"/>
  <c r="AI72" i="53"/>
  <c r="AH72" i="53"/>
  <c r="AG72" i="53"/>
  <c r="AF72" i="53"/>
  <c r="AE72" i="53"/>
  <c r="AD72" i="53"/>
  <c r="AC72" i="53"/>
  <c r="AB72" i="53"/>
  <c r="AA72" i="53"/>
  <c r="Z72" i="53"/>
  <c r="Y72" i="53"/>
  <c r="X72" i="53"/>
  <c r="W72" i="53"/>
  <c r="V72" i="53"/>
  <c r="U72" i="53"/>
  <c r="T72" i="53"/>
  <c r="S72" i="53"/>
  <c r="R72" i="53"/>
  <c r="Q72" i="53"/>
  <c r="P72" i="53"/>
  <c r="O72" i="53"/>
  <c r="N72" i="53"/>
  <c r="M72" i="53"/>
  <c r="L72" i="53"/>
  <c r="K72" i="53"/>
  <c r="J72" i="53"/>
  <c r="I72" i="53"/>
  <c r="H72" i="53"/>
  <c r="G72" i="53"/>
  <c r="F72" i="53"/>
  <c r="E72" i="53"/>
  <c r="D72" i="53"/>
  <c r="C72" i="53"/>
  <c r="AP71" i="53"/>
  <c r="AO71" i="53"/>
  <c r="AN71" i="53"/>
  <c r="AM71" i="53"/>
  <c r="AL71" i="53"/>
  <c r="AK71" i="53"/>
  <c r="AJ71" i="53"/>
  <c r="AI71" i="53"/>
  <c r="AH71" i="53"/>
  <c r="AG71" i="53"/>
  <c r="AF71" i="53"/>
  <c r="AE71" i="53"/>
  <c r="AD71" i="53"/>
  <c r="AC71" i="53"/>
  <c r="AB71" i="53"/>
  <c r="AA71" i="53"/>
  <c r="Z71" i="53"/>
  <c r="Y71" i="53"/>
  <c r="X71" i="53"/>
  <c r="W71" i="53"/>
  <c r="V71" i="53"/>
  <c r="U71" i="53"/>
  <c r="T71" i="53"/>
  <c r="S71" i="53"/>
  <c r="R71" i="53"/>
  <c r="Q71" i="53"/>
  <c r="P71" i="53"/>
  <c r="O71" i="53"/>
  <c r="N71" i="53"/>
  <c r="M71" i="53"/>
  <c r="L71" i="53"/>
  <c r="K71" i="53"/>
  <c r="J71" i="53"/>
  <c r="I71" i="53"/>
  <c r="H71" i="53"/>
  <c r="G71" i="53"/>
  <c r="F71" i="53"/>
  <c r="E71" i="53"/>
  <c r="D71" i="53"/>
  <c r="C71" i="53"/>
  <c r="AP70" i="53"/>
  <c r="AO70" i="53"/>
  <c r="AN70" i="53"/>
  <c r="AM70" i="53"/>
  <c r="AL70" i="53"/>
  <c r="AK70" i="53"/>
  <c r="AJ70" i="53"/>
  <c r="AI70" i="53"/>
  <c r="AH70" i="53"/>
  <c r="AG70" i="53"/>
  <c r="AF70" i="53"/>
  <c r="AE70" i="53"/>
  <c r="AD70" i="53"/>
  <c r="AC70" i="53"/>
  <c r="AB70" i="53"/>
  <c r="AA70" i="53"/>
  <c r="Z70" i="53"/>
  <c r="Y70" i="53"/>
  <c r="X70" i="53"/>
  <c r="W70" i="53"/>
  <c r="V70" i="53"/>
  <c r="U70" i="53"/>
  <c r="T70" i="53"/>
  <c r="S70" i="53"/>
  <c r="R70" i="53"/>
  <c r="Q70" i="53"/>
  <c r="P70" i="53"/>
  <c r="O70" i="53"/>
  <c r="N70" i="53"/>
  <c r="M70" i="53"/>
  <c r="L70" i="53"/>
  <c r="K70" i="53"/>
  <c r="J70" i="53"/>
  <c r="I70" i="53"/>
  <c r="H70" i="53"/>
  <c r="G70" i="53"/>
  <c r="F70" i="53"/>
  <c r="E70" i="53"/>
  <c r="D70" i="53"/>
  <c r="C70" i="53"/>
  <c r="AP69" i="53"/>
  <c r="AO69" i="53"/>
  <c r="AN69" i="53"/>
  <c r="AM69" i="53"/>
  <c r="AL69" i="53"/>
  <c r="AK69" i="53"/>
  <c r="AJ69" i="53"/>
  <c r="AI69" i="53"/>
  <c r="AH69" i="53"/>
  <c r="AG69" i="53"/>
  <c r="AF69" i="53"/>
  <c r="AE69" i="53"/>
  <c r="AD69" i="53"/>
  <c r="AC69" i="53"/>
  <c r="AB69" i="53"/>
  <c r="AA69" i="53"/>
  <c r="Z69" i="53"/>
  <c r="Y69" i="53"/>
  <c r="X69" i="53"/>
  <c r="W69" i="53"/>
  <c r="V69" i="53"/>
  <c r="U69" i="53"/>
  <c r="T69" i="53"/>
  <c r="S69" i="53"/>
  <c r="R69" i="53"/>
  <c r="Q69" i="53"/>
  <c r="P69" i="53"/>
  <c r="O69" i="53"/>
  <c r="N69" i="53"/>
  <c r="M69" i="53"/>
  <c r="L69" i="53"/>
  <c r="K69" i="53"/>
  <c r="J69" i="53"/>
  <c r="I69" i="53"/>
  <c r="H69" i="53"/>
  <c r="G69" i="53"/>
  <c r="F69" i="53"/>
  <c r="E69" i="53"/>
  <c r="D69" i="53"/>
  <c r="C69" i="53"/>
  <c r="AP68" i="53"/>
  <c r="AO68" i="53"/>
  <c r="AN68" i="53"/>
  <c r="AM68" i="53"/>
  <c r="AL68" i="53"/>
  <c r="AK68" i="53"/>
  <c r="AJ68" i="53"/>
  <c r="AI68" i="53"/>
  <c r="AH68" i="53"/>
  <c r="AG68" i="53"/>
  <c r="AF68" i="53"/>
  <c r="AE68" i="53"/>
  <c r="AD68" i="53"/>
  <c r="AC68" i="53"/>
  <c r="AB68" i="53"/>
  <c r="AA68" i="53"/>
  <c r="Z68" i="53"/>
  <c r="Y68" i="53"/>
  <c r="X68" i="53"/>
  <c r="W68" i="53"/>
  <c r="V68" i="53"/>
  <c r="U68" i="53"/>
  <c r="T68" i="53"/>
  <c r="S68" i="53"/>
  <c r="R68" i="53"/>
  <c r="Q68" i="53"/>
  <c r="P68" i="53"/>
  <c r="O68" i="53"/>
  <c r="N68" i="53"/>
  <c r="M68" i="53"/>
  <c r="L68" i="53"/>
  <c r="K68" i="53"/>
  <c r="J68" i="53"/>
  <c r="I68" i="53"/>
  <c r="H68" i="53"/>
  <c r="G68" i="53"/>
  <c r="F68" i="53"/>
  <c r="E68" i="53"/>
  <c r="D68" i="53"/>
  <c r="C68" i="53"/>
  <c r="AP67" i="53"/>
  <c r="AO67" i="53"/>
  <c r="AN67" i="53"/>
  <c r="AM67" i="53"/>
  <c r="AL67" i="53"/>
  <c r="AK67" i="53"/>
  <c r="AJ67" i="53"/>
  <c r="AI67" i="53"/>
  <c r="AH67" i="53"/>
  <c r="AG67" i="53"/>
  <c r="AF67" i="53"/>
  <c r="AE67" i="53"/>
  <c r="AD67" i="53"/>
  <c r="AC67" i="53"/>
  <c r="AB67" i="53"/>
  <c r="AA67" i="53"/>
  <c r="Z67" i="53"/>
  <c r="Y67" i="53"/>
  <c r="X67" i="53"/>
  <c r="W67" i="53"/>
  <c r="V67" i="53"/>
  <c r="U67" i="53"/>
  <c r="T67" i="53"/>
  <c r="S67" i="53"/>
  <c r="R67" i="53"/>
  <c r="Q67" i="53"/>
  <c r="P67" i="53"/>
  <c r="O67" i="53"/>
  <c r="N67" i="53"/>
  <c r="M67" i="53"/>
  <c r="L67" i="53"/>
  <c r="K67" i="53"/>
  <c r="J67" i="53"/>
  <c r="I67" i="53"/>
  <c r="H67" i="53"/>
  <c r="G67" i="53"/>
  <c r="F67" i="53"/>
  <c r="E67" i="53"/>
  <c r="D67" i="53"/>
  <c r="C67" i="53"/>
  <c r="AP66" i="53"/>
  <c r="AO66" i="53"/>
  <c r="AN66" i="53"/>
  <c r="AM66" i="53"/>
  <c r="AL66" i="53"/>
  <c r="AK66" i="53"/>
  <c r="AJ66" i="53"/>
  <c r="AI66" i="53"/>
  <c r="AH66" i="53"/>
  <c r="AG66" i="53"/>
  <c r="AF66" i="53"/>
  <c r="AE66" i="53"/>
  <c r="AD66" i="53"/>
  <c r="AC66" i="53"/>
  <c r="AB66" i="53"/>
  <c r="AA66" i="53"/>
  <c r="Z66" i="53"/>
  <c r="Y66" i="53"/>
  <c r="X66" i="53"/>
  <c r="W66" i="53"/>
  <c r="V66" i="53"/>
  <c r="U66" i="53"/>
  <c r="T66" i="53"/>
  <c r="S66" i="53"/>
  <c r="R66" i="53"/>
  <c r="Q66" i="53"/>
  <c r="P66" i="53"/>
  <c r="O66" i="53"/>
  <c r="N66" i="53"/>
  <c r="M66" i="53"/>
  <c r="L66" i="53"/>
  <c r="K66" i="53"/>
  <c r="J66" i="53"/>
  <c r="I66" i="53"/>
  <c r="H66" i="53"/>
  <c r="G66" i="53"/>
  <c r="F66" i="53"/>
  <c r="E66" i="53"/>
  <c r="D66" i="53"/>
  <c r="C66" i="53"/>
  <c r="AP65" i="53"/>
  <c r="AO65" i="53"/>
  <c r="AN65" i="53"/>
  <c r="AM65" i="53"/>
  <c r="AL65" i="53"/>
  <c r="AK65" i="53"/>
  <c r="AJ65" i="53"/>
  <c r="AI65" i="53"/>
  <c r="AH65" i="53"/>
  <c r="AG65" i="53"/>
  <c r="AF65" i="53"/>
  <c r="AE65" i="53"/>
  <c r="AD65" i="53"/>
  <c r="AC65" i="53"/>
  <c r="AB65" i="53"/>
  <c r="AA65" i="53"/>
  <c r="Z65" i="53"/>
  <c r="Y65" i="53"/>
  <c r="X65" i="53"/>
  <c r="W65" i="53"/>
  <c r="V65" i="53"/>
  <c r="U65" i="53"/>
  <c r="T65" i="53"/>
  <c r="S65" i="53"/>
  <c r="R65" i="53"/>
  <c r="Q65" i="53"/>
  <c r="P65" i="53"/>
  <c r="O65" i="53"/>
  <c r="N65" i="53"/>
  <c r="M65" i="53"/>
  <c r="L65" i="53"/>
  <c r="K65" i="53"/>
  <c r="J65" i="53"/>
  <c r="I65" i="53"/>
  <c r="H65" i="53"/>
  <c r="G65" i="53"/>
  <c r="F65" i="53"/>
  <c r="E65" i="53"/>
  <c r="D65" i="53"/>
  <c r="C65" i="53"/>
  <c r="AP64" i="53"/>
  <c r="AO64" i="53"/>
  <c r="AN64" i="53"/>
  <c r="AM64" i="53"/>
  <c r="AL64" i="53"/>
  <c r="AK64" i="53"/>
  <c r="AJ64" i="53"/>
  <c r="AI64" i="53"/>
  <c r="AH64" i="53"/>
  <c r="AG64" i="53"/>
  <c r="AF64" i="53"/>
  <c r="AE64" i="53"/>
  <c r="AD64" i="53"/>
  <c r="AC64" i="53"/>
  <c r="AB64" i="53"/>
  <c r="AA64" i="53"/>
  <c r="Z64" i="53"/>
  <c r="Y64" i="53"/>
  <c r="X64" i="53"/>
  <c r="W64" i="53"/>
  <c r="V64" i="53"/>
  <c r="U64" i="53"/>
  <c r="T64" i="53"/>
  <c r="S64" i="53"/>
  <c r="R64" i="53"/>
  <c r="Q64" i="53"/>
  <c r="P64" i="53"/>
  <c r="O64" i="53"/>
  <c r="N64" i="53"/>
  <c r="M64" i="53"/>
  <c r="L64" i="53"/>
  <c r="K64" i="53"/>
  <c r="J64" i="53"/>
  <c r="I64" i="53"/>
  <c r="H64" i="53"/>
  <c r="G64" i="53"/>
  <c r="F64" i="53"/>
  <c r="E64" i="53"/>
  <c r="D64" i="53"/>
  <c r="C64" i="53"/>
  <c r="AP63" i="53"/>
  <c r="AO63" i="53"/>
  <c r="AN63" i="53"/>
  <c r="AM63" i="53"/>
  <c r="AL63" i="53"/>
  <c r="AK63" i="53"/>
  <c r="AJ63" i="53"/>
  <c r="AI63" i="53"/>
  <c r="AH63" i="53"/>
  <c r="AG63" i="53"/>
  <c r="AF63" i="53"/>
  <c r="AE63" i="53"/>
  <c r="AD63" i="53"/>
  <c r="AC63" i="53"/>
  <c r="AB63" i="53"/>
  <c r="AA63" i="53"/>
  <c r="Z63" i="53"/>
  <c r="Y63" i="53"/>
  <c r="X63" i="53"/>
  <c r="W63" i="53"/>
  <c r="V63" i="53"/>
  <c r="U63" i="53"/>
  <c r="T63" i="53"/>
  <c r="S63" i="53"/>
  <c r="R63" i="53"/>
  <c r="Q63" i="53"/>
  <c r="P63" i="53"/>
  <c r="O63" i="53"/>
  <c r="N63" i="53"/>
  <c r="M63" i="53"/>
  <c r="L63" i="53"/>
  <c r="K63" i="53"/>
  <c r="J63" i="53"/>
  <c r="I63" i="53"/>
  <c r="H63" i="53"/>
  <c r="G63" i="53"/>
  <c r="F63" i="53"/>
  <c r="E63" i="53"/>
  <c r="D63" i="53"/>
  <c r="C63" i="53"/>
  <c r="AP62" i="53"/>
  <c r="AO62" i="53"/>
  <c r="AN62" i="53"/>
  <c r="AM62" i="53"/>
  <c r="AL62" i="53"/>
  <c r="AK62" i="53"/>
  <c r="AJ62" i="53"/>
  <c r="AI62" i="53"/>
  <c r="AH62" i="53"/>
  <c r="AG62" i="53"/>
  <c r="AF62" i="53"/>
  <c r="AE62" i="53"/>
  <c r="AD62" i="53"/>
  <c r="AC62" i="53"/>
  <c r="AB62" i="53"/>
  <c r="AA62" i="53"/>
  <c r="Z62" i="53"/>
  <c r="Y62" i="53"/>
  <c r="X62" i="53"/>
  <c r="W62" i="53"/>
  <c r="V62" i="53"/>
  <c r="U62" i="53"/>
  <c r="T62" i="53"/>
  <c r="S62" i="53"/>
  <c r="R62" i="53"/>
  <c r="Q62" i="53"/>
  <c r="P62" i="53"/>
  <c r="O62" i="53"/>
  <c r="N62" i="53"/>
  <c r="M62" i="53"/>
  <c r="L62" i="53"/>
  <c r="K62" i="53"/>
  <c r="J62" i="53"/>
  <c r="I62" i="53"/>
  <c r="H62" i="53"/>
  <c r="G62" i="53"/>
  <c r="F62" i="53"/>
  <c r="E62" i="53"/>
  <c r="D62" i="53"/>
  <c r="C62" i="53"/>
  <c r="AP61" i="53"/>
  <c r="AO61" i="53"/>
  <c r="AN61" i="53"/>
  <c r="AM61" i="53"/>
  <c r="AL61" i="53"/>
  <c r="AK61" i="53"/>
  <c r="AJ61" i="53"/>
  <c r="AI61" i="53"/>
  <c r="AH61" i="53"/>
  <c r="AG61" i="53"/>
  <c r="AF61" i="53"/>
  <c r="AE61" i="53"/>
  <c r="AD61" i="53"/>
  <c r="AC61" i="53"/>
  <c r="AB61" i="53"/>
  <c r="AA61" i="53"/>
  <c r="Z61" i="53"/>
  <c r="Y61" i="53"/>
  <c r="X61" i="53"/>
  <c r="W61" i="53"/>
  <c r="V61" i="53"/>
  <c r="U61" i="53"/>
  <c r="T61" i="53"/>
  <c r="S61" i="53"/>
  <c r="R61" i="53"/>
  <c r="Q61" i="53"/>
  <c r="P61" i="53"/>
  <c r="O61" i="53"/>
  <c r="N61" i="53"/>
  <c r="M61" i="53"/>
  <c r="L61" i="53"/>
  <c r="K61" i="53"/>
  <c r="J61" i="53"/>
  <c r="I61" i="53"/>
  <c r="H61" i="53"/>
  <c r="G61" i="53"/>
  <c r="F61" i="53"/>
  <c r="E61" i="53"/>
  <c r="D61" i="53"/>
  <c r="C61" i="53"/>
  <c r="AP60" i="53"/>
  <c r="AO60" i="53"/>
  <c r="AN60" i="53"/>
  <c r="AM60" i="53"/>
  <c r="AL60" i="53"/>
  <c r="AK60" i="53"/>
  <c r="AJ60" i="53"/>
  <c r="AI60" i="53"/>
  <c r="AH60" i="53"/>
  <c r="AG60" i="53"/>
  <c r="AF60" i="53"/>
  <c r="AE60" i="53"/>
  <c r="AD60" i="53"/>
  <c r="AC60" i="53"/>
  <c r="AB60" i="53"/>
  <c r="AA60" i="53"/>
  <c r="Z60" i="53"/>
  <c r="Y60" i="53"/>
  <c r="X60" i="53"/>
  <c r="W60" i="53"/>
  <c r="V60" i="53"/>
  <c r="U60" i="53"/>
  <c r="T60" i="53"/>
  <c r="S60" i="53"/>
  <c r="R60" i="53"/>
  <c r="Q60" i="53"/>
  <c r="P60" i="53"/>
  <c r="O60" i="53"/>
  <c r="N60" i="53"/>
  <c r="M60" i="53"/>
  <c r="L60" i="53"/>
  <c r="K60" i="53"/>
  <c r="J60" i="53"/>
  <c r="I60" i="53"/>
  <c r="H60" i="53"/>
  <c r="G60" i="53"/>
  <c r="F60" i="53"/>
  <c r="E60" i="53"/>
  <c r="D60" i="53"/>
  <c r="C60" i="53"/>
  <c r="AP59" i="53"/>
  <c r="AO59" i="53"/>
  <c r="AN59" i="53"/>
  <c r="AM59" i="53"/>
  <c r="AL59" i="53"/>
  <c r="AK59" i="53"/>
  <c r="AJ59" i="53"/>
  <c r="AI59" i="53"/>
  <c r="AH59" i="53"/>
  <c r="AG59" i="53"/>
  <c r="AF59" i="53"/>
  <c r="AE59" i="53"/>
  <c r="AD59" i="53"/>
  <c r="AC59" i="53"/>
  <c r="AB59" i="53"/>
  <c r="AA59" i="53"/>
  <c r="Z59" i="53"/>
  <c r="Y59" i="53"/>
  <c r="X59" i="53"/>
  <c r="W59" i="53"/>
  <c r="V59" i="53"/>
  <c r="U59" i="53"/>
  <c r="T59" i="53"/>
  <c r="S59" i="53"/>
  <c r="R59" i="53"/>
  <c r="Q59" i="53"/>
  <c r="P59" i="53"/>
  <c r="O59" i="53"/>
  <c r="N59" i="53"/>
  <c r="M59" i="53"/>
  <c r="L59" i="53"/>
  <c r="K59" i="53"/>
  <c r="J59" i="53"/>
  <c r="I59" i="53"/>
  <c r="H59" i="53"/>
  <c r="G59" i="53"/>
  <c r="F59" i="53"/>
  <c r="E59" i="53"/>
  <c r="D59" i="53"/>
  <c r="C59" i="53"/>
  <c r="AP58" i="53"/>
  <c r="AO58" i="53"/>
  <c r="AN58" i="53"/>
  <c r="AM58" i="53"/>
  <c r="AL58" i="53"/>
  <c r="AK58" i="53"/>
  <c r="AJ58" i="53"/>
  <c r="AI58" i="53"/>
  <c r="AH58" i="53"/>
  <c r="AG58" i="53"/>
  <c r="AF58" i="53"/>
  <c r="AE58" i="53"/>
  <c r="AD58" i="53"/>
  <c r="AC58" i="53"/>
  <c r="AB58" i="53"/>
  <c r="AA58" i="53"/>
  <c r="Z58" i="53"/>
  <c r="Y58" i="53"/>
  <c r="X58" i="53"/>
  <c r="W58" i="53"/>
  <c r="V58" i="53"/>
  <c r="U58" i="53"/>
  <c r="T58" i="53"/>
  <c r="S58" i="53"/>
  <c r="R58" i="53"/>
  <c r="Q58" i="53"/>
  <c r="P58" i="53"/>
  <c r="O58" i="53"/>
  <c r="N58" i="53"/>
  <c r="M58" i="53"/>
  <c r="L58" i="53"/>
  <c r="K58" i="53"/>
  <c r="J58" i="53"/>
  <c r="I58" i="53"/>
  <c r="H58" i="53"/>
  <c r="G58" i="53"/>
  <c r="F58" i="53"/>
  <c r="E58" i="53"/>
  <c r="D58" i="53"/>
  <c r="C58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7" i="53"/>
  <c r="C57" i="53"/>
  <c r="AP56" i="53"/>
  <c r="AO56" i="53"/>
  <c r="AN56" i="53"/>
  <c r="AM56" i="53"/>
  <c r="AL56" i="53"/>
  <c r="AK56" i="53"/>
  <c r="AJ56" i="53"/>
  <c r="AI56" i="53"/>
  <c r="AH56" i="53"/>
  <c r="AG56" i="53"/>
  <c r="AF56" i="53"/>
  <c r="AE56" i="53"/>
  <c r="AD56" i="53"/>
  <c r="AC56" i="53"/>
  <c r="AB56" i="53"/>
  <c r="AA56" i="53"/>
  <c r="Z56" i="53"/>
  <c r="Y56" i="53"/>
  <c r="X56" i="53"/>
  <c r="W56" i="53"/>
  <c r="V56" i="53"/>
  <c r="U56" i="53"/>
  <c r="T56" i="53"/>
  <c r="S56" i="53"/>
  <c r="R56" i="53"/>
  <c r="Q56" i="53"/>
  <c r="P56" i="53"/>
  <c r="O56" i="53"/>
  <c r="N56" i="53"/>
  <c r="M56" i="53"/>
  <c r="L56" i="53"/>
  <c r="K56" i="53"/>
  <c r="J56" i="53"/>
  <c r="I56" i="53"/>
  <c r="H56" i="53"/>
  <c r="G56" i="53"/>
  <c r="F56" i="53"/>
  <c r="E56" i="53"/>
  <c r="D56" i="53"/>
  <c r="C56" i="53"/>
  <c r="AP55" i="53"/>
  <c r="AO55" i="53"/>
  <c r="AN55" i="53"/>
  <c r="AM55" i="53"/>
  <c r="AL55" i="53"/>
  <c r="AK55" i="53"/>
  <c r="AJ55" i="53"/>
  <c r="AI55" i="53"/>
  <c r="AH55" i="53"/>
  <c r="AG55" i="53"/>
  <c r="AF55" i="53"/>
  <c r="AE55" i="53"/>
  <c r="AD55" i="53"/>
  <c r="AC55" i="53"/>
  <c r="AB55" i="53"/>
  <c r="AA55" i="53"/>
  <c r="Z55" i="53"/>
  <c r="Y55" i="53"/>
  <c r="X55" i="53"/>
  <c r="W55" i="53"/>
  <c r="V55" i="53"/>
  <c r="U55" i="53"/>
  <c r="T55" i="53"/>
  <c r="S55" i="53"/>
  <c r="R55" i="53"/>
  <c r="Q55" i="53"/>
  <c r="P55" i="53"/>
  <c r="O55" i="53"/>
  <c r="N55" i="53"/>
  <c r="M55" i="53"/>
  <c r="L55" i="53"/>
  <c r="K55" i="53"/>
  <c r="J55" i="53"/>
  <c r="I55" i="53"/>
  <c r="H55" i="53"/>
  <c r="G55" i="53"/>
  <c r="F55" i="53"/>
  <c r="E55" i="53"/>
  <c r="D55" i="53"/>
  <c r="C55" i="53"/>
  <c r="AP54" i="53"/>
  <c r="AO54" i="53"/>
  <c r="AN54" i="53"/>
  <c r="AM54" i="53"/>
  <c r="AL54" i="53"/>
  <c r="AK54" i="53"/>
  <c r="AJ54" i="53"/>
  <c r="AI54" i="53"/>
  <c r="AH54" i="53"/>
  <c r="AG54" i="53"/>
  <c r="AF54" i="53"/>
  <c r="AE54" i="53"/>
  <c r="AD54" i="53"/>
  <c r="AC54" i="53"/>
  <c r="AB54" i="53"/>
  <c r="AA54" i="53"/>
  <c r="Z54" i="53"/>
  <c r="Y54" i="53"/>
  <c r="X54" i="53"/>
  <c r="W54" i="53"/>
  <c r="V54" i="53"/>
  <c r="U54" i="53"/>
  <c r="T54" i="53"/>
  <c r="S54" i="53"/>
  <c r="R54" i="53"/>
  <c r="Q54" i="53"/>
  <c r="P54" i="53"/>
  <c r="O54" i="53"/>
  <c r="N54" i="53"/>
  <c r="M54" i="53"/>
  <c r="L54" i="53"/>
  <c r="K54" i="53"/>
  <c r="J54" i="53"/>
  <c r="I54" i="53"/>
  <c r="H54" i="53"/>
  <c r="G54" i="53"/>
  <c r="F54" i="53"/>
  <c r="E54" i="53"/>
  <c r="D54" i="53"/>
  <c r="C54" i="53"/>
  <c r="AP53" i="53"/>
  <c r="AO53" i="53"/>
  <c r="AN53" i="53"/>
  <c r="AM53" i="53"/>
  <c r="AL53" i="53"/>
  <c r="AK53" i="53"/>
  <c r="AJ53" i="53"/>
  <c r="AI53" i="53"/>
  <c r="AH53" i="53"/>
  <c r="AG53" i="53"/>
  <c r="AF53" i="53"/>
  <c r="AE53" i="53"/>
  <c r="AD53" i="53"/>
  <c r="AC53" i="53"/>
  <c r="AB53" i="53"/>
  <c r="AA53" i="53"/>
  <c r="Z53" i="53"/>
  <c r="Y53" i="53"/>
  <c r="X53" i="53"/>
  <c r="W53" i="53"/>
  <c r="V53" i="53"/>
  <c r="U53" i="53"/>
  <c r="T53" i="53"/>
  <c r="S53" i="53"/>
  <c r="R53" i="53"/>
  <c r="Q53" i="53"/>
  <c r="P53" i="53"/>
  <c r="O53" i="53"/>
  <c r="N53" i="53"/>
  <c r="M53" i="53"/>
  <c r="L53" i="53"/>
  <c r="K53" i="53"/>
  <c r="J53" i="53"/>
  <c r="I53" i="53"/>
  <c r="H53" i="53"/>
  <c r="G53" i="53"/>
  <c r="F53" i="53"/>
  <c r="E53" i="53"/>
  <c r="D53" i="53"/>
  <c r="C53" i="53"/>
  <c r="AP52" i="53"/>
  <c r="AO52" i="53"/>
  <c r="AN52" i="53"/>
  <c r="AM52" i="53"/>
  <c r="AL52" i="53"/>
  <c r="AK52" i="53"/>
  <c r="AJ52" i="53"/>
  <c r="AI52" i="53"/>
  <c r="AH52" i="53"/>
  <c r="AG52" i="53"/>
  <c r="AF52" i="53"/>
  <c r="AE52" i="53"/>
  <c r="AD52" i="53"/>
  <c r="AC52" i="53"/>
  <c r="AB52" i="53"/>
  <c r="AA52" i="53"/>
  <c r="Z52" i="53"/>
  <c r="Y52" i="53"/>
  <c r="X52" i="53"/>
  <c r="W52" i="53"/>
  <c r="V52" i="53"/>
  <c r="U52" i="53"/>
  <c r="T52" i="53"/>
  <c r="S52" i="53"/>
  <c r="R52" i="53"/>
  <c r="Q52" i="53"/>
  <c r="P52" i="53"/>
  <c r="O52" i="53"/>
  <c r="N52" i="53"/>
  <c r="M52" i="53"/>
  <c r="L52" i="53"/>
  <c r="K52" i="53"/>
  <c r="J52" i="53"/>
  <c r="I52" i="53"/>
  <c r="H52" i="53"/>
  <c r="G52" i="53"/>
  <c r="F52" i="53"/>
  <c r="E52" i="53"/>
  <c r="D52" i="53"/>
  <c r="C52" i="53"/>
  <c r="AP51" i="53"/>
  <c r="AO51" i="53"/>
  <c r="AN51" i="53"/>
  <c r="AM51" i="53"/>
  <c r="AL51" i="53"/>
  <c r="AK51" i="53"/>
  <c r="AJ51" i="53"/>
  <c r="AI51" i="53"/>
  <c r="AH51" i="53"/>
  <c r="AG51" i="53"/>
  <c r="AF51" i="53"/>
  <c r="AE51" i="53"/>
  <c r="AD51" i="53"/>
  <c r="AC51" i="53"/>
  <c r="AB51" i="53"/>
  <c r="AA51" i="53"/>
  <c r="Z51" i="53"/>
  <c r="Y51" i="53"/>
  <c r="X51" i="53"/>
  <c r="W51" i="53"/>
  <c r="V51" i="53"/>
  <c r="U51" i="53"/>
  <c r="T51" i="53"/>
  <c r="S51" i="53"/>
  <c r="R51" i="53"/>
  <c r="Q51" i="53"/>
  <c r="P51" i="53"/>
  <c r="O51" i="53"/>
  <c r="N51" i="53"/>
  <c r="M51" i="53"/>
  <c r="L51" i="53"/>
  <c r="K51" i="53"/>
  <c r="J51" i="53"/>
  <c r="I51" i="53"/>
  <c r="H51" i="53"/>
  <c r="G51" i="53"/>
  <c r="F51" i="53"/>
  <c r="E51" i="53"/>
  <c r="D51" i="53"/>
  <c r="C51" i="53"/>
  <c r="AP50" i="53"/>
  <c r="AO50" i="53"/>
  <c r="AN50" i="53"/>
  <c r="AM50" i="53"/>
  <c r="AL50" i="53"/>
  <c r="AK50" i="53"/>
  <c r="AJ50" i="53"/>
  <c r="AI50" i="53"/>
  <c r="AH50" i="53"/>
  <c r="AG50" i="53"/>
  <c r="AF50" i="53"/>
  <c r="AE50" i="53"/>
  <c r="AD50" i="53"/>
  <c r="AC50" i="53"/>
  <c r="AB50" i="53"/>
  <c r="AA50" i="53"/>
  <c r="Z50" i="53"/>
  <c r="Y50" i="53"/>
  <c r="X50" i="53"/>
  <c r="W50" i="53"/>
  <c r="V50" i="53"/>
  <c r="U50" i="53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AP49" i="53"/>
  <c r="AO49" i="53"/>
  <c r="AN49" i="53"/>
  <c r="AM49" i="53"/>
  <c r="AL49" i="53"/>
  <c r="AK49" i="53"/>
  <c r="AJ49" i="53"/>
  <c r="AI49" i="53"/>
  <c r="AH49" i="53"/>
  <c r="AG49" i="53"/>
  <c r="AF49" i="53"/>
  <c r="AE49" i="53"/>
  <c r="AD49" i="53"/>
  <c r="AC49" i="53"/>
  <c r="AB49" i="53"/>
  <c r="AA49" i="53"/>
  <c r="Z49" i="53"/>
  <c r="Y49" i="53"/>
  <c r="X49" i="53"/>
  <c r="W49" i="53"/>
  <c r="V49" i="53"/>
  <c r="U49" i="53"/>
  <c r="T49" i="53"/>
  <c r="S49" i="53"/>
  <c r="R49" i="53"/>
  <c r="Q49" i="53"/>
  <c r="P49" i="53"/>
  <c r="O49" i="53"/>
  <c r="N49" i="53"/>
  <c r="M49" i="53"/>
  <c r="L49" i="53"/>
  <c r="K49" i="53"/>
  <c r="J49" i="53"/>
  <c r="I49" i="53"/>
  <c r="H49" i="53"/>
  <c r="G49" i="53"/>
  <c r="F49" i="53"/>
  <c r="E49" i="53"/>
  <c r="D49" i="53"/>
  <c r="C49" i="53"/>
  <c r="AP48" i="53"/>
  <c r="AO48" i="53"/>
  <c r="AN48" i="53"/>
  <c r="AM48" i="53"/>
  <c r="AL48" i="53"/>
  <c r="AK48" i="53"/>
  <c r="AJ48" i="53"/>
  <c r="AI48" i="53"/>
  <c r="AH48" i="53"/>
  <c r="AG48" i="53"/>
  <c r="AF48" i="53"/>
  <c r="AE48" i="53"/>
  <c r="AD48" i="53"/>
  <c r="AC48" i="53"/>
  <c r="AB48" i="53"/>
  <c r="AA48" i="53"/>
  <c r="Z48" i="53"/>
  <c r="Y48" i="53"/>
  <c r="X48" i="53"/>
  <c r="W48" i="53"/>
  <c r="V48" i="53"/>
  <c r="U48" i="53"/>
  <c r="T48" i="53"/>
  <c r="S48" i="53"/>
  <c r="R48" i="53"/>
  <c r="Q48" i="53"/>
  <c r="P48" i="53"/>
  <c r="O48" i="53"/>
  <c r="N48" i="53"/>
  <c r="M48" i="53"/>
  <c r="L48" i="53"/>
  <c r="K48" i="53"/>
  <c r="J48" i="53"/>
  <c r="I48" i="53"/>
  <c r="H48" i="53"/>
  <c r="G48" i="53"/>
  <c r="F48" i="53"/>
  <c r="E48" i="53"/>
  <c r="D48" i="53"/>
  <c r="C48" i="53"/>
  <c r="AP47" i="53"/>
  <c r="AO47" i="53"/>
  <c r="AN47" i="53"/>
  <c r="AM47" i="53"/>
  <c r="AL47" i="53"/>
  <c r="AK47" i="53"/>
  <c r="AJ47" i="53"/>
  <c r="AI47" i="53"/>
  <c r="AH47" i="53"/>
  <c r="AG47" i="53"/>
  <c r="AF47" i="53"/>
  <c r="AE47" i="53"/>
  <c r="AD47" i="53"/>
  <c r="AC47" i="53"/>
  <c r="AB47" i="53"/>
  <c r="AA47" i="53"/>
  <c r="Z47" i="53"/>
  <c r="Y47" i="53"/>
  <c r="X47" i="53"/>
  <c r="W47" i="53"/>
  <c r="V47" i="53"/>
  <c r="U47" i="53"/>
  <c r="T47" i="53"/>
  <c r="S47" i="53"/>
  <c r="R47" i="53"/>
  <c r="Q47" i="53"/>
  <c r="P47" i="53"/>
  <c r="O47" i="53"/>
  <c r="N47" i="53"/>
  <c r="M47" i="53"/>
  <c r="L47" i="53"/>
  <c r="K47" i="53"/>
  <c r="J47" i="53"/>
  <c r="I47" i="53"/>
  <c r="H47" i="53"/>
  <c r="G47" i="53"/>
  <c r="F47" i="53"/>
  <c r="E47" i="53"/>
  <c r="D47" i="53"/>
  <c r="C47" i="53"/>
  <c r="AP46" i="53"/>
  <c r="AO46" i="53"/>
  <c r="AN46" i="53"/>
  <c r="AM46" i="53"/>
  <c r="AL46" i="53"/>
  <c r="AK46" i="53"/>
  <c r="AJ46" i="53"/>
  <c r="AI46" i="53"/>
  <c r="AH46" i="53"/>
  <c r="AG46" i="53"/>
  <c r="AF46" i="53"/>
  <c r="AE46" i="53"/>
  <c r="AD46" i="53"/>
  <c r="AC46" i="53"/>
  <c r="AB46" i="53"/>
  <c r="AA46" i="53"/>
  <c r="Z46" i="53"/>
  <c r="Y46" i="53"/>
  <c r="X46" i="53"/>
  <c r="W46" i="53"/>
  <c r="V46" i="53"/>
  <c r="U46" i="53"/>
  <c r="T46" i="53"/>
  <c r="S46" i="53"/>
  <c r="R46" i="53"/>
  <c r="Q46" i="53"/>
  <c r="P46" i="53"/>
  <c r="O46" i="53"/>
  <c r="N46" i="53"/>
  <c r="M46" i="53"/>
  <c r="L46" i="53"/>
  <c r="K46" i="53"/>
  <c r="J46" i="53"/>
  <c r="I46" i="53"/>
  <c r="H46" i="53"/>
  <c r="G46" i="53"/>
  <c r="F46" i="53"/>
  <c r="E46" i="53"/>
  <c r="D46" i="53"/>
  <c r="C46" i="53"/>
  <c r="AP45" i="53"/>
  <c r="AO45" i="53"/>
  <c r="AN45" i="53"/>
  <c r="AM45" i="53"/>
  <c r="AL45" i="53"/>
  <c r="AK45" i="53"/>
  <c r="AJ45" i="53"/>
  <c r="AI45" i="53"/>
  <c r="AH45" i="53"/>
  <c r="AG45" i="53"/>
  <c r="AF45" i="53"/>
  <c r="AE45" i="53"/>
  <c r="AD45" i="53"/>
  <c r="AC45" i="53"/>
  <c r="AB45" i="53"/>
  <c r="AA45" i="53"/>
  <c r="Z45" i="53"/>
  <c r="Y45" i="53"/>
  <c r="X45" i="53"/>
  <c r="W45" i="53"/>
  <c r="V45" i="53"/>
  <c r="U45" i="53"/>
  <c r="T45" i="53"/>
  <c r="S45" i="53"/>
  <c r="R45" i="53"/>
  <c r="Q45" i="53"/>
  <c r="P45" i="53"/>
  <c r="O45" i="53"/>
  <c r="N45" i="53"/>
  <c r="M45" i="53"/>
  <c r="L45" i="53"/>
  <c r="K45" i="53"/>
  <c r="J45" i="53"/>
  <c r="I45" i="53"/>
  <c r="H45" i="53"/>
  <c r="G45" i="53"/>
  <c r="F45" i="53"/>
  <c r="E45" i="53"/>
  <c r="D45" i="53"/>
  <c r="C45" i="53"/>
  <c r="AP44" i="53"/>
  <c r="AO44" i="53"/>
  <c r="AN44" i="53"/>
  <c r="AM44" i="53"/>
  <c r="AL44" i="53"/>
  <c r="AK44" i="53"/>
  <c r="AJ44" i="53"/>
  <c r="AI44" i="53"/>
  <c r="AH44" i="53"/>
  <c r="AG44" i="53"/>
  <c r="AF44" i="53"/>
  <c r="AE44" i="53"/>
  <c r="AD44" i="53"/>
  <c r="AC44" i="53"/>
  <c r="AB44" i="53"/>
  <c r="AA44" i="53"/>
  <c r="Z44" i="53"/>
  <c r="Y44" i="53"/>
  <c r="X44" i="53"/>
  <c r="W44" i="53"/>
  <c r="V44" i="53"/>
  <c r="U44" i="53"/>
  <c r="T44" i="53"/>
  <c r="S44" i="53"/>
  <c r="R44" i="53"/>
  <c r="Q44" i="53"/>
  <c r="P44" i="53"/>
  <c r="O44" i="53"/>
  <c r="N44" i="53"/>
  <c r="M44" i="53"/>
  <c r="L44" i="53"/>
  <c r="K44" i="53"/>
  <c r="J44" i="53"/>
  <c r="I44" i="53"/>
  <c r="H44" i="53"/>
  <c r="G44" i="53"/>
  <c r="F44" i="53"/>
  <c r="E44" i="53"/>
  <c r="D44" i="53"/>
  <c r="C44" i="53"/>
  <c r="AP43" i="53"/>
  <c r="AO43" i="53"/>
  <c r="AN43" i="53"/>
  <c r="AM43" i="53"/>
  <c r="AL43" i="53"/>
  <c r="AK43" i="53"/>
  <c r="AJ43" i="53"/>
  <c r="AI43" i="53"/>
  <c r="AH43" i="53"/>
  <c r="AG43" i="53"/>
  <c r="AF43" i="53"/>
  <c r="AE43" i="53"/>
  <c r="AD43" i="53"/>
  <c r="AC43" i="53"/>
  <c r="AB43" i="53"/>
  <c r="AA43" i="53"/>
  <c r="Z43" i="53"/>
  <c r="Y43" i="53"/>
  <c r="X43" i="53"/>
  <c r="W43" i="53"/>
  <c r="V43" i="53"/>
  <c r="U43" i="53"/>
  <c r="T43" i="53"/>
  <c r="S43" i="53"/>
  <c r="R43" i="53"/>
  <c r="Q43" i="53"/>
  <c r="P43" i="53"/>
  <c r="O43" i="53"/>
  <c r="N43" i="53"/>
  <c r="M43" i="53"/>
  <c r="L43" i="53"/>
  <c r="K43" i="53"/>
  <c r="J43" i="53"/>
  <c r="I43" i="53"/>
  <c r="H43" i="53"/>
  <c r="G43" i="53"/>
  <c r="F43" i="53"/>
  <c r="E43" i="53"/>
  <c r="D43" i="53"/>
  <c r="C43" i="53"/>
  <c r="AP42" i="53"/>
  <c r="AO42" i="53"/>
  <c r="AN42" i="53"/>
  <c r="AM42" i="53"/>
  <c r="AL42" i="53"/>
  <c r="AK42" i="53"/>
  <c r="AJ42" i="53"/>
  <c r="AI42" i="53"/>
  <c r="AH42" i="53"/>
  <c r="AG42" i="53"/>
  <c r="AF42" i="53"/>
  <c r="AE42" i="53"/>
  <c r="AD42" i="53"/>
  <c r="AC42" i="53"/>
  <c r="AB42" i="53"/>
  <c r="AA42" i="53"/>
  <c r="Z42" i="53"/>
  <c r="Y42" i="53"/>
  <c r="X42" i="53"/>
  <c r="W42" i="53"/>
  <c r="V42" i="53"/>
  <c r="U42" i="53"/>
  <c r="T42" i="53"/>
  <c r="S42" i="53"/>
  <c r="R42" i="53"/>
  <c r="Q42" i="53"/>
  <c r="P42" i="53"/>
  <c r="O42" i="53"/>
  <c r="N42" i="53"/>
  <c r="M42" i="53"/>
  <c r="L42" i="53"/>
  <c r="K42" i="53"/>
  <c r="J42" i="53"/>
  <c r="I42" i="53"/>
  <c r="H42" i="53"/>
  <c r="G42" i="53"/>
  <c r="F42" i="53"/>
  <c r="E42" i="53"/>
  <c r="D42" i="53"/>
  <c r="C42" i="53"/>
  <c r="AP41" i="53"/>
  <c r="AO41" i="53"/>
  <c r="AN41" i="53"/>
  <c r="AM41" i="53"/>
  <c r="AL41" i="53"/>
  <c r="AK41" i="53"/>
  <c r="AJ41" i="53"/>
  <c r="AI41" i="53"/>
  <c r="AH41" i="53"/>
  <c r="AG41" i="53"/>
  <c r="AF41" i="53"/>
  <c r="AE41" i="53"/>
  <c r="AD41" i="53"/>
  <c r="AC41" i="53"/>
  <c r="AB41" i="53"/>
  <c r="AA41" i="53"/>
  <c r="Z41" i="53"/>
  <c r="Y41" i="53"/>
  <c r="X41" i="53"/>
  <c r="W41" i="53"/>
  <c r="V41" i="53"/>
  <c r="U41" i="53"/>
  <c r="T41" i="53"/>
  <c r="S41" i="53"/>
  <c r="R41" i="53"/>
  <c r="Q41" i="53"/>
  <c r="P41" i="53"/>
  <c r="O41" i="53"/>
  <c r="N41" i="53"/>
  <c r="M41" i="53"/>
  <c r="L41" i="53"/>
  <c r="K41" i="53"/>
  <c r="J41" i="53"/>
  <c r="I41" i="53"/>
  <c r="H41" i="53"/>
  <c r="G41" i="53"/>
  <c r="F41" i="53"/>
  <c r="E41" i="53"/>
  <c r="D41" i="53"/>
  <c r="C41" i="53"/>
  <c r="AP40" i="53"/>
  <c r="AO40" i="53"/>
  <c r="AN40" i="53"/>
  <c r="AM40" i="53"/>
  <c r="AL40" i="53"/>
  <c r="AK40" i="53"/>
  <c r="AJ40" i="53"/>
  <c r="AI40" i="53"/>
  <c r="AH40" i="53"/>
  <c r="AG40" i="53"/>
  <c r="AF40" i="53"/>
  <c r="AE40" i="53"/>
  <c r="AD40" i="53"/>
  <c r="AC40" i="53"/>
  <c r="AB40" i="53"/>
  <c r="AA40" i="53"/>
  <c r="Z40" i="53"/>
  <c r="Y40" i="53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AP39" i="53"/>
  <c r="AO39" i="53"/>
  <c r="AN39" i="53"/>
  <c r="AM39" i="53"/>
  <c r="AL39" i="53"/>
  <c r="AK39" i="53"/>
  <c r="AJ39" i="53"/>
  <c r="AI39" i="53"/>
  <c r="AH39" i="53"/>
  <c r="AG39" i="53"/>
  <c r="AF39" i="53"/>
  <c r="AE39" i="53"/>
  <c r="AD39" i="53"/>
  <c r="AC39" i="53"/>
  <c r="AB39" i="53"/>
  <c r="AA39" i="53"/>
  <c r="Z39" i="53"/>
  <c r="Y39" i="53"/>
  <c r="X39" i="53"/>
  <c r="W39" i="53"/>
  <c r="V39" i="53"/>
  <c r="U39" i="53"/>
  <c r="T39" i="53"/>
  <c r="S39" i="53"/>
  <c r="R39" i="53"/>
  <c r="Q39" i="53"/>
  <c r="P39" i="53"/>
  <c r="O39" i="53"/>
  <c r="N39" i="53"/>
  <c r="M39" i="53"/>
  <c r="L39" i="53"/>
  <c r="K39" i="53"/>
  <c r="J39" i="53"/>
  <c r="I39" i="53"/>
  <c r="H39" i="53"/>
  <c r="G39" i="53"/>
  <c r="F39" i="53"/>
  <c r="E39" i="53"/>
  <c r="D39" i="53"/>
  <c r="C39" i="53"/>
  <c r="AP38" i="53"/>
  <c r="AO38" i="53"/>
  <c r="AN38" i="53"/>
  <c r="AM38" i="53"/>
  <c r="AL38" i="53"/>
  <c r="AK38" i="53"/>
  <c r="AJ38" i="53"/>
  <c r="AI38" i="53"/>
  <c r="AH38" i="53"/>
  <c r="AG38" i="53"/>
  <c r="AF38" i="53"/>
  <c r="AE38" i="53"/>
  <c r="AD38" i="53"/>
  <c r="AC38" i="53"/>
  <c r="AB38" i="53"/>
  <c r="AA38" i="53"/>
  <c r="Z38" i="53"/>
  <c r="Y38" i="53"/>
  <c r="X38" i="53"/>
  <c r="W38" i="53"/>
  <c r="V38" i="53"/>
  <c r="U38" i="53"/>
  <c r="T38" i="53"/>
  <c r="S38" i="53"/>
  <c r="R38" i="53"/>
  <c r="Q38" i="53"/>
  <c r="P38" i="53"/>
  <c r="O38" i="53"/>
  <c r="N38" i="53"/>
  <c r="M38" i="53"/>
  <c r="L38" i="53"/>
  <c r="K38" i="53"/>
  <c r="J38" i="53"/>
  <c r="I38" i="53"/>
  <c r="H38" i="53"/>
  <c r="G38" i="53"/>
  <c r="F38" i="53"/>
  <c r="E38" i="53"/>
  <c r="D38" i="53"/>
  <c r="C38" i="53"/>
  <c r="AP37" i="53"/>
  <c r="AO37" i="53"/>
  <c r="AN37" i="53"/>
  <c r="AM37" i="53"/>
  <c r="AL37" i="53"/>
  <c r="AK37" i="53"/>
  <c r="AJ37" i="53"/>
  <c r="AI37" i="53"/>
  <c r="AH37" i="53"/>
  <c r="AG37" i="53"/>
  <c r="AF37" i="53"/>
  <c r="AE37" i="53"/>
  <c r="AD37" i="53"/>
  <c r="AC37" i="53"/>
  <c r="AB37" i="53"/>
  <c r="AA37" i="53"/>
  <c r="Z37" i="53"/>
  <c r="Y37" i="53"/>
  <c r="X37" i="53"/>
  <c r="W37" i="53"/>
  <c r="V37" i="53"/>
  <c r="U37" i="53"/>
  <c r="T37" i="53"/>
  <c r="S37" i="53"/>
  <c r="R37" i="53"/>
  <c r="Q37" i="53"/>
  <c r="P37" i="53"/>
  <c r="O37" i="53"/>
  <c r="N37" i="53"/>
  <c r="M37" i="53"/>
  <c r="L37" i="53"/>
  <c r="K37" i="53"/>
  <c r="J37" i="53"/>
  <c r="I37" i="53"/>
  <c r="H37" i="53"/>
  <c r="G37" i="53"/>
  <c r="F37" i="53"/>
  <c r="E37" i="53"/>
  <c r="D37" i="53"/>
  <c r="C37" i="53"/>
  <c r="AP36" i="53"/>
  <c r="AO36" i="53"/>
  <c r="AN36" i="53"/>
  <c r="AM36" i="53"/>
  <c r="AL36" i="53"/>
  <c r="AK36" i="53"/>
  <c r="AJ36" i="53"/>
  <c r="AI36" i="53"/>
  <c r="AH36" i="53"/>
  <c r="AG36" i="53"/>
  <c r="AF36" i="53"/>
  <c r="AE36" i="53"/>
  <c r="AD36" i="53"/>
  <c r="AC36" i="53"/>
  <c r="AB36" i="53"/>
  <c r="AA36" i="53"/>
  <c r="Z36" i="53"/>
  <c r="Y36" i="53"/>
  <c r="X36" i="53"/>
  <c r="W36" i="53"/>
  <c r="V36" i="53"/>
  <c r="U36" i="53"/>
  <c r="T36" i="53"/>
  <c r="S36" i="53"/>
  <c r="R36" i="53"/>
  <c r="Q36" i="53"/>
  <c r="P36" i="53"/>
  <c r="O36" i="53"/>
  <c r="N36" i="53"/>
  <c r="M36" i="53"/>
  <c r="L36" i="53"/>
  <c r="K36" i="53"/>
  <c r="J36" i="53"/>
  <c r="I36" i="53"/>
  <c r="H36" i="53"/>
  <c r="G36" i="53"/>
  <c r="F36" i="53"/>
  <c r="E36" i="53"/>
  <c r="D36" i="53"/>
  <c r="C36" i="53"/>
  <c r="AP35" i="53"/>
  <c r="AO35" i="53"/>
  <c r="AN35" i="53"/>
  <c r="AM35" i="53"/>
  <c r="AL35" i="53"/>
  <c r="AK35" i="53"/>
  <c r="AJ35" i="53"/>
  <c r="AI35" i="53"/>
  <c r="AH35" i="53"/>
  <c r="AG35" i="53"/>
  <c r="AF35" i="53"/>
  <c r="AE35" i="53"/>
  <c r="AD35" i="53"/>
  <c r="AC35" i="53"/>
  <c r="AB35" i="53"/>
  <c r="AA35" i="53"/>
  <c r="Z35" i="53"/>
  <c r="Y35" i="53"/>
  <c r="X35" i="53"/>
  <c r="W35" i="53"/>
  <c r="V35" i="53"/>
  <c r="U35" i="53"/>
  <c r="T35" i="53"/>
  <c r="S35" i="53"/>
  <c r="R35" i="53"/>
  <c r="Q35" i="53"/>
  <c r="P35" i="53"/>
  <c r="O35" i="53"/>
  <c r="N35" i="53"/>
  <c r="M35" i="53"/>
  <c r="L35" i="53"/>
  <c r="K35" i="53"/>
  <c r="J35" i="53"/>
  <c r="I35" i="53"/>
  <c r="H35" i="53"/>
  <c r="G35" i="53"/>
  <c r="F35" i="53"/>
  <c r="E35" i="53"/>
  <c r="D35" i="53"/>
  <c r="C35" i="53"/>
  <c r="AP34" i="53"/>
  <c r="AO34" i="53"/>
  <c r="AN34" i="53"/>
  <c r="AM34" i="53"/>
  <c r="AL34" i="53"/>
  <c r="AK34" i="53"/>
  <c r="AJ34" i="53"/>
  <c r="AI34" i="53"/>
  <c r="AH34" i="53"/>
  <c r="AG34" i="53"/>
  <c r="AF34" i="53"/>
  <c r="AE34" i="53"/>
  <c r="AD34" i="53"/>
  <c r="AC34" i="53"/>
  <c r="AB34" i="53"/>
  <c r="AA34" i="53"/>
  <c r="Z34" i="53"/>
  <c r="Y34" i="53"/>
  <c r="X34" i="53"/>
  <c r="W34" i="53"/>
  <c r="V34" i="53"/>
  <c r="U34" i="53"/>
  <c r="T34" i="53"/>
  <c r="S34" i="53"/>
  <c r="R34" i="53"/>
  <c r="Q34" i="53"/>
  <c r="P34" i="53"/>
  <c r="O34" i="53"/>
  <c r="N34" i="53"/>
  <c r="M34" i="53"/>
  <c r="L34" i="53"/>
  <c r="K34" i="53"/>
  <c r="J34" i="53"/>
  <c r="I34" i="53"/>
  <c r="H34" i="53"/>
  <c r="G34" i="53"/>
  <c r="F34" i="53"/>
  <c r="E34" i="53"/>
  <c r="D34" i="53"/>
  <c r="C34" i="53"/>
  <c r="AP33" i="53"/>
  <c r="AO33" i="53"/>
  <c r="AN33" i="53"/>
  <c r="AM33" i="53"/>
  <c r="AL33" i="53"/>
  <c r="AK33" i="53"/>
  <c r="AJ33" i="53"/>
  <c r="AI33" i="53"/>
  <c r="AH33" i="53"/>
  <c r="AG33" i="53"/>
  <c r="AF33" i="53"/>
  <c r="AE33" i="53"/>
  <c r="AD33" i="53"/>
  <c r="AC33" i="53"/>
  <c r="AB33" i="53"/>
  <c r="AA33" i="53"/>
  <c r="Z33" i="53"/>
  <c r="Y33" i="53"/>
  <c r="X33" i="53"/>
  <c r="W33" i="53"/>
  <c r="V33" i="53"/>
  <c r="U33" i="53"/>
  <c r="T33" i="53"/>
  <c r="S33" i="53"/>
  <c r="R33" i="53"/>
  <c r="Q33" i="53"/>
  <c r="P33" i="53"/>
  <c r="O33" i="53"/>
  <c r="N33" i="53"/>
  <c r="M33" i="53"/>
  <c r="L33" i="53"/>
  <c r="K33" i="53"/>
  <c r="J33" i="53"/>
  <c r="I33" i="53"/>
  <c r="H33" i="53"/>
  <c r="G33" i="53"/>
  <c r="F33" i="53"/>
  <c r="E33" i="53"/>
  <c r="D33" i="53"/>
  <c r="C33" i="53"/>
  <c r="AP32" i="53"/>
  <c r="AO32" i="53"/>
  <c r="AN32" i="53"/>
  <c r="AM32" i="53"/>
  <c r="AL32" i="53"/>
  <c r="AK32" i="53"/>
  <c r="AJ32" i="53"/>
  <c r="AI32" i="53"/>
  <c r="AH32" i="53"/>
  <c r="AG32" i="53"/>
  <c r="AF32" i="53"/>
  <c r="AE32" i="53"/>
  <c r="AD32" i="53"/>
  <c r="AC32" i="53"/>
  <c r="AB32" i="53"/>
  <c r="AA32" i="53"/>
  <c r="Z32" i="53"/>
  <c r="Y32" i="53"/>
  <c r="X32" i="53"/>
  <c r="W32" i="53"/>
  <c r="V32" i="53"/>
  <c r="U32" i="53"/>
  <c r="T32" i="53"/>
  <c r="S32" i="53"/>
  <c r="R32" i="53"/>
  <c r="Q32" i="53"/>
  <c r="P32" i="53"/>
  <c r="O32" i="53"/>
  <c r="N32" i="53"/>
  <c r="M32" i="53"/>
  <c r="L32" i="53"/>
  <c r="K32" i="53"/>
  <c r="J32" i="53"/>
  <c r="I32" i="53"/>
  <c r="H32" i="53"/>
  <c r="G32" i="53"/>
  <c r="F32" i="53"/>
  <c r="E32" i="53"/>
  <c r="D32" i="53"/>
  <c r="C32" i="53"/>
  <c r="AP31" i="53"/>
  <c r="AO31" i="53"/>
  <c r="AN31" i="53"/>
  <c r="AM31" i="53"/>
  <c r="AL31" i="53"/>
  <c r="AK31" i="53"/>
  <c r="AJ31" i="53"/>
  <c r="AI31" i="53"/>
  <c r="AH31" i="53"/>
  <c r="AG31" i="53"/>
  <c r="AF31" i="53"/>
  <c r="AE31" i="53"/>
  <c r="AD31" i="53"/>
  <c r="AC31" i="53"/>
  <c r="AB31" i="53"/>
  <c r="AA31" i="53"/>
  <c r="Z31" i="53"/>
  <c r="Y31" i="53"/>
  <c r="X31" i="53"/>
  <c r="W31" i="53"/>
  <c r="V31" i="53"/>
  <c r="U31" i="53"/>
  <c r="T31" i="53"/>
  <c r="S31" i="53"/>
  <c r="R31" i="53"/>
  <c r="Q31" i="53"/>
  <c r="P31" i="53"/>
  <c r="O31" i="53"/>
  <c r="N31" i="53"/>
  <c r="M31" i="53"/>
  <c r="L31" i="53"/>
  <c r="K31" i="53"/>
  <c r="J31" i="53"/>
  <c r="I31" i="53"/>
  <c r="H31" i="53"/>
  <c r="G31" i="53"/>
  <c r="F31" i="53"/>
  <c r="E31" i="53"/>
  <c r="D31" i="53"/>
  <c r="C31" i="53"/>
  <c r="AP30" i="53"/>
  <c r="AO30" i="53"/>
  <c r="AN30" i="53"/>
  <c r="AM30" i="53"/>
  <c r="AL30" i="53"/>
  <c r="AK30" i="53"/>
  <c r="AJ30" i="53"/>
  <c r="AI30" i="53"/>
  <c r="AH30" i="53"/>
  <c r="AG30" i="53"/>
  <c r="AF30" i="53"/>
  <c r="AE30" i="53"/>
  <c r="AD30" i="53"/>
  <c r="AC30" i="53"/>
  <c r="AB30" i="53"/>
  <c r="AA30" i="53"/>
  <c r="Z30" i="53"/>
  <c r="Y30" i="53"/>
  <c r="X30" i="53"/>
  <c r="W30" i="53"/>
  <c r="V30" i="53"/>
  <c r="U30" i="53"/>
  <c r="T30" i="53"/>
  <c r="S30" i="53"/>
  <c r="R30" i="53"/>
  <c r="Q30" i="53"/>
  <c r="P30" i="53"/>
  <c r="O30" i="53"/>
  <c r="N30" i="53"/>
  <c r="M30" i="53"/>
  <c r="L30" i="53"/>
  <c r="K30" i="53"/>
  <c r="J30" i="53"/>
  <c r="I30" i="53"/>
  <c r="H30" i="53"/>
  <c r="G30" i="53"/>
  <c r="F30" i="53"/>
  <c r="E30" i="53"/>
  <c r="D30" i="53"/>
  <c r="C30" i="53"/>
  <c r="AP29" i="53"/>
  <c r="AO29" i="53"/>
  <c r="AN29" i="53"/>
  <c r="AM29" i="53"/>
  <c r="AL29" i="53"/>
  <c r="AK29" i="53"/>
  <c r="AJ29" i="53"/>
  <c r="AI29" i="53"/>
  <c r="AH29" i="53"/>
  <c r="AG29" i="53"/>
  <c r="AF29" i="53"/>
  <c r="AE29" i="53"/>
  <c r="AD29" i="53"/>
  <c r="AC29" i="53"/>
  <c r="AB29" i="53"/>
  <c r="AA29" i="53"/>
  <c r="Z29" i="53"/>
  <c r="Y29" i="53"/>
  <c r="X29" i="53"/>
  <c r="W29" i="53"/>
  <c r="V29" i="53"/>
  <c r="U29" i="53"/>
  <c r="T29" i="53"/>
  <c r="S29" i="53"/>
  <c r="R29" i="53"/>
  <c r="Q29" i="53"/>
  <c r="P29" i="53"/>
  <c r="O29" i="53"/>
  <c r="N29" i="53"/>
  <c r="M29" i="53"/>
  <c r="L29" i="53"/>
  <c r="K29" i="53"/>
  <c r="J29" i="53"/>
  <c r="I29" i="53"/>
  <c r="H29" i="53"/>
  <c r="G29" i="53"/>
  <c r="F29" i="53"/>
  <c r="E29" i="53"/>
  <c r="D29" i="53"/>
  <c r="C29" i="53"/>
  <c r="AP28" i="53"/>
  <c r="AO28" i="53"/>
  <c r="AN28" i="53"/>
  <c r="AM28" i="53"/>
  <c r="AL28" i="53"/>
  <c r="AK28" i="53"/>
  <c r="AJ28" i="53"/>
  <c r="AI28" i="53"/>
  <c r="AH28" i="53"/>
  <c r="AG28" i="53"/>
  <c r="AF28" i="53"/>
  <c r="AE28" i="53"/>
  <c r="AD28" i="53"/>
  <c r="AC28" i="53"/>
  <c r="AB28" i="53"/>
  <c r="AA28" i="53"/>
  <c r="Z28" i="53"/>
  <c r="Y28" i="53"/>
  <c r="X28" i="53"/>
  <c r="W28" i="53"/>
  <c r="V28" i="53"/>
  <c r="U28" i="53"/>
  <c r="T28" i="53"/>
  <c r="S28" i="53"/>
  <c r="R28" i="53"/>
  <c r="Q28" i="53"/>
  <c r="P28" i="53"/>
  <c r="O28" i="53"/>
  <c r="N28" i="53"/>
  <c r="M28" i="53"/>
  <c r="L28" i="53"/>
  <c r="K28" i="53"/>
  <c r="J28" i="53"/>
  <c r="I28" i="53"/>
  <c r="H28" i="53"/>
  <c r="G28" i="53"/>
  <c r="F28" i="53"/>
  <c r="E28" i="53"/>
  <c r="D28" i="53"/>
  <c r="C28" i="53"/>
  <c r="AP27" i="53"/>
  <c r="AO27" i="53"/>
  <c r="AN27" i="53"/>
  <c r="AM27" i="53"/>
  <c r="AL27" i="53"/>
  <c r="AK27" i="53"/>
  <c r="AJ27" i="53"/>
  <c r="AI27" i="53"/>
  <c r="AH27" i="53"/>
  <c r="AG27" i="53"/>
  <c r="AF27" i="53"/>
  <c r="AE27" i="53"/>
  <c r="AD27" i="53"/>
  <c r="AC27" i="53"/>
  <c r="AB27" i="53"/>
  <c r="AA27" i="53"/>
  <c r="Z27" i="53"/>
  <c r="Y27" i="53"/>
  <c r="X27" i="53"/>
  <c r="W27" i="53"/>
  <c r="V27" i="53"/>
  <c r="U27" i="53"/>
  <c r="T27" i="53"/>
  <c r="S27" i="53"/>
  <c r="R27" i="53"/>
  <c r="Q27" i="53"/>
  <c r="P27" i="53"/>
  <c r="O27" i="53"/>
  <c r="N27" i="53"/>
  <c r="M27" i="53"/>
  <c r="L27" i="53"/>
  <c r="K27" i="53"/>
  <c r="J27" i="53"/>
  <c r="I27" i="53"/>
  <c r="H27" i="53"/>
  <c r="G27" i="53"/>
  <c r="F27" i="53"/>
  <c r="E27" i="53"/>
  <c r="D27" i="53"/>
  <c r="C27" i="53"/>
  <c r="AP26" i="53"/>
  <c r="AO26" i="53"/>
  <c r="AN26" i="53"/>
  <c r="AM26" i="53"/>
  <c r="AL26" i="53"/>
  <c r="AK26" i="53"/>
  <c r="AJ26" i="53"/>
  <c r="AI26" i="53"/>
  <c r="AH26" i="53"/>
  <c r="AG26" i="53"/>
  <c r="AF26" i="53"/>
  <c r="AE26" i="53"/>
  <c r="AD26" i="53"/>
  <c r="AC26" i="53"/>
  <c r="AB26" i="53"/>
  <c r="AA26" i="53"/>
  <c r="Z26" i="53"/>
  <c r="Y26" i="53"/>
  <c r="X26" i="53"/>
  <c r="W26" i="53"/>
  <c r="V26" i="53"/>
  <c r="U26" i="53"/>
  <c r="T26" i="53"/>
  <c r="S26" i="53"/>
  <c r="R26" i="53"/>
  <c r="Q26" i="53"/>
  <c r="P26" i="53"/>
  <c r="O26" i="53"/>
  <c r="N26" i="53"/>
  <c r="M26" i="53"/>
  <c r="L26" i="53"/>
  <c r="K26" i="53"/>
  <c r="J26" i="53"/>
  <c r="I26" i="53"/>
  <c r="H26" i="53"/>
  <c r="G26" i="53"/>
  <c r="F26" i="53"/>
  <c r="E26" i="53"/>
  <c r="D26" i="53"/>
  <c r="C26" i="53"/>
  <c r="AP25" i="53"/>
  <c r="AO25" i="53"/>
  <c r="AN25" i="53"/>
  <c r="AM25" i="53"/>
  <c r="AL25" i="53"/>
  <c r="AK25" i="53"/>
  <c r="AJ25" i="53"/>
  <c r="AI25" i="53"/>
  <c r="AH25" i="53"/>
  <c r="AG25" i="53"/>
  <c r="AF25" i="53"/>
  <c r="AE25" i="53"/>
  <c r="AD25" i="53"/>
  <c r="AC25" i="53"/>
  <c r="AB25" i="53"/>
  <c r="AA25" i="53"/>
  <c r="Z25" i="53"/>
  <c r="Y25" i="53"/>
  <c r="X25" i="53"/>
  <c r="W25" i="53"/>
  <c r="V25" i="53"/>
  <c r="U25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AP24" i="53"/>
  <c r="AO24" i="53"/>
  <c r="AN24" i="53"/>
  <c r="AM24" i="53"/>
  <c r="AL24" i="53"/>
  <c r="AK24" i="53"/>
  <c r="AJ24" i="53"/>
  <c r="AI24" i="53"/>
  <c r="AH24" i="53"/>
  <c r="AG24" i="53"/>
  <c r="AF24" i="53"/>
  <c r="AE24" i="53"/>
  <c r="AD24" i="53"/>
  <c r="AC24" i="53"/>
  <c r="AB24" i="53"/>
  <c r="AA24" i="53"/>
  <c r="Z24" i="53"/>
  <c r="Y24" i="53"/>
  <c r="X24" i="53"/>
  <c r="W24" i="53"/>
  <c r="V24" i="53"/>
  <c r="U24" i="53"/>
  <c r="T24" i="53"/>
  <c r="S24" i="53"/>
  <c r="R24" i="53"/>
  <c r="Q24" i="53"/>
  <c r="P24" i="53"/>
  <c r="O24" i="53"/>
  <c r="N24" i="53"/>
  <c r="M24" i="53"/>
  <c r="L24" i="53"/>
  <c r="K24" i="53"/>
  <c r="J24" i="53"/>
  <c r="I24" i="53"/>
  <c r="H24" i="53"/>
  <c r="G24" i="53"/>
  <c r="F24" i="53"/>
  <c r="E24" i="53"/>
  <c r="D24" i="53"/>
  <c r="C24" i="53"/>
  <c r="AP23" i="53"/>
  <c r="AO23" i="53"/>
  <c r="AN23" i="53"/>
  <c r="AM23" i="53"/>
  <c r="AL23" i="53"/>
  <c r="AK23" i="53"/>
  <c r="AJ23" i="53"/>
  <c r="AI23" i="53"/>
  <c r="AH23" i="53"/>
  <c r="AG23" i="53"/>
  <c r="AF23" i="53"/>
  <c r="AE23" i="53"/>
  <c r="AD23" i="53"/>
  <c r="AC23" i="53"/>
  <c r="AB23" i="53"/>
  <c r="AA23" i="53"/>
  <c r="Z23" i="53"/>
  <c r="Y23" i="53"/>
  <c r="X23" i="53"/>
  <c r="W23" i="53"/>
  <c r="V23" i="53"/>
  <c r="U23" i="53"/>
  <c r="T23" i="53"/>
  <c r="S23" i="53"/>
  <c r="R23" i="53"/>
  <c r="Q23" i="53"/>
  <c r="P23" i="53"/>
  <c r="O23" i="53"/>
  <c r="N23" i="53"/>
  <c r="M23" i="53"/>
  <c r="L23" i="53"/>
  <c r="K23" i="53"/>
  <c r="J23" i="53"/>
  <c r="I23" i="53"/>
  <c r="H23" i="53"/>
  <c r="G23" i="53"/>
  <c r="F23" i="53"/>
  <c r="E23" i="53"/>
  <c r="D23" i="53"/>
  <c r="C23" i="53"/>
  <c r="AP22" i="53"/>
  <c r="AO22" i="53"/>
  <c r="AN22" i="53"/>
  <c r="AM22" i="53"/>
  <c r="AL22" i="53"/>
  <c r="AK22" i="53"/>
  <c r="AJ22" i="53"/>
  <c r="AI22" i="53"/>
  <c r="AH22" i="53"/>
  <c r="AG22" i="53"/>
  <c r="AF22" i="53"/>
  <c r="AE22" i="53"/>
  <c r="AD22" i="53"/>
  <c r="AC22" i="53"/>
  <c r="AB22" i="53"/>
  <c r="AA22" i="53"/>
  <c r="Z22" i="53"/>
  <c r="Y22" i="53"/>
  <c r="X22" i="53"/>
  <c r="W22" i="53"/>
  <c r="V22" i="53"/>
  <c r="U22" i="53"/>
  <c r="T22" i="53"/>
  <c r="S22" i="53"/>
  <c r="R22" i="53"/>
  <c r="Q22" i="53"/>
  <c r="P22" i="53"/>
  <c r="O22" i="53"/>
  <c r="N22" i="53"/>
  <c r="M22" i="53"/>
  <c r="L22" i="53"/>
  <c r="K22" i="53"/>
  <c r="J22" i="53"/>
  <c r="I22" i="53"/>
  <c r="H22" i="53"/>
  <c r="G22" i="53"/>
  <c r="F22" i="53"/>
  <c r="E22" i="53"/>
  <c r="D22" i="53"/>
  <c r="C22" i="53"/>
  <c r="AP21" i="53"/>
  <c r="AO21" i="53"/>
  <c r="AN21" i="53"/>
  <c r="AM21" i="53"/>
  <c r="AL21" i="53"/>
  <c r="AK21" i="53"/>
  <c r="AJ21" i="53"/>
  <c r="AI21" i="53"/>
  <c r="AH21" i="53"/>
  <c r="AG21" i="53"/>
  <c r="AF21" i="53"/>
  <c r="AE21" i="53"/>
  <c r="AD21" i="53"/>
  <c r="AC21" i="53"/>
  <c r="AB21" i="53"/>
  <c r="AA21" i="53"/>
  <c r="Z21" i="53"/>
  <c r="Y21" i="53"/>
  <c r="X21" i="53"/>
  <c r="W21" i="53"/>
  <c r="V21" i="53"/>
  <c r="U21" i="53"/>
  <c r="T21" i="53"/>
  <c r="S21" i="53"/>
  <c r="R21" i="53"/>
  <c r="Q21" i="53"/>
  <c r="P21" i="53"/>
  <c r="O21" i="53"/>
  <c r="N21" i="53"/>
  <c r="M21" i="53"/>
  <c r="L21" i="53"/>
  <c r="K21" i="53"/>
  <c r="J21" i="53"/>
  <c r="I21" i="53"/>
  <c r="H21" i="53"/>
  <c r="G21" i="53"/>
  <c r="F21" i="53"/>
  <c r="E21" i="53"/>
  <c r="D21" i="53"/>
  <c r="C21" i="53"/>
  <c r="AP20" i="53"/>
  <c r="AO20" i="53"/>
  <c r="AN20" i="53"/>
  <c r="AM20" i="53"/>
  <c r="AL20" i="53"/>
  <c r="AK20" i="53"/>
  <c r="AJ20" i="53"/>
  <c r="AI20" i="53"/>
  <c r="AH20" i="53"/>
  <c r="AG20" i="53"/>
  <c r="AF20" i="53"/>
  <c r="AE20" i="53"/>
  <c r="AD20" i="53"/>
  <c r="AC20" i="53"/>
  <c r="AB20" i="53"/>
  <c r="AA20" i="53"/>
  <c r="Z20" i="53"/>
  <c r="Y20" i="53"/>
  <c r="X20" i="53"/>
  <c r="W20" i="53"/>
  <c r="V20" i="53"/>
  <c r="U20" i="53"/>
  <c r="T20" i="53"/>
  <c r="S20" i="53"/>
  <c r="R20" i="53"/>
  <c r="Q20" i="53"/>
  <c r="P20" i="53"/>
  <c r="O20" i="53"/>
  <c r="N20" i="53"/>
  <c r="M20" i="53"/>
  <c r="L20" i="53"/>
  <c r="K20" i="53"/>
  <c r="J20" i="53"/>
  <c r="I20" i="53"/>
  <c r="H20" i="53"/>
  <c r="G20" i="53"/>
  <c r="F20" i="53"/>
  <c r="E20" i="53"/>
  <c r="D20" i="53"/>
  <c r="C20" i="53"/>
  <c r="AP19" i="53"/>
  <c r="AO19" i="53"/>
  <c r="AN19" i="53"/>
  <c r="AM19" i="53"/>
  <c r="AL19" i="53"/>
  <c r="AK19" i="53"/>
  <c r="AJ19" i="53"/>
  <c r="AI19" i="53"/>
  <c r="AH19" i="53"/>
  <c r="AG19" i="53"/>
  <c r="AF19" i="53"/>
  <c r="AE19" i="53"/>
  <c r="AD19" i="53"/>
  <c r="AC19" i="53"/>
  <c r="AB19" i="53"/>
  <c r="AA19" i="53"/>
  <c r="Z19" i="53"/>
  <c r="Y19" i="53"/>
  <c r="X19" i="53"/>
  <c r="W19" i="53"/>
  <c r="V19" i="53"/>
  <c r="U19" i="53"/>
  <c r="T19" i="53"/>
  <c r="S19" i="53"/>
  <c r="R19" i="53"/>
  <c r="Q19" i="53"/>
  <c r="P19" i="53"/>
  <c r="O19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B446" i="53"/>
  <c r="B445" i="53"/>
  <c r="B444" i="53"/>
  <c r="B443" i="53"/>
  <c r="B442" i="53"/>
  <c r="B441" i="53"/>
  <c r="B440" i="53"/>
  <c r="B439" i="53"/>
  <c r="B438" i="53"/>
  <c r="B437" i="53"/>
  <c r="B436" i="53"/>
  <c r="B435" i="53"/>
  <c r="B434" i="53"/>
  <c r="B433" i="53"/>
  <c r="B432" i="53"/>
  <c r="B431" i="53"/>
  <c r="B430" i="53"/>
  <c r="B429" i="53"/>
  <c r="B428" i="53"/>
  <c r="B427" i="53"/>
  <c r="B426" i="53"/>
  <c r="B425" i="53"/>
  <c r="B424" i="53"/>
  <c r="B423" i="53"/>
  <c r="B422" i="53"/>
  <c r="B421" i="53"/>
  <c r="B420" i="53"/>
  <c r="B419" i="53"/>
  <c r="B418" i="53"/>
  <c r="B417" i="53"/>
  <c r="B416" i="53"/>
  <c r="B415" i="53"/>
  <c r="B414" i="53"/>
  <c r="B413" i="53"/>
  <c r="B412" i="53"/>
  <c r="B411" i="53"/>
  <c r="B410" i="53"/>
  <c r="B409" i="53"/>
  <c r="B408" i="53"/>
  <c r="B407" i="53"/>
  <c r="B406" i="53"/>
  <c r="B405" i="53"/>
  <c r="B404" i="53"/>
  <c r="B403" i="53"/>
  <c r="B402" i="53"/>
  <c r="B401" i="53"/>
  <c r="B400" i="53"/>
  <c r="B399" i="53"/>
  <c r="B398" i="53"/>
  <c r="B397" i="53"/>
  <c r="B396" i="53"/>
  <c r="B395" i="53"/>
  <c r="B394" i="53"/>
  <c r="B393" i="53"/>
  <c r="B392" i="53"/>
  <c r="B391" i="53"/>
  <c r="B390" i="53"/>
  <c r="B389" i="53"/>
  <c r="B388" i="53"/>
  <c r="B387" i="53"/>
  <c r="B386" i="53"/>
  <c r="B385" i="53"/>
  <c r="B384" i="53"/>
  <c r="B383" i="53"/>
  <c r="B382" i="53"/>
  <c r="B381" i="53"/>
  <c r="B380" i="53"/>
  <c r="B379" i="53"/>
  <c r="B378" i="53"/>
  <c r="B377" i="53"/>
  <c r="B376" i="53"/>
  <c r="B375" i="53"/>
  <c r="B374" i="53"/>
  <c r="B373" i="53"/>
  <c r="B372" i="53"/>
  <c r="B371" i="53"/>
  <c r="B370" i="53"/>
  <c r="B369" i="53"/>
  <c r="B368" i="53"/>
  <c r="B367" i="53"/>
  <c r="B366" i="53"/>
  <c r="B365" i="53"/>
  <c r="B364" i="53"/>
  <c r="B363" i="53"/>
  <c r="B362" i="53"/>
  <c r="B361" i="53"/>
  <c r="B360" i="53"/>
  <c r="B359" i="53"/>
  <c r="B358" i="53"/>
  <c r="B357" i="53"/>
  <c r="B356" i="53"/>
  <c r="B355" i="53"/>
  <c r="B354" i="53"/>
  <c r="B353" i="53"/>
  <c r="B352" i="53"/>
  <c r="B351" i="53"/>
  <c r="B350" i="53"/>
  <c r="B349" i="53"/>
  <c r="B348" i="53"/>
  <c r="B347" i="53"/>
  <c r="B346" i="53"/>
  <c r="B345" i="53"/>
  <c r="B344" i="53"/>
  <c r="B343" i="53"/>
  <c r="B342" i="53"/>
  <c r="B341" i="53"/>
  <c r="B340" i="53"/>
  <c r="B339" i="53"/>
  <c r="B338" i="53"/>
  <c r="B337" i="53"/>
  <c r="B336" i="53"/>
  <c r="B335" i="53"/>
  <c r="B334" i="53"/>
  <c r="B333" i="53"/>
  <c r="B332" i="53"/>
  <c r="B331" i="53"/>
  <c r="B330" i="53"/>
  <c r="B329" i="53"/>
  <c r="B328" i="53"/>
  <c r="B327" i="53"/>
  <c r="B326" i="53"/>
  <c r="B325" i="53"/>
  <c r="B324" i="53"/>
  <c r="B323" i="53"/>
  <c r="B322" i="53"/>
  <c r="B321" i="53"/>
  <c r="B320" i="53"/>
  <c r="B319" i="53"/>
  <c r="B318" i="53"/>
  <c r="B317" i="53"/>
  <c r="B316" i="53"/>
  <c r="B315" i="53"/>
  <c r="B314" i="53"/>
  <c r="B313" i="53"/>
  <c r="B312" i="53"/>
  <c r="B311" i="53"/>
  <c r="B310" i="53"/>
  <c r="B309" i="53"/>
  <c r="B308" i="53"/>
  <c r="B307" i="53"/>
  <c r="B306" i="53"/>
  <c r="B305" i="53"/>
  <c r="B304" i="53"/>
  <c r="B303" i="53"/>
  <c r="B302" i="53"/>
  <c r="B301" i="53"/>
  <c r="B300" i="53"/>
  <c r="B299" i="53"/>
  <c r="B298" i="53"/>
  <c r="B297" i="53"/>
  <c r="B296" i="53"/>
  <c r="B295" i="53"/>
  <c r="B294" i="53"/>
  <c r="B293" i="53"/>
  <c r="B292" i="53"/>
  <c r="B291" i="53"/>
  <c r="B290" i="53"/>
  <c r="B289" i="53"/>
  <c r="B288" i="53"/>
  <c r="B287" i="53"/>
  <c r="B286" i="53"/>
  <c r="B285" i="53"/>
  <c r="B284" i="53"/>
  <c r="B283" i="53"/>
  <c r="B282" i="53"/>
  <c r="B281" i="53"/>
  <c r="B280" i="53"/>
  <c r="B279" i="53"/>
  <c r="B278" i="53"/>
  <c r="B277" i="53"/>
  <c r="B276" i="53"/>
  <c r="B275" i="53"/>
  <c r="B274" i="53"/>
  <c r="B273" i="53"/>
  <c r="B272" i="53"/>
  <c r="B271" i="53"/>
  <c r="B270" i="53"/>
  <c r="B269" i="53"/>
  <c r="B268" i="53"/>
  <c r="B267" i="53"/>
  <c r="B266" i="53"/>
  <c r="B265" i="53"/>
  <c r="B264" i="53"/>
  <c r="B263" i="53"/>
  <c r="B262" i="53"/>
  <c r="B261" i="53"/>
  <c r="B260" i="53"/>
  <c r="B259" i="53"/>
  <c r="B258" i="53"/>
  <c r="B257" i="53"/>
  <c r="B256" i="53"/>
  <c r="B255" i="53"/>
  <c r="B254" i="53"/>
  <c r="B253" i="53"/>
  <c r="B252" i="53"/>
  <c r="B251" i="53"/>
  <c r="B250" i="53"/>
  <c r="B249" i="53"/>
  <c r="B248" i="53"/>
  <c r="B247" i="53"/>
  <c r="B246" i="53"/>
  <c r="B245" i="53"/>
  <c r="B244" i="53"/>
  <c r="B243" i="53"/>
  <c r="B242" i="53"/>
  <c r="B241" i="53"/>
  <c r="B240" i="53"/>
  <c r="B239" i="53"/>
  <c r="B238" i="53"/>
  <c r="B237" i="53"/>
  <c r="B236" i="53"/>
  <c r="B235" i="53"/>
  <c r="B234" i="53"/>
  <c r="B233" i="53"/>
  <c r="B232" i="53"/>
  <c r="B231" i="53"/>
  <c r="B230" i="53"/>
  <c r="B229" i="53"/>
  <c r="B228" i="53"/>
  <c r="B227" i="53"/>
  <c r="B226" i="53"/>
  <c r="B225" i="53"/>
  <c r="B224" i="53"/>
  <c r="B223" i="53"/>
  <c r="B222" i="53"/>
  <c r="B221" i="53"/>
  <c r="B220" i="53"/>
  <c r="B219" i="53"/>
  <c r="B218" i="53"/>
  <c r="B217" i="53"/>
  <c r="B216" i="53"/>
  <c r="B215" i="53"/>
  <c r="B214" i="53"/>
  <c r="B213" i="53"/>
  <c r="B212" i="53"/>
  <c r="B211" i="53"/>
  <c r="B210" i="53"/>
  <c r="B209" i="53"/>
  <c r="B208" i="53"/>
  <c r="B207" i="53"/>
  <c r="B206" i="53"/>
  <c r="B205" i="53"/>
  <c r="B204" i="53"/>
  <c r="B203" i="53"/>
  <c r="B202" i="53"/>
  <c r="B201" i="53"/>
  <c r="B200" i="53"/>
  <c r="B199" i="53"/>
  <c r="B198" i="53"/>
  <c r="B197" i="53"/>
  <c r="B196" i="53"/>
  <c r="B195" i="53"/>
  <c r="B194" i="53"/>
  <c r="B193" i="53"/>
  <c r="B192" i="53"/>
  <c r="B191" i="53"/>
  <c r="B190" i="53"/>
  <c r="B189" i="53"/>
  <c r="B188" i="53"/>
  <c r="B187" i="53"/>
  <c r="B186" i="53"/>
  <c r="B185" i="53"/>
  <c r="B184" i="53"/>
  <c r="B183" i="53"/>
  <c r="B182" i="53"/>
  <c r="B181" i="53"/>
  <c r="B180" i="53"/>
  <c r="B179" i="53"/>
  <c r="B178" i="53"/>
  <c r="B177" i="53"/>
  <c r="B176" i="53"/>
  <c r="B175" i="53"/>
  <c r="B174" i="53"/>
  <c r="B173" i="53"/>
  <c r="B172" i="53"/>
  <c r="B171" i="53"/>
  <c r="B170" i="53"/>
  <c r="B169" i="53"/>
  <c r="B168" i="53"/>
  <c r="B167" i="53"/>
  <c r="B166" i="53"/>
  <c r="B165" i="53"/>
  <c r="B164" i="53"/>
  <c r="B163" i="53"/>
  <c r="B162" i="53"/>
  <c r="B161" i="53"/>
  <c r="B160" i="53"/>
  <c r="B159" i="53"/>
  <c r="B158" i="53"/>
  <c r="B157" i="53"/>
  <c r="B156" i="53"/>
  <c r="B155" i="53"/>
  <c r="B154" i="53"/>
  <c r="B153" i="53"/>
  <c r="B152" i="53"/>
  <c r="B151" i="53"/>
  <c r="B150" i="53"/>
  <c r="B149" i="53"/>
  <c r="B148" i="53"/>
  <c r="B147" i="53"/>
  <c r="B146" i="53"/>
  <c r="B145" i="53"/>
  <c r="B144" i="53"/>
  <c r="B143" i="53"/>
  <c r="B142" i="53"/>
  <c r="B141" i="53"/>
  <c r="B140" i="53"/>
  <c r="B139" i="53"/>
  <c r="B138" i="53"/>
  <c r="B137" i="53"/>
  <c r="B136" i="53"/>
  <c r="B135" i="53"/>
  <c r="B134" i="53"/>
  <c r="B133" i="53"/>
  <c r="B132" i="53"/>
  <c r="B131" i="53"/>
  <c r="B130" i="53"/>
  <c r="B129" i="53"/>
  <c r="B128" i="53"/>
  <c r="B127" i="53"/>
  <c r="B126" i="53"/>
  <c r="B125" i="53"/>
  <c r="B124" i="53"/>
  <c r="B123" i="53"/>
  <c r="B122" i="53"/>
  <c r="B121" i="53"/>
  <c r="B120" i="53"/>
  <c r="B119" i="53"/>
  <c r="B118" i="53"/>
  <c r="B117" i="53"/>
  <c r="B116" i="53"/>
  <c r="B115" i="53"/>
  <c r="B114" i="53"/>
  <c r="B113" i="53"/>
  <c r="B112" i="53"/>
  <c r="B111" i="53"/>
  <c r="B110" i="53"/>
  <c r="B109" i="53"/>
  <c r="B108" i="53"/>
  <c r="B107" i="53"/>
  <c r="B106" i="53"/>
  <c r="B105" i="53"/>
  <c r="B104" i="53"/>
  <c r="B103" i="53"/>
  <c r="B102" i="53"/>
  <c r="B101" i="53"/>
  <c r="B100" i="53"/>
  <c r="B99" i="53"/>
  <c r="B98" i="53"/>
  <c r="B97" i="53"/>
  <c r="B96" i="53"/>
  <c r="B95" i="53"/>
  <c r="B94" i="53"/>
  <c r="B93" i="53"/>
  <c r="B92" i="53"/>
  <c r="B91" i="53"/>
  <c r="B90" i="53"/>
  <c r="B89" i="53"/>
  <c r="B88" i="53"/>
  <c r="B87" i="53"/>
  <c r="B86" i="53"/>
  <c r="B85" i="53"/>
  <c r="B84" i="53"/>
  <c r="B83" i="53"/>
  <c r="B82" i="53"/>
  <c r="B81" i="53"/>
  <c r="B80" i="53"/>
  <c r="B79" i="53"/>
  <c r="B78" i="53"/>
  <c r="B77" i="53"/>
  <c r="B76" i="53"/>
  <c r="B75" i="53"/>
  <c r="B74" i="53"/>
  <c r="B73" i="53"/>
  <c r="B72" i="53"/>
  <c r="B71" i="53"/>
  <c r="B70" i="53"/>
  <c r="B69" i="53"/>
  <c r="B68" i="53"/>
  <c r="B67" i="53"/>
  <c r="B66" i="53"/>
  <c r="B65" i="53"/>
  <c r="B64" i="53"/>
  <c r="B63" i="53"/>
  <c r="B62" i="53"/>
  <c r="B61" i="53"/>
  <c r="B60" i="53"/>
  <c r="B59" i="53"/>
  <c r="B58" i="53"/>
  <c r="B57" i="53"/>
  <c r="B56" i="53"/>
  <c r="B55" i="53"/>
  <c r="B54" i="53"/>
  <c r="B53" i="53"/>
  <c r="B52" i="53"/>
  <c r="B51" i="53"/>
  <c r="B50" i="53"/>
  <c r="B49" i="53"/>
  <c r="B48" i="53"/>
  <c r="B47" i="53"/>
  <c r="B46" i="53"/>
  <c r="B45" i="53"/>
  <c r="B44" i="53"/>
  <c r="B43" i="53"/>
  <c r="B42" i="53"/>
  <c r="B41" i="53"/>
  <c r="B40" i="53"/>
  <c r="B39" i="53"/>
  <c r="B38" i="53"/>
  <c r="B37" i="53"/>
  <c r="B36" i="53"/>
  <c r="B35" i="53"/>
  <c r="B34" i="53"/>
  <c r="B33" i="53"/>
  <c r="B32" i="53"/>
  <c r="B31" i="53"/>
  <c r="B30" i="53"/>
  <c r="B29" i="53"/>
  <c r="B28" i="53"/>
  <c r="B27" i="53"/>
  <c r="B26" i="53"/>
  <c r="B25" i="53"/>
  <c r="B24" i="53"/>
  <c r="B23" i="53"/>
  <c r="B22" i="53"/>
  <c r="B21" i="53"/>
  <c r="B20" i="53"/>
  <c r="B22" i="29"/>
  <c r="B21" i="29"/>
  <c r="B20" i="29"/>
  <c r="B10" i="29"/>
  <c r="B11" i="29" s="1"/>
  <c r="B19" i="53" l="1"/>
  <c r="I452" i="53" l="1"/>
  <c r="I449" i="53"/>
  <c r="Q452" i="53"/>
  <c r="Q449" i="53"/>
  <c r="Y452" i="53"/>
  <c r="Y449" i="53"/>
  <c r="AG452" i="53"/>
  <c r="AG449" i="53"/>
  <c r="AO452" i="53"/>
  <c r="AO449" i="53"/>
  <c r="AN452" i="53"/>
  <c r="AN449" i="53"/>
  <c r="J452" i="53"/>
  <c r="J449" i="53"/>
  <c r="Z452" i="53"/>
  <c r="Z449" i="53"/>
  <c r="AP452" i="53"/>
  <c r="AP449" i="53"/>
  <c r="X452" i="53"/>
  <c r="X449" i="53"/>
  <c r="B449" i="53"/>
  <c r="R452" i="53"/>
  <c r="R449" i="53"/>
  <c r="AH452" i="53"/>
  <c r="AH449" i="53"/>
  <c r="K449" i="53"/>
  <c r="K452" i="53"/>
  <c r="S449" i="53"/>
  <c r="S452" i="53"/>
  <c r="AA449" i="53"/>
  <c r="AA452" i="53"/>
  <c r="AI452" i="53"/>
  <c r="AI449" i="53"/>
  <c r="AQ449" i="53"/>
  <c r="AQ452" i="53"/>
  <c r="AF452" i="53"/>
  <c r="AF449" i="53"/>
  <c r="H452" i="53"/>
  <c r="H449" i="53"/>
  <c r="L452" i="53"/>
  <c r="L449" i="53"/>
  <c r="AJ452" i="53"/>
  <c r="AJ449" i="53"/>
  <c r="E449" i="53"/>
  <c r="E452" i="53"/>
  <c r="AK449" i="53"/>
  <c r="AK452" i="53"/>
  <c r="D452" i="53"/>
  <c r="D449" i="53"/>
  <c r="T452" i="53"/>
  <c r="T449" i="53"/>
  <c r="AB452" i="53"/>
  <c r="AB449" i="53"/>
  <c r="U449" i="53"/>
  <c r="U452" i="53"/>
  <c r="V449" i="53"/>
  <c r="V452" i="53"/>
  <c r="AL449" i="53"/>
  <c r="AL452" i="53"/>
  <c r="P452" i="53"/>
  <c r="P449" i="53"/>
  <c r="M449" i="53"/>
  <c r="M452" i="53"/>
  <c r="AC449" i="53"/>
  <c r="AC452" i="53"/>
  <c r="F449" i="53"/>
  <c r="F452" i="53"/>
  <c r="N449" i="53"/>
  <c r="N452" i="53"/>
  <c r="AD449" i="53"/>
  <c r="AD452" i="53"/>
  <c r="G452" i="53"/>
  <c r="G449" i="53"/>
  <c r="O452" i="53"/>
  <c r="O449" i="53"/>
  <c r="W452" i="53"/>
  <c r="W449" i="53"/>
  <c r="AE452" i="53"/>
  <c r="AE449" i="53"/>
  <c r="AM452" i="53"/>
  <c r="AM449" i="53"/>
  <c r="B4" i="29"/>
  <c r="B452" i="53"/>
  <c r="AO2" i="69" l="1"/>
  <c r="B2" i="69"/>
  <c r="C2" i="69" s="1"/>
  <c r="D2" i="69" s="1"/>
  <c r="E2" i="69" s="1"/>
  <c r="F2" i="69" s="1"/>
  <c r="G2" i="69" s="1"/>
  <c r="H2" i="69" s="1"/>
  <c r="I2" i="69" s="1"/>
  <c r="J2" i="69" s="1"/>
  <c r="K2" i="69" s="1"/>
  <c r="L2" i="69" s="1"/>
  <c r="M2" i="69" s="1"/>
  <c r="N2" i="69" s="1"/>
  <c r="O2" i="69" s="1"/>
  <c r="P2" i="69" s="1"/>
  <c r="Q2" i="69" s="1"/>
  <c r="R2" i="69" s="1"/>
  <c r="S2" i="69" s="1"/>
  <c r="T2" i="69" s="1"/>
  <c r="AZ8" i="46" l="1"/>
  <c r="AY8" i="46"/>
  <c r="AX8" i="46"/>
  <c r="AW8" i="46"/>
  <c r="AV8" i="46"/>
  <c r="AU8" i="46"/>
  <c r="AT8" i="46"/>
  <c r="AS8" i="46"/>
  <c r="AR8" i="46"/>
  <c r="AQ8" i="46"/>
  <c r="AP8" i="46"/>
  <c r="AO8" i="46"/>
  <c r="AN8" i="46"/>
  <c r="AM8" i="46"/>
  <c r="AL8" i="46"/>
  <c r="AK8" i="46"/>
  <c r="AJ8" i="46"/>
  <c r="AI8" i="46"/>
  <c r="AH8" i="46"/>
  <c r="AG8" i="46"/>
  <c r="AF8" i="46"/>
  <c r="AE8" i="46"/>
  <c r="AD8" i="46"/>
  <c r="AC8" i="46"/>
  <c r="AB8" i="46"/>
  <c r="AA8" i="46"/>
  <c r="Z8" i="46"/>
  <c r="AX23" i="29"/>
  <c r="AW23" i="29"/>
  <c r="AV23" i="29"/>
  <c r="AU23" i="29"/>
  <c r="AT23" i="29"/>
  <c r="AS23" i="29"/>
  <c r="AR23" i="29"/>
  <c r="AQ23" i="29"/>
  <c r="AP23" i="29"/>
  <c r="AO23" i="29"/>
  <c r="AN23" i="29"/>
  <c r="AM23" i="29"/>
  <c r="AL23" i="29"/>
  <c r="AK23" i="29"/>
  <c r="AJ23" i="29"/>
  <c r="AI23" i="29"/>
  <c r="AH23" i="29"/>
  <c r="AG23" i="29"/>
  <c r="AF23" i="29"/>
  <c r="AE23" i="29"/>
  <c r="AD23" i="29"/>
  <c r="AC23" i="29"/>
  <c r="AB23" i="29"/>
  <c r="AA23" i="29"/>
  <c r="Z23" i="29"/>
  <c r="Y23" i="29"/>
  <c r="X23" i="29"/>
  <c r="W23" i="29"/>
  <c r="V23" i="29"/>
  <c r="U23" i="29"/>
  <c r="T23" i="29"/>
  <c r="S23" i="29"/>
  <c r="R23" i="29"/>
  <c r="Q23" i="29"/>
  <c r="P23" i="29"/>
  <c r="O23" i="29"/>
  <c r="N23" i="29"/>
  <c r="M23" i="29"/>
  <c r="L23" i="29"/>
  <c r="K23" i="29"/>
  <c r="J23" i="29"/>
  <c r="I23" i="29"/>
  <c r="H23" i="29"/>
  <c r="G23" i="29"/>
  <c r="F23" i="29"/>
  <c r="E23" i="29"/>
  <c r="D23" i="29"/>
  <c r="C23" i="29"/>
  <c r="AX22" i="29"/>
  <c r="AW22" i="29"/>
  <c r="AV22" i="29"/>
  <c r="AU22" i="29"/>
  <c r="AT22" i="29"/>
  <c r="AS22" i="29"/>
  <c r="AR22" i="29"/>
  <c r="AQ22" i="29"/>
  <c r="AP22" i="29"/>
  <c r="AO22" i="29"/>
  <c r="AN22" i="29"/>
  <c r="AM22" i="29"/>
  <c r="AL22" i="29"/>
  <c r="AK22" i="29"/>
  <c r="AJ22" i="29"/>
  <c r="AI22" i="29"/>
  <c r="AH22" i="29"/>
  <c r="AG22" i="29"/>
  <c r="AF22" i="29"/>
  <c r="AE22" i="29"/>
  <c r="AD22" i="29"/>
  <c r="AC22" i="29"/>
  <c r="AB22" i="29"/>
  <c r="AA22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N22" i="29"/>
  <c r="M22" i="29"/>
  <c r="L22" i="29"/>
  <c r="K22" i="29"/>
  <c r="J22" i="29"/>
  <c r="I22" i="29"/>
  <c r="H22" i="29"/>
  <c r="G22" i="29"/>
  <c r="F22" i="29"/>
  <c r="E22" i="29"/>
  <c r="D22" i="29"/>
  <c r="C22" i="29"/>
  <c r="AX21" i="29"/>
  <c r="AW21" i="29"/>
  <c r="AV21" i="29"/>
  <c r="AU21" i="29"/>
  <c r="AT21" i="29"/>
  <c r="AS21" i="29"/>
  <c r="AR21" i="29"/>
  <c r="AQ21" i="29"/>
  <c r="AP21" i="29"/>
  <c r="AO21" i="29"/>
  <c r="AN21" i="29"/>
  <c r="AM21" i="29"/>
  <c r="AL21" i="29"/>
  <c r="AK21" i="29"/>
  <c r="AJ21" i="29"/>
  <c r="AI21" i="29"/>
  <c r="AH21" i="29"/>
  <c r="AG21" i="29"/>
  <c r="AF21" i="29"/>
  <c r="AE21" i="29"/>
  <c r="AD21" i="29"/>
  <c r="AC21" i="29"/>
  <c r="AB21" i="29"/>
  <c r="AA21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N21" i="29"/>
  <c r="M21" i="29"/>
  <c r="L21" i="29"/>
  <c r="K21" i="29"/>
  <c r="J21" i="29"/>
  <c r="I21" i="29"/>
  <c r="H21" i="29"/>
  <c r="G21" i="29"/>
  <c r="F21" i="29"/>
  <c r="E21" i="29"/>
  <c r="D21" i="29"/>
  <c r="C21" i="29"/>
  <c r="AX20" i="29"/>
  <c r="AW20" i="29"/>
  <c r="AV20" i="29"/>
  <c r="AU20" i="29"/>
  <c r="AT20" i="29"/>
  <c r="AS20" i="29"/>
  <c r="AR20" i="29"/>
  <c r="AQ20" i="29"/>
  <c r="AP20" i="29"/>
  <c r="AO20" i="29"/>
  <c r="AN20" i="29"/>
  <c r="AM20" i="29"/>
  <c r="AL20" i="29"/>
  <c r="AK20" i="29"/>
  <c r="AJ20" i="29"/>
  <c r="AI20" i="29"/>
  <c r="AH20" i="29"/>
  <c r="AG20" i="29"/>
  <c r="AF20" i="29"/>
  <c r="AE20" i="29"/>
  <c r="AD20" i="29"/>
  <c r="AC20" i="29"/>
  <c r="AB20" i="29"/>
  <c r="AA20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N20" i="29"/>
  <c r="M20" i="29"/>
  <c r="L20" i="29"/>
  <c r="K20" i="29"/>
  <c r="J20" i="29"/>
  <c r="I20" i="29"/>
  <c r="H20" i="29"/>
  <c r="G20" i="29"/>
  <c r="F20" i="29"/>
  <c r="E20" i="29"/>
  <c r="D20" i="29"/>
  <c r="C20" i="29"/>
  <c r="AX18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23" i="29"/>
  <c r="B18" i="29"/>
  <c r="AX10" i="29"/>
  <c r="AW10" i="29"/>
  <c r="AV10" i="29"/>
  <c r="AU10" i="29"/>
  <c r="AT10" i="29"/>
  <c r="AS10" i="29"/>
  <c r="AR10" i="29"/>
  <c r="AQ10" i="29"/>
  <c r="AP10" i="29"/>
  <c r="AO10" i="29"/>
  <c r="AO11" i="29" s="1"/>
  <c r="AN10" i="29"/>
  <c r="AN11" i="29" s="1"/>
  <c r="AM10" i="29"/>
  <c r="AM11" i="29" s="1"/>
  <c r="AL10" i="29"/>
  <c r="AL11" i="29" s="1"/>
  <c r="AK10" i="29"/>
  <c r="AK11" i="29" s="1"/>
  <c r="AJ10" i="29"/>
  <c r="AJ11" i="29" s="1"/>
  <c r="AI10" i="29"/>
  <c r="AI11" i="29" s="1"/>
  <c r="AH10" i="29"/>
  <c r="AH11" i="29" s="1"/>
  <c r="AG10" i="29"/>
  <c r="AG11" i="29" s="1"/>
  <c r="AF10" i="29"/>
  <c r="AF11" i="29" s="1"/>
  <c r="AE10" i="29"/>
  <c r="AE11" i="29" s="1"/>
  <c r="AD10" i="29"/>
  <c r="AD11" i="29" s="1"/>
  <c r="AC10" i="29"/>
  <c r="AC11" i="29" s="1"/>
  <c r="AB10" i="29"/>
  <c r="AB11" i="29" s="1"/>
  <c r="AA10" i="29"/>
  <c r="AA11" i="29" s="1"/>
  <c r="Z10" i="29"/>
  <c r="Z11" i="29" s="1"/>
  <c r="Y10" i="29"/>
  <c r="Y11" i="29" s="1"/>
  <c r="X10" i="29"/>
  <c r="X11" i="29" s="1"/>
  <c r="W10" i="29"/>
  <c r="W11" i="29" s="1"/>
  <c r="V10" i="29"/>
  <c r="V11" i="29" s="1"/>
  <c r="U10" i="29"/>
  <c r="U11" i="29" s="1"/>
  <c r="T10" i="29"/>
  <c r="T11" i="29" s="1"/>
  <c r="S10" i="29"/>
  <c r="S11" i="29" s="1"/>
  <c r="R10" i="29"/>
  <c r="Q10" i="29"/>
  <c r="Q11" i="29" s="1"/>
  <c r="P10" i="29"/>
  <c r="O10" i="29"/>
  <c r="O11" i="29" s="1"/>
  <c r="N10" i="29"/>
  <c r="N11" i="29" s="1"/>
  <c r="M10" i="29"/>
  <c r="M11" i="29" s="1"/>
  <c r="L10" i="29"/>
  <c r="L11" i="29" s="1"/>
  <c r="K10" i="29"/>
  <c r="K11" i="29" s="1"/>
  <c r="J10" i="29"/>
  <c r="I10" i="29"/>
  <c r="I11" i="29" s="1"/>
  <c r="H10" i="29"/>
  <c r="H11" i="29" s="1"/>
  <c r="G10" i="29"/>
  <c r="G11" i="29" s="1"/>
  <c r="F10" i="29"/>
  <c r="F11" i="29" s="1"/>
  <c r="E10" i="29"/>
  <c r="E11" i="29" s="1"/>
  <c r="D10" i="29"/>
  <c r="D11" i="29" s="1"/>
  <c r="C10" i="29"/>
  <c r="C11" i="29" s="1"/>
  <c r="AP11" i="29"/>
  <c r="P11" i="29"/>
  <c r="R11" i="29"/>
  <c r="J11" i="29"/>
  <c r="AX6" i="29"/>
  <c r="BN39" i="42"/>
  <c r="BM39" i="42"/>
  <c r="BL39" i="42"/>
  <c r="BK39" i="42"/>
  <c r="BJ39" i="42"/>
  <c r="BI39" i="42"/>
  <c r="D13" i="29" l="1"/>
  <c r="D15" i="29" s="1"/>
  <c r="G18" i="21" s="1"/>
  <c r="L13" i="29"/>
  <c r="L15" i="29" s="1"/>
  <c r="O18" i="21" s="1"/>
  <c r="T13" i="29"/>
  <c r="T15" i="29" s="1"/>
  <c r="W18" i="21" s="1"/>
  <c r="AB13" i="29"/>
  <c r="AB15" i="29" s="1"/>
  <c r="AE18" i="21" s="1"/>
  <c r="AJ13" i="29"/>
  <c r="AJ15" i="29" s="1"/>
  <c r="AM18" i="21" s="1"/>
  <c r="C13" i="29"/>
  <c r="C15" i="29" s="1"/>
  <c r="F18" i="21" s="1"/>
  <c r="K13" i="29"/>
  <c r="K15" i="29" s="1"/>
  <c r="N18" i="21" s="1"/>
  <c r="S13" i="29"/>
  <c r="S15" i="29" s="1"/>
  <c r="V18" i="21" s="1"/>
  <c r="AA13" i="29"/>
  <c r="AA15" i="29" s="1"/>
  <c r="AD18" i="21" s="1"/>
  <c r="AI13" i="29"/>
  <c r="AI15" i="29" s="1"/>
  <c r="AL18" i="21" s="1"/>
  <c r="G13" i="29"/>
  <c r="G15" i="29" s="1"/>
  <c r="J18" i="21" s="1"/>
  <c r="W13" i="29"/>
  <c r="W15" i="29" s="1"/>
  <c r="Z18" i="21" s="1"/>
  <c r="AM13" i="29"/>
  <c r="AM15" i="29" s="1"/>
  <c r="AP18" i="21" s="1"/>
  <c r="E13" i="29"/>
  <c r="E15" i="29" s="1"/>
  <c r="H18" i="21" s="1"/>
  <c r="M13" i="29"/>
  <c r="M15" i="29" s="1"/>
  <c r="P18" i="21" s="1"/>
  <c r="U13" i="29"/>
  <c r="U15" i="29" s="1"/>
  <c r="X18" i="21" s="1"/>
  <c r="AC13" i="29"/>
  <c r="AC15" i="29" s="1"/>
  <c r="AF18" i="21" s="1"/>
  <c r="AK13" i="29"/>
  <c r="AK15" i="29" s="1"/>
  <c r="AN18" i="21" s="1"/>
  <c r="H13" i="29"/>
  <c r="H15" i="29" s="1"/>
  <c r="K18" i="21" s="1"/>
  <c r="X13" i="29"/>
  <c r="X15" i="29" s="1"/>
  <c r="AA18" i="21" s="1"/>
  <c r="AN13" i="29"/>
  <c r="AN15" i="29" s="1"/>
  <c r="AQ18" i="21" s="1"/>
  <c r="O13" i="29"/>
  <c r="O15" i="29" s="1"/>
  <c r="R18" i="21" s="1"/>
  <c r="AE13" i="29"/>
  <c r="AE15" i="29" s="1"/>
  <c r="AH18" i="21" s="1"/>
  <c r="P13" i="29"/>
  <c r="P15" i="29" s="1"/>
  <c r="S18" i="21" s="1"/>
  <c r="AF13" i="29"/>
  <c r="AF15" i="29" s="1"/>
  <c r="AI18" i="21" s="1"/>
  <c r="F13" i="29"/>
  <c r="F15" i="29" s="1"/>
  <c r="I18" i="21" s="1"/>
  <c r="N13" i="29"/>
  <c r="N15" i="29" s="1"/>
  <c r="Q18" i="21" s="1"/>
  <c r="V13" i="29"/>
  <c r="V15" i="29" s="1"/>
  <c r="Y18" i="21" s="1"/>
  <c r="AD13" i="29"/>
  <c r="AD15" i="29" s="1"/>
  <c r="AG18" i="21" s="1"/>
  <c r="AL13" i="29"/>
  <c r="AL15" i="29" s="1"/>
  <c r="AO18" i="21" s="1"/>
  <c r="Q13" i="29"/>
  <c r="Q15" i="29" s="1"/>
  <c r="T18" i="21" s="1"/>
  <c r="AO13" i="29"/>
  <c r="AO15" i="29" s="1"/>
  <c r="AR18" i="21" s="1"/>
  <c r="Y13" i="29"/>
  <c r="Y15" i="29" s="1"/>
  <c r="AB18" i="21" s="1"/>
  <c r="R13" i="29"/>
  <c r="R15" i="29" s="1"/>
  <c r="U18" i="21" s="1"/>
  <c r="AH13" i="29"/>
  <c r="AH15" i="29" s="1"/>
  <c r="AK18" i="21" s="1"/>
  <c r="I13" i="29"/>
  <c r="I15" i="29" s="1"/>
  <c r="L18" i="21" s="1"/>
  <c r="AG13" i="29"/>
  <c r="AG15" i="29" s="1"/>
  <c r="AJ18" i="21" s="1"/>
  <c r="J13" i="29"/>
  <c r="J15" i="29" s="1"/>
  <c r="M18" i="21" s="1"/>
  <c r="Z13" i="29"/>
  <c r="Z15" i="29" s="1"/>
  <c r="AC18" i="21" s="1"/>
  <c r="F12" i="61"/>
  <c r="H12" i="61" s="1"/>
  <c r="BN77" i="56"/>
  <c r="BM77" i="56"/>
  <c r="BL77" i="56"/>
  <c r="BK77" i="56"/>
  <c r="BJ77" i="56"/>
  <c r="BI77" i="56"/>
  <c r="BH77" i="56"/>
  <c r="BG77" i="56"/>
  <c r="BF77" i="56"/>
  <c r="BE77" i="56"/>
  <c r="BD77" i="56"/>
  <c r="BC77" i="56"/>
  <c r="BB77" i="56"/>
  <c r="BA77" i="56"/>
  <c r="AZ77" i="56"/>
  <c r="AY77" i="56"/>
  <c r="AX77" i="56"/>
  <c r="AW77" i="56"/>
  <c r="AV77" i="56"/>
  <c r="AU77" i="56"/>
  <c r="AT77" i="56"/>
  <c r="AS77" i="56"/>
  <c r="AR77" i="56"/>
  <c r="AQ77" i="56"/>
  <c r="AP77" i="56"/>
  <c r="AO77" i="56"/>
  <c r="AN77" i="56"/>
  <c r="AM77" i="56"/>
  <c r="AL77" i="56"/>
  <c r="AK77" i="56"/>
  <c r="AJ77" i="56"/>
  <c r="AI77" i="56"/>
  <c r="AH77" i="56"/>
  <c r="AG77" i="56"/>
  <c r="AF77" i="56"/>
  <c r="AE77" i="56"/>
  <c r="AD77" i="56"/>
  <c r="AC77" i="56"/>
  <c r="AB77" i="56"/>
  <c r="AA77" i="56"/>
  <c r="Z77" i="56"/>
  <c r="Y77" i="56"/>
  <c r="X77" i="56"/>
  <c r="W77" i="56"/>
  <c r="V77" i="56"/>
  <c r="U77" i="56"/>
  <c r="T77" i="56"/>
  <c r="S77" i="56"/>
  <c r="R77" i="56"/>
  <c r="Q77" i="56"/>
  <c r="P77" i="56"/>
  <c r="O77" i="56"/>
  <c r="N77" i="56"/>
  <c r="M77" i="56"/>
  <c r="L77" i="56"/>
  <c r="K77" i="56"/>
  <c r="J77" i="56"/>
  <c r="I77" i="56"/>
  <c r="BN75" i="56"/>
  <c r="BM75" i="56"/>
  <c r="BL75" i="56"/>
  <c r="BK75" i="56"/>
  <c r="BJ75" i="56"/>
  <c r="BI75" i="56"/>
  <c r="BH75" i="56"/>
  <c r="BG75" i="56"/>
  <c r="BF75" i="56"/>
  <c r="BE75" i="56"/>
  <c r="BD75" i="56"/>
  <c r="BC75" i="56"/>
  <c r="BB75" i="56"/>
  <c r="BA75" i="56"/>
  <c r="AZ75" i="56"/>
  <c r="AY75" i="56"/>
  <c r="AX75" i="56"/>
  <c r="AW75" i="56"/>
  <c r="AV75" i="56"/>
  <c r="AU75" i="56"/>
  <c r="AT75" i="56"/>
  <c r="AS75" i="56"/>
  <c r="AR75" i="56"/>
  <c r="AQ75" i="56"/>
  <c r="AP75" i="56"/>
  <c r="AO75" i="56"/>
  <c r="AN75" i="56"/>
  <c r="AM75" i="56"/>
  <c r="AL75" i="56"/>
  <c r="AK75" i="56"/>
  <c r="AJ75" i="56"/>
  <c r="AI75" i="56"/>
  <c r="AH75" i="56"/>
  <c r="AG75" i="56"/>
  <c r="AF75" i="56"/>
  <c r="AE75" i="56"/>
  <c r="AD75" i="56"/>
  <c r="AC75" i="56"/>
  <c r="AB75" i="56"/>
  <c r="AA75" i="56"/>
  <c r="Z75" i="56"/>
  <c r="Y75" i="56"/>
  <c r="X75" i="56"/>
  <c r="W75" i="56"/>
  <c r="V75" i="56"/>
  <c r="U75" i="56"/>
  <c r="T75" i="56"/>
  <c r="S75" i="56"/>
  <c r="R75" i="56"/>
  <c r="Q75" i="56"/>
  <c r="P75" i="56"/>
  <c r="O75" i="56"/>
  <c r="N75" i="56"/>
  <c r="M75" i="56"/>
  <c r="L75" i="56"/>
  <c r="K75" i="56"/>
  <c r="J75" i="56"/>
  <c r="I75" i="56"/>
  <c r="F42" i="56"/>
  <c r="F55" i="56"/>
  <c r="F53" i="56"/>
  <c r="F52" i="56"/>
  <c r="F41" i="56"/>
  <c r="F9" i="56"/>
  <c r="BN53" i="56" l="1"/>
  <c r="BF53" i="56"/>
  <c r="AX53" i="56"/>
  <c r="AP53" i="56"/>
  <c r="AH53" i="56"/>
  <c r="Z53" i="56"/>
  <c r="R53" i="56"/>
  <c r="J53" i="56"/>
  <c r="H53" i="56"/>
  <c r="AC53" i="56"/>
  <c r="AB53" i="56"/>
  <c r="AQ53" i="56"/>
  <c r="BM53" i="56"/>
  <c r="BE53" i="56"/>
  <c r="AW53" i="56"/>
  <c r="AO53" i="56"/>
  <c r="AG53" i="56"/>
  <c r="Y53" i="56"/>
  <c r="Q53" i="56"/>
  <c r="I53" i="56"/>
  <c r="AS53" i="56"/>
  <c r="U53" i="56"/>
  <c r="BH53" i="56"/>
  <c r="L53" i="56"/>
  <c r="AY53" i="56"/>
  <c r="K53" i="56"/>
  <c r="BL53" i="56"/>
  <c r="BD53" i="56"/>
  <c r="AV53" i="56"/>
  <c r="AN53" i="56"/>
  <c r="AF53" i="56"/>
  <c r="X53" i="56"/>
  <c r="P53" i="56"/>
  <c r="BA53" i="56"/>
  <c r="AR53" i="56"/>
  <c r="AI53" i="56"/>
  <c r="BK53" i="56"/>
  <c r="BC53" i="56"/>
  <c r="AU53" i="56"/>
  <c r="AM53" i="56"/>
  <c r="AE53" i="56"/>
  <c r="W53" i="56"/>
  <c r="O53" i="56"/>
  <c r="AK53" i="56"/>
  <c r="AJ53" i="56"/>
  <c r="AA53" i="56"/>
  <c r="BJ53" i="56"/>
  <c r="BB53" i="56"/>
  <c r="AT53" i="56"/>
  <c r="AL53" i="56"/>
  <c r="AD53" i="56"/>
  <c r="V53" i="56"/>
  <c r="N53" i="56"/>
  <c r="BI53" i="56"/>
  <c r="M53" i="56"/>
  <c r="AZ53" i="56"/>
  <c r="T53" i="56"/>
  <c r="BG53" i="56"/>
  <c r="S53" i="56"/>
  <c r="BM9" i="56"/>
  <c r="BE9" i="56"/>
  <c r="AW9" i="56"/>
  <c r="AO9" i="56"/>
  <c r="AG9" i="56"/>
  <c r="Y9" i="56"/>
  <c r="Q9" i="56"/>
  <c r="I9" i="56"/>
  <c r="BL9" i="56"/>
  <c r="BD9" i="56"/>
  <c r="AV9" i="56"/>
  <c r="AN9" i="56"/>
  <c r="AF9" i="56"/>
  <c r="X9" i="56"/>
  <c r="P9" i="56"/>
  <c r="BK9" i="56"/>
  <c r="BC9" i="56"/>
  <c r="AU9" i="56"/>
  <c r="AM9" i="56"/>
  <c r="AE9" i="56"/>
  <c r="W9" i="56"/>
  <c r="O9" i="56"/>
  <c r="BJ9" i="56"/>
  <c r="BB9" i="56"/>
  <c r="AT9" i="56"/>
  <c r="AL9" i="56"/>
  <c r="AD9" i="56"/>
  <c r="V9" i="56"/>
  <c r="N9" i="56"/>
  <c r="BI9" i="56"/>
  <c r="BA9" i="56"/>
  <c r="AS9" i="56"/>
  <c r="AK9" i="56"/>
  <c r="AC9" i="56"/>
  <c r="U9" i="56"/>
  <c r="M9" i="56"/>
  <c r="BH9" i="56"/>
  <c r="AZ9" i="56"/>
  <c r="AR9" i="56"/>
  <c r="AJ9" i="56"/>
  <c r="AB9" i="56"/>
  <c r="T9" i="56"/>
  <c r="L9" i="56"/>
  <c r="BG9" i="56"/>
  <c r="AY9" i="56"/>
  <c r="AQ9" i="56"/>
  <c r="AI9" i="56"/>
  <c r="AA9" i="56"/>
  <c r="S9" i="56"/>
  <c r="K9" i="56"/>
  <c r="AP9" i="56"/>
  <c r="AH9" i="56"/>
  <c r="Z9" i="56"/>
  <c r="R9" i="56"/>
  <c r="J9" i="56"/>
  <c r="BN9" i="56"/>
  <c r="BF9" i="56"/>
  <c r="AX9" i="56"/>
  <c r="H9" i="56"/>
  <c r="G77" i="56"/>
  <c r="G76" i="56"/>
  <c r="G75" i="56"/>
  <c r="G74" i="56"/>
  <c r="G73" i="56"/>
  <c r="G72" i="56"/>
  <c r="G71" i="56"/>
  <c r="G70" i="56"/>
  <c r="G69" i="56"/>
  <c r="G68" i="56"/>
  <c r="G67" i="56"/>
  <c r="E7" i="56"/>
  <c r="F7" i="56" s="1"/>
  <c r="E50" i="56"/>
  <c r="F50" i="56" s="1"/>
  <c r="E56" i="56"/>
  <c r="F56" i="56" s="1"/>
  <c r="F54" i="56"/>
  <c r="F48" i="56"/>
  <c r="F36" i="56"/>
  <c r="F35" i="56"/>
  <c r="F31" i="56"/>
  <c r="F29" i="56"/>
  <c r="F20" i="56"/>
  <c r="F19" i="56"/>
  <c r="F15" i="56"/>
  <c r="F13" i="56"/>
  <c r="F11" i="56"/>
  <c r="F10" i="56"/>
  <c r="F8" i="56"/>
  <c r="F12" i="56"/>
  <c r="F51" i="56"/>
  <c r="F49" i="56"/>
  <c r="F40" i="56"/>
  <c r="F44" i="56"/>
  <c r="F30" i="56"/>
  <c r="F25" i="56"/>
  <c r="F24" i="56"/>
  <c r="F21" i="56"/>
  <c r="F6" i="56"/>
  <c r="F14" i="56"/>
  <c r="H77" i="56"/>
  <c r="H75" i="56"/>
  <c r="BL13" i="58"/>
  <c r="BD13" i="58"/>
  <c r="AV13" i="58"/>
  <c r="AN13" i="58"/>
  <c r="AF13" i="58"/>
  <c r="X13" i="58"/>
  <c r="P13" i="58"/>
  <c r="H27" i="61" l="1"/>
  <c r="H29" i="61" s="1"/>
  <c r="H46" i="42" s="1"/>
  <c r="AE27" i="61"/>
  <c r="AE29" i="61" s="1"/>
  <c r="N27" i="61"/>
  <c r="T27" i="61"/>
  <c r="T29" i="61" s="1"/>
  <c r="AN27" i="61"/>
  <c r="AN29" i="61" s="1"/>
  <c r="BE27" i="61"/>
  <c r="BE29" i="61" s="1"/>
  <c r="AM27" i="61"/>
  <c r="AM29" i="61" s="1"/>
  <c r="AY27" i="61"/>
  <c r="AY29" i="61" s="1"/>
  <c r="L27" i="61"/>
  <c r="L29" i="61" s="1"/>
  <c r="AR27" i="61"/>
  <c r="AR29" i="61" s="1"/>
  <c r="Z27" i="61"/>
  <c r="Z29" i="61" s="1"/>
  <c r="AV27" i="61"/>
  <c r="AV29" i="61" s="1"/>
  <c r="BG27" i="61"/>
  <c r="BG29" i="61" s="1"/>
  <c r="AJ27" i="61"/>
  <c r="AJ29" i="61" s="1"/>
  <c r="BC27" i="61"/>
  <c r="BC29" i="61" s="1"/>
  <c r="BA27" i="61"/>
  <c r="BA29" i="61" s="1"/>
  <c r="K27" i="61"/>
  <c r="K29" i="61" s="1"/>
  <c r="V27" i="61"/>
  <c r="V29" i="61" s="1"/>
  <c r="I27" i="61"/>
  <c r="I29" i="61" s="1"/>
  <c r="I46" i="42" s="1"/>
  <c r="AW27" i="61"/>
  <c r="AW29" i="61" s="1"/>
  <c r="AP27" i="61"/>
  <c r="AP29" i="61" s="1"/>
  <c r="AO27" i="61"/>
  <c r="AO29" i="61" s="1"/>
  <c r="S27" i="61"/>
  <c r="S29" i="61" s="1"/>
  <c r="AD27" i="61"/>
  <c r="AD29" i="61" s="1"/>
  <c r="M27" i="61"/>
  <c r="M29" i="61" s="1"/>
  <c r="BD27" i="61"/>
  <c r="BD29" i="61" s="1"/>
  <c r="R27" i="61"/>
  <c r="R29" i="61" s="1"/>
  <c r="BF27" i="61"/>
  <c r="BF29" i="61" s="1"/>
  <c r="AC27" i="61"/>
  <c r="AC29" i="61" s="1"/>
  <c r="AB27" i="61"/>
  <c r="AB29" i="61" s="1"/>
  <c r="P27" i="61"/>
  <c r="P29" i="61" s="1"/>
  <c r="AA27" i="61"/>
  <c r="AA29" i="61" s="1"/>
  <c r="AL27" i="61"/>
  <c r="AL29" i="61" s="1"/>
  <c r="AX27" i="61"/>
  <c r="AX29" i="61" s="1"/>
  <c r="J27" i="61"/>
  <c r="J29" i="61" s="1"/>
  <c r="BH27" i="61"/>
  <c r="BH29" i="61" s="1"/>
  <c r="AS27" i="61"/>
  <c r="AS29" i="61" s="1"/>
  <c r="Q27" i="61"/>
  <c r="Q29" i="61" s="1"/>
  <c r="O27" i="61"/>
  <c r="O29" i="61" s="1"/>
  <c r="X27" i="61"/>
  <c r="X29" i="61" s="1"/>
  <c r="AI27" i="61"/>
  <c r="AI29" i="61" s="1"/>
  <c r="AT27" i="61"/>
  <c r="AK27" i="61"/>
  <c r="AK29" i="61" s="1"/>
  <c r="U27" i="61"/>
  <c r="U29" i="61" s="1"/>
  <c r="AU27" i="61"/>
  <c r="AU29" i="61" s="1"/>
  <c r="AG27" i="61"/>
  <c r="AG29" i="61" s="1"/>
  <c r="AZ27" i="61"/>
  <c r="AZ29" i="61" s="1"/>
  <c r="AF27" i="61"/>
  <c r="AF29" i="61" s="1"/>
  <c r="AQ27" i="61"/>
  <c r="AQ29" i="61" s="1"/>
  <c r="BB27" i="61"/>
  <c r="BB29" i="61" s="1"/>
  <c r="Y27" i="61"/>
  <c r="Y29" i="61" s="1"/>
  <c r="AH27" i="61"/>
  <c r="AH29" i="61" s="1"/>
  <c r="W27" i="61"/>
  <c r="W29" i="61" s="1"/>
  <c r="BH50" i="56"/>
  <c r="AZ50" i="56"/>
  <c r="AR50" i="56"/>
  <c r="AJ50" i="56"/>
  <c r="AB50" i="56"/>
  <c r="T50" i="56"/>
  <c r="L50" i="56"/>
  <c r="AU50" i="56"/>
  <c r="BI50" i="56"/>
  <c r="AC50" i="56"/>
  <c r="BG50" i="56"/>
  <c r="AY50" i="56"/>
  <c r="AQ50" i="56"/>
  <c r="AI50" i="56"/>
  <c r="AA50" i="56"/>
  <c r="S50" i="56"/>
  <c r="K50" i="56"/>
  <c r="H50" i="56"/>
  <c r="BK50" i="56"/>
  <c r="AE50" i="56"/>
  <c r="BB50" i="56"/>
  <c r="AL50" i="56"/>
  <c r="V50" i="56"/>
  <c r="AK50" i="56"/>
  <c r="M50" i="56"/>
  <c r="BN50" i="56"/>
  <c r="BF50" i="56"/>
  <c r="AX50" i="56"/>
  <c r="AP50" i="56"/>
  <c r="AH50" i="56"/>
  <c r="Z50" i="56"/>
  <c r="R50" i="56"/>
  <c r="J50" i="56"/>
  <c r="W50" i="56"/>
  <c r="N50" i="56"/>
  <c r="BA50" i="56"/>
  <c r="BM50" i="56"/>
  <c r="BE50" i="56"/>
  <c r="AW50" i="56"/>
  <c r="AO50" i="56"/>
  <c r="AG50" i="56"/>
  <c r="Y50" i="56"/>
  <c r="Q50" i="56"/>
  <c r="I50" i="56"/>
  <c r="O50" i="56"/>
  <c r="BL50" i="56"/>
  <c r="BD50" i="56"/>
  <c r="AV50" i="56"/>
  <c r="AN50" i="56"/>
  <c r="AF50" i="56"/>
  <c r="X50" i="56"/>
  <c r="P50" i="56"/>
  <c r="BC50" i="56"/>
  <c r="AM50" i="56"/>
  <c r="BJ50" i="56"/>
  <c r="AT50" i="56"/>
  <c r="AD50" i="56"/>
  <c r="AS50" i="56"/>
  <c r="U50" i="56"/>
  <c r="BM36" i="56"/>
  <c r="BE36" i="56"/>
  <c r="AW36" i="56"/>
  <c r="AO36" i="56"/>
  <c r="AG36" i="56"/>
  <c r="Y36" i="56"/>
  <c r="Q36" i="56"/>
  <c r="I36" i="56"/>
  <c r="AQ36" i="56"/>
  <c r="AX36" i="56"/>
  <c r="BL36" i="56"/>
  <c r="BD36" i="56"/>
  <c r="AV36" i="56"/>
  <c r="AN36" i="56"/>
  <c r="AF36" i="56"/>
  <c r="X36" i="56"/>
  <c r="P36" i="56"/>
  <c r="H36" i="56"/>
  <c r="BH36" i="56"/>
  <c r="AR36" i="56"/>
  <c r="L36" i="56"/>
  <c r="AA36" i="56"/>
  <c r="BN36" i="56"/>
  <c r="AH36" i="56"/>
  <c r="J36" i="56"/>
  <c r="BK36" i="56"/>
  <c r="BC36" i="56"/>
  <c r="AU36" i="56"/>
  <c r="AM36" i="56"/>
  <c r="AE36" i="56"/>
  <c r="W36" i="56"/>
  <c r="O36" i="56"/>
  <c r="T36" i="56"/>
  <c r="K36" i="56"/>
  <c r="BF36" i="56"/>
  <c r="BJ36" i="56"/>
  <c r="BB36" i="56"/>
  <c r="AT36" i="56"/>
  <c r="AL36" i="56"/>
  <c r="AD36" i="56"/>
  <c r="V36" i="56"/>
  <c r="N36" i="56"/>
  <c r="AJ36" i="56"/>
  <c r="BG36" i="56"/>
  <c r="Z36" i="56"/>
  <c r="BI36" i="56"/>
  <c r="BA36" i="56"/>
  <c r="AS36" i="56"/>
  <c r="AK36" i="56"/>
  <c r="AC36" i="56"/>
  <c r="U36" i="56"/>
  <c r="M36" i="56"/>
  <c r="AZ36" i="56"/>
  <c r="AB36" i="56"/>
  <c r="AY36" i="56"/>
  <c r="AI36" i="56"/>
  <c r="S36" i="56"/>
  <c r="AP36" i="56"/>
  <c r="R36" i="56"/>
  <c r="BL48" i="56"/>
  <c r="BD48" i="56"/>
  <c r="BD58" i="56" s="1"/>
  <c r="AV48" i="56"/>
  <c r="AN48" i="56"/>
  <c r="AF48" i="56"/>
  <c r="X48" i="56"/>
  <c r="P48" i="56"/>
  <c r="AI48" i="56"/>
  <c r="AH48" i="56"/>
  <c r="AH58" i="56" s="1"/>
  <c r="BE48" i="56"/>
  <c r="BE58" i="56" s="1"/>
  <c r="BK48" i="56"/>
  <c r="BC48" i="56"/>
  <c r="AU48" i="56"/>
  <c r="AM48" i="56"/>
  <c r="AE48" i="56"/>
  <c r="W48" i="56"/>
  <c r="O48" i="56"/>
  <c r="O58" i="56" s="1"/>
  <c r="BG48" i="56"/>
  <c r="BG58" i="56" s="1"/>
  <c r="AQ48" i="56"/>
  <c r="BN48" i="56"/>
  <c r="AX48" i="56"/>
  <c r="R48" i="56"/>
  <c r="AW48" i="56"/>
  <c r="Q48" i="56"/>
  <c r="BJ48" i="56"/>
  <c r="BJ58" i="56" s="1"/>
  <c r="BB48" i="56"/>
  <c r="BB58" i="56" s="1"/>
  <c r="AT48" i="56"/>
  <c r="AL48" i="56"/>
  <c r="AD48" i="56"/>
  <c r="V48" i="56"/>
  <c r="N48" i="56"/>
  <c r="AA48" i="56"/>
  <c r="J48" i="56"/>
  <c r="AO48" i="56"/>
  <c r="AO58" i="56" s="1"/>
  <c r="BI48" i="56"/>
  <c r="BA48" i="56"/>
  <c r="AS48" i="56"/>
  <c r="AK48" i="56"/>
  <c r="AC48" i="56"/>
  <c r="U48" i="56"/>
  <c r="M48" i="56"/>
  <c r="M58" i="56" s="1"/>
  <c r="H48" i="56"/>
  <c r="H58" i="56" s="1"/>
  <c r="S48" i="56"/>
  <c r="Y48" i="56"/>
  <c r="BH48" i="56"/>
  <c r="AZ48" i="56"/>
  <c r="AR48" i="56"/>
  <c r="AJ48" i="56"/>
  <c r="AB48" i="56"/>
  <c r="AB58" i="56" s="1"/>
  <c r="T48" i="56"/>
  <c r="T58" i="56" s="1"/>
  <c r="L48" i="56"/>
  <c r="AY48" i="56"/>
  <c r="K48" i="56"/>
  <c r="BF48" i="56"/>
  <c r="AP48" i="56"/>
  <c r="Z48" i="56"/>
  <c r="BM48" i="56"/>
  <c r="AG48" i="56"/>
  <c r="AG58" i="56" s="1"/>
  <c r="I48" i="56"/>
  <c r="BJ49" i="56"/>
  <c r="BB49" i="56"/>
  <c r="AT49" i="56"/>
  <c r="AL49" i="56"/>
  <c r="AD49" i="56"/>
  <c r="V49" i="56"/>
  <c r="N49" i="56"/>
  <c r="AG49" i="56"/>
  <c r="AV49" i="56"/>
  <c r="BC49" i="56"/>
  <c r="AE49" i="56"/>
  <c r="BI49" i="56"/>
  <c r="BA49" i="56"/>
  <c r="AS49" i="56"/>
  <c r="AK49" i="56"/>
  <c r="AC49" i="56"/>
  <c r="U49" i="56"/>
  <c r="M49" i="56"/>
  <c r="BE49" i="56"/>
  <c r="AO49" i="56"/>
  <c r="BD49" i="56"/>
  <c r="AF49" i="56"/>
  <c r="AM49" i="56"/>
  <c r="O49" i="56"/>
  <c r="BH49" i="56"/>
  <c r="AZ49" i="56"/>
  <c r="AR49" i="56"/>
  <c r="AJ49" i="56"/>
  <c r="AB49" i="56"/>
  <c r="T49" i="56"/>
  <c r="L49" i="56"/>
  <c r="H49" i="56"/>
  <c r="Y49" i="56"/>
  <c r="P49" i="56"/>
  <c r="BK49" i="56"/>
  <c r="W49" i="56"/>
  <c r="BG49" i="56"/>
  <c r="AY49" i="56"/>
  <c r="AQ49" i="56"/>
  <c r="AI49" i="56"/>
  <c r="AA49" i="56"/>
  <c r="S49" i="56"/>
  <c r="K49" i="56"/>
  <c r="Q49" i="56"/>
  <c r="X49" i="56"/>
  <c r="BN49" i="56"/>
  <c r="BF49" i="56"/>
  <c r="AX49" i="56"/>
  <c r="AP49" i="56"/>
  <c r="AH49" i="56"/>
  <c r="Z49" i="56"/>
  <c r="R49" i="56"/>
  <c r="J49" i="56"/>
  <c r="BM49" i="56"/>
  <c r="AW49" i="56"/>
  <c r="I49" i="56"/>
  <c r="BL49" i="56"/>
  <c r="AN49" i="56"/>
  <c r="AU49" i="56"/>
  <c r="H21" i="56"/>
  <c r="BH21" i="56"/>
  <c r="AZ21" i="56"/>
  <c r="AR21" i="56"/>
  <c r="AJ21" i="56"/>
  <c r="AB21" i="56"/>
  <c r="T21" i="56"/>
  <c r="L21" i="56"/>
  <c r="BG21" i="56"/>
  <c r="AY21" i="56"/>
  <c r="AQ21" i="56"/>
  <c r="AI21" i="56"/>
  <c r="AA21" i="56"/>
  <c r="S21" i="56"/>
  <c r="K21" i="56"/>
  <c r="BN21" i="56"/>
  <c r="BF21" i="56"/>
  <c r="AX21" i="56"/>
  <c r="AP21" i="56"/>
  <c r="AH21" i="56"/>
  <c r="Z21" i="56"/>
  <c r="R21" i="56"/>
  <c r="J21" i="56"/>
  <c r="BM21" i="56"/>
  <c r="BE21" i="56"/>
  <c r="AW21" i="56"/>
  <c r="AO21" i="56"/>
  <c r="AG21" i="56"/>
  <c r="Y21" i="56"/>
  <c r="Q21" i="56"/>
  <c r="I21" i="56"/>
  <c r="BJ21" i="56"/>
  <c r="AT21" i="56"/>
  <c r="AD21" i="56"/>
  <c r="N21" i="56"/>
  <c r="BI21" i="56"/>
  <c r="AS21" i="56"/>
  <c r="AC21" i="56"/>
  <c r="M21" i="56"/>
  <c r="BD21" i="56"/>
  <c r="AN21" i="56"/>
  <c r="X21" i="56"/>
  <c r="BC21" i="56"/>
  <c r="AM21" i="56"/>
  <c r="BA21" i="56"/>
  <c r="AK21" i="56"/>
  <c r="W21" i="56"/>
  <c r="U21" i="56"/>
  <c r="BB21" i="56"/>
  <c r="AL21" i="56"/>
  <c r="V21" i="56"/>
  <c r="BL21" i="56"/>
  <c r="AV21" i="56"/>
  <c r="AF21" i="56"/>
  <c r="P21" i="56"/>
  <c r="BK21" i="56"/>
  <c r="AU21" i="56"/>
  <c r="AE21" i="56"/>
  <c r="O21" i="56"/>
  <c r="H20" i="56"/>
  <c r="BJ20" i="56"/>
  <c r="BB20" i="56"/>
  <c r="AT20" i="56"/>
  <c r="AL20" i="56"/>
  <c r="AD20" i="56"/>
  <c r="V20" i="56"/>
  <c r="N20" i="56"/>
  <c r="BI20" i="56"/>
  <c r="BA20" i="56"/>
  <c r="BH20" i="56"/>
  <c r="AZ20" i="56"/>
  <c r="AR20" i="56"/>
  <c r="AJ20" i="56"/>
  <c r="AB20" i="56"/>
  <c r="T20" i="56"/>
  <c r="L20" i="56"/>
  <c r="BG20" i="56"/>
  <c r="AY20" i="56"/>
  <c r="AQ20" i="56"/>
  <c r="AI20" i="56"/>
  <c r="AA20" i="56"/>
  <c r="S20" i="56"/>
  <c r="K20" i="56"/>
  <c r="BD20" i="56"/>
  <c r="AO20" i="56"/>
  <c r="AC20" i="56"/>
  <c r="P20" i="56"/>
  <c r="BC20" i="56"/>
  <c r="AN20" i="56"/>
  <c r="Z20" i="56"/>
  <c r="O20" i="56"/>
  <c r="BN20" i="56"/>
  <c r="AX20" i="56"/>
  <c r="AM20" i="56"/>
  <c r="Y20" i="56"/>
  <c r="M20" i="56"/>
  <c r="BM20" i="56"/>
  <c r="AW20" i="56"/>
  <c r="AK20" i="56"/>
  <c r="X20" i="56"/>
  <c r="AU20" i="56"/>
  <c r="J20" i="56"/>
  <c r="AG20" i="56"/>
  <c r="BL20" i="56"/>
  <c r="AV20" i="56"/>
  <c r="AH20" i="56"/>
  <c r="W20" i="56"/>
  <c r="I20" i="56"/>
  <c r="BK20" i="56"/>
  <c r="U20" i="56"/>
  <c r="BF20" i="56"/>
  <c r="AS20" i="56"/>
  <c r="AF20" i="56"/>
  <c r="R20" i="56"/>
  <c r="BE20" i="56"/>
  <c r="AP20" i="56"/>
  <c r="AE20" i="56"/>
  <c r="Q20" i="56"/>
  <c r="H19" i="56"/>
  <c r="BL19" i="56"/>
  <c r="BD19" i="56"/>
  <c r="AV19" i="56"/>
  <c r="AV26" i="56" s="1"/>
  <c r="AN19" i="56"/>
  <c r="AN26" i="56" s="1"/>
  <c r="AF19" i="56"/>
  <c r="AF26" i="56" s="1"/>
  <c r="BJ19" i="56"/>
  <c r="BJ26" i="56" s="1"/>
  <c r="BB19" i="56"/>
  <c r="AT19" i="56"/>
  <c r="AT26" i="56" s="1"/>
  <c r="AL19" i="56"/>
  <c r="AL26" i="56" s="1"/>
  <c r="AD19" i="56"/>
  <c r="AD26" i="56" s="1"/>
  <c r="BI19" i="56"/>
  <c r="BA19" i="56"/>
  <c r="BA26" i="56" s="1"/>
  <c r="AS19" i="56"/>
  <c r="AS26" i="56" s="1"/>
  <c r="AK19" i="56"/>
  <c r="AC19" i="56"/>
  <c r="AC26" i="56" s="1"/>
  <c r="BH19" i="56"/>
  <c r="BH26" i="56" s="1"/>
  <c r="AW19" i="56"/>
  <c r="AI19" i="56"/>
  <c r="X19" i="56"/>
  <c r="P19" i="56"/>
  <c r="P26" i="56" s="1"/>
  <c r="P68" i="56" s="1"/>
  <c r="AA19" i="56"/>
  <c r="AA26" i="56" s="1"/>
  <c r="BG19" i="56"/>
  <c r="BG26" i="56" s="1"/>
  <c r="AU19" i="56"/>
  <c r="AU26" i="56" s="1"/>
  <c r="AH19" i="56"/>
  <c r="W19" i="56"/>
  <c r="O19" i="56"/>
  <c r="AO19" i="56"/>
  <c r="BF19" i="56"/>
  <c r="BF26" i="56" s="1"/>
  <c r="AR19" i="56"/>
  <c r="AR26" i="56" s="1"/>
  <c r="AG19" i="56"/>
  <c r="V19" i="56"/>
  <c r="N19" i="56"/>
  <c r="BE19" i="56"/>
  <c r="AQ19" i="56"/>
  <c r="AE19" i="56"/>
  <c r="AE26" i="56" s="1"/>
  <c r="M19" i="56"/>
  <c r="M26" i="56" s="1"/>
  <c r="M68" i="56" s="1"/>
  <c r="BN19" i="56"/>
  <c r="BN26" i="56" s="1"/>
  <c r="U19" i="56"/>
  <c r="U26" i="56" s="1"/>
  <c r="K19" i="56"/>
  <c r="BC19" i="56"/>
  <c r="AP19" i="56"/>
  <c r="AB19" i="56"/>
  <c r="AB26" i="56" s="1"/>
  <c r="T19" i="56"/>
  <c r="L19" i="56"/>
  <c r="S19" i="56"/>
  <c r="S26" i="56" s="1"/>
  <c r="BM19" i="56"/>
  <c r="BM26" i="56" s="1"/>
  <c r="AY19" i="56"/>
  <c r="AY26" i="56" s="1"/>
  <c r="AM19" i="56"/>
  <c r="Z19" i="56"/>
  <c r="Z26" i="56" s="1"/>
  <c r="R19" i="56"/>
  <c r="R26" i="56" s="1"/>
  <c r="J19" i="56"/>
  <c r="J26" i="56" s="1"/>
  <c r="BK19" i="56"/>
  <c r="BK26" i="56" s="1"/>
  <c r="AX19" i="56"/>
  <c r="AX26" i="56" s="1"/>
  <c r="AJ19" i="56"/>
  <c r="AJ26" i="56" s="1"/>
  <c r="Y19" i="56"/>
  <c r="Y26" i="56" s="1"/>
  <c r="Q19" i="56"/>
  <c r="Q26" i="56" s="1"/>
  <c r="I19" i="56"/>
  <c r="AZ19" i="56"/>
  <c r="H7" i="56"/>
  <c r="BI7" i="56"/>
  <c r="BA7" i="56"/>
  <c r="AS7" i="56"/>
  <c r="AK7" i="56"/>
  <c r="AC7" i="56"/>
  <c r="U7" i="56"/>
  <c r="M7" i="56"/>
  <c r="BH7" i="56"/>
  <c r="AZ7" i="56"/>
  <c r="AR7" i="56"/>
  <c r="AJ7" i="56"/>
  <c r="AB7" i="56"/>
  <c r="T7" i="56"/>
  <c r="L7" i="56"/>
  <c r="BG7" i="56"/>
  <c r="AY7" i="56"/>
  <c r="AQ7" i="56"/>
  <c r="AI7" i="56"/>
  <c r="AA7" i="56"/>
  <c r="S7" i="56"/>
  <c r="K7" i="56"/>
  <c r="BN7" i="56"/>
  <c r="BF7" i="56"/>
  <c r="AX7" i="56"/>
  <c r="AP7" i="56"/>
  <c r="AH7" i="56"/>
  <c r="Z7" i="56"/>
  <c r="R7" i="56"/>
  <c r="J7" i="56"/>
  <c r="BM7" i="56"/>
  <c r="BE7" i="56"/>
  <c r="AW7" i="56"/>
  <c r="AO7" i="56"/>
  <c r="AG7" i="56"/>
  <c r="Y7" i="56"/>
  <c r="Q7" i="56"/>
  <c r="I7" i="56"/>
  <c r="BL7" i="56"/>
  <c r="BD7" i="56"/>
  <c r="AV7" i="56"/>
  <c r="AN7" i="56"/>
  <c r="AF7" i="56"/>
  <c r="X7" i="56"/>
  <c r="P7" i="56"/>
  <c r="BK7" i="56"/>
  <c r="BC7" i="56"/>
  <c r="AU7" i="56"/>
  <c r="AM7" i="56"/>
  <c r="AE7" i="56"/>
  <c r="W7" i="56"/>
  <c r="O7" i="56"/>
  <c r="AD7" i="56"/>
  <c r="V7" i="56"/>
  <c r="BB7" i="56"/>
  <c r="N7" i="56"/>
  <c r="BJ7" i="56"/>
  <c r="AT7" i="56"/>
  <c r="AL7" i="56"/>
  <c r="BN29" i="56"/>
  <c r="BF29" i="56"/>
  <c r="BF69" i="56" s="1"/>
  <c r="AX29" i="56"/>
  <c r="AP29" i="56"/>
  <c r="AP69" i="56" s="1"/>
  <c r="AH29" i="56"/>
  <c r="Z29" i="56"/>
  <c r="Z69" i="56" s="1"/>
  <c r="R29" i="56"/>
  <c r="J29" i="56"/>
  <c r="BM29" i="56"/>
  <c r="BE29" i="56"/>
  <c r="AW29" i="56"/>
  <c r="AO29" i="56"/>
  <c r="AO69" i="56" s="1"/>
  <c r="AG29" i="56"/>
  <c r="AG69" i="56" s="1"/>
  <c r="Y29" i="56"/>
  <c r="Y69" i="56" s="1"/>
  <c r="Q29" i="56"/>
  <c r="Q69" i="56" s="1"/>
  <c r="I29" i="56"/>
  <c r="BL29" i="56"/>
  <c r="BD29" i="56"/>
  <c r="AV29" i="56"/>
  <c r="AN29" i="56"/>
  <c r="AF29" i="56"/>
  <c r="X29" i="56"/>
  <c r="P29" i="56"/>
  <c r="H29" i="56"/>
  <c r="H69" i="56" s="1"/>
  <c r="BK29" i="56"/>
  <c r="BC29" i="56"/>
  <c r="AU29" i="56"/>
  <c r="AM29" i="56"/>
  <c r="AE29" i="56"/>
  <c r="W29" i="56"/>
  <c r="O29" i="56"/>
  <c r="BJ29" i="56"/>
  <c r="BJ69" i="56" s="1"/>
  <c r="BB29" i="56"/>
  <c r="AT29" i="56"/>
  <c r="AT69" i="56" s="1"/>
  <c r="AL29" i="56"/>
  <c r="AD29" i="56"/>
  <c r="AD69" i="56" s="1"/>
  <c r="V29" i="56"/>
  <c r="N29" i="56"/>
  <c r="BI29" i="56"/>
  <c r="BA29" i="56"/>
  <c r="AS29" i="56"/>
  <c r="AK29" i="56"/>
  <c r="AC29" i="56"/>
  <c r="U29" i="56"/>
  <c r="M29" i="56"/>
  <c r="BH29" i="56"/>
  <c r="AZ29" i="56"/>
  <c r="AR29" i="56"/>
  <c r="AR69" i="56" s="1"/>
  <c r="AJ29" i="56"/>
  <c r="AJ69" i="56" s="1"/>
  <c r="AB29" i="56"/>
  <c r="T29" i="56"/>
  <c r="L29" i="56"/>
  <c r="BG29" i="56"/>
  <c r="BG69" i="56" s="1"/>
  <c r="AY29" i="56"/>
  <c r="AQ29" i="56"/>
  <c r="AQ69" i="56" s="1"/>
  <c r="S29" i="56"/>
  <c r="AI29" i="56"/>
  <c r="AA29" i="56"/>
  <c r="AA69" i="56" s="1"/>
  <c r="K29" i="56"/>
  <c r="H8" i="56"/>
  <c r="BG8" i="56"/>
  <c r="AY8" i="56"/>
  <c r="AQ8" i="56"/>
  <c r="AI8" i="56"/>
  <c r="AA8" i="56"/>
  <c r="S8" i="56"/>
  <c r="K8" i="56"/>
  <c r="BN8" i="56"/>
  <c r="BF8" i="56"/>
  <c r="AX8" i="56"/>
  <c r="AP8" i="56"/>
  <c r="AH8" i="56"/>
  <c r="Z8" i="56"/>
  <c r="R8" i="56"/>
  <c r="J8" i="56"/>
  <c r="BM8" i="56"/>
  <c r="BE8" i="56"/>
  <c r="AW8" i="56"/>
  <c r="AO8" i="56"/>
  <c r="AG8" i="56"/>
  <c r="Y8" i="56"/>
  <c r="Q8" i="56"/>
  <c r="I8" i="56"/>
  <c r="BL8" i="56"/>
  <c r="BD8" i="56"/>
  <c r="AV8" i="56"/>
  <c r="AN8" i="56"/>
  <c r="AF8" i="56"/>
  <c r="X8" i="56"/>
  <c r="P8" i="56"/>
  <c r="BK8" i="56"/>
  <c r="BC8" i="56"/>
  <c r="AU8" i="56"/>
  <c r="AM8" i="56"/>
  <c r="AE8" i="56"/>
  <c r="W8" i="56"/>
  <c r="O8" i="56"/>
  <c r="BJ8" i="56"/>
  <c r="BB8" i="56"/>
  <c r="AT8" i="56"/>
  <c r="AL8" i="56"/>
  <c r="AD8" i="56"/>
  <c r="V8" i="56"/>
  <c r="N8" i="56"/>
  <c r="BI8" i="56"/>
  <c r="BA8" i="56"/>
  <c r="AS8" i="56"/>
  <c r="AK8" i="56"/>
  <c r="AC8" i="56"/>
  <c r="U8" i="56"/>
  <c r="M8" i="56"/>
  <c r="AJ8" i="56"/>
  <c r="AB8" i="56"/>
  <c r="T8" i="56"/>
  <c r="L8" i="56"/>
  <c r="AZ8" i="56"/>
  <c r="AR8" i="56"/>
  <c r="BH8" i="56"/>
  <c r="H6" i="56"/>
  <c r="BK6" i="56"/>
  <c r="BC6" i="56"/>
  <c r="AU6" i="56"/>
  <c r="AM6" i="56"/>
  <c r="AE6" i="56"/>
  <c r="W6" i="56"/>
  <c r="O6" i="56"/>
  <c r="BJ6" i="56"/>
  <c r="BB6" i="56"/>
  <c r="AT6" i="56"/>
  <c r="AL6" i="56"/>
  <c r="AD6" i="56"/>
  <c r="V6" i="56"/>
  <c r="N6" i="56"/>
  <c r="BI6" i="56"/>
  <c r="BA6" i="56"/>
  <c r="AS6" i="56"/>
  <c r="AK6" i="56"/>
  <c r="AC6" i="56"/>
  <c r="U6" i="56"/>
  <c r="M6" i="56"/>
  <c r="BH6" i="56"/>
  <c r="AZ6" i="56"/>
  <c r="AR6" i="56"/>
  <c r="AJ6" i="56"/>
  <c r="AB6" i="56"/>
  <c r="T6" i="56"/>
  <c r="L6" i="56"/>
  <c r="BG6" i="56"/>
  <c r="AY6" i="56"/>
  <c r="AQ6" i="56"/>
  <c r="AI6" i="56"/>
  <c r="AA6" i="56"/>
  <c r="S6" i="56"/>
  <c r="K6" i="56"/>
  <c r="BN6" i="56"/>
  <c r="BF6" i="56"/>
  <c r="AX6" i="56"/>
  <c r="AP6" i="56"/>
  <c r="AH6" i="56"/>
  <c r="Z6" i="56"/>
  <c r="R6" i="56"/>
  <c r="J6" i="56"/>
  <c r="BM6" i="56"/>
  <c r="BE6" i="56"/>
  <c r="AW6" i="56"/>
  <c r="AO6" i="56"/>
  <c r="AG6" i="56"/>
  <c r="Y6" i="56"/>
  <c r="Q6" i="56"/>
  <c r="I6" i="56"/>
  <c r="X6" i="56"/>
  <c r="AV6" i="56"/>
  <c r="P6" i="56"/>
  <c r="BL6" i="56"/>
  <c r="BD6" i="56"/>
  <c r="AN6" i="56"/>
  <c r="AF6" i="56"/>
  <c r="H10" i="56"/>
  <c r="BK10" i="56"/>
  <c r="BC10" i="56"/>
  <c r="AU10" i="56"/>
  <c r="AM10" i="56"/>
  <c r="AE10" i="56"/>
  <c r="W10" i="56"/>
  <c r="O10" i="56"/>
  <c r="BJ10" i="56"/>
  <c r="BB10" i="56"/>
  <c r="AT10" i="56"/>
  <c r="AL10" i="56"/>
  <c r="AD10" i="56"/>
  <c r="V10" i="56"/>
  <c r="N10" i="56"/>
  <c r="BI10" i="56"/>
  <c r="BA10" i="56"/>
  <c r="AS10" i="56"/>
  <c r="AK10" i="56"/>
  <c r="AC10" i="56"/>
  <c r="U10" i="56"/>
  <c r="M10" i="56"/>
  <c r="BH10" i="56"/>
  <c r="AZ10" i="56"/>
  <c r="AR10" i="56"/>
  <c r="AJ10" i="56"/>
  <c r="AB10" i="56"/>
  <c r="T10" i="56"/>
  <c r="L10" i="56"/>
  <c r="BG10" i="56"/>
  <c r="AY10" i="56"/>
  <c r="AQ10" i="56"/>
  <c r="AI10" i="56"/>
  <c r="AA10" i="56"/>
  <c r="S10" i="56"/>
  <c r="K10" i="56"/>
  <c r="BN10" i="56"/>
  <c r="BF10" i="56"/>
  <c r="AX10" i="56"/>
  <c r="AP10" i="56"/>
  <c r="AH10" i="56"/>
  <c r="Z10" i="56"/>
  <c r="R10" i="56"/>
  <c r="J10" i="56"/>
  <c r="BM10" i="56"/>
  <c r="BE10" i="56"/>
  <c r="AW10" i="56"/>
  <c r="AO10" i="56"/>
  <c r="AG10" i="56"/>
  <c r="Y10" i="56"/>
  <c r="Q10" i="56"/>
  <c r="I10" i="56"/>
  <c r="AV10" i="56"/>
  <c r="AN10" i="56"/>
  <c r="AF10" i="56"/>
  <c r="X10" i="56"/>
  <c r="P10" i="56"/>
  <c r="BL10" i="56"/>
  <c r="BD10" i="56"/>
  <c r="H15" i="56"/>
  <c r="BI15" i="56"/>
  <c r="BA15" i="56"/>
  <c r="AS15" i="56"/>
  <c r="AK15" i="56"/>
  <c r="AC15" i="56"/>
  <c r="U15" i="56"/>
  <c r="M15" i="56"/>
  <c r="BH15" i="56"/>
  <c r="AZ15" i="56"/>
  <c r="AR15" i="56"/>
  <c r="AJ15" i="56"/>
  <c r="AB15" i="56"/>
  <c r="T15" i="56"/>
  <c r="L15" i="56"/>
  <c r="BG15" i="56"/>
  <c r="AY15" i="56"/>
  <c r="AQ15" i="56"/>
  <c r="AI15" i="56"/>
  <c r="AA15" i="56"/>
  <c r="S15" i="56"/>
  <c r="K15" i="56"/>
  <c r="BN15" i="56"/>
  <c r="BF15" i="56"/>
  <c r="AX15" i="56"/>
  <c r="AP15" i="56"/>
  <c r="AH15" i="56"/>
  <c r="Z15" i="56"/>
  <c r="R15" i="56"/>
  <c r="J15" i="56"/>
  <c r="BM15" i="56"/>
  <c r="BE15" i="56"/>
  <c r="AW15" i="56"/>
  <c r="AO15" i="56"/>
  <c r="AG15" i="56"/>
  <c r="Y15" i="56"/>
  <c r="Q15" i="56"/>
  <c r="I15" i="56"/>
  <c r="BL15" i="56"/>
  <c r="BD15" i="56"/>
  <c r="AV15" i="56"/>
  <c r="AN15" i="56"/>
  <c r="AF15" i="56"/>
  <c r="X15" i="56"/>
  <c r="P15" i="56"/>
  <c r="BK15" i="56"/>
  <c r="BC15" i="56"/>
  <c r="AU15" i="56"/>
  <c r="AM15" i="56"/>
  <c r="AE15" i="56"/>
  <c r="W15" i="56"/>
  <c r="O15" i="56"/>
  <c r="BB15" i="56"/>
  <c r="AT15" i="56"/>
  <c r="AL15" i="56"/>
  <c r="AD15" i="56"/>
  <c r="N15" i="56"/>
  <c r="V15" i="56"/>
  <c r="BJ15" i="56"/>
  <c r="U68" i="56"/>
  <c r="J68" i="56"/>
  <c r="AL69" i="56"/>
  <c r="K69" i="56"/>
  <c r="L69" i="56"/>
  <c r="BE69" i="56"/>
  <c r="T69" i="56"/>
  <c r="AX69" i="56"/>
  <c r="AW69" i="56"/>
  <c r="H56" i="56"/>
  <c r="H76" i="56" s="1"/>
  <c r="BK56" i="56"/>
  <c r="BK76" i="56" s="1"/>
  <c r="BC56" i="56"/>
  <c r="BC76" i="56" s="1"/>
  <c r="AU56" i="56"/>
  <c r="AU76" i="56" s="1"/>
  <c r="AM56" i="56"/>
  <c r="AM76" i="56" s="1"/>
  <c r="AE56" i="56"/>
  <c r="AE76" i="56" s="1"/>
  <c r="W56" i="56"/>
  <c r="W76" i="56" s="1"/>
  <c r="O56" i="56"/>
  <c r="O76" i="56" s="1"/>
  <c r="BJ56" i="56"/>
  <c r="BJ76" i="56" s="1"/>
  <c r="BB56" i="56"/>
  <c r="BB76" i="56" s="1"/>
  <c r="AT56" i="56"/>
  <c r="AT76" i="56" s="1"/>
  <c r="AL56" i="56"/>
  <c r="AL76" i="56" s="1"/>
  <c r="AD56" i="56"/>
  <c r="AD76" i="56" s="1"/>
  <c r="V56" i="56"/>
  <c r="V76" i="56" s="1"/>
  <c r="N56" i="56"/>
  <c r="N76" i="56" s="1"/>
  <c r="BI56" i="56"/>
  <c r="BI76" i="56" s="1"/>
  <c r="BA56" i="56"/>
  <c r="BA76" i="56" s="1"/>
  <c r="AS56" i="56"/>
  <c r="AS76" i="56" s="1"/>
  <c r="AK56" i="56"/>
  <c r="AK76" i="56" s="1"/>
  <c r="AC56" i="56"/>
  <c r="AC76" i="56" s="1"/>
  <c r="U56" i="56"/>
  <c r="U76" i="56" s="1"/>
  <c r="M56" i="56"/>
  <c r="M76" i="56" s="1"/>
  <c r="BH56" i="56"/>
  <c r="BH76" i="56" s="1"/>
  <c r="AZ56" i="56"/>
  <c r="AZ76" i="56" s="1"/>
  <c r="AR56" i="56"/>
  <c r="AR76" i="56" s="1"/>
  <c r="AJ56" i="56"/>
  <c r="AJ76" i="56" s="1"/>
  <c r="AB56" i="56"/>
  <c r="AB76" i="56" s="1"/>
  <c r="T56" i="56"/>
  <c r="T76" i="56" s="1"/>
  <c r="L56" i="56"/>
  <c r="L76" i="56" s="1"/>
  <c r="BG56" i="56"/>
  <c r="BG76" i="56" s="1"/>
  <c r="AY56" i="56"/>
  <c r="AY76" i="56" s="1"/>
  <c r="AQ56" i="56"/>
  <c r="AQ76" i="56" s="1"/>
  <c r="AI56" i="56"/>
  <c r="AI76" i="56" s="1"/>
  <c r="AA56" i="56"/>
  <c r="AA76" i="56" s="1"/>
  <c r="S56" i="56"/>
  <c r="S76" i="56" s="1"/>
  <c r="K56" i="56"/>
  <c r="K76" i="56" s="1"/>
  <c r="BN56" i="56"/>
  <c r="BN76" i="56" s="1"/>
  <c r="BF56" i="56"/>
  <c r="BF76" i="56" s="1"/>
  <c r="AX56" i="56"/>
  <c r="AX76" i="56" s="1"/>
  <c r="AP56" i="56"/>
  <c r="AP76" i="56" s="1"/>
  <c r="AH56" i="56"/>
  <c r="AH76" i="56" s="1"/>
  <c r="Z56" i="56"/>
  <c r="Z76" i="56" s="1"/>
  <c r="R56" i="56"/>
  <c r="R76" i="56" s="1"/>
  <c r="J56" i="56"/>
  <c r="J76" i="56" s="1"/>
  <c r="AV56" i="56"/>
  <c r="AV76" i="56" s="1"/>
  <c r="P56" i="56"/>
  <c r="P76" i="56" s="1"/>
  <c r="AO56" i="56"/>
  <c r="AO76" i="56" s="1"/>
  <c r="I56" i="56"/>
  <c r="I76" i="56" s="1"/>
  <c r="AN56" i="56"/>
  <c r="AN76" i="56" s="1"/>
  <c r="BM56" i="56"/>
  <c r="BM76" i="56" s="1"/>
  <c r="AG56" i="56"/>
  <c r="AG76" i="56" s="1"/>
  <c r="BL56" i="56"/>
  <c r="BL76" i="56" s="1"/>
  <c r="AF56" i="56"/>
  <c r="AF76" i="56" s="1"/>
  <c r="BE56" i="56"/>
  <c r="BE76" i="56" s="1"/>
  <c r="Y56" i="56"/>
  <c r="Y76" i="56" s="1"/>
  <c r="X56" i="56"/>
  <c r="X76" i="56" s="1"/>
  <c r="Q56" i="56"/>
  <c r="Q76" i="56" s="1"/>
  <c r="AW56" i="56"/>
  <c r="AW76" i="56" s="1"/>
  <c r="BD56" i="56"/>
  <c r="BD76" i="56" s="1"/>
  <c r="BH31" i="56"/>
  <c r="BH71" i="56" s="1"/>
  <c r="AZ31" i="56"/>
  <c r="AZ71" i="56" s="1"/>
  <c r="AR31" i="56"/>
  <c r="AR71" i="56" s="1"/>
  <c r="AJ31" i="56"/>
  <c r="AJ71" i="56" s="1"/>
  <c r="AB31" i="56"/>
  <c r="AB71" i="56" s="1"/>
  <c r="T31" i="56"/>
  <c r="T71" i="56" s="1"/>
  <c r="L31" i="56"/>
  <c r="L71" i="56" s="1"/>
  <c r="H31" i="56"/>
  <c r="H71" i="56" s="1"/>
  <c r="BG31" i="56"/>
  <c r="BG71" i="56" s="1"/>
  <c r="AY31" i="56"/>
  <c r="AY71" i="56" s="1"/>
  <c r="AQ31" i="56"/>
  <c r="AQ71" i="56" s="1"/>
  <c r="AI31" i="56"/>
  <c r="AI71" i="56" s="1"/>
  <c r="AA31" i="56"/>
  <c r="AA71" i="56" s="1"/>
  <c r="S31" i="56"/>
  <c r="S71" i="56" s="1"/>
  <c r="K31" i="56"/>
  <c r="K71" i="56" s="1"/>
  <c r="BN31" i="56"/>
  <c r="BN71" i="56" s="1"/>
  <c r="BF31" i="56"/>
  <c r="BF71" i="56" s="1"/>
  <c r="AX31" i="56"/>
  <c r="AX71" i="56" s="1"/>
  <c r="AP31" i="56"/>
  <c r="AP71" i="56" s="1"/>
  <c r="AH31" i="56"/>
  <c r="AH71" i="56" s="1"/>
  <c r="Z31" i="56"/>
  <c r="Z71" i="56" s="1"/>
  <c r="R31" i="56"/>
  <c r="R71" i="56" s="1"/>
  <c r="J31" i="56"/>
  <c r="J71" i="56" s="1"/>
  <c r="BK31" i="56"/>
  <c r="BK71" i="56" s="1"/>
  <c r="BC31" i="56"/>
  <c r="BC71" i="56" s="1"/>
  <c r="AU31" i="56"/>
  <c r="AU71" i="56" s="1"/>
  <c r="AM31" i="56"/>
  <c r="AM71" i="56" s="1"/>
  <c r="AE31" i="56"/>
  <c r="AE71" i="56" s="1"/>
  <c r="W31" i="56"/>
  <c r="W71" i="56" s="1"/>
  <c r="O31" i="56"/>
  <c r="O71" i="56" s="1"/>
  <c r="BE31" i="56"/>
  <c r="BE71" i="56" s="1"/>
  <c r="AO31" i="56"/>
  <c r="AO71" i="56" s="1"/>
  <c r="Y31" i="56"/>
  <c r="Y71" i="56" s="1"/>
  <c r="I31" i="56"/>
  <c r="I71" i="56" s="1"/>
  <c r="BD31" i="56"/>
  <c r="BD71" i="56" s="1"/>
  <c r="AN31" i="56"/>
  <c r="AN71" i="56" s="1"/>
  <c r="X31" i="56"/>
  <c r="X71" i="56" s="1"/>
  <c r="BB31" i="56"/>
  <c r="BB71" i="56" s="1"/>
  <c r="AL31" i="56"/>
  <c r="AL71" i="56" s="1"/>
  <c r="V31" i="56"/>
  <c r="V71" i="56" s="1"/>
  <c r="BA31" i="56"/>
  <c r="BA71" i="56" s="1"/>
  <c r="AK31" i="56"/>
  <c r="AK71" i="56" s="1"/>
  <c r="U31" i="56"/>
  <c r="U71" i="56" s="1"/>
  <c r="BM31" i="56"/>
  <c r="BM71" i="56" s="1"/>
  <c r="AW31" i="56"/>
  <c r="AW71" i="56" s="1"/>
  <c r="AG31" i="56"/>
  <c r="AG71" i="56" s="1"/>
  <c r="Q31" i="56"/>
  <c r="Q71" i="56" s="1"/>
  <c r="BL31" i="56"/>
  <c r="BL71" i="56" s="1"/>
  <c r="AV31" i="56"/>
  <c r="AV71" i="56" s="1"/>
  <c r="AF31" i="56"/>
  <c r="AF71" i="56" s="1"/>
  <c r="P31" i="56"/>
  <c r="P71" i="56" s="1"/>
  <c r="BJ31" i="56"/>
  <c r="BJ71" i="56" s="1"/>
  <c r="AT31" i="56"/>
  <c r="AT71" i="56" s="1"/>
  <c r="AD31" i="56"/>
  <c r="AD71" i="56" s="1"/>
  <c r="N31" i="56"/>
  <c r="N71" i="56" s="1"/>
  <c r="AS31" i="56"/>
  <c r="AS71" i="56" s="1"/>
  <c r="M31" i="56"/>
  <c r="M71" i="56" s="1"/>
  <c r="AC31" i="56"/>
  <c r="AC71" i="56" s="1"/>
  <c r="BI31" i="56"/>
  <c r="BI71" i="56" s="1"/>
  <c r="BJ30" i="56"/>
  <c r="BB30" i="56"/>
  <c r="AT30" i="56"/>
  <c r="AL30" i="56"/>
  <c r="AD30" i="56"/>
  <c r="V30" i="56"/>
  <c r="N30" i="56"/>
  <c r="BI30" i="56"/>
  <c r="BA30" i="56"/>
  <c r="AS30" i="56"/>
  <c r="AK30" i="56"/>
  <c r="AC30" i="56"/>
  <c r="U30" i="56"/>
  <c r="M30" i="56"/>
  <c r="H30" i="56"/>
  <c r="BH30" i="56"/>
  <c r="AZ30" i="56"/>
  <c r="AR30" i="56"/>
  <c r="AJ30" i="56"/>
  <c r="AB30" i="56"/>
  <c r="T30" i="56"/>
  <c r="L30" i="56"/>
  <c r="BM30" i="56"/>
  <c r="BE30" i="56"/>
  <c r="AW30" i="56"/>
  <c r="AO30" i="56"/>
  <c r="AG30" i="56"/>
  <c r="Y30" i="56"/>
  <c r="Q30" i="56"/>
  <c r="I30" i="56"/>
  <c r="AY30" i="56"/>
  <c r="AI30" i="56"/>
  <c r="S30" i="56"/>
  <c r="P30" i="56"/>
  <c r="BN30" i="56"/>
  <c r="AX30" i="56"/>
  <c r="AH30" i="56"/>
  <c r="R30" i="56"/>
  <c r="BL30" i="56"/>
  <c r="AV30" i="56"/>
  <c r="AF30" i="56"/>
  <c r="BK30" i="56"/>
  <c r="AU30" i="56"/>
  <c r="AE30" i="56"/>
  <c r="O30" i="56"/>
  <c r="BG30" i="56"/>
  <c r="AQ30" i="56"/>
  <c r="AA30" i="56"/>
  <c r="K30" i="56"/>
  <c r="BF30" i="56"/>
  <c r="AP30" i="56"/>
  <c r="Z30" i="56"/>
  <c r="J30" i="56"/>
  <c r="BD30" i="56"/>
  <c r="AN30" i="56"/>
  <c r="X30" i="56"/>
  <c r="BC30" i="56"/>
  <c r="AM30" i="56"/>
  <c r="W30" i="56"/>
  <c r="BJ45" i="56"/>
  <c r="BJ73" i="56" s="1"/>
  <c r="BB45" i="56"/>
  <c r="BB73" i="56" s="1"/>
  <c r="AT45" i="56"/>
  <c r="AT73" i="56" s="1"/>
  <c r="AL45" i="56"/>
  <c r="AL73" i="56" s="1"/>
  <c r="AD45" i="56"/>
  <c r="AD73" i="56" s="1"/>
  <c r="V45" i="56"/>
  <c r="V73" i="56" s="1"/>
  <c r="N45" i="56"/>
  <c r="N73" i="56" s="1"/>
  <c r="H45" i="56"/>
  <c r="H73" i="56" s="1"/>
  <c r="BI45" i="56"/>
  <c r="BI73" i="56" s="1"/>
  <c r="BA45" i="56"/>
  <c r="BA73" i="56" s="1"/>
  <c r="AS45" i="56"/>
  <c r="AS73" i="56" s="1"/>
  <c r="AK45" i="56"/>
  <c r="AK73" i="56" s="1"/>
  <c r="AC45" i="56"/>
  <c r="AC73" i="56" s="1"/>
  <c r="U45" i="56"/>
  <c r="U73" i="56" s="1"/>
  <c r="M45" i="56"/>
  <c r="M73" i="56" s="1"/>
  <c r="BN45" i="56"/>
  <c r="BN73" i="56" s="1"/>
  <c r="BF45" i="56"/>
  <c r="BF73" i="56" s="1"/>
  <c r="AX45" i="56"/>
  <c r="AX73" i="56" s="1"/>
  <c r="AP45" i="56"/>
  <c r="AP73" i="56" s="1"/>
  <c r="AH45" i="56"/>
  <c r="AH73" i="56" s="1"/>
  <c r="Z45" i="56"/>
  <c r="Z73" i="56" s="1"/>
  <c r="R45" i="56"/>
  <c r="R73" i="56" s="1"/>
  <c r="J45" i="56"/>
  <c r="J73" i="56" s="1"/>
  <c r="BM45" i="56"/>
  <c r="BM73" i="56" s="1"/>
  <c r="BE45" i="56"/>
  <c r="BE73" i="56" s="1"/>
  <c r="AW45" i="56"/>
  <c r="AW73" i="56" s="1"/>
  <c r="AO45" i="56"/>
  <c r="AO73" i="56" s="1"/>
  <c r="AG45" i="56"/>
  <c r="AG73" i="56" s="1"/>
  <c r="Y45" i="56"/>
  <c r="Y73" i="56" s="1"/>
  <c r="Q45" i="56"/>
  <c r="Q73" i="56" s="1"/>
  <c r="BK45" i="56"/>
  <c r="BK73" i="56" s="1"/>
  <c r="AU45" i="56"/>
  <c r="AU73" i="56" s="1"/>
  <c r="AE45" i="56"/>
  <c r="AE73" i="56" s="1"/>
  <c r="O45" i="56"/>
  <c r="O73" i="56" s="1"/>
  <c r="BH45" i="56"/>
  <c r="BH73" i="56" s="1"/>
  <c r="AR45" i="56"/>
  <c r="AR73" i="56" s="1"/>
  <c r="AB45" i="56"/>
  <c r="AB73" i="56" s="1"/>
  <c r="L45" i="56"/>
  <c r="L73" i="56" s="1"/>
  <c r="BG45" i="56"/>
  <c r="BG73" i="56" s="1"/>
  <c r="AQ45" i="56"/>
  <c r="AQ73" i="56" s="1"/>
  <c r="AA45" i="56"/>
  <c r="AA73" i="56" s="1"/>
  <c r="K45" i="56"/>
  <c r="K73" i="56" s="1"/>
  <c r="BC45" i="56"/>
  <c r="BC73" i="56" s="1"/>
  <c r="AM45" i="56"/>
  <c r="AM73" i="56" s="1"/>
  <c r="W45" i="56"/>
  <c r="W73" i="56" s="1"/>
  <c r="I45" i="56"/>
  <c r="I73" i="56" s="1"/>
  <c r="AZ45" i="56"/>
  <c r="AZ73" i="56" s="1"/>
  <c r="AJ45" i="56"/>
  <c r="AJ73" i="56" s="1"/>
  <c r="T45" i="56"/>
  <c r="T73" i="56" s="1"/>
  <c r="AY45" i="56"/>
  <c r="AY73" i="56" s="1"/>
  <c r="AV45" i="56"/>
  <c r="AV73" i="56" s="1"/>
  <c r="AN45" i="56"/>
  <c r="AN73" i="56" s="1"/>
  <c r="AI45" i="56"/>
  <c r="AI73" i="56" s="1"/>
  <c r="AF45" i="56"/>
  <c r="AF73" i="56" s="1"/>
  <c r="P45" i="56"/>
  <c r="P73" i="56" s="1"/>
  <c r="X45" i="56"/>
  <c r="X73" i="56" s="1"/>
  <c r="BD45" i="56"/>
  <c r="BD73" i="56" s="1"/>
  <c r="BL45" i="56"/>
  <c r="BL73" i="56" s="1"/>
  <c r="S45" i="56"/>
  <c r="S73" i="56" s="1"/>
  <c r="AT29" i="61"/>
  <c r="N29" i="61"/>
  <c r="AL29" i="58"/>
  <c r="AD29" i="58"/>
  <c r="AI29" i="58"/>
  <c r="N29" i="58"/>
  <c r="V29" i="58"/>
  <c r="AT29" i="58"/>
  <c r="BB29" i="58"/>
  <c r="BJ29" i="58"/>
  <c r="K29" i="58"/>
  <c r="AA29" i="58"/>
  <c r="S29" i="58"/>
  <c r="H13" i="58"/>
  <c r="BG29" i="58"/>
  <c r="AQ29" i="58"/>
  <c r="AY29" i="58"/>
  <c r="K13" i="58"/>
  <c r="S13" i="58"/>
  <c r="AA13" i="58"/>
  <c r="AI13" i="58"/>
  <c r="AQ13" i="58"/>
  <c r="H29" i="58"/>
  <c r="P29" i="58"/>
  <c r="P31" i="58" s="1"/>
  <c r="P39" i="42" s="1"/>
  <c r="X29" i="58"/>
  <c r="X31" i="58" s="1"/>
  <c r="X39" i="42" s="1"/>
  <c r="AF29" i="58"/>
  <c r="AF31" i="58" s="1"/>
  <c r="AF39" i="42" s="1"/>
  <c r="AN29" i="58"/>
  <c r="AN31" i="58" s="1"/>
  <c r="AN39" i="42" s="1"/>
  <c r="AV29" i="58"/>
  <c r="AV31" i="58" s="1"/>
  <c r="AV39" i="42" s="1"/>
  <c r="BD29" i="58"/>
  <c r="BD31" i="58" s="1"/>
  <c r="BD39" i="42" s="1"/>
  <c r="O13" i="58"/>
  <c r="W13" i="58"/>
  <c r="AE13" i="58"/>
  <c r="AM13" i="58"/>
  <c r="AU13" i="58"/>
  <c r="BC13" i="58"/>
  <c r="BK13" i="58"/>
  <c r="I13" i="58"/>
  <c r="Q13" i="58"/>
  <c r="Y13" i="58"/>
  <c r="AG13" i="58"/>
  <c r="AO13" i="58"/>
  <c r="AW13" i="58"/>
  <c r="BE13" i="58"/>
  <c r="BM13" i="58"/>
  <c r="BL29" i="58"/>
  <c r="BL31" i="58" s="1"/>
  <c r="J13" i="58"/>
  <c r="R13" i="58"/>
  <c r="Z13" i="58"/>
  <c r="AH13" i="58"/>
  <c r="AP13" i="58"/>
  <c r="AX13" i="58"/>
  <c r="BF13" i="58"/>
  <c r="BN13" i="58"/>
  <c r="L13" i="58"/>
  <c r="T13" i="58"/>
  <c r="AB13" i="58"/>
  <c r="AJ13" i="58"/>
  <c r="AR13" i="58"/>
  <c r="AZ13" i="58"/>
  <c r="BH13" i="58"/>
  <c r="I29" i="58"/>
  <c r="Q29" i="58"/>
  <c r="Y29" i="58"/>
  <c r="AG29" i="58"/>
  <c r="AO29" i="58"/>
  <c r="AW29" i="58"/>
  <c r="BE29" i="58"/>
  <c r="BM29" i="58"/>
  <c r="BK29" i="58"/>
  <c r="AY13" i="58"/>
  <c r="BG13" i="58"/>
  <c r="J29" i="58"/>
  <c r="R29" i="58"/>
  <c r="Z29" i="58"/>
  <c r="AH29" i="58"/>
  <c r="AP29" i="58"/>
  <c r="AX29" i="58"/>
  <c r="BF29" i="58"/>
  <c r="BN29" i="58"/>
  <c r="AC13" i="58"/>
  <c r="AS13" i="58"/>
  <c r="BI13" i="58"/>
  <c r="T29" i="58"/>
  <c r="AB29" i="58"/>
  <c r="AJ29" i="58"/>
  <c r="AR29" i="58"/>
  <c r="AZ29" i="58"/>
  <c r="BH29" i="58"/>
  <c r="M13" i="58"/>
  <c r="U13" i="58"/>
  <c r="AK13" i="58"/>
  <c r="BA13" i="58"/>
  <c r="L29" i="58"/>
  <c r="N13" i="58"/>
  <c r="V13" i="58"/>
  <c r="AD13" i="58"/>
  <c r="AL13" i="58"/>
  <c r="AT13" i="58"/>
  <c r="BB13" i="58"/>
  <c r="BJ13" i="58"/>
  <c r="M29" i="58"/>
  <c r="U29" i="58"/>
  <c r="AC29" i="58"/>
  <c r="AK29" i="58"/>
  <c r="AS29" i="58"/>
  <c r="BA29" i="58"/>
  <c r="BI29" i="58"/>
  <c r="O29" i="58"/>
  <c r="W29" i="58"/>
  <c r="AE29" i="58"/>
  <c r="AM29" i="58"/>
  <c r="AU29" i="58"/>
  <c r="BC29" i="58"/>
  <c r="BM58" i="56" l="1"/>
  <c r="T26" i="56"/>
  <c r="T68" i="56" s="1"/>
  <c r="AO26" i="56"/>
  <c r="X26" i="56"/>
  <c r="X68" i="56" s="1"/>
  <c r="BI26" i="56"/>
  <c r="BI68" i="56" s="1"/>
  <c r="AE68" i="56"/>
  <c r="AL68" i="56"/>
  <c r="AD68" i="56"/>
  <c r="AX68" i="56"/>
  <c r="AY68" i="56"/>
  <c r="BH68" i="56"/>
  <c r="Z58" i="56"/>
  <c r="AJ58" i="56"/>
  <c r="U58" i="56"/>
  <c r="AA58" i="56"/>
  <c r="Q58" i="56"/>
  <c r="W58" i="56"/>
  <c r="AI58" i="56"/>
  <c r="AI74" i="56" s="1"/>
  <c r="BL68" i="56"/>
  <c r="BL58" i="56"/>
  <c r="AZ26" i="56"/>
  <c r="AQ26" i="56"/>
  <c r="AQ68" i="56" s="1"/>
  <c r="O26" i="56"/>
  <c r="O68" i="56" s="1"/>
  <c r="AI26" i="56"/>
  <c r="AI68" i="56" s="1"/>
  <c r="BD26" i="56"/>
  <c r="BD68" i="56" s="1"/>
  <c r="AU68" i="56"/>
  <c r="AN68" i="56"/>
  <c r="AT68" i="56"/>
  <c r="BF68" i="56"/>
  <c r="BG68" i="56"/>
  <c r="H68" i="56"/>
  <c r="AP58" i="56"/>
  <c r="AR58" i="56"/>
  <c r="AC58" i="56"/>
  <c r="N58" i="56"/>
  <c r="AW58" i="56"/>
  <c r="AE58" i="56"/>
  <c r="P58" i="56"/>
  <c r="P74" i="56" s="1"/>
  <c r="AZ68" i="56"/>
  <c r="I26" i="56"/>
  <c r="I68" i="56" s="1"/>
  <c r="AP26" i="56"/>
  <c r="AP68" i="56" s="1"/>
  <c r="BE26" i="56"/>
  <c r="BE68" i="56" s="1"/>
  <c r="W26" i="56"/>
  <c r="W68" i="56" s="1"/>
  <c r="AW26" i="56"/>
  <c r="AW68" i="56" s="1"/>
  <c r="BL26" i="56"/>
  <c r="BK68" i="56"/>
  <c r="BJ68" i="56"/>
  <c r="BM68" i="56"/>
  <c r="BN68" i="56"/>
  <c r="BF58" i="56"/>
  <c r="AZ58" i="56"/>
  <c r="AK58" i="56"/>
  <c r="V58" i="56"/>
  <c r="R58" i="56"/>
  <c r="R74" i="56" s="1"/>
  <c r="AM58" i="56"/>
  <c r="AM74" i="56" s="1"/>
  <c r="X58" i="56"/>
  <c r="J58" i="56"/>
  <c r="AM26" i="56"/>
  <c r="AM68" i="56" s="1"/>
  <c r="BC26" i="56"/>
  <c r="BC68" i="56" s="1"/>
  <c r="N26" i="56"/>
  <c r="N68" i="56" s="1"/>
  <c r="AH26" i="56"/>
  <c r="AH68" i="56" s="1"/>
  <c r="H26" i="56"/>
  <c r="K58" i="56"/>
  <c r="BH58" i="56"/>
  <c r="AS58" i="56"/>
  <c r="AD58" i="56"/>
  <c r="AX58" i="56"/>
  <c r="AU58" i="56"/>
  <c r="AF58" i="56"/>
  <c r="AF74" i="56" s="1"/>
  <c r="AG68" i="56"/>
  <c r="AO68" i="56"/>
  <c r="K26" i="56"/>
  <c r="K68" i="56" s="1"/>
  <c r="V26" i="56"/>
  <c r="BB26" i="56"/>
  <c r="BB68" i="56" s="1"/>
  <c r="AF68" i="56"/>
  <c r="AC68" i="56"/>
  <c r="Q68" i="56"/>
  <c r="R68" i="56"/>
  <c r="S68" i="56"/>
  <c r="AB68" i="56"/>
  <c r="AY58" i="56"/>
  <c r="Y58" i="56"/>
  <c r="BA58" i="56"/>
  <c r="AL58" i="56"/>
  <c r="AL74" i="56" s="1"/>
  <c r="BN58" i="56"/>
  <c r="BC58" i="56"/>
  <c r="AN58" i="56"/>
  <c r="AR68" i="56"/>
  <c r="L26" i="56"/>
  <c r="L68" i="56" s="1"/>
  <c r="V68" i="56"/>
  <c r="AG26" i="56"/>
  <c r="AK26" i="56"/>
  <c r="AK68" i="56" s="1"/>
  <c r="AV68" i="56"/>
  <c r="BA68" i="56"/>
  <c r="AS68" i="56"/>
  <c r="Y68" i="56"/>
  <c r="Z68" i="56"/>
  <c r="AA68" i="56"/>
  <c r="AJ68" i="56"/>
  <c r="I58" i="56"/>
  <c r="L58" i="56"/>
  <c r="L74" i="56" s="1"/>
  <c r="S58" i="56"/>
  <c r="BI58" i="56"/>
  <c r="AT58" i="56"/>
  <c r="AQ58" i="56"/>
  <c r="BK58" i="56"/>
  <c r="AV58" i="56"/>
  <c r="H16" i="56"/>
  <c r="H32" i="56"/>
  <c r="AJ74" i="56"/>
  <c r="BI74" i="56"/>
  <c r="W74" i="56"/>
  <c r="AP74" i="56"/>
  <c r="AR37" i="56"/>
  <c r="AR72" i="56" s="1"/>
  <c r="BJ37" i="56"/>
  <c r="BJ72" i="56" s="1"/>
  <c r="H37" i="56"/>
  <c r="H72" i="56" s="1"/>
  <c r="Z32" i="56"/>
  <c r="I37" i="56"/>
  <c r="I72" i="56" s="1"/>
  <c r="BH74" i="56"/>
  <c r="AY74" i="56"/>
  <c r="N74" i="56"/>
  <c r="AV74" i="56"/>
  <c r="AX74" i="56"/>
  <c r="AM37" i="56"/>
  <c r="AM72" i="56" s="1"/>
  <c r="AZ37" i="56"/>
  <c r="AZ72" i="56" s="1"/>
  <c r="AS37" i="56"/>
  <c r="AS72" i="56" s="1"/>
  <c r="Q37" i="56"/>
  <c r="Q72" i="56" s="1"/>
  <c r="R37" i="56"/>
  <c r="R72" i="56" s="1"/>
  <c r="AP32" i="56"/>
  <c r="AB74" i="56"/>
  <c r="AO74" i="56"/>
  <c r="BN32" i="56"/>
  <c r="Y32" i="56"/>
  <c r="AB32" i="56"/>
  <c r="S74" i="56"/>
  <c r="O74" i="56"/>
  <c r="AC74" i="56"/>
  <c r="BC74" i="56"/>
  <c r="I74" i="56"/>
  <c r="J74" i="56"/>
  <c r="H74" i="56"/>
  <c r="V37" i="56"/>
  <c r="V72" i="56" s="1"/>
  <c r="L37" i="56"/>
  <c r="L72" i="56" s="1"/>
  <c r="BC37" i="56"/>
  <c r="BC72" i="56" s="1"/>
  <c r="AD37" i="56"/>
  <c r="AD72" i="56" s="1"/>
  <c r="AN37" i="56"/>
  <c r="AN72" i="56" s="1"/>
  <c r="AP37" i="56"/>
  <c r="AP72" i="56" s="1"/>
  <c r="AI16" i="56"/>
  <c r="AI67" i="56" s="1"/>
  <c r="AJ16" i="56"/>
  <c r="AJ67" i="56" s="1"/>
  <c r="AS16" i="56"/>
  <c r="AS67" i="56" s="1"/>
  <c r="BB16" i="56"/>
  <c r="BB67" i="56" s="1"/>
  <c r="BK16" i="56"/>
  <c r="BK67" i="56" s="1"/>
  <c r="AO16" i="56"/>
  <c r="AO67" i="56" s="1"/>
  <c r="J16" i="56"/>
  <c r="J67" i="56" s="1"/>
  <c r="H67" i="56"/>
  <c r="AZ74" i="56"/>
  <c r="AQ74" i="56"/>
  <c r="AK74" i="56"/>
  <c r="AT74" i="56"/>
  <c r="AV37" i="56"/>
  <c r="AV72" i="56" s="1"/>
  <c r="BG31" i="58"/>
  <c r="BG39" i="42" s="1"/>
  <c r="AO37" i="56"/>
  <c r="AO72" i="56" s="1"/>
  <c r="S69" i="56"/>
  <c r="S32" i="56"/>
  <c r="BK74" i="56"/>
  <c r="Q74" i="56"/>
  <c r="AQ37" i="56"/>
  <c r="AQ72" i="56" s="1"/>
  <c r="AB37" i="56"/>
  <c r="AB72" i="56" s="1"/>
  <c r="M37" i="56"/>
  <c r="M72" i="56" s="1"/>
  <c r="AL37" i="56"/>
  <c r="AL72" i="56" s="1"/>
  <c r="AW37" i="56"/>
  <c r="AW72" i="56" s="1"/>
  <c r="AX37" i="56"/>
  <c r="AX72" i="56" s="1"/>
  <c r="AY16" i="56"/>
  <c r="AY67" i="56" s="1"/>
  <c r="AR16" i="56"/>
  <c r="AR67" i="56" s="1"/>
  <c r="BA16" i="56"/>
  <c r="BA67" i="56" s="1"/>
  <c r="BJ16" i="56"/>
  <c r="BJ67" i="56" s="1"/>
  <c r="AN16" i="56"/>
  <c r="AN67" i="56" s="1"/>
  <c r="AW16" i="56"/>
  <c r="AW67" i="56" s="1"/>
  <c r="R16" i="56"/>
  <c r="R67" i="56" s="1"/>
  <c r="BM32" i="56"/>
  <c r="T32" i="56"/>
  <c r="AO32" i="56"/>
  <c r="AR32" i="56"/>
  <c r="AA32" i="56"/>
  <c r="AD32" i="56"/>
  <c r="AM69" i="56"/>
  <c r="AM32" i="56"/>
  <c r="AV69" i="56"/>
  <c r="AV32" i="56"/>
  <c r="V32" i="56"/>
  <c r="V69" i="56"/>
  <c r="AN69" i="56"/>
  <c r="AN32" i="56"/>
  <c r="BN69" i="56"/>
  <c r="AU31" i="58"/>
  <c r="AU39" i="42" s="1"/>
  <c r="BG74" i="56"/>
  <c r="AS74" i="56"/>
  <c r="BB74" i="56"/>
  <c r="X74" i="56"/>
  <c r="Y74" i="56"/>
  <c r="Z74" i="56"/>
  <c r="AJ37" i="56"/>
  <c r="AJ72" i="56" s="1"/>
  <c r="BK37" i="56"/>
  <c r="BK72" i="56" s="1"/>
  <c r="AY37" i="56"/>
  <c r="AY72" i="56" s="1"/>
  <c r="U37" i="56"/>
  <c r="U72" i="56" s="1"/>
  <c r="AT37" i="56"/>
  <c r="AT72" i="56" s="1"/>
  <c r="BD37" i="56"/>
  <c r="BD72" i="56" s="1"/>
  <c r="BE37" i="56"/>
  <c r="BE72" i="56" s="1"/>
  <c r="BF37" i="56"/>
  <c r="BF72" i="56" s="1"/>
  <c r="S16" i="56"/>
  <c r="S67" i="56" s="1"/>
  <c r="AZ16" i="56"/>
  <c r="AZ67" i="56" s="1"/>
  <c r="BI16" i="56"/>
  <c r="BI67" i="56" s="1"/>
  <c r="O16" i="56"/>
  <c r="O67" i="56" s="1"/>
  <c r="X16" i="56"/>
  <c r="X67" i="56" s="1"/>
  <c r="BE16" i="56"/>
  <c r="BE67" i="56" s="1"/>
  <c r="Z16" i="56"/>
  <c r="Z67" i="56" s="1"/>
  <c r="BM69" i="56"/>
  <c r="AW32" i="56"/>
  <c r="AJ32" i="56"/>
  <c r="BE32" i="56"/>
  <c r="BH32" i="56"/>
  <c r="BH69" i="56"/>
  <c r="AI32" i="56"/>
  <c r="AI69" i="56"/>
  <c r="AL32" i="56"/>
  <c r="AU69" i="56"/>
  <c r="AU32" i="56"/>
  <c r="BD69" i="56"/>
  <c r="BD32" i="56"/>
  <c r="AE69" i="56"/>
  <c r="AE32" i="56"/>
  <c r="AR74" i="56"/>
  <c r="BA74" i="56"/>
  <c r="BJ74" i="56"/>
  <c r="AG74" i="56"/>
  <c r="AH74" i="56"/>
  <c r="S37" i="56"/>
  <c r="S72" i="56" s="1"/>
  <c r="W37" i="56"/>
  <c r="W72" i="56" s="1"/>
  <c r="N37" i="56"/>
  <c r="N72" i="56" s="1"/>
  <c r="AC37" i="56"/>
  <c r="AC72" i="56" s="1"/>
  <c r="BB37" i="56"/>
  <c r="BB72" i="56" s="1"/>
  <c r="BL37" i="56"/>
  <c r="BL72" i="56" s="1"/>
  <c r="BM37" i="56"/>
  <c r="BM72" i="56" s="1"/>
  <c r="BN37" i="56"/>
  <c r="BN72" i="56" s="1"/>
  <c r="K16" i="56"/>
  <c r="K67" i="56" s="1"/>
  <c r="BH16" i="56"/>
  <c r="BH67" i="56" s="1"/>
  <c r="N16" i="56"/>
  <c r="N67" i="56" s="1"/>
  <c r="W16" i="56"/>
  <c r="W67" i="56" s="1"/>
  <c r="AV16" i="56"/>
  <c r="AV67" i="56" s="1"/>
  <c r="BM16" i="56"/>
  <c r="BM67" i="56" s="1"/>
  <c r="AH16" i="56"/>
  <c r="AH67" i="56" s="1"/>
  <c r="Q32" i="56"/>
  <c r="AZ32" i="56"/>
  <c r="AZ69" i="56"/>
  <c r="J69" i="56"/>
  <c r="J32" i="56"/>
  <c r="M69" i="56"/>
  <c r="M32" i="56"/>
  <c r="AQ32" i="56"/>
  <c r="AT32" i="56"/>
  <c r="BC69" i="56"/>
  <c r="BC32" i="56"/>
  <c r="BL69" i="56"/>
  <c r="BL32" i="56"/>
  <c r="AN74" i="56"/>
  <c r="T37" i="56"/>
  <c r="T72" i="56" s="1"/>
  <c r="AE37" i="56"/>
  <c r="AE72" i="56" s="1"/>
  <c r="AK37" i="56"/>
  <c r="AK72" i="56" s="1"/>
  <c r="J37" i="56"/>
  <c r="J72" i="56" s="1"/>
  <c r="AA16" i="56"/>
  <c r="AA67" i="56" s="1"/>
  <c r="M16" i="56"/>
  <c r="M67" i="56" s="1"/>
  <c r="V16" i="56"/>
  <c r="V67" i="56" s="1"/>
  <c r="AE16" i="56"/>
  <c r="AE67" i="56" s="1"/>
  <c r="I16" i="56"/>
  <c r="I67" i="56" s="1"/>
  <c r="P16" i="56"/>
  <c r="P67" i="56" s="1"/>
  <c r="AP16" i="56"/>
  <c r="AP67" i="56" s="1"/>
  <c r="AG32" i="56"/>
  <c r="U69" i="56"/>
  <c r="U32" i="56"/>
  <c r="AC69" i="56"/>
  <c r="AC32" i="56"/>
  <c r="AY69" i="56"/>
  <c r="AY32" i="56"/>
  <c r="BB32" i="56"/>
  <c r="BB69" i="56"/>
  <c r="BK69" i="56"/>
  <c r="BK32" i="56"/>
  <c r="AW74" i="56"/>
  <c r="K37" i="56"/>
  <c r="K72" i="56" s="1"/>
  <c r="P37" i="56"/>
  <c r="P72" i="56" s="1"/>
  <c r="L16" i="56"/>
  <c r="L67" i="56" s="1"/>
  <c r="U16" i="56"/>
  <c r="U67" i="56" s="1"/>
  <c r="AD16" i="56"/>
  <c r="AD67" i="56" s="1"/>
  <c r="AM16" i="56"/>
  <c r="AM67" i="56" s="1"/>
  <c r="Q16" i="56"/>
  <c r="Q67" i="56" s="1"/>
  <c r="AF16" i="56"/>
  <c r="AF67" i="56" s="1"/>
  <c r="AX16" i="56"/>
  <c r="AX67" i="56" s="1"/>
  <c r="R69" i="56"/>
  <c r="R32" i="56"/>
  <c r="AK69" i="56"/>
  <c r="AK32" i="56"/>
  <c r="AS69" i="56"/>
  <c r="AS32" i="56"/>
  <c r="BG32" i="56"/>
  <c r="BJ32" i="56"/>
  <c r="P69" i="56"/>
  <c r="P32" i="56"/>
  <c r="AB69" i="56"/>
  <c r="AE74" i="56"/>
  <c r="T74" i="56"/>
  <c r="K74" i="56"/>
  <c r="M74" i="56"/>
  <c r="V74" i="56"/>
  <c r="BD74" i="56"/>
  <c r="BE74" i="56"/>
  <c r="BF74" i="56"/>
  <c r="BH37" i="56"/>
  <c r="BH72" i="56" s="1"/>
  <c r="AA37" i="56"/>
  <c r="AA72" i="56" s="1"/>
  <c r="O37" i="56"/>
  <c r="O72" i="56" s="1"/>
  <c r="BA37" i="56"/>
  <c r="BA72" i="56" s="1"/>
  <c r="X37" i="56"/>
  <c r="X72" i="56" s="1"/>
  <c r="Y37" i="56"/>
  <c r="Y72" i="56" s="1"/>
  <c r="Z37" i="56"/>
  <c r="Z72" i="56" s="1"/>
  <c r="AQ16" i="56"/>
  <c r="AQ67" i="56" s="1"/>
  <c r="T16" i="56"/>
  <c r="T67" i="56" s="1"/>
  <c r="AC16" i="56"/>
  <c r="AC67" i="56" s="1"/>
  <c r="AL16" i="56"/>
  <c r="AL67" i="56" s="1"/>
  <c r="AU16" i="56"/>
  <c r="AU67" i="56" s="1"/>
  <c r="Y16" i="56"/>
  <c r="Y67" i="56" s="1"/>
  <c r="BD16" i="56"/>
  <c r="BD67" i="56" s="1"/>
  <c r="BF16" i="56"/>
  <c r="BF67" i="56" s="1"/>
  <c r="AH69" i="56"/>
  <c r="AH32" i="56"/>
  <c r="BA69" i="56"/>
  <c r="BA32" i="56"/>
  <c r="BF32" i="56"/>
  <c r="BI69" i="56"/>
  <c r="BI32" i="56"/>
  <c r="O69" i="56"/>
  <c r="O32" i="56"/>
  <c r="X69" i="56"/>
  <c r="X32" i="56"/>
  <c r="AI31" i="58"/>
  <c r="AI39" i="42" s="1"/>
  <c r="AA74" i="56"/>
  <c r="U74" i="56"/>
  <c r="AD74" i="56"/>
  <c r="AU74" i="56"/>
  <c r="BL74" i="56"/>
  <c r="BM74" i="56"/>
  <c r="BN74" i="56"/>
  <c r="BG37" i="56"/>
  <c r="BG72" i="56" s="1"/>
  <c r="AU37" i="56"/>
  <c r="AU72" i="56" s="1"/>
  <c r="AI37" i="56"/>
  <c r="AI72" i="56" s="1"/>
  <c r="BI37" i="56"/>
  <c r="BI72" i="56" s="1"/>
  <c r="AF37" i="56"/>
  <c r="AF72" i="56" s="1"/>
  <c r="AG37" i="56"/>
  <c r="AG72" i="56" s="1"/>
  <c r="AH37" i="56"/>
  <c r="AH72" i="56" s="1"/>
  <c r="BG16" i="56"/>
  <c r="BG67" i="56" s="1"/>
  <c r="AB16" i="56"/>
  <c r="AB67" i="56" s="1"/>
  <c r="AK16" i="56"/>
  <c r="AK67" i="56" s="1"/>
  <c r="AT16" i="56"/>
  <c r="AT67" i="56" s="1"/>
  <c r="BC16" i="56"/>
  <c r="BC67" i="56" s="1"/>
  <c r="AG16" i="56"/>
  <c r="AG67" i="56" s="1"/>
  <c r="BL16" i="56"/>
  <c r="BL67" i="56" s="1"/>
  <c r="BN16" i="56"/>
  <c r="BN67" i="56" s="1"/>
  <c r="AX32" i="56"/>
  <c r="I32" i="56"/>
  <c r="L32" i="56"/>
  <c r="K32" i="56"/>
  <c r="N69" i="56"/>
  <c r="N32" i="56"/>
  <c r="W69" i="56"/>
  <c r="W32" i="56"/>
  <c r="AF69" i="56"/>
  <c r="AF32" i="56"/>
  <c r="I69" i="56"/>
  <c r="AA31" i="58"/>
  <c r="AA39" i="42" s="1"/>
  <c r="AD31" i="58"/>
  <c r="AD39" i="42" s="1"/>
  <c r="V31" i="58"/>
  <c r="V39" i="42" s="1"/>
  <c r="AL31" i="58"/>
  <c r="AL39" i="42" s="1"/>
  <c r="R31" i="58"/>
  <c r="R39" i="42" s="1"/>
  <c r="BJ31" i="58"/>
  <c r="AY31" i="58"/>
  <c r="AY39" i="42" s="1"/>
  <c r="BB31" i="58"/>
  <c r="BB39" i="42" s="1"/>
  <c r="AZ31" i="58"/>
  <c r="AZ39" i="42" s="1"/>
  <c r="AX31" i="58"/>
  <c r="AX39" i="42" s="1"/>
  <c r="BC31" i="58"/>
  <c r="BC39" i="42" s="1"/>
  <c r="AT31" i="58"/>
  <c r="AT39" i="42" s="1"/>
  <c r="AC31" i="58"/>
  <c r="AC39" i="42" s="1"/>
  <c r="AB31" i="58"/>
  <c r="AB39" i="42" s="1"/>
  <c r="Z31" i="58"/>
  <c r="Z39" i="42" s="1"/>
  <c r="AE31" i="58"/>
  <c r="AE39" i="42" s="1"/>
  <c r="T31" i="58"/>
  <c r="T39" i="42" s="1"/>
  <c r="W31" i="58"/>
  <c r="W39" i="42" s="1"/>
  <c r="L31" i="58"/>
  <c r="L39" i="42" s="1"/>
  <c r="BA31" i="58"/>
  <c r="BA39" i="42" s="1"/>
  <c r="BK31" i="58"/>
  <c r="J31" i="58"/>
  <c r="J39" i="42" s="1"/>
  <c r="Q31" i="58"/>
  <c r="Q39" i="42" s="1"/>
  <c r="O31" i="58"/>
  <c r="O39" i="42" s="1"/>
  <c r="AQ31" i="58"/>
  <c r="AQ39" i="42" s="1"/>
  <c r="H31" i="58"/>
  <c r="H39" i="42" s="1"/>
  <c r="BN31" i="58"/>
  <c r="I31" i="58"/>
  <c r="I39" i="42" s="1"/>
  <c r="BF31" i="58"/>
  <c r="BF39" i="42" s="1"/>
  <c r="AK31" i="58"/>
  <c r="AK39" i="42" s="1"/>
  <c r="S31" i="58"/>
  <c r="S39" i="42" s="1"/>
  <c r="U31" i="58"/>
  <c r="U39" i="42" s="1"/>
  <c r="BI31" i="58"/>
  <c r="AR31" i="58"/>
  <c r="AR39" i="42" s="1"/>
  <c r="AP31" i="58"/>
  <c r="AP39" i="42" s="1"/>
  <c r="AW31" i="58"/>
  <c r="AW39" i="42" s="1"/>
  <c r="K31" i="58"/>
  <c r="K39" i="42" s="1"/>
  <c r="AG31" i="58"/>
  <c r="AG39" i="42" s="1"/>
  <c r="Y31" i="58"/>
  <c r="Y39" i="42" s="1"/>
  <c r="N31" i="58"/>
  <c r="N39" i="42" s="1"/>
  <c r="BH31" i="58"/>
  <c r="BH39" i="42" s="1"/>
  <c r="BM31" i="58"/>
  <c r="BE31" i="58"/>
  <c r="BE39" i="42" s="1"/>
  <c r="M31" i="58"/>
  <c r="M39" i="42" s="1"/>
  <c r="AS31" i="58"/>
  <c r="AS39" i="42" s="1"/>
  <c r="AJ31" i="58"/>
  <c r="AJ39" i="42" s="1"/>
  <c r="AH31" i="58"/>
  <c r="AH39" i="42" s="1"/>
  <c r="AO31" i="58"/>
  <c r="AO39" i="42" s="1"/>
  <c r="AM31" i="58"/>
  <c r="AM39" i="42" s="1"/>
  <c r="K46" i="42"/>
  <c r="J46" i="42"/>
  <c r="AJ78" i="56" l="1"/>
  <c r="AJ44" i="42" s="1"/>
  <c r="Q78" i="56"/>
  <c r="Q44" i="42" s="1"/>
  <c r="T78" i="56"/>
  <c r="T44" i="42" s="1"/>
  <c r="AS78" i="56"/>
  <c r="AS44" i="42" s="1"/>
  <c r="BK78" i="56"/>
  <c r="BK44" i="42" s="1"/>
  <c r="AV78" i="56"/>
  <c r="AV44" i="42" s="1"/>
  <c r="AC78" i="56"/>
  <c r="AC44" i="42" s="1"/>
  <c r="AO78" i="56"/>
  <c r="AO44" i="42" s="1"/>
  <c r="AK78" i="56"/>
  <c r="AK44" i="42" s="1"/>
  <c r="AB78" i="56"/>
  <c r="AB44" i="42" s="1"/>
  <c r="AX78" i="56"/>
  <c r="AX44" i="42" s="1"/>
  <c r="AL78" i="56"/>
  <c r="AL44" i="42" s="1"/>
  <c r="R78" i="56"/>
  <c r="R44" i="42" s="1"/>
  <c r="AQ78" i="56"/>
  <c r="AQ44" i="42" s="1"/>
  <c r="BB78" i="56"/>
  <c r="BB44" i="42" s="1"/>
  <c r="AT78" i="56"/>
  <c r="AT44" i="42" s="1"/>
  <c r="BD78" i="56"/>
  <c r="BD44" i="42" s="1"/>
  <c r="L78" i="56"/>
  <c r="L44" i="42" s="1"/>
  <c r="BL78" i="56"/>
  <c r="BL44" i="42" s="1"/>
  <c r="AI78" i="56"/>
  <c r="AI44" i="42" s="1"/>
  <c r="K78" i="56"/>
  <c r="K44" i="42" s="1"/>
  <c r="K50" i="42" s="1"/>
  <c r="BN78" i="56"/>
  <c r="BN44" i="42" s="1"/>
  <c r="U78" i="56"/>
  <c r="U44" i="42" s="1"/>
  <c r="AP78" i="56"/>
  <c r="AP44" i="42" s="1"/>
  <c r="AR78" i="56"/>
  <c r="AR44" i="42" s="1"/>
  <c r="AE78" i="56"/>
  <c r="AE44" i="42" s="1"/>
  <c r="Z78" i="56"/>
  <c r="Z44" i="42" s="1"/>
  <c r="AW78" i="56"/>
  <c r="AW44" i="42" s="1"/>
  <c r="Y78" i="56"/>
  <c r="Y44" i="42" s="1"/>
  <c r="BG78" i="56"/>
  <c r="BG44" i="42" s="1"/>
  <c r="AU78" i="56"/>
  <c r="AU44" i="42" s="1"/>
  <c r="P78" i="56"/>
  <c r="P44" i="42" s="1"/>
  <c r="AH78" i="56"/>
  <c r="AH44" i="42" s="1"/>
  <c r="BE78" i="56"/>
  <c r="BE44" i="42" s="1"/>
  <c r="AN78" i="56"/>
  <c r="AN44" i="42" s="1"/>
  <c r="I78" i="56"/>
  <c r="I44" i="42" s="1"/>
  <c r="I50" i="42" s="1"/>
  <c r="I52" i="42" s="1"/>
  <c r="BM78" i="56"/>
  <c r="BM44" i="42" s="1"/>
  <c r="X78" i="56"/>
  <c r="X44" i="42" s="1"/>
  <c r="BJ78" i="56"/>
  <c r="BJ44" i="42" s="1"/>
  <c r="AF78" i="56"/>
  <c r="AF44" i="42" s="1"/>
  <c r="O78" i="56"/>
  <c r="O44" i="42" s="1"/>
  <c r="BA78" i="56"/>
  <c r="BA44" i="42" s="1"/>
  <c r="AG78" i="56"/>
  <c r="AG44" i="42" s="1"/>
  <c r="V78" i="56"/>
  <c r="V44" i="42" s="1"/>
  <c r="W78" i="56"/>
  <c r="W44" i="42" s="1"/>
  <c r="BI78" i="56"/>
  <c r="BI44" i="42" s="1"/>
  <c r="BC78" i="56"/>
  <c r="BC44" i="42" s="1"/>
  <c r="AM78" i="56"/>
  <c r="AM44" i="42" s="1"/>
  <c r="M78" i="56"/>
  <c r="M44" i="42" s="1"/>
  <c r="J78" i="56"/>
  <c r="J44" i="42" s="1"/>
  <c r="J50" i="42" s="1"/>
  <c r="N78" i="56"/>
  <c r="N44" i="42" s="1"/>
  <c r="AZ78" i="56"/>
  <c r="AZ44" i="42" s="1"/>
  <c r="AY78" i="56"/>
  <c r="AY44" i="42" s="1"/>
  <c r="BF78" i="56"/>
  <c r="BF44" i="42" s="1"/>
  <c r="AD78" i="56"/>
  <c r="AD44" i="42" s="1"/>
  <c r="AA78" i="56"/>
  <c r="AA44" i="42" s="1"/>
  <c r="BH78" i="56"/>
  <c r="BH44" i="42" s="1"/>
  <c r="S78" i="56"/>
  <c r="S44" i="42" s="1"/>
  <c r="N46" i="42"/>
  <c r="M46" i="42"/>
  <c r="M50" i="42" l="1"/>
  <c r="M52" i="42" s="1"/>
  <c r="N50" i="42"/>
  <c r="N52" i="42" s="1"/>
  <c r="O46" i="42"/>
  <c r="O50" i="42" s="1"/>
  <c r="O52" i="42" s="1"/>
  <c r="L46" i="42"/>
  <c r="L50" i="42" s="1"/>
  <c r="P46" i="42"/>
  <c r="P50" i="42" s="1"/>
  <c r="P52" i="42" s="1"/>
  <c r="Q46" i="42" l="1"/>
  <c r="Q50" i="42" s="1"/>
  <c r="Q52" i="42" s="1"/>
  <c r="R46" i="42"/>
  <c r="R50" i="42" s="1"/>
  <c r="R52" i="42" s="1"/>
  <c r="S46" i="42" l="1"/>
  <c r="S50" i="42" s="1"/>
  <c r="S52" i="42" s="1"/>
  <c r="T46" i="42"/>
  <c r="T50" i="42" s="1"/>
  <c r="T52" i="42" s="1"/>
  <c r="U46" i="42" l="1"/>
  <c r="U50" i="42" s="1"/>
  <c r="U52" i="42" s="1"/>
  <c r="V46" i="42"/>
  <c r="V50" i="42" s="1"/>
  <c r="V52" i="42" s="1"/>
  <c r="W46" i="42" l="1"/>
  <c r="W50" i="42" s="1"/>
  <c r="W52" i="42" s="1"/>
  <c r="X46" i="42"/>
  <c r="X50" i="42" s="1"/>
  <c r="X52" i="42" s="1"/>
  <c r="Y46" i="42" l="1"/>
  <c r="Y50" i="42" s="1"/>
  <c r="Y52" i="42" s="1"/>
  <c r="Z46" i="42"/>
  <c r="Z50" i="42" s="1"/>
  <c r="Z52" i="42" s="1"/>
  <c r="AA46" i="42" l="1"/>
  <c r="AA50" i="42" s="1"/>
  <c r="AA52" i="42" s="1"/>
  <c r="AB46" i="42"/>
  <c r="AB50" i="42" s="1"/>
  <c r="AB52" i="42" s="1"/>
  <c r="AC46" i="42" l="1"/>
  <c r="AC50" i="42" s="1"/>
  <c r="AC52" i="42" s="1"/>
  <c r="AD46" i="42"/>
  <c r="AD50" i="42" s="1"/>
  <c r="AD52" i="42" s="1"/>
  <c r="AE46" i="42" l="1"/>
  <c r="AE50" i="42" s="1"/>
  <c r="AE52" i="42" s="1"/>
  <c r="AF46" i="42"/>
  <c r="AF50" i="42" s="1"/>
  <c r="AF52" i="42" s="1"/>
  <c r="AG46" i="42" l="1"/>
  <c r="AG50" i="42" s="1"/>
  <c r="AG52" i="42" s="1"/>
  <c r="AH46" i="42"/>
  <c r="AH50" i="42" s="1"/>
  <c r="AH52" i="42" s="1"/>
  <c r="AI46" i="42" l="1"/>
  <c r="AI50" i="42" s="1"/>
  <c r="AI52" i="42" s="1"/>
  <c r="AJ46" i="42"/>
  <c r="AJ50" i="42" s="1"/>
  <c r="AJ52" i="42" s="1"/>
  <c r="AK46" i="42" l="1"/>
  <c r="AK50" i="42" s="1"/>
  <c r="AK52" i="42" s="1"/>
  <c r="AL46" i="42"/>
  <c r="AL50" i="42" s="1"/>
  <c r="AL52" i="42" s="1"/>
  <c r="AM46" i="42"/>
  <c r="AM50" i="42" s="1"/>
  <c r="AM52" i="42" s="1"/>
  <c r="AN46" i="42" l="1"/>
  <c r="AN50" i="42" s="1"/>
  <c r="AN52" i="42" s="1"/>
  <c r="AO46" i="42"/>
  <c r="AO50" i="42" s="1"/>
  <c r="AO52" i="42" s="1"/>
  <c r="AP46" i="42" l="1"/>
  <c r="AP50" i="42" s="1"/>
  <c r="AP52" i="42" s="1"/>
  <c r="AQ46" i="42"/>
  <c r="AQ50" i="42" s="1"/>
  <c r="AQ52" i="42" s="1"/>
  <c r="AR46" i="42" l="1"/>
  <c r="AR50" i="42" s="1"/>
  <c r="AR52" i="42" s="1"/>
  <c r="AS46" i="42"/>
  <c r="AS50" i="42" s="1"/>
  <c r="AS52" i="42" s="1"/>
  <c r="AT46" i="42" l="1"/>
  <c r="AT50" i="42" s="1"/>
  <c r="AT52" i="42" s="1"/>
  <c r="AU46" i="42"/>
  <c r="AU50" i="42" s="1"/>
  <c r="AU52" i="42" s="1"/>
  <c r="AV46" i="42" l="1"/>
  <c r="AV50" i="42" s="1"/>
  <c r="AV52" i="42" s="1"/>
  <c r="AW46" i="42"/>
  <c r="AW50" i="42" s="1"/>
  <c r="AW52" i="42" s="1"/>
  <c r="AX46" i="42" l="1"/>
  <c r="AX50" i="42" s="1"/>
  <c r="AX52" i="42" s="1"/>
  <c r="AY46" i="42"/>
  <c r="AY50" i="42" s="1"/>
  <c r="AY52" i="42" s="1"/>
  <c r="AZ46" i="42" l="1"/>
  <c r="AZ50" i="42" s="1"/>
  <c r="AZ52" i="42" s="1"/>
  <c r="BA46" i="42"/>
  <c r="BA50" i="42" s="1"/>
  <c r="BA52" i="42" s="1"/>
  <c r="BB46" i="42" l="1"/>
  <c r="BB50" i="42" s="1"/>
  <c r="BB52" i="42" s="1"/>
  <c r="BC46" i="42"/>
  <c r="BC50" i="42" s="1"/>
  <c r="BC52" i="42" s="1"/>
  <c r="E42" i="43"/>
  <c r="BD46" i="42" l="1"/>
  <c r="BD50" i="42" s="1"/>
  <c r="BD52" i="42" s="1"/>
  <c r="BE46" i="42"/>
  <c r="BE50" i="42" s="1"/>
  <c r="BE52" i="42" s="1"/>
  <c r="AX11" i="29"/>
  <c r="AW11" i="29"/>
  <c r="AV11" i="29"/>
  <c r="AU11" i="29"/>
  <c r="AT11" i="29"/>
  <c r="AS11" i="29"/>
  <c r="AR11" i="29"/>
  <c r="AQ11" i="29"/>
  <c r="AO29" i="29"/>
  <c r="AN29" i="29"/>
  <c r="AM29" i="29"/>
  <c r="AL29" i="29"/>
  <c r="AK29" i="29"/>
  <c r="AJ29" i="29"/>
  <c r="AI29" i="29"/>
  <c r="AH29" i="29"/>
  <c r="AG29" i="29"/>
  <c r="AF29" i="29"/>
  <c r="AE29" i="29"/>
  <c r="AD29" i="29"/>
  <c r="AC29" i="29"/>
  <c r="AB29" i="29"/>
  <c r="AA29" i="29"/>
  <c r="Z29" i="29"/>
  <c r="Y29" i="29"/>
  <c r="X29" i="29"/>
  <c r="W29" i="29"/>
  <c r="V29" i="29"/>
  <c r="U29" i="29"/>
  <c r="T29" i="29"/>
  <c r="S29" i="29"/>
  <c r="R29" i="29"/>
  <c r="Q29" i="29"/>
  <c r="P29" i="29"/>
  <c r="O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AO28" i="29"/>
  <c r="AN28" i="29"/>
  <c r="AM28" i="29"/>
  <c r="AL28" i="29"/>
  <c r="AK28" i="29"/>
  <c r="AJ28" i="29"/>
  <c r="AI28" i="29"/>
  <c r="AH28" i="29"/>
  <c r="AG28" i="29"/>
  <c r="AF28" i="29"/>
  <c r="AE28" i="29"/>
  <c r="AD28" i="29"/>
  <c r="AC28" i="29"/>
  <c r="AB28" i="29"/>
  <c r="AA28" i="29"/>
  <c r="Z28" i="29"/>
  <c r="Y28" i="29"/>
  <c r="X28" i="29"/>
  <c r="W28" i="29"/>
  <c r="V28" i="29"/>
  <c r="U28" i="29"/>
  <c r="T28" i="29"/>
  <c r="S28" i="29"/>
  <c r="R28" i="29"/>
  <c r="Q28" i="29"/>
  <c r="P28" i="29"/>
  <c r="O28" i="29"/>
  <c r="N28" i="29"/>
  <c r="M28" i="29"/>
  <c r="L28" i="29"/>
  <c r="K28" i="29"/>
  <c r="J28" i="29"/>
  <c r="I28" i="29"/>
  <c r="H28" i="29"/>
  <c r="G28" i="29"/>
  <c r="F28" i="29"/>
  <c r="E28" i="29"/>
  <c r="D28" i="29"/>
  <c r="C28" i="29"/>
  <c r="B29" i="29"/>
  <c r="B28" i="29"/>
  <c r="BF46" i="42" l="1"/>
  <c r="BF50" i="42" s="1"/>
  <c r="BF52" i="42" s="1"/>
  <c r="BG46" i="42"/>
  <c r="BG50" i="42" s="1"/>
  <c r="BG52" i="42" s="1"/>
  <c r="BI453" i="53"/>
  <c r="BH453" i="53"/>
  <c r="BG453" i="53"/>
  <c r="BF453" i="53"/>
  <c r="BE453" i="53"/>
  <c r="BD453" i="53"/>
  <c r="BC453" i="53"/>
  <c r="BB453" i="53"/>
  <c r="BA453" i="53"/>
  <c r="AZ453" i="53"/>
  <c r="AY453" i="53"/>
  <c r="AX453" i="53"/>
  <c r="AW453" i="53"/>
  <c r="AV453" i="53"/>
  <c r="AU453" i="53"/>
  <c r="AT453" i="53"/>
  <c r="AS453" i="53"/>
  <c r="AR453" i="53"/>
  <c r="BH46" i="42" l="1"/>
  <c r="BH50" i="42" s="1"/>
  <c r="BH52" i="42" s="1"/>
  <c r="AR9" i="46"/>
  <c r="AR10" i="46" s="1"/>
  <c r="AP9" i="46"/>
  <c r="AP10" i="46" s="1"/>
  <c r="AO9" i="46"/>
  <c r="AO10" i="46" s="1"/>
  <c r="AN9" i="46"/>
  <c r="AN10" i="46" s="1"/>
  <c r="AM9" i="46"/>
  <c r="AM10" i="46" s="1"/>
  <c r="AL9" i="46"/>
  <c r="AL10" i="46" s="1"/>
  <c r="AK9" i="46"/>
  <c r="AK10" i="46" s="1"/>
  <c r="AJ9" i="46"/>
  <c r="AJ10" i="46" s="1"/>
  <c r="AH9" i="46"/>
  <c r="AH10" i="46" s="1"/>
  <c r="AG9" i="46"/>
  <c r="AG10" i="46" s="1"/>
  <c r="AF9" i="46"/>
  <c r="AF10" i="46" s="1"/>
  <c r="AE9" i="46"/>
  <c r="AE10" i="46" s="1"/>
  <c r="AD9" i="46"/>
  <c r="AD10" i="46" s="1"/>
  <c r="AC9" i="46"/>
  <c r="AC10" i="46" s="1"/>
  <c r="AB9" i="46"/>
  <c r="AB10" i="46" s="1"/>
  <c r="AA9" i="46"/>
  <c r="AA10" i="46" s="1"/>
  <c r="Z9" i="46"/>
  <c r="AI9" i="46" l="1"/>
  <c r="AI10" i="46" s="1"/>
  <c r="AQ9" i="46"/>
  <c r="AQ10" i="46" s="1"/>
  <c r="H78" i="56" l="1"/>
  <c r="H44" i="42" s="1"/>
  <c r="H50" i="42" s="1"/>
  <c r="H52" i="42" s="1"/>
  <c r="P41" i="49"/>
  <c r="O41" i="49"/>
  <c r="N41" i="49"/>
  <c r="M41" i="49"/>
  <c r="L41" i="49"/>
  <c r="K41" i="49"/>
  <c r="J41" i="49"/>
  <c r="I41" i="49"/>
  <c r="H41" i="49"/>
  <c r="G41" i="49"/>
  <c r="BM41" i="49"/>
  <c r="BL41" i="49"/>
  <c r="BK41" i="49"/>
  <c r="BJ41" i="49"/>
  <c r="BI41" i="49"/>
  <c r="BH41" i="49"/>
  <c r="BG41" i="49"/>
  <c r="BF41" i="49"/>
  <c r="BE41" i="49"/>
  <c r="BM23" i="49"/>
  <c r="BL23" i="49"/>
  <c r="BK23" i="49"/>
  <c r="BJ23" i="49"/>
  <c r="BI23" i="49"/>
  <c r="BH23" i="49"/>
  <c r="BG23" i="49"/>
  <c r="BF23" i="49"/>
  <c r="BE23" i="49"/>
  <c r="BD23" i="49"/>
  <c r="BC23" i="49"/>
  <c r="BB23" i="49"/>
  <c r="BA23" i="49"/>
  <c r="AZ23" i="49"/>
  <c r="AY23" i="49"/>
  <c r="AX23" i="49"/>
  <c r="AW23" i="49"/>
  <c r="AV23" i="49"/>
  <c r="AU23" i="49"/>
  <c r="AT23" i="49"/>
  <c r="AS23" i="49"/>
  <c r="AR23" i="49"/>
  <c r="AQ23" i="49"/>
  <c r="AP23" i="49"/>
  <c r="AO23" i="49"/>
  <c r="AN23" i="49"/>
  <c r="AM23" i="49"/>
  <c r="AL23" i="49"/>
  <c r="AK23" i="49"/>
  <c r="AJ23" i="49"/>
  <c r="AI23" i="49"/>
  <c r="AH23" i="49"/>
  <c r="AG23" i="49"/>
  <c r="AF23" i="49"/>
  <c r="AE23" i="49"/>
  <c r="AD23" i="49"/>
  <c r="AC23" i="49"/>
  <c r="AB23" i="49"/>
  <c r="AA23" i="49"/>
  <c r="Z23" i="49"/>
  <c r="Y23" i="49"/>
  <c r="X23" i="49"/>
  <c r="W23" i="49"/>
  <c r="V23" i="49"/>
  <c r="U23" i="49"/>
  <c r="T23" i="49"/>
  <c r="S23" i="49"/>
  <c r="R23" i="49"/>
  <c r="Q23" i="49"/>
  <c r="P23" i="49"/>
  <c r="O23" i="49"/>
  <c r="N23" i="49"/>
  <c r="M23" i="49"/>
  <c r="L23" i="49"/>
  <c r="K23" i="49"/>
  <c r="J23" i="49"/>
  <c r="I23" i="49"/>
  <c r="H23" i="49"/>
  <c r="G23" i="49"/>
  <c r="AZ41" i="21"/>
  <c r="AY41" i="21"/>
  <c r="AX41" i="21"/>
  <c r="AW41" i="21"/>
  <c r="AV41" i="21"/>
  <c r="AU41" i="21"/>
  <c r="AT41" i="21"/>
  <c r="AS41" i="21"/>
  <c r="AR41" i="21"/>
  <c r="AQ41" i="21"/>
  <c r="AP41" i="21"/>
  <c r="AO41" i="21"/>
  <c r="AN41" i="21"/>
  <c r="AM41" i="21"/>
  <c r="AL41" i="21"/>
  <c r="AK41" i="21"/>
  <c r="AJ41" i="21"/>
  <c r="AI41" i="21"/>
  <c r="AH41" i="21"/>
  <c r="AG41" i="21"/>
  <c r="AF41" i="21"/>
  <c r="AE41" i="21"/>
  <c r="AD41" i="21"/>
  <c r="AC41" i="21"/>
  <c r="AB41" i="21"/>
  <c r="AA41" i="21"/>
  <c r="Z41" i="21"/>
  <c r="Y41" i="21"/>
  <c r="X41" i="21"/>
  <c r="W41" i="21"/>
  <c r="V41" i="21"/>
  <c r="U41" i="21"/>
  <c r="T41" i="21"/>
  <c r="S41" i="21"/>
  <c r="R41" i="21"/>
  <c r="Q41" i="21"/>
  <c r="P41" i="21"/>
  <c r="O41" i="21"/>
  <c r="N41" i="21"/>
  <c r="M41" i="21"/>
  <c r="L41" i="21"/>
  <c r="K41" i="21"/>
  <c r="J41" i="21"/>
  <c r="I41" i="21"/>
  <c r="H41" i="21"/>
  <c r="G41" i="21"/>
  <c r="F41" i="21"/>
  <c r="E45" i="21"/>
  <c r="E41" i="21"/>
  <c r="E42" i="21" s="1"/>
  <c r="AO12" i="21" l="1"/>
  <c r="Y12" i="21"/>
  <c r="W12" i="21"/>
  <c r="AE12" i="21"/>
  <c r="AX12" i="21"/>
  <c r="AQ12" i="21"/>
  <c r="P12" i="21"/>
  <c r="AN12" i="21"/>
  <c r="M12" i="21"/>
  <c r="L12" i="21"/>
  <c r="AF12" i="21"/>
  <c r="K12" i="21"/>
  <c r="T12" i="21"/>
  <c r="AJ12" i="21"/>
  <c r="O12" i="21"/>
  <c r="AM12" i="21"/>
  <c r="AP12" i="21"/>
  <c r="AZ12" i="21"/>
  <c r="AI12" i="21"/>
  <c r="R12" i="21"/>
  <c r="E12" i="21"/>
  <c r="AK12" i="21"/>
  <c r="AR12" i="21"/>
  <c r="J12" i="21"/>
  <c r="U12" i="21"/>
  <c r="AB12" i="21"/>
  <c r="Q12" i="21"/>
  <c r="AU12" i="21"/>
  <c r="AD12" i="21"/>
  <c r="N12" i="21"/>
  <c r="AG12" i="21"/>
  <c r="X12" i="21"/>
  <c r="I12" i="21"/>
  <c r="AA12" i="21"/>
  <c r="AT12" i="21"/>
  <c r="AL12" i="21"/>
  <c r="V12" i="21"/>
  <c r="S12" i="21"/>
  <c r="F12" i="21"/>
  <c r="AH12" i="21"/>
  <c r="AY12" i="21"/>
  <c r="Z12" i="21"/>
  <c r="AS12" i="21"/>
  <c r="AW12" i="21"/>
  <c r="AC12" i="21"/>
  <c r="G12" i="21"/>
  <c r="H12" i="21"/>
  <c r="N16" i="49"/>
  <c r="N18" i="49" s="1"/>
  <c r="G16" i="49"/>
  <c r="G18" i="49" s="1"/>
  <c r="AN16" i="49"/>
  <c r="AN18" i="49" s="1"/>
  <c r="AB10" i="21" s="1"/>
  <c r="AF16" i="49"/>
  <c r="AF18" i="49" s="1"/>
  <c r="T10" i="21" s="1"/>
  <c r="R16" i="49"/>
  <c r="R18" i="49" s="1"/>
  <c r="F10" i="21" s="1"/>
  <c r="AE16" i="49"/>
  <c r="AE18" i="49" s="1"/>
  <c r="S10" i="21" s="1"/>
  <c r="BD16" i="49"/>
  <c r="BD18" i="49" s="1"/>
  <c r="AR10" i="21" s="1"/>
  <c r="AV16" i="49"/>
  <c r="AV18" i="49" s="1"/>
  <c r="AJ10" i="21" s="1"/>
  <c r="S16" i="49"/>
  <c r="S18" i="49" s="1"/>
  <c r="G10" i="21" s="1"/>
  <c r="L16" i="49"/>
  <c r="L18" i="49" s="1"/>
  <c r="I16" i="49"/>
  <c r="I18" i="49" s="1"/>
  <c r="BB16" i="49"/>
  <c r="BB18" i="49" s="1"/>
  <c r="AP10" i="21" s="1"/>
  <c r="AO16" i="49"/>
  <c r="AO18" i="49" s="1"/>
  <c r="AC10" i="21" s="1"/>
  <c r="O16" i="49"/>
  <c r="O18" i="49" s="1"/>
  <c r="BF16" i="49"/>
  <c r="BF18" i="49" s="1"/>
  <c r="AT10" i="21" s="1"/>
  <c r="AA16" i="49"/>
  <c r="AA18" i="49" s="1"/>
  <c r="O10" i="21" s="1"/>
  <c r="BC16" i="49"/>
  <c r="BC18" i="49" s="1"/>
  <c r="AQ10" i="21" s="1"/>
  <c r="AZ16" i="49"/>
  <c r="AZ18" i="49" s="1"/>
  <c r="AN10" i="21" s="1"/>
  <c r="AJ16" i="49"/>
  <c r="AJ18" i="49" s="1"/>
  <c r="X10" i="21" s="1"/>
  <c r="H16" i="49"/>
  <c r="H18" i="49" s="1"/>
  <c r="AI16" i="49"/>
  <c r="AI18" i="49" s="1"/>
  <c r="W10" i="21" s="1"/>
  <c r="BM16" i="49"/>
  <c r="BM18" i="49" s="1"/>
  <c r="T16" i="49"/>
  <c r="T18" i="49" s="1"/>
  <c r="H10" i="21" s="1"/>
  <c r="AS16" i="49"/>
  <c r="AS18" i="49" s="1"/>
  <c r="AG10" i="21" s="1"/>
  <c r="BH16" i="49"/>
  <c r="BH18" i="49" s="1"/>
  <c r="AV10" i="21" s="1"/>
  <c r="BL16" i="49"/>
  <c r="BL18" i="49" s="1"/>
  <c r="AZ10" i="21" s="1"/>
  <c r="AC16" i="49"/>
  <c r="AC18" i="49" s="1"/>
  <c r="Q10" i="21" s="1"/>
  <c r="AD16" i="49"/>
  <c r="AD18" i="49" s="1"/>
  <c r="R10" i="21" s="1"/>
  <c r="BK16" i="49"/>
  <c r="BK18" i="49" s="1"/>
  <c r="AY10" i="21" s="1"/>
  <c r="AU16" i="49"/>
  <c r="AU18" i="49" s="1"/>
  <c r="AI10" i="21" s="1"/>
  <c r="Q16" i="49"/>
  <c r="Q18" i="49" s="1"/>
  <c r="AQ16" i="49"/>
  <c r="AQ18" i="49" s="1"/>
  <c r="AE10" i="21" s="1"/>
  <c r="BI16" i="49"/>
  <c r="BI18" i="49" s="1"/>
  <c r="AW10" i="21" s="1"/>
  <c r="AG16" i="49"/>
  <c r="AG18" i="49" s="1"/>
  <c r="U10" i="21" s="1"/>
  <c r="AX16" i="49"/>
  <c r="AX18" i="49" s="1"/>
  <c r="AL10" i="21" s="1"/>
  <c r="W16" i="49"/>
  <c r="W18" i="49" s="1"/>
  <c r="K10" i="21" s="1"/>
  <c r="M16" i="49"/>
  <c r="M18" i="49" s="1"/>
  <c r="BE16" i="49"/>
  <c r="BE18" i="49" s="1"/>
  <c r="AS10" i="21" s="1"/>
  <c r="AB16" i="49"/>
  <c r="AB18" i="49" s="1"/>
  <c r="P10" i="21" s="1"/>
  <c r="AY16" i="49"/>
  <c r="AY18" i="49" s="1"/>
  <c r="AM10" i="21" s="1"/>
  <c r="K16" i="49"/>
  <c r="K18" i="49" s="1"/>
  <c r="AR16" i="49"/>
  <c r="AR18" i="49" s="1"/>
  <c r="AF10" i="21" s="1"/>
  <c r="Y16" i="49"/>
  <c r="Y18" i="49" s="1"/>
  <c r="M10" i="21" s="1"/>
  <c r="X16" i="49"/>
  <c r="X18" i="49" s="1"/>
  <c r="L10" i="21" s="1"/>
  <c r="P16" i="49"/>
  <c r="P18" i="49" s="1"/>
  <c r="AM16" i="49"/>
  <c r="AM18" i="49" s="1"/>
  <c r="AA10" i="21" s="1"/>
  <c r="BG16" i="49"/>
  <c r="BG18" i="49" s="1"/>
  <c r="AU10" i="21" s="1"/>
  <c r="AP16" i="49"/>
  <c r="AP18" i="49" s="1"/>
  <c r="AD10" i="21" s="1"/>
  <c r="U16" i="49"/>
  <c r="U18" i="49" s="1"/>
  <c r="I10" i="21" s="1"/>
  <c r="AK16" i="49"/>
  <c r="AK18" i="49" s="1"/>
  <c r="Y10" i="21" s="1"/>
  <c r="AL16" i="49"/>
  <c r="AL18" i="49" s="1"/>
  <c r="Z10" i="21" s="1"/>
  <c r="BA16" i="49"/>
  <c r="BA18" i="49" s="1"/>
  <c r="AO10" i="21" s="1"/>
  <c r="AT16" i="49"/>
  <c r="AT18" i="49" s="1"/>
  <c r="AH10" i="21" s="1"/>
  <c r="BJ16" i="49"/>
  <c r="BJ18" i="49" s="1"/>
  <c r="AX10" i="21" s="1"/>
  <c r="V16" i="49"/>
  <c r="V18" i="49" s="1"/>
  <c r="J10" i="21" s="1"/>
  <c r="J16" i="49"/>
  <c r="J18" i="49" s="1"/>
  <c r="AH16" i="49"/>
  <c r="AH18" i="49" s="1"/>
  <c r="V10" i="21" s="1"/>
  <c r="Z16" i="49"/>
  <c r="Z18" i="49" s="1"/>
  <c r="N10" i="21" s="1"/>
  <c r="AW16" i="49"/>
  <c r="AW18" i="49" s="1"/>
  <c r="AK10" i="21" s="1"/>
  <c r="AS33" i="49" l="1"/>
  <c r="AS30" i="49"/>
  <c r="BM33" i="49"/>
  <c r="BM30" i="49"/>
  <c r="AQ30" i="49"/>
  <c r="AQ33" i="49"/>
  <c r="T33" i="49"/>
  <c r="T30" i="49"/>
  <c r="BJ33" i="49"/>
  <c r="BJ30" i="49"/>
  <c r="BE33" i="49"/>
  <c r="BE30" i="49"/>
  <c r="O33" i="49"/>
  <c r="O30" i="49"/>
  <c r="P33" i="49"/>
  <c r="P30" i="49"/>
  <c r="AO33" i="49"/>
  <c r="AO30" i="49"/>
  <c r="AF33" i="49"/>
  <c r="AF30" i="49"/>
  <c r="AW33" i="49"/>
  <c r="AW30" i="49"/>
  <c r="AL33" i="49"/>
  <c r="AL30" i="49"/>
  <c r="Y33" i="49"/>
  <c r="Y30" i="49"/>
  <c r="AX33" i="49"/>
  <c r="AX30" i="49"/>
  <c r="AC33" i="49"/>
  <c r="AC30" i="49"/>
  <c r="AJ33" i="49"/>
  <c r="AJ30" i="49"/>
  <c r="I30" i="49"/>
  <c r="I33" i="49"/>
  <c r="AN33" i="49"/>
  <c r="AN30" i="49"/>
  <c r="J33" i="49"/>
  <c r="J30" i="49"/>
  <c r="AY33" i="49"/>
  <c r="AY30" i="49"/>
  <c r="AV33" i="49"/>
  <c r="AV30" i="49"/>
  <c r="BG33" i="49"/>
  <c r="BG30" i="49"/>
  <c r="Q30" i="49"/>
  <c r="BF33" i="49"/>
  <c r="BF30" i="49"/>
  <c r="AE33" i="49"/>
  <c r="AE30" i="49"/>
  <c r="M33" i="49"/>
  <c r="M30" i="49"/>
  <c r="R33" i="49"/>
  <c r="R30" i="49"/>
  <c r="X33" i="49"/>
  <c r="X30" i="49"/>
  <c r="AD33" i="49"/>
  <c r="AD30" i="49"/>
  <c r="BB30" i="49"/>
  <c r="BB33" i="49"/>
  <c r="Z33" i="49"/>
  <c r="Z30" i="49"/>
  <c r="AK30" i="49"/>
  <c r="AK33" i="49"/>
  <c r="AR30" i="49"/>
  <c r="AR33" i="49"/>
  <c r="AG30" i="49"/>
  <c r="AG33" i="49"/>
  <c r="BL33" i="49"/>
  <c r="BL30" i="49"/>
  <c r="AZ33" i="49"/>
  <c r="AZ30" i="49"/>
  <c r="L33" i="49"/>
  <c r="L30" i="49"/>
  <c r="G33" i="49"/>
  <c r="G30" i="49"/>
  <c r="AP33" i="49"/>
  <c r="AP30" i="49"/>
  <c r="AA33" i="49"/>
  <c r="AA30" i="49"/>
  <c r="V33" i="49"/>
  <c r="V30" i="49"/>
  <c r="AB30" i="49"/>
  <c r="AB33" i="49"/>
  <c r="BD33" i="49"/>
  <c r="BD30" i="49"/>
  <c r="AU30" i="49"/>
  <c r="AU33" i="49"/>
  <c r="AT33" i="49"/>
  <c r="AT30" i="49"/>
  <c r="BK30" i="49"/>
  <c r="BK33" i="49"/>
  <c r="AI33" i="49"/>
  <c r="AI30" i="49"/>
  <c r="BA33" i="49"/>
  <c r="BA30" i="49"/>
  <c r="W33" i="49"/>
  <c r="W30" i="49"/>
  <c r="H33" i="49"/>
  <c r="H30" i="49"/>
  <c r="AH33" i="49"/>
  <c r="AH30" i="49"/>
  <c r="U33" i="49"/>
  <c r="U30" i="49"/>
  <c r="K33" i="49"/>
  <c r="K30" i="49"/>
  <c r="BI33" i="49"/>
  <c r="BI30" i="49"/>
  <c r="BH30" i="49"/>
  <c r="BH33" i="49"/>
  <c r="BC30" i="49"/>
  <c r="BC33" i="49"/>
  <c r="S33" i="49"/>
  <c r="S30" i="49"/>
  <c r="N33" i="49"/>
  <c r="N30" i="49"/>
  <c r="AM33" i="49"/>
  <c r="AM30" i="49"/>
  <c r="I36" i="49" l="1"/>
  <c r="I38" i="49" s="1"/>
  <c r="W36" i="49"/>
  <c r="W38" i="49" s="1"/>
  <c r="N36" i="49"/>
  <c r="N38" i="49" s="1"/>
  <c r="H36" i="49"/>
  <c r="H38" i="49" s="1"/>
  <c r="AN36" i="49"/>
  <c r="AN38" i="49" s="1"/>
  <c r="BJ36" i="49"/>
  <c r="BJ38" i="49" s="1"/>
  <c r="AO36" i="49"/>
  <c r="AO38" i="49" s="1"/>
  <c r="U36" i="49"/>
  <c r="U38" i="49" s="1"/>
  <c r="AZ36" i="49"/>
  <c r="AZ38" i="49" s="1"/>
  <c r="Z36" i="49"/>
  <c r="Z38" i="49" s="1"/>
  <c r="AC36" i="49"/>
  <c r="AC38" i="49" s="1"/>
  <c r="AS36" i="49"/>
  <c r="AS38" i="49" s="1"/>
  <c r="AW36" i="49"/>
  <c r="AW38" i="49" s="1"/>
  <c r="AQ36" i="49"/>
  <c r="AQ38" i="49" s="1"/>
  <c r="BL36" i="49"/>
  <c r="BL38" i="49" s="1"/>
  <c r="R36" i="49"/>
  <c r="R38" i="49" s="1"/>
  <c r="BI36" i="49"/>
  <c r="BI38" i="49" s="1"/>
  <c r="BK36" i="49"/>
  <c r="BK38" i="49" s="1"/>
  <c r="Y36" i="49"/>
  <c r="Y38" i="49" s="1"/>
  <c r="AF36" i="49"/>
  <c r="AF38" i="49" s="1"/>
  <c r="BC36" i="49"/>
  <c r="BC38" i="49" s="1"/>
  <c r="BA36" i="49"/>
  <c r="BA38" i="49" s="1"/>
  <c r="K36" i="49"/>
  <c r="K38" i="49" s="1"/>
  <c r="AT36" i="49"/>
  <c r="AT38" i="49" s="1"/>
  <c r="L36" i="49"/>
  <c r="L38" i="49" s="1"/>
  <c r="AD36" i="49"/>
  <c r="AD38" i="49" s="1"/>
  <c r="AV36" i="49"/>
  <c r="AV38" i="49" s="1"/>
  <c r="AI36" i="49"/>
  <c r="AI38" i="49" s="1"/>
  <c r="AB36" i="49"/>
  <c r="AB38" i="49" s="1"/>
  <c r="J36" i="49"/>
  <c r="J38" i="49" s="1"/>
  <c r="O36" i="49"/>
  <c r="O38" i="49" s="1"/>
  <c r="AU36" i="49"/>
  <c r="AU38" i="49" s="1"/>
  <c r="BB36" i="49"/>
  <c r="BB38" i="49" s="1"/>
  <c r="V36" i="49"/>
  <c r="V38" i="49" s="1"/>
  <c r="M36" i="49"/>
  <c r="M38" i="49" s="1"/>
  <c r="AH36" i="49"/>
  <c r="AH38" i="49" s="1"/>
  <c r="BD36" i="49"/>
  <c r="BD38" i="49" s="1"/>
  <c r="X36" i="49"/>
  <c r="X38" i="49" s="1"/>
  <c r="Q38" i="49"/>
  <c r="AJ36" i="49"/>
  <c r="AJ38" i="49" s="1"/>
  <c r="BF36" i="49"/>
  <c r="BF38" i="49" s="1"/>
  <c r="BE36" i="49"/>
  <c r="BE38" i="49" s="1"/>
  <c r="BE43" i="49" s="1"/>
  <c r="AP36" i="49"/>
  <c r="AP38" i="49" s="1"/>
  <c r="AK36" i="49"/>
  <c r="AK38" i="49" s="1"/>
  <c r="AL36" i="49"/>
  <c r="AL38" i="49" s="1"/>
  <c r="AR36" i="49"/>
  <c r="AR38" i="49" s="1"/>
  <c r="BH36" i="49"/>
  <c r="BH38" i="49" s="1"/>
  <c r="AG36" i="49"/>
  <c r="AG38" i="49" s="1"/>
  <c r="AY36" i="49"/>
  <c r="AY38" i="49" s="1"/>
  <c r="S36" i="49"/>
  <c r="S38" i="49" s="1"/>
  <c r="AA36" i="49"/>
  <c r="AA38" i="49" s="1"/>
  <c r="P36" i="49"/>
  <c r="P38" i="49" s="1"/>
  <c r="T36" i="49"/>
  <c r="T38" i="49" s="1"/>
  <c r="BM36" i="49"/>
  <c r="BM38" i="49" s="1"/>
  <c r="BM43" i="49" s="1"/>
  <c r="BG36" i="49"/>
  <c r="BG38" i="49" s="1"/>
  <c r="G36" i="49"/>
  <c r="G38" i="49" s="1"/>
  <c r="AE36" i="49"/>
  <c r="AE38" i="49" s="1"/>
  <c r="AX36" i="49"/>
  <c r="AX38" i="49" s="1"/>
  <c r="AM36" i="49"/>
  <c r="AM38" i="49" s="1"/>
  <c r="BF43" i="49" l="1"/>
  <c r="BK43" i="49"/>
  <c r="BG43" i="49"/>
  <c r="BI43" i="49"/>
  <c r="BL43" i="49"/>
  <c r="BH43" i="49"/>
  <c r="BJ43" i="49"/>
  <c r="E10" i="21"/>
  <c r="AZ4" i="29" l="1"/>
  <c r="AT30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AZ20" i="21"/>
  <c r="AY20" i="21"/>
  <c r="AX20" i="21"/>
  <c r="AW20" i="21"/>
  <c r="AV20" i="21"/>
  <c r="AU20" i="21"/>
  <c r="AT20" i="21"/>
  <c r="AS20" i="21"/>
  <c r="AW44" i="45"/>
  <c r="AW45" i="45" s="1"/>
  <c r="AV44" i="45"/>
  <c r="AV45" i="45" s="1"/>
  <c r="AO44" i="45"/>
  <c r="AO45" i="45" s="1"/>
  <c r="AN44" i="45"/>
  <c r="AN45" i="45" s="1"/>
  <c r="AM44" i="45"/>
  <c r="AM45" i="45" s="1"/>
  <c r="AG44" i="45"/>
  <c r="AG45" i="45" s="1"/>
  <c r="AF44" i="45"/>
  <c r="AF45" i="45" s="1"/>
  <c r="AE44" i="45"/>
  <c r="AE45" i="45" s="1"/>
  <c r="Y44" i="45"/>
  <c r="Y45" i="45" s="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Y20" i="21"/>
  <c r="X20" i="21"/>
  <c r="W20" i="21"/>
  <c r="AZ30" i="21"/>
  <c r="AY30" i="21"/>
  <c r="AX30" i="21"/>
  <c r="AW30" i="21"/>
  <c r="AV30" i="21"/>
  <c r="AU30" i="21"/>
  <c r="AS30" i="21"/>
  <c r="X44" i="45"/>
  <c r="AW38" i="43"/>
  <c r="AX38" i="43" s="1"/>
  <c r="AY38" i="43" s="1"/>
  <c r="AZ38" i="43" s="1"/>
  <c r="BA38" i="43" s="1"/>
  <c r="BB38" i="43" s="1"/>
  <c r="BC38" i="43" s="1"/>
  <c r="BD38" i="43" s="1"/>
  <c r="J38" i="43"/>
  <c r="K38" i="43" s="1"/>
  <c r="L38" i="43" s="1"/>
  <c r="M38" i="43" s="1"/>
  <c r="N38" i="43" s="1"/>
  <c r="O38" i="43" s="1"/>
  <c r="P38" i="43" s="1"/>
  <c r="Q38" i="43" s="1"/>
  <c r="R38" i="43" s="1"/>
  <c r="S38" i="43" s="1"/>
  <c r="T38" i="43" s="1"/>
  <c r="U38" i="43" s="1"/>
  <c r="V38" i="43" s="1"/>
  <c r="W38" i="43" s="1"/>
  <c r="X38" i="43" s="1"/>
  <c r="Y38" i="43" s="1"/>
  <c r="Z38" i="43" s="1"/>
  <c r="AA38" i="43" s="1"/>
  <c r="AB38" i="43" s="1"/>
  <c r="B454" i="53"/>
  <c r="AP16" i="53"/>
  <c r="AQ16" i="53" s="1"/>
  <c r="AR16" i="53" s="1"/>
  <c r="AS16" i="53" s="1"/>
  <c r="AT16" i="53" s="1"/>
  <c r="AU16" i="53" s="1"/>
  <c r="AV16" i="53" s="1"/>
  <c r="AW16" i="53" s="1"/>
  <c r="C16" i="53"/>
  <c r="D16" i="53" s="1"/>
  <c r="E16" i="53" s="1"/>
  <c r="F16" i="53" s="1"/>
  <c r="G16" i="53" s="1"/>
  <c r="H16" i="53" s="1"/>
  <c r="I16" i="53" s="1"/>
  <c r="J16" i="53" s="1"/>
  <c r="K16" i="53" s="1"/>
  <c r="L16" i="53" s="1"/>
  <c r="M16" i="53" s="1"/>
  <c r="N16" i="53" s="1"/>
  <c r="O16" i="53" s="1"/>
  <c r="P16" i="53" s="1"/>
  <c r="Q16" i="53" s="1"/>
  <c r="R16" i="53" s="1"/>
  <c r="S16" i="53" s="1"/>
  <c r="T16" i="53" s="1"/>
  <c r="U16" i="53" s="1"/>
  <c r="AA44" i="45" l="1"/>
  <c r="AA45" i="45" s="1"/>
  <c r="AA47" i="45" s="1"/>
  <c r="AA22" i="21" s="1"/>
  <c r="AI44" i="45"/>
  <c r="AI45" i="45" s="1"/>
  <c r="AI47" i="45" s="1"/>
  <c r="AI22" i="21" s="1"/>
  <c r="AY44" i="45"/>
  <c r="AY45" i="45" s="1"/>
  <c r="AY47" i="45" s="1"/>
  <c r="AY22" i="21" s="1"/>
  <c r="AQ44" i="45"/>
  <c r="AQ45" i="45" s="1"/>
  <c r="AQ47" i="45" s="1"/>
  <c r="AQ22" i="21" s="1"/>
  <c r="Z18" i="46"/>
  <c r="Z20" i="21" s="1"/>
  <c r="Z24" i="21" s="1"/>
  <c r="Z10" i="46"/>
  <c r="AB44" i="45"/>
  <c r="AB45" i="45" s="1"/>
  <c r="AB47" i="45" s="1"/>
  <c r="AB22" i="21" s="1"/>
  <c r="AD44" i="45"/>
  <c r="AD45" i="45" s="1"/>
  <c r="AD47" i="45" s="1"/>
  <c r="AD22" i="21" s="1"/>
  <c r="AL44" i="45"/>
  <c r="AL45" i="45" s="1"/>
  <c r="AL47" i="45" s="1"/>
  <c r="AL22" i="21" s="1"/>
  <c r="AT44" i="45"/>
  <c r="AT45" i="45" s="1"/>
  <c r="AU44" i="45"/>
  <c r="AU45" i="45" s="1"/>
  <c r="AU47" i="45" s="1"/>
  <c r="AU22" i="21" s="1"/>
  <c r="AJ44" i="45"/>
  <c r="AJ45" i="45" s="1"/>
  <c r="AJ47" i="45" s="1"/>
  <c r="AJ22" i="21" s="1"/>
  <c r="AR44" i="45"/>
  <c r="AR45" i="45" s="1"/>
  <c r="AR47" i="45" s="1"/>
  <c r="AR22" i="21" s="1"/>
  <c r="AZ44" i="45"/>
  <c r="AZ45" i="45" s="1"/>
  <c r="AZ47" i="45" s="1"/>
  <c r="AZ22" i="21" s="1"/>
  <c r="AC44" i="45"/>
  <c r="AC45" i="45" s="1"/>
  <c r="AC47" i="45" s="1"/>
  <c r="AC22" i="21" s="1"/>
  <c r="AK44" i="45"/>
  <c r="AK45" i="45" s="1"/>
  <c r="AK47" i="45" s="1"/>
  <c r="AK22" i="21" s="1"/>
  <c r="AS44" i="45"/>
  <c r="AS45" i="45" s="1"/>
  <c r="AS47" i="45" s="1"/>
  <c r="AS22" i="21" s="1"/>
  <c r="AB18" i="46"/>
  <c r="AB20" i="21" s="1"/>
  <c r="Z44" i="45"/>
  <c r="Z45" i="45" s="1"/>
  <c r="Z47" i="45" s="1"/>
  <c r="Z22" i="21" s="1"/>
  <c r="AH44" i="45"/>
  <c r="AH45" i="45" s="1"/>
  <c r="AH47" i="45" s="1"/>
  <c r="AH22" i="21" s="1"/>
  <c r="AP44" i="45"/>
  <c r="AP45" i="45" s="1"/>
  <c r="AP47" i="45" s="1"/>
  <c r="AP22" i="21" s="1"/>
  <c r="AX44" i="45"/>
  <c r="AX45" i="45" s="1"/>
  <c r="AX47" i="45" s="1"/>
  <c r="AX22" i="21" s="1"/>
  <c r="AN18" i="46"/>
  <c r="AN20" i="21" s="1"/>
  <c r="AF18" i="46"/>
  <c r="AF20" i="21" s="1"/>
  <c r="AP18" i="46"/>
  <c r="AP20" i="21" s="1"/>
  <c r="AG18" i="46"/>
  <c r="AG20" i="21" s="1"/>
  <c r="AQ18" i="46"/>
  <c r="AQ20" i="21" s="1"/>
  <c r="AO18" i="46"/>
  <c r="AO20" i="21" s="1"/>
  <c r="AH18" i="46"/>
  <c r="AH20" i="21" s="1"/>
  <c r="AI18" i="46"/>
  <c r="AI20" i="21" s="1"/>
  <c r="AA18" i="46"/>
  <c r="AA20" i="21" s="1"/>
  <c r="AG47" i="45"/>
  <c r="AG22" i="21" s="1"/>
  <c r="Y47" i="45"/>
  <c r="Y22" i="21" s="1"/>
  <c r="AT47" i="45"/>
  <c r="AT22" i="21" s="1"/>
  <c r="AB30" i="21"/>
  <c r="AB33" i="21" s="1"/>
  <c r="U30" i="21"/>
  <c r="H30" i="21"/>
  <c r="P30" i="21"/>
  <c r="X30" i="21"/>
  <c r="AF30" i="21"/>
  <c r="AF33" i="21" s="1"/>
  <c r="AN30" i="21"/>
  <c r="AN33" i="21" s="1"/>
  <c r="I30" i="21"/>
  <c r="Q30" i="21"/>
  <c r="Y30" i="21"/>
  <c r="AG30" i="21"/>
  <c r="AG33" i="21" s="1"/>
  <c r="AO30" i="21"/>
  <c r="AO33" i="21" s="1"/>
  <c r="L30" i="21"/>
  <c r="T30" i="21"/>
  <c r="AJ30" i="21"/>
  <c r="AJ33" i="21" s="1"/>
  <c r="AR30" i="21"/>
  <c r="AR33" i="21" s="1"/>
  <c r="AC30" i="21"/>
  <c r="AC33" i="21" s="1"/>
  <c r="AK30" i="21"/>
  <c r="AK33" i="21" s="1"/>
  <c r="AJ18" i="46"/>
  <c r="AJ20" i="21" s="1"/>
  <c r="AR18" i="46"/>
  <c r="AR20" i="21" s="1"/>
  <c r="F30" i="21"/>
  <c r="N30" i="21"/>
  <c r="V30" i="21"/>
  <c r="AD30" i="21"/>
  <c r="AD33" i="21" s="1"/>
  <c r="AL30" i="21"/>
  <c r="AL33" i="21" s="1"/>
  <c r="M30" i="21"/>
  <c r="B455" i="53"/>
  <c r="B456" i="53" s="1"/>
  <c r="AC18" i="46"/>
  <c r="AC20" i="21" s="1"/>
  <c r="AK18" i="46"/>
  <c r="AK20" i="21" s="1"/>
  <c r="G30" i="21"/>
  <c r="O30" i="21"/>
  <c r="W30" i="21"/>
  <c r="AE30" i="21"/>
  <c r="AE33" i="21" s="1"/>
  <c r="AM30" i="21"/>
  <c r="AM33" i="21" s="1"/>
  <c r="AD18" i="46"/>
  <c r="AD20" i="21" s="1"/>
  <c r="AL18" i="46"/>
  <c r="AL20" i="21" s="1"/>
  <c r="J30" i="21"/>
  <c r="R30" i="21"/>
  <c r="Z30" i="21"/>
  <c r="Z33" i="21" s="1"/>
  <c r="AH30" i="21"/>
  <c r="AH33" i="21" s="1"/>
  <c r="AP30" i="21"/>
  <c r="AP33" i="21" s="1"/>
  <c r="K30" i="21"/>
  <c r="S30" i="21"/>
  <c r="AA30" i="21"/>
  <c r="AA33" i="21" s="1"/>
  <c r="AI30" i="21"/>
  <c r="AI33" i="21" s="1"/>
  <c r="AQ30" i="21"/>
  <c r="AQ33" i="21" s="1"/>
  <c r="AE18" i="46"/>
  <c r="AE20" i="21" s="1"/>
  <c r="AM18" i="46"/>
  <c r="AM20" i="21" s="1"/>
  <c r="AO47" i="45"/>
  <c r="AO22" i="21" s="1"/>
  <c r="AW47" i="45"/>
  <c r="AW22" i="21" s="1"/>
  <c r="AE47" i="45"/>
  <c r="AE22" i="21" s="1"/>
  <c r="AM47" i="45"/>
  <c r="AM22" i="21" s="1"/>
  <c r="AF47" i="45"/>
  <c r="AF22" i="21" s="1"/>
  <c r="AN47" i="45"/>
  <c r="AN22" i="21" s="1"/>
  <c r="AV47" i="45"/>
  <c r="AV22" i="21" s="1"/>
  <c r="E13" i="46"/>
  <c r="AS7" i="46"/>
  <c r="AT7" i="46" s="1"/>
  <c r="AU7" i="46" s="1"/>
  <c r="AV7" i="46" s="1"/>
  <c r="AW7" i="46" s="1"/>
  <c r="AX7" i="46" s="1"/>
  <c r="AY7" i="46" s="1"/>
  <c r="AZ7" i="46" s="1"/>
  <c r="F7" i="46"/>
  <c r="G7" i="46" s="1"/>
  <c r="H7" i="46" s="1"/>
  <c r="I7" i="46" s="1"/>
  <c r="J7" i="46" s="1"/>
  <c r="K7" i="46" s="1"/>
  <c r="L7" i="46" s="1"/>
  <c r="M7" i="46" s="1"/>
  <c r="N7" i="46" s="1"/>
  <c r="O7" i="46" s="1"/>
  <c r="P7" i="46" s="1"/>
  <c r="Q7" i="46" s="1"/>
  <c r="R7" i="46" s="1"/>
  <c r="S7" i="46" s="1"/>
  <c r="T7" i="46" s="1"/>
  <c r="U7" i="46" s="1"/>
  <c r="V7" i="46" s="1"/>
  <c r="W7" i="46" s="1"/>
  <c r="X7" i="46" s="1"/>
  <c r="AS38" i="45"/>
  <c r="AT38" i="45" s="1"/>
  <c r="AU38" i="45" s="1"/>
  <c r="AV38" i="45" s="1"/>
  <c r="AW38" i="45" s="1"/>
  <c r="AX38" i="45" s="1"/>
  <c r="AY38" i="45" s="1"/>
  <c r="AZ38" i="45" s="1"/>
  <c r="F38" i="45"/>
  <c r="G38" i="45" s="1"/>
  <c r="H38" i="45" s="1"/>
  <c r="I38" i="45" s="1"/>
  <c r="J38" i="45" s="1"/>
  <c r="K38" i="45" s="1"/>
  <c r="L38" i="45" s="1"/>
  <c r="M38" i="45" s="1"/>
  <c r="N38" i="45" s="1"/>
  <c r="O38" i="45" s="1"/>
  <c r="P38" i="45" s="1"/>
  <c r="Q38" i="45" s="1"/>
  <c r="R38" i="45" s="1"/>
  <c r="S38" i="45" s="1"/>
  <c r="T38" i="45" s="1"/>
  <c r="U38" i="45" s="1"/>
  <c r="V38" i="45" s="1"/>
  <c r="W38" i="45" s="1"/>
  <c r="X38" i="45" s="1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AC28" i="45"/>
  <c r="AB28" i="45"/>
  <c r="AA28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AC27" i="45"/>
  <c r="AB27" i="45"/>
  <c r="AA27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AC26" i="45"/>
  <c r="AB26" i="45"/>
  <c r="AA26" i="45"/>
  <c r="Z26" i="45"/>
  <c r="Y26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AC25" i="45"/>
  <c r="AB25" i="45"/>
  <c r="AA25" i="45"/>
  <c r="Z25" i="45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AC24" i="45"/>
  <c r="AB24" i="45"/>
  <c r="AA24" i="45"/>
  <c r="Z24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AC23" i="45"/>
  <c r="AB23" i="45"/>
  <c r="AA23" i="45"/>
  <c r="Z23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AC22" i="45"/>
  <c r="AB22" i="45"/>
  <c r="AA22" i="45"/>
  <c r="Z22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AC21" i="45"/>
  <c r="AB21" i="45"/>
  <c r="AA21" i="45"/>
  <c r="Z21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AS3" i="21"/>
  <c r="AT3" i="21" s="1"/>
  <c r="AU3" i="21" s="1"/>
  <c r="AV3" i="21" s="1"/>
  <c r="AW3" i="21" s="1"/>
  <c r="AX3" i="21" s="1"/>
  <c r="AY3" i="21" s="1"/>
  <c r="AZ3" i="21" s="1"/>
  <c r="F3" i="21"/>
  <c r="G3" i="21" s="1"/>
  <c r="H3" i="21" s="1"/>
  <c r="I3" i="21" s="1"/>
  <c r="J3" i="21" s="1"/>
  <c r="K3" i="21" s="1"/>
  <c r="L3" i="21" s="1"/>
  <c r="M3" i="21" s="1"/>
  <c r="N3" i="21" s="1"/>
  <c r="O3" i="21" s="1"/>
  <c r="P3" i="21" s="1"/>
  <c r="Q3" i="21" s="1"/>
  <c r="R3" i="21" s="1"/>
  <c r="S3" i="21" s="1"/>
  <c r="T3" i="21" s="1"/>
  <c r="U3" i="21" s="1"/>
  <c r="V3" i="21" s="1"/>
  <c r="W3" i="21" s="1"/>
  <c r="X3" i="21" s="1"/>
  <c r="AN24" i="21" l="1"/>
  <c r="AF24" i="21"/>
  <c r="AA24" i="21"/>
  <c r="AJ24" i="21"/>
  <c r="AL24" i="21"/>
  <c r="AR24" i="21"/>
  <c r="AO24" i="21"/>
  <c r="AM24" i="21"/>
  <c r="AI24" i="21"/>
  <c r="AC24" i="21"/>
  <c r="AD24" i="21"/>
  <c r="AH24" i="21"/>
  <c r="AE24" i="21"/>
  <c r="AQ24" i="21"/>
  <c r="AG24" i="21"/>
  <c r="AB24" i="21"/>
  <c r="AK24" i="21"/>
  <c r="AP24" i="21"/>
  <c r="E30" i="21"/>
  <c r="X45" i="45"/>
  <c r="X47" i="45" s="1"/>
  <c r="X22" i="21" s="1"/>
  <c r="P33" i="45"/>
  <c r="X33" i="45"/>
  <c r="Q33" i="45"/>
  <c r="Y33" i="45"/>
  <c r="Z33" i="45"/>
  <c r="R33" i="45"/>
  <c r="K33" i="45"/>
  <c r="S33" i="45"/>
  <c r="AA33" i="45"/>
  <c r="J33" i="45"/>
  <c r="L33" i="45"/>
  <c r="T33" i="45"/>
  <c r="AB33" i="45"/>
  <c r="AC33" i="45"/>
  <c r="V33" i="45"/>
  <c r="M33" i="45"/>
  <c r="U33" i="45"/>
  <c r="N33" i="45"/>
  <c r="O33" i="45"/>
  <c r="W33" i="45"/>
  <c r="BD24" i="49"/>
  <c r="BD25" i="49" s="1"/>
  <c r="BD26" i="49" s="1"/>
  <c r="BD41" i="49" s="1"/>
  <c r="BD43" i="49" s="1"/>
  <c r="BC24" i="49"/>
  <c r="BC25" i="49" s="1"/>
  <c r="BC26" i="49" s="1"/>
  <c r="BC41" i="49" s="1"/>
  <c r="BC43" i="49" s="1"/>
  <c r="BB24" i="49"/>
  <c r="BB25" i="49" s="1"/>
  <c r="BB26" i="49" s="1"/>
  <c r="BB41" i="49" s="1"/>
  <c r="BB43" i="49" s="1"/>
  <c r="BA24" i="49"/>
  <c r="BA25" i="49" s="1"/>
  <c r="BA26" i="49" s="1"/>
  <c r="BA41" i="49" s="1"/>
  <c r="BA43" i="49" s="1"/>
  <c r="AZ24" i="49"/>
  <c r="AZ25" i="49" s="1"/>
  <c r="AZ26" i="49" s="1"/>
  <c r="AZ41" i="49" s="1"/>
  <c r="AZ43" i="49" s="1"/>
  <c r="AY24" i="49"/>
  <c r="AY25" i="49" s="1"/>
  <c r="AY26" i="49" s="1"/>
  <c r="AY41" i="49" s="1"/>
  <c r="AY43" i="49" s="1"/>
  <c r="AW24" i="49"/>
  <c r="AW25" i="49" s="1"/>
  <c r="AW26" i="49" s="1"/>
  <c r="AW41" i="49" s="1"/>
  <c r="AW43" i="49" s="1"/>
  <c r="AV24" i="49"/>
  <c r="AV25" i="49" s="1"/>
  <c r="AV26" i="49" s="1"/>
  <c r="AV41" i="49" s="1"/>
  <c r="AV43" i="49" s="1"/>
  <c r="AU24" i="49"/>
  <c r="AU25" i="49" s="1"/>
  <c r="AU26" i="49" s="1"/>
  <c r="AU41" i="49" s="1"/>
  <c r="AU43" i="49" s="1"/>
  <c r="AT24" i="49"/>
  <c r="AT25" i="49" s="1"/>
  <c r="AT26" i="49" s="1"/>
  <c r="AT41" i="49" s="1"/>
  <c r="AT43" i="49" s="1"/>
  <c r="AS24" i="49"/>
  <c r="AS25" i="49" s="1"/>
  <c r="AS26" i="49" s="1"/>
  <c r="AS41" i="49" s="1"/>
  <c r="AS43" i="49" s="1"/>
  <c r="AR24" i="49"/>
  <c r="AR25" i="49" s="1"/>
  <c r="AR26" i="49" s="1"/>
  <c r="AR41" i="49" s="1"/>
  <c r="AR43" i="49" s="1"/>
  <c r="AQ24" i="49"/>
  <c r="AQ25" i="49" s="1"/>
  <c r="AQ26" i="49" s="1"/>
  <c r="AQ41" i="49" s="1"/>
  <c r="AQ43" i="49" s="1"/>
  <c r="AO24" i="49"/>
  <c r="AO25" i="49" s="1"/>
  <c r="AO26" i="49" s="1"/>
  <c r="AO41" i="49" s="1"/>
  <c r="AO43" i="49" s="1"/>
  <c r="AN24" i="49"/>
  <c r="AN25" i="49" s="1"/>
  <c r="AN26" i="49" s="1"/>
  <c r="AN41" i="49" s="1"/>
  <c r="AN43" i="49" s="1"/>
  <c r="AM24" i="49"/>
  <c r="AM25" i="49" s="1"/>
  <c r="AM26" i="49" s="1"/>
  <c r="AM41" i="49" s="1"/>
  <c r="AM43" i="49" s="1"/>
  <c r="AL24" i="49"/>
  <c r="AL25" i="49" s="1"/>
  <c r="AL26" i="49" s="1"/>
  <c r="AL41" i="49" s="1"/>
  <c r="AL43" i="49" s="1"/>
  <c r="AK24" i="49"/>
  <c r="AK25" i="49" s="1"/>
  <c r="AK26" i="49" s="1"/>
  <c r="AK41" i="49" s="1"/>
  <c r="AK43" i="49" s="1"/>
  <c r="AJ24" i="49"/>
  <c r="AJ25" i="49" s="1"/>
  <c r="AJ26" i="49" s="1"/>
  <c r="AJ41" i="49" s="1"/>
  <c r="AJ43" i="49" s="1"/>
  <c r="AI24" i="49"/>
  <c r="AI25" i="49" s="1"/>
  <c r="AI26" i="49" s="1"/>
  <c r="AI41" i="49" s="1"/>
  <c r="AI43" i="49" s="1"/>
  <c r="AH24" i="49"/>
  <c r="AH25" i="49" s="1"/>
  <c r="AH26" i="49" s="1"/>
  <c r="AH41" i="49" s="1"/>
  <c r="AH43" i="49" s="1"/>
  <c r="AG24" i="49"/>
  <c r="AG25" i="49" s="1"/>
  <c r="AG26" i="49" s="1"/>
  <c r="AG41" i="49" s="1"/>
  <c r="AG43" i="49" s="1"/>
  <c r="AF24" i="49"/>
  <c r="AF25" i="49" s="1"/>
  <c r="AF26" i="49" s="1"/>
  <c r="AF41" i="49" s="1"/>
  <c r="AF43" i="49" s="1"/>
  <c r="AE24" i="49"/>
  <c r="AE25" i="49" s="1"/>
  <c r="AE26" i="49" s="1"/>
  <c r="AE41" i="49" s="1"/>
  <c r="AE43" i="49" s="1"/>
  <c r="AD24" i="49"/>
  <c r="AD25" i="49" s="1"/>
  <c r="AD26" i="49" s="1"/>
  <c r="AD41" i="49" s="1"/>
  <c r="AD43" i="49" s="1"/>
  <c r="AC24" i="49"/>
  <c r="AC25" i="49" s="1"/>
  <c r="AC26" i="49" s="1"/>
  <c r="AC41" i="49" s="1"/>
  <c r="AC43" i="49" s="1"/>
  <c r="AB24" i="49"/>
  <c r="AB25" i="49" s="1"/>
  <c r="AB26" i="49" s="1"/>
  <c r="AB41" i="49" s="1"/>
  <c r="AB43" i="49" s="1"/>
  <c r="AA24" i="49"/>
  <c r="AA25" i="49" s="1"/>
  <c r="AA26" i="49" s="1"/>
  <c r="AA41" i="49" s="1"/>
  <c r="AA43" i="49" s="1"/>
  <c r="Z24" i="49"/>
  <c r="Z25" i="49" s="1"/>
  <c r="Z26" i="49" s="1"/>
  <c r="Z41" i="49" s="1"/>
  <c r="Z43" i="49" s="1"/>
  <c r="Y24" i="49"/>
  <c r="Y25" i="49" s="1"/>
  <c r="Y26" i="49" s="1"/>
  <c r="Y41" i="49" s="1"/>
  <c r="Y43" i="49" s="1"/>
  <c r="X24" i="49"/>
  <c r="X25" i="49" s="1"/>
  <c r="X26" i="49" s="1"/>
  <c r="X41" i="49" s="1"/>
  <c r="X43" i="49" s="1"/>
  <c r="W24" i="49"/>
  <c r="W25" i="49" s="1"/>
  <c r="W26" i="49" s="1"/>
  <c r="W41" i="49" s="1"/>
  <c r="W43" i="49" s="1"/>
  <c r="V24" i="49"/>
  <c r="V25" i="49" s="1"/>
  <c r="V26" i="49" s="1"/>
  <c r="V41" i="49" s="1"/>
  <c r="V43" i="49" s="1"/>
  <c r="U24" i="49"/>
  <c r="U25" i="49" s="1"/>
  <c r="U26" i="49" s="1"/>
  <c r="U41" i="49" s="1"/>
  <c r="U43" i="49" s="1"/>
  <c r="T24" i="49"/>
  <c r="T25" i="49" s="1"/>
  <c r="T26" i="49" s="1"/>
  <c r="T41" i="49" s="1"/>
  <c r="T43" i="49" s="1"/>
  <c r="S24" i="49"/>
  <c r="S25" i="49" s="1"/>
  <c r="S26" i="49" s="1"/>
  <c r="S41" i="49" s="1"/>
  <c r="S43" i="49" s="1"/>
  <c r="R24" i="49"/>
  <c r="R25" i="49" s="1"/>
  <c r="R26" i="49" s="1"/>
  <c r="R41" i="49" s="1"/>
  <c r="R43" i="49" s="1"/>
  <c r="Q24" i="49"/>
  <c r="Q25" i="49" s="1"/>
  <c r="Q26" i="49" l="1"/>
  <c r="Q41" i="49" s="1"/>
  <c r="Q43" i="49" s="1"/>
  <c r="AP24" i="49"/>
  <c r="AP25" i="49" s="1"/>
  <c r="AP26" i="49" s="1"/>
  <c r="AP41" i="49" s="1"/>
  <c r="AP43" i="49" s="1"/>
  <c r="AX24" i="49"/>
  <c r="AX25" i="49" s="1"/>
  <c r="AX26" i="49" s="1"/>
  <c r="AX41" i="49" s="1"/>
  <c r="AX43" i="49" s="1"/>
  <c r="B13" i="29"/>
  <c r="B15" i="29" l="1"/>
  <c r="E18" i="21" s="1"/>
  <c r="E15" i="46"/>
  <c r="E16" i="46" s="1"/>
  <c r="AZ18" i="21"/>
  <c r="AY18" i="21"/>
  <c r="AX18" i="21"/>
  <c r="AW18" i="21"/>
  <c r="AV18" i="21"/>
  <c r="AU18" i="21"/>
  <c r="AT18" i="21"/>
  <c r="AS18" i="21"/>
  <c r="AP2" i="29"/>
  <c r="AQ2" i="29" s="1"/>
  <c r="AR2" i="29" s="1"/>
  <c r="AS2" i="29" s="1"/>
  <c r="AT2" i="29" s="1"/>
  <c r="AU2" i="29" s="1"/>
  <c r="AV2" i="29" s="1"/>
  <c r="AW2" i="29" s="1"/>
  <c r="C2" i="29"/>
  <c r="D2" i="29" s="1"/>
  <c r="E2" i="29" s="1"/>
  <c r="F2" i="29" s="1"/>
  <c r="G2" i="29" s="1"/>
  <c r="H2" i="29" s="1"/>
  <c r="I2" i="29" s="1"/>
  <c r="J2" i="29" s="1"/>
  <c r="K2" i="29" s="1"/>
  <c r="L2" i="29" s="1"/>
  <c r="M2" i="29" s="1"/>
  <c r="N2" i="29" s="1"/>
  <c r="O2" i="29" s="1"/>
  <c r="P2" i="29" s="1"/>
  <c r="Q2" i="29" s="1"/>
  <c r="R2" i="29" s="1"/>
  <c r="S2" i="29" s="1"/>
  <c r="T2" i="29" s="1"/>
  <c r="U2" i="29" s="1"/>
  <c r="AB30" i="43" l="1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E43" i="43"/>
  <c r="X6" i="21" l="1"/>
  <c r="X14" i="21" s="1"/>
  <c r="H6" i="21"/>
  <c r="H14" i="21" s="1"/>
  <c r="N6" i="21"/>
  <c r="N14" i="21" s="1"/>
  <c r="U6" i="21"/>
  <c r="U14" i="21" s="1"/>
  <c r="AM6" i="21"/>
  <c r="AM14" i="21" s="1"/>
  <c r="AM26" i="21" s="1"/>
  <c r="W6" i="21"/>
  <c r="W14" i="21" s="1"/>
  <c r="G6" i="21"/>
  <c r="G14" i="21" s="1"/>
  <c r="AC6" i="21"/>
  <c r="AC14" i="21" s="1"/>
  <c r="AC26" i="21" s="1"/>
  <c r="M6" i="21"/>
  <c r="M14" i="21" s="1"/>
  <c r="Q6" i="21"/>
  <c r="Q14" i="21" s="1"/>
  <c r="AT6" i="21"/>
  <c r="AT14" i="21" s="1"/>
  <c r="F6" i="21"/>
  <c r="F14" i="21" s="1"/>
  <c r="AS6" i="21"/>
  <c r="AS14" i="21" s="1"/>
  <c r="AO6" i="21"/>
  <c r="AO14" i="21" s="1"/>
  <c r="AO26" i="21" s="1"/>
  <c r="AZ6" i="21"/>
  <c r="AR6" i="21"/>
  <c r="AR14" i="21" s="1"/>
  <c r="AR26" i="21" s="1"/>
  <c r="AR27" i="21" s="1"/>
  <c r="AB6" i="21"/>
  <c r="AB14" i="21" s="1"/>
  <c r="AB26" i="21" s="1"/>
  <c r="L6" i="21"/>
  <c r="L14" i="21" s="1"/>
  <c r="J6" i="21"/>
  <c r="J14" i="21" s="1"/>
  <c r="AG6" i="21"/>
  <c r="AG14" i="21" s="1"/>
  <c r="AG26" i="21" s="1"/>
  <c r="AG27" i="21" s="1"/>
  <c r="AY6" i="21"/>
  <c r="AI6" i="21"/>
  <c r="AI14" i="21" s="1"/>
  <c r="AI26" i="21" s="1"/>
  <c r="AI27" i="21" s="1"/>
  <c r="AA6" i="21"/>
  <c r="AA14" i="21" s="1"/>
  <c r="AA26" i="21" s="1"/>
  <c r="S6" i="21"/>
  <c r="S14" i="21" s="1"/>
  <c r="AX6" i="21"/>
  <c r="R6" i="21"/>
  <c r="R14" i="21" s="1"/>
  <c r="AW6" i="21"/>
  <c r="T6" i="21"/>
  <c r="T14" i="21" s="1"/>
  <c r="Z6" i="21"/>
  <c r="Z14" i="21" s="1"/>
  <c r="Z26" i="21" s="1"/>
  <c r="Z27" i="21" s="1"/>
  <c r="AF6" i="21"/>
  <c r="AF14" i="21" s="1"/>
  <c r="AF26" i="21" s="1"/>
  <c r="AJ6" i="21"/>
  <c r="AJ14" i="21" s="1"/>
  <c r="AJ26" i="21" s="1"/>
  <c r="AJ27" i="21" s="1"/>
  <c r="AN6" i="21"/>
  <c r="AN14" i="21" s="1"/>
  <c r="AN26" i="21" s="1"/>
  <c r="I6" i="21"/>
  <c r="I14" i="21" s="1"/>
  <c r="AH6" i="21"/>
  <c r="AH14" i="21" s="1"/>
  <c r="AH26" i="21" s="1"/>
  <c r="AH27" i="21" s="1"/>
  <c r="AQ6" i="21"/>
  <c r="AQ14" i="21" s="1"/>
  <c r="AQ26" i="21" s="1"/>
  <c r="AQ27" i="21" s="1"/>
  <c r="AK6" i="21"/>
  <c r="AK14" i="21" s="1"/>
  <c r="AK26" i="21" s="1"/>
  <c r="AP6" i="21"/>
  <c r="AP14" i="21" s="1"/>
  <c r="AP26" i="21" s="1"/>
  <c r="AP27" i="21" s="1"/>
  <c r="AU6" i="21"/>
  <c r="AU14" i="21" s="1"/>
  <c r="O6" i="21"/>
  <c r="O14" i="21" s="1"/>
  <c r="AL6" i="21"/>
  <c r="AL14" i="21" s="1"/>
  <c r="AL26" i="21" s="1"/>
  <c r="AD6" i="21"/>
  <c r="AD14" i="21" s="1"/>
  <c r="AD26" i="21" s="1"/>
  <c r="T33" i="43"/>
  <c r="K6" i="21"/>
  <c r="K14" i="21" s="1"/>
  <c r="V6" i="21"/>
  <c r="V14" i="21" s="1"/>
  <c r="Y6" i="21"/>
  <c r="Y14" i="21" s="1"/>
  <c r="P6" i="21"/>
  <c r="P14" i="21" s="1"/>
  <c r="AV6" i="21"/>
  <c r="AE6" i="21"/>
  <c r="AE14" i="21" s="1"/>
  <c r="AE26" i="21" s="1"/>
  <c r="I33" i="42"/>
  <c r="Y33" i="42"/>
  <c r="AA33" i="42"/>
  <c r="J33" i="42"/>
  <c r="R33" i="42"/>
  <c r="L33" i="42"/>
  <c r="T33" i="42"/>
  <c r="AB33" i="42"/>
  <c r="S33" i="42"/>
  <c r="Z33" i="42"/>
  <c r="K33" i="42"/>
  <c r="W33" i="42"/>
  <c r="Q33" i="42"/>
  <c r="M33" i="42"/>
  <c r="U33" i="42"/>
  <c r="N33" i="42"/>
  <c r="V33" i="42"/>
  <c r="O33" i="42"/>
  <c r="P33" i="42"/>
  <c r="X33" i="42"/>
  <c r="AB33" i="43"/>
  <c r="M33" i="43"/>
  <c r="U33" i="43"/>
  <c r="N33" i="43"/>
  <c r="V33" i="43"/>
  <c r="O33" i="43"/>
  <c r="W33" i="43"/>
  <c r="L33" i="43"/>
  <c r="I33" i="43"/>
  <c r="X33" i="43"/>
  <c r="Q33" i="43"/>
  <c r="J33" i="43"/>
  <c r="R33" i="43"/>
  <c r="Z33" i="43"/>
  <c r="P33" i="43"/>
  <c r="Y33" i="43"/>
  <c r="K33" i="43"/>
  <c r="S33" i="43"/>
  <c r="AA33" i="43"/>
  <c r="AG35" i="21" l="1"/>
  <c r="AG28" i="21"/>
  <c r="AQ35" i="21"/>
  <c r="AQ28" i="21"/>
  <c r="AD35" i="21"/>
  <c r="AD28" i="21"/>
  <c r="AB35" i="21"/>
  <c r="AB28" i="21"/>
  <c r="AH35" i="21"/>
  <c r="AH28" i="21"/>
  <c r="AE35" i="21"/>
  <c r="AE28" i="21"/>
  <c r="AL35" i="21"/>
  <c r="AL28" i="21"/>
  <c r="AN35" i="21"/>
  <c r="AN28" i="21"/>
  <c r="AR35" i="21"/>
  <c r="AR28" i="21"/>
  <c r="AC35" i="21"/>
  <c r="AC28" i="21"/>
  <c r="AJ35" i="21"/>
  <c r="AJ28" i="21"/>
  <c r="AK29" i="21" s="1"/>
  <c r="AA35" i="21"/>
  <c r="AA28" i="21"/>
  <c r="AF35" i="21"/>
  <c r="AF28" i="21"/>
  <c r="AI35" i="21"/>
  <c r="AI28" i="21"/>
  <c r="AO35" i="21"/>
  <c r="AO28" i="21"/>
  <c r="AK35" i="21"/>
  <c r="AK28" i="21"/>
  <c r="AP35" i="21"/>
  <c r="AP28" i="21"/>
  <c r="AO29" i="21" s="1"/>
  <c r="Z35" i="21"/>
  <c r="Z28" i="21"/>
  <c r="AM35" i="21"/>
  <c r="AM28" i="21"/>
  <c r="E6" i="21"/>
  <c r="E14" i="21" s="1"/>
  <c r="AP29" i="21" l="1"/>
  <c r="AJ29" i="21"/>
  <c r="AI29" i="21"/>
  <c r="AH29" i="21"/>
  <c r="AG29" i="21"/>
  <c r="AF29" i="21"/>
  <c r="AQ29" i="21"/>
  <c r="AR29" i="21"/>
  <c r="Z29" i="21"/>
  <c r="AA29" i="21"/>
</calcChain>
</file>

<file path=xl/sharedStrings.xml><?xml version="1.0" encoding="utf-8"?>
<sst xmlns="http://schemas.openxmlformats.org/spreadsheetml/2006/main" count="2695" uniqueCount="502">
  <si>
    <t>tonnes</t>
  </si>
  <si>
    <t>Sorghum</t>
  </si>
  <si>
    <t>Roots and Tubers, Total</t>
  </si>
  <si>
    <t>Vegetables Primary</t>
  </si>
  <si>
    <t>Maize</t>
  </si>
  <si>
    <t>Fruit Primary</t>
  </si>
  <si>
    <t>Botswana</t>
  </si>
  <si>
    <t>Production</t>
  </si>
  <si>
    <t>Cereals nes</t>
  </si>
  <si>
    <t>Millet</t>
  </si>
  <si>
    <t>Wheat</t>
  </si>
  <si>
    <t>Oilcrops</t>
  </si>
  <si>
    <t>Pulses, Total</t>
  </si>
  <si>
    <t>Y1991</t>
  </si>
  <si>
    <t>Y1992</t>
  </si>
  <si>
    <t>Y1993</t>
  </si>
  <si>
    <t>Y1994</t>
  </si>
  <si>
    <t>Y1995</t>
  </si>
  <si>
    <t>Y1996</t>
  </si>
  <si>
    <t>Y1997</t>
  </si>
  <si>
    <t>Y1998</t>
  </si>
  <si>
    <t>Y1999</t>
  </si>
  <si>
    <t>Y2000</t>
  </si>
  <si>
    <t>Y2001</t>
  </si>
  <si>
    <t>Y2002</t>
  </si>
  <si>
    <t>Y2003</t>
  </si>
  <si>
    <t>Y2004</t>
  </si>
  <si>
    <t>Y2005</t>
  </si>
  <si>
    <t>Y2006</t>
  </si>
  <si>
    <t>Y2007</t>
  </si>
  <si>
    <t>Y2008</t>
  </si>
  <si>
    <t>Y2009</t>
  </si>
  <si>
    <t>Y2010</t>
  </si>
  <si>
    <t>Cattle</t>
  </si>
  <si>
    <t>Pigs</t>
  </si>
  <si>
    <t>Poultry</t>
  </si>
  <si>
    <t>Eggs</t>
  </si>
  <si>
    <t>Asses</t>
  </si>
  <si>
    <t>Stocks</t>
  </si>
  <si>
    <t>Horses</t>
  </si>
  <si>
    <t>Mules</t>
  </si>
  <si>
    <t>A</t>
  </si>
  <si>
    <t>Roundwood</t>
  </si>
  <si>
    <t>Wood fuel</t>
  </si>
  <si>
    <t>Area Code</t>
  </si>
  <si>
    <t>Area</t>
  </si>
  <si>
    <t>Item Code</t>
  </si>
  <si>
    <t>Item</t>
  </si>
  <si>
    <t>Element Code</t>
  </si>
  <si>
    <t>Element</t>
  </si>
  <si>
    <t>Unit</t>
  </si>
  <si>
    <t>B</t>
  </si>
  <si>
    <t>C</t>
  </si>
  <si>
    <t>D</t>
  </si>
  <si>
    <t>E</t>
  </si>
  <si>
    <t>m^2</t>
  </si>
  <si>
    <t>Definition</t>
  </si>
  <si>
    <t>Country:</t>
  </si>
  <si>
    <t>Name</t>
  </si>
  <si>
    <t>Human-Appropriated Net Primary Productivity (HANPP)</t>
  </si>
  <si>
    <t>Source or Calculation</t>
  </si>
  <si>
    <t>Potential Net Primary Production (NPPo)</t>
  </si>
  <si>
    <t>Expected net primary production per yer in landscape without human intervention.</t>
  </si>
  <si>
    <t>HANPP Key Parameters (units are Pg C)</t>
  </si>
  <si>
    <t>Dynamic Global Vegetation Model output  (LPJmL4) 'Potential Natural Vegetation' (PNV) output.</t>
  </si>
  <si>
    <t xml:space="preserve">Horses </t>
  </si>
  <si>
    <t>NPPact = NPPo - HANPPluc</t>
  </si>
  <si>
    <t>Σ NPP [(surface converted for settlement and infrastructure), (surface used for agricultural crop cultivation), (surface converted by anthropogenic fires), (forest surface converted to pasture)]</t>
  </si>
  <si>
    <t>NPP-land use change (NPPluc)</t>
  </si>
  <si>
    <t>NPP-harvest (NPPh)</t>
  </si>
  <si>
    <t>Actual NPP (NPPact)</t>
  </si>
  <si>
    <t>Difference between NPPo of an ecosystem or territorial unit and the NPP of the same territory after human use, including anthropogenic fires, excluding the effects of harvest and livestock feeding.</t>
  </si>
  <si>
    <t>Difference between NPPo and NPP of human-occupied territory after harvest removals and livestock grazing.</t>
  </si>
  <si>
    <t>HANPP = NPPluc + NPPh</t>
  </si>
  <si>
    <t xml:space="preserve">All living biomass killed by humans in harvesting of organic material for consumption or other use, including above- and belowground residue killed colaterally but not subsequently used. </t>
  </si>
  <si>
    <t>Total net primary production per year in landscape inhabited by humans, including cropland weed growth and herbivory.</t>
  </si>
  <si>
    <t>Worksheet: Human-Appropriated Net Primary Production (HANPP)</t>
  </si>
  <si>
    <t>Conditions:</t>
  </si>
  <si>
    <t>Landlocked; low management intensity (low level fertilizer input, pest management; little or no irrigation)</t>
  </si>
  <si>
    <t>Projection: EPSG:4326 - WGS 84</t>
  </si>
  <si>
    <t>Σ NPP [(crops), (felled trees), (grazed pasture), (associated organic material discarded and roots left in ground)]</t>
  </si>
  <si>
    <t>Biomass burned (dry matter)</t>
  </si>
  <si>
    <t>Feed</t>
  </si>
  <si>
    <t>Maize and products</t>
  </si>
  <si>
    <t>Oats</t>
  </si>
  <si>
    <t>Eggs, hen, in shell</t>
  </si>
  <si>
    <t>Meat, pig</t>
  </si>
  <si>
    <t>Meat, chicken</t>
  </si>
  <si>
    <t>Residue</t>
  </si>
  <si>
    <t>Carbon</t>
  </si>
  <si>
    <t>Artificial surfaces (including urban and associated areas)</t>
  </si>
  <si>
    <t>Area from CCI_LC</t>
  </si>
  <si>
    <t>1000 ha</t>
  </si>
  <si>
    <t>Production (MT OM)</t>
  </si>
  <si>
    <t>Roots</t>
  </si>
  <si>
    <t>Water</t>
  </si>
  <si>
    <t>Total Annual Crop Carbon (MT C)</t>
  </si>
  <si>
    <t>Cropland</t>
  </si>
  <si>
    <t>Anthropogenic Fires</t>
  </si>
  <si>
    <t>HANPP (MT C)</t>
  </si>
  <si>
    <t>HANPP Intensity (%)</t>
  </si>
  <si>
    <t>CROPS</t>
  </si>
  <si>
    <t>WOOD</t>
  </si>
  <si>
    <t>Production * (1+[residue factor] + [belowground factor]) * (1 - water fraction) * (carbon fraction)</t>
  </si>
  <si>
    <t>Total Crop Plant Carbon (MT C)</t>
  </si>
  <si>
    <t>Total Wood Harvest Carbon (MT C)</t>
  </si>
  <si>
    <t>Production (m^3 OM)</t>
  </si>
  <si>
    <t>Type</t>
  </si>
  <si>
    <t>Total Annual Wood Harvest Carbon (MT C)</t>
  </si>
  <si>
    <t>Sheep &amp; Goats</t>
  </si>
  <si>
    <t>Daily Demand</t>
  </si>
  <si>
    <t>Unit Factor</t>
  </si>
  <si>
    <t>Days</t>
  </si>
  <si>
    <t>10^-3</t>
  </si>
  <si>
    <t>Source</t>
  </si>
  <si>
    <t>(Feed Demand) - (Feed Supply)</t>
  </si>
  <si>
    <t>Net Primary Productivity Displaced by Land Use Conversion (NPPluc)</t>
  </si>
  <si>
    <t>Human Appropriation of Net Primary Productivity (HANPP)</t>
  </si>
  <si>
    <t>Settlement</t>
  </si>
  <si>
    <t>NPP Displaced by Infrastructure and Human Settlement</t>
  </si>
  <si>
    <t>Tobacco, unmanufactured</t>
  </si>
  <si>
    <t>Cereals, Total</t>
  </si>
  <si>
    <t>Fibre Crops Primary</t>
  </si>
  <si>
    <t>Sugar Crops Primary</t>
  </si>
  <si>
    <t>Wood fuel, coniferous</t>
  </si>
  <si>
    <t>m3</t>
  </si>
  <si>
    <t>Wood fuel, non-coniferous</t>
  </si>
  <si>
    <t>Industrial roundwood, non-coniferous</t>
  </si>
  <si>
    <t>Brans</t>
  </si>
  <si>
    <t>Cottonseed Cake</t>
  </si>
  <si>
    <t>Groundnut Cake</t>
  </si>
  <si>
    <t>Molasses</t>
  </si>
  <si>
    <t>Sunflowerseed Cake</t>
  </si>
  <si>
    <t>Extracted Net Primary Productivity (NPPh)</t>
  </si>
  <si>
    <t>3-year average</t>
  </si>
  <si>
    <t>gC/m^2*/year</t>
  </si>
  <si>
    <t>4th Interquartile Range Total (G m^-2)</t>
  </si>
  <si>
    <t>4th Interquartile Range Mean (G m^-2)</t>
  </si>
  <si>
    <t>Crop Harvest NPP</t>
  </si>
  <si>
    <t>Pre-harvest NPP</t>
  </si>
  <si>
    <t>Subtotal Actual Cropland NPP (Ng C)</t>
  </si>
  <si>
    <t>Cropland  NPPluc (= Ag Displaced NPPo - NPPcropland - NPPpreh)</t>
  </si>
  <si>
    <t>Value</t>
  </si>
  <si>
    <t>Mean, GC/m^2</t>
  </si>
  <si>
    <t>NPPo Calculation</t>
  </si>
  <si>
    <t>Total, G C/m^2</t>
  </si>
  <si>
    <t>Forest Land Converted to Pasture</t>
  </si>
  <si>
    <t>Arable Land, m^2</t>
  </si>
  <si>
    <t>Y1961</t>
  </si>
  <si>
    <t>Y1962</t>
  </si>
  <si>
    <t>Y1963</t>
  </si>
  <si>
    <t>Y1964</t>
  </si>
  <si>
    <t>Y1965</t>
  </si>
  <si>
    <t>Y1966</t>
  </si>
  <si>
    <t>Y1967</t>
  </si>
  <si>
    <t>Y1968</t>
  </si>
  <si>
    <t>Y1969</t>
  </si>
  <si>
    <t>Y1970</t>
  </si>
  <si>
    <t>Y1971</t>
  </si>
  <si>
    <t>Y1972</t>
  </si>
  <si>
    <t>Y1973</t>
  </si>
  <si>
    <t>Y1974</t>
  </si>
  <si>
    <t>Y1975</t>
  </si>
  <si>
    <t>Y1976</t>
  </si>
  <si>
    <t>Y1977</t>
  </si>
  <si>
    <t>Y1978</t>
  </si>
  <si>
    <t>Y1979</t>
  </si>
  <si>
    <t>Y1980</t>
  </si>
  <si>
    <t>Y1981</t>
  </si>
  <si>
    <t>Y1982</t>
  </si>
  <si>
    <t>Y1983</t>
  </si>
  <si>
    <t>Y1984</t>
  </si>
  <si>
    <t>Y1985</t>
  </si>
  <si>
    <t>Y1986</t>
  </si>
  <si>
    <t>Y1987</t>
  </si>
  <si>
    <t>Y1988</t>
  </si>
  <si>
    <t>Y1989</t>
  </si>
  <si>
    <t>Y1990</t>
  </si>
  <si>
    <t>Y2011</t>
  </si>
  <si>
    <t>Y2012</t>
  </si>
  <si>
    <t>Y2013</t>
  </si>
  <si>
    <t>Y2014</t>
  </si>
  <si>
    <t>Y2015</t>
  </si>
  <si>
    <t>Y2016</t>
  </si>
  <si>
    <t>Y2017</t>
  </si>
  <si>
    <t>Y2018</t>
  </si>
  <si>
    <t>Y2019</t>
  </si>
  <si>
    <t>Country area</t>
  </si>
  <si>
    <t>Land area</t>
  </si>
  <si>
    <t>Agriculture</t>
  </si>
  <si>
    <t>Agricultural land</t>
  </si>
  <si>
    <t>Arable land</t>
  </si>
  <si>
    <t>Land under permanent crops</t>
  </si>
  <si>
    <t>Land under perm. meadows and pastures</t>
  </si>
  <si>
    <t>Forest land</t>
  </si>
  <si>
    <t>Naturally regenerating forest</t>
  </si>
  <si>
    <t>Planted Forest</t>
  </si>
  <si>
    <t>Other land</t>
  </si>
  <si>
    <t>Inland waters</t>
  </si>
  <si>
    <t>Land area equipped for irrigation</t>
  </si>
  <si>
    <t>Primary Forest</t>
  </si>
  <si>
    <t>Arable Land</t>
  </si>
  <si>
    <t>Forest fires</t>
  </si>
  <si>
    <t>FAO TIER 1</t>
  </si>
  <si>
    <t>Savanna fires</t>
  </si>
  <si>
    <t>Grassland</t>
  </si>
  <si>
    <t>Savanna</t>
  </si>
  <si>
    <t>Total  (MT C)</t>
  </si>
  <si>
    <t>Source Code</t>
  </si>
  <si>
    <t>Total  (MT Dry Biomass)</t>
  </si>
  <si>
    <t>Anthropogenic Fraction</t>
  </si>
  <si>
    <t>Carbon Fraction</t>
  </si>
  <si>
    <t>ND</t>
  </si>
  <si>
    <t>Infrastructure &amp; Settlement</t>
  </si>
  <si>
    <t>Area from MODIS</t>
  </si>
  <si>
    <t>Herbaceous crops</t>
  </si>
  <si>
    <t>Woody crops</t>
  </si>
  <si>
    <t>Multiple or layered crops</t>
  </si>
  <si>
    <t>Tree-covered areas</t>
  </si>
  <si>
    <t>Mangroves</t>
  </si>
  <si>
    <t>Shrub-covered areas</t>
  </si>
  <si>
    <t>Shrubs and/or herbaceous vegetation, aquatic or regularly flooded</t>
  </si>
  <si>
    <t>Sparsely natural vegetated areas</t>
  </si>
  <si>
    <t>Terrestrial barren land</t>
  </si>
  <si>
    <t>Permanent snow and glaciers</t>
  </si>
  <si>
    <t>Inland water bodies</t>
  </si>
  <si>
    <t>Coastal water bodies and intertidal areas</t>
  </si>
  <si>
    <t>Average NPPo</t>
  </si>
  <si>
    <t>Estimated NPPo Displacement</t>
  </si>
  <si>
    <t>NPP Displacement</t>
  </si>
  <si>
    <t>GC*m^-2</t>
  </si>
  <si>
    <t xml:space="preserve">GC </t>
  </si>
  <si>
    <t>Fraction Displaced</t>
  </si>
  <si>
    <t>Total NPP Displaced (MT C)</t>
  </si>
  <si>
    <t>Forest Converted to Pasture</t>
  </si>
  <si>
    <t>NPP-potential (MT C)</t>
  </si>
  <si>
    <t>Cereals</t>
  </si>
  <si>
    <t>Cropland (FA0)</t>
  </si>
  <si>
    <t>Land under Permanent Meadows and Pastures (FAO)</t>
  </si>
  <si>
    <t>Agricultural Land (FAO)</t>
  </si>
  <si>
    <t>Total NPPh</t>
  </si>
  <si>
    <t>Total NPPluc</t>
  </si>
  <si>
    <t>Roundwood, coniferous</t>
  </si>
  <si>
    <t>Roundwood, non-coniferous</t>
  </si>
  <si>
    <t>Sawlogs and veneer logs</t>
  </si>
  <si>
    <t>Sawlogs and veneer logs, non-coniferous</t>
  </si>
  <si>
    <t>Other industrial roundwood</t>
  </si>
  <si>
    <t>Other industrial roundwood, non-coniferous (production)</t>
  </si>
  <si>
    <t>Wood charcoal</t>
  </si>
  <si>
    <t>Sawnwood</t>
  </si>
  <si>
    <t>Sawnwood, coniferous</t>
  </si>
  <si>
    <t>Sawnwood, non-coniferous all</t>
  </si>
  <si>
    <t>Veneer sheets</t>
  </si>
  <si>
    <t>Wood-based panels</t>
  </si>
  <si>
    <t>Plywood</t>
  </si>
  <si>
    <t>Y2020</t>
  </si>
  <si>
    <t>Recovery Rate</t>
  </si>
  <si>
    <r>
      <t xml:space="preserve">Felling [=Production/(Recovery Rate)] * (1+[bark factor]+[belowground biomass factor]) * (density </t>
    </r>
    <r>
      <rPr>
        <sz val="8"/>
        <color theme="1"/>
        <rFont val="Arial"/>
        <family val="2"/>
      </rPr>
      <t>MT*m^-3</t>
    </r>
    <r>
      <rPr>
        <sz val="11"/>
        <color theme="1"/>
        <rFont val="Calibri"/>
        <family val="2"/>
        <scheme val="minor"/>
      </rPr>
      <t>) * (carbon fraction)</t>
    </r>
  </si>
  <si>
    <t>Density (DM * m^-3)</t>
  </si>
  <si>
    <t>Harvested NPPo (MT C)</t>
  </si>
  <si>
    <t>NPPo displaced by land use conversion (MT C)</t>
  </si>
  <si>
    <t>NA</t>
  </si>
  <si>
    <t>Mangoes, mangosteens, guavas</t>
  </si>
  <si>
    <t>Fruit, fresh nes</t>
  </si>
  <si>
    <t>Sesame seed</t>
  </si>
  <si>
    <t>Honey, natural</t>
  </si>
  <si>
    <t>Seed cotton</t>
  </si>
  <si>
    <t>Groundnuts, with shell</t>
  </si>
  <si>
    <t>Harvested Dry Mass * 2.5</t>
  </si>
  <si>
    <t>Harvested Dry Mass * 1.36</t>
  </si>
  <si>
    <t xml:space="preserve">(Harvested NPP + Unharvested NPP  + Lost NPP) Dry Mass * 0.15 </t>
  </si>
  <si>
    <t>tons</t>
  </si>
  <si>
    <t>Oil Crops</t>
  </si>
  <si>
    <t>tons DM</t>
  </si>
  <si>
    <t xml:space="preserve">Total Harvested Dry Mass </t>
  </si>
  <si>
    <t xml:space="preserve">Estimation of Underground Dry Mass </t>
  </si>
  <si>
    <t>Artiifical N Fertilizer per Hectare</t>
  </si>
  <si>
    <t>Total Irrigated Ag Land</t>
  </si>
  <si>
    <t>Land</t>
  </si>
  <si>
    <t>Arable</t>
  </si>
  <si>
    <t>Agricultural</t>
  </si>
  <si>
    <t>Total Population - Both sexes</t>
  </si>
  <si>
    <t>1000 persons</t>
  </si>
  <si>
    <t>kg/ha</t>
  </si>
  <si>
    <t>Pesticides (total)</t>
  </si>
  <si>
    <t>Total Permanent Crop HANPP (NPPo - NPPact)</t>
  </si>
  <si>
    <t>tons carbon</t>
  </si>
  <si>
    <t>Permanent Cropland (FAOSTAT)</t>
  </si>
  <si>
    <t>1000 Ha</t>
  </si>
  <si>
    <t>Conversion of Permanent Cropland Area to m^2 (10^7 m^2*Ha^-1)</t>
  </si>
  <si>
    <t>Estimated NPPo of BOL Permanent Cropland ([Permanent Cropland Area] * [Mean 4th Percentile NPPo])</t>
  </si>
  <si>
    <t>Mean 4th Percentile Simulated NPPo (LPJmL)</t>
  </si>
  <si>
    <t>Tons Carbon</t>
  </si>
  <si>
    <t>Conversion to Metric Tons ([Permanent Cropland NPPo]/10^6])</t>
  </si>
  <si>
    <t>Estimation of NPPo of Permanent Cropland</t>
  </si>
  <si>
    <t>Estimation of Unharvested (permanent) Dry Mass</t>
  </si>
  <si>
    <t>Estimated NPPo for Permanent Cropland (calculation at top of page)</t>
  </si>
  <si>
    <t>Harvested Dry Mass</t>
  </si>
  <si>
    <t>Estimation of Lost NPP Dry Mass</t>
  </si>
  <si>
    <t>Production-related Dry Mass</t>
  </si>
  <si>
    <t>Total Permanent Crop Dry Mass NPPact</t>
  </si>
  <si>
    <t>Trial - mean 4th quartile of 4th overall quartile</t>
  </si>
  <si>
    <t>4th Quartile of 4th Quartile Lower Boundary</t>
  </si>
  <si>
    <t>Mean of 4th Quartile of 4th Quartile Simulated NPPo</t>
  </si>
  <si>
    <t>Barley</t>
  </si>
  <si>
    <t>Beans, dry</t>
  </si>
  <si>
    <t>Beans, green</t>
  </si>
  <si>
    <t>Broad beans, horse beans, dry</t>
  </si>
  <si>
    <t>Cassava</t>
  </si>
  <si>
    <t>Chick peas</t>
  </si>
  <si>
    <t>Cotton lint</t>
  </si>
  <si>
    <t>Cottonseed</t>
  </si>
  <si>
    <t>Linseed</t>
  </si>
  <si>
    <t>Oil, cottonseed</t>
  </si>
  <si>
    <t>Oil, groundnut</t>
  </si>
  <si>
    <t>Onions, dry</t>
  </si>
  <si>
    <t>Peas, dry</t>
  </si>
  <si>
    <t>Potatoes</t>
  </si>
  <si>
    <t>Pumpkins, squash and gourds</t>
  </si>
  <si>
    <t>Quinoa</t>
  </si>
  <si>
    <t>Rice, paddy</t>
  </si>
  <si>
    <t>Roots and tubers nes</t>
  </si>
  <si>
    <t>Rye</t>
  </si>
  <si>
    <t>Soybeans</t>
  </si>
  <si>
    <t>Sugar cane</t>
  </si>
  <si>
    <t>Sugar Raw Centrifugal</t>
  </si>
  <si>
    <t>Sunflower seed</t>
  </si>
  <si>
    <t>Sweet potatoes</t>
  </si>
  <si>
    <t>Vegetables, fresh nes</t>
  </si>
  <si>
    <t>Oilcrops, Cake Equivalent</t>
  </si>
  <si>
    <t>Oilcrops, Oil Equivalent</t>
  </si>
  <si>
    <t>Wheat and Other Cereals</t>
  </si>
  <si>
    <t>Sugar Cane</t>
  </si>
  <si>
    <t>Sugar Beet</t>
  </si>
  <si>
    <t>Oil Palm Fruit</t>
  </si>
  <si>
    <t>Demand Source</t>
  </si>
  <si>
    <t>Crop</t>
  </si>
  <si>
    <t>Net Import Quantity * (DM factor) * (carbon conversion)</t>
  </si>
  <si>
    <t>Sum of Subtotals: (Fodder Crops), (Fodder from Residues), (Net Imported Fodder)</t>
  </si>
  <si>
    <t>Cattle &amp; Buffaloes</t>
  </si>
  <si>
    <t>Camels</t>
  </si>
  <si>
    <t>Rabbits</t>
  </si>
  <si>
    <t>Other Rodents</t>
  </si>
  <si>
    <t xml:space="preserve">Other Camelids </t>
  </si>
  <si>
    <t>Other Live Animals</t>
  </si>
  <si>
    <t>Sugar Crops nes</t>
  </si>
  <si>
    <t>Beans, Dry</t>
  </si>
  <si>
    <t>Other oil crops</t>
  </si>
  <si>
    <t>Sunflower Seed</t>
  </si>
  <si>
    <t>Kg DM/head/day</t>
  </si>
  <si>
    <t>1/1000 MT/Kg</t>
  </si>
  <si>
    <t>GC</t>
  </si>
  <si>
    <t>Production * (demand Kg DM/head/day) * (unit conversion MT/Kg DM) * (days/year) * (carbon fraction MT C)</t>
  </si>
  <si>
    <t>Production * demand (MT DM)/(MT OM)) carbon fraction (MT C)</t>
  </si>
  <si>
    <t>Carbon Demand - Live Stock and Stock-Production Correlated Animal Feed Demand Computation, MT C</t>
  </si>
  <si>
    <t>Carbon Demand - Computation for Production Units (Pigs, Poultry, Eggs), MT C</t>
  </si>
  <si>
    <t>Water Content</t>
  </si>
  <si>
    <t>Dry Mass Ratio</t>
  </si>
  <si>
    <t>Recovery Ratio (DM)</t>
  </si>
  <si>
    <t>Feed Fraction (DM)</t>
  </si>
  <si>
    <t>Carbon Fraction (DM to C)</t>
  </si>
  <si>
    <t>Other Pulses</t>
  </si>
  <si>
    <t>Other Pulses, Total</t>
  </si>
  <si>
    <t>Soyabean Cake</t>
  </si>
  <si>
    <t>Water %</t>
  </si>
  <si>
    <t>Dry %</t>
  </si>
  <si>
    <t xml:space="preserve">C/DM Ratio </t>
  </si>
  <si>
    <t>Efficiency Factor (1)</t>
  </si>
  <si>
    <t>(1) Efficiency Factor: (Annual Input)/(Kg Fresh Weight Product)</t>
  </si>
  <si>
    <t>(1) Tot. Convers. Fact. = (Residue Rat.)*(Recovery Rat.)*(Feed Fract.)*(Carbon Fract.)</t>
  </si>
  <si>
    <t>INPUT TRENDS</t>
  </si>
  <si>
    <t>4th Quartile Lower Boundary</t>
  </si>
  <si>
    <t>FAO Arable Land  (1000 Ha)</t>
  </si>
  <si>
    <t>Carbon stock in living biomass</t>
  </si>
  <si>
    <t>million tonnes</t>
  </si>
  <si>
    <t>Proportion of agricultural land to total land area</t>
  </si>
  <si>
    <t>Proportion of arable land to total land area (FAO)</t>
  </si>
  <si>
    <t>Coniferous Industrial Wood Harvest</t>
  </si>
  <si>
    <t>Coniferous Fuel Wood Harvest</t>
  </si>
  <si>
    <t>Deciduous Industrial Wood Harvest</t>
  </si>
  <si>
    <t>Deciduous Fuel Wood Harvest</t>
  </si>
  <si>
    <t>Bark Ratio</t>
  </si>
  <si>
    <t>Below-ground Ratio</t>
  </si>
  <si>
    <t>Castor oil seed</t>
  </si>
  <si>
    <t>Pigeon peas</t>
  </si>
  <si>
    <t>Oil, sesame</t>
  </si>
  <si>
    <t>Goats</t>
  </si>
  <si>
    <t>Sheep</t>
  </si>
  <si>
    <t>Livestock and Meat Production</t>
  </si>
  <si>
    <t>Feed Demand Estimation (MT C)</t>
  </si>
  <si>
    <t>Sum of annual food consumption per production unit (poultry, pigs, eggs) or head of stock (other animals)</t>
  </si>
  <si>
    <t>Subtotal Demand from Livestock Production</t>
  </si>
  <si>
    <t>Subtotal Demand from Livestock</t>
  </si>
  <si>
    <t>Total Fodder Demand</t>
  </si>
  <si>
    <t>Roots and Tubers</t>
  </si>
  <si>
    <t>SugarBeets</t>
  </si>
  <si>
    <t>Sugar Crops, nes</t>
  </si>
  <si>
    <t>Pulses</t>
  </si>
  <si>
    <t>Rape Seed</t>
  </si>
  <si>
    <t>Market Fodder Crops</t>
  </si>
  <si>
    <t>Non-Market Fodder Crops</t>
  </si>
  <si>
    <t>Total Carbon Content, MT C (0.5 * [dry mass])</t>
  </si>
  <si>
    <t>Total Dry Mass, MT C (dry% * [fresh mass])</t>
  </si>
  <si>
    <t>Total Feed Supply, MT C</t>
  </si>
  <si>
    <t>Total Annual Grazed NPP, MT C</t>
  </si>
  <si>
    <t>GRAZED NPP</t>
  </si>
  <si>
    <t>Roots-tubers</t>
  </si>
  <si>
    <t>Permanent</t>
  </si>
  <si>
    <t>Discard</t>
  </si>
  <si>
    <t>FAO PRODUCTION DATA PROCESSED FOR CROP RESIDUE FODDER ESTIMATION, MT DM (production * [1-(water content)])</t>
  </si>
  <si>
    <t>Cow peas</t>
  </si>
  <si>
    <t>Oil seeds, nes</t>
  </si>
  <si>
    <t xml:space="preserve">Sugar Crops </t>
  </si>
  <si>
    <t>Harvest Factor</t>
  </si>
  <si>
    <t>Har</t>
  </si>
  <si>
    <r>
      <t xml:space="preserve">Fodder Fraction of Recovered Residue from Non-fodder Crops, MT C </t>
    </r>
    <r>
      <rPr>
        <sz val="11"/>
        <color theme="1"/>
        <rFont val="Arial"/>
        <family val="2"/>
      </rPr>
      <t>([residue dry mass] * [recovered residue feed factor] * [carbon fraction])</t>
    </r>
  </si>
  <si>
    <r>
      <t xml:space="preserve">Dry Mass of Recovered Residue from Non-fodder Crops, MT C </t>
    </r>
    <r>
      <rPr>
        <sz val="11"/>
        <color theme="1"/>
        <rFont val="Arial"/>
        <family val="2"/>
      </rPr>
      <t>([production] * [dry mass fraction] * [harvest factor])</t>
    </r>
  </si>
  <si>
    <t xml:space="preserve">Com-pound Ratio </t>
  </si>
  <si>
    <t>Sesameseed Cake</t>
  </si>
  <si>
    <t>Oilseed Cakes, Other</t>
  </si>
  <si>
    <t>Sorghum and products</t>
  </si>
  <si>
    <t>Millet and products</t>
  </si>
  <si>
    <t>Cassava and products</t>
  </si>
  <si>
    <t>Plantains</t>
  </si>
  <si>
    <t>Roots &amp; Tuber Dry Equiv</t>
  </si>
  <si>
    <t>Rwanda</t>
  </si>
  <si>
    <t>head</t>
  </si>
  <si>
    <t>sheep and goats</t>
  </si>
  <si>
    <t>Arable Land Displacement of NPPo, G C (arable land x mean 4th IQ)</t>
  </si>
  <si>
    <t>Arable Land Displacement of NPPo, MT C (G C * 10^-6)</t>
  </si>
  <si>
    <t>([artificial surfaces, ha] * 10^7)</t>
  </si>
  <si>
    <t>Artificial Surfaces, m^2</t>
  </si>
  <si>
    <t>Estimated NPPo Displacement, G C</t>
  </si>
  <si>
    <t>Estimated NPPo Displacement, MT C</t>
  </si>
  <si>
    <t>([GC] * 10^-6 )</t>
  </si>
  <si>
    <t>ref: land use</t>
  </si>
  <si>
    <t>ref: NPPo LPJmL</t>
  </si>
  <si>
    <t>([artificial surfaces, m^2] * [average NPPo])</t>
  </si>
  <si>
    <t>Total Dry Mass, Cereals</t>
  </si>
  <si>
    <t>Total Dry Mass, Roots and Tubers</t>
  </si>
  <si>
    <t>Total Dry Mass, Sugar Crops</t>
  </si>
  <si>
    <t>Total Dry Mass, Beans, Dry</t>
  </si>
  <si>
    <t>Total Dry Mass, Other Pulses</t>
  </si>
  <si>
    <t>Feed from Crop Residue, MT C</t>
  </si>
  <si>
    <t xml:space="preserve">Fodder Crops, MT C </t>
  </si>
  <si>
    <t>(reference sheet: 'grazed npp - market &amp; non')</t>
  </si>
  <si>
    <t xml:space="preserve">Fodder From Crop Residues, MT C </t>
  </si>
  <si>
    <t>(reference sheet: 'grazed npp - residue supply')</t>
  </si>
  <si>
    <t xml:space="preserve">Feed Supply Estimation, MT C </t>
  </si>
  <si>
    <t>([crop residue fodder]+[total fodder crops])</t>
  </si>
  <si>
    <t xml:space="preserve">Fodder Demand, MT C </t>
  </si>
  <si>
    <t>(reference sheet: 'grazed npp - livestock demand')</t>
  </si>
  <si>
    <t>Copra Cake</t>
  </si>
  <si>
    <t>Redundant with residue calculation.</t>
  </si>
  <si>
    <t>Trivial in period</t>
  </si>
  <si>
    <t>Net Imported Feed, MT C (1)</t>
  </si>
  <si>
    <t>(1) Feed imports beging in 1997 and become large after 2013; mainly gluten and vegetable. Suggests meeting feed deman from domestic npp not sustained (see changing proportions of arable and permanent corpland.</t>
  </si>
  <si>
    <t>NPPo, G C [(territory) * (mean NPPo)]</t>
  </si>
  <si>
    <t>NPPo, MT C [(NPPo) * 10^-6 MT/G]</t>
  </si>
  <si>
    <t>Analyzed file: C:/Users/ifitz/OneDrive - University of Virginia/Desktop/HANPP Calculation/Africa/Chad/Chad NPP/CHA NPPo 2011.tif (band 1)</t>
  </si>
  <si>
    <t>Extent: 13.5000000000000000,7.5000000000000000 : 24.0000000000000000,23.0000000000000000</t>
  </si>
  <si>
    <t>Width in pixels: 21 (units per pixel 0.5)</t>
  </si>
  <si>
    <t>Height in pixels: 31 (units per pixel 0.5)</t>
  </si>
  <si>
    <t>Total pixel count: 651</t>
  </si>
  <si>
    <t>NODATA pixel count: 223</t>
  </si>
  <si>
    <t>LPJmL4: (PNV NPP) - (Standard NPP) Global Scenarios Masked with Chad Shapefile</t>
  </si>
  <si>
    <t>Chad</t>
  </si>
  <si>
    <t>Total Land Area, 1000 Hectares (1 hectare = 10,000 m^2)</t>
  </si>
  <si>
    <t>Total Land Area, m^2</t>
  </si>
  <si>
    <t>Humid tropical forest</t>
  </si>
  <si>
    <t>Other forest</t>
  </si>
  <si>
    <t>Closed shrubland</t>
  </si>
  <si>
    <t>Open shrubland</t>
  </si>
  <si>
    <t>Woody savanna</t>
  </si>
  <si>
    <t>Fires in organic soils</t>
  </si>
  <si>
    <t>Closed and open shrubland</t>
  </si>
  <si>
    <t>Savanna and woody savanna</t>
  </si>
  <si>
    <t>Tropical Forest</t>
  </si>
  <si>
    <t>Other Forest</t>
  </si>
  <si>
    <t>Industrial roundwood</t>
  </si>
  <si>
    <t>Dates</t>
  </si>
  <si>
    <t>Kola nuts</t>
  </si>
  <si>
    <t>Melonseed</t>
  </si>
  <si>
    <t>Pulses nes</t>
  </si>
  <si>
    <t>Taro (cocoyam)</t>
  </si>
  <si>
    <t>Yams</t>
  </si>
  <si>
    <t>Estimation of NPPh (carbon) for Permanent Cropland</t>
  </si>
  <si>
    <t>Permanent Crop Production - Harvested Organic Matter, MT OM</t>
  </si>
  <si>
    <r>
      <t xml:space="preserve">Conversion to Dry Mass </t>
    </r>
    <r>
      <rPr>
        <sz val="11"/>
        <rFont val="Calibri"/>
        <family val="2"/>
        <scheme val="minor"/>
      </rPr>
      <t>(Production Mass * Dry Mass Fraction)</t>
    </r>
  </si>
  <si>
    <t>Total Permanent Crop, MT C</t>
  </si>
  <si>
    <t>Taro</t>
  </si>
  <si>
    <t>Total Dry Mass, Oilcrops</t>
  </si>
  <si>
    <t>% Total Land</t>
  </si>
  <si>
    <t>Dry Mass Estimate</t>
  </si>
  <si>
    <t>S</t>
  </si>
  <si>
    <t>Starchy Roots</t>
  </si>
  <si>
    <t>NPPh, Wood</t>
  </si>
  <si>
    <t>NPPh, Permanent Crops</t>
  </si>
  <si>
    <t>NPP Grazed</t>
  </si>
  <si>
    <t>Population</t>
  </si>
  <si>
    <t>NPPo per Capita</t>
  </si>
  <si>
    <t>HANPP per Capita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</si>
</sst>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#,##0.000"/>
    <numFmt numFmtId="166" formatCode="0.0000%"/>
    <numFmt numFmtId="167" formatCode="0.0000"/>
  </numFmts>
  <fonts count="6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u/>
      <sz val="14"/>
      <color theme="1"/>
      <name val="Arial"/>
      <family val="2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u/>
      <sz val="18"/>
      <color theme="1"/>
      <name val="Arial"/>
      <family val="2"/>
    </font>
    <font>
      <b/>
      <u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indexed="0"/>
      <name val="Arial"/>
      <family val="2"/>
    </font>
    <font>
      <b/>
      <sz val="11"/>
      <color theme="1"/>
      <name val="Times New Roman"/>
      <family val="1"/>
    </font>
    <font>
      <b/>
      <sz val="12"/>
      <name val="Calibri"/>
      <family val="2"/>
      <scheme val="minor"/>
    </font>
    <font>
      <sz val="11"/>
      <color indexed="0"/>
      <name val="Arial"/>
      <family val="2"/>
    </font>
    <font>
      <sz val="11"/>
      <color rgb="FF00B050"/>
      <name val="Calibri"/>
      <family val="2"/>
      <scheme val="minor"/>
    </font>
    <font>
      <i/>
      <sz val="10"/>
      <color theme="1"/>
      <name val="Arial"/>
      <family val="2"/>
    </font>
    <font>
      <b/>
      <sz val="12"/>
      <name val="Arial"/>
      <family val="2"/>
    </font>
  </fonts>
  <fills count="4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B05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</borders>
  <cellStyleXfs count="43">
    <xf numFmtId="0" fontId="0" fillId="0" borderId="0"/>
    <xf numFmtId="0" fontId="19" fillId="0" borderId="0" applyNumberFormat="0" applyFill="0" applyBorder="0" applyAlignment="0" applyProtection="0"/>
    <xf numFmtId="0" fontId="20" fillId="0" borderId="2" applyNumberFormat="0" applyFill="0" applyAlignment="0" applyProtection="0"/>
    <xf numFmtId="0" fontId="21" fillId="0" borderId="3" applyNumberFormat="0" applyFill="0" applyAlignment="0" applyProtection="0"/>
    <xf numFmtId="0" fontId="22" fillId="0" borderId="4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5" applyNumberFormat="0" applyAlignment="0" applyProtection="0"/>
    <xf numFmtId="0" fontId="27" fillId="7" borderId="6" applyNumberFormat="0" applyAlignment="0" applyProtection="0"/>
    <xf numFmtId="0" fontId="28" fillId="7" borderId="5" applyNumberFormat="0" applyAlignment="0" applyProtection="0"/>
    <xf numFmtId="0" fontId="29" fillId="0" borderId="7" applyNumberFormat="0" applyFill="0" applyAlignment="0" applyProtection="0"/>
    <xf numFmtId="0" fontId="30" fillId="8" borderId="8" applyNumberFormat="0" applyAlignment="0" applyProtection="0"/>
    <xf numFmtId="0" fontId="2" fillId="0" borderId="0" applyNumberFormat="0" applyFill="0" applyBorder="0" applyAlignment="0" applyProtection="0"/>
    <xf numFmtId="0" fontId="18" fillId="9" borderId="9" applyNumberFormat="0" applyFont="0" applyAlignment="0" applyProtection="0"/>
    <xf numFmtId="0" fontId="31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32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32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32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32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32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32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18" fillId="33" borderId="0" applyNumberFormat="0" applyBorder="0" applyAlignment="0" applyProtection="0"/>
    <xf numFmtId="0" fontId="55" fillId="0" borderId="0">
      <alignment vertical="top"/>
      <protection locked="0"/>
    </xf>
  </cellStyleXfs>
  <cellXfs count="328">
    <xf numFmtId="0" fontId="0" fillId="0" borderId="0" xfId="0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0" fontId="14" fillId="0" borderId="0" xfId="0" applyFont="1" applyAlignment="1">
      <alignment vertical="center" wrapText="1"/>
    </xf>
    <xf numFmtId="2" fontId="0" fillId="0" borderId="0" xfId="0" applyNumberFormat="1"/>
    <xf numFmtId="0" fontId="0" fillId="0" borderId="1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6" fillId="0" borderId="0" xfId="0" applyFont="1" applyAlignment="1">
      <alignment horizontal="center" wrapText="1"/>
    </xf>
    <xf numFmtId="0" fontId="1" fillId="0" borderId="0" xfId="0" applyFont="1"/>
    <xf numFmtId="3" fontId="0" fillId="0" borderId="0" xfId="0" applyNumberFormat="1"/>
    <xf numFmtId="0" fontId="1" fillId="0" borderId="0" xfId="0" applyFont="1" applyFill="1"/>
    <xf numFmtId="0" fontId="34" fillId="0" borderId="0" xfId="0" applyFont="1"/>
    <xf numFmtId="0" fontId="0" fillId="0" borderId="0" xfId="0" applyFont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35" fillId="0" borderId="0" xfId="0" applyFont="1"/>
    <xf numFmtId="0" fontId="1" fillId="2" borderId="0" xfId="0" applyFont="1" applyFill="1"/>
    <xf numFmtId="0" fontId="11" fillId="0" borderId="0" xfId="0" applyFont="1"/>
    <xf numFmtId="4" fontId="0" fillId="35" borderId="0" xfId="0" applyNumberFormat="1" applyFill="1" applyAlignment="1">
      <alignment horizontal="center" wrapText="1"/>
    </xf>
    <xf numFmtId="4" fontId="4" fillId="35" borderId="0" xfId="0" applyNumberFormat="1" applyFont="1" applyFill="1" applyAlignment="1">
      <alignment horizontal="center" wrapText="1"/>
    </xf>
    <xf numFmtId="0" fontId="0" fillId="0" borderId="0" xfId="0"/>
    <xf numFmtId="3" fontId="0" fillId="0" borderId="0" xfId="0" applyNumberFormat="1" applyFill="1"/>
    <xf numFmtId="0" fontId="0" fillId="0" borderId="0" xfId="0" applyAlignment="1">
      <alignment horizontal="left"/>
    </xf>
    <xf numFmtId="1" fontId="0" fillId="0" borderId="0" xfId="0" applyNumberFormat="1"/>
    <xf numFmtId="0" fontId="38" fillId="0" borderId="1" xfId="0" applyFont="1" applyBorder="1"/>
    <xf numFmtId="0" fontId="7" fillId="0" borderId="1" xfId="0" applyFont="1" applyBorder="1"/>
    <xf numFmtId="3" fontId="38" fillId="0" borderId="1" xfId="0" applyNumberFormat="1" applyFont="1" applyBorder="1"/>
    <xf numFmtId="0" fontId="38" fillId="0" borderId="0" xfId="0" applyFont="1"/>
    <xf numFmtId="0" fontId="37" fillId="0" borderId="1" xfId="0" applyFont="1" applyBorder="1"/>
    <xf numFmtId="0" fontId="36" fillId="0" borderId="1" xfId="0" applyFont="1" applyBorder="1"/>
    <xf numFmtId="3" fontId="37" fillId="0" borderId="1" xfId="0" applyNumberFormat="1" applyFont="1" applyBorder="1"/>
    <xf numFmtId="0" fontId="37" fillId="0" borderId="0" xfId="0" applyFont="1"/>
    <xf numFmtId="0" fontId="0" fillId="35" borderId="0" xfId="0" applyFill="1" applyAlignment="1">
      <alignment horizontal="center"/>
    </xf>
    <xf numFmtId="3" fontId="16" fillId="0" borderId="0" xfId="0" applyNumberFormat="1" applyFont="1"/>
    <xf numFmtId="9" fontId="0" fillId="35" borderId="0" xfId="0" applyNumberFormat="1" applyFill="1" applyAlignment="1">
      <alignment horizontal="center" wrapText="1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1" fillId="0" borderId="0" xfId="0" applyFont="1"/>
    <xf numFmtId="0" fontId="16" fillId="0" borderId="0" xfId="0" applyFont="1"/>
    <xf numFmtId="2" fontId="0" fillId="0" borderId="0" xfId="0" applyNumberFormat="1" applyAlignment="1">
      <alignment horizontal="center"/>
    </xf>
    <xf numFmtId="3" fontId="1" fillId="0" borderId="0" xfId="0" applyNumberFormat="1" applyFont="1"/>
    <xf numFmtId="0" fontId="40" fillId="0" borderId="0" xfId="0" applyFont="1"/>
    <xf numFmtId="3" fontId="11" fillId="0" borderId="0" xfId="0" applyNumberFormat="1" applyFont="1"/>
    <xf numFmtId="0" fontId="7" fillId="0" borderId="0" xfId="0" applyFont="1"/>
    <xf numFmtId="0" fontId="2" fillId="0" borderId="0" xfId="0" applyFont="1"/>
    <xf numFmtId="4" fontId="10" fillId="0" borderId="0" xfId="0" applyNumberFormat="1" applyFont="1" applyAlignment="1">
      <alignment horizontal="right" wrapText="1"/>
    </xf>
    <xf numFmtId="9" fontId="0" fillId="0" borderId="0" xfId="0" applyNumberFormat="1" applyAlignment="1">
      <alignment horizontal="center" wrapText="1"/>
    </xf>
    <xf numFmtId="0" fontId="15" fillId="0" borderId="0" xfId="0" applyFont="1"/>
    <xf numFmtId="0" fontId="4" fillId="0" borderId="0" xfId="0" applyFont="1"/>
    <xf numFmtId="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4" fillId="0" borderId="0" xfId="0" applyFont="1" applyFill="1"/>
    <xf numFmtId="3" fontId="0" fillId="2" borderId="0" xfId="0" applyNumberFormat="1" applyFill="1"/>
    <xf numFmtId="11" fontId="14" fillId="0" borderId="0" xfId="0" applyNumberFormat="1" applyFont="1" applyAlignment="1">
      <alignment vertical="center" wrapText="1"/>
    </xf>
    <xf numFmtId="0" fontId="0" fillId="0" borderId="0" xfId="0" applyAlignment="1"/>
    <xf numFmtId="0" fontId="13" fillId="0" borderId="0" xfId="0" applyFont="1" applyAlignment="1">
      <alignment vertical="center"/>
    </xf>
    <xf numFmtId="0" fontId="41" fillId="0" borderId="0" xfId="0" applyFont="1"/>
    <xf numFmtId="0" fontId="42" fillId="0" borderId="0" xfId="0" applyFont="1"/>
    <xf numFmtId="0" fontId="43" fillId="0" borderId="0" xfId="0" applyFont="1"/>
    <xf numFmtId="0" fontId="14" fillId="0" borderId="0" xfId="0" applyFont="1" applyAlignment="1">
      <alignment horizontal="center" vertical="center" wrapText="1"/>
    </xf>
    <xf numFmtId="3" fontId="14" fillId="0" borderId="0" xfId="0" applyNumberFormat="1" applyFont="1" applyAlignment="1">
      <alignment vertical="center" wrapText="1"/>
    </xf>
    <xf numFmtId="0" fontId="0" fillId="0" borderId="0" xfId="0" applyAlignment="1">
      <alignment wrapText="1"/>
    </xf>
    <xf numFmtId="3" fontId="0" fillId="0" borderId="0" xfId="0" applyNumberFormat="1" applyAlignment="1"/>
    <xf numFmtId="0" fontId="16" fillId="0" borderId="0" xfId="0" applyFont="1" applyAlignment="1"/>
    <xf numFmtId="3" fontId="1" fillId="0" borderId="0" xfId="0" applyNumberFormat="1" applyFont="1" applyAlignment="1"/>
    <xf numFmtId="3" fontId="4" fillId="0" borderId="0" xfId="0" applyNumberFormat="1" applyFont="1" applyAlignment="1"/>
    <xf numFmtId="0" fontId="44" fillId="0" borderId="0" xfId="0" applyFont="1" applyAlignment="1">
      <alignment horizontal="left"/>
    </xf>
    <xf numFmtId="0" fontId="37" fillId="0" borderId="0" xfId="0" applyFont="1" applyBorder="1"/>
    <xf numFmtId="3" fontId="37" fillId="0" borderId="0" xfId="0" applyNumberFormat="1" applyFont="1" applyBorder="1"/>
    <xf numFmtId="3" fontId="36" fillId="0" borderId="1" xfId="0" applyNumberFormat="1" applyFont="1" applyBorder="1"/>
    <xf numFmtId="3" fontId="36" fillId="0" borderId="0" xfId="0" applyNumberFormat="1" applyFont="1"/>
    <xf numFmtId="3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0" fillId="0" borderId="0" xfId="0" applyFill="1" applyAlignment="1">
      <alignment horizontal="center"/>
    </xf>
    <xf numFmtId="0" fontId="0" fillId="0" borderId="0" xfId="0" applyFill="1" applyAlignment="1">
      <alignment horizontal="center" wrapText="1"/>
    </xf>
    <xf numFmtId="0" fontId="0" fillId="37" borderId="0" xfId="0" applyFill="1"/>
    <xf numFmtId="3" fontId="0" fillId="0" borderId="0" xfId="0" applyNumberFormat="1" applyAlignment="1">
      <alignment horizontal="right"/>
    </xf>
    <xf numFmtId="3" fontId="37" fillId="0" borderId="0" xfId="0" applyNumberFormat="1" applyFont="1"/>
    <xf numFmtId="3" fontId="1" fillId="0" borderId="0" xfId="0" applyNumberFormat="1" applyFont="1" applyAlignment="1">
      <alignment horizontal="right"/>
    </xf>
    <xf numFmtId="0" fontId="0" fillId="0" borderId="11" xfId="0" applyBorder="1" applyAlignment="1"/>
    <xf numFmtId="10" fontId="0" fillId="0" borderId="11" xfId="0" applyNumberFormat="1" applyBorder="1" applyAlignment="1">
      <alignment wrapText="1"/>
    </xf>
    <xf numFmtId="0" fontId="0" fillId="38" borderId="0" xfId="0" applyFill="1"/>
    <xf numFmtId="3" fontId="0" fillId="38" borderId="0" xfId="0" applyNumberFormat="1" applyFill="1"/>
    <xf numFmtId="3" fontId="0" fillId="38" borderId="0" xfId="0" applyNumberFormat="1" applyFill="1" applyAlignment="1">
      <alignment horizontal="center"/>
    </xf>
    <xf numFmtId="0" fontId="0" fillId="38" borderId="0" xfId="0" applyFill="1" applyAlignment="1">
      <alignment horizontal="center"/>
    </xf>
    <xf numFmtId="3" fontId="0" fillId="38" borderId="0" xfId="0" applyNumberFormat="1" applyFill="1" applyAlignment="1">
      <alignment wrapText="1"/>
    </xf>
    <xf numFmtId="3" fontId="37" fillId="0" borderId="1" xfId="0" applyNumberFormat="1" applyFont="1" applyBorder="1" applyAlignment="1">
      <alignment horizontal="center"/>
    </xf>
    <xf numFmtId="3" fontId="0" fillId="39" borderId="0" xfId="0" applyNumberFormat="1" applyFill="1" applyAlignment="1"/>
    <xf numFmtId="3" fontId="14" fillId="39" borderId="0" xfId="0" applyNumberFormat="1" applyFont="1" applyFill="1" applyAlignment="1">
      <alignment vertical="center" wrapText="1"/>
    </xf>
    <xf numFmtId="3" fontId="14" fillId="39" borderId="0" xfId="0" applyNumberFormat="1" applyFont="1" applyFill="1" applyAlignment="1">
      <alignment horizontal="center" vertical="center" wrapText="1"/>
    </xf>
    <xf numFmtId="3" fontId="6" fillId="0" borderId="1" xfId="0" applyNumberFormat="1" applyFont="1" applyBorder="1" applyAlignment="1">
      <alignment horizontal="right"/>
    </xf>
    <xf numFmtId="10" fontId="0" fillId="0" borderId="0" xfId="0" applyNumberFormat="1" applyFont="1" applyAlignment="1">
      <alignment horizontal="center"/>
    </xf>
    <xf numFmtId="10" fontId="1" fillId="0" borderId="0" xfId="0" applyNumberFormat="1" applyFont="1"/>
    <xf numFmtId="10" fontId="0" fillId="0" borderId="0" xfId="0" applyNumberFormat="1" applyAlignment="1">
      <alignment horizontal="center"/>
    </xf>
    <xf numFmtId="3" fontId="14" fillId="0" borderId="0" xfId="0" applyNumberFormat="1" applyFont="1" applyAlignment="1">
      <alignment horizontal="center" vertical="center" wrapText="1"/>
    </xf>
    <xf numFmtId="0" fontId="0" fillId="0" borderId="0" xfId="0" applyFont="1"/>
    <xf numFmtId="9" fontId="0" fillId="0" borderId="0" xfId="0" applyNumberFormat="1" applyFill="1" applyAlignment="1">
      <alignment horizontal="center" wrapText="1"/>
    </xf>
    <xf numFmtId="2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9" fontId="1" fillId="0" borderId="0" xfId="0" applyNumberFormat="1" applyFont="1" applyAlignment="1">
      <alignment horizontal="center" wrapText="1"/>
    </xf>
    <xf numFmtId="3" fontId="17" fillId="0" borderId="0" xfId="0" applyNumberFormat="1" applyFont="1"/>
    <xf numFmtId="3" fontId="33" fillId="0" borderId="0" xfId="0" applyNumberFormat="1" applyFont="1"/>
    <xf numFmtId="0" fontId="0" fillId="0" borderId="0" xfId="0" applyBorder="1"/>
    <xf numFmtId="3" fontId="0" fillId="0" borderId="0" xfId="0" applyNumberFormat="1" applyFont="1"/>
    <xf numFmtId="10" fontId="0" fillId="35" borderId="0" xfId="0" applyNumberFormat="1" applyFill="1" applyAlignment="1">
      <alignment horizontal="center"/>
    </xf>
    <xf numFmtId="2" fontId="0" fillId="35" borderId="0" xfId="0" applyNumberFormat="1" applyFill="1" applyAlignment="1">
      <alignment horizontal="center"/>
    </xf>
    <xf numFmtId="166" fontId="0" fillId="0" borderId="0" xfId="0" applyNumberFormat="1" applyAlignment="1">
      <alignment horizontal="center"/>
    </xf>
    <xf numFmtId="3" fontId="33" fillId="0" borderId="0" xfId="0" applyNumberFormat="1" applyFont="1" applyAlignment="1">
      <alignment horizontal="center"/>
    </xf>
    <xf numFmtId="0" fontId="36" fillId="0" borderId="0" xfId="0" applyFont="1"/>
    <xf numFmtId="1" fontId="0" fillId="0" borderId="0" xfId="0" applyNumberFormat="1" applyAlignment="1">
      <alignment horizontal="center"/>
    </xf>
    <xf numFmtId="0" fontId="6" fillId="0" borderId="0" xfId="0" applyFont="1"/>
    <xf numFmtId="0" fontId="11" fillId="2" borderId="0" xfId="0" applyFont="1" applyFill="1"/>
    <xf numFmtId="0" fontId="6" fillId="2" borderId="0" xfId="0" applyFont="1" applyFill="1"/>
    <xf numFmtId="0" fontId="45" fillId="0" borderId="0" xfId="0" applyFont="1"/>
    <xf numFmtId="3" fontId="6" fillId="0" borderId="0" xfId="0" applyNumberFormat="1" applyFont="1"/>
    <xf numFmtId="1" fontId="6" fillId="0" borderId="0" xfId="0" applyNumberFormat="1" applyFont="1"/>
    <xf numFmtId="0" fontId="6" fillId="0" borderId="0" xfId="0" applyFont="1" applyAlignment="1">
      <alignment vertical="top"/>
    </xf>
    <xf numFmtId="0" fontId="46" fillId="0" borderId="0" xfId="0" applyFont="1"/>
    <xf numFmtId="4" fontId="6" fillId="0" borderId="0" xfId="0" applyNumberFormat="1" applyFont="1" applyFill="1" applyAlignment="1">
      <alignment horizontal="center" wrapText="1"/>
    </xf>
    <xf numFmtId="0" fontId="48" fillId="0" borderId="0" xfId="0" applyFont="1"/>
    <xf numFmtId="0" fontId="6" fillId="0" borderId="0" xfId="0" applyFont="1" applyFill="1" applyAlignment="1">
      <alignment horizontal="center"/>
    </xf>
    <xf numFmtId="0" fontId="0" fillId="40" borderId="0" xfId="0" applyFill="1"/>
    <xf numFmtId="3" fontId="0" fillId="0" borderId="0" xfId="0" applyNumberFormat="1" applyFill="1" applyAlignment="1">
      <alignment horizontal="center" wrapText="1"/>
    </xf>
    <xf numFmtId="0" fontId="6" fillId="0" borderId="0" xfId="0" applyFont="1" applyFill="1"/>
    <xf numFmtId="0" fontId="11" fillId="0" borderId="0" xfId="0" applyFont="1" applyFill="1"/>
    <xf numFmtId="3" fontId="1" fillId="0" borderId="0" xfId="0" applyNumberFormat="1" applyFont="1" applyFill="1"/>
    <xf numFmtId="0" fontId="47" fillId="0" borderId="0" xfId="0" applyFont="1"/>
    <xf numFmtId="3" fontId="48" fillId="0" borderId="0" xfId="0" applyNumberFormat="1" applyFont="1"/>
    <xf numFmtId="0" fontId="49" fillId="0" borderId="0" xfId="0" applyFont="1" applyFill="1"/>
    <xf numFmtId="164" fontId="0" fillId="34" borderId="0" xfId="0" applyNumberFormat="1" applyFill="1" applyAlignment="1">
      <alignment horizontal="center" wrapText="1"/>
    </xf>
    <xf numFmtId="164" fontId="0" fillId="34" borderId="0" xfId="0" applyNumberFormat="1" applyFill="1" applyAlignment="1">
      <alignment horizontal="center" vertical="top" wrapText="1"/>
    </xf>
    <xf numFmtId="3" fontId="0" fillId="34" borderId="0" xfId="0" applyNumberFormat="1" applyFill="1" applyAlignment="1">
      <alignment horizontal="center" wrapText="1"/>
    </xf>
    <xf numFmtId="0" fontId="9" fillId="0" borderId="0" xfId="0" applyFont="1" applyFill="1" applyAlignment="1">
      <alignment horizontal="center"/>
    </xf>
    <xf numFmtId="3" fontId="50" fillId="0" borderId="0" xfId="0" applyNumberFormat="1" applyFont="1"/>
    <xf numFmtId="1" fontId="50" fillId="0" borderId="0" xfId="0" applyNumberFormat="1" applyFont="1"/>
    <xf numFmtId="3" fontId="39" fillId="0" borderId="0" xfId="0" applyNumberFormat="1" applyFont="1"/>
    <xf numFmtId="3" fontId="39" fillId="0" borderId="0" xfId="0" applyNumberFormat="1" applyFont="1" applyAlignment="1">
      <alignment horizontal="center"/>
    </xf>
    <xf numFmtId="1" fontId="39" fillId="0" borderId="0" xfId="0" applyNumberFormat="1" applyFont="1"/>
    <xf numFmtId="3" fontId="1" fillId="0" borderId="0" xfId="0" applyNumberFormat="1" applyFont="1" applyAlignment="1">
      <alignment horizontal="center"/>
    </xf>
    <xf numFmtId="0" fontId="0" fillId="41" borderId="0" xfId="0" applyFill="1"/>
    <xf numFmtId="0" fontId="0" fillId="42" borderId="0" xfId="0" applyFill="1"/>
    <xf numFmtId="0" fontId="51" fillId="0" borderId="0" xfId="0" applyFont="1"/>
    <xf numFmtId="0" fontId="52" fillId="0" borderId="0" xfId="0" applyFont="1"/>
    <xf numFmtId="0" fontId="1" fillId="0" borderId="0" xfId="0" applyFont="1" applyFill="1" applyAlignment="1">
      <alignment wrapText="1"/>
    </xf>
    <xf numFmtId="0" fontId="0" fillId="0" borderId="0" xfId="0" applyFill="1" applyAlignment="1">
      <alignment wrapText="1"/>
    </xf>
    <xf numFmtId="0" fontId="0" fillId="38" borderId="0" xfId="0" applyFill="1" applyAlignment="1">
      <alignment wrapText="1"/>
    </xf>
    <xf numFmtId="0" fontId="54" fillId="0" borderId="0" xfId="0" applyFont="1"/>
    <xf numFmtId="3" fontId="1" fillId="0" borderId="0" xfId="0" applyNumberFormat="1" applyFont="1" applyFill="1" applyAlignment="1"/>
    <xf numFmtId="4" fontId="4" fillId="0" borderId="0" xfId="0" applyNumberFormat="1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6" fillId="0" borderId="0" xfId="0" applyFont="1" applyFill="1" applyAlignment="1">
      <alignment horizontal="center" wrapText="1"/>
    </xf>
    <xf numFmtId="4" fontId="11" fillId="0" borderId="0" xfId="0" applyNumberFormat="1" applyFont="1" applyFill="1" applyAlignment="1">
      <alignment horizontal="center" wrapText="1"/>
    </xf>
    <xf numFmtId="4" fontId="1" fillId="0" borderId="0" xfId="0" applyNumberFormat="1" applyFont="1" applyFill="1" applyAlignment="1">
      <alignment horizontal="center" wrapText="1"/>
    </xf>
    <xf numFmtId="4" fontId="52" fillId="0" borderId="0" xfId="0" applyNumberFormat="1" applyFont="1" applyFill="1" applyAlignment="1">
      <alignment horizontal="center" vertical="top" wrapText="1"/>
    </xf>
    <xf numFmtId="9" fontId="1" fillId="0" borderId="0" xfId="0" applyNumberFormat="1" applyFont="1" applyFill="1" applyAlignment="1">
      <alignment horizontal="center" wrapText="1"/>
    </xf>
    <xf numFmtId="3" fontId="1" fillId="2" borderId="0" xfId="0" applyNumberFormat="1" applyFont="1" applyFill="1"/>
    <xf numFmtId="3" fontId="53" fillId="2" borderId="0" xfId="0" applyNumberFormat="1" applyFont="1" applyFill="1"/>
    <xf numFmtId="0" fontId="36" fillId="0" borderId="0" xfId="0" applyFont="1" applyFill="1"/>
    <xf numFmtId="0" fontId="53" fillId="0" borderId="0" xfId="0" applyFont="1" applyFill="1"/>
    <xf numFmtId="3" fontId="0" fillId="0" borderId="0" xfId="0" applyNumberFormat="1" applyAlignment="1">
      <alignment horizontal="center" wrapText="1"/>
    </xf>
    <xf numFmtId="3" fontId="0" fillId="0" borderId="0" xfId="0" applyNumberFormat="1" applyAlignment="1">
      <alignment horizontal="left" wrapText="1"/>
    </xf>
    <xf numFmtId="0" fontId="0" fillId="0" borderId="0" xfId="0" applyFont="1" applyFill="1" applyAlignment="1">
      <alignment horizontal="center"/>
    </xf>
    <xf numFmtId="0" fontId="36" fillId="0" borderId="0" xfId="0" applyFont="1" applyAlignment="1">
      <alignment horizontal="center"/>
    </xf>
    <xf numFmtId="3" fontId="36" fillId="0" borderId="0" xfId="0" applyNumberFormat="1" applyFont="1" applyAlignment="1">
      <alignment horizontal="center"/>
    </xf>
    <xf numFmtId="0" fontId="0" fillId="0" borderId="13" xfId="0" applyBorder="1"/>
    <xf numFmtId="3" fontId="56" fillId="0" borderId="0" xfId="0" applyNumberFormat="1" applyFont="1" applyAlignment="1">
      <alignment vertical="center" wrapText="1"/>
    </xf>
    <xf numFmtId="0" fontId="48" fillId="0" borderId="0" xfId="0" applyFont="1" applyFill="1" applyAlignment="1">
      <alignment horizontal="left"/>
    </xf>
    <xf numFmtId="3" fontId="34" fillId="0" borderId="0" xfId="0" applyNumberFormat="1" applyFont="1"/>
    <xf numFmtId="0" fontId="49" fillId="0" borderId="0" xfId="0" applyFont="1"/>
    <xf numFmtId="0" fontId="57" fillId="0" borderId="0" xfId="0" applyFont="1"/>
    <xf numFmtId="0" fontId="0" fillId="0" borderId="0" xfId="0" applyFont="1" applyFill="1"/>
    <xf numFmtId="0" fontId="0" fillId="0" borderId="0" xfId="0" applyFont="1" applyFill="1" applyAlignment="1">
      <alignment wrapText="1"/>
    </xf>
    <xf numFmtId="3" fontId="0" fillId="0" borderId="0" xfId="0" applyNumberFormat="1" applyFont="1" applyFill="1"/>
    <xf numFmtId="0" fontId="6" fillId="0" borderId="0" xfId="0" applyFont="1" applyFill="1" applyAlignment="1"/>
    <xf numFmtId="0" fontId="35" fillId="0" borderId="0" xfId="0" applyFont="1" applyBorder="1"/>
    <xf numFmtId="0" fontId="6" fillId="0" borderId="0" xfId="0" applyFont="1" applyBorder="1"/>
    <xf numFmtId="0" fontId="37" fillId="0" borderId="0" xfId="0" applyFont="1" applyFill="1"/>
    <xf numFmtId="3" fontId="58" fillId="0" borderId="0" xfId="42" applyNumberFormat="1" applyFont="1" applyAlignment="1" applyProtection="1"/>
    <xf numFmtId="3" fontId="58" fillId="0" borderId="0" xfId="42" applyNumberFormat="1" applyFont="1">
      <alignment vertical="top"/>
      <protection locked="0"/>
    </xf>
    <xf numFmtId="3" fontId="49" fillId="0" borderId="0" xfId="42" applyNumberFormat="1" applyFont="1" applyAlignment="1" applyProtection="1"/>
    <xf numFmtId="10" fontId="6" fillId="0" borderId="0" xfId="0" applyNumberFormat="1" applyFont="1" applyAlignment="1">
      <alignment horizontal="center"/>
    </xf>
    <xf numFmtId="4" fontId="11" fillId="0" borderId="0" xfId="0" applyNumberFormat="1" applyFont="1"/>
    <xf numFmtId="3" fontId="7" fillId="0" borderId="1" xfId="0" applyNumberFormat="1" applyFont="1" applyBorder="1"/>
    <xf numFmtId="0" fontId="0" fillId="0" borderId="0" xfId="0" applyAlignment="1" applyProtection="1">
      <alignment vertical="top"/>
      <protection locked="0"/>
    </xf>
    <xf numFmtId="3" fontId="0" fillId="0" borderId="0" xfId="0" applyNumberFormat="1" applyAlignment="1" applyProtection="1">
      <alignment vertical="top"/>
      <protection locked="0"/>
    </xf>
    <xf numFmtId="3" fontId="0" fillId="43" borderId="0" xfId="0" applyNumberFormat="1" applyFill="1" applyAlignment="1" applyProtection="1">
      <alignment vertical="top"/>
      <protection locked="0"/>
    </xf>
    <xf numFmtId="3" fontId="0" fillId="43" borderId="0" xfId="0" applyNumberFormat="1" applyFill="1"/>
    <xf numFmtId="167" fontId="0" fillId="0" borderId="0" xfId="0" applyNumberFormat="1" applyAlignment="1">
      <alignment wrapText="1"/>
    </xf>
    <xf numFmtId="167" fontId="1" fillId="0" borderId="0" xfId="0" applyNumberFormat="1" applyFont="1" applyFill="1" applyAlignment="1">
      <alignment wrapText="1"/>
    </xf>
    <xf numFmtId="167" fontId="0" fillId="0" borderId="0" xfId="0" applyNumberFormat="1" applyFill="1" applyAlignment="1">
      <alignment wrapText="1"/>
    </xf>
    <xf numFmtId="167" fontId="0" fillId="0" borderId="0" xfId="0" applyNumberFormat="1" applyFont="1" applyFill="1" applyAlignment="1">
      <alignment wrapText="1"/>
    </xf>
    <xf numFmtId="167" fontId="0" fillId="0" borderId="0" xfId="0" applyNumberFormat="1"/>
    <xf numFmtId="167" fontId="0" fillId="0" borderId="0" xfId="0" applyNumberFormat="1" applyAlignment="1">
      <alignment horizontal="center" wrapText="1"/>
    </xf>
    <xf numFmtId="167" fontId="1" fillId="0" borderId="0" xfId="0" applyNumberFormat="1" applyFont="1" applyFill="1" applyAlignment="1">
      <alignment horizontal="center"/>
    </xf>
    <xf numFmtId="0" fontId="0" fillId="37" borderId="0" xfId="0" applyFill="1" applyAlignment="1">
      <alignment wrapText="1"/>
    </xf>
    <xf numFmtId="167" fontId="0" fillId="37" borderId="0" xfId="0" applyNumberFormat="1" applyFill="1" applyAlignment="1">
      <alignment wrapText="1"/>
    </xf>
    <xf numFmtId="3" fontId="0" fillId="37" borderId="0" xfId="0" applyNumberFormat="1" applyFill="1"/>
    <xf numFmtId="3" fontId="0" fillId="37" borderId="0" xfId="0" applyNumberFormat="1" applyFill="1" applyAlignment="1"/>
    <xf numFmtId="0" fontId="4" fillId="37" borderId="0" xfId="0" applyFont="1" applyFill="1"/>
    <xf numFmtId="3" fontId="0" fillId="37" borderId="0" xfId="0" applyNumberFormat="1" applyFont="1" applyFill="1"/>
    <xf numFmtId="0" fontId="1" fillId="36" borderId="0" xfId="0" applyFont="1" applyFill="1" applyAlignment="1">
      <alignment wrapText="1"/>
    </xf>
    <xf numFmtId="2" fontId="0" fillId="0" borderId="0" xfId="0" applyNumberFormat="1" applyAlignment="1" applyProtection="1">
      <alignment vertical="top"/>
      <protection locked="0"/>
    </xf>
    <xf numFmtId="2" fontId="0" fillId="43" borderId="0" xfId="0" applyNumberFormat="1" applyFill="1" applyAlignment="1" applyProtection="1">
      <alignment vertical="top"/>
      <protection locked="0"/>
    </xf>
    <xf numFmtId="166" fontId="6" fillId="0" borderId="0" xfId="0" applyNumberFormat="1" applyFont="1" applyFill="1" applyAlignment="1">
      <alignment horizontal="center" wrapText="1"/>
    </xf>
    <xf numFmtId="3" fontId="58" fillId="0" borderId="0" xfId="42" applyNumberFormat="1" applyFont="1" applyAlignment="1" applyProtection="1">
      <alignment horizontal="center"/>
    </xf>
    <xf numFmtId="3" fontId="6" fillId="0" borderId="0" xfId="0" applyNumberFormat="1" applyFont="1" applyAlignment="1">
      <alignment horizontal="center"/>
    </xf>
    <xf numFmtId="166" fontId="58" fillId="0" borderId="0" xfId="42" applyNumberFormat="1" applyFont="1" applyAlignment="1">
      <alignment horizontal="center" vertical="top"/>
      <protection locked="0"/>
    </xf>
    <xf numFmtId="3" fontId="11" fillId="0" borderId="0" xfId="0" applyNumberFormat="1" applyFont="1" applyAlignment="1">
      <alignment horizontal="center"/>
    </xf>
    <xf numFmtId="0" fontId="1" fillId="37" borderId="0" xfId="0" applyFont="1" applyFill="1"/>
    <xf numFmtId="10" fontId="0" fillId="37" borderId="0" xfId="0" applyNumberFormat="1" applyFill="1" applyAlignment="1">
      <alignment horizontal="center"/>
    </xf>
    <xf numFmtId="9" fontId="0" fillId="37" borderId="0" xfId="0" applyNumberFormat="1" applyFill="1" applyAlignment="1">
      <alignment horizontal="center" wrapText="1"/>
    </xf>
    <xf numFmtId="2" fontId="0" fillId="37" borderId="0" xfId="0" applyNumberFormat="1" applyFill="1" applyAlignment="1">
      <alignment horizontal="center"/>
    </xf>
    <xf numFmtId="3" fontId="17" fillId="37" borderId="0" xfId="0" applyNumberFormat="1" applyFont="1" applyFill="1"/>
    <xf numFmtId="0" fontId="16" fillId="37" borderId="0" xfId="0" applyFont="1" applyFill="1"/>
    <xf numFmtId="0" fontId="0" fillId="37" borderId="0" xfId="0" applyFont="1" applyFill="1"/>
    <xf numFmtId="10" fontId="0" fillId="37" borderId="0" xfId="0" applyNumberFormat="1" applyFont="1" applyFill="1" applyAlignment="1">
      <alignment horizontal="center"/>
    </xf>
    <xf numFmtId="9" fontId="0" fillId="37" borderId="0" xfId="0" applyNumberFormat="1" applyFont="1" applyFill="1" applyAlignment="1">
      <alignment horizontal="center" wrapText="1"/>
    </xf>
    <xf numFmtId="2" fontId="0" fillId="37" borderId="0" xfId="0" applyNumberFormat="1" applyFont="1" applyFill="1" applyAlignment="1">
      <alignment horizontal="center"/>
    </xf>
    <xf numFmtId="0" fontId="51" fillId="37" borderId="0" xfId="0" applyFont="1" applyFill="1" applyBorder="1"/>
    <xf numFmtId="10" fontId="0" fillId="37" borderId="0" xfId="0" applyNumberFormat="1" applyFill="1" applyBorder="1" applyAlignment="1">
      <alignment horizontal="center"/>
    </xf>
    <xf numFmtId="9" fontId="0" fillId="37" borderId="0" xfId="0" applyNumberFormat="1" applyFill="1" applyBorder="1" applyAlignment="1">
      <alignment horizontal="center" wrapText="1"/>
    </xf>
    <xf numFmtId="2" fontId="0" fillId="37" borderId="0" xfId="0" applyNumberFormat="1" applyFill="1" applyBorder="1" applyAlignment="1">
      <alignment horizontal="center"/>
    </xf>
    <xf numFmtId="0" fontId="0" fillId="37" borderId="0" xfId="0" applyFill="1" applyBorder="1"/>
    <xf numFmtId="3" fontId="1" fillId="37" borderId="0" xfId="0" applyNumberFormat="1" applyFont="1" applyFill="1" applyBorder="1"/>
    <xf numFmtId="10" fontId="0" fillId="0" borderId="0" xfId="0" applyNumberFormat="1" applyFill="1" applyAlignment="1">
      <alignment horizontal="center"/>
    </xf>
    <xf numFmtId="2" fontId="0" fillId="0" borderId="0" xfId="0" applyNumberFormat="1" applyFill="1" applyAlignment="1">
      <alignment horizontal="center"/>
    </xf>
    <xf numFmtId="10" fontId="16" fillId="0" borderId="0" xfId="0" applyNumberFormat="1" applyFont="1" applyFill="1" applyAlignment="1">
      <alignment horizontal="center"/>
    </xf>
    <xf numFmtId="9" fontId="16" fillId="0" borderId="0" xfId="0" applyNumberFormat="1" applyFont="1" applyFill="1" applyAlignment="1">
      <alignment horizontal="center" wrapText="1"/>
    </xf>
    <xf numFmtId="2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3" fontId="0" fillId="37" borderId="0" xfId="0" applyNumberFormat="1" applyFont="1" applyFill="1" applyAlignment="1">
      <alignment horizontal="center"/>
    </xf>
    <xf numFmtId="0" fontId="51" fillId="37" borderId="0" xfId="0" applyFont="1" applyFill="1"/>
    <xf numFmtId="3" fontId="0" fillId="37" borderId="12" xfId="0" applyNumberFormat="1" applyFill="1" applyBorder="1" applyAlignment="1">
      <alignment horizontal="center"/>
    </xf>
    <xf numFmtId="3" fontId="0" fillId="37" borderId="12" xfId="0" applyNumberFormat="1" applyFill="1" applyBorder="1" applyAlignment="1">
      <alignment horizontal="right"/>
    </xf>
    <xf numFmtId="3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10" fontId="1" fillId="37" borderId="0" xfId="0" applyNumberFormat="1" applyFont="1" applyFill="1" applyAlignment="1">
      <alignment horizontal="center"/>
    </xf>
    <xf numFmtId="9" fontId="1" fillId="37" borderId="0" xfId="0" applyNumberFormat="1" applyFont="1" applyFill="1" applyAlignment="1">
      <alignment horizontal="center" wrapText="1"/>
    </xf>
    <xf numFmtId="2" fontId="1" fillId="37" borderId="0" xfId="0" applyNumberFormat="1" applyFont="1" applyFill="1" applyAlignment="1">
      <alignment horizontal="center"/>
    </xf>
    <xf numFmtId="3" fontId="33" fillId="37" borderId="0" xfId="0" applyNumberFormat="1" applyFont="1" applyFill="1" applyAlignment="1">
      <alignment horizontal="center"/>
    </xf>
    <xf numFmtId="3" fontId="33" fillId="37" borderId="0" xfId="0" applyNumberFormat="1" applyFont="1" applyFill="1"/>
    <xf numFmtId="3" fontId="0" fillId="42" borderId="0" xfId="0" applyNumberFormat="1" applyFill="1"/>
    <xf numFmtId="0" fontId="59" fillId="0" borderId="0" xfId="0" applyFont="1"/>
    <xf numFmtId="0" fontId="0" fillId="37" borderId="0" xfId="0" applyFill="1" applyAlignment="1" applyProtection="1">
      <alignment vertical="top"/>
      <protection locked="0"/>
    </xf>
    <xf numFmtId="3" fontId="53" fillId="0" borderId="0" xfId="0" applyNumberFormat="1" applyFont="1" applyFill="1"/>
    <xf numFmtId="3" fontId="0" fillId="44" borderId="0" xfId="0" applyNumberFormat="1" applyFill="1"/>
    <xf numFmtId="0" fontId="2" fillId="37" borderId="0" xfId="0" applyFont="1" applyFill="1" applyAlignment="1"/>
    <xf numFmtId="165" fontId="14" fillId="37" borderId="0" xfId="0" applyNumberFormat="1" applyFont="1" applyFill="1" applyAlignment="1">
      <alignment vertical="center" wrapText="1"/>
    </xf>
    <xf numFmtId="165" fontId="14" fillId="37" borderId="0" xfId="0" applyNumberFormat="1" applyFont="1" applyFill="1" applyAlignment="1">
      <alignment horizontal="center" vertical="center" wrapText="1"/>
    </xf>
    <xf numFmtId="0" fontId="0" fillId="37" borderId="0" xfId="0" applyFill="1" applyAlignment="1"/>
    <xf numFmtId="4" fontId="0" fillId="37" borderId="0" xfId="0" applyNumberFormat="1" applyFill="1" applyAlignment="1">
      <alignment wrapText="1"/>
    </xf>
    <xf numFmtId="4" fontId="0" fillId="37" borderId="0" xfId="0" applyNumberFormat="1" applyFill="1" applyAlignment="1">
      <alignment horizontal="center" wrapText="1"/>
    </xf>
    <xf numFmtId="3" fontId="0" fillId="0" borderId="0" xfId="0" applyNumberFormat="1" applyFill="1" applyAlignment="1">
      <alignment wrapText="1"/>
    </xf>
    <xf numFmtId="3" fontId="0" fillId="0" borderId="0" xfId="0" applyNumberFormat="1" applyFill="1" applyAlignment="1">
      <alignment horizontal="center"/>
    </xf>
    <xf numFmtId="3" fontId="16" fillId="0" borderId="0" xfId="0" applyNumberFormat="1" applyFont="1" applyFill="1"/>
    <xf numFmtId="3" fontId="48" fillId="0" borderId="0" xfId="0" applyNumberFormat="1" applyFont="1" applyFill="1"/>
    <xf numFmtId="3" fontId="0" fillId="0" borderId="0" xfId="0" applyNumberFormat="1" applyFont="1" applyFill="1" applyAlignment="1">
      <alignment horizontal="center"/>
    </xf>
    <xf numFmtId="0" fontId="6" fillId="0" borderId="0" xfId="0" applyFont="1" applyAlignment="1">
      <alignment wrapText="1"/>
    </xf>
    <xf numFmtId="3" fontId="1" fillId="2" borderId="0" xfId="0" applyNumberFormat="1" applyFont="1" applyFill="1" applyAlignment="1">
      <alignment horizontal="center"/>
    </xf>
    <xf numFmtId="3" fontId="7" fillId="0" borderId="1" xfId="0" applyNumberFormat="1" applyFont="1" applyBorder="1" applyAlignment="1">
      <alignment horizontal="center"/>
    </xf>
    <xf numFmtId="0" fontId="14" fillId="0" borderId="0" xfId="0" applyFont="1" applyAlignment="1">
      <alignment vertical="center"/>
    </xf>
    <xf numFmtId="0" fontId="0" fillId="44" borderId="0" xfId="0" applyFill="1"/>
    <xf numFmtId="3" fontId="14" fillId="0" borderId="0" xfId="0" applyNumberFormat="1" applyFont="1" applyFill="1" applyAlignment="1">
      <alignment vertical="center" wrapText="1"/>
    </xf>
    <xf numFmtId="0" fontId="0" fillId="39" borderId="0" xfId="0" applyFill="1"/>
    <xf numFmtId="3" fontId="0" fillId="39" borderId="0" xfId="0" applyNumberFormat="1" applyFill="1"/>
    <xf numFmtId="3" fontId="0" fillId="41" borderId="0" xfId="0" applyNumberFormat="1" applyFill="1"/>
    <xf numFmtId="0" fontId="0" fillId="45" borderId="0" xfId="0" applyFill="1"/>
    <xf numFmtId="3" fontId="0" fillId="45" borderId="0" xfId="0" applyNumberFormat="1" applyFill="1"/>
    <xf numFmtId="0" fontId="0" fillId="36" borderId="0" xfId="0" applyFill="1"/>
    <xf numFmtId="4" fontId="0" fillId="36" borderId="0" xfId="0" applyNumberFormat="1" applyFill="1"/>
    <xf numFmtId="4" fontId="0" fillId="0" borderId="0" xfId="0" applyNumberFormat="1"/>
    <xf numFmtId="0" fontId="0" fillId="2" borderId="0" xfId="0" applyFill="1" applyAlignment="1" applyProtection="1">
      <alignment vertical="top"/>
      <protection locked="0"/>
    </xf>
    <xf numFmtId="3" fontId="0" fillId="2" borderId="0" xfId="0" applyNumberFormat="1" applyFill="1" applyAlignment="1" applyProtection="1">
      <alignment vertical="top"/>
      <protection locked="0"/>
    </xf>
    <xf numFmtId="0" fontId="0" fillId="41" borderId="0" xfId="0" applyFill="1" applyAlignment="1" applyProtection="1">
      <alignment vertical="top"/>
      <protection locked="0"/>
    </xf>
    <xf numFmtId="3" fontId="0" fillId="41" borderId="0" xfId="0" applyNumberFormat="1" applyFill="1" applyAlignment="1" applyProtection="1">
      <alignment vertical="top"/>
      <protection locked="0"/>
    </xf>
    <xf numFmtId="0" fontId="0" fillId="46" borderId="0" xfId="0" applyFill="1"/>
    <xf numFmtId="3" fontId="0" fillId="46" borderId="0" xfId="0" applyNumberFormat="1" applyFill="1"/>
    <xf numFmtId="0" fontId="0" fillId="0" borderId="0" xfId="0" applyFill="1" applyBorder="1"/>
    <xf numFmtId="10" fontId="4" fillId="35" borderId="0" xfId="0" applyNumberFormat="1" applyFont="1" applyFill="1" applyAlignment="1">
      <alignment horizontal="center"/>
    </xf>
    <xf numFmtId="9" fontId="4" fillId="35" borderId="0" xfId="0" applyNumberFormat="1" applyFont="1" applyFill="1" applyAlignment="1">
      <alignment horizontal="center" wrapText="1"/>
    </xf>
    <xf numFmtId="2" fontId="4" fillId="35" borderId="0" xfId="0" applyNumberFormat="1" applyFont="1" applyFill="1" applyAlignment="1">
      <alignment horizontal="center"/>
    </xf>
    <xf numFmtId="3" fontId="4" fillId="0" borderId="0" xfId="0" applyNumberFormat="1" applyFont="1"/>
    <xf numFmtId="3" fontId="1" fillId="0" borderId="0" xfId="0" applyNumberFormat="1" applyFont="1" applyAlignment="1" applyProtection="1">
      <alignment vertical="top"/>
      <protection locked="0"/>
    </xf>
    <xf numFmtId="10" fontId="0" fillId="0" borderId="0" xfId="0" applyNumberFormat="1"/>
    <xf numFmtId="10" fontId="60" fillId="0" borderId="0" xfId="0" applyNumberFormat="1" applyFont="1"/>
    <xf numFmtId="3" fontId="59" fillId="0" borderId="0" xfId="0" applyNumberFormat="1" applyFont="1"/>
    <xf numFmtId="0" fontId="47" fillId="0" borderId="0" xfId="0" applyFont="1" applyFill="1" applyAlignment="1">
      <alignment horizontal="left"/>
    </xf>
    <xf numFmtId="4" fontId="6" fillId="37" borderId="0" xfId="0" applyNumberFormat="1" applyFont="1" applyFill="1" applyAlignment="1">
      <alignment horizontal="left"/>
    </xf>
    <xf numFmtId="4" fontId="0" fillId="37" borderId="0" xfId="0" applyNumberFormat="1" applyFont="1" applyFill="1" applyAlignment="1">
      <alignment horizontal="center"/>
    </xf>
    <xf numFmtId="4" fontId="4" fillId="37" borderId="0" xfId="0" applyNumberFormat="1" applyFont="1" applyFill="1" applyAlignment="1">
      <alignment horizontal="center" vertical="top"/>
    </xf>
    <xf numFmtId="9" fontId="0" fillId="37" borderId="0" xfId="0" applyNumberFormat="1" applyFont="1" applyFill="1" applyAlignment="1">
      <alignment horizontal="center"/>
    </xf>
    <xf numFmtId="0" fontId="0" fillId="37" borderId="0" xfId="0" applyFont="1" applyFill="1" applyAlignment="1">
      <alignment horizontal="center"/>
    </xf>
    <xf numFmtId="0" fontId="61" fillId="0" borderId="0" xfId="0" applyFont="1" applyFill="1"/>
    <xf numFmtId="0" fontId="61" fillId="0" borderId="0" xfId="0" applyFont="1"/>
    <xf numFmtId="0" fontId="47" fillId="0" borderId="0" xfId="0" applyFont="1" applyFill="1"/>
    <xf numFmtId="0" fontId="47" fillId="37" borderId="0" xfId="0" applyFont="1" applyFill="1"/>
    <xf numFmtId="0" fontId="47" fillId="0" borderId="0" xfId="0" applyFont="1" applyFill="1" applyAlignment="1">
      <alignment horizontal="center"/>
    </xf>
    <xf numFmtId="0" fontId="0" fillId="47" borderId="0" xfId="0" applyFill="1" applyAlignment="1" applyProtection="1">
      <alignment vertical="top"/>
      <protection locked="0"/>
    </xf>
    <xf numFmtId="3" fontId="33" fillId="47" borderId="0" xfId="0" applyNumberFormat="1" applyFont="1" applyFill="1"/>
    <xf numFmtId="3" fontId="0" fillId="47" borderId="0" xfId="0" applyNumberFormat="1" applyFill="1"/>
    <xf numFmtId="0" fontId="4" fillId="47" borderId="0" xfId="0" applyFont="1" applyFill="1"/>
    <xf numFmtId="0" fontId="0" fillId="47" borderId="0" xfId="0" applyFill="1"/>
    <xf numFmtId="3" fontId="17" fillId="47" borderId="0" xfId="0" applyNumberFormat="1" applyFont="1" applyFill="1"/>
    <xf numFmtId="3" fontId="0" fillId="47" borderId="0" xfId="0" applyNumberFormat="1" applyFont="1" applyFill="1"/>
    <xf numFmtId="3" fontId="1" fillId="47" borderId="0" xfId="0" applyNumberFormat="1" applyFont="1" applyFill="1" applyBorder="1"/>
    <xf numFmtId="3" fontId="16" fillId="47" borderId="0" xfId="0" applyNumberFormat="1" applyFont="1" applyFill="1"/>
    <xf numFmtId="3" fontId="0" fillId="47" borderId="12" xfId="0" applyNumberFormat="1" applyFill="1" applyBorder="1" applyAlignment="1">
      <alignment horizontal="right"/>
    </xf>
    <xf numFmtId="0" fontId="0" fillId="47" borderId="0" xfId="0" applyFill="1" applyAlignment="1">
      <alignment horizontal="center"/>
    </xf>
    <xf numFmtId="166" fontId="0" fillId="47" borderId="0" xfId="0" applyNumberFormat="1" applyFill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C03A13FB-5873-4227-B89C-E800C226FDC4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Human</a:t>
            </a:r>
            <a:r>
              <a:rPr lang="en-US" baseline="0"/>
              <a:t>-Appropriated Net Primary Productivity (HANPP)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Chad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HANPP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'CHA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Summary'!$Z$26:$AR$26</c:f>
              <c:numCache>
                <c:formatCode>#,##0</c:formatCode>
                <c:ptCount val="19"/>
                <c:pt idx="0">
                  <c:v>62822267.540430963</c:v>
                </c:pt>
                <c:pt idx="1">
                  <c:v>64460272.674100749</c:v>
                </c:pt>
                <c:pt idx="2">
                  <c:v>65437067.65308778</c:v>
                </c:pt>
                <c:pt idx="3">
                  <c:v>67887155.727844372</c:v>
                </c:pt>
                <c:pt idx="4">
                  <c:v>74106081.313831374</c:v>
                </c:pt>
                <c:pt idx="5">
                  <c:v>75764942.800107673</c:v>
                </c:pt>
                <c:pt idx="6">
                  <c:v>80354942.97901167</c:v>
                </c:pt>
                <c:pt idx="7">
                  <c:v>86507942.450482532</c:v>
                </c:pt>
                <c:pt idx="8">
                  <c:v>86745775.91195415</c:v>
                </c:pt>
                <c:pt idx="9">
                  <c:v>72593438.182898492</c:v>
                </c:pt>
                <c:pt idx="10">
                  <c:v>74598786.622003242</c:v>
                </c:pt>
                <c:pt idx="11">
                  <c:v>80792264.533768728</c:v>
                </c:pt>
                <c:pt idx="12">
                  <c:v>82294000.670972496</c:v>
                </c:pt>
                <c:pt idx="13">
                  <c:v>86606700.468929678</c:v>
                </c:pt>
                <c:pt idx="14">
                  <c:v>91021141.186265528</c:v>
                </c:pt>
                <c:pt idx="15">
                  <c:v>92556480.269304082</c:v>
                </c:pt>
                <c:pt idx="16">
                  <c:v>89486224.689909846</c:v>
                </c:pt>
                <c:pt idx="17">
                  <c:v>85122590.74385272</c:v>
                </c:pt>
                <c:pt idx="18">
                  <c:v>94974475.096568227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679-4687-B004-960DA5044E99}"/>
            </c:ext>
          </c:extLst>
        </c:ser>
        <c:ser>
          <c:idx val="2"/>
          <c:order val="2"/>
          <c:tx>
            <c:v>Potential NPP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'CHA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Summary'!$Z$30:$AR$30</c:f>
              <c:numCache>
                <c:formatCode>#,##0</c:formatCode>
                <c:ptCount val="19"/>
                <c:pt idx="0">
                  <c:v>182775870.42780682</c:v>
                </c:pt>
                <c:pt idx="1">
                  <c:v>202192679.98579511</c:v>
                </c:pt>
                <c:pt idx="2">
                  <c:v>208473708.43107429</c:v>
                </c:pt>
                <c:pt idx="3">
                  <c:v>193117785.89080226</c:v>
                </c:pt>
                <c:pt idx="4">
                  <c:v>183499748.87981161</c:v>
                </c:pt>
                <c:pt idx="5">
                  <c:v>185594988.98472741</c:v>
                </c:pt>
                <c:pt idx="6">
                  <c:v>226308256.92539048</c:v>
                </c:pt>
                <c:pt idx="7">
                  <c:v>184894403.38635063</c:v>
                </c:pt>
                <c:pt idx="8">
                  <c:v>206489977.09238023</c:v>
                </c:pt>
                <c:pt idx="9">
                  <c:v>174775756.61100405</c:v>
                </c:pt>
                <c:pt idx="10">
                  <c:v>183170775.16958266</c:v>
                </c:pt>
                <c:pt idx="11">
                  <c:v>167873000.90453681</c:v>
                </c:pt>
                <c:pt idx="12">
                  <c:v>197073237.29776958</c:v>
                </c:pt>
                <c:pt idx="13">
                  <c:v>230345517.73849356</c:v>
                </c:pt>
                <c:pt idx="14">
                  <c:v>191742962.72310677</c:v>
                </c:pt>
                <c:pt idx="15">
                  <c:v>167308066.71713129</c:v>
                </c:pt>
                <c:pt idx="16">
                  <c:v>147204566.37356463</c:v>
                </c:pt>
                <c:pt idx="17">
                  <c:v>177891442.03409478</c:v>
                </c:pt>
                <c:pt idx="18">
                  <c:v>195761302.08278531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679-4687-B004-960DA5044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244512"/>
        <c:axId val="645235776"/>
      </c:scatterChart>
      <c:scatterChart>
        <c:scatterStyle val="lineMarker"/>
        <c:varyColors val="0"/>
        <c:ser>
          <c:idx val="1"/>
          <c:order val="1"/>
          <c:tx>
            <c:v>HANPP Intensity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'CHA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Summary'!$Z$35:$AR$35</c:f>
              <c:numCache>
                <c:formatCode>0.00%</c:formatCode>
                <c:ptCount val="19"/>
                <c:pt idx="0">
                  <c:v>0.3437120413837374</c:v>
                </c:pt>
                <c:pt idx="1">
                  <c:v>0.31880616389589056</c:v>
                </c:pt>
                <c:pt idx="2">
                  <c:v>0.31388642791243204</c:v>
                </c:pt>
                <c:pt idx="3">
                  <c:v>0.35153238431508793</c:v>
                </c:pt>
                <c:pt idx="4">
                  <c:v>0.40384840723879822</c:v>
                </c:pt>
                <c:pt idx="5">
                  <c:v>0.40822730836952908</c:v>
                </c:pt>
                <c:pt idx="6">
                  <c:v>0.35506854266260007</c:v>
                </c:pt>
                <c:pt idx="7">
                  <c:v>0.46787756073783227</c:v>
                </c:pt>
                <c:pt idx="8">
                  <c:v>0.42009678694063446</c:v>
                </c:pt>
                <c:pt idx="9">
                  <c:v>0.41535187482820451</c:v>
                </c:pt>
                <c:pt idx="10">
                  <c:v>0.40726358532325041</c:v>
                </c:pt>
                <c:pt idx="11">
                  <c:v>0.48127015123600675</c:v>
                </c:pt>
                <c:pt idx="12">
                  <c:v>0.41758080295108585</c:v>
                </c:pt>
                <c:pt idx="13">
                  <c:v>0.37598604617630305</c:v>
                </c:pt>
                <c:pt idx="14">
                  <c:v>0.47470394685466416</c:v>
                </c:pt>
                <c:pt idx="15">
                  <c:v>0.5532099084366916</c:v>
                </c:pt>
                <c:pt idx="16">
                  <c:v>0.60790386395228024</c:v>
                </c:pt>
                <c:pt idx="17">
                  <c:v>0.47850863296469354</c:v>
                </c:pt>
                <c:pt idx="18">
                  <c:v>0.48515449216007239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679-4687-B004-960DA5044E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292640"/>
        <c:axId val="672292224"/>
      </c:scatterChart>
      <c:valAx>
        <c:axId val="64524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35776"/>
        <c:crosses val="autoZero"/>
        <c:crossBetween val="midCat"/>
      </c:valAx>
      <c:valAx>
        <c:axId val="6452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Carbon (metric tons)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44512"/>
        <c:crosses val="autoZero"/>
        <c:crossBetween val="midCat"/>
      </c:valAx>
      <c:valAx>
        <c:axId val="672292224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HANPP Intensity</a:t>
                </a:r>
                <a:r>
                  <a:rPr lang="en-US" baseline="0"/>
                  <a:t> (% Potential NPP)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92640"/>
        <c:crosses val="max"/>
        <c:crossBetween val="midCat"/>
      </c:valAx>
      <c:valAx>
        <c:axId val="67229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29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Chad: HANPP</a:t>
            </a:r>
            <a:r>
              <a:rPr lang="en-US" baseline="0"/>
              <a:t> Component Streams</a:t>
            </a:r>
            <a:endParaRPr lang="en-US"/>
          </a:p>
        </c:rich>
      </c:tx>
      <c:layout>
        <c:manualLayout>
          <c:xMode val="edge"/>
          <c:yMode val="edge"/>
          <c:x val="0.35690839085150555"/>
          <c:y val="8.9828290040695046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'[2]Bol Graphs'!$C$5</c:f>
              <c:strCache>
                <c:ptCount val="1"/>
                <c:pt idx="0">
                  <c:v>Wood Harvest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Summary'!$Z$6:$AR$6</c:f>
              <c:numCache>
                <c:formatCode>#,##0</c:formatCode>
                <c:ptCount val="19"/>
                <c:pt idx="0">
                  <c:v>2894291.6292592594</c:v>
                </c:pt>
                <c:pt idx="1">
                  <c:v>3005868.8285185182</c:v>
                </c:pt>
                <c:pt idx="2">
                  <c:v>3078408.6981481477</c:v>
                </c:pt>
                <c:pt idx="3">
                  <c:v>3143737.288148148</c:v>
                </c:pt>
                <c:pt idx="4">
                  <c:v>3219904.2522222218</c:v>
                </c:pt>
                <c:pt idx="5">
                  <c:v>3296277.1807407411</c:v>
                </c:pt>
                <c:pt idx="6">
                  <c:v>3385731.8803703706</c:v>
                </c:pt>
                <c:pt idx="7">
                  <c:v>3472681.184074074</c:v>
                </c:pt>
                <c:pt idx="8">
                  <c:v>3547181.2496296293</c:v>
                </c:pt>
                <c:pt idx="9">
                  <c:v>3605476.2548148148</c:v>
                </c:pt>
                <c:pt idx="10">
                  <c:v>3665008.5611111107</c:v>
                </c:pt>
                <c:pt idx="11">
                  <c:v>3725804.9237037036</c:v>
                </c:pt>
                <c:pt idx="12">
                  <c:v>3787894.1170370369</c:v>
                </c:pt>
                <c:pt idx="13">
                  <c:v>3851305.9251851849</c:v>
                </c:pt>
                <c:pt idx="14">
                  <c:v>3907848.7181481482</c:v>
                </c:pt>
                <c:pt idx="15">
                  <c:v>3965471.8148148148</c:v>
                </c:pt>
                <c:pt idx="16">
                  <c:v>4024282.7407407402</c:v>
                </c:pt>
                <c:pt idx="17">
                  <c:v>4084198.2014814815</c:v>
                </c:pt>
                <c:pt idx="18">
                  <c:v>4145301.4914814811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692-4C0B-B36D-A9DF43A60A5A}"/>
            </c:ext>
          </c:extLst>
        </c:ser>
        <c:ser>
          <c:idx val="1"/>
          <c:order val="1"/>
          <c:tx>
            <c:strRef>
              <c:f>'[2]Bol Graphs'!$C$9</c:f>
              <c:strCache>
                <c:ptCount val="1"/>
                <c:pt idx="0">
                  <c:v>Permanent Crops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Summary'!$Z$10:$AR$10</c:f>
              <c:numCache>
                <c:formatCode>#,##0</c:formatCode>
                <c:ptCount val="19"/>
                <c:pt idx="0">
                  <c:v>13627.914000000001</c:v>
                </c:pt>
                <c:pt idx="1">
                  <c:v>13785.520500000001</c:v>
                </c:pt>
                <c:pt idx="2">
                  <c:v>13958.380499999999</c:v>
                </c:pt>
                <c:pt idx="3">
                  <c:v>14067.052</c:v>
                </c:pt>
                <c:pt idx="4">
                  <c:v>14201.300500000001</c:v>
                </c:pt>
                <c:pt idx="5">
                  <c:v>14416.173999999999</c:v>
                </c:pt>
                <c:pt idx="6">
                  <c:v>14292.643</c:v>
                </c:pt>
                <c:pt idx="7">
                  <c:v>14371.6165</c:v>
                </c:pt>
                <c:pt idx="8">
                  <c:v>14407.108499999998</c:v>
                </c:pt>
                <c:pt idx="9">
                  <c:v>14378.700500000001</c:v>
                </c:pt>
                <c:pt idx="10">
                  <c:v>14425.217499999999</c:v>
                </c:pt>
                <c:pt idx="11">
                  <c:v>14111.902</c:v>
                </c:pt>
                <c:pt idx="12">
                  <c:v>14231.904999999999</c:v>
                </c:pt>
                <c:pt idx="13">
                  <c:v>14261.620999999999</c:v>
                </c:pt>
                <c:pt idx="14">
                  <c:v>14422.816999999999</c:v>
                </c:pt>
                <c:pt idx="15">
                  <c:v>14560.274999999998</c:v>
                </c:pt>
                <c:pt idx="16">
                  <c:v>14741.874</c:v>
                </c:pt>
                <c:pt idx="17">
                  <c:v>14862.645499999999</c:v>
                </c:pt>
                <c:pt idx="18">
                  <c:v>15001.5645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692-4C0B-B36D-A9DF43A60A5A}"/>
            </c:ext>
          </c:extLst>
        </c:ser>
        <c:ser>
          <c:idx val="2"/>
          <c:order val="2"/>
          <c:tx>
            <c:strRef>
              <c:f>'[1]LAO Graphs'!$C$11</c:f>
              <c:strCache>
                <c:ptCount val="1"/>
                <c:pt idx="0">
                  <c:v>Grazed NPP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Summary'!$Z$12:$AR$12</c:f>
              <c:numCache>
                <c:formatCode>#,##0</c:formatCode>
                <c:ptCount val="19"/>
                <c:pt idx="0">
                  <c:v>18896564.93147625</c:v>
                </c:pt>
                <c:pt idx="1">
                  <c:v>20197249.971878748</c:v>
                </c:pt>
                <c:pt idx="2">
                  <c:v>21046768.329172499</c:v>
                </c:pt>
                <c:pt idx="3">
                  <c:v>22376343.019394998</c:v>
                </c:pt>
                <c:pt idx="4">
                  <c:v>23623097.791582495</c:v>
                </c:pt>
                <c:pt idx="5">
                  <c:v>24958233.696241248</c:v>
                </c:pt>
                <c:pt idx="6">
                  <c:v>26282256.028365001</c:v>
                </c:pt>
                <c:pt idx="7">
                  <c:v>27846041.622892499</c:v>
                </c:pt>
                <c:pt idx="8">
                  <c:v>29643962.149237502</c:v>
                </c:pt>
                <c:pt idx="9">
                  <c:v>31200448.831977502</c:v>
                </c:pt>
                <c:pt idx="10">
                  <c:v>33141443.67572625</c:v>
                </c:pt>
                <c:pt idx="11">
                  <c:v>34863470.424197502</c:v>
                </c:pt>
                <c:pt idx="12">
                  <c:v>37156635.089099996</c:v>
                </c:pt>
                <c:pt idx="13">
                  <c:v>38925810.962381244</c:v>
                </c:pt>
                <c:pt idx="14">
                  <c:v>41135478.174282499</c:v>
                </c:pt>
                <c:pt idx="15">
                  <c:v>43910966.363851249</c:v>
                </c:pt>
                <c:pt idx="16">
                  <c:v>46514402.700606242</c:v>
                </c:pt>
                <c:pt idx="17">
                  <c:v>49479513.641893752</c:v>
                </c:pt>
                <c:pt idx="18">
                  <c:v>51217064.552753747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692-4C0B-B36D-A9DF43A60A5A}"/>
            </c:ext>
          </c:extLst>
        </c:ser>
        <c:ser>
          <c:idx val="3"/>
          <c:order val="3"/>
          <c:tx>
            <c:strRef>
              <c:f>'[1]LAO Graphs'!$C$22</c:f>
              <c:strCache>
                <c:ptCount val="1"/>
                <c:pt idx="0">
                  <c:v>Arable Land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Summary'!$Z$18:$AR$18</c:f>
              <c:numCache>
                <c:formatCode>#,##0</c:formatCode>
                <c:ptCount val="19"/>
                <c:pt idx="0">
                  <c:v>16272341.050093455</c:v>
                </c:pt>
                <c:pt idx="1">
                  <c:v>16492539.690654209</c:v>
                </c:pt>
                <c:pt idx="2">
                  <c:v>16551668.029906547</c:v>
                </c:pt>
                <c:pt idx="3">
                  <c:v>17605488.785046726</c:v>
                </c:pt>
                <c:pt idx="4">
                  <c:v>17321241.532710284</c:v>
                </c:pt>
                <c:pt idx="5">
                  <c:v>18007088.97196262</c:v>
                </c:pt>
                <c:pt idx="6">
                  <c:v>16622737.90654205</c:v>
                </c:pt>
                <c:pt idx="7">
                  <c:v>19086676.149532713</c:v>
                </c:pt>
                <c:pt idx="8">
                  <c:v>16477630.317757007</c:v>
                </c:pt>
                <c:pt idx="9">
                  <c:v>20184447.448598135</c:v>
                </c:pt>
                <c:pt idx="10">
                  <c:v>16464570.177570095</c:v>
                </c:pt>
                <c:pt idx="11">
                  <c:v>18263450.616822429</c:v>
                </c:pt>
                <c:pt idx="12">
                  <c:v>17451216.953271024</c:v>
                </c:pt>
                <c:pt idx="13">
                  <c:v>19983803.018691584</c:v>
                </c:pt>
                <c:pt idx="14">
                  <c:v>22313573.719626181</c:v>
                </c:pt>
                <c:pt idx="15">
                  <c:v>18477682.065420549</c:v>
                </c:pt>
                <c:pt idx="16">
                  <c:v>17211455.943925235</c:v>
                </c:pt>
                <c:pt idx="17">
                  <c:v>15565979.43925233</c:v>
                </c:pt>
                <c:pt idx="18">
                  <c:v>19306695.420560747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692-4C0B-B36D-A9DF43A60A5A}"/>
            </c:ext>
          </c:extLst>
        </c:ser>
        <c:ser>
          <c:idx val="5"/>
          <c:order val="4"/>
          <c:tx>
            <c:strRef>
              <c:f>'[1]LAO Graphs'!$C$25</c:f>
              <c:strCache>
                <c:ptCount val="1"/>
                <c:pt idx="0">
                  <c:v>Infrastructure &amp; Settlement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Summary'!$Z$20:$AR$20</c:f>
              <c:numCache>
                <c:formatCode>#,##0</c:formatCode>
                <c:ptCount val="19"/>
                <c:pt idx="0">
                  <c:v>22309.32537199296</c:v>
                </c:pt>
                <c:pt idx="1">
                  <c:v>27695.97231927079</c:v>
                </c:pt>
                <c:pt idx="2">
                  <c:v>23131.525130588027</c:v>
                </c:pt>
                <c:pt idx="3">
                  <c:v>24386.893024496811</c:v>
                </c:pt>
                <c:pt idx="4">
                  <c:v>25632.219966370765</c:v>
                </c:pt>
                <c:pt idx="5">
                  <c:v>24604.492863066127</c:v>
                </c:pt>
                <c:pt idx="6">
                  <c:v>27075.825384238164</c:v>
                </c:pt>
                <c:pt idx="7">
                  <c:v>25174.893183245549</c:v>
                </c:pt>
                <c:pt idx="8">
                  <c:v>23969.323645015822</c:v>
                </c:pt>
                <c:pt idx="9">
                  <c:v>23260.731963042101</c:v>
                </c:pt>
                <c:pt idx="10">
                  <c:v>22099.343530789181</c:v>
                </c:pt>
                <c:pt idx="11">
                  <c:v>18488.113210093012</c:v>
                </c:pt>
                <c:pt idx="12">
                  <c:v>18614.543314434857</c:v>
                </c:pt>
                <c:pt idx="13">
                  <c:v>18850.6832216615</c:v>
                </c:pt>
                <c:pt idx="14">
                  <c:v>21186.036498701211</c:v>
                </c:pt>
                <c:pt idx="15">
                  <c:v>20038.038787465786</c:v>
                </c:pt>
                <c:pt idx="16">
                  <c:v>24764.827722623599</c:v>
                </c:pt>
                <c:pt idx="17">
                  <c:v>28505.035240157365</c:v>
                </c:pt>
                <c:pt idx="18">
                  <c:v>23574.100367261381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692-4C0B-B36D-A9DF43A60A5A}"/>
            </c:ext>
          </c:extLst>
        </c:ser>
        <c:ser>
          <c:idx val="6"/>
          <c:order val="5"/>
          <c:tx>
            <c:strRef>
              <c:f>'[1]LAO Graphs'!$C$27</c:f>
              <c:strCache>
                <c:ptCount val="1"/>
                <c:pt idx="0">
                  <c:v>Anthropogenic Fires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numRef>
              <c:f>'[1]LAO Graphs'!$Z$1:$AR$1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Summary'!$Z$22:$AR$22</c:f>
              <c:numCache>
                <c:formatCode>#,##0</c:formatCode>
                <c:ptCount val="19"/>
                <c:pt idx="0">
                  <c:v>24723132.690230001</c:v>
                </c:pt>
                <c:pt idx="1">
                  <c:v>24723132.690230001</c:v>
                </c:pt>
                <c:pt idx="2">
                  <c:v>24723132.690230001</c:v>
                </c:pt>
                <c:pt idx="3">
                  <c:v>24723132.690230001</c:v>
                </c:pt>
                <c:pt idx="4">
                  <c:v>29902004.216850001</c:v>
                </c:pt>
                <c:pt idx="5">
                  <c:v>29464322.284300003</c:v>
                </c:pt>
                <c:pt idx="6">
                  <c:v>34022848.695350006</c:v>
                </c:pt>
                <c:pt idx="7">
                  <c:v>36062996.984300002</c:v>
                </c:pt>
                <c:pt idx="8">
                  <c:v>37038625.763185002</c:v>
                </c:pt>
                <c:pt idx="9">
                  <c:v>17565426.215045001</c:v>
                </c:pt>
                <c:pt idx="10">
                  <c:v>21291239.646565001</c:v>
                </c:pt>
                <c:pt idx="11">
                  <c:v>23906938.553835001</c:v>
                </c:pt>
                <c:pt idx="12">
                  <c:v>23865408.063250002</c:v>
                </c:pt>
                <c:pt idx="13">
                  <c:v>23812668.258450001</c:v>
                </c:pt>
                <c:pt idx="14">
                  <c:v>23628631.720709998</c:v>
                </c:pt>
                <c:pt idx="15">
                  <c:v>26167761.711430002</c:v>
                </c:pt>
                <c:pt idx="16">
                  <c:v>21696576.602915</c:v>
                </c:pt>
                <c:pt idx="17">
                  <c:v>15949531.780485</c:v>
                </c:pt>
                <c:pt idx="18">
                  <c:v>20266837.966905002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692-4C0B-B36D-A9DF43A60A5A}"/>
            </c:ext>
          </c:extLst>
        </c:ser>
        <c:ser>
          <c:idx val="4"/>
          <c:order val="8"/>
          <c:tx>
            <c:strRef>
              <c:f>'[1]LAO Summary'!$B$26</c:f>
              <c:strCache>
                <c:ptCount val="1"/>
                <c:pt idx="0">
                  <c:v>HANPP (MT C)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45619808099964199"/>
                  <c:y val="8.4725052933265002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'[1]LAO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Summary'!$Z$26:$AR$26</c:f>
              <c:numCache>
                <c:formatCode>#,##0</c:formatCode>
                <c:ptCount val="19"/>
                <c:pt idx="0">
                  <c:v>62822267.540430963</c:v>
                </c:pt>
                <c:pt idx="1">
                  <c:v>64460272.674100749</c:v>
                </c:pt>
                <c:pt idx="2">
                  <c:v>65437067.65308778</c:v>
                </c:pt>
                <c:pt idx="3">
                  <c:v>67887155.727844372</c:v>
                </c:pt>
                <c:pt idx="4">
                  <c:v>74106081.313831374</c:v>
                </c:pt>
                <c:pt idx="5">
                  <c:v>75764942.800107673</c:v>
                </c:pt>
                <c:pt idx="6">
                  <c:v>80354942.97901167</c:v>
                </c:pt>
                <c:pt idx="7">
                  <c:v>86507942.450482532</c:v>
                </c:pt>
                <c:pt idx="8">
                  <c:v>86745775.91195415</c:v>
                </c:pt>
                <c:pt idx="9">
                  <c:v>72593438.182898492</c:v>
                </c:pt>
                <c:pt idx="10">
                  <c:v>74598786.622003242</c:v>
                </c:pt>
                <c:pt idx="11">
                  <c:v>80792264.533768728</c:v>
                </c:pt>
                <c:pt idx="12">
                  <c:v>82294000.670972496</c:v>
                </c:pt>
                <c:pt idx="13">
                  <c:v>86606700.468929678</c:v>
                </c:pt>
                <c:pt idx="14">
                  <c:v>91021141.186265528</c:v>
                </c:pt>
                <c:pt idx="15">
                  <c:v>92556480.269304082</c:v>
                </c:pt>
                <c:pt idx="16">
                  <c:v>89486224.689909846</c:v>
                </c:pt>
                <c:pt idx="17">
                  <c:v>85122590.74385272</c:v>
                </c:pt>
                <c:pt idx="18">
                  <c:v>94974475.096568227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692-4C0B-B36D-A9DF43A60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267648"/>
        <c:axId val="512268064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6"/>
                <c:tx>
                  <c:strRef>
                    <c:extLst>
                      <c:ext uri="{02D57815-91ED-43cb-92C2-25804820EDAC}">
                        <c15:formulaRef>
                          <c15:sqref>'[1]LAO Graphs'!$B$13</c15:sqref>
                        </c15:formulaRef>
                      </c:ext>
                    </c:extLst>
                    <c:strCache>
                      <c:ptCount val="1"/>
                      <c:pt idx="0">
                        <c:v>Total NPPh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'[1]LAO Graphs'!$Z$1:$AR$1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'[2]BOL Sum'!$Z$14:$AR$14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17763403.404904857</c:v>
                      </c:pt>
                      <c:pt idx="1">
                        <c:v>18100524.295164</c:v>
                      </c:pt>
                      <c:pt idx="2">
                        <c:v>18426283.053091712</c:v>
                      </c:pt>
                      <c:pt idx="3">
                        <c:v>18862549.674309287</c:v>
                      </c:pt>
                      <c:pt idx="4">
                        <c:v>19471046.608592287</c:v>
                      </c:pt>
                      <c:pt idx="5">
                        <c:v>20000364.357011858</c:v>
                      </c:pt>
                      <c:pt idx="6">
                        <c:v>20178603.605358429</c:v>
                      </c:pt>
                      <c:pt idx="7">
                        <c:v>20830617.056674708</c:v>
                      </c:pt>
                      <c:pt idx="8">
                        <c:v>21954648.821419284</c:v>
                      </c:pt>
                      <c:pt idx="9">
                        <c:v>21528170.327266574</c:v>
                      </c:pt>
                      <c:pt idx="10">
                        <c:v>22233305.169719711</c:v>
                      </c:pt>
                      <c:pt idx="11">
                        <c:v>22788984.865669284</c:v>
                      </c:pt>
                      <c:pt idx="12">
                        <c:v>23275208.773718856</c:v>
                      </c:pt>
                      <c:pt idx="13">
                        <c:v>23740328.16915714</c:v>
                      </c:pt>
                      <c:pt idx="14">
                        <c:v>24424995.136898503</c:v>
                      </c:pt>
                      <c:pt idx="15">
                        <c:v>24890181.697365783</c:v>
                      </c:pt>
                      <c:pt idx="16">
                        <c:v>25220781.395853072</c:v>
                      </c:pt>
                      <c:pt idx="17">
                        <c:v>26104824.794571787</c:v>
                      </c:pt>
                      <c:pt idx="18">
                        <c:v>26365999.111568883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8-2692-4C0B-B36D-A9DF43A60A5A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'[1]LAO Graphs'!$B$29</c15:sqref>
                        </c15:formulaRef>
                      </c:ext>
                    </c:extLst>
                    <c:strCache>
                      <c:ptCount val="1"/>
                      <c:pt idx="0">
                        <c:v>Total NPPluc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'[1]LAO Graphs'!$Z$1:$AR$1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'[2]BOL Sum'!$Z$24:$AR$24</c15:sqref>
                        </c15:formulaRef>
                      </c:ext>
                    </c:extLst>
                    <c:numCache>
                      <c:formatCode>General</c:formatCode>
                      <c:ptCount val="19"/>
                      <c:pt idx="0">
                        <c:v>47896394.322596744</c:v>
                      </c:pt>
                      <c:pt idx="1">
                        <c:v>45532534.377028257</c:v>
                      </c:pt>
                      <c:pt idx="2">
                        <c:v>47426805.296984583</c:v>
                      </c:pt>
                      <c:pt idx="3">
                        <c:v>46553780.369414158</c:v>
                      </c:pt>
                      <c:pt idx="4">
                        <c:v>43562618.840332128</c:v>
                      </c:pt>
                      <c:pt idx="5">
                        <c:v>45791782.4251251</c:v>
                      </c:pt>
                      <c:pt idx="6">
                        <c:v>48913360.320225663</c:v>
                      </c:pt>
                      <c:pt idx="7">
                        <c:v>61064109.554107368</c:v>
                      </c:pt>
                      <c:pt idx="8">
                        <c:v>39797790.258310959</c:v>
                      </c:pt>
                      <c:pt idx="9">
                        <c:v>42083134.44821921</c:v>
                      </c:pt>
                      <c:pt idx="10">
                        <c:v>61128583.24315986</c:v>
                      </c:pt>
                      <c:pt idx="11">
                        <c:v>45776825.512022018</c:v>
                      </c:pt>
                      <c:pt idx="12">
                        <c:v>89006653.373730063</c:v>
                      </c:pt>
                      <c:pt idx="13">
                        <c:v>67489505.99534592</c:v>
                      </c:pt>
                      <c:pt idx="14">
                        <c:v>107673120.67760757</c:v>
                      </c:pt>
                      <c:pt idx="15">
                        <c:v>84926630.82516475</c:v>
                      </c:pt>
                      <c:pt idx="16">
                        <c:v>60806013.275225297</c:v>
                      </c:pt>
                      <c:pt idx="17">
                        <c:v>51243374.811114781</c:v>
                      </c:pt>
                      <c:pt idx="18">
                        <c:v>126778574.89456263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692-4C0B-B36D-A9DF43A60A5A}"/>
                  </c:ext>
                </c:extLst>
              </c15:ser>
            </c15:filteredScatterSeries>
          </c:ext>
        </c:extLst>
      </c:scatterChart>
      <c:valAx>
        <c:axId val="51226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8064"/>
        <c:crosses val="autoZero"/>
        <c:crossBetween val="midCat"/>
      </c:valAx>
      <c:valAx>
        <c:axId val="51226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(MT)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Chad: NPPo</a:t>
            </a:r>
            <a:r>
              <a:rPr lang="en-US" baseline="0"/>
              <a:t> and HANPP Per Capita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4959094662650183"/>
          <c:y val="0.3002495069999021"/>
          <c:w val="0.74957931587945892"/>
          <c:h val="0.56587768003244709"/>
        </c:manualLayout>
      </c:layout>
      <c:lineChart>
        <c:grouping val="standard"/>
        <c:varyColors val="0"/>
        <c:ser>
          <c:idx val="0"/>
          <c:order val="0"/>
          <c:tx>
            <c:strRef>
              <c:f>[3]Graphs!$B$53</c:f>
              <c:strCache>
                <c:ptCount val="1"/>
                <c:pt idx="0">
                  <c:v>Population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'CHA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cat>
          <c:val>
            <c:numRef>
              <c:f>'CHA Summary'!$Z$57:$AR$57</c:f>
              <c:numCache>
                <c:formatCode>#,##0</c:formatCode>
                <c:ptCount val="19"/>
                <c:pt idx="0">
                  <c:v>7160920</c:v>
                </c:pt>
                <c:pt idx="1">
                  <c:v>7312850</c:v>
                </c:pt>
                <c:pt idx="2">
                  <c:v>7466793</c:v>
                </c:pt>
                <c:pt idx="3">
                  <c:v>7622338</c:v>
                </c:pt>
                <c:pt idx="4">
                  <c:v>7779267</c:v>
                </c:pt>
                <c:pt idx="5">
                  <c:v>7937458</c:v>
                </c:pt>
                <c:pt idx="6">
                  <c:v>8096761</c:v>
                </c:pt>
                <c:pt idx="7">
                  <c:v>8257066.0000000009</c:v>
                </c:pt>
                <c:pt idx="8">
                  <c:v>8418264</c:v>
                </c:pt>
                <c:pt idx="9">
                  <c:v>8580235</c:v>
                </c:pt>
                <c:pt idx="10">
                  <c:v>8742814</c:v>
                </c:pt>
                <c:pt idx="11">
                  <c:v>8905823</c:v>
                </c:pt>
                <c:pt idx="12">
                  <c:v>9069039</c:v>
                </c:pt>
                <c:pt idx="13">
                  <c:v>9232306</c:v>
                </c:pt>
                <c:pt idx="14">
                  <c:v>9395446</c:v>
                </c:pt>
                <c:pt idx="15">
                  <c:v>9558439</c:v>
                </c:pt>
                <c:pt idx="16">
                  <c:v>9721454</c:v>
                </c:pt>
                <c:pt idx="17">
                  <c:v>9884781</c:v>
                </c:pt>
                <c:pt idx="18">
                  <c:v>10048590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D5-4CF3-B30F-43032823C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5857776"/>
        <c:axId val="215866512"/>
      </c:lineChart>
      <c:lineChart>
        <c:grouping val="standard"/>
        <c:varyColors val="0"/>
        <c:ser>
          <c:idx val="1"/>
          <c:order val="1"/>
          <c:tx>
            <c:v>NPPo per capita (MT C)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0995537148481384"/>
                  <c:y val="-0.3701613952196641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'CHA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cat>
          <c:val>
            <c:numRef>
              <c:f>'CHA Summary'!$Z$33:$AR$33</c:f>
              <c:numCache>
                <c:formatCode>#,##0.00</c:formatCode>
                <c:ptCount val="19"/>
                <c:pt idx="0">
                  <c:v>25.524076575049968</c:v>
                </c:pt>
                <c:pt idx="1">
                  <c:v>27.648957654785086</c:v>
                </c:pt>
                <c:pt idx="2">
                  <c:v>27.920113552240473</c:v>
                </c:pt>
                <c:pt idx="3">
                  <c:v>25.335767830133257</c:v>
                </c:pt>
                <c:pt idx="4">
                  <c:v>23.588308368874806</c:v>
                </c:pt>
                <c:pt idx="5">
                  <c:v>23.382169579319651</c:v>
                </c:pt>
                <c:pt idx="6">
                  <c:v>27.950467714854184</c:v>
                </c:pt>
                <c:pt idx="7">
                  <c:v>22.392264199698854</c:v>
                </c:pt>
                <c:pt idx="8">
                  <c:v>24.528807494321896</c:v>
                </c:pt>
                <c:pt idx="9">
                  <c:v>20.369576895155443</c:v>
                </c:pt>
                <c:pt idx="10">
                  <c:v>20.951009042349828</c:v>
                </c:pt>
                <c:pt idx="11">
                  <c:v>18.849802079441375</c:v>
                </c:pt>
                <c:pt idx="12">
                  <c:v>21.730332982113051</c:v>
                </c:pt>
                <c:pt idx="13">
                  <c:v>24.949944005159011</c:v>
                </c:pt>
                <c:pt idx="14">
                  <c:v>20.408074584549446</c:v>
                </c:pt>
                <c:pt idx="15">
                  <c:v>17.503701882402691</c:v>
                </c:pt>
                <c:pt idx="16">
                  <c:v>15.142237609061837</c:v>
                </c:pt>
                <c:pt idx="17">
                  <c:v>17.996498054341799</c:v>
                </c:pt>
                <c:pt idx="18">
                  <c:v>19.481469746778931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D5-4CF3-B30F-43032823C1CD}"/>
            </c:ext>
          </c:extLst>
        </c:ser>
        <c:ser>
          <c:idx val="2"/>
          <c:order val="2"/>
          <c:tx>
            <c:v>HANPP Per Capita (MT C)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2.573062738429693E-2"/>
                  <c:y val="-0.531689932316389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cat>
            <c:numRef>
              <c:f>'CHA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cat>
          <c:val>
            <c:numRef>
              <c:f>'CHA Summary'!$Z$28:$AR$28</c:f>
              <c:numCache>
                <c:formatCode>#,##0.00</c:formatCode>
                <c:ptCount val="19"/>
                <c:pt idx="0">
                  <c:v>8.7729324640452564</c:v>
                </c:pt>
                <c:pt idx="1">
                  <c:v>8.8146581256419516</c:v>
                </c:pt>
                <c:pt idx="2">
                  <c:v>8.7637447098222463</c:v>
                </c:pt>
                <c:pt idx="3">
                  <c:v>8.9063428737802468</c:v>
                </c:pt>
                <c:pt idx="4">
                  <c:v>9.5261007642277065</c:v>
                </c:pt>
                <c:pt idx="5">
                  <c:v>9.5452401512055456</c:v>
                </c:pt>
                <c:pt idx="6">
                  <c:v>9.9243318382513284</c:v>
                </c:pt>
                <c:pt idx="7">
                  <c:v>10.476837953152188</c:v>
                </c:pt>
                <c:pt idx="8">
                  <c:v>10.304473215849985</c:v>
                </c:pt>
                <c:pt idx="9">
                  <c:v>8.4605419528600905</c:v>
                </c:pt>
                <c:pt idx="10">
                  <c:v>8.53258305872723</c:v>
                </c:pt>
                <c:pt idx="11">
                  <c:v>9.0718470975415446</c:v>
                </c:pt>
                <c:pt idx="12">
                  <c:v>9.0741698950652321</c:v>
                </c:pt>
                <c:pt idx="13">
                  <c:v>9.3808307988198916</c:v>
                </c:pt>
                <c:pt idx="14">
                  <c:v>9.6877935529899837</c:v>
                </c:pt>
                <c:pt idx="15">
                  <c:v>9.6832213156671383</c:v>
                </c:pt>
                <c:pt idx="16">
                  <c:v>9.2050247514322283</c:v>
                </c:pt>
                <c:pt idx="17">
                  <c:v>8.6114796821348616</c:v>
                </c:pt>
                <c:pt idx="18">
                  <c:v>9.4515225615303464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D5-4CF3-B30F-43032823C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68073584"/>
        <c:axId val="868075248"/>
      </c:lineChart>
      <c:catAx>
        <c:axId val="2158577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66512"/>
        <c:crosses val="autoZero"/>
        <c:auto val="1"/>
        <c:lblAlgn val="ctr"/>
        <c:lblOffset val="100"/>
        <c:tickMarkSkip val="1"/>
        <c:noMultiLvlLbl val="0"/>
      </c:catAx>
      <c:valAx>
        <c:axId val="21586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Persons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5857776"/>
        <c:crosses val="autoZero"/>
        <c:crossBetween val="between"/>
      </c:valAx>
      <c:valAx>
        <c:axId val="8680752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(metric tons)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8073584"/>
        <c:crosses val="max"/>
        <c:crossBetween val="between"/>
      </c:valAx>
      <c:catAx>
        <c:axId val="8680735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680752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1054992384573253"/>
          <c:y val="9.647071167441558E-2"/>
          <c:w val="0.75002063292960996"/>
          <c:h val="5.79549538513459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HANPP per Capita (3 year average)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'CHA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'CHA Summary'!$Z$29:$AR$29</c:f>
              <c:numCache>
                <c:formatCode>General</c:formatCode>
                <c:ptCount val="19"/>
                <c:pt idx="0">
                  <c:v>8.7868410179108221</c:v>
                </c:pt>
                <c:pt idx="1">
                  <c:v>8.7837784331698199</c:v>
                </c:pt>
                <c:pt idx="2">
                  <c:v>8.8282485697481476</c:v>
                </c:pt>
                <c:pt idx="3">
                  <c:v>9.0653961159434004</c:v>
                </c:pt>
                <c:pt idx="4">
                  <c:v>9.3258945964045008</c:v>
                </c:pt>
                <c:pt idx="5">
                  <c:v>9.6652242512281941</c:v>
                </c:pt>
                <c:pt idx="6">
                  <c:v>9.982136647536354</c:v>
                </c:pt>
                <c:pt idx="7">
                  <c:v>10.235214335751168</c:v>
                </c:pt>
                <c:pt idx="8">
                  <c:v>9.7472843739540878</c:v>
                </c:pt>
                <c:pt idx="9">
                  <c:v>9.0991994091457684</c:v>
                </c:pt>
                <c:pt idx="10">
                  <c:v>8.6883240363762884</c:v>
                </c:pt>
                <c:pt idx="11">
                  <c:v>8.8928666837780028</c:v>
                </c:pt>
                <c:pt idx="12">
                  <c:v>9.1756159304755567</c:v>
                </c:pt>
                <c:pt idx="13">
                  <c:v>9.380931415625037</c:v>
                </c:pt>
                <c:pt idx="14">
                  <c:v>9.5839485558256712</c:v>
                </c:pt>
                <c:pt idx="15">
                  <c:v>9.5253465400297817</c:v>
                </c:pt>
                <c:pt idx="16">
                  <c:v>9.1665752497447439</c:v>
                </c:pt>
                <c:pt idx="17">
                  <c:v>9.0893423316991449</c:v>
                </c:pt>
                <c:pt idx="18">
                  <c:v>9.1715082683985187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79-4D3E-8AFE-763DC3EF6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34675775"/>
        <c:axId val="1434678687"/>
      </c:scatterChart>
      <c:valAx>
        <c:axId val="143467577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678687"/>
        <c:crosses val="autoZero"/>
        <c:crossBetween val="midCat"/>
      </c:valAx>
      <c:valAx>
        <c:axId val="14346786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4675775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Misc</a:t>
            </a:r>
            <a:r>
              <a:rPr lang="en-US" baseline="0"/>
              <a:t>. Chad Land Use Statistics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Arable Land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'CHA HANPP - Harves,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'CHA HANPP - Harves, Ann Crops'!$B$10:$AW$10</c:f>
              <c:numCache>
                <c:formatCode>#,##0</c:formatCode>
                <c:ptCount val="48"/>
                <c:pt idx="0">
                  <c:v>2897</c:v>
                </c:pt>
                <c:pt idx="1">
                  <c:v>2897</c:v>
                </c:pt>
                <c:pt idx="2">
                  <c:v>2907</c:v>
                </c:pt>
                <c:pt idx="3">
                  <c:v>2917</c:v>
                </c:pt>
                <c:pt idx="4">
                  <c:v>2997</c:v>
                </c:pt>
                <c:pt idx="5">
                  <c:v>3095</c:v>
                </c:pt>
                <c:pt idx="6">
                  <c:v>3095</c:v>
                </c:pt>
                <c:pt idx="7">
                  <c:v>3143</c:v>
                </c:pt>
                <c:pt idx="8">
                  <c:v>3140</c:v>
                </c:pt>
                <c:pt idx="9">
                  <c:v>3137</c:v>
                </c:pt>
                <c:pt idx="10">
                  <c:v>3135</c:v>
                </c:pt>
                <c:pt idx="11">
                  <c:v>3132</c:v>
                </c:pt>
                <c:pt idx="12">
                  <c:v>3130</c:v>
                </c:pt>
                <c:pt idx="13">
                  <c:v>3127</c:v>
                </c:pt>
                <c:pt idx="14">
                  <c:v>3130</c:v>
                </c:pt>
                <c:pt idx="15">
                  <c:v>3180</c:v>
                </c:pt>
                <c:pt idx="16">
                  <c:v>3180</c:v>
                </c:pt>
                <c:pt idx="17">
                  <c:v>3203</c:v>
                </c:pt>
                <c:pt idx="18">
                  <c:v>3223</c:v>
                </c:pt>
                <c:pt idx="19">
                  <c:v>3273</c:v>
                </c:pt>
                <c:pt idx="20">
                  <c:v>3322</c:v>
                </c:pt>
                <c:pt idx="21">
                  <c:v>3342</c:v>
                </c:pt>
                <c:pt idx="22">
                  <c:v>3370</c:v>
                </c:pt>
                <c:pt idx="23">
                  <c:v>3390</c:v>
                </c:pt>
                <c:pt idx="24">
                  <c:v>3420</c:v>
                </c:pt>
                <c:pt idx="25">
                  <c:v>3400</c:v>
                </c:pt>
                <c:pt idx="26">
                  <c:v>3600</c:v>
                </c:pt>
                <c:pt idx="27">
                  <c:v>3600</c:v>
                </c:pt>
                <c:pt idx="28">
                  <c:v>3600</c:v>
                </c:pt>
                <c:pt idx="29">
                  <c:v>3600</c:v>
                </c:pt>
                <c:pt idx="30">
                  <c:v>3900</c:v>
                </c:pt>
                <c:pt idx="31">
                  <c:v>3700</c:v>
                </c:pt>
                <c:pt idx="32">
                  <c:v>3800</c:v>
                </c:pt>
                <c:pt idx="33">
                  <c:v>3800</c:v>
                </c:pt>
                <c:pt idx="34">
                  <c:v>3900</c:v>
                </c:pt>
                <c:pt idx="35">
                  <c:v>3900</c:v>
                </c:pt>
                <c:pt idx="36">
                  <c:v>3900</c:v>
                </c:pt>
                <c:pt idx="37">
                  <c:v>3900</c:v>
                </c:pt>
                <c:pt idx="38">
                  <c:v>4000</c:v>
                </c:pt>
                <c:pt idx="39">
                  <c:v>4200</c:v>
                </c:pt>
                <c:pt idx="40">
                  <c:v>4300</c:v>
                </c:pt>
                <c:pt idx="41">
                  <c:v>4650</c:v>
                </c:pt>
                <c:pt idx="42">
                  <c:v>5000</c:v>
                </c:pt>
                <c:pt idx="43">
                  <c:v>5200</c:v>
                </c:pt>
                <c:pt idx="44">
                  <c:v>5200</c:v>
                </c:pt>
                <c:pt idx="45">
                  <c:v>5200</c:v>
                </c:pt>
                <c:pt idx="46">
                  <c:v>5200</c:v>
                </c:pt>
                <c:pt idx="47">
                  <c:v>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0-4820-9FCB-A771FE9BABDE}"/>
            </c:ext>
          </c:extLst>
        </c:ser>
        <c:ser>
          <c:idx val="1"/>
          <c:order val="1"/>
          <c:tx>
            <c:v>Permanent Cropland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'CHA HANPP - Harves,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'CHA HANPP - Harves, Ann Crops'!$B$21:$AX$21</c:f>
              <c:numCache>
                <c:formatCode>#,##0</c:formatCode>
                <c:ptCount val="49"/>
                <c:pt idx="0">
                  <c:v>45000</c:v>
                </c:pt>
                <c:pt idx="1">
                  <c:v>45000</c:v>
                </c:pt>
                <c:pt idx="2">
                  <c:v>45000</c:v>
                </c:pt>
                <c:pt idx="3">
                  <c:v>45000</c:v>
                </c:pt>
                <c:pt idx="4">
                  <c:v>45000</c:v>
                </c:pt>
                <c:pt idx="5">
                  <c:v>45000</c:v>
                </c:pt>
                <c:pt idx="6">
                  <c:v>45000</c:v>
                </c:pt>
                <c:pt idx="7">
                  <c:v>45000</c:v>
                </c:pt>
                <c:pt idx="8">
                  <c:v>45000</c:v>
                </c:pt>
                <c:pt idx="9">
                  <c:v>45000</c:v>
                </c:pt>
                <c:pt idx="10">
                  <c:v>45000</c:v>
                </c:pt>
                <c:pt idx="11">
                  <c:v>45000</c:v>
                </c:pt>
                <c:pt idx="12">
                  <c:v>45000</c:v>
                </c:pt>
                <c:pt idx="13">
                  <c:v>45000</c:v>
                </c:pt>
                <c:pt idx="14">
                  <c:v>45000</c:v>
                </c:pt>
                <c:pt idx="15">
                  <c:v>45000</c:v>
                </c:pt>
                <c:pt idx="16">
                  <c:v>45000</c:v>
                </c:pt>
                <c:pt idx="17">
                  <c:v>45000</c:v>
                </c:pt>
                <c:pt idx="18">
                  <c:v>45000</c:v>
                </c:pt>
                <c:pt idx="19">
                  <c:v>45000</c:v>
                </c:pt>
                <c:pt idx="20">
                  <c:v>45000</c:v>
                </c:pt>
                <c:pt idx="21">
                  <c:v>45000</c:v>
                </c:pt>
                <c:pt idx="22">
                  <c:v>45000</c:v>
                </c:pt>
                <c:pt idx="23">
                  <c:v>45000</c:v>
                </c:pt>
                <c:pt idx="24">
                  <c:v>45000</c:v>
                </c:pt>
                <c:pt idx="25">
                  <c:v>45000</c:v>
                </c:pt>
                <c:pt idx="26">
                  <c:v>45000</c:v>
                </c:pt>
                <c:pt idx="27">
                  <c:v>45000</c:v>
                </c:pt>
                <c:pt idx="28">
                  <c:v>45000</c:v>
                </c:pt>
                <c:pt idx="29">
                  <c:v>45000</c:v>
                </c:pt>
                <c:pt idx="30">
                  <c:v>45000</c:v>
                </c:pt>
                <c:pt idx="31">
                  <c:v>45000</c:v>
                </c:pt>
                <c:pt idx="32">
                  <c:v>45000</c:v>
                </c:pt>
                <c:pt idx="33">
                  <c:v>45000</c:v>
                </c:pt>
                <c:pt idx="34">
                  <c:v>45000</c:v>
                </c:pt>
                <c:pt idx="35">
                  <c:v>45000</c:v>
                </c:pt>
                <c:pt idx="36">
                  <c:v>45000</c:v>
                </c:pt>
                <c:pt idx="37">
                  <c:v>45000</c:v>
                </c:pt>
                <c:pt idx="38">
                  <c:v>45000</c:v>
                </c:pt>
                <c:pt idx="39">
                  <c:v>45000</c:v>
                </c:pt>
                <c:pt idx="40">
                  <c:v>45000</c:v>
                </c:pt>
                <c:pt idx="41">
                  <c:v>45000</c:v>
                </c:pt>
                <c:pt idx="42">
                  <c:v>45000</c:v>
                </c:pt>
                <c:pt idx="43">
                  <c:v>45000</c:v>
                </c:pt>
                <c:pt idx="44">
                  <c:v>45000</c:v>
                </c:pt>
                <c:pt idx="45">
                  <c:v>45000</c:v>
                </c:pt>
                <c:pt idx="46">
                  <c:v>45000</c:v>
                </c:pt>
                <c:pt idx="47">
                  <c:v>45000</c:v>
                </c:pt>
                <c:pt idx="48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D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11392"/>
        <c:axId val="41054720"/>
      </c:lineChart>
      <c:lineChart>
        <c:grouping val="standard"/>
        <c:varyColors val="0"/>
        <c:ser>
          <c:idx val="2"/>
          <c:order val="2"/>
          <c:tx>
            <c:v>Percent Agricultural Land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'CHA HANPP - Harves, Ann Crops'!$B$2:$AW$2</c:f>
              <c:numCache>
                <c:formatCode>General</c:formatCode>
                <c:ptCount val="48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  <c:pt idx="43">
                  <c:v>2014</c:v>
                </c:pt>
                <c:pt idx="44">
                  <c:v>2015</c:v>
                </c:pt>
                <c:pt idx="45">
                  <c:v>2016</c:v>
                </c:pt>
                <c:pt idx="46">
                  <c:v>2017</c:v>
                </c:pt>
                <c:pt idx="47">
                  <c:v>2018</c:v>
                </c:pt>
              </c:numCache>
            </c:numRef>
          </c:cat>
          <c:val>
            <c:numRef>
              <c:f>'CHA HANPP - Harves, Ann Crops'!$B$23:$AX$23</c:f>
              <c:numCache>
                <c:formatCode>0.00%</c:formatCode>
                <c:ptCount val="49"/>
                <c:pt idx="0">
                  <c:v>0.37305295950155765</c:v>
                </c:pt>
                <c:pt idx="1">
                  <c:v>0.37305295950155765</c:v>
                </c:pt>
                <c:pt idx="2">
                  <c:v>0.3731308411214953</c:v>
                </c:pt>
                <c:pt idx="3">
                  <c:v>0.37320872274143302</c:v>
                </c:pt>
                <c:pt idx="4">
                  <c:v>0.37383177570093457</c:v>
                </c:pt>
                <c:pt idx="5">
                  <c:v>0.37461059190031154</c:v>
                </c:pt>
                <c:pt idx="6">
                  <c:v>0.37461059190031154</c:v>
                </c:pt>
                <c:pt idx="7">
                  <c:v>0.375</c:v>
                </c:pt>
                <c:pt idx="8">
                  <c:v>0.375</c:v>
                </c:pt>
                <c:pt idx="9">
                  <c:v>0.375</c:v>
                </c:pt>
                <c:pt idx="10">
                  <c:v>0.375</c:v>
                </c:pt>
                <c:pt idx="11">
                  <c:v>0.375</c:v>
                </c:pt>
                <c:pt idx="12">
                  <c:v>0.375</c:v>
                </c:pt>
                <c:pt idx="13">
                  <c:v>0.375</c:v>
                </c:pt>
                <c:pt idx="14">
                  <c:v>0.37503894080996886</c:v>
                </c:pt>
                <c:pt idx="15">
                  <c:v>0.37542834890965732</c:v>
                </c:pt>
                <c:pt idx="16">
                  <c:v>0.37542834890965732</c:v>
                </c:pt>
                <c:pt idx="17">
                  <c:v>0.37562305295950155</c:v>
                </c:pt>
                <c:pt idx="18">
                  <c:v>0.37577881619937692</c:v>
                </c:pt>
                <c:pt idx="19">
                  <c:v>0.37616822429906543</c:v>
                </c:pt>
                <c:pt idx="20">
                  <c:v>0.37655763239875389</c:v>
                </c:pt>
                <c:pt idx="21">
                  <c:v>0.37671339563862927</c:v>
                </c:pt>
                <c:pt idx="22">
                  <c:v>0.37694704049844235</c:v>
                </c:pt>
                <c:pt idx="23">
                  <c:v>0.37710280373831778</c:v>
                </c:pt>
                <c:pt idx="24">
                  <c:v>0.37733644859813081</c:v>
                </c:pt>
                <c:pt idx="25">
                  <c:v>0.37718068535825544</c:v>
                </c:pt>
                <c:pt idx="26">
                  <c:v>0.37873831775700934</c:v>
                </c:pt>
                <c:pt idx="27">
                  <c:v>0.37873831775700934</c:v>
                </c:pt>
                <c:pt idx="28">
                  <c:v>0.37873831775700934</c:v>
                </c:pt>
                <c:pt idx="29">
                  <c:v>0.37873831775700934</c:v>
                </c:pt>
                <c:pt idx="30">
                  <c:v>0.3810747663551402</c:v>
                </c:pt>
                <c:pt idx="31">
                  <c:v>0.37951713395638631</c:v>
                </c:pt>
                <c:pt idx="32">
                  <c:v>0.38029595015576323</c:v>
                </c:pt>
                <c:pt idx="33">
                  <c:v>0.38029595015576323</c:v>
                </c:pt>
                <c:pt idx="34">
                  <c:v>0.3810747663551402</c:v>
                </c:pt>
                <c:pt idx="35">
                  <c:v>0.3810747663551402</c:v>
                </c:pt>
                <c:pt idx="36">
                  <c:v>0.38108255451713396</c:v>
                </c:pt>
                <c:pt idx="37">
                  <c:v>0.38108255451713396</c:v>
                </c:pt>
                <c:pt idx="38">
                  <c:v>0.38189252336448598</c:v>
                </c:pt>
                <c:pt idx="39">
                  <c:v>0.38345015576323987</c:v>
                </c:pt>
                <c:pt idx="40">
                  <c:v>0.38422897196261685</c:v>
                </c:pt>
                <c:pt idx="41">
                  <c:v>0.38695482866043612</c:v>
                </c:pt>
                <c:pt idx="42">
                  <c:v>0.38968847352024921</c:v>
                </c:pt>
                <c:pt idx="43">
                  <c:v>0.39124610591900311</c:v>
                </c:pt>
                <c:pt idx="44">
                  <c:v>0.39125389408099687</c:v>
                </c:pt>
                <c:pt idx="45">
                  <c:v>0.39126168224299063</c:v>
                </c:pt>
                <c:pt idx="46">
                  <c:v>0.39126168224299063</c:v>
                </c:pt>
                <c:pt idx="47">
                  <c:v>0.39126168224299063</c:v>
                </c:pt>
                <c:pt idx="48">
                  <c:v>0.39126168224299063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17F-D460-4820-9FCB-A771FE9BA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96512"/>
        <c:axId val="17184448"/>
      </c:lineChart>
      <c:catAx>
        <c:axId val="33311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054720"/>
        <c:crosses val="autoZero"/>
        <c:auto val="1"/>
        <c:lblAlgn val="ctr"/>
        <c:lblOffset val="100"/>
        <c:noMultiLvlLbl val="0"/>
      </c:catAx>
      <c:valAx>
        <c:axId val="41054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1000 Hectares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311392"/>
        <c:crosses val="autoZero"/>
        <c:crossBetween val="between"/>
      </c:valAx>
      <c:valAx>
        <c:axId val="17184448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96512"/>
        <c:crosses val="max"/>
        <c:crossBetween val="between"/>
      </c:valAx>
      <c:catAx>
        <c:axId val="171965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844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2692038495188102E-2"/>
          <c:y val="2.5428331875182269E-2"/>
          <c:w val="0.61273797025371823"/>
          <c:h val="0.8416746864975212"/>
        </c:manualLayout>
      </c:layout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3.5590551181102362E-3"/>
                  <c:y val="0.4401359725867600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strRef>
              <c:f>'cha fao land cover'!$E$1:$AE$1</c:f>
              <c:strCache>
                <c:ptCount val="27"/>
                <c:pt idx="0">
                  <c:v>Y1992</c:v>
                </c:pt>
                <c:pt idx="1">
                  <c:v>Y1993</c:v>
                </c:pt>
                <c:pt idx="2">
                  <c:v>Y1994</c:v>
                </c:pt>
                <c:pt idx="3">
                  <c:v>Y1995</c:v>
                </c:pt>
                <c:pt idx="4">
                  <c:v>Y1996</c:v>
                </c:pt>
                <c:pt idx="5">
                  <c:v>Y1997</c:v>
                </c:pt>
                <c:pt idx="6">
                  <c:v>Y1998</c:v>
                </c:pt>
                <c:pt idx="7">
                  <c:v>Y1999</c:v>
                </c:pt>
                <c:pt idx="8">
                  <c:v>Y2000</c:v>
                </c:pt>
                <c:pt idx="9">
                  <c:v>Y2001</c:v>
                </c:pt>
                <c:pt idx="10">
                  <c:v>Y2002</c:v>
                </c:pt>
                <c:pt idx="11">
                  <c:v>Y2003</c:v>
                </c:pt>
                <c:pt idx="12">
                  <c:v>Y2004</c:v>
                </c:pt>
                <c:pt idx="13">
                  <c:v>Y2005</c:v>
                </c:pt>
                <c:pt idx="14">
                  <c:v>Y2006</c:v>
                </c:pt>
                <c:pt idx="15">
                  <c:v>Y2007</c:v>
                </c:pt>
                <c:pt idx="16">
                  <c:v>Y2008</c:v>
                </c:pt>
                <c:pt idx="17">
                  <c:v>Y2009</c:v>
                </c:pt>
                <c:pt idx="18">
                  <c:v>Y2010</c:v>
                </c:pt>
                <c:pt idx="19">
                  <c:v>Y2011</c:v>
                </c:pt>
                <c:pt idx="20">
                  <c:v>Y2012</c:v>
                </c:pt>
                <c:pt idx="21">
                  <c:v>Y2013</c:v>
                </c:pt>
                <c:pt idx="22">
                  <c:v>Y2014</c:v>
                </c:pt>
                <c:pt idx="23">
                  <c:v>Y2015</c:v>
                </c:pt>
                <c:pt idx="24">
                  <c:v>Y2016</c:v>
                </c:pt>
                <c:pt idx="25">
                  <c:v>Y2017</c:v>
                </c:pt>
                <c:pt idx="26">
                  <c:v>Y2018</c:v>
                </c:pt>
              </c:strCache>
            </c:strRef>
          </c:xVal>
          <c:yVal>
            <c:numRef>
              <c:f>'cha fao land cover'!$E$3:$AE$3</c:f>
              <c:numCache>
                <c:formatCode>#,##0.00</c:formatCode>
                <c:ptCount val="27"/>
                <c:pt idx="0">
                  <c:v>29.091100000000001</c:v>
                </c:pt>
                <c:pt idx="1">
                  <c:v>29.1692</c:v>
                </c:pt>
                <c:pt idx="2">
                  <c:v>29.247300000000003</c:v>
                </c:pt>
                <c:pt idx="3">
                  <c:v>29.325400000000002</c:v>
                </c:pt>
                <c:pt idx="4">
                  <c:v>29.403500000000001</c:v>
                </c:pt>
                <c:pt idx="5">
                  <c:v>29.4816</c:v>
                </c:pt>
                <c:pt idx="6">
                  <c:v>29.559700000000003</c:v>
                </c:pt>
                <c:pt idx="7">
                  <c:v>29.637800000000002</c:v>
                </c:pt>
                <c:pt idx="8">
                  <c:v>29.715900000000001</c:v>
                </c:pt>
                <c:pt idx="9">
                  <c:v>29.923400000000001</c:v>
                </c:pt>
                <c:pt idx="10">
                  <c:v>29.923400000000001</c:v>
                </c:pt>
                <c:pt idx="11">
                  <c:v>29.923400000000001</c:v>
                </c:pt>
                <c:pt idx="12">
                  <c:v>29.9664</c:v>
                </c:pt>
                <c:pt idx="13">
                  <c:v>30.052199999999999</c:v>
                </c:pt>
                <c:pt idx="14">
                  <c:v>30.116599999999998</c:v>
                </c:pt>
                <c:pt idx="15">
                  <c:v>30.202500000000001</c:v>
                </c:pt>
                <c:pt idx="16">
                  <c:v>30.202500000000001</c:v>
                </c:pt>
                <c:pt idx="17">
                  <c:v>30.331299999999999</c:v>
                </c:pt>
                <c:pt idx="18">
                  <c:v>30.503</c:v>
                </c:pt>
                <c:pt idx="19">
                  <c:v>30.696200000000001</c:v>
                </c:pt>
                <c:pt idx="20">
                  <c:v>30.7821</c:v>
                </c:pt>
                <c:pt idx="21">
                  <c:v>30.867899999999999</c:v>
                </c:pt>
                <c:pt idx="22">
                  <c:v>30.910799999999998</c:v>
                </c:pt>
                <c:pt idx="23">
                  <c:v>30.910799999999998</c:v>
                </c:pt>
                <c:pt idx="24">
                  <c:v>30.953800000000001</c:v>
                </c:pt>
                <c:pt idx="25">
                  <c:v>30.975200000000001</c:v>
                </c:pt>
                <c:pt idx="26">
                  <c:v>31.0182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ED-4030-8C1F-C33F453C6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56255343"/>
        <c:axId val="1556256175"/>
      </c:scatterChart>
      <c:valAx>
        <c:axId val="155625534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6175"/>
        <c:crosses val="autoZero"/>
        <c:crossBetween val="midCat"/>
      </c:valAx>
      <c:valAx>
        <c:axId val="15562561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6255343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60</xdr:row>
      <xdr:rowOff>0</xdr:rowOff>
    </xdr:from>
    <xdr:to>
      <xdr:col>31</xdr:col>
      <xdr:colOff>709892</xdr:colOff>
      <xdr:row>77</xdr:row>
      <xdr:rowOff>168275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180B5CF-7617-4F50-8F6C-2DF49DC9B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35</xdr:col>
      <xdr:colOff>276411</xdr:colOff>
      <xdr:row>60</xdr:row>
      <xdr:rowOff>14941</xdr:rowOff>
    </xdr:from>
    <xdr:to>
      <xdr:col>44</xdr:col>
      <xdr:colOff>276412</xdr:colOff>
      <xdr:row>90</xdr:row>
      <xdr:rowOff>67234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F30776F-736D-4739-9280-3A73CAFD8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44824</xdr:colOff>
      <xdr:row>79</xdr:row>
      <xdr:rowOff>164351</xdr:rowOff>
    </xdr:from>
    <xdr:to>
      <xdr:col>31</xdr:col>
      <xdr:colOff>799353</xdr:colOff>
      <xdr:row>99</xdr:row>
      <xdr:rowOff>126998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D1F2CC8-BB6A-4984-806E-E90DCA59B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179294</xdr:colOff>
      <xdr:row>104</xdr:row>
      <xdr:rowOff>36607</xdr:rowOff>
    </xdr:from>
    <xdr:to>
      <xdr:col>31</xdr:col>
      <xdr:colOff>493058</xdr:colOff>
      <xdr:row>118</xdr:row>
      <xdr:rowOff>165101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A4AE8E-BC6A-EE9B-8A61-66C32F589E9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37</xdr:row>
      <xdr:rowOff>34924</xdr:rowOff>
    </xdr:from>
    <xdr:to>
      <xdr:col>5</xdr:col>
      <xdr:colOff>1155700</xdr:colOff>
      <xdr:row>54</xdr:row>
      <xdr:rowOff>63499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71AF0D-8E50-49CE-8ED2-F5E889FF9C6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307975</xdr:colOff>
      <xdr:row>30</xdr:row>
      <xdr:rowOff>41275</xdr:rowOff>
    </xdr:from>
    <xdr:to>
      <xdr:col>12</xdr:col>
      <xdr:colOff>3175</xdr:colOff>
      <xdr:row>45</xdr:row>
      <xdr:rowOff>22225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9B56A3-16FF-4B9C-BDCE-2891FC5E7D0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sia\Laos\LAO%20Computation%2012%2029%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mericas\Bolivia\BOL%20HANPP%20Computation%2012%2029%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frica\Central%20African%20Republic\CAF%20HANPP%20Computation%2012%2029%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LAO Graphs"/>
      <sheetName val="lao fd sec annual"/>
      <sheetName val="lao fd sec biannual"/>
      <sheetName val="LAO Summary"/>
      <sheetName val="LAO NPP Wood"/>
      <sheetName val="lao mon forest"/>
      <sheetName val="LAO NPP Net Grazing Demand"/>
      <sheetName val="lao graze crops"/>
      <sheetName val="lao graze residue feed"/>
      <sheetName val="fao lao ag"/>
      <sheetName val="lao graze demand"/>
      <sheetName val="fao lao livestock"/>
      <sheetName val="LAO NPPh Perm "/>
      <sheetName val="fao lao perm crops"/>
      <sheetName val="LAO NPPluc Arable"/>
      <sheetName val="lao NPPo LPJmL"/>
      <sheetName val="fao lao land use"/>
      <sheetName val="LAO Infr &amp; Settle"/>
      <sheetName val="fao lao land cover"/>
      <sheetName val="LAO fire - anthro"/>
      <sheetName val="fao lao fires"/>
      <sheetName val="crop water content"/>
      <sheetName val="residue feed template"/>
      <sheetName val="lao raw lpjml output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 refreshError="1"/>
      <sheetData sheetId="1">
        <row r="1">
          <cell r="X1">
            <v>1990</v>
          </cell>
          <cell r="Z1">
            <v>1992</v>
          </cell>
          <cell r="AA1">
            <v>1993</v>
          </cell>
          <cell r="AB1">
            <v>1994</v>
          </cell>
          <cell r="AC1">
            <v>1995</v>
          </cell>
          <cell r="AD1">
            <v>1996</v>
          </cell>
          <cell r="AE1">
            <v>1997</v>
          </cell>
          <cell r="AF1">
            <v>1998</v>
          </cell>
          <cell r="AG1">
            <v>1999</v>
          </cell>
          <cell r="AH1">
            <v>2000</v>
          </cell>
          <cell r="AI1">
            <v>2001</v>
          </cell>
          <cell r="AJ1">
            <v>2002</v>
          </cell>
          <cell r="AK1">
            <v>2003</v>
          </cell>
          <cell r="AL1">
            <v>2004</v>
          </cell>
          <cell r="AM1">
            <v>2005</v>
          </cell>
          <cell r="AN1">
            <v>2006</v>
          </cell>
          <cell r="AO1">
            <v>2007</v>
          </cell>
          <cell r="AP1">
            <v>2008</v>
          </cell>
          <cell r="AQ1">
            <v>2009</v>
          </cell>
          <cell r="AR1">
            <v>2010</v>
          </cell>
        </row>
        <row r="11">
          <cell r="C11" t="str">
            <v>Grazed NPP</v>
          </cell>
        </row>
        <row r="13">
          <cell r="B13" t="str">
            <v>Total NPPh</v>
          </cell>
        </row>
        <row r="22">
          <cell r="C22" t="str">
            <v>Arable Land</v>
          </cell>
        </row>
        <row r="25">
          <cell r="C25" t="str">
            <v>Infrastructure &amp; Settlement</v>
          </cell>
        </row>
        <row r="27">
          <cell r="C27" t="str">
            <v>Anthropogenic Fires</v>
          </cell>
        </row>
        <row r="29">
          <cell r="B29" t="str">
            <v>Total NPPluc</v>
          </cell>
        </row>
      </sheetData>
      <sheetData sheetId="2" refreshError="1"/>
      <sheetData sheetId="3" refreshError="1"/>
      <sheetData sheetId="4">
        <row r="3">
          <cell r="Z3">
            <v>1992</v>
          </cell>
          <cell r="AA3">
            <v>1993</v>
          </cell>
          <cell r="AB3">
            <v>1994</v>
          </cell>
          <cell r="AC3">
            <v>1995</v>
          </cell>
          <cell r="AD3">
            <v>1996</v>
          </cell>
          <cell r="AE3">
            <v>1997</v>
          </cell>
          <cell r="AF3">
            <v>1998</v>
          </cell>
          <cell r="AG3">
            <v>1999</v>
          </cell>
          <cell r="AH3">
            <v>2000</v>
          </cell>
          <cell r="AI3">
            <v>2001</v>
          </cell>
          <cell r="AJ3">
            <v>2002</v>
          </cell>
          <cell r="AK3">
            <v>2003</v>
          </cell>
          <cell r="AL3">
            <v>2004</v>
          </cell>
          <cell r="AM3">
            <v>2005</v>
          </cell>
          <cell r="AN3">
            <v>2006</v>
          </cell>
          <cell r="AO3">
            <v>2007</v>
          </cell>
          <cell r="AP3">
            <v>2008</v>
          </cell>
          <cell r="AQ3">
            <v>2009</v>
          </cell>
          <cell r="AR3">
            <v>2010</v>
          </cell>
        </row>
        <row r="26">
          <cell r="B26" t="str">
            <v>HANPP (MT C)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AM6">
            <v>7.2097053726169841E-2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Mass Leakage"/>
      <sheetName val="Bol Graphs"/>
      <sheetName val="BOL Sum"/>
      <sheetName val="BOL NPP Wood"/>
      <sheetName val="fao bol forest"/>
      <sheetName val="BOL NPP graze "/>
      <sheetName val="bol graze residue"/>
      <sheetName val="bol graze crop"/>
      <sheetName val="bol graze demand"/>
      <sheetName val="BOL NPPh Perm"/>
      <sheetName val="fao bol perm crop"/>
      <sheetName val="BOL Arable"/>
      <sheetName val="fao bol land use"/>
      <sheetName val="bol LPJmL"/>
      <sheetName val="BOL Infr &amp; Settle"/>
      <sheetName val="fao bol land cover"/>
      <sheetName val="BOL NPP fire"/>
      <sheetName val="fao bol fire"/>
      <sheetName val="archive LPJmL raw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 refreshError="1"/>
      <sheetData sheetId="1" refreshError="1"/>
      <sheetData sheetId="2">
        <row r="1">
          <cell r="G1">
            <v>1992</v>
          </cell>
        </row>
        <row r="5">
          <cell r="C5" t="str">
            <v>Wood Harvest</v>
          </cell>
        </row>
        <row r="9">
          <cell r="C9" t="str">
            <v>Permanent Crops</v>
          </cell>
        </row>
      </sheetData>
      <sheetData sheetId="3">
        <row r="3">
          <cell r="Z3">
            <v>1992</v>
          </cell>
        </row>
        <row r="14">
          <cell r="Z14">
            <v>17763403.404904857</v>
          </cell>
          <cell r="AA14">
            <v>18100524.295164</v>
          </cell>
          <cell r="AB14">
            <v>18426283.053091712</v>
          </cell>
          <cell r="AC14">
            <v>18862549.674309287</v>
          </cell>
          <cell r="AD14">
            <v>19471046.608592287</v>
          </cell>
          <cell r="AE14">
            <v>20000364.357011858</v>
          </cell>
          <cell r="AF14">
            <v>20178603.605358429</v>
          </cell>
          <cell r="AG14">
            <v>20830617.056674708</v>
          </cell>
          <cell r="AH14">
            <v>21954648.821419284</v>
          </cell>
          <cell r="AI14">
            <v>21528170.327266574</v>
          </cell>
          <cell r="AJ14">
            <v>22233305.169719711</v>
          </cell>
          <cell r="AK14">
            <v>22788984.865669284</v>
          </cell>
          <cell r="AL14">
            <v>23275208.773718856</v>
          </cell>
          <cell r="AM14">
            <v>23740328.16915714</v>
          </cell>
          <cell r="AN14">
            <v>24424995.136898503</v>
          </cell>
          <cell r="AO14">
            <v>24890181.697365783</v>
          </cell>
          <cell r="AP14">
            <v>25220781.395853072</v>
          </cell>
          <cell r="AQ14">
            <v>26104824.794571787</v>
          </cell>
          <cell r="AR14">
            <v>26365999.111568883</v>
          </cell>
        </row>
        <row r="24">
          <cell r="Z24">
            <v>47896394.322596744</v>
          </cell>
          <cell r="AA24">
            <v>45532534.377028257</v>
          </cell>
          <cell r="AB24">
            <v>47426805.296984583</v>
          </cell>
          <cell r="AC24">
            <v>46553780.369414158</v>
          </cell>
          <cell r="AD24">
            <v>43562618.840332128</v>
          </cell>
          <cell r="AE24">
            <v>45791782.4251251</v>
          </cell>
          <cell r="AF24">
            <v>48913360.320225663</v>
          </cell>
          <cell r="AG24">
            <v>61064109.554107368</v>
          </cell>
          <cell r="AH24">
            <v>39797790.258310959</v>
          </cell>
          <cell r="AI24">
            <v>42083134.44821921</v>
          </cell>
          <cell r="AJ24">
            <v>61128583.24315986</v>
          </cell>
          <cell r="AK24">
            <v>45776825.512022018</v>
          </cell>
          <cell r="AL24">
            <v>89006653.373730063</v>
          </cell>
          <cell r="AM24">
            <v>67489505.99534592</v>
          </cell>
          <cell r="AN24">
            <v>107673120.67760757</v>
          </cell>
          <cell r="AO24">
            <v>84926630.82516475</v>
          </cell>
          <cell r="AP24">
            <v>60806013.275225297</v>
          </cell>
          <cell r="AQ24">
            <v>51243374.811114781</v>
          </cell>
          <cell r="AR24">
            <v>126778574.89456263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Mass Leakage"/>
      <sheetName val="Graphs"/>
      <sheetName val="CAR Summary"/>
      <sheetName val="sum infr extrap-2"/>
      <sheetName val="CAR NPP Wood"/>
      <sheetName val="sum infr extrap-1"/>
      <sheetName val="car fao forestry"/>
      <sheetName val="CAR NPPh graze"/>
      <sheetName val="car feed crops"/>
      <sheetName val="car residue feed"/>
      <sheetName val="fao car ag prod"/>
      <sheetName val="car graze demand"/>
      <sheetName val="fao car livestock"/>
      <sheetName val="CAR NPPh Perm Crops"/>
      <sheetName val="fao car perm prod"/>
      <sheetName val="CAR NPPluc Arable"/>
      <sheetName val="car fao land use"/>
      <sheetName val="car NPPo LPJmL"/>
      <sheetName val="CAR Infr &amp; Settle"/>
      <sheetName val="car infr extrap-1"/>
      <sheetName val="car infr extrap-2"/>
      <sheetName val="car fao land cover"/>
      <sheetName val="CAR Fire Carb"/>
      <sheetName val="fao car fires"/>
      <sheetName val="car raw lpjml output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/>
      <sheetData sheetId="1"/>
      <sheetData sheetId="2">
        <row r="6">
          <cell r="Z6">
            <v>1698449.4444444445</v>
          </cell>
        </row>
        <row r="53">
          <cell r="B53" t="str">
            <v>Population</v>
          </cell>
        </row>
      </sheetData>
      <sheetData sheetId="3">
        <row r="3">
          <cell r="Z3">
            <v>1992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5F779-D1C8-4BCF-A126-59CBE0343C02}">
  <sheetPr>
    <tabColor rgb="FFC00000"/>
  </sheetPr>
  <dimension ref="A1:EF62"/>
  <sheetViews>
    <sheetView tabSelected="1" zoomScale="85" zoomScaleNormal="85" workbookViewId="0">
      <pane xSplit="3" ySplit="3" topLeftCell="U4" activePane="bottomRight" state="frozen"/>
      <selection pane="topRight" activeCell="D1" sqref="D1"/>
      <selection pane="bottomLeft" activeCell="A4" sqref="A4"/>
      <selection pane="bottomRight" activeCell="X92" sqref="X92"/>
    </sheetView>
  </sheetViews>
  <sheetFormatPr defaultRowHeight="14.5" x14ac:dyDescent="0.35"/>
  <cols>
    <col min="1" max="1" width="8.7265625" style="28"/>
    <col min="3" max="3" width="23.90625" bestFit="1" customWidth="1"/>
    <col min="4" max="4" width="23.90625" style="52" customWidth="1"/>
    <col min="5" max="134" width="12.1796875" customWidth="1"/>
  </cols>
  <sheetData>
    <row r="1" spans="1:52" s="77" customFormat="1" ht="21" x14ac:dyDescent="0.5">
      <c r="A1" s="75" t="s">
        <v>117</v>
      </c>
      <c r="B1" s="76"/>
    </row>
    <row r="3" spans="1:52" s="54" customFormat="1" x14ac:dyDescent="0.35">
      <c r="A3" s="180"/>
      <c r="E3" s="30">
        <v>1971</v>
      </c>
      <c r="F3" s="30">
        <f>E3+1</f>
        <v>1972</v>
      </c>
      <c r="G3" s="30">
        <f t="shared" ref="G3:X3" si="0">F3+1</f>
        <v>1973</v>
      </c>
      <c r="H3" s="30">
        <f t="shared" si="0"/>
        <v>1974</v>
      </c>
      <c r="I3" s="30">
        <f t="shared" si="0"/>
        <v>1975</v>
      </c>
      <c r="J3" s="30">
        <f t="shared" si="0"/>
        <v>1976</v>
      </c>
      <c r="K3" s="30">
        <f t="shared" si="0"/>
        <v>1977</v>
      </c>
      <c r="L3" s="30">
        <f t="shared" si="0"/>
        <v>1978</v>
      </c>
      <c r="M3" s="30">
        <f t="shared" si="0"/>
        <v>1979</v>
      </c>
      <c r="N3" s="30">
        <f t="shared" si="0"/>
        <v>1980</v>
      </c>
      <c r="O3" s="30">
        <f t="shared" si="0"/>
        <v>1981</v>
      </c>
      <c r="P3" s="30">
        <f t="shared" si="0"/>
        <v>1982</v>
      </c>
      <c r="Q3" s="30">
        <f t="shared" si="0"/>
        <v>1983</v>
      </c>
      <c r="R3" s="30">
        <f t="shared" si="0"/>
        <v>1984</v>
      </c>
      <c r="S3" s="30">
        <f t="shared" si="0"/>
        <v>1985</v>
      </c>
      <c r="T3" s="30">
        <f t="shared" si="0"/>
        <v>1986</v>
      </c>
      <c r="U3" s="30">
        <f t="shared" si="0"/>
        <v>1987</v>
      </c>
      <c r="V3" s="30">
        <f t="shared" si="0"/>
        <v>1988</v>
      </c>
      <c r="W3" s="30">
        <f t="shared" si="0"/>
        <v>1989</v>
      </c>
      <c r="X3" s="30">
        <f t="shared" si="0"/>
        <v>1990</v>
      </c>
      <c r="Y3" s="30">
        <v>1991</v>
      </c>
      <c r="Z3" s="30">
        <v>1992</v>
      </c>
      <c r="AA3" s="30">
        <v>1993</v>
      </c>
      <c r="AB3" s="30">
        <v>1994</v>
      </c>
      <c r="AC3" s="30">
        <v>1995</v>
      </c>
      <c r="AD3" s="30">
        <v>1996</v>
      </c>
      <c r="AE3" s="30">
        <v>1997</v>
      </c>
      <c r="AF3" s="30">
        <v>1998</v>
      </c>
      <c r="AG3" s="30">
        <v>1999</v>
      </c>
      <c r="AH3" s="30">
        <v>2000</v>
      </c>
      <c r="AI3" s="30">
        <v>2001</v>
      </c>
      <c r="AJ3" s="30">
        <v>2002</v>
      </c>
      <c r="AK3" s="30">
        <v>2003</v>
      </c>
      <c r="AL3" s="30">
        <v>2004</v>
      </c>
      <c r="AM3" s="30">
        <v>2005</v>
      </c>
      <c r="AN3" s="30">
        <v>2006</v>
      </c>
      <c r="AO3" s="30">
        <v>2007</v>
      </c>
      <c r="AP3" s="30">
        <v>2008</v>
      </c>
      <c r="AQ3" s="30">
        <v>2009</v>
      </c>
      <c r="AR3" s="30">
        <v>2010</v>
      </c>
      <c r="AS3" s="30">
        <f t="shared" ref="AS3:AZ3" si="1">AR3+1</f>
        <v>2011</v>
      </c>
      <c r="AT3" s="30">
        <f t="shared" si="1"/>
        <v>2012</v>
      </c>
      <c r="AU3" s="30">
        <f t="shared" si="1"/>
        <v>2013</v>
      </c>
      <c r="AV3" s="30">
        <f t="shared" si="1"/>
        <v>2014</v>
      </c>
      <c r="AW3" s="30">
        <f t="shared" si="1"/>
        <v>2015</v>
      </c>
      <c r="AX3" s="30">
        <f t="shared" si="1"/>
        <v>2016</v>
      </c>
      <c r="AY3" s="30">
        <f t="shared" si="1"/>
        <v>2017</v>
      </c>
      <c r="AZ3" s="30">
        <f t="shared" si="1"/>
        <v>2018</v>
      </c>
    </row>
    <row r="4" spans="1:52" x14ac:dyDescent="0.35">
      <c r="A4" s="28" t="s">
        <v>41</v>
      </c>
      <c r="B4" s="24" t="s">
        <v>259</v>
      </c>
    </row>
    <row r="6" spans="1:52" x14ac:dyDescent="0.35">
      <c r="C6" s="261" t="s">
        <v>496</v>
      </c>
      <c r="E6" s="25">
        <f>'CHA HANPP -  Wood'!I48</f>
        <v>1960290.3262962962</v>
      </c>
      <c r="F6" s="25">
        <f>'CHA HANPP -  Wood'!J48</f>
        <v>1990771.0448148148</v>
      </c>
      <c r="G6" s="25">
        <f>'CHA HANPP -  Wood'!K48</f>
        <v>2057857.4000000001</v>
      </c>
      <c r="H6" s="25">
        <f>'CHA HANPP -  Wood'!L48</f>
        <v>2074581.9148148147</v>
      </c>
      <c r="I6" s="25">
        <f>'CHA HANPP -  Wood'!M48</f>
        <v>2081546.8448148146</v>
      </c>
      <c r="J6" s="25">
        <f>'CHA HANPP -  Wood'!N48</f>
        <v>2108524.1485185185</v>
      </c>
      <c r="K6" s="25">
        <f>'CHA HANPP -  Wood'!O48</f>
        <v>2146405.9570370372</v>
      </c>
      <c r="L6" s="25">
        <f>'CHA HANPP -  Wood'!P48</f>
        <v>2191294.0903703705</v>
      </c>
      <c r="M6" s="25">
        <f>'CHA HANPP -  Wood'!Q48</f>
        <v>2344004.6103703706</v>
      </c>
      <c r="N6" s="25">
        <f>'CHA HANPP -  Wood'!R48</f>
        <v>2425030.921851852</v>
      </c>
      <c r="O6" s="25">
        <f>'CHA HANPP -  Wood'!S48</f>
        <v>2481819.5596296294</v>
      </c>
      <c r="P6" s="25">
        <f>'CHA HANPP -  Wood'!T48</f>
        <v>2521377.353333333</v>
      </c>
      <c r="Q6" s="25">
        <f>'CHA HANPP -  Wood'!U48</f>
        <v>2513263.9696296295</v>
      </c>
      <c r="R6" s="25">
        <f>'CHA HANPP -  Wood'!V48</f>
        <v>2562157.8085185187</v>
      </c>
      <c r="S6" s="25">
        <f>'CHA HANPP -  Wood'!W48</f>
        <v>2529704.2737037037</v>
      </c>
      <c r="T6" s="25">
        <f>'CHA HANPP -  Wood'!X48</f>
        <v>2610106.129259259</v>
      </c>
      <c r="U6" s="25">
        <f>'CHA HANPP -  Wood'!Y48</f>
        <v>2679829.1322222222</v>
      </c>
      <c r="V6" s="25">
        <f>'CHA HANPP -  Wood'!Z48</f>
        <v>2657123.0666666669</v>
      </c>
      <c r="W6" s="25">
        <f>'CHA HANPP -  Wood'!AA48</f>
        <v>2689496.335925926</v>
      </c>
      <c r="X6" s="25">
        <f>'CHA HANPP -  Wood'!AB48</f>
        <v>2753258.9903703704</v>
      </c>
      <c r="Y6" s="25">
        <f>'CHA HANPP -  Wood'!AC48</f>
        <v>2809690.7240740736</v>
      </c>
      <c r="Z6" s="25">
        <f>'CHA HANPP -  Wood'!AD48</f>
        <v>2894291.6292592594</v>
      </c>
      <c r="AA6" s="25">
        <f>'CHA HANPP -  Wood'!AE48</f>
        <v>3005868.8285185182</v>
      </c>
      <c r="AB6" s="25">
        <f>'CHA HANPP -  Wood'!AF48</f>
        <v>3078408.6981481477</v>
      </c>
      <c r="AC6" s="25">
        <f>'CHA HANPP -  Wood'!AG48</f>
        <v>3143737.288148148</v>
      </c>
      <c r="AD6" s="25">
        <f>'CHA HANPP -  Wood'!AH48</f>
        <v>3219904.2522222218</v>
      </c>
      <c r="AE6" s="25">
        <f>'CHA HANPP -  Wood'!AI48</f>
        <v>3296277.1807407411</v>
      </c>
      <c r="AF6" s="25">
        <f>'CHA HANPP -  Wood'!AJ48</f>
        <v>3385731.8803703706</v>
      </c>
      <c r="AG6" s="25">
        <f>'CHA HANPP -  Wood'!AK48</f>
        <v>3472681.184074074</v>
      </c>
      <c r="AH6" s="25">
        <f>'CHA HANPP -  Wood'!AL48</f>
        <v>3547181.2496296293</v>
      </c>
      <c r="AI6" s="25">
        <f>'CHA HANPP -  Wood'!AM48</f>
        <v>3605476.2548148148</v>
      </c>
      <c r="AJ6" s="25">
        <f>'CHA HANPP -  Wood'!AN48</f>
        <v>3665008.5611111107</v>
      </c>
      <c r="AK6" s="25">
        <f>'CHA HANPP -  Wood'!AO48</f>
        <v>3725804.9237037036</v>
      </c>
      <c r="AL6" s="25">
        <f>'CHA HANPP -  Wood'!AP48</f>
        <v>3787894.1170370369</v>
      </c>
      <c r="AM6" s="25">
        <f>'CHA HANPP -  Wood'!AQ48</f>
        <v>3851305.9251851849</v>
      </c>
      <c r="AN6" s="25">
        <f>'CHA HANPP -  Wood'!AR48</f>
        <v>3907848.7181481482</v>
      </c>
      <c r="AO6" s="25">
        <f>'CHA HANPP -  Wood'!AS48</f>
        <v>3965471.8148148148</v>
      </c>
      <c r="AP6" s="25">
        <f>'CHA HANPP -  Wood'!AT48</f>
        <v>4024282.7407407402</v>
      </c>
      <c r="AQ6" s="25">
        <f>'CHA HANPP -  Wood'!AU48</f>
        <v>4084198.2014814815</v>
      </c>
      <c r="AR6" s="25">
        <f>'CHA HANPP -  Wood'!AV48</f>
        <v>4145301.4914814811</v>
      </c>
      <c r="AS6" s="25">
        <f>'CHA HANPP -  Wood'!AW48</f>
        <v>4202834.2262962963</v>
      </c>
      <c r="AT6" s="25">
        <f>'CHA HANPP -  Wood'!AX48</f>
        <v>4261486.1355555551</v>
      </c>
      <c r="AU6" s="25">
        <f>'CHA HANPP -  Wood'!AY48</f>
        <v>4321282.9648148138</v>
      </c>
      <c r="AV6" s="25">
        <f>'CHA HANPP -  Wood'!AZ48</f>
        <v>4382248.9451851845</v>
      </c>
      <c r="AW6" s="25">
        <f>'CHA HANPP -  Wood'!BA48</f>
        <v>4444410.3270370364</v>
      </c>
      <c r="AX6" s="25">
        <f>'CHA HANPP -  Wood'!BB48</f>
        <v>4497101.3829629626</v>
      </c>
      <c r="AY6" s="25">
        <f>'CHA HANPP -  Wood'!BC48</f>
        <v>4550781.3711111108</v>
      </c>
      <c r="AZ6" s="25">
        <f>'CHA HANPP -  Wood'!BD48</f>
        <v>4605471.4937037025</v>
      </c>
    </row>
    <row r="7" spans="1:52" x14ac:dyDescent="0.35">
      <c r="C7" s="66"/>
    </row>
    <row r="8" spans="1:52" s="52" customFormat="1" x14ac:dyDescent="0.35">
      <c r="A8" s="28"/>
      <c r="C8" s="217" t="s">
        <v>234</v>
      </c>
      <c r="D8" s="94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  <c r="W8" s="100"/>
      <c r="X8" s="100"/>
      <c r="Y8" s="100"/>
      <c r="Z8" s="100"/>
      <c r="AA8" s="100"/>
      <c r="AB8" s="100"/>
      <c r="AC8" s="100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</row>
    <row r="9" spans="1:52" x14ac:dyDescent="0.35">
      <c r="C9" s="66"/>
    </row>
    <row r="10" spans="1:52" s="52" customFormat="1" x14ac:dyDescent="0.35">
      <c r="A10" s="28"/>
      <c r="C10" s="66" t="s">
        <v>497</v>
      </c>
      <c r="E10" s="25">
        <f>'CHA - HANPP, Perm Crops'!Q18</f>
        <v>13494.5</v>
      </c>
      <c r="F10" s="25">
        <f>'CHA - HANPP, Perm Crops'!R18</f>
        <v>13888</v>
      </c>
      <c r="G10" s="25">
        <f>'CHA - HANPP, Perm Crops'!S18</f>
        <v>14079.5</v>
      </c>
      <c r="H10" s="25">
        <f>'CHA - HANPP, Perm Crops'!T18</f>
        <v>14534</v>
      </c>
      <c r="I10" s="25">
        <f>'CHA - HANPP, Perm Crops'!U18</f>
        <v>14609</v>
      </c>
      <c r="J10" s="25">
        <f>'CHA - HANPP, Perm Crops'!V18</f>
        <v>14763.5</v>
      </c>
      <c r="K10" s="25">
        <f>'CHA - HANPP, Perm Crops'!W18</f>
        <v>14688.5</v>
      </c>
      <c r="L10" s="25">
        <f>'CHA - HANPP, Perm Crops'!X18</f>
        <v>14918</v>
      </c>
      <c r="M10" s="25">
        <f>'CHA - HANPP, Perm Crops'!Y18</f>
        <v>15072.5</v>
      </c>
      <c r="N10" s="25">
        <f>'CHA - HANPP, Perm Crops'!Z18</f>
        <v>14988.5</v>
      </c>
      <c r="O10" s="25">
        <f>'CHA - HANPP, Perm Crops'!AA18</f>
        <v>15293</v>
      </c>
      <c r="P10" s="25">
        <f>'CHA - HANPP, Perm Crops'!AB18</f>
        <v>15597.5</v>
      </c>
      <c r="Q10" s="25">
        <f>'CHA - HANPP, Perm Crops'!AC18</f>
        <v>16131.5</v>
      </c>
      <c r="R10" s="25">
        <f>'CHA - HANPP, Perm Crops'!AD18</f>
        <v>15602.5</v>
      </c>
      <c r="S10" s="25">
        <f>'CHA - HANPP, Perm Crops'!AE18</f>
        <v>16131.5</v>
      </c>
      <c r="T10" s="25">
        <f>'CHA - HANPP, Perm Crops'!AF18</f>
        <v>16131.5</v>
      </c>
      <c r="U10" s="25">
        <f>'CHA - HANPP, Perm Crops'!AG18</f>
        <v>16131.5</v>
      </c>
      <c r="V10" s="25">
        <f>'CHA - HANPP, Perm Crops'!AH18</f>
        <v>16266.5</v>
      </c>
      <c r="W10" s="25">
        <f>'CHA - HANPP, Perm Crops'!AI18</f>
        <v>16266.5</v>
      </c>
      <c r="X10" s="25">
        <f>'CHA - HANPP, Perm Crops'!AJ18</f>
        <v>16006.1865</v>
      </c>
      <c r="Y10" s="25">
        <f>'CHA - HANPP, Perm Crops'!AK18</f>
        <v>13443.922999999999</v>
      </c>
      <c r="Z10" s="25">
        <f>'CHA - HANPP, Perm Crops'!AL18</f>
        <v>13627.914000000001</v>
      </c>
      <c r="AA10" s="25">
        <f>'CHA - HANPP, Perm Crops'!AM18</f>
        <v>13785.520500000001</v>
      </c>
      <c r="AB10" s="25">
        <f>'CHA - HANPP, Perm Crops'!AN18</f>
        <v>13958.380499999999</v>
      </c>
      <c r="AC10" s="25">
        <f>'CHA - HANPP, Perm Crops'!AO18</f>
        <v>14067.052</v>
      </c>
      <c r="AD10" s="25">
        <f>'CHA - HANPP, Perm Crops'!AP18</f>
        <v>14201.300500000001</v>
      </c>
      <c r="AE10" s="25">
        <f>'CHA - HANPP, Perm Crops'!AQ18</f>
        <v>14416.173999999999</v>
      </c>
      <c r="AF10" s="25">
        <f>'CHA - HANPP, Perm Crops'!AR18</f>
        <v>14292.643</v>
      </c>
      <c r="AG10" s="25">
        <f>'CHA - HANPP, Perm Crops'!AS18</f>
        <v>14371.6165</v>
      </c>
      <c r="AH10" s="25">
        <f>'CHA - HANPP, Perm Crops'!AT18</f>
        <v>14407.108499999998</v>
      </c>
      <c r="AI10" s="25">
        <f>'CHA - HANPP, Perm Crops'!AU18</f>
        <v>14378.700500000001</v>
      </c>
      <c r="AJ10" s="25">
        <f>'CHA - HANPP, Perm Crops'!AV18</f>
        <v>14425.217499999999</v>
      </c>
      <c r="AK10" s="25">
        <f>'CHA - HANPP, Perm Crops'!AW18</f>
        <v>14111.902</v>
      </c>
      <c r="AL10" s="25">
        <f>'CHA - HANPP, Perm Crops'!AX18</f>
        <v>14231.904999999999</v>
      </c>
      <c r="AM10" s="25">
        <f>'CHA - HANPP, Perm Crops'!AY18</f>
        <v>14261.620999999999</v>
      </c>
      <c r="AN10" s="25">
        <f>'CHA - HANPP, Perm Crops'!AZ18</f>
        <v>14422.816999999999</v>
      </c>
      <c r="AO10" s="25">
        <f>'CHA - HANPP, Perm Crops'!BA18</f>
        <v>14560.274999999998</v>
      </c>
      <c r="AP10" s="25">
        <f>'CHA - HANPP, Perm Crops'!BB18</f>
        <v>14741.874</v>
      </c>
      <c r="AQ10" s="25">
        <f>'CHA - HANPP, Perm Crops'!BC18</f>
        <v>14862.645499999999</v>
      </c>
      <c r="AR10" s="25">
        <f>'CHA - HANPP, Perm Crops'!BD18</f>
        <v>15001.5645</v>
      </c>
      <c r="AS10" s="25">
        <f>'CHA - HANPP, Perm Crops'!BE18</f>
        <v>15321.75</v>
      </c>
      <c r="AT10" s="25">
        <f>'CHA - HANPP, Perm Crops'!BF18</f>
        <v>15752.5</v>
      </c>
      <c r="AU10" s="25">
        <f>'CHA - HANPP, Perm Crops'!BG18</f>
        <v>15637.75</v>
      </c>
      <c r="AV10" s="25">
        <f>'CHA - HANPP, Perm Crops'!BH18</f>
        <v>15637.987000000001</v>
      </c>
      <c r="AW10" s="25">
        <f>'CHA - HANPP, Perm Crops'!BI18</f>
        <v>15920.915499999999</v>
      </c>
      <c r="AX10" s="25">
        <f>'CHA - HANPP, Perm Crops'!BJ18</f>
        <v>16055.491</v>
      </c>
      <c r="AY10" s="25">
        <f>'CHA - HANPP, Perm Crops'!BK18</f>
        <v>16188.16</v>
      </c>
      <c r="AZ10" s="25">
        <f>'CHA - HANPP, Perm Crops'!BL18</f>
        <v>16318.916499999999</v>
      </c>
    </row>
    <row r="11" spans="1:52" s="52" customFormat="1" x14ac:dyDescent="0.35">
      <c r="A11" s="28"/>
    </row>
    <row r="12" spans="1:52" x14ac:dyDescent="0.35">
      <c r="C12" s="261" t="s">
        <v>498</v>
      </c>
      <c r="D12" s="62"/>
      <c r="E12" s="25">
        <f>'CHA - HANPP, Grazing Total'!R52</f>
        <v>9899560.9405224994</v>
      </c>
      <c r="F12" s="25">
        <f>'CHA - HANPP, Grazing Total'!S52</f>
        <v>10813735.665716249</v>
      </c>
      <c r="G12" s="25">
        <f>'CHA - HANPP, Grazing Total'!T52</f>
        <v>9570022.8656075001</v>
      </c>
      <c r="H12" s="25">
        <f>'CHA - HANPP, Grazing Total'!U52</f>
        <v>7531443.6047499999</v>
      </c>
      <c r="I12" s="25">
        <f>'CHA - HANPP, Grazing Total'!V52</f>
        <v>7858230.8091724999</v>
      </c>
      <c r="J12" s="25">
        <f>'CHA - HANPP, Grazing Total'!W52</f>
        <v>8203136.3445225004</v>
      </c>
      <c r="K12" s="25">
        <f>'CHA - HANPP, Grazing Total'!X52</f>
        <v>9035017.4010262508</v>
      </c>
      <c r="L12" s="25">
        <f>'CHA - HANPP, Grazing Total'!Y52</f>
        <v>9241528.2952050008</v>
      </c>
      <c r="M12" s="25">
        <f>'CHA - HANPP, Grazing Total'!Z52</f>
        <v>9576663.0722287502</v>
      </c>
      <c r="N12" s="25">
        <f>'CHA - HANPP, Grazing Total'!AA52</f>
        <v>9822720.2810487505</v>
      </c>
      <c r="O12" s="25">
        <f>'CHA - HANPP, Grazing Total'!AB52</f>
        <v>10217227.793836251</v>
      </c>
      <c r="P12" s="25">
        <f>'CHA - HANPP, Grazing Total'!AC52</f>
        <v>10457037.1749775</v>
      </c>
      <c r="Q12" s="25">
        <f>'CHA - HANPP, Grazing Total'!AD52</f>
        <v>10432272.386934999</v>
      </c>
      <c r="R12" s="25">
        <f>'CHA - HANPP, Grazing Total'!AE52</f>
        <v>8485752.7254824992</v>
      </c>
      <c r="S12" s="25">
        <f>'CHA - HANPP, Grazing Total'!AF52</f>
        <v>8490368.8124800008</v>
      </c>
      <c r="T12" s="25">
        <f>'CHA - HANPP, Grazing Total'!AG52</f>
        <v>8749363.7753800005</v>
      </c>
      <c r="U12" s="25">
        <f>'CHA - HANPP, Grazing Total'!AH52</f>
        <v>9050068.2241562512</v>
      </c>
      <c r="V12" s="25">
        <f>'CHA - HANPP, Grazing Total'!AI52</f>
        <v>9168604.980455</v>
      </c>
      <c r="W12" s="25">
        <f>'CHA - HANPP, Grazing Total'!AJ52</f>
        <v>9555221.6382125001</v>
      </c>
      <c r="X12" s="25">
        <f>'CHA - HANPP, Grazing Total'!AK52</f>
        <v>9801458.3535099998</v>
      </c>
      <c r="Y12" s="25">
        <f>'CHA - HANPP, Grazing Total'!AL52</f>
        <v>17940059.620804999</v>
      </c>
      <c r="Z12" s="25">
        <f>'CHA - HANPP, Grazing Total'!AM52</f>
        <v>18896564.93147625</v>
      </c>
      <c r="AA12" s="25">
        <f>'CHA - HANPP, Grazing Total'!AN52</f>
        <v>20197249.971878748</v>
      </c>
      <c r="AB12" s="25">
        <f>'CHA - HANPP, Grazing Total'!AO52</f>
        <v>21046768.329172499</v>
      </c>
      <c r="AC12" s="25">
        <f>'CHA - HANPP, Grazing Total'!AP52</f>
        <v>22376343.019394998</v>
      </c>
      <c r="AD12" s="25">
        <f>'CHA - HANPP, Grazing Total'!AQ52</f>
        <v>23623097.791582495</v>
      </c>
      <c r="AE12" s="25">
        <f>'CHA - HANPP, Grazing Total'!AR52</f>
        <v>24958233.696241248</v>
      </c>
      <c r="AF12" s="25">
        <f>'CHA - HANPP, Grazing Total'!AS52</f>
        <v>26282256.028365001</v>
      </c>
      <c r="AG12" s="25">
        <f>'CHA - HANPP, Grazing Total'!AT52</f>
        <v>27846041.622892499</v>
      </c>
      <c r="AH12" s="25">
        <f>'CHA - HANPP, Grazing Total'!AU52</f>
        <v>29643962.149237502</v>
      </c>
      <c r="AI12" s="25">
        <f>'CHA - HANPP, Grazing Total'!AV52</f>
        <v>31200448.831977502</v>
      </c>
      <c r="AJ12" s="25">
        <f>'CHA - HANPP, Grazing Total'!AW52</f>
        <v>33141443.67572625</v>
      </c>
      <c r="AK12" s="25">
        <f>'CHA - HANPP, Grazing Total'!AX52</f>
        <v>34863470.424197502</v>
      </c>
      <c r="AL12" s="25">
        <f>'CHA - HANPP, Grazing Total'!AY52</f>
        <v>37156635.089099996</v>
      </c>
      <c r="AM12" s="25">
        <f>'CHA - HANPP, Grazing Total'!AZ52</f>
        <v>38925810.962381244</v>
      </c>
      <c r="AN12" s="25">
        <f>'CHA - HANPP, Grazing Total'!BA52</f>
        <v>41135478.174282499</v>
      </c>
      <c r="AO12" s="25">
        <f>'CHA - HANPP, Grazing Total'!BB52</f>
        <v>43910966.363851249</v>
      </c>
      <c r="AP12" s="25">
        <f>'CHA - HANPP, Grazing Total'!BC52</f>
        <v>46514402.700606242</v>
      </c>
      <c r="AQ12" s="25">
        <f>'CHA - HANPP, Grazing Total'!BD52</f>
        <v>49479513.641893752</v>
      </c>
      <c r="AR12" s="25">
        <f>'CHA - HANPP, Grazing Total'!BE52</f>
        <v>51217064.552753747</v>
      </c>
      <c r="AS12" s="25">
        <f>'CHA - HANPP, Grazing Total'!BF52</f>
        <v>55405541.498841256</v>
      </c>
      <c r="AT12" s="25">
        <f>'CHA - HANPP, Grazing Total'!BG52</f>
        <v>57482968.248501249</v>
      </c>
      <c r="AU12" s="25">
        <f>'CHA - HANPP, Grazing Total'!BH52</f>
        <v>61515323.254336253</v>
      </c>
      <c r="AV12" s="69" t="str">
        <f>'CHA - HANPP, Grazing Total'!BI52</f>
        <v>NA</v>
      </c>
      <c r="AW12" s="69" t="str">
        <f>'CHA - HANPP, Grazing Total'!BJ52</f>
        <v>NA</v>
      </c>
      <c r="AX12" s="69" t="str">
        <f>'CHA - HANPP, Grazing Total'!BK52</f>
        <v>NA</v>
      </c>
      <c r="AY12" s="69" t="str">
        <f>'CHA - HANPP, Grazing Total'!BL52</f>
        <v>NA</v>
      </c>
      <c r="AZ12" s="69" t="str">
        <f>'CHA - HANPP, Grazing Total'!BM52</f>
        <v>NA</v>
      </c>
    </row>
    <row r="13" spans="1:52" s="52" customFormat="1" x14ac:dyDescent="0.35">
      <c r="A13" s="28"/>
      <c r="C13" s="66"/>
      <c r="AV13" s="53"/>
      <c r="AW13" s="53"/>
      <c r="AX13" s="53"/>
      <c r="AY13" s="53"/>
      <c r="AZ13" s="53"/>
    </row>
    <row r="14" spans="1:52" s="37" customFormat="1" x14ac:dyDescent="0.35">
      <c r="A14" s="28"/>
      <c r="B14" s="24" t="s">
        <v>240</v>
      </c>
      <c r="C14" s="66"/>
      <c r="D14" s="52"/>
      <c r="E14" s="25">
        <f>E6+E8+E12+E10</f>
        <v>11873345.766818795</v>
      </c>
      <c r="F14" s="25">
        <f t="shared" ref="F14:AU14" si="2">F6+F8+F12+F10</f>
        <v>12818394.710531063</v>
      </c>
      <c r="G14" s="25">
        <f t="shared" si="2"/>
        <v>11641959.7656075</v>
      </c>
      <c r="H14" s="25">
        <f t="shared" si="2"/>
        <v>9620559.5195648149</v>
      </c>
      <c r="I14" s="25">
        <f t="shared" si="2"/>
        <v>9954386.6539873146</v>
      </c>
      <c r="J14" s="25">
        <f t="shared" si="2"/>
        <v>10326423.99304102</v>
      </c>
      <c r="K14" s="25">
        <f t="shared" si="2"/>
        <v>11196111.858063288</v>
      </c>
      <c r="L14" s="25">
        <f t="shared" si="2"/>
        <v>11447740.385575371</v>
      </c>
      <c r="M14" s="25">
        <f t="shared" si="2"/>
        <v>11935740.18259912</v>
      </c>
      <c r="N14" s="25">
        <f t="shared" si="2"/>
        <v>12262739.702900603</v>
      </c>
      <c r="O14" s="25">
        <f t="shared" si="2"/>
        <v>12714340.353465881</v>
      </c>
      <c r="P14" s="25">
        <f t="shared" si="2"/>
        <v>12994012.028310833</v>
      </c>
      <c r="Q14" s="25">
        <f t="shared" si="2"/>
        <v>12961667.85656463</v>
      </c>
      <c r="R14" s="25">
        <f t="shared" si="2"/>
        <v>11063513.034001019</v>
      </c>
      <c r="S14" s="25">
        <f t="shared" si="2"/>
        <v>11036204.586183704</v>
      </c>
      <c r="T14" s="25">
        <f t="shared" si="2"/>
        <v>11375601.404639259</v>
      </c>
      <c r="U14" s="25">
        <f t="shared" si="2"/>
        <v>11746028.856378473</v>
      </c>
      <c r="V14" s="25">
        <f t="shared" si="2"/>
        <v>11841994.547121666</v>
      </c>
      <c r="W14" s="25">
        <f t="shared" si="2"/>
        <v>12260984.474138426</v>
      </c>
      <c r="X14" s="25">
        <f t="shared" si="2"/>
        <v>12570723.53038037</v>
      </c>
      <c r="Y14" s="25">
        <f t="shared" si="2"/>
        <v>20763194.267879073</v>
      </c>
      <c r="Z14" s="25">
        <f t="shared" si="2"/>
        <v>21804484.47473551</v>
      </c>
      <c r="AA14" s="25">
        <f t="shared" si="2"/>
        <v>23216904.320897266</v>
      </c>
      <c r="AB14" s="25">
        <f t="shared" si="2"/>
        <v>24139135.407820646</v>
      </c>
      <c r="AC14" s="25">
        <f t="shared" si="2"/>
        <v>25534147.359543145</v>
      </c>
      <c r="AD14" s="25">
        <f t="shared" si="2"/>
        <v>26857203.344304718</v>
      </c>
      <c r="AE14" s="25">
        <f t="shared" si="2"/>
        <v>28268927.050981987</v>
      </c>
      <c r="AF14" s="25">
        <f t="shared" si="2"/>
        <v>29682280.551735371</v>
      </c>
      <c r="AG14" s="25">
        <f t="shared" si="2"/>
        <v>31333094.423466574</v>
      </c>
      <c r="AH14" s="25">
        <f t="shared" si="2"/>
        <v>33205550.50736713</v>
      </c>
      <c r="AI14" s="25">
        <f t="shared" si="2"/>
        <v>34820303.787292317</v>
      </c>
      <c r="AJ14" s="25">
        <f t="shared" si="2"/>
        <v>36820877.454337358</v>
      </c>
      <c r="AK14" s="25">
        <f t="shared" si="2"/>
        <v>38603387.249901205</v>
      </c>
      <c r="AL14" s="25">
        <f t="shared" si="2"/>
        <v>40958761.111137033</v>
      </c>
      <c r="AM14" s="25">
        <f t="shared" si="2"/>
        <v>42791378.508566432</v>
      </c>
      <c r="AN14" s="25">
        <f t="shared" si="2"/>
        <v>45057749.70943065</v>
      </c>
      <c r="AO14" s="25">
        <f t="shared" si="2"/>
        <v>47890998.453666061</v>
      </c>
      <c r="AP14" s="25">
        <f t="shared" si="2"/>
        <v>50553427.315346979</v>
      </c>
      <c r="AQ14" s="25">
        <f t="shared" si="2"/>
        <v>53578574.488875233</v>
      </c>
      <c r="AR14" s="25">
        <f t="shared" si="2"/>
        <v>55377367.608735226</v>
      </c>
      <c r="AS14" s="25">
        <f t="shared" si="2"/>
        <v>59623697.475137554</v>
      </c>
      <c r="AT14" s="25">
        <f t="shared" si="2"/>
        <v>61760206.884056807</v>
      </c>
      <c r="AU14" s="25">
        <f t="shared" si="2"/>
        <v>65852243.969151065</v>
      </c>
      <c r="AV14" s="69" t="s">
        <v>261</v>
      </c>
      <c r="AW14" s="69" t="s">
        <v>261</v>
      </c>
      <c r="AX14" s="69" t="s">
        <v>261</v>
      </c>
      <c r="AY14" s="69" t="s">
        <v>261</v>
      </c>
      <c r="AZ14" s="69" t="s">
        <v>261</v>
      </c>
    </row>
    <row r="15" spans="1:52" s="37" customFormat="1" x14ac:dyDescent="0.35">
      <c r="A15" s="28"/>
      <c r="C15" s="66"/>
      <c r="D15" s="52"/>
    </row>
    <row r="16" spans="1:52" x14ac:dyDescent="0.35">
      <c r="A16" s="28" t="s">
        <v>51</v>
      </c>
      <c r="B16" s="24" t="s">
        <v>260</v>
      </c>
      <c r="C16" s="66"/>
    </row>
    <row r="17" spans="1:52" x14ac:dyDescent="0.35">
      <c r="C17" s="66"/>
    </row>
    <row r="18" spans="1:52" x14ac:dyDescent="0.35">
      <c r="C18" s="261" t="s">
        <v>201</v>
      </c>
      <c r="E18" s="25">
        <f>'CHA HANPP - Harves, Ann Crops'!B15</f>
        <v>13148447.931682248</v>
      </c>
      <c r="F18" s="25">
        <f>'CHA HANPP - Harves, Ann Crops'!C15</f>
        <v>14364979.726728981</v>
      </c>
      <c r="G18" s="25">
        <f>'CHA HANPP - Harves, Ann Crops'!D15</f>
        <v>14114471.478224294</v>
      </c>
      <c r="H18" s="25">
        <f>'CHA HANPP - Harves, Ann Crops'!E15</f>
        <v>14371432.253925234</v>
      </c>
      <c r="I18" s="25">
        <f>'CHA HANPP - Harves, Ann Crops'!F15</f>
        <v>14902147.234766355</v>
      </c>
      <c r="J18" s="25">
        <f>'CHA HANPP - Harves, Ann Crops'!G15</f>
        <v>16220773.224766351</v>
      </c>
      <c r="K18" s="25">
        <f>'CHA HANPP - Harves, Ann Crops'!H15</f>
        <v>14527665.623364486</v>
      </c>
      <c r="L18" s="25">
        <f>'CHA HANPP - Harves, Ann Crops'!I15</f>
        <v>16465752.25439252</v>
      </c>
      <c r="M18" s="25">
        <f>'CHA HANPP - Harves, Ann Crops'!J15</f>
        <v>15199381.583177578</v>
      </c>
      <c r="N18" s="25">
        <f>'CHA HANPP - Harves, Ann Crops'!K15</f>
        <v>14076093.094579447</v>
      </c>
      <c r="O18" s="25">
        <f>'CHA HANPP - Harves, Ann Crops'!L15</f>
        <v>13829783.534579447</v>
      </c>
      <c r="P18" s="25">
        <f>'CHA HANPP - Harves, Ann Crops'!M15</f>
        <v>13823543.018691583</v>
      </c>
      <c r="Q18" s="25">
        <f>'CHA HANPP - Harves, Ann Crops'!N15</f>
        <v>11862303.923364488</v>
      </c>
      <c r="R18" s="25">
        <f>'CHA HANPP - Harves, Ann Crops'!O15</f>
        <v>12652947.847476628</v>
      </c>
      <c r="S18" s="25">
        <f>'CHA HANPP - Harves, Ann Crops'!P15</f>
        <v>12665086.908411207</v>
      </c>
      <c r="T18" s="25">
        <f>'CHA HANPP - Harves, Ann Crops'!Q15</f>
        <v>13170479.394392528</v>
      </c>
      <c r="U18" s="25">
        <f>'CHA HANPP - Harves, Ann Crops'!R15</f>
        <v>12975359.64672897</v>
      </c>
      <c r="V18" s="25">
        <f>'CHA HANPP - Harves, Ann Crops'!S15</f>
        <v>14853749.655887848</v>
      </c>
      <c r="W18" s="25">
        <f>'CHA HANPP - Harves, Ann Crops'!T15</f>
        <v>16735309.423738316</v>
      </c>
      <c r="X18" s="25">
        <f>'CHA HANPP - Harves, Ann Crops'!U15</f>
        <v>14714610.550373835</v>
      </c>
      <c r="Y18" s="25">
        <f>'CHA HANPP - Harves, Ann Crops'!V15</f>
        <v>17267466.644485973</v>
      </c>
      <c r="Z18" s="25">
        <f>'CHA HANPP - Harves, Ann Crops'!W15</f>
        <v>16272341.050093455</v>
      </c>
      <c r="AA18" s="25">
        <f>'CHA HANPP - Harves, Ann Crops'!X15</f>
        <v>16492539.690654209</v>
      </c>
      <c r="AB18" s="25">
        <f>'CHA HANPP - Harves, Ann Crops'!Y15</f>
        <v>16551668.029906547</v>
      </c>
      <c r="AC18" s="25">
        <f>'CHA HANPP - Harves, Ann Crops'!Z15</f>
        <v>17605488.785046726</v>
      </c>
      <c r="AD18" s="25">
        <f>'CHA HANPP - Harves, Ann Crops'!AA15</f>
        <v>17321241.532710284</v>
      </c>
      <c r="AE18" s="25">
        <f>'CHA HANPP - Harves, Ann Crops'!AB15</f>
        <v>18007088.97196262</v>
      </c>
      <c r="AF18" s="25">
        <f>'CHA HANPP - Harves, Ann Crops'!AC15</f>
        <v>16622737.90654205</v>
      </c>
      <c r="AG18" s="25">
        <f>'CHA HANPP - Harves, Ann Crops'!AD15</f>
        <v>19086676.149532713</v>
      </c>
      <c r="AH18" s="25">
        <f>'CHA HANPP - Harves, Ann Crops'!AE15</f>
        <v>16477630.317757007</v>
      </c>
      <c r="AI18" s="25">
        <f>'CHA HANPP - Harves, Ann Crops'!AF15</f>
        <v>20184447.448598135</v>
      </c>
      <c r="AJ18" s="25">
        <f>'CHA HANPP - Harves, Ann Crops'!AG15</f>
        <v>16464570.177570095</v>
      </c>
      <c r="AK18" s="25">
        <f>'CHA HANPP - Harves, Ann Crops'!AH15</f>
        <v>18263450.616822429</v>
      </c>
      <c r="AL18" s="25">
        <f>'CHA HANPP - Harves, Ann Crops'!AI15</f>
        <v>17451216.953271024</v>
      </c>
      <c r="AM18" s="25">
        <f>'CHA HANPP - Harves, Ann Crops'!AJ15</f>
        <v>19983803.018691584</v>
      </c>
      <c r="AN18" s="25">
        <f>'CHA HANPP - Harves, Ann Crops'!AK15</f>
        <v>22313573.719626181</v>
      </c>
      <c r="AO18" s="25">
        <f>'CHA HANPP - Harves, Ann Crops'!AL15</f>
        <v>18477682.065420549</v>
      </c>
      <c r="AP18" s="25">
        <f>'CHA HANPP - Harves, Ann Crops'!AM15</f>
        <v>17211455.943925235</v>
      </c>
      <c r="AQ18" s="25">
        <f>'CHA HANPP - Harves, Ann Crops'!AN15</f>
        <v>15565979.43925233</v>
      </c>
      <c r="AR18" s="25">
        <f>'CHA HANPP - Harves, Ann Crops'!AO15</f>
        <v>19306695.420560747</v>
      </c>
      <c r="AS18" s="69" t="str">
        <f>'CHA HANPP - Harves, Ann Crops'!AP15</f>
        <v>NA</v>
      </c>
      <c r="AT18" s="69" t="str">
        <f>'CHA HANPP - Harves, Ann Crops'!AQ15</f>
        <v>NA</v>
      </c>
      <c r="AU18" s="69" t="str">
        <f>'CHA HANPP - Harves, Ann Crops'!AR15</f>
        <v>NA</v>
      </c>
      <c r="AV18" s="69" t="str">
        <f>'CHA HANPP - Harves, Ann Crops'!AS15</f>
        <v>NA</v>
      </c>
      <c r="AW18" s="69" t="str">
        <f>'CHA HANPP - Harves, Ann Crops'!AT15</f>
        <v>NA</v>
      </c>
      <c r="AX18" s="69" t="str">
        <f>'CHA HANPP - Harves, Ann Crops'!AU15</f>
        <v>NA</v>
      </c>
      <c r="AY18" s="69" t="str">
        <f>'CHA HANPP - Harves, Ann Crops'!AV15</f>
        <v>NA</v>
      </c>
      <c r="AZ18" s="69" t="str">
        <f>'CHA HANPP - Harves, Ann Crops'!AW15</f>
        <v>NA</v>
      </c>
    </row>
    <row r="19" spans="1:52" x14ac:dyDescent="0.35">
      <c r="C19" s="66"/>
      <c r="AS19" s="53"/>
      <c r="AT19" s="53"/>
      <c r="AU19" s="53"/>
      <c r="AV19" s="53"/>
      <c r="AW19" s="53"/>
      <c r="AX19" s="53"/>
      <c r="AY19" s="53"/>
      <c r="AZ19" s="53"/>
    </row>
    <row r="20" spans="1:52" x14ac:dyDescent="0.35">
      <c r="C20" s="261" t="s">
        <v>213</v>
      </c>
      <c r="E20" s="69" t="str">
        <f>'cha fao infr'!E18</f>
        <v>NA</v>
      </c>
      <c r="F20" s="69" t="str">
        <f>'cha fao infr'!F18</f>
        <v>NA</v>
      </c>
      <c r="G20" s="69" t="str">
        <f>'cha fao infr'!G18</f>
        <v>NA</v>
      </c>
      <c r="H20" s="69" t="str">
        <f>'cha fao infr'!H18</f>
        <v>NA</v>
      </c>
      <c r="I20" s="69" t="str">
        <f>'cha fao infr'!I18</f>
        <v>NA</v>
      </c>
      <c r="J20" s="69" t="str">
        <f>'cha fao infr'!J18</f>
        <v>NA</v>
      </c>
      <c r="K20" s="69" t="str">
        <f>'cha fao infr'!K18</f>
        <v>NA</v>
      </c>
      <c r="L20" s="69" t="str">
        <f>'cha fao infr'!L18</f>
        <v>NA</v>
      </c>
      <c r="M20" s="69" t="str">
        <f>'cha fao infr'!M18</f>
        <v>NA</v>
      </c>
      <c r="N20" s="69" t="str">
        <f>'cha fao infr'!N18</f>
        <v>NA</v>
      </c>
      <c r="O20" s="69" t="str">
        <f>'cha fao infr'!O18</f>
        <v>NA</v>
      </c>
      <c r="P20" s="69" t="str">
        <f>'cha fao infr'!P18</f>
        <v>NA</v>
      </c>
      <c r="Q20" s="69" t="str">
        <f>'cha fao infr'!Q18</f>
        <v>NA</v>
      </c>
      <c r="R20" s="69" t="str">
        <f>'cha fao infr'!R18</f>
        <v>NA</v>
      </c>
      <c r="S20" s="69" t="str">
        <f>'cha fao infr'!S18</f>
        <v>NA</v>
      </c>
      <c r="T20" s="69" t="str">
        <f>'cha fao infr'!T18</f>
        <v>NA</v>
      </c>
      <c r="U20" s="69" t="str">
        <f>'cha fao infr'!U18</f>
        <v>NA</v>
      </c>
      <c r="V20" s="69" t="str">
        <f>'cha fao infr'!V18</f>
        <v>NA</v>
      </c>
      <c r="W20" s="69" t="str">
        <f>'cha fao infr'!W18</f>
        <v>NA</v>
      </c>
      <c r="X20" s="69" t="str">
        <f>'cha fao infr'!X18</f>
        <v>NA</v>
      </c>
      <c r="Y20" s="69" t="str">
        <f>'cha fao infr'!Y18</f>
        <v>NA</v>
      </c>
      <c r="Z20" s="95">
        <f>'cha fao infr'!Z18</f>
        <v>22309.32537199296</v>
      </c>
      <c r="AA20" s="95">
        <f>'cha fao infr'!AA18</f>
        <v>27695.97231927079</v>
      </c>
      <c r="AB20" s="95">
        <f>'cha fao infr'!AB18</f>
        <v>23131.525130588027</v>
      </c>
      <c r="AC20" s="95">
        <f>'cha fao infr'!AC18</f>
        <v>24386.893024496811</v>
      </c>
      <c r="AD20" s="95">
        <f>'cha fao infr'!AD18</f>
        <v>25632.219966370765</v>
      </c>
      <c r="AE20" s="95">
        <f>'cha fao infr'!AE18</f>
        <v>24604.492863066127</v>
      </c>
      <c r="AF20" s="95">
        <f>'cha fao infr'!AF18</f>
        <v>27075.825384238164</v>
      </c>
      <c r="AG20" s="95">
        <f>'cha fao infr'!AG18</f>
        <v>25174.893183245549</v>
      </c>
      <c r="AH20" s="95">
        <f>'cha fao infr'!AH18</f>
        <v>23969.323645015822</v>
      </c>
      <c r="AI20" s="95">
        <f>'cha fao infr'!AI18</f>
        <v>23260.731963042101</v>
      </c>
      <c r="AJ20" s="95">
        <f>'cha fao infr'!AJ18</f>
        <v>22099.343530789181</v>
      </c>
      <c r="AK20" s="95">
        <f>'cha fao infr'!AK18</f>
        <v>18488.113210093012</v>
      </c>
      <c r="AL20" s="95">
        <f>'cha fao infr'!AL18</f>
        <v>18614.543314434857</v>
      </c>
      <c r="AM20" s="95">
        <f>'cha fao infr'!AM18</f>
        <v>18850.6832216615</v>
      </c>
      <c r="AN20" s="95">
        <f>'cha fao infr'!AN18</f>
        <v>21186.036498701211</v>
      </c>
      <c r="AO20" s="95">
        <f>'cha fao infr'!AO18</f>
        <v>20038.038787465786</v>
      </c>
      <c r="AP20" s="95">
        <f>'cha fao infr'!AP18</f>
        <v>24764.827722623599</v>
      </c>
      <c r="AQ20" s="95">
        <f>'cha fao infr'!AQ18</f>
        <v>28505.035240157365</v>
      </c>
      <c r="AR20" s="95">
        <f>'cha fao infr'!AR18</f>
        <v>23574.100367261381</v>
      </c>
      <c r="AS20" s="69" t="str">
        <f>'cha fao infr'!AS18</f>
        <v>NA</v>
      </c>
      <c r="AT20" s="69" t="str">
        <f>'cha fao infr'!AT18</f>
        <v>NA</v>
      </c>
      <c r="AU20" s="69" t="str">
        <f>'cha fao infr'!AU18</f>
        <v>NA</v>
      </c>
      <c r="AV20" s="69" t="str">
        <f>'cha fao infr'!AV18</f>
        <v>NA</v>
      </c>
      <c r="AW20" s="69" t="str">
        <f>'cha fao infr'!AW18</f>
        <v>NA</v>
      </c>
      <c r="AX20" s="69" t="str">
        <f>'cha fao infr'!AX18</f>
        <v>NA</v>
      </c>
      <c r="AY20" s="69" t="str">
        <f>'cha fao infr'!AY18</f>
        <v>NA</v>
      </c>
      <c r="AZ20" s="69" t="str">
        <f>'cha fao infr'!AZ18</f>
        <v>NA</v>
      </c>
    </row>
    <row r="21" spans="1:52" x14ac:dyDescent="0.35">
      <c r="C21" s="66"/>
    </row>
    <row r="22" spans="1:52" x14ac:dyDescent="0.35">
      <c r="C22" s="261" t="s">
        <v>98</v>
      </c>
      <c r="E22" s="69" t="str">
        <f>'CHA - HANPP,  Burning'!E47</f>
        <v>NA</v>
      </c>
      <c r="F22" s="69" t="str">
        <f>'CHA - HANPP,  Burning'!F47</f>
        <v>NA</v>
      </c>
      <c r="G22" s="69" t="str">
        <f>'CHA - HANPP,  Burning'!G47</f>
        <v>NA</v>
      </c>
      <c r="H22" s="69" t="str">
        <f>'CHA - HANPP,  Burning'!H47</f>
        <v>NA</v>
      </c>
      <c r="I22" s="69" t="str">
        <f>'CHA - HANPP,  Burning'!I47</f>
        <v>NA</v>
      </c>
      <c r="J22" s="69" t="str">
        <f>'CHA - HANPP,  Burning'!J47</f>
        <v>NA</v>
      </c>
      <c r="K22" s="69" t="str">
        <f>'CHA - HANPP,  Burning'!K47</f>
        <v>NA</v>
      </c>
      <c r="L22" s="69" t="str">
        <f>'CHA - HANPP,  Burning'!L47</f>
        <v>NA</v>
      </c>
      <c r="M22" s="69" t="str">
        <f>'CHA - HANPP,  Burning'!M47</f>
        <v>NA</v>
      </c>
      <c r="N22" s="69" t="str">
        <f>'CHA - HANPP,  Burning'!N47</f>
        <v>NA</v>
      </c>
      <c r="O22" s="69" t="str">
        <f>'CHA - HANPP,  Burning'!O47</f>
        <v>NA</v>
      </c>
      <c r="P22" s="69" t="str">
        <f>'CHA - HANPP,  Burning'!P47</f>
        <v>NA</v>
      </c>
      <c r="Q22" s="69" t="str">
        <f>'CHA - HANPP,  Burning'!Q47</f>
        <v>NA</v>
      </c>
      <c r="R22" s="69" t="str">
        <f>'CHA - HANPP,  Burning'!R47</f>
        <v>NA</v>
      </c>
      <c r="S22" s="69" t="str">
        <f>'CHA - HANPP,  Burning'!S47</f>
        <v>NA</v>
      </c>
      <c r="T22" s="69" t="str">
        <f>'CHA - HANPP,  Burning'!T47</f>
        <v>NA</v>
      </c>
      <c r="U22" s="69" t="str">
        <f>'CHA - HANPP,  Burning'!U47</f>
        <v>NA</v>
      </c>
      <c r="V22" s="69" t="str">
        <f>'CHA - HANPP,  Burning'!V47</f>
        <v>NA</v>
      </c>
      <c r="W22" s="69" t="str">
        <f>'CHA - HANPP,  Burning'!W47</f>
        <v>NA</v>
      </c>
      <c r="X22" s="25">
        <f>'CHA - HANPP,  Burning'!X47</f>
        <v>24723132.690230001</v>
      </c>
      <c r="Y22" s="25">
        <f>'CHA - HANPP,  Burning'!Y47</f>
        <v>24723132.690230001</v>
      </c>
      <c r="Z22" s="25">
        <f>'CHA - HANPP,  Burning'!Z47</f>
        <v>24723132.690230001</v>
      </c>
      <c r="AA22" s="25">
        <f>'CHA - HANPP,  Burning'!AA47</f>
        <v>24723132.690230001</v>
      </c>
      <c r="AB22" s="25">
        <f>'CHA - HANPP,  Burning'!AB47</f>
        <v>24723132.690230001</v>
      </c>
      <c r="AC22" s="25">
        <f>'CHA - HANPP,  Burning'!AC47</f>
        <v>24723132.690230001</v>
      </c>
      <c r="AD22" s="25">
        <f>'CHA - HANPP,  Burning'!AD47</f>
        <v>29902004.216850001</v>
      </c>
      <c r="AE22" s="25">
        <f>'CHA - HANPP,  Burning'!AE47</f>
        <v>29464322.284300003</v>
      </c>
      <c r="AF22" s="25">
        <f>'CHA - HANPP,  Burning'!AF47</f>
        <v>34022848.695350006</v>
      </c>
      <c r="AG22" s="25">
        <f>'CHA - HANPP,  Burning'!AG47</f>
        <v>36062996.984300002</v>
      </c>
      <c r="AH22" s="25">
        <f>'CHA - HANPP,  Burning'!AH47</f>
        <v>37038625.763185002</v>
      </c>
      <c r="AI22" s="25">
        <f>'CHA - HANPP,  Burning'!AI47</f>
        <v>17565426.215045001</v>
      </c>
      <c r="AJ22" s="25">
        <f>'CHA - HANPP,  Burning'!AJ47</f>
        <v>21291239.646565001</v>
      </c>
      <c r="AK22" s="25">
        <f>'CHA - HANPP,  Burning'!AK47</f>
        <v>23906938.553835001</v>
      </c>
      <c r="AL22" s="25">
        <f>'CHA - HANPP,  Burning'!AL47</f>
        <v>23865408.063250002</v>
      </c>
      <c r="AM22" s="25">
        <f>'CHA - HANPP,  Burning'!AM47</f>
        <v>23812668.258450001</v>
      </c>
      <c r="AN22" s="25">
        <f>'CHA - HANPP,  Burning'!AN47</f>
        <v>23628631.720709998</v>
      </c>
      <c r="AO22" s="25">
        <f>'CHA - HANPP,  Burning'!AO47</f>
        <v>26167761.711430002</v>
      </c>
      <c r="AP22" s="25">
        <f>'CHA - HANPP,  Burning'!AP47</f>
        <v>21696576.602915</v>
      </c>
      <c r="AQ22" s="25">
        <f>'CHA - HANPP,  Burning'!AQ47</f>
        <v>15949531.780485</v>
      </c>
      <c r="AR22" s="25">
        <f>'CHA - HANPP,  Burning'!AR47</f>
        <v>20266837.966905002</v>
      </c>
      <c r="AS22" s="25">
        <f>'CHA - HANPP,  Burning'!AS47</f>
        <v>21108930.059315</v>
      </c>
      <c r="AT22" s="25">
        <f>'CHA - HANPP,  Burning'!AT47</f>
        <v>22428629.708065003</v>
      </c>
      <c r="AU22" s="25">
        <f>'CHA - HANPP,  Burning'!AU47</f>
        <v>18053263.014770001</v>
      </c>
      <c r="AV22" s="25">
        <f>'CHA - HANPP,  Burning'!AV47</f>
        <v>16679986.678615</v>
      </c>
      <c r="AW22" s="25">
        <f>'CHA - HANPP,  Burning'!AW47</f>
        <v>16847973.588895001</v>
      </c>
      <c r="AX22" s="25">
        <f>'CHA - HANPP,  Burning'!AX47</f>
        <v>22805870.711905003</v>
      </c>
      <c r="AY22" s="25">
        <f>'CHA - HANPP,  Burning'!AY47</f>
        <v>16791490.73807</v>
      </c>
      <c r="AZ22" s="25">
        <f>'CHA - HANPP,  Burning'!AZ47</f>
        <v>18275559.022494998</v>
      </c>
    </row>
    <row r="24" spans="1:52" x14ac:dyDescent="0.35">
      <c r="B24" s="24" t="s">
        <v>241</v>
      </c>
      <c r="E24" s="69" t="s">
        <v>261</v>
      </c>
      <c r="F24" s="69" t="s">
        <v>261</v>
      </c>
      <c r="G24" s="69" t="s">
        <v>261</v>
      </c>
      <c r="H24" s="69" t="s">
        <v>261</v>
      </c>
      <c r="I24" s="69" t="s">
        <v>261</v>
      </c>
      <c r="J24" s="69" t="s">
        <v>261</v>
      </c>
      <c r="K24" s="69" t="s">
        <v>261</v>
      </c>
      <c r="L24" s="69" t="s">
        <v>261</v>
      </c>
      <c r="M24" s="69" t="s">
        <v>261</v>
      </c>
      <c r="N24" s="69" t="s">
        <v>261</v>
      </c>
      <c r="O24" s="69" t="s">
        <v>261</v>
      </c>
      <c r="P24" s="69" t="s">
        <v>261</v>
      </c>
      <c r="Q24" s="69" t="s">
        <v>261</v>
      </c>
      <c r="R24" s="69" t="s">
        <v>261</v>
      </c>
      <c r="S24" s="69" t="s">
        <v>261</v>
      </c>
      <c r="T24" s="69" t="s">
        <v>261</v>
      </c>
      <c r="U24" s="69" t="s">
        <v>261</v>
      </c>
      <c r="V24" s="69" t="s">
        <v>261</v>
      </c>
      <c r="W24" s="69" t="s">
        <v>261</v>
      </c>
      <c r="X24" s="69" t="s">
        <v>261</v>
      </c>
      <c r="Y24" s="69" t="s">
        <v>261</v>
      </c>
      <c r="Z24" s="25">
        <f>SUM(Z18:Z22)</f>
        <v>41017783.06569545</v>
      </c>
      <c r="AA24" s="25">
        <f>SUM(AA18:AA22)</f>
        <v>41243368.353203483</v>
      </c>
      <c r="AB24" s="25">
        <f t="shared" ref="AB24:AR24" si="3">SUM(AB18:AB22)</f>
        <v>41297932.245267138</v>
      </c>
      <c r="AC24" s="25">
        <f t="shared" si="3"/>
        <v>42353008.368301228</v>
      </c>
      <c r="AD24" s="25">
        <f t="shared" si="3"/>
        <v>47248877.969526656</v>
      </c>
      <c r="AE24" s="25">
        <f t="shared" si="3"/>
        <v>47496015.749125689</v>
      </c>
      <c r="AF24" s="25">
        <f t="shared" si="3"/>
        <v>50672662.427276298</v>
      </c>
      <c r="AG24" s="25">
        <f t="shared" si="3"/>
        <v>55174848.027015962</v>
      </c>
      <c r="AH24" s="25">
        <f t="shared" si="3"/>
        <v>53540225.404587023</v>
      </c>
      <c r="AI24" s="25">
        <f t="shared" si="3"/>
        <v>37773134.395606175</v>
      </c>
      <c r="AJ24" s="25">
        <f t="shared" si="3"/>
        <v>37777909.167665884</v>
      </c>
      <c r="AK24" s="25">
        <f t="shared" si="3"/>
        <v>42188877.283867523</v>
      </c>
      <c r="AL24" s="25">
        <f t="shared" si="3"/>
        <v>41335239.559835464</v>
      </c>
      <c r="AM24" s="25">
        <f t="shared" si="3"/>
        <v>43815321.960363247</v>
      </c>
      <c r="AN24" s="25">
        <f t="shared" si="3"/>
        <v>45963391.476834878</v>
      </c>
      <c r="AO24" s="25">
        <f t="shared" si="3"/>
        <v>44665481.815638021</v>
      </c>
      <c r="AP24" s="25">
        <f t="shared" si="3"/>
        <v>38932797.37456286</v>
      </c>
      <c r="AQ24" s="25">
        <f t="shared" si="3"/>
        <v>31544016.254977487</v>
      </c>
      <c r="AR24" s="25">
        <f t="shared" si="3"/>
        <v>39597107.487833008</v>
      </c>
      <c r="AS24" s="69" t="s">
        <v>261</v>
      </c>
      <c r="AT24" s="69" t="s">
        <v>261</v>
      </c>
      <c r="AU24" s="69" t="s">
        <v>261</v>
      </c>
      <c r="AV24" s="69" t="s">
        <v>261</v>
      </c>
      <c r="AW24" s="69" t="s">
        <v>261</v>
      </c>
      <c r="AX24" s="69" t="s">
        <v>261</v>
      </c>
      <c r="AY24" s="69" t="s">
        <v>261</v>
      </c>
      <c r="AZ24" s="69" t="s">
        <v>261</v>
      </c>
    </row>
    <row r="25" spans="1:52" x14ac:dyDescent="0.35">
      <c r="Z25" s="52"/>
    </row>
    <row r="26" spans="1:52" s="127" customFormat="1" ht="15.5" x14ac:dyDescent="0.35">
      <c r="A26" s="181" t="s">
        <v>52</v>
      </c>
      <c r="B26" s="127" t="s">
        <v>99</v>
      </c>
      <c r="E26" s="182" t="s">
        <v>261</v>
      </c>
      <c r="F26" s="182" t="s">
        <v>261</v>
      </c>
      <c r="G26" s="182" t="s">
        <v>261</v>
      </c>
      <c r="H26" s="182" t="s">
        <v>261</v>
      </c>
      <c r="I26" s="182" t="s">
        <v>261</v>
      </c>
      <c r="J26" s="182" t="s">
        <v>261</v>
      </c>
      <c r="K26" s="182" t="s">
        <v>261</v>
      </c>
      <c r="L26" s="182" t="s">
        <v>261</v>
      </c>
      <c r="M26" s="182" t="s">
        <v>261</v>
      </c>
      <c r="N26" s="182" t="s">
        <v>261</v>
      </c>
      <c r="O26" s="182" t="s">
        <v>261</v>
      </c>
      <c r="P26" s="182" t="s">
        <v>261</v>
      </c>
      <c r="Q26" s="182" t="s">
        <v>261</v>
      </c>
      <c r="R26" s="182" t="s">
        <v>261</v>
      </c>
      <c r="S26" s="182" t="s">
        <v>261</v>
      </c>
      <c r="T26" s="182" t="s">
        <v>261</v>
      </c>
      <c r="U26" s="182" t="s">
        <v>261</v>
      </c>
      <c r="V26" s="182" t="s">
        <v>261</v>
      </c>
      <c r="W26" s="182" t="s">
        <v>261</v>
      </c>
      <c r="X26" s="182" t="s">
        <v>261</v>
      </c>
      <c r="Y26" s="182" t="s">
        <v>261</v>
      </c>
      <c r="Z26" s="89">
        <f>Z14+Z24</f>
        <v>62822267.540430963</v>
      </c>
      <c r="AA26" s="89">
        <f t="shared" ref="AA26:AQ26" si="4">AA14+AA24</f>
        <v>64460272.674100749</v>
      </c>
      <c r="AB26" s="89">
        <f t="shared" si="4"/>
        <v>65437067.65308778</v>
      </c>
      <c r="AC26" s="89">
        <f t="shared" si="4"/>
        <v>67887155.727844372</v>
      </c>
      <c r="AD26" s="89">
        <f t="shared" si="4"/>
        <v>74106081.313831374</v>
      </c>
      <c r="AE26" s="89">
        <f t="shared" si="4"/>
        <v>75764942.800107673</v>
      </c>
      <c r="AF26" s="89">
        <f t="shared" si="4"/>
        <v>80354942.97901167</v>
      </c>
      <c r="AG26" s="89">
        <f t="shared" si="4"/>
        <v>86507942.450482532</v>
      </c>
      <c r="AH26" s="89">
        <f t="shared" si="4"/>
        <v>86745775.91195415</v>
      </c>
      <c r="AI26" s="89">
        <f t="shared" si="4"/>
        <v>72593438.182898492</v>
      </c>
      <c r="AJ26" s="89">
        <f t="shared" si="4"/>
        <v>74598786.622003242</v>
      </c>
      <c r="AK26" s="89">
        <f t="shared" si="4"/>
        <v>80792264.533768728</v>
      </c>
      <c r="AL26" s="89">
        <f t="shared" si="4"/>
        <v>82294000.670972496</v>
      </c>
      <c r="AM26" s="89">
        <f t="shared" si="4"/>
        <v>86606700.468929678</v>
      </c>
      <c r="AN26" s="89">
        <f t="shared" si="4"/>
        <v>91021141.186265528</v>
      </c>
      <c r="AO26" s="89">
        <f t="shared" si="4"/>
        <v>92556480.269304082</v>
      </c>
      <c r="AP26" s="89">
        <f t="shared" si="4"/>
        <v>89486224.689909846</v>
      </c>
      <c r="AQ26" s="89">
        <f t="shared" si="4"/>
        <v>85122590.74385272</v>
      </c>
      <c r="AR26" s="89">
        <f>AR14+AR24</f>
        <v>94974475.096568227</v>
      </c>
      <c r="AS26" s="182" t="s">
        <v>261</v>
      </c>
      <c r="AT26" s="182" t="s">
        <v>261</v>
      </c>
      <c r="AU26" s="182" t="s">
        <v>261</v>
      </c>
      <c r="AV26" s="182" t="s">
        <v>261</v>
      </c>
      <c r="AW26" s="182" t="s">
        <v>261</v>
      </c>
      <c r="AX26" s="182" t="s">
        <v>261</v>
      </c>
      <c r="AY26" s="182" t="s">
        <v>261</v>
      </c>
      <c r="AZ26" s="182" t="s">
        <v>261</v>
      </c>
    </row>
    <row r="27" spans="1:52" s="127" customFormat="1" ht="15.5" x14ac:dyDescent="0.35">
      <c r="A27" s="181"/>
      <c r="E27" s="182"/>
      <c r="F27" s="182"/>
      <c r="G27" s="182"/>
      <c r="H27" s="182"/>
      <c r="I27" s="182"/>
      <c r="J27" s="182"/>
      <c r="K27" s="182"/>
      <c r="L27" s="182"/>
      <c r="M27" s="182"/>
      <c r="N27" s="182"/>
      <c r="O27" s="182"/>
      <c r="P27" s="182"/>
      <c r="Q27" s="182"/>
      <c r="R27" s="182"/>
      <c r="S27" s="182"/>
      <c r="T27" s="182"/>
      <c r="U27" s="182"/>
      <c r="V27" s="182"/>
      <c r="W27" s="182"/>
      <c r="X27" s="182"/>
      <c r="Y27" s="182"/>
      <c r="Z27" s="58">
        <f t="shared" ref="Z27:AR27" si="5">Z26/1000000</f>
        <v>62.822267540430964</v>
      </c>
      <c r="AA27" s="58">
        <f t="shared" si="5"/>
        <v>64.46027267410075</v>
      </c>
      <c r="AB27" s="58">
        <f t="shared" si="5"/>
        <v>65.43706765308778</v>
      </c>
      <c r="AC27" s="58">
        <f t="shared" si="5"/>
        <v>67.887155727844373</v>
      </c>
      <c r="AD27" s="58">
        <f t="shared" si="5"/>
        <v>74.106081313831368</v>
      </c>
      <c r="AE27" s="58">
        <f t="shared" si="5"/>
        <v>75.764942800107676</v>
      </c>
      <c r="AF27" s="58">
        <f t="shared" si="5"/>
        <v>80.354942979011668</v>
      </c>
      <c r="AG27" s="58">
        <f t="shared" si="5"/>
        <v>86.507942450482531</v>
      </c>
      <c r="AH27" s="58">
        <f t="shared" si="5"/>
        <v>86.745775911954155</v>
      </c>
      <c r="AI27" s="58">
        <f t="shared" si="5"/>
        <v>72.593438182898495</v>
      </c>
      <c r="AJ27" s="58">
        <f t="shared" si="5"/>
        <v>74.598786622003246</v>
      </c>
      <c r="AK27" s="58">
        <f t="shared" si="5"/>
        <v>80.79226453376873</v>
      </c>
      <c r="AL27" s="58">
        <f t="shared" si="5"/>
        <v>82.294000670972494</v>
      </c>
      <c r="AM27" s="58">
        <f t="shared" si="5"/>
        <v>86.606700468929674</v>
      </c>
      <c r="AN27" s="58">
        <f t="shared" si="5"/>
        <v>91.021141186265524</v>
      </c>
      <c r="AO27" s="58">
        <f t="shared" si="5"/>
        <v>92.556480269304089</v>
      </c>
      <c r="AP27" s="58">
        <f t="shared" si="5"/>
        <v>89.486224689909847</v>
      </c>
      <c r="AQ27" s="58">
        <f t="shared" si="5"/>
        <v>85.122590743852726</v>
      </c>
      <c r="AR27" s="58">
        <f t="shared" si="5"/>
        <v>94.974475096568227</v>
      </c>
      <c r="AS27" s="182"/>
      <c r="AT27" s="182"/>
      <c r="AU27" s="182"/>
      <c r="AV27" s="182"/>
      <c r="AW27" s="182"/>
      <c r="AX27" s="182"/>
      <c r="AY27" s="182"/>
      <c r="AZ27" s="182"/>
    </row>
    <row r="28" spans="1:52" s="37" customFormat="1" x14ac:dyDescent="0.35">
      <c r="A28" s="28"/>
      <c r="B28" s="37" t="s">
        <v>501</v>
      </c>
      <c r="D28" s="52"/>
      <c r="Z28" s="289">
        <f>Z26/Z57</f>
        <v>8.7729324640452564</v>
      </c>
      <c r="AA28" s="289">
        <f t="shared" ref="AA28:AR28" si="6">AA26/AA57</f>
        <v>8.8146581256419516</v>
      </c>
      <c r="AB28" s="289">
        <f t="shared" si="6"/>
        <v>8.7637447098222463</v>
      </c>
      <c r="AC28" s="289">
        <f t="shared" si="6"/>
        <v>8.9063428737802468</v>
      </c>
      <c r="AD28" s="289">
        <f t="shared" si="6"/>
        <v>9.5261007642277065</v>
      </c>
      <c r="AE28" s="289">
        <f t="shared" si="6"/>
        <v>9.5452401512055456</v>
      </c>
      <c r="AF28" s="289">
        <f t="shared" si="6"/>
        <v>9.9243318382513284</v>
      </c>
      <c r="AG28" s="289">
        <f t="shared" si="6"/>
        <v>10.476837953152188</v>
      </c>
      <c r="AH28" s="289">
        <f t="shared" si="6"/>
        <v>10.304473215849985</v>
      </c>
      <c r="AI28" s="289">
        <f t="shared" si="6"/>
        <v>8.4605419528600905</v>
      </c>
      <c r="AJ28" s="289">
        <f t="shared" si="6"/>
        <v>8.53258305872723</v>
      </c>
      <c r="AK28" s="289">
        <f t="shared" si="6"/>
        <v>9.0718470975415446</v>
      </c>
      <c r="AL28" s="289">
        <f t="shared" si="6"/>
        <v>9.0741698950652321</v>
      </c>
      <c r="AM28" s="289">
        <f t="shared" si="6"/>
        <v>9.3808307988198916</v>
      </c>
      <c r="AN28" s="289">
        <f t="shared" si="6"/>
        <v>9.6877935529899837</v>
      </c>
      <c r="AO28" s="289">
        <f t="shared" si="6"/>
        <v>9.6832213156671383</v>
      </c>
      <c r="AP28" s="289">
        <f t="shared" si="6"/>
        <v>9.2050247514322283</v>
      </c>
      <c r="AQ28" s="289">
        <f t="shared" si="6"/>
        <v>8.6114796821348616</v>
      </c>
      <c r="AR28" s="289">
        <f t="shared" si="6"/>
        <v>9.4515225615303464</v>
      </c>
    </row>
    <row r="29" spans="1:52" s="37" customFormat="1" x14ac:dyDescent="0.35">
      <c r="A29" s="28"/>
      <c r="D29" s="52"/>
      <c r="Z29" s="37">
        <f>(Z28*2+AA28)/3</f>
        <v>8.7868410179108221</v>
      </c>
      <c r="AA29" s="52">
        <f>(Z28+AA28+AB28)/3</f>
        <v>8.7837784331698199</v>
      </c>
      <c r="AB29" s="52">
        <f t="shared" ref="AB29:AQ29" si="7">(AA28+AB28+AC28)/3</f>
        <v>8.8282485697481476</v>
      </c>
      <c r="AC29" s="52">
        <f t="shared" si="7"/>
        <v>9.0653961159434004</v>
      </c>
      <c r="AD29" s="52">
        <f t="shared" si="7"/>
        <v>9.3258945964045008</v>
      </c>
      <c r="AE29" s="52">
        <f t="shared" si="7"/>
        <v>9.6652242512281941</v>
      </c>
      <c r="AF29" s="52">
        <f t="shared" si="7"/>
        <v>9.982136647536354</v>
      </c>
      <c r="AG29" s="52">
        <f t="shared" si="7"/>
        <v>10.235214335751168</v>
      </c>
      <c r="AH29" s="52">
        <f t="shared" si="7"/>
        <v>9.7472843739540878</v>
      </c>
      <c r="AI29" s="52">
        <f t="shared" si="7"/>
        <v>9.0991994091457684</v>
      </c>
      <c r="AJ29" s="52">
        <f t="shared" si="7"/>
        <v>8.6883240363762884</v>
      </c>
      <c r="AK29" s="52">
        <f t="shared" si="7"/>
        <v>8.8928666837780028</v>
      </c>
      <c r="AL29" s="52">
        <f t="shared" si="7"/>
        <v>9.1756159304755567</v>
      </c>
      <c r="AM29" s="52">
        <f t="shared" si="7"/>
        <v>9.380931415625037</v>
      </c>
      <c r="AN29" s="52">
        <f t="shared" si="7"/>
        <v>9.5839485558256712</v>
      </c>
      <c r="AO29" s="52">
        <f t="shared" si="7"/>
        <v>9.5253465400297817</v>
      </c>
      <c r="AP29" s="52">
        <f t="shared" si="7"/>
        <v>9.1665752497447439</v>
      </c>
      <c r="AQ29" s="52">
        <f t="shared" si="7"/>
        <v>9.0893423316991449</v>
      </c>
      <c r="AR29" s="52">
        <f>(AQ28+AR28+AR28)/3</f>
        <v>9.1715082683985187</v>
      </c>
    </row>
    <row r="30" spans="1:52" s="55" customFormat="1" x14ac:dyDescent="0.35">
      <c r="A30" s="31" t="s">
        <v>53</v>
      </c>
      <c r="B30" s="55" t="s">
        <v>235</v>
      </c>
      <c r="E30" s="58">
        <f>'CHA - Output, LPJmL NPPo'!B456</f>
        <v>192815153.50384212</v>
      </c>
      <c r="F30" s="58">
        <f>'CHA - Output, LPJmL NPPo'!D456</f>
        <v>235984562.42498001</v>
      </c>
      <c r="G30" s="58">
        <f>'CHA - Output, LPJmL NPPo'!E456</f>
        <v>193456404.31902716</v>
      </c>
      <c r="H30" s="58">
        <f>'CHA - Output, LPJmL NPPo'!F456</f>
        <v>198601585.14332712</v>
      </c>
      <c r="I30" s="58">
        <f>'CHA - Output, LPJmL NPPo'!G456</f>
        <v>203913821.33049074</v>
      </c>
      <c r="J30" s="58">
        <f>'CHA - Output, LPJmL NPPo'!H456</f>
        <v>192834684.45827287</v>
      </c>
      <c r="K30" s="58">
        <f>'CHA - Output, LPJmL NPPo'!I456</f>
        <v>210980892.7383101</v>
      </c>
      <c r="L30" s="58">
        <f>'CHA - Output, LPJmL NPPo'!J456</f>
        <v>194976323.13154835</v>
      </c>
      <c r="M30" s="58">
        <f>'CHA - Output, LPJmL NPPo'!K456</f>
        <v>183345618.26887497</v>
      </c>
      <c r="N30" s="58">
        <f>'CHA - Output, LPJmL NPPo'!L456</f>
        <v>176368765.88384923</v>
      </c>
      <c r="O30" s="58">
        <f>'CHA - Output, LPJmL NPPo'!M456</f>
        <v>165705926.61340976</v>
      </c>
      <c r="P30" s="58">
        <f>'CHA - Output, LPJmL NPPo'!N456</f>
        <v>137769972.32880488</v>
      </c>
      <c r="Q30" s="58">
        <f>'CHA - Output, LPJmL NPPo'!O456</f>
        <v>138236806.6851638</v>
      </c>
      <c r="R30" s="58">
        <f>'CHA - Output, LPJmL NPPo'!P456</f>
        <v>138236806.6851638</v>
      </c>
      <c r="S30" s="58">
        <f>'CHA - Output, LPJmL NPPo'!Q456</f>
        <v>153646321.51981845</v>
      </c>
      <c r="T30" s="58">
        <f>'CHA - Output, LPJmL NPPo'!R456</f>
        <v>144836108.38170552</v>
      </c>
      <c r="U30" s="58">
        <f>'CHA - Output, LPJmL NPPo'!S456</f>
        <v>177873376.88348195</v>
      </c>
      <c r="V30" s="58">
        <f>'CHA - Output, LPJmL NPPo'!T456</f>
        <v>203054514.2469573</v>
      </c>
      <c r="W30" s="58">
        <f>'CHA - Output, LPJmL NPPo'!U456</f>
        <v>165856546.8325848</v>
      </c>
      <c r="X30" s="58">
        <f>'CHA - Output, LPJmL NPPo'!V456</f>
        <v>191619000.64789966</v>
      </c>
      <c r="Y30" s="58">
        <f>'CHA - Output, LPJmL NPPo'!W456</f>
        <v>191514247.63522133</v>
      </c>
      <c r="Z30" s="58">
        <f>'CHA - Output, LPJmL NPPo'!X456</f>
        <v>182775870.42780682</v>
      </c>
      <c r="AA30" s="58">
        <f>'CHA - Output, LPJmL NPPo'!Y456</f>
        <v>202192679.98579511</v>
      </c>
      <c r="AB30" s="58">
        <f>'CHA - Output, LPJmL NPPo'!Z456</f>
        <v>208473708.43107429</v>
      </c>
      <c r="AC30" s="58">
        <f>'CHA - Output, LPJmL NPPo'!AA456</f>
        <v>193117785.89080226</v>
      </c>
      <c r="AD30" s="58">
        <f>'CHA - Output, LPJmL NPPo'!AB456</f>
        <v>183499748.87981161</v>
      </c>
      <c r="AE30" s="58">
        <f>'CHA - Output, LPJmL NPPo'!AC456</f>
        <v>185594988.98472741</v>
      </c>
      <c r="AF30" s="58">
        <f>'CHA - Output, LPJmL NPPo'!AD456</f>
        <v>226308256.92539048</v>
      </c>
      <c r="AG30" s="58">
        <f>'CHA - Output, LPJmL NPPo'!AE456</f>
        <v>184894403.38635063</v>
      </c>
      <c r="AH30" s="58">
        <f>'CHA - Output, LPJmL NPPo'!AF456</f>
        <v>206489977.09238023</v>
      </c>
      <c r="AI30" s="58">
        <f>'CHA - Output, LPJmL NPPo'!AG456</f>
        <v>174775756.61100405</v>
      </c>
      <c r="AJ30" s="58">
        <f>'CHA - Output, LPJmL NPPo'!AH456</f>
        <v>183170775.16958266</v>
      </c>
      <c r="AK30" s="58">
        <f>'CHA - Output, LPJmL NPPo'!AI456</f>
        <v>167873000.90453681</v>
      </c>
      <c r="AL30" s="58">
        <f>'CHA - Output, LPJmL NPPo'!AJ456</f>
        <v>197073237.29776958</v>
      </c>
      <c r="AM30" s="58">
        <f>'CHA - Output, LPJmL NPPo'!AK456</f>
        <v>230345517.73849356</v>
      </c>
      <c r="AN30" s="58">
        <f>'CHA - Output, LPJmL NPPo'!AL456</f>
        <v>191742962.72310677</v>
      </c>
      <c r="AO30" s="58">
        <f>'CHA - Output, LPJmL NPPo'!AM456</f>
        <v>167308066.71713129</v>
      </c>
      <c r="AP30" s="58">
        <f>'CHA - Output, LPJmL NPPo'!AN456</f>
        <v>147204566.37356463</v>
      </c>
      <c r="AQ30" s="58">
        <f>'CHA - Output, LPJmL NPPo'!AO456</f>
        <v>177891442.03409478</v>
      </c>
      <c r="AR30" s="58">
        <f>'CHA - Output, LPJmL NPPo'!AP456</f>
        <v>195761302.08278531</v>
      </c>
      <c r="AS30" s="157" t="str">
        <f>'CHA - Output, LPJmL NPPo'!AQ456</f>
        <v>NA</v>
      </c>
      <c r="AT30" s="157" t="str">
        <f>'CHA - Output, LPJmL NPPo'!AR456</f>
        <v>NA</v>
      </c>
      <c r="AU30" s="157" t="str">
        <f>'CHA - Output, LPJmL NPPo'!AS456</f>
        <v>NA</v>
      </c>
      <c r="AV30" s="157" t="str">
        <f>'CHA - Output, LPJmL NPPo'!AT456</f>
        <v>NA</v>
      </c>
      <c r="AW30" s="157" t="str">
        <f>'CHA - Output, LPJmL NPPo'!AU456</f>
        <v>NA</v>
      </c>
      <c r="AX30" s="157" t="str">
        <f>'CHA - Output, LPJmL NPPo'!AV456</f>
        <v>NA</v>
      </c>
      <c r="AY30" s="157" t="str">
        <f>'CHA - Output, LPJmL NPPo'!AW456</f>
        <v>NA</v>
      </c>
      <c r="AZ30" s="157" t="str">
        <f>'CHA - Output, LPJmL NPPo'!AX456</f>
        <v>NA</v>
      </c>
    </row>
    <row r="31" spans="1:52" s="55" customFormat="1" x14ac:dyDescent="0.35">
      <c r="A31" s="31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>
        <f>Z30/1000000</f>
        <v>182.77587042780684</v>
      </c>
      <c r="AA31" s="58">
        <f t="shared" ref="AA31:AR31" si="8">AA30/1000000</f>
        <v>202.19267998579511</v>
      </c>
      <c r="AB31" s="58">
        <f t="shared" si="8"/>
        <v>208.4737084310743</v>
      </c>
      <c r="AC31" s="58">
        <f t="shared" si="8"/>
        <v>193.11778589080225</v>
      </c>
      <c r="AD31" s="58">
        <f t="shared" si="8"/>
        <v>183.49974887981162</v>
      </c>
      <c r="AE31" s="58">
        <f t="shared" si="8"/>
        <v>185.59498898472742</v>
      </c>
      <c r="AF31" s="58">
        <f t="shared" si="8"/>
        <v>226.30825692539048</v>
      </c>
      <c r="AG31" s="58">
        <f t="shared" si="8"/>
        <v>184.89440338635063</v>
      </c>
      <c r="AH31" s="58">
        <f t="shared" si="8"/>
        <v>206.48997709238023</v>
      </c>
      <c r="AI31" s="58">
        <f t="shared" si="8"/>
        <v>174.77575661100406</v>
      </c>
      <c r="AJ31" s="58">
        <f t="shared" si="8"/>
        <v>183.17077516958267</v>
      </c>
      <c r="AK31" s="58">
        <f t="shared" si="8"/>
        <v>167.87300090453681</v>
      </c>
      <c r="AL31" s="58">
        <f t="shared" si="8"/>
        <v>197.07323729776957</v>
      </c>
      <c r="AM31" s="58">
        <f t="shared" si="8"/>
        <v>230.34551773849356</v>
      </c>
      <c r="AN31" s="58">
        <f t="shared" si="8"/>
        <v>191.74296272310679</v>
      </c>
      <c r="AO31" s="58">
        <f t="shared" si="8"/>
        <v>167.30806671713128</v>
      </c>
      <c r="AP31" s="58">
        <f t="shared" si="8"/>
        <v>147.20456637356463</v>
      </c>
      <c r="AQ31" s="58">
        <f t="shared" si="8"/>
        <v>177.89144203409478</v>
      </c>
      <c r="AR31" s="58">
        <f t="shared" si="8"/>
        <v>195.76130208278531</v>
      </c>
      <c r="AS31" s="157"/>
      <c r="AT31" s="157"/>
      <c r="AU31" s="157"/>
      <c r="AV31" s="157"/>
      <c r="AW31" s="157"/>
      <c r="AX31" s="157"/>
      <c r="AY31" s="157"/>
      <c r="AZ31" s="157"/>
    </row>
    <row r="32" spans="1:52" x14ac:dyDescent="0.35">
      <c r="B32" t="s">
        <v>134</v>
      </c>
      <c r="Z32" s="289"/>
    </row>
    <row r="33" spans="1:136" s="52" customFormat="1" x14ac:dyDescent="0.35">
      <c r="A33" s="28"/>
      <c r="B33" s="52" t="s">
        <v>500</v>
      </c>
      <c r="Z33" s="289">
        <f>Z30/Z57</f>
        <v>25.524076575049968</v>
      </c>
      <c r="AA33" s="289">
        <f t="shared" ref="AA33:AR33" si="9">AA30/AA57</f>
        <v>27.648957654785086</v>
      </c>
      <c r="AB33" s="289">
        <f t="shared" si="9"/>
        <v>27.920113552240473</v>
      </c>
      <c r="AC33" s="289">
        <f t="shared" si="9"/>
        <v>25.335767830133257</v>
      </c>
      <c r="AD33" s="289">
        <f t="shared" si="9"/>
        <v>23.588308368874806</v>
      </c>
      <c r="AE33" s="289">
        <f t="shared" si="9"/>
        <v>23.382169579319651</v>
      </c>
      <c r="AF33" s="289">
        <f t="shared" si="9"/>
        <v>27.950467714854184</v>
      </c>
      <c r="AG33" s="289">
        <f t="shared" si="9"/>
        <v>22.392264199698854</v>
      </c>
      <c r="AH33" s="289">
        <f t="shared" si="9"/>
        <v>24.528807494321896</v>
      </c>
      <c r="AI33" s="289">
        <f t="shared" si="9"/>
        <v>20.369576895155443</v>
      </c>
      <c r="AJ33" s="289">
        <f t="shared" si="9"/>
        <v>20.951009042349828</v>
      </c>
      <c r="AK33" s="289">
        <f t="shared" si="9"/>
        <v>18.849802079441375</v>
      </c>
      <c r="AL33" s="289">
        <f t="shared" si="9"/>
        <v>21.730332982113051</v>
      </c>
      <c r="AM33" s="289">
        <f t="shared" si="9"/>
        <v>24.949944005159011</v>
      </c>
      <c r="AN33" s="289">
        <f t="shared" si="9"/>
        <v>20.408074584549446</v>
      </c>
      <c r="AO33" s="289">
        <f t="shared" si="9"/>
        <v>17.503701882402691</v>
      </c>
      <c r="AP33" s="289">
        <f t="shared" si="9"/>
        <v>15.142237609061837</v>
      </c>
      <c r="AQ33" s="289">
        <f t="shared" si="9"/>
        <v>17.996498054341799</v>
      </c>
      <c r="AR33" s="289">
        <f t="shared" si="9"/>
        <v>19.481469746778931</v>
      </c>
    </row>
    <row r="35" spans="1:136" s="111" customFormat="1" x14ac:dyDescent="0.35">
      <c r="A35" s="117" t="s">
        <v>54</v>
      </c>
      <c r="B35" s="111" t="s">
        <v>100</v>
      </c>
      <c r="E35" s="117" t="s">
        <v>261</v>
      </c>
      <c r="F35" s="117" t="s">
        <v>261</v>
      </c>
      <c r="G35" s="117" t="s">
        <v>261</v>
      </c>
      <c r="H35" s="117" t="s">
        <v>261</v>
      </c>
      <c r="I35" s="117" t="s">
        <v>261</v>
      </c>
      <c r="J35" s="117" t="s">
        <v>261</v>
      </c>
      <c r="K35" s="117" t="s">
        <v>261</v>
      </c>
      <c r="L35" s="117" t="s">
        <v>261</v>
      </c>
      <c r="M35" s="117" t="s">
        <v>261</v>
      </c>
      <c r="N35" s="117" t="s">
        <v>261</v>
      </c>
      <c r="O35" s="117" t="s">
        <v>261</v>
      </c>
      <c r="P35" s="117" t="s">
        <v>261</v>
      </c>
      <c r="Q35" s="117" t="s">
        <v>261</v>
      </c>
      <c r="R35" s="117" t="s">
        <v>261</v>
      </c>
      <c r="S35" s="117" t="s">
        <v>261</v>
      </c>
      <c r="T35" s="117" t="s">
        <v>261</v>
      </c>
      <c r="U35" s="117" t="s">
        <v>261</v>
      </c>
      <c r="V35" s="117" t="s">
        <v>261</v>
      </c>
      <c r="W35" s="117" t="s">
        <v>261</v>
      </c>
      <c r="X35" s="117" t="s">
        <v>261</v>
      </c>
      <c r="Y35" s="117" t="s">
        <v>261</v>
      </c>
      <c r="Z35" s="111">
        <f t="shared" ref="Z35:AR35" si="10">Z26/Z30</f>
        <v>0.3437120413837374</v>
      </c>
      <c r="AA35" s="111">
        <f t="shared" si="10"/>
        <v>0.31880616389589056</v>
      </c>
      <c r="AB35" s="111">
        <f t="shared" si="10"/>
        <v>0.31388642791243204</v>
      </c>
      <c r="AC35" s="111">
        <f t="shared" si="10"/>
        <v>0.35153238431508793</v>
      </c>
      <c r="AD35" s="111">
        <f t="shared" si="10"/>
        <v>0.40384840723879822</v>
      </c>
      <c r="AE35" s="111">
        <f t="shared" si="10"/>
        <v>0.40822730836952908</v>
      </c>
      <c r="AF35" s="111">
        <f t="shared" si="10"/>
        <v>0.35506854266260007</v>
      </c>
      <c r="AG35" s="111">
        <f t="shared" si="10"/>
        <v>0.46787756073783227</v>
      </c>
      <c r="AH35" s="111">
        <f t="shared" si="10"/>
        <v>0.42009678694063446</v>
      </c>
      <c r="AI35" s="111">
        <f t="shared" si="10"/>
        <v>0.41535187482820451</v>
      </c>
      <c r="AJ35" s="111">
        <f t="shared" si="10"/>
        <v>0.40726358532325041</v>
      </c>
      <c r="AK35" s="111">
        <f t="shared" si="10"/>
        <v>0.48127015123600675</v>
      </c>
      <c r="AL35" s="111">
        <f t="shared" si="10"/>
        <v>0.41758080295108585</v>
      </c>
      <c r="AM35" s="111">
        <f t="shared" si="10"/>
        <v>0.37598604617630305</v>
      </c>
      <c r="AN35" s="111">
        <f t="shared" si="10"/>
        <v>0.47470394685466416</v>
      </c>
      <c r="AO35" s="111">
        <f t="shared" si="10"/>
        <v>0.5532099084366916</v>
      </c>
      <c r="AP35" s="111">
        <f t="shared" si="10"/>
        <v>0.60790386395228024</v>
      </c>
      <c r="AQ35" s="111">
        <f t="shared" si="10"/>
        <v>0.47850863296469354</v>
      </c>
      <c r="AR35" s="111">
        <f t="shared" si="10"/>
        <v>0.48515449216007239</v>
      </c>
      <c r="AS35" s="117" t="s">
        <v>261</v>
      </c>
      <c r="AT35" s="117" t="s">
        <v>261</v>
      </c>
      <c r="AU35" s="117" t="s">
        <v>261</v>
      </c>
      <c r="AV35" s="117" t="s">
        <v>261</v>
      </c>
      <c r="AW35" s="117" t="s">
        <v>261</v>
      </c>
      <c r="AX35" s="117" t="s">
        <v>261</v>
      </c>
      <c r="AY35" s="117" t="s">
        <v>261</v>
      </c>
      <c r="AZ35" s="117" t="s">
        <v>261</v>
      </c>
    </row>
    <row r="36" spans="1:136" x14ac:dyDescent="0.35">
      <c r="B36" t="s">
        <v>134</v>
      </c>
    </row>
    <row r="37" spans="1:136" ht="15" thickBot="1" x14ac:dyDescent="0.4"/>
    <row r="38" spans="1:136" s="52" customFormat="1" ht="15" thickTop="1" x14ac:dyDescent="0.35">
      <c r="A38" s="28"/>
      <c r="T38" s="183"/>
      <c r="U38" s="183"/>
      <c r="V38" s="183"/>
      <c r="W38" s="183"/>
      <c r="X38" s="183"/>
      <c r="Y38" s="183"/>
      <c r="Z38" s="183"/>
      <c r="AA38" s="183"/>
      <c r="AB38" s="183"/>
      <c r="AC38" s="183"/>
      <c r="AD38" s="183"/>
      <c r="AE38" s="183"/>
      <c r="AF38" s="183"/>
      <c r="AG38" s="183"/>
      <c r="AH38" s="183"/>
      <c r="AI38" s="183"/>
      <c r="AJ38" s="183"/>
      <c r="AK38" s="183"/>
      <c r="AL38" s="183"/>
      <c r="AM38" s="183"/>
      <c r="AN38" s="183"/>
      <c r="AO38" s="183"/>
      <c r="AP38" s="183"/>
      <c r="AQ38" s="183"/>
      <c r="AR38" s="183"/>
      <c r="AS38" s="183"/>
      <c r="AT38" s="183"/>
      <c r="AU38" s="183"/>
      <c r="AV38" s="183"/>
      <c r="AW38" s="183"/>
      <c r="AX38" s="183"/>
      <c r="AY38" s="183"/>
      <c r="AZ38" s="183"/>
    </row>
    <row r="39" spans="1:136" x14ac:dyDescent="0.35">
      <c r="B39" s="55" t="s">
        <v>370</v>
      </c>
    </row>
    <row r="40" spans="1:136" s="52" customFormat="1" x14ac:dyDescent="0.35">
      <c r="A40" s="28"/>
      <c r="B40" s="55" t="s">
        <v>278</v>
      </c>
    </row>
    <row r="41" spans="1:136" s="52" customFormat="1" x14ac:dyDescent="0.35">
      <c r="A41" s="28"/>
      <c r="C41" s="261" t="s">
        <v>279</v>
      </c>
      <c r="E41" s="25">
        <f>'CHA FAO - Data, Land Use'!R7</f>
        <v>2897</v>
      </c>
      <c r="F41" s="25">
        <f>'CHA FAO - Data, Land Use'!S7</f>
        <v>2897</v>
      </c>
      <c r="G41" s="25">
        <f>'CHA FAO - Data, Land Use'!T7</f>
        <v>2907</v>
      </c>
      <c r="H41" s="25">
        <f>'CHA FAO - Data, Land Use'!U7</f>
        <v>2917</v>
      </c>
      <c r="I41" s="25">
        <f>'CHA FAO - Data, Land Use'!V7</f>
        <v>2997</v>
      </c>
      <c r="J41" s="25">
        <f>'CHA FAO - Data, Land Use'!W7</f>
        <v>3095</v>
      </c>
      <c r="K41" s="25">
        <f>'CHA FAO - Data, Land Use'!X7</f>
        <v>3095</v>
      </c>
      <c r="L41" s="25">
        <f>'CHA FAO - Data, Land Use'!Y7</f>
        <v>3143</v>
      </c>
      <c r="M41" s="25">
        <f>'CHA FAO - Data, Land Use'!Z7</f>
        <v>3140</v>
      </c>
      <c r="N41" s="25">
        <f>'CHA FAO - Data, Land Use'!AA7</f>
        <v>3137</v>
      </c>
      <c r="O41" s="25">
        <f>'CHA FAO - Data, Land Use'!AB7</f>
        <v>3135</v>
      </c>
      <c r="P41" s="25">
        <f>'CHA FAO - Data, Land Use'!AC7</f>
        <v>3132</v>
      </c>
      <c r="Q41" s="25">
        <f>'CHA FAO - Data, Land Use'!AD7</f>
        <v>3130</v>
      </c>
      <c r="R41" s="25">
        <f>'CHA FAO - Data, Land Use'!AE7</f>
        <v>3127</v>
      </c>
      <c r="S41" s="25">
        <f>'CHA FAO - Data, Land Use'!AF7</f>
        <v>3130</v>
      </c>
      <c r="T41" s="25">
        <f>'CHA FAO - Data, Land Use'!AG7</f>
        <v>3180</v>
      </c>
      <c r="U41" s="25">
        <f>'CHA FAO - Data, Land Use'!AH7</f>
        <v>3180</v>
      </c>
      <c r="V41" s="25">
        <f>'CHA FAO - Data, Land Use'!AI7</f>
        <v>3203</v>
      </c>
      <c r="W41" s="25">
        <f>'CHA FAO - Data, Land Use'!AJ7</f>
        <v>3223</v>
      </c>
      <c r="X41" s="25">
        <f>'CHA FAO - Data, Land Use'!AK7</f>
        <v>3273</v>
      </c>
      <c r="Y41" s="25">
        <f>'CHA FAO - Data, Land Use'!AL7</f>
        <v>3322</v>
      </c>
      <c r="Z41" s="25">
        <f>'CHA FAO - Data, Land Use'!AM7</f>
        <v>3342</v>
      </c>
      <c r="AA41" s="25">
        <f>'CHA FAO - Data, Land Use'!AN7</f>
        <v>3370</v>
      </c>
      <c r="AB41" s="25">
        <f>'CHA FAO - Data, Land Use'!AO7</f>
        <v>3390</v>
      </c>
      <c r="AC41" s="25">
        <f>'CHA FAO - Data, Land Use'!AP7</f>
        <v>3420</v>
      </c>
      <c r="AD41" s="25">
        <f>'CHA FAO - Data, Land Use'!AQ7</f>
        <v>3400</v>
      </c>
      <c r="AE41" s="25">
        <f>'CHA FAO - Data, Land Use'!AR7</f>
        <v>3600</v>
      </c>
      <c r="AF41" s="25">
        <f>'CHA FAO - Data, Land Use'!AS7</f>
        <v>3600</v>
      </c>
      <c r="AG41" s="25">
        <f>'CHA FAO - Data, Land Use'!AT7</f>
        <v>3600</v>
      </c>
      <c r="AH41" s="25">
        <f>'CHA FAO - Data, Land Use'!AU7</f>
        <v>3600</v>
      </c>
      <c r="AI41" s="25">
        <f>'CHA FAO - Data, Land Use'!AV7</f>
        <v>3900</v>
      </c>
      <c r="AJ41" s="25">
        <f>'CHA FAO - Data, Land Use'!AW7</f>
        <v>3700</v>
      </c>
      <c r="AK41" s="25">
        <f>'CHA FAO - Data, Land Use'!AX7</f>
        <v>3800</v>
      </c>
      <c r="AL41" s="25">
        <f>'CHA FAO - Data, Land Use'!AY7</f>
        <v>3800</v>
      </c>
      <c r="AM41" s="25">
        <f>'CHA FAO - Data, Land Use'!AZ7</f>
        <v>3900</v>
      </c>
      <c r="AN41" s="25">
        <f>'CHA FAO - Data, Land Use'!BA7</f>
        <v>3900</v>
      </c>
      <c r="AO41" s="25">
        <f>'CHA FAO - Data, Land Use'!BB7</f>
        <v>3900</v>
      </c>
      <c r="AP41" s="25">
        <f>'CHA FAO - Data, Land Use'!BC7</f>
        <v>3900</v>
      </c>
      <c r="AQ41" s="25">
        <f>'CHA FAO - Data, Land Use'!BD7</f>
        <v>4000</v>
      </c>
      <c r="AR41" s="25">
        <f>'CHA FAO - Data, Land Use'!BE7</f>
        <v>4200</v>
      </c>
      <c r="AS41" s="25">
        <f>'CHA FAO - Data, Land Use'!BF7</f>
        <v>4300</v>
      </c>
      <c r="AT41" s="25">
        <f>'CHA FAO - Data, Land Use'!BG7</f>
        <v>4650</v>
      </c>
      <c r="AU41" s="25">
        <f>'CHA FAO - Data, Land Use'!BH7</f>
        <v>5000</v>
      </c>
      <c r="AV41" s="25">
        <f>'CHA FAO - Data, Land Use'!BI7</f>
        <v>5200</v>
      </c>
      <c r="AW41" s="25">
        <f>'CHA FAO - Data, Land Use'!BJ7</f>
        <v>5200</v>
      </c>
      <c r="AX41" s="25">
        <f>'CHA FAO - Data, Land Use'!BK7</f>
        <v>5200</v>
      </c>
      <c r="AY41" s="25">
        <f>'CHA FAO - Data, Land Use'!BL7</f>
        <v>5200</v>
      </c>
      <c r="AZ41" s="25">
        <f>'CHA FAO - Data, Land Use'!BM7</f>
        <v>5200</v>
      </c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</row>
    <row r="42" spans="1:136" s="302" customFormat="1" x14ac:dyDescent="0.35">
      <c r="A42" s="110"/>
      <c r="C42" s="303" t="s">
        <v>492</v>
      </c>
      <c r="E42" s="302">
        <f>E41/'CHA FAO - Data, Land Use'!$R$3</f>
        <v>2.2992063492063491E-2</v>
      </c>
      <c r="F42" s="302">
        <v>2.2992063492063491E-2</v>
      </c>
      <c r="G42" s="302">
        <v>2.2992063492063491E-2</v>
      </c>
      <c r="H42" s="302">
        <v>2.2992063492063491E-2</v>
      </c>
      <c r="I42" s="302">
        <v>2.2992063492063491E-2</v>
      </c>
      <c r="J42" s="302">
        <v>2.2992063492063491E-2</v>
      </c>
      <c r="K42" s="302">
        <v>2.2992063492063491E-2</v>
      </c>
      <c r="L42" s="302">
        <v>2.2992063492063491E-2</v>
      </c>
      <c r="M42" s="302">
        <v>2.2992063492063491E-2</v>
      </c>
      <c r="N42" s="302">
        <v>2.2992063492063491E-2</v>
      </c>
      <c r="O42" s="302">
        <v>2.2992063492063491E-2</v>
      </c>
      <c r="P42" s="302">
        <v>2.2992063492063491E-2</v>
      </c>
      <c r="Q42" s="302">
        <v>2.2992063492063491E-2</v>
      </c>
      <c r="R42" s="302">
        <v>2.2992063492063491E-2</v>
      </c>
      <c r="S42" s="302">
        <v>2.2992063492063491E-2</v>
      </c>
      <c r="T42" s="302">
        <v>2.2992063492063491E-2</v>
      </c>
      <c r="U42" s="302">
        <v>2.2992063492063491E-2</v>
      </c>
      <c r="V42" s="302">
        <v>2.2992063492063491E-2</v>
      </c>
      <c r="W42" s="302">
        <v>2.2992063492063491E-2</v>
      </c>
      <c r="X42" s="302">
        <v>2.2992063492063491E-2</v>
      </c>
      <c r="Y42" s="302">
        <v>2.2992063492063491E-2</v>
      </c>
      <c r="Z42" s="302">
        <v>2.2992063492063491E-2</v>
      </c>
      <c r="AA42" s="302">
        <v>2.2992063492063491E-2</v>
      </c>
      <c r="AB42" s="302">
        <v>2.2992063492063491E-2</v>
      </c>
      <c r="AC42" s="302">
        <v>2.2992063492063491E-2</v>
      </c>
      <c r="AD42" s="302">
        <v>2.2992063492063491E-2</v>
      </c>
      <c r="AE42" s="302">
        <v>2.2992063492063491E-2</v>
      </c>
      <c r="AF42" s="302">
        <v>2.2992063492063491E-2</v>
      </c>
      <c r="AG42" s="302">
        <v>2.2992063492063491E-2</v>
      </c>
      <c r="AH42" s="302">
        <v>2.2992063492063491E-2</v>
      </c>
      <c r="AI42" s="302">
        <v>2.2992063492063491E-2</v>
      </c>
      <c r="AJ42" s="302">
        <v>2.2992063492063491E-2</v>
      </c>
      <c r="AK42" s="302">
        <v>2.2992063492063491E-2</v>
      </c>
      <c r="AL42" s="302">
        <v>2.2992063492063491E-2</v>
      </c>
      <c r="AM42" s="302">
        <v>2.2992063492063491E-2</v>
      </c>
      <c r="AN42" s="302">
        <v>2.2992063492063491E-2</v>
      </c>
      <c r="AO42" s="302">
        <v>2.2992063492063491E-2</v>
      </c>
      <c r="AP42" s="302">
        <v>2.2992063492063491E-2</v>
      </c>
      <c r="AQ42" s="302">
        <v>2.2992063492063491E-2</v>
      </c>
      <c r="AR42" s="302">
        <v>2.2992063492063491E-2</v>
      </c>
      <c r="AS42" s="302">
        <v>2.2992063492063491E-2</v>
      </c>
      <c r="AT42" s="302">
        <v>2.2992063492063491E-2</v>
      </c>
      <c r="AU42" s="302">
        <v>2.2992063492063491E-2</v>
      </c>
      <c r="AV42" s="302">
        <v>2.2992063492063491E-2</v>
      </c>
      <c r="AW42" s="302">
        <v>2.2992063492063491E-2</v>
      </c>
      <c r="AX42" s="302">
        <v>2.2992063492063491E-2</v>
      </c>
      <c r="AY42" s="302">
        <v>2.2992063492063491E-2</v>
      </c>
      <c r="AZ42" s="302">
        <v>2.2992063492063491E-2</v>
      </c>
    </row>
    <row r="43" spans="1:136" s="302" customFormat="1" x14ac:dyDescent="0.35">
      <c r="A43" s="110"/>
      <c r="C43" s="303"/>
    </row>
    <row r="44" spans="1:136" x14ac:dyDescent="0.35">
      <c r="C44" s="304" t="s">
        <v>97</v>
      </c>
      <c r="E44" s="25">
        <f>'CHA FAO - Data, Land Use'!R6</f>
        <v>2900</v>
      </c>
      <c r="F44" s="25">
        <f>'CHA FAO - Data, Land Use'!S6</f>
        <v>2900</v>
      </c>
      <c r="G44" s="25">
        <f>'CHA FAO - Data, Land Use'!T6</f>
        <v>2910</v>
      </c>
      <c r="H44" s="25">
        <f>'CHA FAO - Data, Land Use'!U6</f>
        <v>2920</v>
      </c>
      <c r="I44" s="25">
        <f>'CHA FAO - Data, Land Use'!V6</f>
        <v>3000</v>
      </c>
      <c r="J44" s="25">
        <f>'CHA FAO - Data, Land Use'!W6</f>
        <v>3100</v>
      </c>
      <c r="K44" s="25">
        <f>'CHA FAO - Data, Land Use'!X6</f>
        <v>3100</v>
      </c>
      <c r="L44" s="25">
        <f>'CHA FAO - Data, Land Use'!Y6</f>
        <v>3150</v>
      </c>
      <c r="M44" s="25">
        <f>'CHA FAO - Data, Land Use'!Z6</f>
        <v>3150</v>
      </c>
      <c r="N44" s="25">
        <f>'CHA FAO - Data, Land Use'!AA6</f>
        <v>3150</v>
      </c>
      <c r="O44" s="25">
        <f>'CHA FAO - Data, Land Use'!AB6</f>
        <v>3150</v>
      </c>
      <c r="P44" s="25">
        <f>'CHA FAO - Data, Land Use'!AC6</f>
        <v>3150</v>
      </c>
      <c r="Q44" s="25">
        <f>'CHA FAO - Data, Land Use'!AD6</f>
        <v>3150</v>
      </c>
      <c r="R44" s="25">
        <f>'CHA FAO - Data, Land Use'!AE6</f>
        <v>3150</v>
      </c>
      <c r="S44" s="25">
        <f>'CHA FAO - Data, Land Use'!AF6</f>
        <v>3155</v>
      </c>
      <c r="T44" s="25">
        <f>'CHA FAO - Data, Land Use'!AG6</f>
        <v>3205</v>
      </c>
      <c r="U44" s="25">
        <f>'CHA FAO - Data, Land Use'!AH6</f>
        <v>3205</v>
      </c>
      <c r="V44" s="25">
        <f>'CHA FAO - Data, Land Use'!AI6</f>
        <v>3230</v>
      </c>
      <c r="W44" s="25">
        <f>'CHA FAO - Data, Land Use'!AJ6</f>
        <v>3250</v>
      </c>
      <c r="X44" s="25">
        <f>'CHA FAO - Data, Land Use'!AK6</f>
        <v>3300</v>
      </c>
      <c r="Y44" s="25">
        <f>'CHA FAO - Data, Land Use'!AL6</f>
        <v>3350</v>
      </c>
      <c r="Z44" s="25">
        <f>'CHA FAO - Data, Land Use'!AM6</f>
        <v>3370</v>
      </c>
      <c r="AA44" s="25">
        <f>'CHA FAO - Data, Land Use'!AN6</f>
        <v>3400</v>
      </c>
      <c r="AB44" s="25">
        <f>'CHA FAO - Data, Land Use'!AO6</f>
        <v>3420</v>
      </c>
      <c r="AC44" s="25">
        <f>'CHA FAO - Data, Land Use'!AP6</f>
        <v>3450</v>
      </c>
      <c r="AD44" s="25">
        <f>'CHA FAO - Data, Land Use'!AQ6</f>
        <v>3430</v>
      </c>
      <c r="AE44" s="25">
        <f>'CHA FAO - Data, Land Use'!AR6</f>
        <v>3630</v>
      </c>
      <c r="AF44" s="25">
        <f>'CHA FAO - Data, Land Use'!AS6</f>
        <v>3630</v>
      </c>
      <c r="AG44" s="25">
        <f>'CHA FAO - Data, Land Use'!AT6</f>
        <v>3630</v>
      </c>
      <c r="AH44" s="25">
        <f>'CHA FAO - Data, Land Use'!AU6</f>
        <v>3630</v>
      </c>
      <c r="AI44" s="25">
        <f>'CHA FAO - Data, Land Use'!AV6</f>
        <v>3930</v>
      </c>
      <c r="AJ44" s="25">
        <f>'CHA FAO - Data, Land Use'!AW6</f>
        <v>3730</v>
      </c>
      <c r="AK44" s="25">
        <f>'CHA FAO - Data, Land Use'!AX6</f>
        <v>3830</v>
      </c>
      <c r="AL44" s="25">
        <f>'CHA FAO - Data, Land Use'!AY6</f>
        <v>3830</v>
      </c>
      <c r="AM44" s="25">
        <f>'CHA FAO - Data, Land Use'!AZ6</f>
        <v>3930</v>
      </c>
      <c r="AN44" s="25">
        <f>'CHA FAO - Data, Land Use'!BA6</f>
        <v>3930</v>
      </c>
      <c r="AO44" s="25">
        <f>'CHA FAO - Data, Land Use'!BB6</f>
        <v>3931</v>
      </c>
      <c r="AP44" s="25">
        <f>'CHA FAO - Data, Land Use'!BC6</f>
        <v>3931</v>
      </c>
      <c r="AQ44" s="25">
        <f>'CHA FAO - Data, Land Use'!BD6</f>
        <v>4035</v>
      </c>
      <c r="AR44" s="25">
        <f>'CHA FAO - Data, Land Use'!BE6</f>
        <v>4235</v>
      </c>
      <c r="AS44" s="25">
        <f>'CHA FAO - Data, Land Use'!BF6</f>
        <v>4335</v>
      </c>
      <c r="AT44" s="25">
        <f>'CHA FAO - Data, Land Use'!BG6</f>
        <v>4685</v>
      </c>
      <c r="AU44" s="25">
        <f>'CHA FAO - Data, Land Use'!BH6</f>
        <v>5036</v>
      </c>
      <c r="AV44" s="25">
        <f>'CHA FAO - Data, Land Use'!BI6</f>
        <v>5236</v>
      </c>
      <c r="AW44" s="25">
        <f>'CHA FAO - Data, Land Use'!BJ6</f>
        <v>5237</v>
      </c>
      <c r="AX44" s="25">
        <f>'CHA FAO - Data, Land Use'!BK6</f>
        <v>5238</v>
      </c>
      <c r="AY44" s="25">
        <f>'CHA FAO - Data, Land Use'!BL6</f>
        <v>5238</v>
      </c>
      <c r="AZ44" s="25">
        <f>'CHA FAO - Data, Land Use'!BM6</f>
        <v>5238</v>
      </c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</row>
    <row r="45" spans="1:136" s="302" customFormat="1" x14ac:dyDescent="0.35">
      <c r="A45" s="110"/>
      <c r="C45" s="303" t="s">
        <v>492</v>
      </c>
      <c r="E45" s="302">
        <f>E44/'CHA FAO - Data, Land Use'!$R$3</f>
        <v>2.3015873015873017E-2</v>
      </c>
      <c r="F45" s="302">
        <f>F44/'CHA FAO - Data, Land Use'!$R$3</f>
        <v>2.3015873015873017E-2</v>
      </c>
      <c r="G45" s="302">
        <f>G44/'CHA FAO - Data, Land Use'!$R$3</f>
        <v>2.3095238095238096E-2</v>
      </c>
      <c r="H45" s="302">
        <f>H44/'CHA FAO - Data, Land Use'!$R$3</f>
        <v>2.3174603174603174E-2</v>
      </c>
      <c r="I45" s="302">
        <f>I44/'CHA FAO - Data, Land Use'!$R$3</f>
        <v>2.3809523809523808E-2</v>
      </c>
      <c r="J45" s="302">
        <f>J44/'CHA FAO - Data, Land Use'!$R$3</f>
        <v>2.4603174603174603E-2</v>
      </c>
      <c r="K45" s="302">
        <f>K44/'CHA FAO - Data, Land Use'!$R$3</f>
        <v>2.4603174603174603E-2</v>
      </c>
      <c r="L45" s="302">
        <f>L44/'CHA FAO - Data, Land Use'!$R$3</f>
        <v>2.5000000000000001E-2</v>
      </c>
      <c r="M45" s="302">
        <f>M44/'CHA FAO - Data, Land Use'!$R$3</f>
        <v>2.5000000000000001E-2</v>
      </c>
      <c r="N45" s="302">
        <f>N44/'CHA FAO - Data, Land Use'!$R$3</f>
        <v>2.5000000000000001E-2</v>
      </c>
      <c r="O45" s="302">
        <f>O44/'CHA FAO - Data, Land Use'!$R$3</f>
        <v>2.5000000000000001E-2</v>
      </c>
      <c r="P45" s="302">
        <f>P44/'CHA FAO - Data, Land Use'!$R$3</f>
        <v>2.5000000000000001E-2</v>
      </c>
      <c r="Q45" s="302">
        <f>Q44/'CHA FAO - Data, Land Use'!$R$3</f>
        <v>2.5000000000000001E-2</v>
      </c>
      <c r="R45" s="302">
        <f>R44/'CHA FAO - Data, Land Use'!$R$3</f>
        <v>2.5000000000000001E-2</v>
      </c>
      <c r="S45" s="302">
        <f>S44/'CHA FAO - Data, Land Use'!$R$3</f>
        <v>2.5039682539682539E-2</v>
      </c>
      <c r="T45" s="302">
        <f>T44/'CHA FAO - Data, Land Use'!$R$3</f>
        <v>2.5436507936507938E-2</v>
      </c>
      <c r="U45" s="302">
        <f>U44/'CHA FAO - Data, Land Use'!$R$3</f>
        <v>2.5436507936507938E-2</v>
      </c>
      <c r="V45" s="302">
        <f>V44/'CHA FAO - Data, Land Use'!$R$3</f>
        <v>2.5634920634920635E-2</v>
      </c>
      <c r="W45" s="302">
        <f>W44/'CHA FAO - Data, Land Use'!$R$3</f>
        <v>2.5793650793650792E-2</v>
      </c>
      <c r="X45" s="302">
        <f>X44/'CHA FAO - Data, Land Use'!$R$3</f>
        <v>2.6190476190476191E-2</v>
      </c>
      <c r="Y45" s="302">
        <f>Y44/'CHA FAO - Data, Land Use'!$R$3</f>
        <v>2.6587301587301587E-2</v>
      </c>
      <c r="Z45" s="302">
        <f>Z44/'CHA FAO - Data, Land Use'!$R$3</f>
        <v>2.6746031746031747E-2</v>
      </c>
      <c r="AA45" s="302">
        <f>AA44/'CHA FAO - Data, Land Use'!$R$3</f>
        <v>2.6984126984126985E-2</v>
      </c>
      <c r="AB45" s="302">
        <f>AB44/'CHA FAO - Data, Land Use'!$R$3</f>
        <v>2.7142857142857142E-2</v>
      </c>
      <c r="AC45" s="302">
        <f>AC44/'CHA FAO - Data, Land Use'!$R$3</f>
        <v>2.7380952380952381E-2</v>
      </c>
      <c r="AD45" s="302">
        <f>AD44/'CHA FAO - Data, Land Use'!$R$3</f>
        <v>2.7222222222222221E-2</v>
      </c>
      <c r="AE45" s="302">
        <f>AE44/'CHA FAO - Data, Land Use'!$R$3</f>
        <v>2.8809523809523809E-2</v>
      </c>
      <c r="AF45" s="302">
        <f>AF44/'CHA FAO - Data, Land Use'!$R$3</f>
        <v>2.8809523809523809E-2</v>
      </c>
      <c r="AG45" s="302">
        <f>AG44/'CHA FAO - Data, Land Use'!$R$3</f>
        <v>2.8809523809523809E-2</v>
      </c>
      <c r="AH45" s="302">
        <f>AH44/'CHA FAO - Data, Land Use'!$R$3</f>
        <v>2.8809523809523809E-2</v>
      </c>
      <c r="AI45" s="302">
        <f>AI44/'CHA FAO - Data, Land Use'!$R$3</f>
        <v>3.1190476190476192E-2</v>
      </c>
      <c r="AJ45" s="302">
        <f>AJ44/'CHA FAO - Data, Land Use'!$R$3</f>
        <v>2.9603174603174603E-2</v>
      </c>
      <c r="AK45" s="302">
        <f>AK44/'CHA FAO - Data, Land Use'!$R$3</f>
        <v>3.0396825396825398E-2</v>
      </c>
      <c r="AL45" s="302">
        <f>AL44/'CHA FAO - Data, Land Use'!$R$3</f>
        <v>3.0396825396825398E-2</v>
      </c>
      <c r="AM45" s="302">
        <f>AM44/'CHA FAO - Data, Land Use'!$R$3</f>
        <v>3.1190476190476192E-2</v>
      </c>
      <c r="AN45" s="302">
        <f>AN44/'CHA FAO - Data, Land Use'!$R$3</f>
        <v>3.1190476190476192E-2</v>
      </c>
      <c r="AO45" s="302">
        <f>AO44/'CHA FAO - Data, Land Use'!$R$3</f>
        <v>3.1198412698412697E-2</v>
      </c>
      <c r="AP45" s="302">
        <f>AP44/'CHA FAO - Data, Land Use'!$R$3</f>
        <v>3.1198412698412697E-2</v>
      </c>
      <c r="AQ45" s="302">
        <f>AQ44/'CHA FAO - Data, Land Use'!$R$3</f>
        <v>3.2023809523809524E-2</v>
      </c>
      <c r="AR45" s="302">
        <f>AR44/'CHA FAO - Data, Land Use'!$R$3</f>
        <v>3.3611111111111112E-2</v>
      </c>
      <c r="AS45" s="302">
        <f>AS44/'CHA FAO - Data, Land Use'!$R$3</f>
        <v>3.4404761904761903E-2</v>
      </c>
      <c r="AT45" s="302">
        <f>AT44/'CHA FAO - Data, Land Use'!$R$3</f>
        <v>3.7182539682539685E-2</v>
      </c>
      <c r="AU45" s="302">
        <f>AU44/'CHA FAO - Data, Land Use'!$R$3</f>
        <v>3.9968253968253965E-2</v>
      </c>
      <c r="AV45" s="302">
        <f>AV44/'CHA FAO - Data, Land Use'!$R$3</f>
        <v>4.1555555555555554E-2</v>
      </c>
      <c r="AW45" s="302">
        <f>AW44/'CHA FAO - Data, Land Use'!$R$3</f>
        <v>4.1563492063492066E-2</v>
      </c>
      <c r="AX45" s="302">
        <f>AX44/'CHA FAO - Data, Land Use'!$R$3</f>
        <v>4.1571428571428572E-2</v>
      </c>
      <c r="AY45" s="302">
        <f>AY44/'CHA FAO - Data, Land Use'!$R$3</f>
        <v>4.1571428571428572E-2</v>
      </c>
      <c r="AZ45" s="302">
        <f>AZ44/'CHA FAO - Data, Land Use'!$R$3</f>
        <v>4.1571428571428572E-2</v>
      </c>
    </row>
    <row r="46" spans="1:136" s="302" customFormat="1" x14ac:dyDescent="0.35">
      <c r="A46" s="110"/>
      <c r="C46" s="303"/>
    </row>
    <row r="47" spans="1:136" x14ac:dyDescent="0.35">
      <c r="C47" s="261" t="s">
        <v>280</v>
      </c>
      <c r="E47" s="25">
        <f>'CHA FAO - Data, Land Use'!R5</f>
        <v>47900</v>
      </c>
      <c r="F47" s="25">
        <f>'CHA FAO - Data, Land Use'!S5</f>
        <v>47900</v>
      </c>
      <c r="G47" s="25">
        <f>'CHA FAO - Data, Land Use'!T5</f>
        <v>47910</v>
      </c>
      <c r="H47" s="25">
        <f>'CHA FAO - Data, Land Use'!U5</f>
        <v>47920</v>
      </c>
      <c r="I47" s="25">
        <f>'CHA FAO - Data, Land Use'!V5</f>
        <v>48000</v>
      </c>
      <c r="J47" s="25">
        <f>'CHA FAO - Data, Land Use'!W5</f>
        <v>48100</v>
      </c>
      <c r="K47" s="25">
        <f>'CHA FAO - Data, Land Use'!X5</f>
        <v>48100</v>
      </c>
      <c r="L47" s="25">
        <f>'CHA FAO - Data, Land Use'!Y5</f>
        <v>48150</v>
      </c>
      <c r="M47" s="25">
        <f>'CHA FAO - Data, Land Use'!Z5</f>
        <v>48150</v>
      </c>
      <c r="N47" s="25">
        <f>'CHA FAO - Data, Land Use'!AA5</f>
        <v>48150</v>
      </c>
      <c r="O47" s="25">
        <f>'CHA FAO - Data, Land Use'!AB5</f>
        <v>48150</v>
      </c>
      <c r="P47" s="25">
        <f>'CHA FAO - Data, Land Use'!AC5</f>
        <v>48150</v>
      </c>
      <c r="Q47" s="25">
        <f>'CHA FAO - Data, Land Use'!AD5</f>
        <v>48150</v>
      </c>
      <c r="R47" s="25">
        <f>'CHA FAO - Data, Land Use'!AE5</f>
        <v>48150</v>
      </c>
      <c r="S47" s="25">
        <f>'CHA FAO - Data, Land Use'!AF5</f>
        <v>48155</v>
      </c>
      <c r="T47" s="25">
        <f>'CHA FAO - Data, Land Use'!AG5</f>
        <v>48205</v>
      </c>
      <c r="U47" s="25">
        <f>'CHA FAO - Data, Land Use'!AH5</f>
        <v>48205</v>
      </c>
      <c r="V47" s="25">
        <f>'CHA FAO - Data, Land Use'!AI5</f>
        <v>48230</v>
      </c>
      <c r="W47" s="25">
        <f>'CHA FAO - Data, Land Use'!AJ5</f>
        <v>48250</v>
      </c>
      <c r="X47" s="25">
        <f>'CHA FAO - Data, Land Use'!AK5</f>
        <v>48300</v>
      </c>
      <c r="Y47" s="25">
        <f>'CHA FAO - Data, Land Use'!AL5</f>
        <v>48350</v>
      </c>
      <c r="Z47" s="25">
        <f>'CHA FAO - Data, Land Use'!AM5</f>
        <v>48370</v>
      </c>
      <c r="AA47" s="25">
        <f>'CHA FAO - Data, Land Use'!AN5</f>
        <v>48400</v>
      </c>
      <c r="AB47" s="25">
        <f>'CHA FAO - Data, Land Use'!AO5</f>
        <v>48420</v>
      </c>
      <c r="AC47" s="25">
        <f>'CHA FAO - Data, Land Use'!AP5</f>
        <v>48450</v>
      </c>
      <c r="AD47" s="25">
        <f>'CHA FAO - Data, Land Use'!AQ5</f>
        <v>48430</v>
      </c>
      <c r="AE47" s="25">
        <f>'CHA FAO - Data, Land Use'!AR5</f>
        <v>48630</v>
      </c>
      <c r="AF47" s="25">
        <f>'CHA FAO - Data, Land Use'!AS5</f>
        <v>48630</v>
      </c>
      <c r="AG47" s="25">
        <f>'CHA FAO - Data, Land Use'!AT5</f>
        <v>48630</v>
      </c>
      <c r="AH47" s="25">
        <f>'CHA FAO - Data, Land Use'!AU5</f>
        <v>48630</v>
      </c>
      <c r="AI47" s="25">
        <f>'CHA FAO - Data, Land Use'!AV5</f>
        <v>48930</v>
      </c>
      <c r="AJ47" s="25">
        <f>'CHA FAO - Data, Land Use'!AW5</f>
        <v>48730</v>
      </c>
      <c r="AK47" s="25">
        <f>'CHA FAO - Data, Land Use'!AX5</f>
        <v>48830</v>
      </c>
      <c r="AL47" s="25">
        <f>'CHA FAO - Data, Land Use'!AY5</f>
        <v>48830</v>
      </c>
      <c r="AM47" s="25">
        <f>'CHA FAO - Data, Land Use'!AZ5</f>
        <v>48930</v>
      </c>
      <c r="AN47" s="25">
        <f>'CHA FAO - Data, Land Use'!BA5</f>
        <v>48930</v>
      </c>
      <c r="AO47" s="25">
        <f>'CHA FAO - Data, Land Use'!BB5</f>
        <v>48931</v>
      </c>
      <c r="AP47" s="25">
        <f>'CHA FAO - Data, Land Use'!BC5</f>
        <v>48931</v>
      </c>
      <c r="AQ47" s="25">
        <f>'CHA FAO - Data, Land Use'!BD5</f>
        <v>49035</v>
      </c>
      <c r="AR47" s="25">
        <f>'CHA FAO - Data, Land Use'!BE5</f>
        <v>49235</v>
      </c>
      <c r="AS47" s="25">
        <f>'CHA FAO - Data, Land Use'!BF5</f>
        <v>49335</v>
      </c>
      <c r="AT47" s="25">
        <f>'CHA FAO - Data, Land Use'!BG5</f>
        <v>49685</v>
      </c>
      <c r="AU47" s="25">
        <f>'CHA FAO - Data, Land Use'!BH5</f>
        <v>50036</v>
      </c>
      <c r="AV47" s="25">
        <f>'CHA FAO - Data, Land Use'!BI5</f>
        <v>50236</v>
      </c>
      <c r="AW47" s="25">
        <f>'CHA FAO - Data, Land Use'!BJ5</f>
        <v>50237</v>
      </c>
      <c r="AX47" s="25">
        <f>'CHA FAO - Data, Land Use'!BK5</f>
        <v>50238</v>
      </c>
      <c r="AY47" s="25">
        <f>'CHA FAO - Data, Land Use'!BL5</f>
        <v>50238</v>
      </c>
      <c r="AZ47" s="25">
        <f>'CHA FAO - Data, Land Use'!BM5</f>
        <v>50238</v>
      </c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</row>
    <row r="48" spans="1:136" s="302" customFormat="1" x14ac:dyDescent="0.35">
      <c r="A48" s="110"/>
      <c r="C48" s="303" t="s">
        <v>492</v>
      </c>
      <c r="E48" s="302">
        <f>E47/'CHA FAO - Data, Land Use'!$R$3</f>
        <v>0.38015873015873014</v>
      </c>
      <c r="F48" s="302">
        <f>F47/'CHA FAO - Data, Land Use'!$R$3</f>
        <v>0.38015873015873014</v>
      </c>
      <c r="G48" s="302">
        <f>G47/'CHA FAO - Data, Land Use'!$R$3</f>
        <v>0.38023809523809526</v>
      </c>
      <c r="H48" s="302">
        <f>H47/'CHA FAO - Data, Land Use'!$R$3</f>
        <v>0.38031746031746033</v>
      </c>
      <c r="I48" s="302">
        <f>I47/'CHA FAO - Data, Land Use'!$R$3</f>
        <v>0.38095238095238093</v>
      </c>
      <c r="J48" s="302">
        <f>J47/'CHA FAO - Data, Land Use'!$R$3</f>
        <v>0.38174603174603172</v>
      </c>
      <c r="K48" s="302">
        <f>K47/'CHA FAO - Data, Land Use'!$R$3</f>
        <v>0.38174603174603172</v>
      </c>
      <c r="L48" s="302">
        <f>L47/'CHA FAO - Data, Land Use'!$R$3</f>
        <v>0.38214285714285712</v>
      </c>
      <c r="M48" s="302">
        <f>M47/'CHA FAO - Data, Land Use'!$R$3</f>
        <v>0.38214285714285712</v>
      </c>
      <c r="N48" s="302">
        <f>N47/'CHA FAO - Data, Land Use'!$R$3</f>
        <v>0.38214285714285712</v>
      </c>
      <c r="O48" s="302">
        <f>O47/'CHA FAO - Data, Land Use'!$R$3</f>
        <v>0.38214285714285712</v>
      </c>
      <c r="P48" s="302">
        <f>P47/'CHA FAO - Data, Land Use'!$R$3</f>
        <v>0.38214285714285712</v>
      </c>
      <c r="Q48" s="302">
        <f>Q47/'CHA FAO - Data, Land Use'!$R$3</f>
        <v>0.38214285714285712</v>
      </c>
      <c r="R48" s="302">
        <f>R47/'CHA FAO - Data, Land Use'!$R$3</f>
        <v>0.38214285714285712</v>
      </c>
      <c r="S48" s="302">
        <f>S47/'CHA FAO - Data, Land Use'!$R$3</f>
        <v>0.38218253968253968</v>
      </c>
      <c r="T48" s="302">
        <f>T47/'CHA FAO - Data, Land Use'!$R$3</f>
        <v>0.38257936507936507</v>
      </c>
      <c r="U48" s="302">
        <f>U47/'CHA FAO - Data, Land Use'!$R$3</f>
        <v>0.38257936507936507</v>
      </c>
      <c r="V48" s="302">
        <f>V47/'CHA FAO - Data, Land Use'!$R$3</f>
        <v>0.38277777777777777</v>
      </c>
      <c r="W48" s="302">
        <f>W47/'CHA FAO - Data, Land Use'!$R$3</f>
        <v>0.38293650793650796</v>
      </c>
      <c r="X48" s="302">
        <f>X47/'CHA FAO - Data, Land Use'!$R$3</f>
        <v>0.38333333333333336</v>
      </c>
      <c r="Y48" s="302">
        <f>Y47/'CHA FAO - Data, Land Use'!$R$3</f>
        <v>0.38373015873015875</v>
      </c>
      <c r="Z48" s="302">
        <f>Z47/'CHA FAO - Data, Land Use'!$R$3</f>
        <v>0.38388888888888889</v>
      </c>
      <c r="AA48" s="302">
        <f>AA47/'CHA FAO - Data, Land Use'!$R$3</f>
        <v>0.38412698412698415</v>
      </c>
      <c r="AB48" s="302">
        <f>AB47/'CHA FAO - Data, Land Use'!$R$3</f>
        <v>0.38428571428571429</v>
      </c>
      <c r="AC48" s="302">
        <f>AC47/'CHA FAO - Data, Land Use'!$R$3</f>
        <v>0.38452380952380955</v>
      </c>
      <c r="AD48" s="302">
        <f>AD47/'CHA FAO - Data, Land Use'!$R$3</f>
        <v>0.38436507936507935</v>
      </c>
      <c r="AE48" s="302">
        <f>AE47/'CHA FAO - Data, Land Use'!$R$3</f>
        <v>0.38595238095238094</v>
      </c>
      <c r="AF48" s="302">
        <f>AF47/'CHA FAO - Data, Land Use'!$R$3</f>
        <v>0.38595238095238094</v>
      </c>
      <c r="AG48" s="302">
        <f>AG47/'CHA FAO - Data, Land Use'!$R$3</f>
        <v>0.38595238095238094</v>
      </c>
      <c r="AH48" s="302">
        <f>AH47/'CHA FAO - Data, Land Use'!$R$3</f>
        <v>0.38595238095238094</v>
      </c>
      <c r="AI48" s="302">
        <f>AI47/'CHA FAO - Data, Land Use'!$R$3</f>
        <v>0.38833333333333331</v>
      </c>
      <c r="AJ48" s="302">
        <f>AJ47/'CHA FAO - Data, Land Use'!$R$3</f>
        <v>0.38674603174603173</v>
      </c>
      <c r="AK48" s="302">
        <f>AK47/'CHA FAO - Data, Land Use'!$R$3</f>
        <v>0.38753968253968252</v>
      </c>
      <c r="AL48" s="302">
        <f>AL47/'CHA FAO - Data, Land Use'!$R$3</f>
        <v>0.38753968253968252</v>
      </c>
      <c r="AM48" s="302">
        <f>AM47/'CHA FAO - Data, Land Use'!$R$3</f>
        <v>0.38833333333333331</v>
      </c>
      <c r="AN48" s="302">
        <f>AN47/'CHA FAO - Data, Land Use'!$R$3</f>
        <v>0.38833333333333331</v>
      </c>
      <c r="AO48" s="302">
        <f>AO47/'CHA FAO - Data, Land Use'!$R$3</f>
        <v>0.38834126984126982</v>
      </c>
      <c r="AP48" s="302">
        <f>AP47/'CHA FAO - Data, Land Use'!$R$3</f>
        <v>0.38834126984126982</v>
      </c>
      <c r="AQ48" s="302">
        <f>AQ47/'CHA FAO - Data, Land Use'!$R$3</f>
        <v>0.38916666666666666</v>
      </c>
      <c r="AR48" s="302">
        <f>AR47/'CHA FAO - Data, Land Use'!$R$3</f>
        <v>0.39075396825396824</v>
      </c>
      <c r="AS48" s="302">
        <f>AS47/'CHA FAO - Data, Land Use'!$R$3</f>
        <v>0.39154761904761903</v>
      </c>
      <c r="AT48" s="302">
        <f>AT47/'CHA FAO - Data, Land Use'!$R$3</f>
        <v>0.3943253968253968</v>
      </c>
      <c r="AU48" s="302">
        <f>AU47/'CHA FAO - Data, Land Use'!$R$3</f>
        <v>0.39711111111111114</v>
      </c>
      <c r="AV48" s="302">
        <f>AV47/'CHA FAO - Data, Land Use'!$R$3</f>
        <v>0.39869841269841272</v>
      </c>
      <c r="AW48" s="302">
        <f>AW47/'CHA FAO - Data, Land Use'!$R$3</f>
        <v>0.39870634920634923</v>
      </c>
      <c r="AX48" s="302">
        <f>AX47/'CHA FAO - Data, Land Use'!$R$3</f>
        <v>0.39871428571428569</v>
      </c>
      <c r="AY48" s="302">
        <f>AY47/'CHA FAO - Data, Land Use'!$R$3</f>
        <v>0.39871428571428569</v>
      </c>
      <c r="AZ48" s="302">
        <f>AZ47/'CHA FAO - Data, Land Use'!$R$3</f>
        <v>0.39871428571428569</v>
      </c>
    </row>
    <row r="49" spans="1:136" s="302" customFormat="1" x14ac:dyDescent="0.35">
      <c r="A49" s="110"/>
      <c r="C49" s="303"/>
    </row>
    <row r="50" spans="1:136" x14ac:dyDescent="0.35">
      <c r="C50" s="261" t="s">
        <v>277</v>
      </c>
      <c r="E50" s="25">
        <f>'CHA FAO - Data, Land Use'!R16</f>
        <v>9</v>
      </c>
      <c r="F50" s="25">
        <f>'CHA FAO - Data, Land Use'!S16</f>
        <v>9</v>
      </c>
      <c r="G50" s="25">
        <f>'CHA FAO - Data, Land Use'!T16</f>
        <v>9</v>
      </c>
      <c r="H50" s="25">
        <f>'CHA FAO - Data, Land Use'!U16</f>
        <v>10</v>
      </c>
      <c r="I50" s="25">
        <f>'CHA FAO - Data, Land Use'!V16</f>
        <v>10</v>
      </c>
      <c r="J50" s="25">
        <f>'CHA FAO - Data, Land Use'!W16</f>
        <v>10</v>
      </c>
      <c r="K50" s="25">
        <f>'CHA FAO - Data, Land Use'!X16</f>
        <v>10</v>
      </c>
      <c r="L50" s="25">
        <f>'CHA FAO - Data, Land Use'!Y16</f>
        <v>12</v>
      </c>
      <c r="M50" s="25">
        <f>'CHA FAO - Data, Land Use'!Z16</f>
        <v>12</v>
      </c>
      <c r="N50" s="25">
        <f>'CHA FAO - Data, Land Use'!AA16</f>
        <v>12</v>
      </c>
      <c r="O50" s="25">
        <f>'CHA FAO - Data, Land Use'!AB16</f>
        <v>14</v>
      </c>
      <c r="P50" s="25">
        <f>'CHA FAO - Data, Land Use'!AC16</f>
        <v>14</v>
      </c>
      <c r="Q50" s="25">
        <f>'CHA FAO - Data, Land Use'!AD16</f>
        <v>14</v>
      </c>
      <c r="R50" s="25">
        <f>'CHA FAO - Data, Land Use'!AE16</f>
        <v>14</v>
      </c>
      <c r="S50" s="25">
        <f>'CHA FAO - Data, Land Use'!AF16</f>
        <v>14</v>
      </c>
      <c r="T50" s="25">
        <f>'CHA FAO - Data, Land Use'!AG16</f>
        <v>14</v>
      </c>
      <c r="U50" s="25">
        <f>'CHA FAO - Data, Land Use'!AH16</f>
        <v>14</v>
      </c>
      <c r="V50" s="25">
        <f>'CHA FAO - Data, Land Use'!AI16</f>
        <v>14</v>
      </c>
      <c r="W50" s="25">
        <f>'CHA FAO - Data, Land Use'!AJ16</f>
        <v>16</v>
      </c>
      <c r="X50" s="25">
        <f>'CHA FAO - Data, Land Use'!AK16</f>
        <v>16</v>
      </c>
      <c r="Y50" s="25">
        <f>'CHA FAO - Data, Land Use'!AL16</f>
        <v>16</v>
      </c>
      <c r="Z50" s="25">
        <f>'CHA FAO - Data, Land Use'!AM16</f>
        <v>18.7</v>
      </c>
      <c r="AA50" s="25">
        <f>'CHA FAO - Data, Land Use'!AN16</f>
        <v>18.7</v>
      </c>
      <c r="AB50" s="25">
        <f>'CHA FAO - Data, Land Use'!AO16</f>
        <v>19</v>
      </c>
      <c r="AC50" s="25">
        <f>'CHA FAO - Data, Land Use'!AP16</f>
        <v>20</v>
      </c>
      <c r="AD50" s="25">
        <f>'CHA FAO - Data, Land Use'!AQ16</f>
        <v>20</v>
      </c>
      <c r="AE50" s="25">
        <f>'CHA FAO - Data, Land Use'!AR16</f>
        <v>20</v>
      </c>
      <c r="AF50" s="25">
        <f>'CHA FAO - Data, Land Use'!AS16</f>
        <v>22</v>
      </c>
      <c r="AG50" s="25">
        <f>'CHA FAO - Data, Land Use'!AT16</f>
        <v>24</v>
      </c>
      <c r="AH50" s="25">
        <f>'CHA FAO - Data, Land Use'!AU16</f>
        <v>26</v>
      </c>
      <c r="AI50" s="25">
        <f>'CHA FAO - Data, Land Use'!AV16</f>
        <v>28</v>
      </c>
      <c r="AJ50" s="25">
        <f>'CHA FAO - Data, Land Use'!AW16</f>
        <v>30.3</v>
      </c>
      <c r="AK50" s="25">
        <f>'CHA FAO - Data, Land Use'!AX16</f>
        <v>30.3</v>
      </c>
      <c r="AL50" s="25">
        <f>'CHA FAO - Data, Land Use'!AY16</f>
        <v>30.3</v>
      </c>
      <c r="AM50" s="25">
        <f>'CHA FAO - Data, Land Use'!AZ16</f>
        <v>30.3</v>
      </c>
      <c r="AN50" s="25">
        <f>'CHA FAO - Data, Land Use'!BA16</f>
        <v>30.3</v>
      </c>
      <c r="AO50" s="25">
        <f>'CHA FAO - Data, Land Use'!BB16</f>
        <v>30.3</v>
      </c>
      <c r="AP50" s="25">
        <f>'CHA FAO - Data, Land Use'!BC16</f>
        <v>30.3</v>
      </c>
      <c r="AQ50" s="25">
        <f>'CHA FAO - Data, Land Use'!BD16</f>
        <v>30.3</v>
      </c>
      <c r="AR50" s="25">
        <f>'CHA FAO - Data, Land Use'!BE16</f>
        <v>30.3</v>
      </c>
      <c r="AS50" s="25">
        <f>'CHA FAO - Data, Land Use'!BF16</f>
        <v>30.3</v>
      </c>
      <c r="AT50" s="25">
        <f>'CHA FAO - Data, Land Use'!BG16</f>
        <v>30.3</v>
      </c>
      <c r="AU50" s="25">
        <f>'CHA FAO - Data, Land Use'!BH16</f>
        <v>30.3</v>
      </c>
      <c r="AV50" s="25">
        <f>'CHA FAO - Data, Land Use'!BI16</f>
        <v>30.3</v>
      </c>
      <c r="AW50" s="25">
        <f>'CHA FAO - Data, Land Use'!BJ16</f>
        <v>30.3</v>
      </c>
      <c r="AX50" s="25">
        <f>'CHA FAO - Data, Land Use'!BK16</f>
        <v>30.3</v>
      </c>
      <c r="AY50" s="25">
        <f>'CHA FAO - Data, Land Use'!BL16</f>
        <v>30.3</v>
      </c>
      <c r="AZ50" s="25">
        <f>'CHA FAO - Data, Land Use'!BM16</f>
        <v>30.3</v>
      </c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</row>
    <row r="51" spans="1:136" s="302" customFormat="1" x14ac:dyDescent="0.35">
      <c r="A51" s="110"/>
      <c r="E51" s="302">
        <f>E50/'CHA FAO - Data, Land Use'!$R$3</f>
        <v>7.1428571428571434E-5</v>
      </c>
      <c r="F51" s="302">
        <f>F50/'CHA FAO - Data, Land Use'!$R$3</f>
        <v>7.1428571428571434E-5</v>
      </c>
      <c r="G51" s="302">
        <f>G50/'CHA FAO - Data, Land Use'!$R$3</f>
        <v>7.1428571428571434E-5</v>
      </c>
      <c r="H51" s="302">
        <f>H50/'CHA FAO - Data, Land Use'!$R$3</f>
        <v>7.9365079365079365E-5</v>
      </c>
      <c r="I51" s="302">
        <f>I50/'CHA FAO - Data, Land Use'!$R$3</f>
        <v>7.9365079365079365E-5</v>
      </c>
      <c r="J51" s="302">
        <f>J50/'CHA FAO - Data, Land Use'!$R$3</f>
        <v>7.9365079365079365E-5</v>
      </c>
      <c r="K51" s="302">
        <f>K50/'CHA FAO - Data, Land Use'!$R$3</f>
        <v>7.9365079365079365E-5</v>
      </c>
      <c r="L51" s="302">
        <f>L50/'CHA FAO - Data, Land Use'!$R$3</f>
        <v>9.5238095238095241E-5</v>
      </c>
      <c r="M51" s="302">
        <f>M50/'CHA FAO - Data, Land Use'!$R$3</f>
        <v>9.5238095238095241E-5</v>
      </c>
      <c r="N51" s="302">
        <f>N50/'CHA FAO - Data, Land Use'!$R$3</f>
        <v>9.5238095238095241E-5</v>
      </c>
      <c r="O51" s="302">
        <f>O50/'CHA FAO - Data, Land Use'!$R$3</f>
        <v>1.1111111111111112E-4</v>
      </c>
      <c r="P51" s="302">
        <f>P50/'CHA FAO - Data, Land Use'!$R$3</f>
        <v>1.1111111111111112E-4</v>
      </c>
      <c r="Q51" s="302">
        <f>Q50/'CHA FAO - Data, Land Use'!$R$3</f>
        <v>1.1111111111111112E-4</v>
      </c>
      <c r="R51" s="302">
        <f>R50/'CHA FAO - Data, Land Use'!$R$3</f>
        <v>1.1111111111111112E-4</v>
      </c>
      <c r="S51" s="302">
        <f>S50/'CHA FAO - Data, Land Use'!$R$3</f>
        <v>1.1111111111111112E-4</v>
      </c>
      <c r="T51" s="302">
        <f>T50/'CHA FAO - Data, Land Use'!$R$3</f>
        <v>1.1111111111111112E-4</v>
      </c>
      <c r="U51" s="302">
        <f>U50/'CHA FAO - Data, Land Use'!$R$3</f>
        <v>1.1111111111111112E-4</v>
      </c>
      <c r="V51" s="302">
        <f>V50/'CHA FAO - Data, Land Use'!$R$3</f>
        <v>1.1111111111111112E-4</v>
      </c>
      <c r="W51" s="302">
        <f>W50/'CHA FAO - Data, Land Use'!$R$3</f>
        <v>1.2698412698412698E-4</v>
      </c>
      <c r="X51" s="302">
        <f>X50/'CHA FAO - Data, Land Use'!$R$3</f>
        <v>1.2698412698412698E-4</v>
      </c>
      <c r="Y51" s="302">
        <f>Y50/'CHA FAO - Data, Land Use'!$R$3</f>
        <v>1.2698412698412698E-4</v>
      </c>
      <c r="Z51" s="302">
        <f>Z50/'CHA FAO - Data, Land Use'!$R$3</f>
        <v>1.4841269841269842E-4</v>
      </c>
      <c r="AA51" s="302">
        <f>AA50/'CHA FAO - Data, Land Use'!$R$3</f>
        <v>1.4841269841269842E-4</v>
      </c>
      <c r="AB51" s="302">
        <f>AB50/'CHA FAO - Data, Land Use'!$R$3</f>
        <v>1.507936507936508E-4</v>
      </c>
      <c r="AC51" s="302">
        <f>AC50/'CHA FAO - Data, Land Use'!$R$3</f>
        <v>1.5873015873015873E-4</v>
      </c>
      <c r="AD51" s="302">
        <f>AD50/'CHA FAO - Data, Land Use'!$R$3</f>
        <v>1.5873015873015873E-4</v>
      </c>
      <c r="AE51" s="302">
        <f>AE50/'CHA FAO - Data, Land Use'!$R$3</f>
        <v>1.5873015873015873E-4</v>
      </c>
      <c r="AF51" s="302">
        <f>AF50/'CHA FAO - Data, Land Use'!$R$3</f>
        <v>1.7460317460317459E-4</v>
      </c>
      <c r="AG51" s="302">
        <f>AG50/'CHA FAO - Data, Land Use'!$R$3</f>
        <v>1.9047619047619048E-4</v>
      </c>
      <c r="AH51" s="302">
        <f>AH50/'CHA FAO - Data, Land Use'!$R$3</f>
        <v>2.0634920634920634E-4</v>
      </c>
      <c r="AI51" s="302">
        <f>AI50/'CHA FAO - Data, Land Use'!$R$3</f>
        <v>2.2222222222222223E-4</v>
      </c>
      <c r="AJ51" s="302">
        <f>AJ50/'CHA FAO - Data, Land Use'!$R$3</f>
        <v>2.4047619047619048E-4</v>
      </c>
      <c r="AK51" s="302">
        <f>AK50/'CHA FAO - Data, Land Use'!$R$3</f>
        <v>2.4047619047619048E-4</v>
      </c>
      <c r="AL51" s="302">
        <f>AL50/'CHA FAO - Data, Land Use'!$R$3</f>
        <v>2.4047619047619048E-4</v>
      </c>
      <c r="AM51" s="302">
        <f>AM50/'CHA FAO - Data, Land Use'!$R$3</f>
        <v>2.4047619047619048E-4</v>
      </c>
      <c r="AN51" s="302">
        <f>AN50/'CHA FAO - Data, Land Use'!$R$3</f>
        <v>2.4047619047619048E-4</v>
      </c>
      <c r="AO51" s="302">
        <f>AO50/'CHA FAO - Data, Land Use'!$R$3</f>
        <v>2.4047619047619048E-4</v>
      </c>
      <c r="AP51" s="302">
        <f>AP50/'CHA FAO - Data, Land Use'!$R$3</f>
        <v>2.4047619047619048E-4</v>
      </c>
      <c r="AQ51" s="302">
        <f>AQ50/'CHA FAO - Data, Land Use'!$R$3</f>
        <v>2.4047619047619048E-4</v>
      </c>
      <c r="AR51" s="302">
        <f>AR50/'CHA FAO - Data, Land Use'!$R$3</f>
        <v>2.4047619047619048E-4</v>
      </c>
      <c r="AS51" s="302">
        <f>AS50/'CHA FAO - Data, Land Use'!$R$3</f>
        <v>2.4047619047619048E-4</v>
      </c>
      <c r="AT51" s="302">
        <f>AT50/'CHA FAO - Data, Land Use'!$R$3</f>
        <v>2.4047619047619048E-4</v>
      </c>
      <c r="AU51" s="302">
        <f>AU50/'CHA FAO - Data, Land Use'!$R$3</f>
        <v>2.4047619047619048E-4</v>
      </c>
      <c r="AV51" s="302">
        <f>AV50/'CHA FAO - Data, Land Use'!$R$3</f>
        <v>2.4047619047619048E-4</v>
      </c>
      <c r="AW51" s="302">
        <f>AW50/'CHA FAO - Data, Land Use'!$R$3</f>
        <v>2.4047619047619048E-4</v>
      </c>
      <c r="AX51" s="302">
        <f>AX50/'CHA FAO - Data, Land Use'!$R$3</f>
        <v>2.4047619047619048E-4</v>
      </c>
      <c r="AY51" s="302">
        <f>AY50/'CHA FAO - Data, Land Use'!$R$3</f>
        <v>2.4047619047619048E-4</v>
      </c>
      <c r="AZ51" s="302">
        <f>AZ50/'CHA FAO - Data, Land Use'!$R$3</f>
        <v>2.4047619047619048E-4</v>
      </c>
    </row>
    <row r="52" spans="1:136" s="302" customFormat="1" x14ac:dyDescent="0.35">
      <c r="A52" s="110"/>
    </row>
    <row r="53" spans="1:136" s="52" customFormat="1" x14ac:dyDescent="0.35">
      <c r="C53" s="261" t="s">
        <v>276</v>
      </c>
      <c r="D53" s="52" t="s">
        <v>283</v>
      </c>
      <c r="E53" s="52">
        <v>0</v>
      </c>
      <c r="F53" s="52">
        <v>0</v>
      </c>
      <c r="G53" s="52">
        <v>0</v>
      </c>
      <c r="H53" s="52">
        <v>0</v>
      </c>
      <c r="I53" s="52">
        <v>0</v>
      </c>
      <c r="J53" s="52">
        <v>0</v>
      </c>
      <c r="K53" s="52">
        <v>0</v>
      </c>
      <c r="L53" s="52">
        <v>0</v>
      </c>
      <c r="M53" s="52">
        <v>0</v>
      </c>
      <c r="N53" s="52">
        <v>0</v>
      </c>
      <c r="O53" s="52">
        <v>0</v>
      </c>
      <c r="P53" s="52">
        <v>0</v>
      </c>
      <c r="Q53" s="52">
        <v>0</v>
      </c>
      <c r="R53" s="52">
        <v>0</v>
      </c>
      <c r="S53" s="52">
        <v>0</v>
      </c>
      <c r="T53" s="52">
        <v>0</v>
      </c>
      <c r="U53" s="52">
        <v>0</v>
      </c>
      <c r="V53" s="52">
        <v>0</v>
      </c>
      <c r="W53" s="52">
        <v>0</v>
      </c>
      <c r="X53" s="52">
        <v>0</v>
      </c>
      <c r="Y53" s="52">
        <v>0</v>
      </c>
      <c r="Z53" s="52">
        <v>0</v>
      </c>
      <c r="AA53" s="52">
        <v>0</v>
      </c>
      <c r="AB53" s="52">
        <v>0</v>
      </c>
      <c r="AC53" s="52">
        <v>0</v>
      </c>
      <c r="AD53" s="52">
        <v>0</v>
      </c>
      <c r="AE53" s="52">
        <v>0</v>
      </c>
      <c r="AF53" s="52">
        <v>0</v>
      </c>
      <c r="AG53" s="52">
        <v>0</v>
      </c>
      <c r="AH53" s="52">
        <v>0</v>
      </c>
      <c r="AI53" s="52">
        <v>0</v>
      </c>
      <c r="AJ53" s="52">
        <v>0</v>
      </c>
      <c r="AK53" s="52">
        <v>0</v>
      </c>
      <c r="AL53" s="52">
        <v>0</v>
      </c>
      <c r="AM53" s="52">
        <v>0</v>
      </c>
      <c r="AN53" s="52">
        <v>0</v>
      </c>
      <c r="AO53" s="52">
        <v>0</v>
      </c>
      <c r="AP53" s="52">
        <v>0</v>
      </c>
      <c r="AQ53" s="52">
        <v>0</v>
      </c>
      <c r="AR53" s="52">
        <v>0</v>
      </c>
      <c r="AS53" s="52">
        <v>0</v>
      </c>
      <c r="AT53" s="52">
        <v>0</v>
      </c>
      <c r="AU53" s="52">
        <v>0</v>
      </c>
      <c r="AV53" s="52">
        <v>0</v>
      </c>
      <c r="AW53" s="52">
        <v>0</v>
      </c>
      <c r="AX53" s="52">
        <v>0</v>
      </c>
      <c r="AY53" s="52">
        <v>0</v>
      </c>
      <c r="AZ53" s="52">
        <v>0</v>
      </c>
    </row>
    <row r="54" spans="1:136" s="52" customFormat="1" x14ac:dyDescent="0.35">
      <c r="C54" s="52" t="s">
        <v>284</v>
      </c>
      <c r="D54" s="52" t="s">
        <v>283</v>
      </c>
      <c r="E54" s="112" t="s">
        <v>261</v>
      </c>
      <c r="F54" s="112" t="s">
        <v>261</v>
      </c>
      <c r="G54" s="112" t="s">
        <v>261</v>
      </c>
      <c r="H54" s="112" t="s">
        <v>261</v>
      </c>
      <c r="I54" s="112" t="s">
        <v>261</v>
      </c>
      <c r="J54" s="112" t="s">
        <v>261</v>
      </c>
      <c r="K54" s="112" t="s">
        <v>261</v>
      </c>
      <c r="L54" s="112" t="s">
        <v>261</v>
      </c>
      <c r="M54" s="112" t="s">
        <v>261</v>
      </c>
      <c r="N54" s="112" t="s">
        <v>261</v>
      </c>
      <c r="O54" s="112" t="s">
        <v>261</v>
      </c>
      <c r="P54" s="112" t="s">
        <v>261</v>
      </c>
      <c r="Q54" s="112" t="s">
        <v>261</v>
      </c>
      <c r="R54" s="112" t="s">
        <v>261</v>
      </c>
      <c r="S54" s="112" t="s">
        <v>261</v>
      </c>
      <c r="T54" s="112" t="s">
        <v>261</v>
      </c>
      <c r="U54" s="112" t="s">
        <v>261</v>
      </c>
      <c r="V54" s="112" t="s">
        <v>261</v>
      </c>
      <c r="W54" s="112" t="s">
        <v>261</v>
      </c>
      <c r="X54" s="52">
        <v>0.02</v>
      </c>
      <c r="Y54" s="52">
        <v>0.02</v>
      </c>
      <c r="Z54" s="52">
        <v>0.01</v>
      </c>
      <c r="AA54" s="52">
        <v>0</v>
      </c>
      <c r="AB54" s="52">
        <v>0</v>
      </c>
      <c r="AC54" s="52">
        <v>0</v>
      </c>
      <c r="AD54" s="52">
        <v>0</v>
      </c>
      <c r="AE54" s="52">
        <v>0.01</v>
      </c>
      <c r="AF54" s="52">
        <v>0.01</v>
      </c>
      <c r="AG54" s="52">
        <v>0.01</v>
      </c>
      <c r="AH54" s="52">
        <v>0.01</v>
      </c>
      <c r="AI54" s="52">
        <v>0.01</v>
      </c>
      <c r="AJ54" s="52">
        <v>0.01</v>
      </c>
      <c r="AK54" s="52">
        <v>0.01</v>
      </c>
      <c r="AL54" s="52">
        <v>0.01</v>
      </c>
      <c r="AM54" s="52">
        <v>0.01</v>
      </c>
      <c r="AN54" s="52">
        <v>0.01</v>
      </c>
      <c r="AO54" s="52">
        <v>0.01</v>
      </c>
      <c r="AP54" s="52">
        <v>0.01</v>
      </c>
      <c r="AQ54" s="52">
        <v>0.01</v>
      </c>
      <c r="AR54" s="52">
        <v>0.01</v>
      </c>
      <c r="AS54" s="52">
        <v>0.01</v>
      </c>
      <c r="AT54" s="52">
        <v>0.01</v>
      </c>
      <c r="AU54" s="52">
        <v>0.01</v>
      </c>
      <c r="AV54" s="52">
        <v>0.01</v>
      </c>
      <c r="AW54" s="52">
        <v>0.01</v>
      </c>
      <c r="AX54" s="52">
        <v>0.01</v>
      </c>
      <c r="AY54" s="52">
        <v>0.01</v>
      </c>
      <c r="AZ54" s="52">
        <v>0.01</v>
      </c>
    </row>
    <row r="55" spans="1:136" s="52" customFormat="1" x14ac:dyDescent="0.35"/>
    <row r="56" spans="1:136" s="54" customFormat="1" x14ac:dyDescent="0.35">
      <c r="B56" s="54" t="s">
        <v>281</v>
      </c>
      <c r="C56" s="54" t="s">
        <v>282</v>
      </c>
      <c r="E56" s="38">
        <v>4581.74</v>
      </c>
      <c r="F56" s="38">
        <v>4682.3900000000003</v>
      </c>
      <c r="G56" s="38">
        <v>4785.9229999999998</v>
      </c>
      <c r="H56" s="38">
        <v>4892.2929999999997</v>
      </c>
      <c r="I56" s="38">
        <v>5001.4189999999999</v>
      </c>
      <c r="J56" s="38">
        <v>5113.4560000000001</v>
      </c>
      <c r="K56" s="38">
        <v>5228.2520000000004</v>
      </c>
      <c r="L56" s="38">
        <v>5344.9390000000003</v>
      </c>
      <c r="M56" s="38">
        <v>5462.4189999999999</v>
      </c>
      <c r="N56" s="38">
        <v>5579.9350000000004</v>
      </c>
      <c r="O56" s="38">
        <v>5697.0959999999995</v>
      </c>
      <c r="P56" s="38">
        <v>5814.3450000000003</v>
      </c>
      <c r="Q56" s="38">
        <v>5932.81</v>
      </c>
      <c r="R56" s="38">
        <v>6054.1229999999996</v>
      </c>
      <c r="S56" s="38">
        <v>6179.46</v>
      </c>
      <c r="T56" s="38">
        <v>6309.13</v>
      </c>
      <c r="U56" s="38">
        <v>6442.8310000000001</v>
      </c>
      <c r="V56" s="38">
        <v>6580.3119999999999</v>
      </c>
      <c r="W56" s="38">
        <v>6721.1149999999998</v>
      </c>
      <c r="X56" s="38">
        <v>6864.8419999999996</v>
      </c>
      <c r="Y56" s="38">
        <v>7011.4530000000004</v>
      </c>
      <c r="Z56" s="38">
        <v>7160.92</v>
      </c>
      <c r="AA56" s="38">
        <v>7312.85</v>
      </c>
      <c r="AB56" s="38">
        <v>7466.7929999999997</v>
      </c>
      <c r="AC56" s="38">
        <v>7622.3379999999997</v>
      </c>
      <c r="AD56" s="38">
        <v>7779.2669999999998</v>
      </c>
      <c r="AE56" s="38">
        <v>7937.4579999999996</v>
      </c>
      <c r="AF56" s="38">
        <v>8096.7610000000004</v>
      </c>
      <c r="AG56" s="38">
        <v>8257.0660000000007</v>
      </c>
      <c r="AH56" s="38">
        <v>8418.2639999999992</v>
      </c>
      <c r="AI56" s="38">
        <v>8580.2350000000006</v>
      </c>
      <c r="AJ56" s="38">
        <v>8742.8140000000003</v>
      </c>
      <c r="AK56" s="38">
        <v>8905.8230000000003</v>
      </c>
      <c r="AL56" s="38">
        <v>9069.0390000000007</v>
      </c>
      <c r="AM56" s="38">
        <v>9232.3060000000005</v>
      </c>
      <c r="AN56" s="38">
        <v>9395.4459999999999</v>
      </c>
      <c r="AO56" s="38">
        <v>9558.4390000000003</v>
      </c>
      <c r="AP56" s="38">
        <v>9721.4539999999997</v>
      </c>
      <c r="AQ56" s="38">
        <v>9884.7810000000009</v>
      </c>
      <c r="AR56" s="38">
        <v>10048.59</v>
      </c>
      <c r="AS56" s="38">
        <v>10212.954</v>
      </c>
      <c r="AT56" s="38">
        <v>10377.675999999999</v>
      </c>
      <c r="AU56" s="38">
        <v>10542.377</v>
      </c>
      <c r="AV56" s="38">
        <v>10706.517</v>
      </c>
      <c r="AW56" s="38">
        <v>10869.73</v>
      </c>
      <c r="AX56" s="38">
        <v>11031.814</v>
      </c>
      <c r="AY56" s="38">
        <v>11192.855</v>
      </c>
      <c r="AZ56" s="38">
        <v>11353.142</v>
      </c>
      <c r="BA56" s="38"/>
      <c r="BB56" s="38">
        <v>11673.021000000001</v>
      </c>
      <c r="BC56" s="38">
        <v>11832.94</v>
      </c>
      <c r="BD56" s="38">
        <v>11992.656000000001</v>
      </c>
      <c r="BE56" s="38">
        <v>12151.989</v>
      </c>
      <c r="BF56" s="38">
        <v>12310.67</v>
      </c>
      <c r="BG56" s="38">
        <v>12468.486999999999</v>
      </c>
      <c r="BH56" s="38">
        <v>12625.331</v>
      </c>
      <c r="BI56" s="38">
        <v>12781.161</v>
      </c>
      <c r="BJ56" s="38">
        <v>12935.762000000001</v>
      </c>
      <c r="BK56" s="38">
        <v>13088.903</v>
      </c>
      <c r="BL56" s="38">
        <v>13240.382</v>
      </c>
      <c r="BM56" s="38">
        <v>13390.06</v>
      </c>
      <c r="BN56" s="38">
        <v>13537.887000000001</v>
      </c>
      <c r="BO56" s="38">
        <v>13683.879000000001</v>
      </c>
      <c r="BP56" s="38">
        <v>13828.073</v>
      </c>
      <c r="BQ56" s="38">
        <v>13970.504999999999</v>
      </c>
      <c r="BR56" s="38">
        <v>14111.138000000001</v>
      </c>
      <c r="BS56" s="38">
        <v>14249.86</v>
      </c>
      <c r="BT56" s="38">
        <v>14386.54</v>
      </c>
      <c r="BU56" s="38">
        <v>14520.994000000001</v>
      </c>
      <c r="BV56" s="38">
        <v>14653.111000000001</v>
      </c>
      <c r="BW56" s="38">
        <v>14782.786</v>
      </c>
      <c r="BX56" s="38">
        <v>14910.005999999999</v>
      </c>
      <c r="BY56" s="38">
        <v>15034.781999999999</v>
      </c>
      <c r="BZ56" s="38">
        <v>15157.165999999999</v>
      </c>
      <c r="CA56" s="38">
        <v>15277.191999999999</v>
      </c>
      <c r="CB56" s="38">
        <v>15394.837</v>
      </c>
      <c r="CC56" s="38">
        <v>15510.026</v>
      </c>
      <c r="CD56" s="38">
        <v>15622.642</v>
      </c>
      <c r="CE56" s="38">
        <v>15732.519</v>
      </c>
      <c r="CF56" s="38">
        <v>15839.563</v>
      </c>
      <c r="CG56" s="38">
        <v>15943.665000000001</v>
      </c>
      <c r="CH56" s="38">
        <v>16044.857</v>
      </c>
      <c r="CI56" s="38">
        <v>16143.209000000001</v>
      </c>
      <c r="CJ56" s="38">
        <v>16238.859</v>
      </c>
      <c r="CK56" s="38">
        <v>16331.892</v>
      </c>
      <c r="CL56" s="38">
        <v>16422.322</v>
      </c>
      <c r="CM56" s="38">
        <v>16510.05</v>
      </c>
      <c r="CN56" s="38">
        <v>16594.962</v>
      </c>
      <c r="CO56" s="38">
        <v>16676.864000000001</v>
      </c>
      <c r="CP56" s="38">
        <v>16755.637999999999</v>
      </c>
      <c r="CQ56" s="38">
        <v>16831.219000000001</v>
      </c>
      <c r="CR56" s="38">
        <v>16903.601999999999</v>
      </c>
      <c r="CS56" s="38">
        <v>16972.75</v>
      </c>
      <c r="CT56" s="38">
        <v>17038.61</v>
      </c>
      <c r="CU56" s="38">
        <v>17101.166000000001</v>
      </c>
      <c r="CV56" s="38">
        <v>17160.383999999998</v>
      </c>
      <c r="CW56" s="38">
        <v>17216.252</v>
      </c>
      <c r="CX56" s="38">
        <v>17268.768</v>
      </c>
      <c r="CY56" s="38">
        <v>17317.951000000001</v>
      </c>
      <c r="CZ56" s="38">
        <v>17363.804</v>
      </c>
      <c r="DA56" s="38">
        <v>17406.356</v>
      </c>
      <c r="DB56" s="38">
        <v>17445.62</v>
      </c>
      <c r="DC56" s="38">
        <v>17481.598000000002</v>
      </c>
      <c r="DD56" s="38">
        <v>17514.294999999998</v>
      </c>
      <c r="DE56" s="38">
        <v>17543.731</v>
      </c>
      <c r="DF56" s="38">
        <v>17569.924999999999</v>
      </c>
      <c r="DG56" s="38">
        <v>17592.938999999998</v>
      </c>
      <c r="DH56" s="38">
        <v>17612.859</v>
      </c>
      <c r="DI56" s="38">
        <v>17629.828000000001</v>
      </c>
      <c r="DJ56" s="38">
        <v>17643.955999999998</v>
      </c>
      <c r="DK56" s="38">
        <v>17655.306</v>
      </c>
      <c r="DL56" s="38">
        <v>17663.913</v>
      </c>
      <c r="DM56" s="38">
        <v>17669.776000000002</v>
      </c>
      <c r="DN56" s="38">
        <v>17672.882000000001</v>
      </c>
      <c r="DO56" s="38">
        <v>17673.228999999999</v>
      </c>
      <c r="DP56" s="38">
        <v>17670.862000000001</v>
      </c>
      <c r="DQ56" s="38">
        <v>17665.850999999999</v>
      </c>
      <c r="DR56" s="38">
        <v>17658.261999999999</v>
      </c>
      <c r="DS56" s="38">
        <v>17648.190999999999</v>
      </c>
      <c r="DT56" s="38">
        <v>17635.737000000001</v>
      </c>
      <c r="DU56" s="38">
        <v>17620.952000000001</v>
      </c>
      <c r="DV56" s="38">
        <v>17603.875</v>
      </c>
      <c r="DW56" s="38">
        <v>17584.556</v>
      </c>
      <c r="DX56" s="38">
        <v>17563.042000000001</v>
      </c>
      <c r="DY56" s="38">
        <v>17539.367999999999</v>
      </c>
      <c r="DZ56" s="38">
        <v>17513.593000000001</v>
      </c>
      <c r="EA56" s="38">
        <v>17485.791000000001</v>
      </c>
      <c r="EB56" s="38">
        <v>17456.021000000001</v>
      </c>
      <c r="EC56" s="38">
        <v>17424.381000000001</v>
      </c>
      <c r="ED56" s="38">
        <v>17390.964</v>
      </c>
      <c r="EE56" s="38"/>
      <c r="EF56" s="38"/>
    </row>
    <row r="57" spans="1:136" x14ac:dyDescent="0.35">
      <c r="B57" t="s">
        <v>499</v>
      </c>
      <c r="E57" s="25">
        <f>E56*1000</f>
        <v>4581740</v>
      </c>
      <c r="F57" s="25">
        <f t="shared" ref="F57:BQ57" si="11">F56*1000</f>
        <v>4682390</v>
      </c>
      <c r="G57" s="25">
        <f t="shared" si="11"/>
        <v>4785923</v>
      </c>
      <c r="H57" s="25">
        <f t="shared" si="11"/>
        <v>4892293</v>
      </c>
      <c r="I57" s="25">
        <f t="shared" si="11"/>
        <v>5001419</v>
      </c>
      <c r="J57" s="25">
        <f t="shared" si="11"/>
        <v>5113456</v>
      </c>
      <c r="K57" s="25">
        <f t="shared" si="11"/>
        <v>5228252</v>
      </c>
      <c r="L57" s="25">
        <f t="shared" si="11"/>
        <v>5344939</v>
      </c>
      <c r="M57" s="25">
        <f t="shared" si="11"/>
        <v>5462419</v>
      </c>
      <c r="N57" s="25">
        <f t="shared" si="11"/>
        <v>5579935</v>
      </c>
      <c r="O57" s="25">
        <f t="shared" si="11"/>
        <v>5697096</v>
      </c>
      <c r="P57" s="25">
        <f t="shared" si="11"/>
        <v>5814345</v>
      </c>
      <c r="Q57" s="25">
        <f t="shared" si="11"/>
        <v>5932810</v>
      </c>
      <c r="R57" s="25">
        <f t="shared" si="11"/>
        <v>6054123</v>
      </c>
      <c r="S57" s="25">
        <f t="shared" si="11"/>
        <v>6179460</v>
      </c>
      <c r="T57" s="25">
        <f t="shared" si="11"/>
        <v>6309130</v>
      </c>
      <c r="U57" s="25">
        <f t="shared" si="11"/>
        <v>6442831</v>
      </c>
      <c r="V57" s="25">
        <f t="shared" si="11"/>
        <v>6580312</v>
      </c>
      <c r="W57" s="25">
        <f t="shared" si="11"/>
        <v>6721115</v>
      </c>
      <c r="X57" s="25">
        <f t="shared" si="11"/>
        <v>6864842</v>
      </c>
      <c r="Y57" s="25">
        <f t="shared" si="11"/>
        <v>7011453</v>
      </c>
      <c r="Z57" s="25">
        <f t="shared" si="11"/>
        <v>7160920</v>
      </c>
      <c r="AA57" s="25">
        <f t="shared" si="11"/>
        <v>7312850</v>
      </c>
      <c r="AB57" s="25">
        <f t="shared" si="11"/>
        <v>7466793</v>
      </c>
      <c r="AC57" s="25">
        <f t="shared" si="11"/>
        <v>7622338</v>
      </c>
      <c r="AD57" s="25">
        <f t="shared" si="11"/>
        <v>7779267</v>
      </c>
      <c r="AE57" s="25">
        <f t="shared" si="11"/>
        <v>7937458</v>
      </c>
      <c r="AF57" s="25">
        <f t="shared" si="11"/>
        <v>8096761</v>
      </c>
      <c r="AG57" s="25">
        <f t="shared" si="11"/>
        <v>8257066.0000000009</v>
      </c>
      <c r="AH57" s="25">
        <f t="shared" si="11"/>
        <v>8418264</v>
      </c>
      <c r="AI57" s="25">
        <f t="shared" si="11"/>
        <v>8580235</v>
      </c>
      <c r="AJ57" s="25">
        <f t="shared" si="11"/>
        <v>8742814</v>
      </c>
      <c r="AK57" s="25">
        <f t="shared" si="11"/>
        <v>8905823</v>
      </c>
      <c r="AL57" s="25">
        <f t="shared" si="11"/>
        <v>9069039</v>
      </c>
      <c r="AM57" s="25">
        <f t="shared" si="11"/>
        <v>9232306</v>
      </c>
      <c r="AN57" s="25">
        <f t="shared" si="11"/>
        <v>9395446</v>
      </c>
      <c r="AO57" s="25">
        <f t="shared" si="11"/>
        <v>9558439</v>
      </c>
      <c r="AP57" s="25">
        <f t="shared" si="11"/>
        <v>9721454</v>
      </c>
      <c r="AQ57" s="25">
        <f t="shared" si="11"/>
        <v>9884781</v>
      </c>
      <c r="AR57" s="25">
        <f t="shared" si="11"/>
        <v>10048590</v>
      </c>
      <c r="AS57" s="25">
        <f t="shared" si="11"/>
        <v>10212954</v>
      </c>
      <c r="AT57" s="25">
        <f t="shared" si="11"/>
        <v>10377676</v>
      </c>
      <c r="AU57" s="25">
        <f t="shared" si="11"/>
        <v>10542377</v>
      </c>
      <c r="AV57" s="25">
        <f t="shared" si="11"/>
        <v>10706517</v>
      </c>
      <c r="AW57" s="25">
        <f t="shared" si="11"/>
        <v>10869730</v>
      </c>
      <c r="AX57" s="25">
        <f t="shared" si="11"/>
        <v>11031814</v>
      </c>
      <c r="AY57" s="25">
        <f t="shared" si="11"/>
        <v>11192855</v>
      </c>
      <c r="AZ57" s="25">
        <f t="shared" si="11"/>
        <v>11353142</v>
      </c>
      <c r="BA57" s="25">
        <f t="shared" si="11"/>
        <v>0</v>
      </c>
      <c r="BB57" s="25">
        <f t="shared" si="11"/>
        <v>11673021</v>
      </c>
      <c r="BC57" s="25">
        <f t="shared" si="11"/>
        <v>11832940</v>
      </c>
      <c r="BD57" s="25">
        <f t="shared" si="11"/>
        <v>11992656</v>
      </c>
      <c r="BE57" s="25">
        <f t="shared" si="11"/>
        <v>12151989</v>
      </c>
      <c r="BF57" s="25">
        <f t="shared" si="11"/>
        <v>12310670</v>
      </c>
      <c r="BG57" s="25">
        <f t="shared" si="11"/>
        <v>12468487</v>
      </c>
      <c r="BH57" s="25">
        <f t="shared" si="11"/>
        <v>12625331</v>
      </c>
      <c r="BI57" s="25">
        <f t="shared" si="11"/>
        <v>12781161</v>
      </c>
      <c r="BJ57" s="25">
        <f t="shared" si="11"/>
        <v>12935762</v>
      </c>
      <c r="BK57" s="25">
        <f t="shared" si="11"/>
        <v>13088903</v>
      </c>
      <c r="BL57" s="25">
        <f t="shared" si="11"/>
        <v>13240382</v>
      </c>
      <c r="BM57" s="25">
        <f t="shared" si="11"/>
        <v>13390060</v>
      </c>
      <c r="BN57" s="25">
        <f t="shared" si="11"/>
        <v>13537887</v>
      </c>
      <c r="BO57" s="25">
        <f t="shared" si="11"/>
        <v>13683879</v>
      </c>
      <c r="BP57" s="25">
        <f t="shared" si="11"/>
        <v>13828073</v>
      </c>
      <c r="BQ57" s="25">
        <f t="shared" si="11"/>
        <v>13970505</v>
      </c>
      <c r="BR57" s="25">
        <f t="shared" ref="BR57:EC57" si="12">BR56*1000</f>
        <v>14111138</v>
      </c>
      <c r="BS57" s="25">
        <f t="shared" si="12"/>
        <v>14249860</v>
      </c>
      <c r="BT57" s="25">
        <f t="shared" si="12"/>
        <v>14386540</v>
      </c>
      <c r="BU57" s="25">
        <f t="shared" si="12"/>
        <v>14520994</v>
      </c>
      <c r="BV57" s="25">
        <f t="shared" si="12"/>
        <v>14653111</v>
      </c>
      <c r="BW57" s="25">
        <f t="shared" si="12"/>
        <v>14782786</v>
      </c>
      <c r="BX57" s="25">
        <f t="shared" si="12"/>
        <v>14910006</v>
      </c>
      <c r="BY57" s="25">
        <f t="shared" si="12"/>
        <v>15034782</v>
      </c>
      <c r="BZ57" s="25">
        <f t="shared" si="12"/>
        <v>15157166</v>
      </c>
      <c r="CA57" s="25">
        <f t="shared" si="12"/>
        <v>15277192</v>
      </c>
      <c r="CB57" s="25">
        <f t="shared" si="12"/>
        <v>15394837</v>
      </c>
      <c r="CC57" s="25">
        <f t="shared" si="12"/>
        <v>15510026</v>
      </c>
      <c r="CD57" s="25">
        <f t="shared" si="12"/>
        <v>15622642</v>
      </c>
      <c r="CE57" s="25">
        <f t="shared" si="12"/>
        <v>15732519</v>
      </c>
      <c r="CF57" s="25">
        <f t="shared" si="12"/>
        <v>15839563</v>
      </c>
      <c r="CG57" s="25">
        <f t="shared" si="12"/>
        <v>15943665</v>
      </c>
      <c r="CH57" s="25">
        <f t="shared" si="12"/>
        <v>16044857</v>
      </c>
      <c r="CI57" s="25">
        <f t="shared" si="12"/>
        <v>16143209</v>
      </c>
      <c r="CJ57" s="25">
        <f t="shared" si="12"/>
        <v>16238859</v>
      </c>
      <c r="CK57" s="25">
        <f t="shared" si="12"/>
        <v>16331892</v>
      </c>
      <c r="CL57" s="25">
        <f t="shared" si="12"/>
        <v>16422322</v>
      </c>
      <c r="CM57" s="25">
        <f t="shared" si="12"/>
        <v>16510050</v>
      </c>
      <c r="CN57" s="25">
        <f t="shared" si="12"/>
        <v>16594962</v>
      </c>
      <c r="CO57" s="25">
        <f t="shared" si="12"/>
        <v>16676864.000000002</v>
      </c>
      <c r="CP57" s="25">
        <f t="shared" si="12"/>
        <v>16755637.999999998</v>
      </c>
      <c r="CQ57" s="25">
        <f t="shared" si="12"/>
        <v>16831219</v>
      </c>
      <c r="CR57" s="25">
        <f t="shared" si="12"/>
        <v>16903602</v>
      </c>
      <c r="CS57" s="25">
        <f t="shared" si="12"/>
        <v>16972750</v>
      </c>
      <c r="CT57" s="25">
        <f t="shared" si="12"/>
        <v>17038610</v>
      </c>
      <c r="CU57" s="25">
        <f t="shared" si="12"/>
        <v>17101166</v>
      </c>
      <c r="CV57" s="25">
        <f t="shared" si="12"/>
        <v>17160384</v>
      </c>
      <c r="CW57" s="25">
        <f t="shared" si="12"/>
        <v>17216252</v>
      </c>
      <c r="CX57" s="25">
        <f t="shared" si="12"/>
        <v>17268768</v>
      </c>
      <c r="CY57" s="25">
        <f t="shared" si="12"/>
        <v>17317951</v>
      </c>
      <c r="CZ57" s="25">
        <f t="shared" si="12"/>
        <v>17363804</v>
      </c>
      <c r="DA57" s="25">
        <f t="shared" si="12"/>
        <v>17406356</v>
      </c>
      <c r="DB57" s="25">
        <f t="shared" si="12"/>
        <v>17445620</v>
      </c>
      <c r="DC57" s="25">
        <f t="shared" si="12"/>
        <v>17481598</v>
      </c>
      <c r="DD57" s="25">
        <f t="shared" si="12"/>
        <v>17514295</v>
      </c>
      <c r="DE57" s="25">
        <f t="shared" si="12"/>
        <v>17543731</v>
      </c>
      <c r="DF57" s="25">
        <f t="shared" si="12"/>
        <v>17569925</v>
      </c>
      <c r="DG57" s="25">
        <f t="shared" si="12"/>
        <v>17592939</v>
      </c>
      <c r="DH57" s="25">
        <f t="shared" si="12"/>
        <v>17612859</v>
      </c>
      <c r="DI57" s="25">
        <f t="shared" si="12"/>
        <v>17629828</v>
      </c>
      <c r="DJ57" s="25">
        <f t="shared" si="12"/>
        <v>17643956</v>
      </c>
      <c r="DK57" s="25">
        <f t="shared" si="12"/>
        <v>17655306</v>
      </c>
      <c r="DL57" s="25">
        <f t="shared" si="12"/>
        <v>17663913</v>
      </c>
      <c r="DM57" s="25">
        <f t="shared" si="12"/>
        <v>17669776</v>
      </c>
      <c r="DN57" s="25">
        <f t="shared" si="12"/>
        <v>17672882</v>
      </c>
      <c r="DO57" s="25">
        <f t="shared" si="12"/>
        <v>17673229</v>
      </c>
      <c r="DP57" s="25">
        <f t="shared" si="12"/>
        <v>17670862</v>
      </c>
      <c r="DQ57" s="25">
        <f t="shared" si="12"/>
        <v>17665851</v>
      </c>
      <c r="DR57" s="25">
        <f t="shared" si="12"/>
        <v>17658262</v>
      </c>
      <c r="DS57" s="25">
        <f t="shared" si="12"/>
        <v>17648191</v>
      </c>
      <c r="DT57" s="25">
        <f t="shared" si="12"/>
        <v>17635737</v>
      </c>
      <c r="DU57" s="25">
        <f t="shared" si="12"/>
        <v>17620952</v>
      </c>
      <c r="DV57" s="25">
        <f t="shared" si="12"/>
        <v>17603875</v>
      </c>
      <c r="DW57" s="25">
        <f t="shared" si="12"/>
        <v>17584556</v>
      </c>
      <c r="DX57" s="25">
        <f t="shared" si="12"/>
        <v>17563042</v>
      </c>
      <c r="DY57" s="25">
        <f t="shared" si="12"/>
        <v>17539368</v>
      </c>
      <c r="DZ57" s="25">
        <f t="shared" si="12"/>
        <v>17513593</v>
      </c>
      <c r="EA57" s="25">
        <f t="shared" si="12"/>
        <v>17485791</v>
      </c>
      <c r="EB57" s="25">
        <f t="shared" si="12"/>
        <v>17456021</v>
      </c>
      <c r="EC57" s="25">
        <f t="shared" si="12"/>
        <v>17424381</v>
      </c>
      <c r="ED57" s="25">
        <f t="shared" ref="ED57" si="13">ED56*1000</f>
        <v>17390964</v>
      </c>
      <c r="EE57" s="25"/>
      <c r="EF57" s="25"/>
    </row>
    <row r="58" spans="1:136" x14ac:dyDescent="0.35"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</row>
    <row r="59" spans="1:136" x14ac:dyDescent="0.35"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</row>
    <row r="60" spans="1:136" x14ac:dyDescent="0.35"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</row>
    <row r="61" spans="1:136" x14ac:dyDescent="0.35"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</row>
    <row r="62" spans="1:136" x14ac:dyDescent="0.3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B7666-5148-4859-A989-993546C02CAF}">
  <sheetPr>
    <tabColor theme="9" tint="0.79998168889431442"/>
  </sheetPr>
  <dimension ref="A1:BK67"/>
  <sheetViews>
    <sheetView workbookViewId="0">
      <selection activeCell="K35" sqref="K35"/>
    </sheetView>
  </sheetViews>
  <sheetFormatPr defaultRowHeight="14.5" x14ac:dyDescent="0.35"/>
  <cols>
    <col min="1" max="1" width="8.7265625" style="52"/>
    <col min="2" max="2" width="9.90625" style="52" bestFit="1" customWidth="1"/>
    <col min="3" max="3" width="35.7265625" style="52" bestFit="1" customWidth="1"/>
    <col min="4" max="4" width="12.90625" style="18" bestFit="1" customWidth="1"/>
    <col min="5" max="259" width="8.7265625" style="52"/>
    <col min="260" max="260" width="35.7265625" style="52" bestFit="1" customWidth="1"/>
    <col min="261" max="515" width="8.7265625" style="52"/>
    <col min="516" max="516" width="35.7265625" style="52" bestFit="1" customWidth="1"/>
    <col min="517" max="771" width="8.7265625" style="52"/>
    <col min="772" max="772" width="35.7265625" style="52" bestFit="1" customWidth="1"/>
    <col min="773" max="1027" width="8.7265625" style="52"/>
    <col min="1028" max="1028" width="35.7265625" style="52" bestFit="1" customWidth="1"/>
    <col min="1029" max="1283" width="8.7265625" style="52"/>
    <col min="1284" max="1284" width="35.7265625" style="52" bestFit="1" customWidth="1"/>
    <col min="1285" max="1539" width="8.7265625" style="52"/>
    <col min="1540" max="1540" width="35.7265625" style="52" bestFit="1" customWidth="1"/>
    <col min="1541" max="1795" width="8.7265625" style="52"/>
    <col min="1796" max="1796" width="35.7265625" style="52" bestFit="1" customWidth="1"/>
    <col min="1797" max="2051" width="8.7265625" style="52"/>
    <col min="2052" max="2052" width="35.7265625" style="52" bestFit="1" customWidth="1"/>
    <col min="2053" max="2307" width="8.7265625" style="52"/>
    <col min="2308" max="2308" width="35.7265625" style="52" bestFit="1" customWidth="1"/>
    <col min="2309" max="2563" width="8.7265625" style="52"/>
    <col min="2564" max="2564" width="35.7265625" style="52" bestFit="1" customWidth="1"/>
    <col min="2565" max="2819" width="8.7265625" style="52"/>
    <col min="2820" max="2820" width="35.7265625" style="52" bestFit="1" customWidth="1"/>
    <col min="2821" max="3075" width="8.7265625" style="52"/>
    <col min="3076" max="3076" width="35.7265625" style="52" bestFit="1" customWidth="1"/>
    <col min="3077" max="3331" width="8.7265625" style="52"/>
    <col min="3332" max="3332" width="35.7265625" style="52" bestFit="1" customWidth="1"/>
    <col min="3333" max="3587" width="8.7265625" style="52"/>
    <col min="3588" max="3588" width="35.7265625" style="52" bestFit="1" customWidth="1"/>
    <col min="3589" max="3843" width="8.7265625" style="52"/>
    <col min="3844" max="3844" width="35.7265625" style="52" bestFit="1" customWidth="1"/>
    <col min="3845" max="4099" width="8.7265625" style="52"/>
    <col min="4100" max="4100" width="35.7265625" style="52" bestFit="1" customWidth="1"/>
    <col min="4101" max="4355" width="8.7265625" style="52"/>
    <col min="4356" max="4356" width="35.7265625" style="52" bestFit="1" customWidth="1"/>
    <col min="4357" max="4611" width="8.7265625" style="52"/>
    <col min="4612" max="4612" width="35.7265625" style="52" bestFit="1" customWidth="1"/>
    <col min="4613" max="4867" width="8.7265625" style="52"/>
    <col min="4868" max="4868" width="35.7265625" style="52" bestFit="1" customWidth="1"/>
    <col min="4869" max="5123" width="8.7265625" style="52"/>
    <col min="5124" max="5124" width="35.7265625" style="52" bestFit="1" customWidth="1"/>
    <col min="5125" max="5379" width="8.7265625" style="52"/>
    <col min="5380" max="5380" width="35.7265625" style="52" bestFit="1" customWidth="1"/>
    <col min="5381" max="5635" width="8.7265625" style="52"/>
    <col min="5636" max="5636" width="35.7265625" style="52" bestFit="1" customWidth="1"/>
    <col min="5637" max="5891" width="8.7265625" style="52"/>
    <col min="5892" max="5892" width="35.7265625" style="52" bestFit="1" customWidth="1"/>
    <col min="5893" max="6147" width="8.7265625" style="52"/>
    <col min="6148" max="6148" width="35.7265625" style="52" bestFit="1" customWidth="1"/>
    <col min="6149" max="6403" width="8.7265625" style="52"/>
    <col min="6404" max="6404" width="35.7265625" style="52" bestFit="1" customWidth="1"/>
    <col min="6405" max="6659" width="8.7265625" style="52"/>
    <col min="6660" max="6660" width="35.7265625" style="52" bestFit="1" customWidth="1"/>
    <col min="6661" max="6915" width="8.7265625" style="52"/>
    <col min="6916" max="6916" width="35.7265625" style="52" bestFit="1" customWidth="1"/>
    <col min="6917" max="7171" width="8.7265625" style="52"/>
    <col min="7172" max="7172" width="35.7265625" style="52" bestFit="1" customWidth="1"/>
    <col min="7173" max="7427" width="8.7265625" style="52"/>
    <col min="7428" max="7428" width="35.7265625" style="52" bestFit="1" customWidth="1"/>
    <col min="7429" max="7683" width="8.7265625" style="52"/>
    <col min="7684" max="7684" width="35.7265625" style="52" bestFit="1" customWidth="1"/>
    <col min="7685" max="7939" width="8.7265625" style="52"/>
    <col min="7940" max="7940" width="35.7265625" style="52" bestFit="1" customWidth="1"/>
    <col min="7941" max="8195" width="8.7265625" style="52"/>
    <col min="8196" max="8196" width="35.7265625" style="52" bestFit="1" customWidth="1"/>
    <col min="8197" max="8451" width="8.7265625" style="52"/>
    <col min="8452" max="8452" width="35.7265625" style="52" bestFit="1" customWidth="1"/>
    <col min="8453" max="8707" width="8.7265625" style="52"/>
    <col min="8708" max="8708" width="35.7265625" style="52" bestFit="1" customWidth="1"/>
    <col min="8709" max="8963" width="8.7265625" style="52"/>
    <col min="8964" max="8964" width="35.7265625" style="52" bestFit="1" customWidth="1"/>
    <col min="8965" max="9219" width="8.7265625" style="52"/>
    <col min="9220" max="9220" width="35.7265625" style="52" bestFit="1" customWidth="1"/>
    <col min="9221" max="9475" width="8.7265625" style="52"/>
    <col min="9476" max="9476" width="35.7265625" style="52" bestFit="1" customWidth="1"/>
    <col min="9477" max="9731" width="8.7265625" style="52"/>
    <col min="9732" max="9732" width="35.7265625" style="52" bestFit="1" customWidth="1"/>
    <col min="9733" max="9987" width="8.7265625" style="52"/>
    <col min="9988" max="9988" width="35.7265625" style="52" bestFit="1" customWidth="1"/>
    <col min="9989" max="10243" width="8.7265625" style="52"/>
    <col min="10244" max="10244" width="35.7265625" style="52" bestFit="1" customWidth="1"/>
    <col min="10245" max="10499" width="8.7265625" style="52"/>
    <col min="10500" max="10500" width="35.7265625" style="52" bestFit="1" customWidth="1"/>
    <col min="10501" max="10755" width="8.7265625" style="52"/>
    <col min="10756" max="10756" width="35.7265625" style="52" bestFit="1" customWidth="1"/>
    <col min="10757" max="11011" width="8.7265625" style="52"/>
    <col min="11012" max="11012" width="35.7265625" style="52" bestFit="1" customWidth="1"/>
    <col min="11013" max="11267" width="8.7265625" style="52"/>
    <col min="11268" max="11268" width="35.7265625" style="52" bestFit="1" customWidth="1"/>
    <col min="11269" max="11523" width="8.7265625" style="52"/>
    <col min="11524" max="11524" width="35.7265625" style="52" bestFit="1" customWidth="1"/>
    <col min="11525" max="11779" width="8.7265625" style="52"/>
    <col min="11780" max="11780" width="35.7265625" style="52" bestFit="1" customWidth="1"/>
    <col min="11781" max="12035" width="8.7265625" style="52"/>
    <col min="12036" max="12036" width="35.7265625" style="52" bestFit="1" customWidth="1"/>
    <col min="12037" max="12291" width="8.7265625" style="52"/>
    <col min="12292" max="12292" width="35.7265625" style="52" bestFit="1" customWidth="1"/>
    <col min="12293" max="12547" width="8.7265625" style="52"/>
    <col min="12548" max="12548" width="35.7265625" style="52" bestFit="1" customWidth="1"/>
    <col min="12549" max="12803" width="8.7265625" style="52"/>
    <col min="12804" max="12804" width="35.7265625" style="52" bestFit="1" customWidth="1"/>
    <col min="12805" max="13059" width="8.7265625" style="52"/>
    <col min="13060" max="13060" width="35.7265625" style="52" bestFit="1" customWidth="1"/>
    <col min="13061" max="13315" width="8.7265625" style="52"/>
    <col min="13316" max="13316" width="35.7265625" style="52" bestFit="1" customWidth="1"/>
    <col min="13317" max="13571" width="8.7265625" style="52"/>
    <col min="13572" max="13572" width="35.7265625" style="52" bestFit="1" customWidth="1"/>
    <col min="13573" max="13827" width="8.7265625" style="52"/>
    <col min="13828" max="13828" width="35.7265625" style="52" bestFit="1" customWidth="1"/>
    <col min="13829" max="14083" width="8.7265625" style="52"/>
    <col min="14084" max="14084" width="35.7265625" style="52" bestFit="1" customWidth="1"/>
    <col min="14085" max="14339" width="8.7265625" style="52"/>
    <col min="14340" max="14340" width="35.7265625" style="52" bestFit="1" customWidth="1"/>
    <col min="14341" max="14595" width="8.7265625" style="52"/>
    <col min="14596" max="14596" width="35.7265625" style="52" bestFit="1" customWidth="1"/>
    <col min="14597" max="14851" width="8.7265625" style="52"/>
    <col min="14852" max="14852" width="35.7265625" style="52" bestFit="1" customWidth="1"/>
    <col min="14853" max="15107" width="8.7265625" style="52"/>
    <col min="15108" max="15108" width="35.7265625" style="52" bestFit="1" customWidth="1"/>
    <col min="15109" max="15363" width="8.7265625" style="52"/>
    <col min="15364" max="15364" width="35.7265625" style="52" bestFit="1" customWidth="1"/>
    <col min="15365" max="15619" width="8.7265625" style="52"/>
    <col min="15620" max="15620" width="35.7265625" style="52" bestFit="1" customWidth="1"/>
    <col min="15621" max="15875" width="8.7265625" style="52"/>
    <col min="15876" max="15876" width="35.7265625" style="52" bestFit="1" customWidth="1"/>
    <col min="15877" max="16131" width="8.7265625" style="52"/>
    <col min="16132" max="16132" width="35.7265625" style="52" bestFit="1" customWidth="1"/>
    <col min="16133" max="16384" width="8.7265625" style="52"/>
  </cols>
  <sheetData>
    <row r="1" spans="1:63" x14ac:dyDescent="0.35">
      <c r="C1" s="18"/>
      <c r="E1" s="202">
        <v>1961</v>
      </c>
      <c r="F1" s="202">
        <v>1962</v>
      </c>
      <c r="G1" s="202">
        <v>1963</v>
      </c>
      <c r="H1" s="202">
        <v>1964</v>
      </c>
      <c r="I1" s="202">
        <v>1965</v>
      </c>
      <c r="J1" s="202">
        <v>1966</v>
      </c>
      <c r="K1" s="202">
        <v>1967</v>
      </c>
      <c r="L1" s="202">
        <v>1968</v>
      </c>
      <c r="M1" s="202">
        <v>1969</v>
      </c>
      <c r="N1" s="202">
        <v>1970</v>
      </c>
      <c r="O1" s="202">
        <v>1971</v>
      </c>
      <c r="P1" s="202">
        <v>1972</v>
      </c>
      <c r="Q1" s="202">
        <v>1973</v>
      </c>
      <c r="R1" s="202">
        <v>1974</v>
      </c>
      <c r="S1" s="202">
        <v>1975</v>
      </c>
      <c r="T1" s="202">
        <v>1976</v>
      </c>
      <c r="U1" s="202">
        <v>1977</v>
      </c>
      <c r="V1" s="202">
        <v>1978</v>
      </c>
      <c r="W1" s="202">
        <v>1979</v>
      </c>
      <c r="X1" s="202">
        <v>1980</v>
      </c>
      <c r="Y1" s="202">
        <v>1981</v>
      </c>
      <c r="Z1" s="202">
        <v>1982</v>
      </c>
      <c r="AA1" s="202">
        <v>1983</v>
      </c>
      <c r="AB1" s="202">
        <v>1984</v>
      </c>
      <c r="AC1" s="202">
        <v>1985</v>
      </c>
      <c r="AD1" s="202">
        <v>1986</v>
      </c>
      <c r="AE1" s="202">
        <v>1987</v>
      </c>
      <c r="AF1" s="202">
        <v>1988</v>
      </c>
      <c r="AG1" s="202">
        <v>1989</v>
      </c>
      <c r="AH1" s="202">
        <v>1990</v>
      </c>
      <c r="AI1" s="202">
        <v>1991</v>
      </c>
      <c r="AJ1" s="202">
        <v>1992</v>
      </c>
      <c r="AK1" s="202">
        <v>1993</v>
      </c>
      <c r="AL1" s="202">
        <v>1994</v>
      </c>
      <c r="AM1" s="202">
        <v>1995</v>
      </c>
      <c r="AN1" s="202">
        <v>1996</v>
      </c>
      <c r="AO1" s="202">
        <v>1997</v>
      </c>
      <c r="AP1" s="202">
        <v>1998</v>
      </c>
      <c r="AQ1" s="202">
        <v>1999</v>
      </c>
      <c r="AR1" s="202">
        <v>2000</v>
      </c>
      <c r="AS1" s="202">
        <v>2001</v>
      </c>
      <c r="AT1" s="202">
        <v>2002</v>
      </c>
      <c r="AU1" s="202">
        <v>2003</v>
      </c>
      <c r="AV1" s="202">
        <v>2004</v>
      </c>
      <c r="AW1" s="202">
        <v>2005</v>
      </c>
      <c r="AX1" s="202">
        <v>2006</v>
      </c>
      <c r="AY1" s="202">
        <v>2007</v>
      </c>
      <c r="AZ1" s="202">
        <v>2008</v>
      </c>
      <c r="BA1" s="202">
        <v>2009</v>
      </c>
      <c r="BB1" s="202">
        <v>2010</v>
      </c>
      <c r="BC1" s="202">
        <v>2011</v>
      </c>
      <c r="BD1" s="202">
        <v>2012</v>
      </c>
      <c r="BE1" s="202">
        <v>2013</v>
      </c>
      <c r="BF1" s="202">
        <v>2014</v>
      </c>
      <c r="BG1" s="202">
        <v>2015</v>
      </c>
      <c r="BH1" s="202">
        <v>2016</v>
      </c>
      <c r="BI1" s="202">
        <v>2017</v>
      </c>
      <c r="BJ1" s="202">
        <v>2018</v>
      </c>
      <c r="BK1" s="202">
        <v>2019</v>
      </c>
    </row>
    <row r="2" spans="1:63" s="205" customFormat="1" x14ac:dyDescent="0.35">
      <c r="A2" s="204"/>
      <c r="B2" s="204"/>
      <c r="C2" s="204"/>
      <c r="D2" s="221"/>
      <c r="E2" s="204"/>
      <c r="F2" s="204"/>
      <c r="G2" s="204"/>
      <c r="H2" s="204"/>
      <c r="I2" s="204"/>
      <c r="J2" s="204"/>
      <c r="K2" s="204"/>
      <c r="L2" s="204"/>
      <c r="M2" s="204"/>
      <c r="N2" s="204"/>
      <c r="O2" s="204"/>
      <c r="P2" s="204"/>
      <c r="Q2" s="204"/>
      <c r="R2" s="204"/>
      <c r="S2" s="204"/>
      <c r="T2" s="204"/>
      <c r="U2" s="204"/>
      <c r="V2" s="204"/>
      <c r="W2" s="204"/>
      <c r="X2" s="204"/>
      <c r="Y2" s="204"/>
      <c r="Z2" s="204"/>
      <c r="AA2" s="204"/>
      <c r="AB2" s="204"/>
      <c r="AC2" s="204"/>
      <c r="AD2" s="204"/>
      <c r="AE2" s="204"/>
      <c r="AF2" s="204"/>
      <c r="AG2" s="204"/>
      <c r="AH2" s="204"/>
      <c r="AI2" s="204"/>
      <c r="AJ2" s="204"/>
      <c r="AK2" s="204"/>
      <c r="AL2" s="204"/>
      <c r="AM2" s="204"/>
      <c r="AN2" s="204"/>
      <c r="AO2" s="204"/>
      <c r="AP2" s="204"/>
      <c r="AQ2" s="204"/>
      <c r="AR2" s="204"/>
      <c r="AS2" s="204"/>
      <c r="AT2" s="204"/>
      <c r="AU2" s="204"/>
      <c r="AV2" s="204"/>
      <c r="AW2" s="204"/>
      <c r="AX2" s="204"/>
      <c r="AY2" s="204"/>
      <c r="AZ2" s="204"/>
      <c r="BA2" s="204"/>
      <c r="BB2" s="204"/>
      <c r="BC2" s="204"/>
      <c r="BD2" s="204"/>
      <c r="BE2" s="204"/>
      <c r="BF2" s="204"/>
      <c r="BG2" s="204"/>
      <c r="BH2" s="204"/>
      <c r="BI2" s="204"/>
      <c r="BJ2" s="204"/>
      <c r="BK2" s="204"/>
    </row>
    <row r="3" spans="1:63" s="25" customFormat="1" x14ac:dyDescent="0.35">
      <c r="A3" s="203"/>
      <c r="B3" s="203"/>
      <c r="C3" s="301" t="s">
        <v>236</v>
      </c>
      <c r="D3" s="220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  <c r="AM3" s="203"/>
      <c r="AN3" s="203"/>
      <c r="AO3" s="203"/>
      <c r="AP3" s="203"/>
      <c r="AQ3" s="203"/>
      <c r="AR3" s="203"/>
      <c r="AS3" s="203"/>
      <c r="AT3" s="203"/>
      <c r="AU3" s="203"/>
      <c r="AV3" s="203"/>
      <c r="AW3" s="203"/>
      <c r="AX3" s="203"/>
      <c r="AY3" s="203"/>
      <c r="AZ3" s="203"/>
      <c r="BA3" s="203"/>
      <c r="BB3" s="203"/>
      <c r="BC3" s="203"/>
      <c r="BD3" s="203"/>
      <c r="BE3" s="203"/>
      <c r="BF3" s="203"/>
      <c r="BG3" s="203"/>
      <c r="BH3" s="203"/>
      <c r="BI3" s="203"/>
      <c r="BJ3" s="203"/>
      <c r="BK3" s="203"/>
    </row>
    <row r="4" spans="1:63" x14ac:dyDescent="0.35">
      <c r="A4" s="52" t="s">
        <v>466</v>
      </c>
      <c r="B4" s="52" t="s">
        <v>7</v>
      </c>
      <c r="C4" s="52" t="s">
        <v>10</v>
      </c>
      <c r="D4" s="52" t="s">
        <v>0</v>
      </c>
      <c r="E4" s="52">
        <v>1500</v>
      </c>
      <c r="F4" s="52">
        <v>1400</v>
      </c>
      <c r="G4" s="52">
        <v>2700</v>
      </c>
      <c r="H4" s="52">
        <v>2700</v>
      </c>
      <c r="I4" s="52">
        <v>3500</v>
      </c>
      <c r="J4" s="52">
        <v>5200</v>
      </c>
      <c r="K4" s="52">
        <v>8000</v>
      </c>
      <c r="L4" s="52">
        <v>5500</v>
      </c>
      <c r="M4" s="52">
        <v>7700</v>
      </c>
      <c r="N4" s="52">
        <v>6900</v>
      </c>
      <c r="O4" s="52">
        <v>6500</v>
      </c>
      <c r="P4" s="52">
        <v>8210</v>
      </c>
      <c r="Q4" s="52">
        <v>7000</v>
      </c>
      <c r="R4" s="52">
        <v>7200</v>
      </c>
      <c r="S4" s="52">
        <v>5000</v>
      </c>
      <c r="T4" s="52">
        <v>6000</v>
      </c>
      <c r="U4" s="52">
        <v>4000</v>
      </c>
      <c r="V4" s="52">
        <v>5000</v>
      </c>
      <c r="W4" s="52">
        <v>6000</v>
      </c>
      <c r="X4" s="52">
        <v>6000</v>
      </c>
      <c r="Y4" s="52">
        <v>5600</v>
      </c>
      <c r="Z4" s="52">
        <v>4900</v>
      </c>
      <c r="AA4" s="52">
        <v>10000</v>
      </c>
      <c r="AB4" s="52">
        <v>1248</v>
      </c>
      <c r="AC4" s="52">
        <v>5300</v>
      </c>
      <c r="AD4" s="52">
        <v>640</v>
      </c>
      <c r="AE4" s="52">
        <v>1071</v>
      </c>
      <c r="AF4" s="52">
        <v>2450</v>
      </c>
      <c r="AG4" s="52">
        <v>450</v>
      </c>
      <c r="AH4" s="52">
        <v>2100</v>
      </c>
      <c r="AI4" s="52">
        <v>3421</v>
      </c>
      <c r="AJ4" s="52">
        <v>2400</v>
      </c>
      <c r="AK4" s="52">
        <v>2006</v>
      </c>
      <c r="AL4" s="52">
        <v>2932</v>
      </c>
      <c r="AM4" s="52">
        <v>2642</v>
      </c>
      <c r="AN4" s="52">
        <v>2650</v>
      </c>
      <c r="AO4" s="52">
        <v>3600</v>
      </c>
      <c r="AP4" s="52">
        <v>4749</v>
      </c>
      <c r="AQ4" s="52">
        <v>3585</v>
      </c>
      <c r="AR4" s="52">
        <v>2688</v>
      </c>
      <c r="AS4" s="52">
        <v>2800</v>
      </c>
      <c r="AT4" s="52">
        <v>4000</v>
      </c>
      <c r="AU4" s="52">
        <v>2890</v>
      </c>
      <c r="AV4" s="52">
        <v>0</v>
      </c>
      <c r="AW4" s="52">
        <v>3603</v>
      </c>
      <c r="AX4" s="52">
        <v>1865</v>
      </c>
      <c r="AY4" s="52">
        <v>8393</v>
      </c>
      <c r="AZ4" s="52">
        <v>8100</v>
      </c>
      <c r="BA4" s="52">
        <v>5000</v>
      </c>
      <c r="BB4" s="52">
        <v>1698</v>
      </c>
      <c r="BC4" s="52">
        <v>1723</v>
      </c>
      <c r="BD4" s="52">
        <v>8750</v>
      </c>
      <c r="BE4" s="52">
        <v>1757</v>
      </c>
      <c r="BF4" s="52">
        <v>809</v>
      </c>
      <c r="BG4" s="52">
        <v>965</v>
      </c>
      <c r="BH4" s="52">
        <v>1742</v>
      </c>
      <c r="BI4" s="52">
        <v>1870</v>
      </c>
      <c r="BJ4" s="52">
        <v>1798</v>
      </c>
      <c r="BK4" s="52">
        <v>1613</v>
      </c>
    </row>
    <row r="5" spans="1:63" x14ac:dyDescent="0.35">
      <c r="A5" s="52" t="s">
        <v>466</v>
      </c>
      <c r="B5" s="52" t="s">
        <v>7</v>
      </c>
      <c r="C5" s="52" t="s">
        <v>320</v>
      </c>
      <c r="D5" s="52" t="s">
        <v>0</v>
      </c>
      <c r="E5" s="52">
        <v>23000</v>
      </c>
      <c r="F5" s="52">
        <v>23500</v>
      </c>
      <c r="G5" s="52">
        <v>34000</v>
      </c>
      <c r="H5" s="52">
        <v>38000</v>
      </c>
      <c r="I5" s="52">
        <v>25000</v>
      </c>
      <c r="J5" s="52">
        <v>36955</v>
      </c>
      <c r="K5" s="52">
        <v>32305</v>
      </c>
      <c r="L5" s="52">
        <v>35000</v>
      </c>
      <c r="M5" s="52">
        <v>36650</v>
      </c>
      <c r="N5" s="52">
        <v>39454</v>
      </c>
      <c r="O5" s="52">
        <v>51185</v>
      </c>
      <c r="P5" s="52">
        <v>40000</v>
      </c>
      <c r="Q5" s="52">
        <v>42000</v>
      </c>
      <c r="R5" s="52">
        <v>36630</v>
      </c>
      <c r="S5" s="52">
        <v>38950</v>
      </c>
      <c r="T5" s="52">
        <v>50000</v>
      </c>
      <c r="U5" s="52">
        <v>20000</v>
      </c>
      <c r="V5" s="52">
        <v>20700</v>
      </c>
      <c r="W5" s="52">
        <v>25700</v>
      </c>
      <c r="X5" s="52">
        <v>46800</v>
      </c>
      <c r="Y5" s="52">
        <v>43800</v>
      </c>
      <c r="Z5" s="52">
        <v>23300</v>
      </c>
      <c r="AA5" s="52">
        <v>18029</v>
      </c>
      <c r="AB5" s="52">
        <v>12374</v>
      </c>
      <c r="AC5" s="52">
        <v>7824</v>
      </c>
      <c r="AD5" s="52">
        <v>14880</v>
      </c>
      <c r="AE5" s="52">
        <v>19497</v>
      </c>
      <c r="AF5" s="52">
        <v>73863</v>
      </c>
      <c r="AG5" s="52">
        <v>105974</v>
      </c>
      <c r="AH5" s="52">
        <v>66027</v>
      </c>
      <c r="AI5" s="52">
        <v>117725</v>
      </c>
      <c r="AJ5" s="52">
        <v>108211</v>
      </c>
      <c r="AK5" s="52">
        <v>23104</v>
      </c>
      <c r="AL5" s="52">
        <v>90548</v>
      </c>
      <c r="AM5" s="52">
        <v>78978</v>
      </c>
      <c r="AN5" s="52">
        <v>97728</v>
      </c>
      <c r="AO5" s="52">
        <v>112288</v>
      </c>
      <c r="AP5" s="52">
        <v>100230</v>
      </c>
      <c r="AQ5" s="52">
        <v>158282</v>
      </c>
      <c r="AR5" s="52">
        <v>92624</v>
      </c>
      <c r="AS5" s="52">
        <v>112167</v>
      </c>
      <c r="AT5" s="52">
        <v>134880</v>
      </c>
      <c r="AU5" s="52">
        <v>126024</v>
      </c>
      <c r="AV5" s="52">
        <v>91083</v>
      </c>
      <c r="AW5" s="52">
        <v>145667</v>
      </c>
      <c r="AX5" s="52">
        <v>112380</v>
      </c>
      <c r="AY5" s="52">
        <v>106378</v>
      </c>
      <c r="AZ5" s="52">
        <v>173992</v>
      </c>
      <c r="BA5" s="52">
        <v>130704</v>
      </c>
      <c r="BB5" s="52">
        <v>186118</v>
      </c>
      <c r="BC5" s="52">
        <v>172687</v>
      </c>
      <c r="BD5" s="52">
        <v>188911</v>
      </c>
      <c r="BE5" s="52">
        <v>378426</v>
      </c>
      <c r="BF5" s="52">
        <v>304112</v>
      </c>
      <c r="BG5" s="52">
        <v>243478</v>
      </c>
      <c r="BH5" s="52">
        <v>257701</v>
      </c>
      <c r="BI5" s="52">
        <v>263555</v>
      </c>
      <c r="BJ5" s="52">
        <v>259540</v>
      </c>
      <c r="BK5" s="52">
        <v>290563</v>
      </c>
    </row>
    <row r="6" spans="1:63" x14ac:dyDescent="0.35">
      <c r="A6" s="52" t="s">
        <v>466</v>
      </c>
      <c r="B6" s="52" t="s">
        <v>7</v>
      </c>
      <c r="C6" s="52" t="s">
        <v>4</v>
      </c>
      <c r="D6" s="52" t="s">
        <v>0</v>
      </c>
      <c r="E6" s="52">
        <v>9000</v>
      </c>
      <c r="F6" s="52">
        <v>9000</v>
      </c>
      <c r="G6" s="52">
        <v>10000</v>
      </c>
      <c r="H6" s="52">
        <v>12000</v>
      </c>
      <c r="I6" s="52">
        <v>14000</v>
      </c>
      <c r="J6" s="52">
        <v>23900</v>
      </c>
      <c r="K6" s="52">
        <v>30000</v>
      </c>
      <c r="L6" s="52">
        <v>12000</v>
      </c>
      <c r="M6" s="52">
        <v>12000</v>
      </c>
      <c r="N6" s="52">
        <v>12000</v>
      </c>
      <c r="O6" s="52">
        <v>13000</v>
      </c>
      <c r="P6" s="52">
        <v>13500</v>
      </c>
      <c r="Q6" s="52">
        <v>11000</v>
      </c>
      <c r="R6" s="52">
        <v>11500</v>
      </c>
      <c r="S6" s="52">
        <v>15000</v>
      </c>
      <c r="T6" s="52">
        <v>16000</v>
      </c>
      <c r="U6" s="52">
        <v>9500</v>
      </c>
      <c r="V6" s="52">
        <v>15000</v>
      </c>
      <c r="W6" s="52">
        <v>20000</v>
      </c>
      <c r="X6" s="52">
        <v>25000</v>
      </c>
      <c r="Y6" s="52">
        <v>35000</v>
      </c>
      <c r="Z6" s="52">
        <v>29700</v>
      </c>
      <c r="AA6" s="52">
        <v>28740</v>
      </c>
      <c r="AB6" s="52">
        <v>17576</v>
      </c>
      <c r="AC6" s="52">
        <v>35147</v>
      </c>
      <c r="AD6" s="52">
        <v>25293</v>
      </c>
      <c r="AE6" s="52">
        <v>18661</v>
      </c>
      <c r="AF6" s="52">
        <v>33871</v>
      </c>
      <c r="AG6" s="52">
        <v>19171</v>
      </c>
      <c r="AH6" s="52">
        <v>28823</v>
      </c>
      <c r="AI6" s="52">
        <v>47775</v>
      </c>
      <c r="AJ6" s="52">
        <v>87424</v>
      </c>
      <c r="AK6" s="52">
        <v>61076</v>
      </c>
      <c r="AL6" s="52">
        <v>158896</v>
      </c>
      <c r="AM6" s="52">
        <v>62537</v>
      </c>
      <c r="AN6" s="52">
        <v>74631</v>
      </c>
      <c r="AO6" s="52">
        <v>99141</v>
      </c>
      <c r="AP6" s="52">
        <v>179999</v>
      </c>
      <c r="AQ6" s="52">
        <v>94151</v>
      </c>
      <c r="AR6" s="52">
        <v>64014</v>
      </c>
      <c r="AS6" s="52">
        <v>105295</v>
      </c>
      <c r="AT6" s="52">
        <v>84349</v>
      </c>
      <c r="AU6" s="52">
        <v>117978</v>
      </c>
      <c r="AV6" s="52">
        <v>107422</v>
      </c>
      <c r="AW6" s="52">
        <v>201305</v>
      </c>
      <c r="AX6" s="52">
        <v>183946</v>
      </c>
      <c r="AY6" s="52">
        <v>201257</v>
      </c>
      <c r="AZ6" s="52">
        <v>225993</v>
      </c>
      <c r="BA6" s="52">
        <v>209031</v>
      </c>
      <c r="BB6" s="52">
        <v>215797</v>
      </c>
      <c r="BC6" s="52">
        <v>299472</v>
      </c>
      <c r="BD6" s="52">
        <v>455965</v>
      </c>
      <c r="BE6" s="52">
        <v>417986</v>
      </c>
      <c r="BF6" s="52">
        <v>332889</v>
      </c>
      <c r="BG6" s="52">
        <v>349500</v>
      </c>
      <c r="BH6" s="52">
        <v>443779</v>
      </c>
      <c r="BI6" s="52">
        <v>396506</v>
      </c>
      <c r="BJ6" s="52">
        <v>437898</v>
      </c>
      <c r="BK6" s="52">
        <v>414606</v>
      </c>
    </row>
    <row r="7" spans="1:63" x14ac:dyDescent="0.35">
      <c r="A7" s="52" t="s">
        <v>466</v>
      </c>
      <c r="B7" s="52" t="s">
        <v>7</v>
      </c>
      <c r="C7" s="52" t="s">
        <v>9</v>
      </c>
      <c r="D7" s="52" t="s">
        <v>0</v>
      </c>
      <c r="E7" s="52">
        <v>317000</v>
      </c>
      <c r="F7" s="52">
        <v>289000</v>
      </c>
      <c r="G7" s="52">
        <v>398000</v>
      </c>
      <c r="H7" s="52">
        <v>315000</v>
      </c>
      <c r="I7" s="52">
        <v>273000</v>
      </c>
      <c r="J7" s="52">
        <v>280000</v>
      </c>
      <c r="K7" s="52">
        <v>287000</v>
      </c>
      <c r="L7" s="52">
        <v>293000</v>
      </c>
      <c r="M7" s="52">
        <v>289000</v>
      </c>
      <c r="N7" s="52">
        <v>271000</v>
      </c>
      <c r="O7" s="52">
        <v>260000</v>
      </c>
      <c r="P7" s="52">
        <v>184000</v>
      </c>
      <c r="Q7" s="52">
        <v>178000</v>
      </c>
      <c r="R7" s="52">
        <v>235000</v>
      </c>
      <c r="S7" s="52">
        <v>232000</v>
      </c>
      <c r="T7" s="52">
        <v>225000</v>
      </c>
      <c r="U7" s="52">
        <v>255000</v>
      </c>
      <c r="V7" s="52">
        <v>258000</v>
      </c>
      <c r="W7" s="52">
        <v>231000</v>
      </c>
      <c r="X7" s="52">
        <v>200000</v>
      </c>
      <c r="Y7" s="52">
        <v>114000</v>
      </c>
      <c r="Z7" s="52">
        <v>124000</v>
      </c>
      <c r="AA7" s="52">
        <v>148000</v>
      </c>
      <c r="AB7" s="52">
        <v>110768</v>
      </c>
      <c r="AC7" s="52">
        <v>252245</v>
      </c>
      <c r="AD7" s="52">
        <v>253021</v>
      </c>
      <c r="AE7" s="52">
        <v>217094</v>
      </c>
      <c r="AF7" s="52">
        <v>355676</v>
      </c>
      <c r="AG7" s="52">
        <v>179337</v>
      </c>
      <c r="AH7" s="52">
        <v>167590</v>
      </c>
      <c r="AI7" s="52">
        <v>226010</v>
      </c>
      <c r="AJ7" s="52">
        <v>293433</v>
      </c>
      <c r="AK7" s="52">
        <v>212094</v>
      </c>
      <c r="AL7" s="52">
        <v>319698</v>
      </c>
      <c r="AM7" s="52">
        <v>227715</v>
      </c>
      <c r="AN7" s="52">
        <v>257631</v>
      </c>
      <c r="AO7" s="52">
        <v>248383</v>
      </c>
      <c r="AP7" s="52">
        <v>357321</v>
      </c>
      <c r="AQ7" s="52">
        <v>361095</v>
      </c>
      <c r="AR7" s="52">
        <v>258828</v>
      </c>
      <c r="AS7" s="52">
        <v>397608</v>
      </c>
      <c r="AT7" s="52">
        <v>357425</v>
      </c>
      <c r="AU7" s="52">
        <v>516341</v>
      </c>
      <c r="AV7" s="52">
        <v>297529</v>
      </c>
      <c r="AW7" s="52">
        <v>578303</v>
      </c>
      <c r="AX7" s="52">
        <v>589754</v>
      </c>
      <c r="AY7" s="52">
        <v>495486</v>
      </c>
      <c r="AZ7" s="52">
        <v>523162</v>
      </c>
      <c r="BA7" s="52">
        <v>319981</v>
      </c>
      <c r="BB7" s="52">
        <v>759940</v>
      </c>
      <c r="BC7" s="52">
        <v>328942</v>
      </c>
      <c r="BD7" s="52">
        <v>847053</v>
      </c>
      <c r="BE7" s="52">
        <v>555583</v>
      </c>
      <c r="BF7" s="52">
        <v>694751</v>
      </c>
      <c r="BG7" s="52">
        <v>592124</v>
      </c>
      <c r="BH7" s="52">
        <v>725677</v>
      </c>
      <c r="BI7" s="52">
        <v>660175</v>
      </c>
      <c r="BJ7" s="52">
        <v>756616</v>
      </c>
      <c r="BK7" s="52">
        <v>717621</v>
      </c>
    </row>
    <row r="8" spans="1:63" x14ac:dyDescent="0.35">
      <c r="A8" s="52" t="s">
        <v>466</v>
      </c>
      <c r="B8" s="52" t="s">
        <v>7</v>
      </c>
      <c r="C8" s="52" t="s">
        <v>1</v>
      </c>
      <c r="D8" s="52" t="s">
        <v>0</v>
      </c>
      <c r="E8" s="52">
        <v>398000</v>
      </c>
      <c r="F8" s="52">
        <v>365000</v>
      </c>
      <c r="G8" s="52">
        <v>498000</v>
      </c>
      <c r="H8" s="52">
        <v>395000</v>
      </c>
      <c r="I8" s="52">
        <v>341000</v>
      </c>
      <c r="J8" s="52">
        <v>350000</v>
      </c>
      <c r="K8" s="52">
        <v>360000</v>
      </c>
      <c r="L8" s="52">
        <v>368000</v>
      </c>
      <c r="M8" s="52">
        <v>362000</v>
      </c>
      <c r="N8" s="52">
        <v>339000</v>
      </c>
      <c r="O8" s="52">
        <v>325000</v>
      </c>
      <c r="P8" s="52">
        <v>231000</v>
      </c>
      <c r="Q8" s="52">
        <v>222000</v>
      </c>
      <c r="R8" s="52">
        <v>295000</v>
      </c>
      <c r="S8" s="52">
        <v>290000</v>
      </c>
      <c r="T8" s="52">
        <v>282000</v>
      </c>
      <c r="U8" s="52">
        <v>319000</v>
      </c>
      <c r="V8" s="52">
        <v>322000</v>
      </c>
      <c r="W8" s="52">
        <v>237000</v>
      </c>
      <c r="X8" s="52">
        <v>250000</v>
      </c>
      <c r="Y8" s="52">
        <v>143000</v>
      </c>
      <c r="Z8" s="52">
        <v>156000</v>
      </c>
      <c r="AA8" s="52">
        <v>197661</v>
      </c>
      <c r="AB8" s="52">
        <v>194229</v>
      </c>
      <c r="AC8" s="52">
        <v>309126</v>
      </c>
      <c r="AD8" s="52">
        <v>298509</v>
      </c>
      <c r="AE8" s="52">
        <v>255992</v>
      </c>
      <c r="AF8" s="52">
        <v>257884</v>
      </c>
      <c r="AG8" s="52">
        <v>237010</v>
      </c>
      <c r="AH8" s="52">
        <v>280164</v>
      </c>
      <c r="AI8" s="52">
        <v>285914</v>
      </c>
      <c r="AJ8" s="52">
        <v>386934</v>
      </c>
      <c r="AK8" s="52">
        <v>243350</v>
      </c>
      <c r="AL8" s="52">
        <v>480720</v>
      </c>
      <c r="AM8" s="52">
        <v>437448</v>
      </c>
      <c r="AN8" s="52">
        <v>352517</v>
      </c>
      <c r="AO8" s="52">
        <v>426592</v>
      </c>
      <c r="AP8" s="52">
        <v>513930</v>
      </c>
      <c r="AQ8" s="52">
        <v>455634</v>
      </c>
      <c r="AR8" s="52">
        <v>391714</v>
      </c>
      <c r="AS8" s="52">
        <v>497227</v>
      </c>
      <c r="AT8" s="52">
        <v>480686</v>
      </c>
      <c r="AU8" s="52">
        <v>564717</v>
      </c>
      <c r="AV8" s="52">
        <v>449426</v>
      </c>
      <c r="AW8" s="52">
        <v>556667</v>
      </c>
      <c r="AX8" s="52">
        <v>772608</v>
      </c>
      <c r="AY8" s="52">
        <v>576571</v>
      </c>
      <c r="AZ8" s="52">
        <v>590232</v>
      </c>
      <c r="BA8" s="52">
        <v>600963</v>
      </c>
      <c r="BB8" s="52">
        <v>1017752</v>
      </c>
      <c r="BC8" s="52">
        <v>647934</v>
      </c>
      <c r="BD8" s="52">
        <v>1171630</v>
      </c>
      <c r="BE8" s="52">
        <v>799235</v>
      </c>
      <c r="BF8" s="52">
        <v>921662</v>
      </c>
      <c r="BG8" s="52">
        <v>835405</v>
      </c>
      <c r="BH8" s="52">
        <v>991045</v>
      </c>
      <c r="BI8" s="52">
        <v>946295</v>
      </c>
      <c r="BJ8" s="52">
        <v>987558</v>
      </c>
      <c r="BK8" s="52">
        <v>972516</v>
      </c>
    </row>
    <row r="9" spans="1:63" x14ac:dyDescent="0.35">
      <c r="A9" s="52" t="s">
        <v>466</v>
      </c>
      <c r="B9" s="52" t="s">
        <v>7</v>
      </c>
      <c r="C9" s="52" t="s">
        <v>8</v>
      </c>
      <c r="D9" s="52" t="s">
        <v>0</v>
      </c>
      <c r="E9" s="52">
        <v>7100</v>
      </c>
      <c r="F9" s="52">
        <v>7200</v>
      </c>
      <c r="G9" s="52">
        <v>7300</v>
      </c>
      <c r="H9" s="52">
        <v>7400</v>
      </c>
      <c r="I9" s="52">
        <v>7500</v>
      </c>
      <c r="J9" s="52">
        <v>7800</v>
      </c>
      <c r="K9" s="52">
        <v>7900</v>
      </c>
      <c r="L9" s="52">
        <v>7900</v>
      </c>
      <c r="M9" s="52">
        <v>8000</v>
      </c>
      <c r="N9" s="52">
        <v>8000</v>
      </c>
      <c r="O9" s="52">
        <v>8200</v>
      </c>
      <c r="P9" s="52">
        <v>8300</v>
      </c>
      <c r="Q9" s="52">
        <v>8000</v>
      </c>
      <c r="R9" s="52">
        <v>8500</v>
      </c>
      <c r="S9" s="52">
        <v>10000</v>
      </c>
      <c r="T9" s="52">
        <v>11000</v>
      </c>
      <c r="U9" s="52">
        <v>12000</v>
      </c>
      <c r="V9" s="52">
        <v>20000</v>
      </c>
      <c r="W9" s="52">
        <v>30000</v>
      </c>
      <c r="X9" s="52">
        <v>45000</v>
      </c>
      <c r="Y9" s="52">
        <v>60000</v>
      </c>
      <c r="Z9" s="52">
        <v>55000</v>
      </c>
      <c r="AA9" s="52">
        <v>47299</v>
      </c>
      <c r="AB9" s="52">
        <v>18771</v>
      </c>
      <c r="AC9" s="52">
        <v>95277</v>
      </c>
      <c r="AD9" s="52">
        <v>42301</v>
      </c>
      <c r="AE9" s="52">
        <v>36241</v>
      </c>
      <c r="AF9" s="52">
        <v>84342</v>
      </c>
      <c r="AG9" s="52">
        <v>74899</v>
      </c>
      <c r="AH9" s="52">
        <v>56686</v>
      </c>
      <c r="AI9" s="52">
        <v>131155</v>
      </c>
      <c r="AJ9" s="52">
        <v>97908</v>
      </c>
      <c r="AK9" s="52">
        <v>75448</v>
      </c>
      <c r="AL9" s="52">
        <v>122075</v>
      </c>
      <c r="AM9" s="52">
        <v>97996</v>
      </c>
      <c r="AN9" s="52">
        <v>92581</v>
      </c>
      <c r="AO9" s="52">
        <v>95829</v>
      </c>
      <c r="AP9" s="52">
        <v>135486</v>
      </c>
      <c r="AQ9" s="52">
        <v>177051</v>
      </c>
      <c r="AR9" s="52">
        <v>120170</v>
      </c>
      <c r="AS9" s="52">
        <v>206197</v>
      </c>
      <c r="AT9" s="52">
        <v>151050</v>
      </c>
      <c r="AU9" s="52">
        <v>290189</v>
      </c>
      <c r="AV9" s="52">
        <v>267443</v>
      </c>
      <c r="AW9" s="52">
        <v>338918</v>
      </c>
      <c r="AX9" s="52">
        <v>337595</v>
      </c>
      <c r="AY9" s="52">
        <v>583950</v>
      </c>
      <c r="AZ9" s="52">
        <v>406200</v>
      </c>
      <c r="BA9" s="52">
        <v>315388</v>
      </c>
      <c r="BB9" s="52">
        <v>1066278</v>
      </c>
      <c r="BC9" s="52">
        <v>206422</v>
      </c>
      <c r="BD9" s="52">
        <v>500102</v>
      </c>
      <c r="BE9" s="52">
        <v>469558</v>
      </c>
      <c r="BF9" s="52">
        <v>494445</v>
      </c>
      <c r="BG9" s="52">
        <v>431056</v>
      </c>
      <c r="BH9" s="52">
        <v>453716</v>
      </c>
      <c r="BI9" s="52">
        <v>448500</v>
      </c>
      <c r="BJ9" s="52">
        <v>578562</v>
      </c>
      <c r="BK9" s="52">
        <v>528373</v>
      </c>
    </row>
    <row r="10" spans="1:63" s="25" customFormat="1" x14ac:dyDescent="0.35">
      <c r="A10" s="203"/>
      <c r="B10" s="203"/>
      <c r="C10" s="203"/>
      <c r="D10" s="220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3"/>
      <c r="S10" s="203"/>
      <c r="T10" s="203"/>
      <c r="U10" s="203"/>
      <c r="V10" s="203"/>
      <c r="W10" s="203"/>
      <c r="X10" s="203"/>
      <c r="Y10" s="203"/>
      <c r="Z10" s="203"/>
      <c r="AA10" s="203"/>
      <c r="AB10" s="203"/>
      <c r="AC10" s="203"/>
      <c r="AD10" s="203"/>
      <c r="AE10" s="203"/>
      <c r="AF10" s="203"/>
      <c r="AG10" s="203"/>
      <c r="AH10" s="203"/>
      <c r="AI10" s="203"/>
      <c r="AJ10" s="203"/>
      <c r="AK10" s="203"/>
      <c r="AL10" s="203"/>
      <c r="AM10" s="203"/>
      <c r="AN10" s="203"/>
      <c r="AO10" s="203"/>
      <c r="AP10" s="203"/>
      <c r="AQ10" s="203"/>
      <c r="AR10" s="203"/>
      <c r="AS10" s="203"/>
      <c r="AT10" s="203"/>
      <c r="AU10" s="203"/>
      <c r="AV10" s="203"/>
      <c r="AW10" s="203"/>
      <c r="AX10" s="203"/>
      <c r="AY10" s="203"/>
      <c r="AZ10" s="203"/>
      <c r="BA10" s="203"/>
      <c r="BB10" s="203"/>
      <c r="BC10" s="203"/>
      <c r="BD10" s="203"/>
      <c r="BE10" s="203"/>
      <c r="BF10" s="203"/>
      <c r="BG10" s="203"/>
      <c r="BH10" s="203"/>
      <c r="BI10" s="203"/>
      <c r="BJ10" s="203"/>
      <c r="BK10" s="203"/>
    </row>
    <row r="11" spans="1:63" s="25" customFormat="1" x14ac:dyDescent="0.35">
      <c r="A11" s="203"/>
      <c r="B11" s="203"/>
      <c r="C11" s="301" t="s">
        <v>406</v>
      </c>
      <c r="D11" s="220"/>
      <c r="E11" s="203"/>
      <c r="F11" s="203"/>
      <c r="G11" s="203"/>
      <c r="H11" s="203"/>
      <c r="I11" s="203"/>
      <c r="J11" s="203"/>
      <c r="K11" s="203"/>
      <c r="L11" s="203"/>
      <c r="M11" s="203"/>
      <c r="N11" s="203"/>
      <c r="O11" s="203"/>
      <c r="P11" s="203"/>
      <c r="Q11" s="203"/>
      <c r="R11" s="203"/>
      <c r="S11" s="203"/>
      <c r="T11" s="203"/>
      <c r="U11" s="203"/>
      <c r="V11" s="203"/>
      <c r="W11" s="203"/>
      <c r="X11" s="203"/>
      <c r="Y11" s="203"/>
      <c r="Z11" s="203"/>
      <c r="AA11" s="203"/>
      <c r="AB11" s="203"/>
      <c r="AC11" s="203"/>
      <c r="AD11" s="203"/>
      <c r="AE11" s="203"/>
      <c r="AF11" s="203"/>
      <c r="AG11" s="203"/>
      <c r="AH11" s="203"/>
      <c r="AI11" s="203"/>
      <c r="AJ11" s="203"/>
      <c r="AK11" s="203"/>
      <c r="AL11" s="203"/>
      <c r="AM11" s="203"/>
      <c r="AN11" s="203"/>
      <c r="AO11" s="203"/>
      <c r="AP11" s="203"/>
      <c r="AQ11" s="203"/>
      <c r="AR11" s="203"/>
      <c r="AS11" s="203"/>
      <c r="AT11" s="203"/>
      <c r="AU11" s="203"/>
      <c r="AV11" s="203"/>
      <c r="AW11" s="203"/>
      <c r="AX11" s="203"/>
      <c r="AY11" s="203"/>
      <c r="AZ11" s="203"/>
      <c r="BA11" s="203"/>
      <c r="BB11" s="203"/>
      <c r="BC11" s="203"/>
      <c r="BD11" s="203"/>
      <c r="BE11" s="203"/>
      <c r="BF11" s="203"/>
      <c r="BG11" s="203"/>
      <c r="BH11" s="203"/>
      <c r="BI11" s="203"/>
      <c r="BJ11" s="203"/>
      <c r="BK11" s="203"/>
    </row>
    <row r="12" spans="1:63" x14ac:dyDescent="0.35">
      <c r="A12" s="52" t="s">
        <v>466</v>
      </c>
      <c r="B12" s="52" t="s">
        <v>7</v>
      </c>
      <c r="C12" s="52" t="s">
        <v>327</v>
      </c>
      <c r="D12" s="52" t="s">
        <v>0</v>
      </c>
      <c r="E12" s="52">
        <v>48000</v>
      </c>
      <c r="F12" s="52">
        <v>50000</v>
      </c>
      <c r="G12" s="52">
        <v>45000</v>
      </c>
      <c r="H12" s="52">
        <v>40000</v>
      </c>
      <c r="I12" s="52">
        <v>35000</v>
      </c>
      <c r="J12" s="52">
        <v>30000</v>
      </c>
      <c r="K12" s="52">
        <v>28000</v>
      </c>
      <c r="L12" s="52">
        <v>26000</v>
      </c>
      <c r="M12" s="52">
        <v>25000</v>
      </c>
      <c r="N12" s="52">
        <v>25000</v>
      </c>
      <c r="O12" s="52">
        <v>26000</v>
      </c>
      <c r="P12" s="52">
        <v>27000</v>
      </c>
      <c r="Q12" s="52">
        <v>25000</v>
      </c>
      <c r="R12" s="52">
        <v>26000</v>
      </c>
      <c r="S12" s="52">
        <v>30000</v>
      </c>
      <c r="T12" s="52">
        <v>32000</v>
      </c>
      <c r="U12" s="52">
        <v>33000</v>
      </c>
      <c r="V12" s="52">
        <v>34000</v>
      </c>
      <c r="W12" s="52">
        <v>35000</v>
      </c>
      <c r="X12" s="52">
        <v>35000</v>
      </c>
      <c r="Y12" s="52">
        <v>35000</v>
      </c>
      <c r="Z12" s="52">
        <v>35000</v>
      </c>
      <c r="AA12" s="52">
        <v>35000</v>
      </c>
      <c r="AB12" s="52">
        <v>38000</v>
      </c>
      <c r="AC12" s="52">
        <v>40000</v>
      </c>
      <c r="AD12" s="52">
        <v>40000</v>
      </c>
      <c r="AE12" s="52">
        <v>44000</v>
      </c>
      <c r="AF12" s="52">
        <v>46000</v>
      </c>
      <c r="AG12" s="52">
        <v>46000</v>
      </c>
      <c r="AH12" s="52">
        <v>46533</v>
      </c>
      <c r="AI12" s="52">
        <v>33046</v>
      </c>
      <c r="AJ12" s="52">
        <v>41263</v>
      </c>
      <c r="AK12" s="52">
        <v>47000</v>
      </c>
      <c r="AL12" s="52">
        <v>55722</v>
      </c>
      <c r="AM12" s="52">
        <v>57565</v>
      </c>
      <c r="AN12" s="52">
        <v>57565</v>
      </c>
      <c r="AO12" s="52">
        <v>60000</v>
      </c>
      <c r="AP12" s="52">
        <v>65000</v>
      </c>
      <c r="AQ12" s="52">
        <v>62000</v>
      </c>
      <c r="AR12" s="52">
        <v>51497</v>
      </c>
      <c r="AS12" s="52">
        <v>40000</v>
      </c>
      <c r="AT12" s="52">
        <v>35000</v>
      </c>
      <c r="AU12" s="52">
        <v>4474</v>
      </c>
      <c r="AV12" s="52">
        <v>25000</v>
      </c>
      <c r="AW12" s="52">
        <v>10575</v>
      </c>
      <c r="AX12" s="52">
        <v>1074</v>
      </c>
      <c r="AY12" s="52">
        <v>57658</v>
      </c>
      <c r="AZ12" s="52">
        <v>43342</v>
      </c>
      <c r="BA12" s="52">
        <v>28856</v>
      </c>
      <c r="BB12" s="52">
        <v>45724</v>
      </c>
      <c r="BC12" s="52">
        <v>216562</v>
      </c>
      <c r="BD12" s="52">
        <v>518448</v>
      </c>
      <c r="BE12" s="52">
        <v>290137</v>
      </c>
      <c r="BF12" s="52">
        <v>142667</v>
      </c>
      <c r="BG12" s="52">
        <v>97128</v>
      </c>
      <c r="BH12" s="52">
        <v>170431</v>
      </c>
      <c r="BI12" s="52">
        <v>199912</v>
      </c>
      <c r="BJ12" s="52">
        <v>255447</v>
      </c>
      <c r="BK12" s="52">
        <v>217324</v>
      </c>
    </row>
    <row r="13" spans="1:63" x14ac:dyDescent="0.35">
      <c r="A13" s="52" t="s">
        <v>466</v>
      </c>
      <c r="B13" s="52" t="s">
        <v>7</v>
      </c>
      <c r="C13" s="52" t="s">
        <v>317</v>
      </c>
      <c r="D13" s="52" t="s">
        <v>0</v>
      </c>
      <c r="E13" s="52">
        <v>8000</v>
      </c>
      <c r="F13" s="52">
        <v>9000</v>
      </c>
      <c r="G13" s="52">
        <v>9000</v>
      </c>
      <c r="H13" s="52">
        <v>10000</v>
      </c>
      <c r="I13" s="52">
        <v>10000</v>
      </c>
      <c r="J13" s="52">
        <v>11000</v>
      </c>
      <c r="K13" s="52">
        <v>11000</v>
      </c>
      <c r="L13" s="52">
        <v>11500</v>
      </c>
      <c r="M13" s="52">
        <v>11500</v>
      </c>
      <c r="N13" s="52">
        <v>12000</v>
      </c>
      <c r="O13" s="52">
        <v>12100</v>
      </c>
      <c r="P13" s="52">
        <v>12150</v>
      </c>
      <c r="Q13" s="52">
        <v>11500</v>
      </c>
      <c r="R13" s="52">
        <v>11800</v>
      </c>
      <c r="S13" s="52">
        <v>10000</v>
      </c>
      <c r="T13" s="52">
        <v>11000</v>
      </c>
      <c r="U13" s="52">
        <v>12000</v>
      </c>
      <c r="V13" s="52">
        <v>12000</v>
      </c>
      <c r="W13" s="52">
        <v>13000</v>
      </c>
      <c r="X13" s="52">
        <v>13000</v>
      </c>
      <c r="Y13" s="52">
        <v>13000</v>
      </c>
      <c r="Z13" s="52">
        <v>13000</v>
      </c>
      <c r="AA13" s="52">
        <v>13000</v>
      </c>
      <c r="AB13" s="52">
        <v>13000</v>
      </c>
      <c r="AC13" s="52">
        <v>14000</v>
      </c>
      <c r="AD13" s="52">
        <v>14000</v>
      </c>
      <c r="AE13" s="52">
        <v>15000</v>
      </c>
      <c r="AF13" s="52">
        <v>18000</v>
      </c>
      <c r="AG13" s="52">
        <v>18000</v>
      </c>
      <c r="AH13" s="52">
        <v>16882</v>
      </c>
      <c r="AI13" s="52">
        <v>19136</v>
      </c>
      <c r="AJ13" s="52">
        <v>20013</v>
      </c>
      <c r="AK13" s="52">
        <v>20000</v>
      </c>
      <c r="AL13" s="52">
        <v>19987</v>
      </c>
      <c r="AM13" s="52">
        <v>19356</v>
      </c>
      <c r="AN13" s="52">
        <v>19821</v>
      </c>
      <c r="AO13" s="52">
        <v>20300</v>
      </c>
      <c r="AP13" s="52">
        <v>20808</v>
      </c>
      <c r="AQ13" s="52">
        <v>27000</v>
      </c>
      <c r="AR13" s="52">
        <v>30498</v>
      </c>
      <c r="AS13" s="52">
        <v>37574</v>
      </c>
      <c r="AT13" s="52">
        <v>34726</v>
      </c>
      <c r="AU13" s="52">
        <v>34162</v>
      </c>
      <c r="AV13" s="52">
        <v>30000</v>
      </c>
      <c r="AW13" s="52">
        <v>35000</v>
      </c>
      <c r="AX13" s="52">
        <v>45000</v>
      </c>
      <c r="AY13" s="52">
        <v>67466</v>
      </c>
      <c r="AZ13" s="52">
        <v>42200</v>
      </c>
      <c r="BA13" s="52">
        <v>50000</v>
      </c>
      <c r="BB13" s="52">
        <v>45235</v>
      </c>
      <c r="BC13" s="52">
        <v>48640</v>
      </c>
      <c r="BD13" s="52">
        <v>43350</v>
      </c>
      <c r="BE13" s="52">
        <v>42121</v>
      </c>
      <c r="BF13" s="52">
        <v>41011</v>
      </c>
      <c r="BG13" s="52">
        <v>33079</v>
      </c>
      <c r="BH13" s="52">
        <v>37152</v>
      </c>
      <c r="BI13" s="52">
        <v>41037</v>
      </c>
      <c r="BJ13" s="52">
        <v>41672</v>
      </c>
      <c r="BK13" s="52">
        <v>39853</v>
      </c>
    </row>
    <row r="14" spans="1:63" x14ac:dyDescent="0.35">
      <c r="A14" s="52" t="s">
        <v>466</v>
      </c>
      <c r="B14" s="52" t="s">
        <v>7</v>
      </c>
      <c r="C14" s="52" t="s">
        <v>308</v>
      </c>
      <c r="D14" s="52" t="s">
        <v>0</v>
      </c>
      <c r="E14" s="52">
        <v>30000</v>
      </c>
      <c r="F14" s="52">
        <v>40000</v>
      </c>
      <c r="G14" s="52">
        <v>47000</v>
      </c>
      <c r="H14" s="52">
        <v>58000</v>
      </c>
      <c r="I14" s="52">
        <v>65000</v>
      </c>
      <c r="J14" s="52">
        <v>70000</v>
      </c>
      <c r="K14" s="52">
        <v>90000</v>
      </c>
      <c r="L14" s="52">
        <v>110000</v>
      </c>
      <c r="M14" s="52">
        <v>125000</v>
      </c>
      <c r="N14" s="52">
        <v>140000</v>
      </c>
      <c r="O14" s="52">
        <v>144000</v>
      </c>
      <c r="P14" s="52">
        <v>145000</v>
      </c>
      <c r="Q14" s="52">
        <v>136000</v>
      </c>
      <c r="R14" s="52">
        <v>140000</v>
      </c>
      <c r="S14" s="52">
        <v>160000</v>
      </c>
      <c r="T14" s="52">
        <v>163000</v>
      </c>
      <c r="U14" s="52">
        <v>170000</v>
      </c>
      <c r="V14" s="52">
        <v>175000</v>
      </c>
      <c r="W14" s="52">
        <v>180000</v>
      </c>
      <c r="X14" s="52">
        <v>210000</v>
      </c>
      <c r="Y14" s="52">
        <v>225000</v>
      </c>
      <c r="Z14" s="52">
        <v>260000</v>
      </c>
      <c r="AA14" s="52">
        <v>290000</v>
      </c>
      <c r="AB14" s="52">
        <v>320000</v>
      </c>
      <c r="AC14" s="52">
        <v>360000</v>
      </c>
      <c r="AD14" s="52">
        <v>300000</v>
      </c>
      <c r="AE14" s="52">
        <v>305000</v>
      </c>
      <c r="AF14" s="52">
        <v>350000</v>
      </c>
      <c r="AG14" s="52">
        <v>300000</v>
      </c>
      <c r="AH14" s="52">
        <v>350000</v>
      </c>
      <c r="AI14" s="52">
        <v>270000</v>
      </c>
      <c r="AJ14" s="52">
        <v>195496</v>
      </c>
      <c r="AK14" s="52">
        <v>190242</v>
      </c>
      <c r="AL14" s="52">
        <v>184900</v>
      </c>
      <c r="AM14" s="52">
        <v>267739</v>
      </c>
      <c r="AN14" s="52">
        <v>274165</v>
      </c>
      <c r="AO14" s="52">
        <v>281000</v>
      </c>
      <c r="AP14" s="52">
        <v>291700</v>
      </c>
      <c r="AQ14" s="52">
        <v>323200</v>
      </c>
      <c r="AR14" s="52">
        <v>256270</v>
      </c>
      <c r="AS14" s="52">
        <v>305956</v>
      </c>
      <c r="AT14" s="52">
        <v>292557</v>
      </c>
      <c r="AU14" s="52">
        <v>349035</v>
      </c>
      <c r="AV14" s="52">
        <v>61808</v>
      </c>
      <c r="AW14" s="52">
        <v>744378</v>
      </c>
      <c r="AX14" s="52">
        <v>470206</v>
      </c>
      <c r="AY14" s="52">
        <v>249564</v>
      </c>
      <c r="AZ14" s="52">
        <v>161187</v>
      </c>
      <c r="BA14" s="52">
        <v>191527</v>
      </c>
      <c r="BB14" s="52">
        <v>302467</v>
      </c>
      <c r="BC14" s="52">
        <v>323753</v>
      </c>
      <c r="BD14" s="52">
        <v>222643</v>
      </c>
      <c r="BE14" s="52">
        <v>223979</v>
      </c>
      <c r="BF14" s="52">
        <v>166888</v>
      </c>
      <c r="BG14" s="52">
        <v>140971</v>
      </c>
      <c r="BH14" s="52">
        <v>492534</v>
      </c>
      <c r="BI14" s="52">
        <v>290584</v>
      </c>
      <c r="BJ14" s="52">
        <v>284307</v>
      </c>
      <c r="BK14" s="52">
        <v>296976</v>
      </c>
    </row>
    <row r="15" spans="1:63" x14ac:dyDescent="0.35">
      <c r="A15" s="52" t="s">
        <v>466</v>
      </c>
      <c r="B15" s="52" t="s">
        <v>7</v>
      </c>
      <c r="C15" s="52" t="s">
        <v>484</v>
      </c>
      <c r="D15" s="52" t="s">
        <v>0</v>
      </c>
      <c r="E15" s="52">
        <v>5300</v>
      </c>
      <c r="F15" s="52">
        <v>5400</v>
      </c>
      <c r="G15" s="52">
        <v>5500</v>
      </c>
      <c r="H15" s="52">
        <v>5600</v>
      </c>
      <c r="I15" s="52">
        <v>5700</v>
      </c>
      <c r="J15" s="52">
        <v>5800</v>
      </c>
      <c r="K15" s="52">
        <v>5900</v>
      </c>
      <c r="L15" s="52">
        <v>6000</v>
      </c>
      <c r="M15" s="52">
        <v>6000</v>
      </c>
      <c r="N15" s="52">
        <v>6000</v>
      </c>
      <c r="O15" s="52">
        <v>6200</v>
      </c>
      <c r="P15" s="52">
        <v>6300</v>
      </c>
      <c r="Q15" s="52">
        <v>6000</v>
      </c>
      <c r="R15" s="52">
        <v>6100</v>
      </c>
      <c r="S15" s="52">
        <v>6500</v>
      </c>
      <c r="T15" s="52">
        <v>6000</v>
      </c>
      <c r="U15" s="52">
        <v>6000</v>
      </c>
      <c r="V15" s="52">
        <v>7000</v>
      </c>
      <c r="W15" s="52">
        <v>7500</v>
      </c>
      <c r="X15" s="52">
        <v>7500</v>
      </c>
      <c r="Y15" s="52">
        <v>7500</v>
      </c>
      <c r="Z15" s="52">
        <v>7500</v>
      </c>
      <c r="AA15" s="52">
        <v>7500</v>
      </c>
      <c r="AB15" s="52">
        <v>16000</v>
      </c>
      <c r="AC15" s="52">
        <v>18000</v>
      </c>
      <c r="AD15" s="52">
        <v>18000</v>
      </c>
      <c r="AE15" s="52">
        <v>20000</v>
      </c>
      <c r="AF15" s="52">
        <v>22000</v>
      </c>
      <c r="AG15" s="52">
        <v>24000</v>
      </c>
      <c r="AH15" s="52">
        <v>28000</v>
      </c>
      <c r="AI15" s="52">
        <v>30000</v>
      </c>
      <c r="AJ15" s="52">
        <v>32000</v>
      </c>
      <c r="AK15" s="52">
        <v>35000</v>
      </c>
      <c r="AL15" s="52">
        <v>38000</v>
      </c>
      <c r="AM15" s="52">
        <v>8424</v>
      </c>
      <c r="AN15" s="52">
        <v>8428</v>
      </c>
      <c r="AO15" s="52">
        <v>18923</v>
      </c>
      <c r="AP15" s="52">
        <v>33081</v>
      </c>
      <c r="AQ15" s="52">
        <v>52659</v>
      </c>
      <c r="AR15" s="52">
        <v>85720</v>
      </c>
      <c r="AS15" s="52">
        <v>127832</v>
      </c>
      <c r="AT15" s="52">
        <v>107544</v>
      </c>
      <c r="AU15" s="52">
        <v>81600</v>
      </c>
      <c r="AV15" s="52">
        <v>56000</v>
      </c>
      <c r="AW15" s="52">
        <v>64000</v>
      </c>
      <c r="AX15" s="52">
        <v>49170</v>
      </c>
      <c r="AY15" s="52">
        <v>27930</v>
      </c>
      <c r="AZ15" s="52">
        <v>25500</v>
      </c>
      <c r="BA15" s="52">
        <v>28152</v>
      </c>
      <c r="BB15" s="52">
        <v>33901</v>
      </c>
      <c r="BC15" s="52">
        <v>31517</v>
      </c>
      <c r="BD15" s="52">
        <v>27449</v>
      </c>
      <c r="BE15" s="52">
        <v>23554</v>
      </c>
      <c r="BF15" s="52">
        <v>22162</v>
      </c>
      <c r="BG15" s="52">
        <v>20274</v>
      </c>
      <c r="BH15" s="52">
        <v>18974</v>
      </c>
      <c r="BI15" s="52">
        <v>28652</v>
      </c>
      <c r="BJ15" s="52">
        <v>21055</v>
      </c>
      <c r="BK15" s="52">
        <v>25136</v>
      </c>
    </row>
    <row r="16" spans="1:63" x14ac:dyDescent="0.35">
      <c r="A16" s="52" t="s">
        <v>466</v>
      </c>
      <c r="B16" s="52" t="s">
        <v>7</v>
      </c>
      <c r="C16" s="52" t="s">
        <v>485</v>
      </c>
      <c r="D16" s="52" t="s">
        <v>0</v>
      </c>
      <c r="E16" s="52">
        <v>110000</v>
      </c>
      <c r="F16" s="52">
        <v>112000</v>
      </c>
      <c r="G16" s="52">
        <v>114000</v>
      </c>
      <c r="H16" s="52">
        <v>115000</v>
      </c>
      <c r="I16" s="52">
        <v>116000</v>
      </c>
      <c r="J16" s="52">
        <v>117000</v>
      </c>
      <c r="K16" s="52">
        <v>118000</v>
      </c>
      <c r="L16" s="52">
        <v>119000</v>
      </c>
      <c r="M16" s="52">
        <v>120000</v>
      </c>
      <c r="N16" s="52">
        <v>120000</v>
      </c>
      <c r="O16" s="52">
        <v>121000</v>
      </c>
      <c r="P16" s="52">
        <v>123000</v>
      </c>
      <c r="Q16" s="52">
        <v>116000</v>
      </c>
      <c r="R16" s="52">
        <v>115000</v>
      </c>
      <c r="S16" s="52">
        <v>130000</v>
      </c>
      <c r="T16" s="52">
        <v>135000</v>
      </c>
      <c r="U16" s="52">
        <v>140000</v>
      </c>
      <c r="V16" s="52">
        <v>145000</v>
      </c>
      <c r="W16" s="52">
        <v>150000</v>
      </c>
      <c r="X16" s="52">
        <v>165000</v>
      </c>
      <c r="Y16" s="52">
        <v>175000</v>
      </c>
      <c r="Z16" s="52">
        <v>190000</v>
      </c>
      <c r="AA16" s="52">
        <v>195000</v>
      </c>
      <c r="AB16" s="52">
        <v>200000</v>
      </c>
      <c r="AC16" s="52">
        <v>230000</v>
      </c>
      <c r="AD16" s="52">
        <v>200000</v>
      </c>
      <c r="AE16" s="52">
        <v>200000</v>
      </c>
      <c r="AF16" s="52">
        <v>230000</v>
      </c>
      <c r="AG16" s="52">
        <v>210000</v>
      </c>
      <c r="AH16" s="52">
        <v>240000</v>
      </c>
      <c r="AI16" s="52">
        <v>232536</v>
      </c>
      <c r="AJ16" s="52">
        <v>230000</v>
      </c>
      <c r="AK16" s="52">
        <v>210000</v>
      </c>
      <c r="AL16" s="52">
        <v>240000</v>
      </c>
      <c r="AM16" s="52">
        <v>241148</v>
      </c>
      <c r="AN16" s="52">
        <v>237709</v>
      </c>
      <c r="AO16" s="52">
        <v>236724</v>
      </c>
      <c r="AP16" s="52">
        <v>235649</v>
      </c>
      <c r="AQ16" s="52">
        <v>230000</v>
      </c>
      <c r="AR16" s="52">
        <v>236840</v>
      </c>
      <c r="AS16" s="52">
        <v>240205</v>
      </c>
      <c r="AT16" s="52">
        <v>243694</v>
      </c>
      <c r="AU16" s="52">
        <v>237782</v>
      </c>
      <c r="AV16" s="52">
        <v>244298</v>
      </c>
      <c r="AW16" s="52">
        <v>250000</v>
      </c>
      <c r="AX16" s="52">
        <v>275000</v>
      </c>
      <c r="AY16" s="52">
        <v>320000</v>
      </c>
      <c r="AZ16" s="52">
        <v>325000</v>
      </c>
      <c r="BA16" s="52">
        <v>330000</v>
      </c>
      <c r="BB16" s="52">
        <v>361434</v>
      </c>
      <c r="BC16" s="52">
        <v>400000</v>
      </c>
      <c r="BD16" s="52">
        <v>420000</v>
      </c>
      <c r="BE16" s="52">
        <v>430000</v>
      </c>
      <c r="BF16" s="52">
        <v>444648</v>
      </c>
      <c r="BG16" s="52">
        <v>476050</v>
      </c>
      <c r="BH16" s="52">
        <v>499472</v>
      </c>
      <c r="BI16" s="52">
        <v>521224</v>
      </c>
      <c r="BJ16" s="52">
        <v>542976</v>
      </c>
      <c r="BK16" s="52">
        <v>564728</v>
      </c>
    </row>
    <row r="17" spans="1:63" s="25" customFormat="1" x14ac:dyDescent="0.35">
      <c r="A17" s="203"/>
      <c r="B17" s="203"/>
      <c r="C17" s="203"/>
      <c r="D17" s="220"/>
      <c r="E17" s="203"/>
      <c r="F17" s="203"/>
      <c r="G17" s="203"/>
      <c r="H17" s="203"/>
      <c r="I17" s="203"/>
      <c r="J17" s="203"/>
      <c r="K17" s="203"/>
      <c r="L17" s="203"/>
      <c r="M17" s="203"/>
      <c r="N17" s="203"/>
      <c r="O17" s="203"/>
      <c r="P17" s="203"/>
      <c r="Q17" s="203"/>
      <c r="R17" s="203"/>
      <c r="S17" s="203"/>
      <c r="T17" s="203"/>
      <c r="U17" s="203"/>
      <c r="V17" s="203"/>
      <c r="W17" s="203"/>
      <c r="X17" s="203"/>
      <c r="Y17" s="203"/>
      <c r="Z17" s="203"/>
      <c r="AA17" s="203"/>
      <c r="AB17" s="203"/>
      <c r="AC17" s="203"/>
      <c r="AD17" s="203"/>
      <c r="AE17" s="203"/>
      <c r="AF17" s="203"/>
      <c r="AG17" s="203"/>
      <c r="AH17" s="203"/>
      <c r="AI17" s="203"/>
      <c r="AJ17" s="203"/>
      <c r="AK17" s="203"/>
      <c r="AL17" s="203"/>
      <c r="AM17" s="203"/>
      <c r="AN17" s="203"/>
      <c r="AO17" s="203"/>
      <c r="AP17" s="203"/>
      <c r="AQ17" s="203"/>
      <c r="AR17" s="203"/>
      <c r="AS17" s="203"/>
      <c r="AT17" s="203"/>
      <c r="AU17" s="203"/>
      <c r="AV17" s="203"/>
      <c r="AW17" s="203"/>
      <c r="AX17" s="203"/>
      <c r="AY17" s="203"/>
      <c r="AZ17" s="203"/>
      <c r="BA17" s="203"/>
      <c r="BB17" s="203"/>
      <c r="BC17" s="203"/>
      <c r="BD17" s="203"/>
      <c r="BE17" s="203"/>
      <c r="BF17" s="203"/>
      <c r="BG17" s="203"/>
      <c r="BH17" s="203"/>
      <c r="BI17" s="203"/>
      <c r="BJ17" s="203"/>
      <c r="BK17" s="203"/>
    </row>
    <row r="18" spans="1:63" x14ac:dyDescent="0.35">
      <c r="A18" s="52" t="s">
        <v>466</v>
      </c>
      <c r="B18" s="52" t="s">
        <v>7</v>
      </c>
      <c r="C18" s="52" t="s">
        <v>324</v>
      </c>
      <c r="D18" s="52" t="s">
        <v>0</v>
      </c>
      <c r="E18" s="52">
        <v>10000</v>
      </c>
      <c r="F18" s="52">
        <v>10000</v>
      </c>
      <c r="G18" s="52">
        <v>13000</v>
      </c>
      <c r="H18" s="52">
        <v>15000</v>
      </c>
      <c r="I18" s="52">
        <v>17000</v>
      </c>
      <c r="J18" s="52">
        <v>19000</v>
      </c>
      <c r="K18" s="52">
        <v>21000</v>
      </c>
      <c r="L18" s="52">
        <v>22000</v>
      </c>
      <c r="M18" s="52">
        <v>23600</v>
      </c>
      <c r="N18" s="52">
        <v>22500</v>
      </c>
      <c r="O18" s="52">
        <v>21000</v>
      </c>
      <c r="P18" s="52">
        <v>18000</v>
      </c>
      <c r="Q18" s="52">
        <v>20000</v>
      </c>
      <c r="R18" s="52">
        <v>20000</v>
      </c>
      <c r="S18" s="52">
        <v>21000</v>
      </c>
      <c r="T18" s="52">
        <v>145000</v>
      </c>
      <c r="U18" s="52">
        <v>170000</v>
      </c>
      <c r="V18" s="52">
        <v>165000</v>
      </c>
      <c r="W18" s="52">
        <v>215000</v>
      </c>
      <c r="X18" s="52">
        <v>215000</v>
      </c>
      <c r="Y18" s="52">
        <v>194497</v>
      </c>
      <c r="Z18" s="52">
        <v>199058</v>
      </c>
      <c r="AA18" s="52">
        <v>227328</v>
      </c>
      <c r="AB18" s="52">
        <v>207717</v>
      </c>
      <c r="AC18" s="52">
        <v>239004</v>
      </c>
      <c r="AD18" s="52">
        <v>239023</v>
      </c>
      <c r="AE18" s="52">
        <v>239500</v>
      </c>
      <c r="AF18" s="52">
        <v>259922</v>
      </c>
      <c r="AG18" s="52">
        <v>293940</v>
      </c>
      <c r="AH18" s="52">
        <v>301142</v>
      </c>
      <c r="AI18" s="52">
        <v>282601</v>
      </c>
      <c r="AJ18" s="52">
        <v>293713</v>
      </c>
      <c r="AK18" s="52">
        <v>346935</v>
      </c>
      <c r="AL18" s="52">
        <v>325302</v>
      </c>
      <c r="AM18" s="52">
        <v>329873</v>
      </c>
      <c r="AN18" s="52">
        <v>353787</v>
      </c>
      <c r="AO18" s="52">
        <v>293524</v>
      </c>
      <c r="AP18" s="52">
        <v>295289</v>
      </c>
      <c r="AQ18" s="52">
        <v>276966</v>
      </c>
      <c r="AR18" s="52">
        <v>330000</v>
      </c>
      <c r="AS18" s="52">
        <v>350000</v>
      </c>
      <c r="AT18" s="52">
        <v>355000</v>
      </c>
      <c r="AU18" s="52">
        <v>366000</v>
      </c>
      <c r="AV18" s="52">
        <v>334000</v>
      </c>
      <c r="AW18" s="52">
        <v>389000</v>
      </c>
      <c r="AX18" s="52">
        <v>389000</v>
      </c>
      <c r="AY18" s="52">
        <v>390000</v>
      </c>
      <c r="AZ18" s="52">
        <v>405000</v>
      </c>
      <c r="BA18" s="52">
        <v>445000</v>
      </c>
      <c r="BB18" s="52">
        <v>441681</v>
      </c>
      <c r="BC18" s="52">
        <v>424618</v>
      </c>
      <c r="BD18" s="52">
        <v>432280</v>
      </c>
      <c r="BE18" s="52">
        <v>438025</v>
      </c>
      <c r="BF18" s="52">
        <v>445875</v>
      </c>
      <c r="BG18" s="52">
        <v>454586</v>
      </c>
      <c r="BH18" s="52">
        <v>459732</v>
      </c>
      <c r="BI18" s="52">
        <v>465552</v>
      </c>
      <c r="BJ18" s="52">
        <v>471373</v>
      </c>
      <c r="BK18" s="52">
        <v>477194</v>
      </c>
    </row>
    <row r="19" spans="1:63" s="25" customFormat="1" x14ac:dyDescent="0.35">
      <c r="A19" s="203"/>
      <c r="B19" s="203"/>
      <c r="C19" s="203"/>
      <c r="D19" s="220"/>
      <c r="E19" s="203"/>
      <c r="F19" s="203"/>
      <c r="G19" s="203"/>
      <c r="H19" s="203"/>
      <c r="I19" s="203"/>
      <c r="J19" s="203"/>
      <c r="K19" s="203"/>
      <c r="L19" s="203"/>
      <c r="M19" s="203"/>
      <c r="N19" s="203"/>
      <c r="O19" s="203"/>
      <c r="P19" s="203"/>
      <c r="Q19" s="203"/>
      <c r="R19" s="203"/>
      <c r="S19" s="203"/>
      <c r="T19" s="203"/>
      <c r="U19" s="203"/>
      <c r="V19" s="203"/>
      <c r="W19" s="203"/>
      <c r="X19" s="203"/>
      <c r="Y19" s="203"/>
      <c r="Z19" s="203"/>
      <c r="AA19" s="203"/>
      <c r="AB19" s="203"/>
      <c r="AC19" s="203"/>
      <c r="AD19" s="203"/>
      <c r="AE19" s="203"/>
      <c r="AF19" s="203"/>
      <c r="AG19" s="203"/>
      <c r="AH19" s="203"/>
      <c r="AI19" s="203"/>
      <c r="AJ19" s="203"/>
      <c r="AK19" s="203"/>
      <c r="AL19" s="203"/>
      <c r="AM19" s="203"/>
      <c r="AN19" s="203"/>
      <c r="AO19" s="203"/>
      <c r="AP19" s="203"/>
      <c r="AQ19" s="203"/>
      <c r="AR19" s="203"/>
      <c r="AS19" s="203"/>
      <c r="AT19" s="203"/>
      <c r="AU19" s="203"/>
      <c r="AV19" s="203"/>
      <c r="AW19" s="203"/>
      <c r="AX19" s="203"/>
      <c r="AY19" s="203"/>
      <c r="AZ19" s="203"/>
      <c r="BA19" s="203"/>
      <c r="BB19" s="203"/>
      <c r="BC19" s="203"/>
      <c r="BD19" s="203"/>
      <c r="BE19" s="203"/>
      <c r="BF19" s="203"/>
      <c r="BG19" s="203"/>
      <c r="BH19" s="203"/>
      <c r="BI19" s="203"/>
      <c r="BJ19" s="203"/>
      <c r="BK19" s="203"/>
    </row>
    <row r="20" spans="1:63" s="25" customFormat="1" x14ac:dyDescent="0.35">
      <c r="A20" s="203"/>
      <c r="B20" s="203"/>
      <c r="C20" s="301" t="s">
        <v>305</v>
      </c>
      <c r="D20" s="220"/>
      <c r="E20" s="203"/>
      <c r="F20" s="203"/>
      <c r="G20" s="203"/>
      <c r="H20" s="203"/>
      <c r="I20" s="203"/>
      <c r="J20" s="203"/>
      <c r="K20" s="203"/>
      <c r="L20" s="203"/>
      <c r="M20" s="203"/>
      <c r="N20" s="203"/>
      <c r="O20" s="203"/>
      <c r="P20" s="203"/>
      <c r="Q20" s="203"/>
      <c r="R20" s="203"/>
      <c r="S20" s="203"/>
      <c r="T20" s="203"/>
      <c r="U20" s="203"/>
      <c r="V20" s="203"/>
      <c r="W20" s="203"/>
      <c r="X20" s="203"/>
      <c r="Y20" s="203"/>
      <c r="Z20" s="203"/>
      <c r="AA20" s="203"/>
      <c r="AB20" s="203"/>
      <c r="AC20" s="203"/>
      <c r="AD20" s="203"/>
      <c r="AE20" s="203"/>
      <c r="AF20" s="203"/>
      <c r="AG20" s="203"/>
      <c r="AH20" s="203"/>
      <c r="AI20" s="203"/>
      <c r="AJ20" s="203"/>
      <c r="AK20" s="203"/>
      <c r="AL20" s="203"/>
      <c r="AM20" s="203"/>
      <c r="AN20" s="203"/>
      <c r="AO20" s="203"/>
      <c r="AP20" s="203"/>
      <c r="AQ20" s="203"/>
      <c r="AR20" s="203"/>
      <c r="AS20" s="203"/>
      <c r="AT20" s="203"/>
      <c r="AU20" s="203"/>
      <c r="AV20" s="203"/>
      <c r="AW20" s="203"/>
      <c r="AX20" s="203"/>
      <c r="AY20" s="203"/>
      <c r="AZ20" s="203"/>
      <c r="BA20" s="203"/>
      <c r="BB20" s="203"/>
      <c r="BC20" s="203"/>
      <c r="BD20" s="203"/>
      <c r="BE20" s="203"/>
      <c r="BF20" s="203"/>
      <c r="BG20" s="203"/>
      <c r="BH20" s="203"/>
      <c r="BI20" s="203"/>
      <c r="BJ20" s="203"/>
      <c r="BK20" s="203"/>
    </row>
    <row r="21" spans="1:63" x14ac:dyDescent="0.35">
      <c r="A21" s="52" t="s">
        <v>466</v>
      </c>
      <c r="B21" s="52" t="s">
        <v>7</v>
      </c>
      <c r="C21" s="52" t="s">
        <v>305</v>
      </c>
      <c r="D21" s="52" t="s">
        <v>0</v>
      </c>
      <c r="E21" s="52">
        <v>30000</v>
      </c>
      <c r="F21" s="52">
        <v>42000</v>
      </c>
      <c r="G21" s="52">
        <v>40000</v>
      </c>
      <c r="H21" s="52">
        <v>40000</v>
      </c>
      <c r="I21" s="52">
        <v>42000</v>
      </c>
      <c r="J21" s="52">
        <v>45000</v>
      </c>
      <c r="K21" s="52">
        <v>42000</v>
      </c>
      <c r="L21" s="52">
        <v>40000</v>
      </c>
      <c r="M21" s="52">
        <v>37000</v>
      </c>
      <c r="N21" s="52">
        <v>35000</v>
      </c>
      <c r="O21" s="52">
        <v>36000</v>
      </c>
      <c r="P21" s="52">
        <v>37000</v>
      </c>
      <c r="Q21" s="52">
        <v>35000</v>
      </c>
      <c r="R21" s="52">
        <v>37000</v>
      </c>
      <c r="S21" s="52">
        <v>38000</v>
      </c>
      <c r="T21" s="52">
        <v>40000</v>
      </c>
      <c r="U21" s="52">
        <v>38000</v>
      </c>
      <c r="V21" s="52">
        <v>36000</v>
      </c>
      <c r="W21" s="52">
        <v>34000</v>
      </c>
      <c r="X21" s="52">
        <v>32000</v>
      </c>
      <c r="Y21" s="52">
        <v>30000</v>
      </c>
      <c r="Z21" s="52">
        <v>28000</v>
      </c>
      <c r="AA21" s="52">
        <v>26000</v>
      </c>
      <c r="AB21" s="52">
        <v>24000</v>
      </c>
      <c r="AC21" s="52">
        <v>22000</v>
      </c>
      <c r="AD21" s="52">
        <v>20000</v>
      </c>
      <c r="AE21" s="52">
        <v>19000</v>
      </c>
      <c r="AF21" s="52">
        <v>19779</v>
      </c>
      <c r="AG21" s="52">
        <v>21500</v>
      </c>
      <c r="AH21" s="52">
        <v>16500</v>
      </c>
      <c r="AI21" s="52">
        <v>11700</v>
      </c>
      <c r="AJ21" s="52">
        <v>13616</v>
      </c>
      <c r="AK21" s="52">
        <v>9848</v>
      </c>
      <c r="AL21" s="52">
        <v>23970</v>
      </c>
      <c r="AM21" s="52">
        <v>20980</v>
      </c>
      <c r="AN21" s="52">
        <v>21002</v>
      </c>
      <c r="AO21" s="52">
        <v>23858</v>
      </c>
      <c r="AP21" s="52">
        <v>72142</v>
      </c>
      <c r="AQ21" s="52">
        <v>17760</v>
      </c>
      <c r="AR21" s="52">
        <v>71621</v>
      </c>
      <c r="AS21" s="52">
        <v>83349</v>
      </c>
      <c r="AT21" s="52">
        <v>29282</v>
      </c>
      <c r="AU21" s="52">
        <v>97357</v>
      </c>
      <c r="AV21" s="52">
        <v>46282</v>
      </c>
      <c r="AW21" s="52">
        <v>19720</v>
      </c>
      <c r="AX21" s="52">
        <v>13464</v>
      </c>
      <c r="AY21" s="52">
        <v>68384</v>
      </c>
      <c r="AZ21" s="52">
        <v>62047</v>
      </c>
      <c r="BA21" s="52">
        <v>48510</v>
      </c>
      <c r="BB21" s="52">
        <v>91559</v>
      </c>
      <c r="BC21" s="52">
        <v>80351</v>
      </c>
      <c r="BD21" s="52">
        <v>124060</v>
      </c>
      <c r="BE21" s="52">
        <v>121124</v>
      </c>
      <c r="BF21" s="52">
        <v>113922</v>
      </c>
      <c r="BG21" s="52">
        <v>138088</v>
      </c>
      <c r="BH21" s="52">
        <v>144070</v>
      </c>
      <c r="BI21" s="52">
        <v>151974</v>
      </c>
      <c r="BJ21" s="52">
        <v>151932</v>
      </c>
      <c r="BK21" s="52">
        <v>152903</v>
      </c>
    </row>
    <row r="22" spans="1:63" s="25" customFormat="1" x14ac:dyDescent="0.35">
      <c r="A22" s="203"/>
      <c r="B22" s="203"/>
      <c r="C22" s="203"/>
      <c r="D22" s="220"/>
      <c r="E22" s="203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/>
      <c r="R22" s="203"/>
      <c r="S22" s="203"/>
      <c r="T22" s="203"/>
      <c r="U22" s="203"/>
      <c r="V22" s="203"/>
      <c r="W22" s="203"/>
      <c r="X22" s="203"/>
      <c r="Y22" s="203"/>
      <c r="Z22" s="203"/>
      <c r="AA22" s="203"/>
      <c r="AB22" s="203"/>
      <c r="AC22" s="203"/>
      <c r="AD22" s="203"/>
      <c r="AE22" s="203"/>
      <c r="AF22" s="203"/>
      <c r="AG22" s="203"/>
      <c r="AH22" s="203"/>
      <c r="AI22" s="203"/>
      <c r="AJ22" s="203"/>
      <c r="AK22" s="203"/>
      <c r="AL22" s="203"/>
      <c r="AM22" s="203"/>
      <c r="AN22" s="203"/>
      <c r="AO22" s="203"/>
      <c r="AP22" s="203"/>
      <c r="AQ22" s="203"/>
      <c r="AR22" s="203"/>
      <c r="AS22" s="203"/>
      <c r="AT22" s="203"/>
      <c r="AU22" s="203"/>
      <c r="AV22" s="203"/>
      <c r="AW22" s="203"/>
      <c r="AX22" s="203"/>
      <c r="AY22" s="203"/>
      <c r="AZ22" s="203"/>
      <c r="BA22" s="203"/>
      <c r="BB22" s="203"/>
      <c r="BC22" s="203"/>
      <c r="BD22" s="203"/>
      <c r="BE22" s="203"/>
      <c r="BF22" s="203"/>
      <c r="BG22" s="203"/>
      <c r="BH22" s="203"/>
      <c r="BI22" s="203"/>
      <c r="BJ22" s="203"/>
      <c r="BK22" s="203"/>
    </row>
    <row r="23" spans="1:63" s="25" customFormat="1" x14ac:dyDescent="0.35">
      <c r="A23" s="203"/>
      <c r="B23" s="203"/>
      <c r="C23" s="301" t="s">
        <v>397</v>
      </c>
      <c r="D23" s="220"/>
      <c r="E23" s="203"/>
      <c r="F23" s="203"/>
      <c r="G23" s="203"/>
      <c r="H23" s="203"/>
      <c r="I23" s="203"/>
      <c r="J23" s="203"/>
      <c r="K23" s="203"/>
      <c r="L23" s="203"/>
      <c r="M23" s="203"/>
      <c r="N23" s="203"/>
      <c r="O23" s="203"/>
      <c r="P23" s="203"/>
      <c r="Q23" s="203"/>
      <c r="R23" s="203"/>
      <c r="S23" s="203"/>
      <c r="T23" s="203"/>
      <c r="U23" s="203"/>
      <c r="V23" s="203"/>
      <c r="W23" s="203"/>
      <c r="X23" s="203"/>
      <c r="Y23" s="203"/>
      <c r="Z23" s="203"/>
      <c r="AA23" s="203"/>
      <c r="AB23" s="203"/>
      <c r="AC23" s="203"/>
      <c r="AD23" s="203"/>
      <c r="AE23" s="203"/>
      <c r="AF23" s="203"/>
      <c r="AG23" s="203"/>
      <c r="AH23" s="203"/>
      <c r="AI23" s="203"/>
      <c r="AJ23" s="203"/>
      <c r="AK23" s="203"/>
      <c r="AL23" s="203"/>
      <c r="AM23" s="203"/>
      <c r="AN23" s="203"/>
      <c r="AO23" s="203"/>
      <c r="AP23" s="203"/>
      <c r="AQ23" s="203"/>
      <c r="AR23" s="203"/>
      <c r="AS23" s="203"/>
      <c r="AT23" s="203"/>
      <c r="AU23" s="203"/>
      <c r="AV23" s="203"/>
      <c r="AW23" s="203"/>
      <c r="AX23" s="203"/>
      <c r="AY23" s="203"/>
      <c r="AZ23" s="203"/>
      <c r="BA23" s="203"/>
      <c r="BB23" s="203"/>
      <c r="BC23" s="203"/>
      <c r="BD23" s="203"/>
      <c r="BE23" s="203"/>
      <c r="BF23" s="203"/>
      <c r="BG23" s="203"/>
      <c r="BH23" s="203"/>
      <c r="BI23" s="203"/>
      <c r="BJ23" s="203"/>
      <c r="BK23" s="203"/>
    </row>
    <row r="24" spans="1:63" x14ac:dyDescent="0.35">
      <c r="A24" s="52" t="s">
        <v>466</v>
      </c>
      <c r="B24" s="52" t="s">
        <v>7</v>
      </c>
      <c r="C24" s="52" t="s">
        <v>483</v>
      </c>
      <c r="D24" s="52" t="s">
        <v>0</v>
      </c>
      <c r="E24" s="52">
        <v>21000</v>
      </c>
      <c r="F24" s="52">
        <v>23000</v>
      </c>
      <c r="G24" s="52">
        <v>25000</v>
      </c>
      <c r="H24" s="52">
        <v>30000</v>
      </c>
      <c r="I24" s="52">
        <v>31000</v>
      </c>
      <c r="J24" s="52">
        <v>28000</v>
      </c>
      <c r="K24" s="52">
        <v>28000</v>
      </c>
      <c r="L24" s="52">
        <v>20000</v>
      </c>
      <c r="M24" s="52">
        <v>20000</v>
      </c>
      <c r="N24" s="52">
        <v>20000</v>
      </c>
      <c r="O24" s="52">
        <v>20000</v>
      </c>
      <c r="P24" s="52">
        <v>15000</v>
      </c>
      <c r="Q24" s="52">
        <v>12000</v>
      </c>
      <c r="R24" s="52">
        <v>12000</v>
      </c>
      <c r="S24" s="52">
        <v>12500</v>
      </c>
      <c r="T24" s="52">
        <v>13000</v>
      </c>
      <c r="U24" s="52">
        <v>13500</v>
      </c>
      <c r="V24" s="52">
        <v>14000</v>
      </c>
      <c r="W24" s="52">
        <v>14500</v>
      </c>
      <c r="X24" s="52">
        <v>15000</v>
      </c>
      <c r="Y24" s="52">
        <v>15500</v>
      </c>
      <c r="Z24" s="52">
        <v>16000</v>
      </c>
      <c r="AA24" s="52">
        <v>16500</v>
      </c>
      <c r="AB24" s="52">
        <v>17000</v>
      </c>
      <c r="AC24" s="52">
        <v>17500</v>
      </c>
      <c r="AD24" s="52">
        <v>18000</v>
      </c>
      <c r="AE24" s="52">
        <v>18500</v>
      </c>
      <c r="AF24" s="52">
        <v>19000</v>
      </c>
      <c r="AG24" s="52">
        <v>19500</v>
      </c>
      <c r="AH24" s="52">
        <v>20000</v>
      </c>
      <c r="AI24" s="52">
        <v>21020</v>
      </c>
      <c r="AJ24" s="52">
        <v>21370</v>
      </c>
      <c r="AK24" s="52">
        <v>21725</v>
      </c>
      <c r="AL24" s="52">
        <v>19987</v>
      </c>
      <c r="AM24" s="52">
        <v>19356</v>
      </c>
      <c r="AN24" s="52">
        <v>25734</v>
      </c>
      <c r="AO24" s="52">
        <v>25700</v>
      </c>
      <c r="AP24" s="52">
        <v>55016</v>
      </c>
      <c r="AQ24" s="52">
        <v>38000</v>
      </c>
      <c r="AR24" s="52">
        <v>22412</v>
      </c>
      <c r="AS24" s="52">
        <v>42526</v>
      </c>
      <c r="AT24" s="52">
        <v>55790</v>
      </c>
      <c r="AU24" s="52">
        <v>42526</v>
      </c>
      <c r="AV24" s="52">
        <v>13918</v>
      </c>
      <c r="AW24" s="52">
        <v>6588</v>
      </c>
      <c r="AX24" s="52">
        <v>6700</v>
      </c>
      <c r="AY24" s="52">
        <v>4600</v>
      </c>
      <c r="AZ24" s="52">
        <v>6100</v>
      </c>
      <c r="BA24" s="52">
        <v>5229</v>
      </c>
      <c r="BB24" s="52">
        <v>14098</v>
      </c>
      <c r="BC24" s="52">
        <v>10282</v>
      </c>
      <c r="BD24" s="52">
        <v>24735</v>
      </c>
      <c r="BE24" s="52">
        <v>27988</v>
      </c>
      <c r="BF24" s="52">
        <v>44400</v>
      </c>
      <c r="BG24" s="52">
        <v>48780</v>
      </c>
      <c r="BH24" s="52">
        <v>23816</v>
      </c>
      <c r="BI24" s="52">
        <v>22611</v>
      </c>
      <c r="BJ24" s="52">
        <v>21420</v>
      </c>
      <c r="BK24" s="52">
        <v>20891</v>
      </c>
    </row>
    <row r="25" spans="1:63" s="25" customFormat="1" x14ac:dyDescent="0.35">
      <c r="A25" s="203"/>
      <c r="B25" s="203"/>
      <c r="C25" s="203"/>
      <c r="D25" s="220"/>
      <c r="E25" s="203"/>
      <c r="F25" s="203"/>
      <c r="G25" s="203"/>
      <c r="H25" s="203"/>
      <c r="I25" s="203"/>
      <c r="J25" s="203"/>
      <c r="K25" s="203"/>
      <c r="L25" s="203"/>
      <c r="M25" s="203"/>
      <c r="N25" s="203"/>
      <c r="O25" s="203"/>
      <c r="P25" s="203"/>
      <c r="Q25" s="203"/>
      <c r="R25" s="203"/>
      <c r="S25" s="203"/>
      <c r="T25" s="203"/>
      <c r="U25" s="203"/>
      <c r="V25" s="203"/>
      <c r="W25" s="203"/>
      <c r="X25" s="203"/>
      <c r="Y25" s="203"/>
      <c r="Z25" s="203"/>
      <c r="AA25" s="203"/>
      <c r="AB25" s="203"/>
      <c r="AC25" s="203"/>
      <c r="AD25" s="203"/>
      <c r="AE25" s="203"/>
      <c r="AF25" s="203"/>
      <c r="AG25" s="203"/>
      <c r="AH25" s="203"/>
      <c r="AI25" s="203"/>
      <c r="AJ25" s="203"/>
      <c r="AK25" s="203"/>
      <c r="AL25" s="203"/>
      <c r="AM25" s="203"/>
      <c r="AN25" s="203"/>
      <c r="AO25" s="203"/>
      <c r="AP25" s="203"/>
      <c r="AQ25" s="203"/>
      <c r="AR25" s="203"/>
      <c r="AS25" s="203"/>
      <c r="AT25" s="203"/>
      <c r="AU25" s="203"/>
      <c r="AV25" s="203"/>
      <c r="AW25" s="203"/>
      <c r="AX25" s="203"/>
      <c r="AY25" s="203"/>
      <c r="AZ25" s="203"/>
      <c r="BA25" s="203"/>
      <c r="BB25" s="203"/>
      <c r="BC25" s="203"/>
      <c r="BD25" s="203"/>
      <c r="BE25" s="203"/>
      <c r="BF25" s="203"/>
      <c r="BG25" s="203"/>
      <c r="BH25" s="203"/>
      <c r="BI25" s="203"/>
      <c r="BJ25" s="203"/>
      <c r="BK25" s="203"/>
    </row>
    <row r="26" spans="1:63" s="25" customFormat="1" x14ac:dyDescent="0.35">
      <c r="A26" s="203"/>
      <c r="B26" s="203"/>
      <c r="C26" s="301" t="s">
        <v>11</v>
      </c>
      <c r="D26" s="220"/>
      <c r="E26" s="203"/>
      <c r="F26" s="203"/>
      <c r="G26" s="203"/>
      <c r="H26" s="203"/>
      <c r="I26" s="203"/>
      <c r="J26" s="203"/>
      <c r="K26" s="203"/>
      <c r="L26" s="203"/>
      <c r="M26" s="203"/>
      <c r="N26" s="203"/>
      <c r="O26" s="203"/>
      <c r="P26" s="203"/>
      <c r="Q26" s="203"/>
      <c r="R26" s="203"/>
      <c r="S26" s="203"/>
      <c r="T26" s="203"/>
      <c r="U26" s="203"/>
      <c r="V26" s="203"/>
      <c r="W26" s="203"/>
      <c r="X26" s="203"/>
      <c r="Y26" s="203"/>
      <c r="Z26" s="203"/>
      <c r="AA26" s="203"/>
      <c r="AB26" s="203"/>
      <c r="AC26" s="203"/>
      <c r="AD26" s="203"/>
      <c r="AE26" s="203"/>
      <c r="AF26" s="203"/>
      <c r="AG26" s="203"/>
      <c r="AH26" s="203"/>
      <c r="AI26" s="203"/>
      <c r="AJ26" s="203"/>
      <c r="AK26" s="203"/>
      <c r="AL26" s="203"/>
      <c r="AM26" s="203"/>
      <c r="AN26" s="203"/>
      <c r="AO26" s="203"/>
      <c r="AP26" s="203"/>
      <c r="AQ26" s="203"/>
      <c r="AR26" s="203"/>
      <c r="AS26" s="203"/>
      <c r="AT26" s="203"/>
      <c r="AU26" s="203"/>
      <c r="AV26" s="203"/>
      <c r="AW26" s="203"/>
      <c r="AX26" s="203"/>
      <c r="AY26" s="203"/>
      <c r="AZ26" s="203"/>
      <c r="BA26" s="203"/>
      <c r="BB26" s="203"/>
      <c r="BC26" s="203"/>
      <c r="BD26" s="203"/>
      <c r="BE26" s="203"/>
      <c r="BF26" s="203"/>
      <c r="BG26" s="203"/>
      <c r="BH26" s="203"/>
      <c r="BI26" s="203"/>
      <c r="BJ26" s="203"/>
      <c r="BK26" s="203"/>
    </row>
    <row r="27" spans="1:63" x14ac:dyDescent="0.35">
      <c r="A27" s="52" t="s">
        <v>466</v>
      </c>
      <c r="B27" s="52" t="s">
        <v>7</v>
      </c>
      <c r="C27" s="52" t="s">
        <v>266</v>
      </c>
      <c r="D27" s="52" t="s">
        <v>0</v>
      </c>
      <c r="E27" s="52">
        <v>46763</v>
      </c>
      <c r="F27" s="52">
        <v>94459</v>
      </c>
      <c r="G27" s="52">
        <v>104901</v>
      </c>
      <c r="H27" s="52">
        <v>99106</v>
      </c>
      <c r="I27" s="52">
        <v>86827</v>
      </c>
      <c r="J27" s="52">
        <v>122699</v>
      </c>
      <c r="K27" s="52">
        <v>101623</v>
      </c>
      <c r="L27" s="52">
        <v>148496</v>
      </c>
      <c r="M27" s="52">
        <v>116748</v>
      </c>
      <c r="N27" s="52">
        <v>94684</v>
      </c>
      <c r="O27" s="52">
        <v>108482</v>
      </c>
      <c r="P27" s="52">
        <v>104037</v>
      </c>
      <c r="Q27" s="52">
        <v>114394</v>
      </c>
      <c r="R27" s="52">
        <v>143640</v>
      </c>
      <c r="S27" s="52">
        <v>174062</v>
      </c>
      <c r="T27" s="52">
        <v>147382</v>
      </c>
      <c r="U27" s="52">
        <v>125279</v>
      </c>
      <c r="V27" s="52">
        <v>136856</v>
      </c>
      <c r="W27" s="52">
        <v>91297</v>
      </c>
      <c r="X27" s="52">
        <v>85621</v>
      </c>
      <c r="Y27" s="52">
        <v>71391</v>
      </c>
      <c r="Z27" s="52">
        <v>102118</v>
      </c>
      <c r="AA27" s="52">
        <v>158492</v>
      </c>
      <c r="AB27" s="52">
        <v>98416</v>
      </c>
      <c r="AC27" s="52">
        <v>99460</v>
      </c>
      <c r="AD27" s="52">
        <v>89400</v>
      </c>
      <c r="AE27" s="52">
        <v>127600</v>
      </c>
      <c r="AF27" s="52">
        <v>137458</v>
      </c>
      <c r="AG27" s="52">
        <v>150886</v>
      </c>
      <c r="AH27" s="52">
        <v>160000</v>
      </c>
      <c r="AI27" s="52">
        <v>174482</v>
      </c>
      <c r="AJ27" s="52">
        <v>125268</v>
      </c>
      <c r="AK27" s="52">
        <v>97200</v>
      </c>
      <c r="AL27" s="52">
        <v>156746</v>
      </c>
      <c r="AM27" s="52">
        <v>157483</v>
      </c>
      <c r="AN27" s="52">
        <v>213034</v>
      </c>
      <c r="AO27" s="52">
        <v>263476</v>
      </c>
      <c r="AP27" s="52">
        <v>161645</v>
      </c>
      <c r="AQ27" s="52">
        <v>186300</v>
      </c>
      <c r="AR27" s="52">
        <v>180000</v>
      </c>
      <c r="AS27" s="52">
        <v>200000</v>
      </c>
      <c r="AT27" s="52">
        <v>200000</v>
      </c>
      <c r="AU27" s="52">
        <v>140000</v>
      </c>
      <c r="AV27" s="52">
        <v>233000</v>
      </c>
      <c r="AW27" s="52">
        <v>217725</v>
      </c>
      <c r="AX27" s="52">
        <v>125000</v>
      </c>
      <c r="AY27" s="52">
        <v>100000</v>
      </c>
      <c r="AZ27" s="52">
        <v>140000</v>
      </c>
      <c r="BA27" s="52">
        <v>65000</v>
      </c>
      <c r="BB27" s="52">
        <v>52000</v>
      </c>
      <c r="BC27" s="52">
        <v>78000</v>
      </c>
      <c r="BD27" s="52">
        <v>100000</v>
      </c>
      <c r="BE27" s="52">
        <v>105000</v>
      </c>
      <c r="BF27" s="52">
        <v>180000</v>
      </c>
      <c r="BG27" s="52">
        <v>270000</v>
      </c>
      <c r="BH27" s="52">
        <v>350000</v>
      </c>
      <c r="BI27" s="52">
        <v>100000</v>
      </c>
      <c r="BJ27" s="52">
        <v>40000</v>
      </c>
      <c r="BK27" s="52">
        <v>325000</v>
      </c>
    </row>
    <row r="28" spans="1:63" x14ac:dyDescent="0.35">
      <c r="A28" s="52" t="s">
        <v>466</v>
      </c>
      <c r="B28" s="52" t="s">
        <v>7</v>
      </c>
      <c r="C28" s="52" t="s">
        <v>264</v>
      </c>
      <c r="D28" s="52" t="s">
        <v>0</v>
      </c>
      <c r="E28" s="52">
        <v>5000</v>
      </c>
      <c r="F28" s="52">
        <v>5000</v>
      </c>
      <c r="G28" s="52">
        <v>5000</v>
      </c>
      <c r="H28" s="52">
        <v>5000</v>
      </c>
      <c r="I28" s="52">
        <v>5000</v>
      </c>
      <c r="J28" s="52">
        <v>4600</v>
      </c>
      <c r="K28" s="52">
        <v>4600</v>
      </c>
      <c r="L28" s="52">
        <v>12000</v>
      </c>
      <c r="M28" s="52">
        <v>18437</v>
      </c>
      <c r="N28" s="52">
        <v>11000</v>
      </c>
      <c r="O28" s="52">
        <v>11100</v>
      </c>
      <c r="P28" s="52">
        <v>11150</v>
      </c>
      <c r="Q28" s="52">
        <v>15000</v>
      </c>
      <c r="R28" s="52">
        <v>12000</v>
      </c>
      <c r="S28" s="52">
        <v>10000</v>
      </c>
      <c r="T28" s="52">
        <v>8000</v>
      </c>
      <c r="U28" s="52">
        <v>9000</v>
      </c>
      <c r="V28" s="52">
        <v>9900</v>
      </c>
      <c r="W28" s="52">
        <v>11300</v>
      </c>
      <c r="X28" s="52">
        <v>8200</v>
      </c>
      <c r="Y28" s="52">
        <v>11200</v>
      </c>
      <c r="Z28" s="52">
        <v>11900</v>
      </c>
      <c r="AA28" s="52">
        <v>13000</v>
      </c>
      <c r="AB28" s="52">
        <v>8902</v>
      </c>
      <c r="AC28" s="52">
        <v>11528</v>
      </c>
      <c r="AD28" s="52">
        <v>11148</v>
      </c>
      <c r="AE28" s="52">
        <v>9913</v>
      </c>
      <c r="AF28" s="52">
        <v>10734</v>
      </c>
      <c r="AG28" s="52">
        <v>10800</v>
      </c>
      <c r="AH28" s="52">
        <v>11652</v>
      </c>
      <c r="AI28" s="52">
        <v>13270</v>
      </c>
      <c r="AJ28" s="52">
        <v>16325</v>
      </c>
      <c r="AK28" s="52">
        <v>11755</v>
      </c>
      <c r="AL28" s="52">
        <v>13088</v>
      </c>
      <c r="AM28" s="52">
        <v>10443</v>
      </c>
      <c r="AN28" s="52">
        <v>12812</v>
      </c>
      <c r="AO28" s="52">
        <v>26109</v>
      </c>
      <c r="AP28" s="52">
        <v>29013</v>
      </c>
      <c r="AQ28" s="52">
        <v>21218</v>
      </c>
      <c r="AR28" s="52">
        <v>33014</v>
      </c>
      <c r="AS28" s="52">
        <v>43390</v>
      </c>
      <c r="AT28" s="52">
        <v>24493</v>
      </c>
      <c r="AU28" s="52">
        <v>21062</v>
      </c>
      <c r="AV28" s="52">
        <v>17548</v>
      </c>
      <c r="AW28" s="52">
        <v>25902</v>
      </c>
      <c r="AX28" s="52">
        <v>62050</v>
      </c>
      <c r="AY28" s="52">
        <v>40041</v>
      </c>
      <c r="AZ28" s="52">
        <v>40517</v>
      </c>
      <c r="BA28" s="52">
        <v>61415</v>
      </c>
      <c r="BB28" s="52">
        <v>126039</v>
      </c>
      <c r="BC28" s="52">
        <v>72609</v>
      </c>
      <c r="BD28" s="52">
        <v>124625</v>
      </c>
      <c r="BE28" s="52">
        <v>125881</v>
      </c>
      <c r="BF28" s="52">
        <v>204848</v>
      </c>
      <c r="BG28" s="52">
        <v>152624</v>
      </c>
      <c r="BH28" s="52">
        <v>153611</v>
      </c>
      <c r="BI28" s="52">
        <v>158715</v>
      </c>
      <c r="BJ28" s="52">
        <v>172539</v>
      </c>
      <c r="BK28" s="52">
        <v>170000</v>
      </c>
    </row>
    <row r="29" spans="1:63" x14ac:dyDescent="0.35">
      <c r="A29" s="52" t="s">
        <v>466</v>
      </c>
      <c r="B29" s="52" t="s">
        <v>7</v>
      </c>
      <c r="C29" s="52" t="s">
        <v>267</v>
      </c>
      <c r="D29" s="52" t="s">
        <v>0</v>
      </c>
      <c r="E29" s="52">
        <v>130000</v>
      </c>
      <c r="F29" s="52">
        <v>140000</v>
      </c>
      <c r="G29" s="52">
        <v>119100</v>
      </c>
      <c r="H29" s="52">
        <v>140000</v>
      </c>
      <c r="I29" s="52">
        <v>150000</v>
      </c>
      <c r="J29" s="52">
        <v>92000</v>
      </c>
      <c r="K29" s="52">
        <v>88000</v>
      </c>
      <c r="L29" s="52">
        <v>110000</v>
      </c>
      <c r="M29" s="52">
        <v>115000</v>
      </c>
      <c r="N29" s="52">
        <v>96300</v>
      </c>
      <c r="O29" s="52">
        <v>75000</v>
      </c>
      <c r="P29" s="52">
        <v>70000</v>
      </c>
      <c r="Q29" s="52">
        <v>78500</v>
      </c>
      <c r="R29" s="52">
        <v>90000</v>
      </c>
      <c r="S29" s="52">
        <v>82300</v>
      </c>
      <c r="T29" s="52">
        <v>80000</v>
      </c>
      <c r="U29" s="52">
        <v>95000</v>
      </c>
      <c r="V29" s="52">
        <v>87600</v>
      </c>
      <c r="W29" s="52">
        <v>93800</v>
      </c>
      <c r="X29" s="52">
        <v>98600</v>
      </c>
      <c r="Y29" s="52">
        <v>86100</v>
      </c>
      <c r="Z29" s="52">
        <v>73000</v>
      </c>
      <c r="AA29" s="52">
        <v>77700</v>
      </c>
      <c r="AB29" s="52">
        <v>79053</v>
      </c>
      <c r="AC29" s="52">
        <v>111506</v>
      </c>
      <c r="AD29" s="52">
        <v>104250</v>
      </c>
      <c r="AE29" s="52">
        <v>92739</v>
      </c>
      <c r="AF29" s="52">
        <v>99273</v>
      </c>
      <c r="AG29" s="52">
        <v>151741</v>
      </c>
      <c r="AH29" s="52">
        <v>108423</v>
      </c>
      <c r="AI29" s="52">
        <v>230417</v>
      </c>
      <c r="AJ29" s="52">
        <v>223764</v>
      </c>
      <c r="AK29" s="52">
        <v>190000</v>
      </c>
      <c r="AL29" s="52">
        <v>207212</v>
      </c>
      <c r="AM29" s="52">
        <v>292581</v>
      </c>
      <c r="AN29" s="52">
        <v>304989</v>
      </c>
      <c r="AO29" s="52">
        <v>352462</v>
      </c>
      <c r="AP29" s="52">
        <v>471150</v>
      </c>
      <c r="AQ29" s="52">
        <v>371852</v>
      </c>
      <c r="AR29" s="52">
        <v>358791</v>
      </c>
      <c r="AS29" s="52">
        <v>448089</v>
      </c>
      <c r="AT29" s="52">
        <v>379968</v>
      </c>
      <c r="AU29" s="52">
        <v>414868</v>
      </c>
      <c r="AV29" s="52">
        <v>385103</v>
      </c>
      <c r="AW29" s="52">
        <v>486255</v>
      </c>
      <c r="AX29" s="52">
        <v>420016</v>
      </c>
      <c r="AY29" s="52">
        <v>464320</v>
      </c>
      <c r="AZ29" s="52">
        <v>548342</v>
      </c>
      <c r="BA29" s="52">
        <v>517449</v>
      </c>
      <c r="BB29" s="52">
        <v>1103314</v>
      </c>
      <c r="BC29" s="52">
        <v>569929</v>
      </c>
      <c r="BD29" s="52">
        <v>1297712</v>
      </c>
      <c r="BE29" s="52">
        <v>965162</v>
      </c>
      <c r="BF29" s="52">
        <v>791088</v>
      </c>
      <c r="BG29" s="52">
        <v>720138</v>
      </c>
      <c r="BH29" s="52">
        <v>871249</v>
      </c>
      <c r="BI29" s="52">
        <v>870094</v>
      </c>
      <c r="BJ29" s="52">
        <v>893940</v>
      </c>
      <c r="BK29" s="52">
        <v>939252</v>
      </c>
    </row>
    <row r="30" spans="1:63" s="54" customFormat="1" x14ac:dyDescent="0.35">
      <c r="A30" s="54" t="s">
        <v>466</v>
      </c>
      <c r="B30" s="54" t="s">
        <v>7</v>
      </c>
      <c r="C30" s="54" t="s">
        <v>482</v>
      </c>
      <c r="D30" s="54" t="s">
        <v>0</v>
      </c>
      <c r="E30" s="54">
        <v>11500</v>
      </c>
      <c r="F30" s="54">
        <v>12000</v>
      </c>
      <c r="G30" s="54">
        <v>12500</v>
      </c>
      <c r="H30" s="54">
        <v>13000</v>
      </c>
      <c r="I30" s="54">
        <v>13500</v>
      </c>
      <c r="J30" s="54">
        <v>14000</v>
      </c>
      <c r="K30" s="54">
        <v>14500</v>
      </c>
      <c r="L30" s="54">
        <v>15000</v>
      </c>
      <c r="M30" s="54">
        <v>15000</v>
      </c>
      <c r="N30" s="54">
        <v>15500</v>
      </c>
      <c r="O30" s="54">
        <v>15500</v>
      </c>
      <c r="P30" s="54">
        <v>15500</v>
      </c>
      <c r="Q30" s="54">
        <v>16000</v>
      </c>
      <c r="R30" s="54">
        <v>17000</v>
      </c>
      <c r="S30" s="54">
        <v>17500</v>
      </c>
      <c r="T30" s="54">
        <v>18500</v>
      </c>
      <c r="U30" s="54">
        <v>16000</v>
      </c>
      <c r="V30" s="54">
        <v>17000</v>
      </c>
      <c r="W30" s="54">
        <v>19000</v>
      </c>
      <c r="X30" s="54">
        <v>20000</v>
      </c>
      <c r="Y30" s="54">
        <v>21000</v>
      </c>
      <c r="Z30" s="54">
        <v>21000</v>
      </c>
      <c r="AA30" s="54">
        <v>21500</v>
      </c>
      <c r="AB30" s="54">
        <v>20000</v>
      </c>
      <c r="AC30" s="54">
        <v>20000</v>
      </c>
      <c r="AD30" s="54">
        <v>20000</v>
      </c>
      <c r="AE30" s="54">
        <v>20000</v>
      </c>
      <c r="AF30" s="54">
        <v>20000</v>
      </c>
      <c r="AG30" s="54">
        <v>20000</v>
      </c>
      <c r="AH30" s="54">
        <v>18651</v>
      </c>
      <c r="AI30" s="54">
        <v>12184</v>
      </c>
      <c r="AJ30" s="54">
        <v>12656</v>
      </c>
      <c r="AK30" s="54">
        <v>13129</v>
      </c>
      <c r="AL30" s="54">
        <v>13602</v>
      </c>
      <c r="AM30" s="54">
        <v>14074</v>
      </c>
      <c r="AN30" s="54">
        <v>14547</v>
      </c>
      <c r="AO30" s="54">
        <v>15020</v>
      </c>
      <c r="AP30" s="54">
        <v>15492</v>
      </c>
      <c r="AQ30" s="54">
        <v>15965</v>
      </c>
      <c r="AR30" s="54">
        <v>16437</v>
      </c>
      <c r="AS30" s="54">
        <v>16910</v>
      </c>
      <c r="AT30" s="54">
        <v>17383</v>
      </c>
      <c r="AU30" s="54">
        <v>17855</v>
      </c>
      <c r="AV30" s="54">
        <v>18328</v>
      </c>
      <c r="AW30" s="54">
        <v>18829</v>
      </c>
      <c r="AX30" s="54">
        <v>19343</v>
      </c>
      <c r="AY30" s="54">
        <v>20250</v>
      </c>
      <c r="AZ30" s="54">
        <v>20325</v>
      </c>
      <c r="BA30" s="54">
        <v>20629</v>
      </c>
      <c r="BB30" s="54">
        <v>20938</v>
      </c>
      <c r="BC30" s="54">
        <v>21000</v>
      </c>
      <c r="BD30" s="54">
        <v>22000</v>
      </c>
      <c r="BE30" s="54">
        <v>23000</v>
      </c>
      <c r="BF30" s="54">
        <v>23663</v>
      </c>
      <c r="BG30" s="54">
        <v>23566</v>
      </c>
      <c r="BH30" s="54">
        <v>23986</v>
      </c>
      <c r="BI30" s="54">
        <v>24451</v>
      </c>
      <c r="BJ30" s="54">
        <v>24917</v>
      </c>
      <c r="BK30" s="54">
        <v>25382</v>
      </c>
    </row>
    <row r="31" spans="1:63" x14ac:dyDescent="0.35">
      <c r="D31" s="52"/>
    </row>
    <row r="32" spans="1:63" s="25" customFormat="1" x14ac:dyDescent="0.35">
      <c r="A32" s="203" t="s">
        <v>466</v>
      </c>
      <c r="B32" s="203" t="s">
        <v>7</v>
      </c>
      <c r="C32" s="203" t="s">
        <v>326</v>
      </c>
      <c r="D32" s="220"/>
      <c r="E32" s="203"/>
      <c r="F32" s="203"/>
      <c r="G32" s="203"/>
      <c r="H32" s="203"/>
      <c r="I32" s="203"/>
      <c r="J32" s="203"/>
      <c r="K32" s="203"/>
      <c r="L32" s="203"/>
      <c r="M32" s="203"/>
      <c r="N32" s="203"/>
      <c r="O32" s="203"/>
      <c r="P32" s="203"/>
      <c r="Q32" s="203"/>
      <c r="R32" s="203"/>
      <c r="S32" s="203"/>
      <c r="T32" s="203"/>
      <c r="U32" s="203"/>
      <c r="V32" s="203"/>
      <c r="W32" s="203"/>
      <c r="X32" s="203"/>
      <c r="Y32" s="203"/>
      <c r="Z32" s="203"/>
      <c r="AA32" s="203"/>
      <c r="AB32" s="203"/>
      <c r="AC32" s="203"/>
      <c r="AD32" s="203"/>
      <c r="AE32" s="203"/>
      <c r="AF32" s="203"/>
      <c r="AG32" s="203"/>
      <c r="AH32" s="203"/>
      <c r="AI32" s="203"/>
      <c r="AJ32" s="203"/>
      <c r="AK32" s="203"/>
      <c r="AL32" s="203"/>
      <c r="AM32" s="203"/>
      <c r="AN32" s="203"/>
      <c r="AO32" s="203"/>
      <c r="AP32" s="203"/>
      <c r="AQ32" s="203"/>
      <c r="AR32" s="203"/>
      <c r="AS32" s="203"/>
      <c r="AT32" s="203"/>
      <c r="AU32" s="203"/>
      <c r="AV32" s="203"/>
      <c r="AW32" s="203"/>
      <c r="AX32" s="203"/>
      <c r="AY32" s="203"/>
      <c r="AZ32" s="203"/>
      <c r="BA32" s="203"/>
      <c r="BB32" s="203"/>
      <c r="BC32" s="203"/>
      <c r="BD32" s="203"/>
      <c r="BE32" s="203"/>
      <c r="BF32" s="203"/>
      <c r="BG32" s="203"/>
      <c r="BH32" s="203"/>
      <c r="BI32" s="203"/>
      <c r="BJ32" s="203"/>
      <c r="BK32" s="203"/>
    </row>
    <row r="33" spans="1:63" s="25" customFormat="1" x14ac:dyDescent="0.35">
      <c r="D33" s="18"/>
    </row>
    <row r="37" spans="1:63" x14ac:dyDescent="0.35">
      <c r="C37" s="55" t="s">
        <v>408</v>
      </c>
    </row>
    <row r="38" spans="1:63" x14ac:dyDescent="0.35">
      <c r="A38" s="52" t="s">
        <v>466</v>
      </c>
      <c r="B38" s="52" t="s">
        <v>7</v>
      </c>
      <c r="C38" s="52" t="s">
        <v>11</v>
      </c>
      <c r="D38" s="52" t="s">
        <v>0</v>
      </c>
      <c r="E38" s="52">
        <v>193263</v>
      </c>
      <c r="F38" s="52">
        <v>251459</v>
      </c>
      <c r="G38" s="52">
        <v>241501</v>
      </c>
      <c r="H38" s="52">
        <v>257106</v>
      </c>
      <c r="I38" s="52">
        <v>255327</v>
      </c>
      <c r="J38" s="52">
        <v>233299</v>
      </c>
      <c r="K38" s="52">
        <v>208723</v>
      </c>
      <c r="L38" s="52">
        <v>285496</v>
      </c>
      <c r="M38" s="52">
        <v>265185</v>
      </c>
      <c r="N38" s="52">
        <v>217484</v>
      </c>
      <c r="O38" s="52">
        <v>210082</v>
      </c>
      <c r="P38" s="52">
        <v>200687</v>
      </c>
      <c r="Q38" s="52">
        <v>223894</v>
      </c>
      <c r="R38" s="52">
        <v>262640</v>
      </c>
      <c r="S38" s="52">
        <v>283862</v>
      </c>
      <c r="T38" s="52">
        <v>253882</v>
      </c>
      <c r="U38" s="52">
        <v>245279</v>
      </c>
      <c r="V38" s="52">
        <v>251356</v>
      </c>
      <c r="W38" s="52">
        <v>215397</v>
      </c>
      <c r="X38" s="52">
        <v>212421</v>
      </c>
      <c r="Y38" s="52">
        <v>189691</v>
      </c>
      <c r="Z38" s="52">
        <v>208018</v>
      </c>
      <c r="AA38" s="52">
        <v>270692</v>
      </c>
      <c r="AB38" s="52">
        <v>206371</v>
      </c>
      <c r="AC38" s="52">
        <v>242494</v>
      </c>
      <c r="AD38" s="52">
        <v>224798</v>
      </c>
      <c r="AE38" s="52">
        <v>250252</v>
      </c>
      <c r="AF38" s="52">
        <v>267465</v>
      </c>
      <c r="AG38" s="52">
        <v>333427</v>
      </c>
      <c r="AH38" s="52">
        <v>298726</v>
      </c>
      <c r="AI38" s="52">
        <v>430353</v>
      </c>
      <c r="AJ38" s="52">
        <v>378013</v>
      </c>
      <c r="AK38" s="52">
        <v>312084</v>
      </c>
      <c r="AL38" s="52">
        <v>390648</v>
      </c>
      <c r="AM38" s="52">
        <v>474581</v>
      </c>
      <c r="AN38" s="52">
        <v>545382</v>
      </c>
      <c r="AO38" s="52">
        <v>657067</v>
      </c>
      <c r="AP38" s="52">
        <v>677300</v>
      </c>
      <c r="AQ38" s="52">
        <v>595335</v>
      </c>
      <c r="AR38" s="52">
        <v>588242</v>
      </c>
      <c r="AS38" s="52">
        <v>708389</v>
      </c>
      <c r="AT38" s="52">
        <v>621844</v>
      </c>
      <c r="AU38" s="52">
        <v>593785</v>
      </c>
      <c r="AV38" s="52">
        <v>653979</v>
      </c>
      <c r="AW38" s="52">
        <v>748711</v>
      </c>
      <c r="AX38" s="52">
        <v>626409</v>
      </c>
      <c r="AY38" s="52">
        <v>624611</v>
      </c>
      <c r="AZ38" s="52">
        <v>749184</v>
      </c>
      <c r="BA38" s="52">
        <v>664493</v>
      </c>
      <c r="BB38" s="52">
        <v>1302291</v>
      </c>
      <c r="BC38" s="52">
        <v>741538</v>
      </c>
      <c r="BD38" s="52">
        <v>1544337</v>
      </c>
      <c r="BE38" s="52">
        <v>1219043</v>
      </c>
      <c r="BF38" s="52">
        <v>1199599</v>
      </c>
      <c r="BG38" s="52">
        <v>1166328</v>
      </c>
      <c r="BH38" s="52">
        <v>1398846</v>
      </c>
      <c r="BI38" s="52">
        <v>1153260</v>
      </c>
      <c r="BJ38" s="52">
        <v>1131396</v>
      </c>
      <c r="BK38" s="52">
        <v>1459634</v>
      </c>
    </row>
    <row r="39" spans="1:63" x14ac:dyDescent="0.35">
      <c r="A39" s="52" t="s">
        <v>466</v>
      </c>
      <c r="B39" s="52" t="s">
        <v>7</v>
      </c>
      <c r="C39" s="52" t="s">
        <v>121</v>
      </c>
      <c r="D39" s="52" t="s">
        <v>0</v>
      </c>
      <c r="E39" s="52">
        <v>755600</v>
      </c>
      <c r="F39" s="52">
        <v>695100</v>
      </c>
      <c r="G39" s="52">
        <v>950000</v>
      </c>
      <c r="H39" s="52">
        <v>770100</v>
      </c>
      <c r="I39" s="52">
        <v>664000</v>
      </c>
      <c r="J39" s="52">
        <v>703855</v>
      </c>
      <c r="K39" s="52">
        <v>725205</v>
      </c>
      <c r="L39" s="52">
        <v>721400</v>
      </c>
      <c r="M39" s="52">
        <v>715350</v>
      </c>
      <c r="N39" s="52">
        <v>676354</v>
      </c>
      <c r="O39" s="52">
        <v>663885</v>
      </c>
      <c r="P39" s="52">
        <v>485010</v>
      </c>
      <c r="Q39" s="52">
        <v>468000</v>
      </c>
      <c r="R39" s="52">
        <v>593830</v>
      </c>
      <c r="S39" s="52">
        <v>590950</v>
      </c>
      <c r="T39" s="52">
        <v>590000</v>
      </c>
      <c r="U39" s="52">
        <v>619500</v>
      </c>
      <c r="V39" s="52">
        <v>640700</v>
      </c>
      <c r="W39" s="52">
        <v>549700</v>
      </c>
      <c r="X39" s="52">
        <v>572800</v>
      </c>
      <c r="Y39" s="52">
        <v>401400</v>
      </c>
      <c r="Z39" s="52">
        <v>392900</v>
      </c>
      <c r="AA39" s="52">
        <v>449729</v>
      </c>
      <c r="AB39" s="52">
        <v>354966</v>
      </c>
      <c r="AC39" s="52">
        <v>704919</v>
      </c>
      <c r="AD39" s="52">
        <v>634644</v>
      </c>
      <c r="AE39" s="52">
        <v>548556</v>
      </c>
      <c r="AF39" s="52">
        <v>808086</v>
      </c>
      <c r="AG39" s="52">
        <v>616841</v>
      </c>
      <c r="AH39" s="52">
        <v>601390</v>
      </c>
      <c r="AI39" s="52">
        <v>812000</v>
      </c>
      <c r="AJ39" s="52">
        <v>976310</v>
      </c>
      <c r="AK39" s="52">
        <v>617078</v>
      </c>
      <c r="AL39" s="52">
        <v>1174869</v>
      </c>
      <c r="AM39" s="52">
        <v>907316</v>
      </c>
      <c r="AN39" s="52">
        <v>877738</v>
      </c>
      <c r="AO39" s="52">
        <v>985833</v>
      </c>
      <c r="AP39" s="52">
        <v>1291715</v>
      </c>
      <c r="AQ39" s="52">
        <v>1249798</v>
      </c>
      <c r="AR39" s="52">
        <v>930038</v>
      </c>
      <c r="AS39" s="52">
        <v>1321294</v>
      </c>
      <c r="AT39" s="52">
        <v>1212390</v>
      </c>
      <c r="AU39" s="52">
        <v>1618139</v>
      </c>
      <c r="AV39" s="52">
        <v>1212903</v>
      </c>
      <c r="AW39" s="52">
        <v>1824463</v>
      </c>
      <c r="AX39" s="52">
        <v>1998148</v>
      </c>
      <c r="AY39" s="52">
        <v>1972035</v>
      </c>
      <c r="AZ39" s="52">
        <v>1927679</v>
      </c>
      <c r="BA39" s="52">
        <v>1581067</v>
      </c>
      <c r="BB39" s="52">
        <v>3247583</v>
      </c>
      <c r="BC39" s="52">
        <v>1657180</v>
      </c>
      <c r="BD39" s="52">
        <v>3172411</v>
      </c>
      <c r="BE39" s="52">
        <v>2622545</v>
      </c>
      <c r="BF39" s="52">
        <v>2748668</v>
      </c>
      <c r="BG39" s="52">
        <v>2452528</v>
      </c>
      <c r="BH39" s="52">
        <v>2873660</v>
      </c>
      <c r="BI39" s="52">
        <v>2716901</v>
      </c>
      <c r="BJ39" s="52">
        <v>3021972</v>
      </c>
      <c r="BK39" s="52">
        <v>2925292</v>
      </c>
    </row>
    <row r="40" spans="1:63" x14ac:dyDescent="0.35">
      <c r="A40" s="52" t="s">
        <v>466</v>
      </c>
      <c r="B40" s="52" t="s">
        <v>7</v>
      </c>
      <c r="C40" s="52" t="s">
        <v>2</v>
      </c>
      <c r="D40" s="52" t="s">
        <v>0</v>
      </c>
      <c r="E40" s="52">
        <v>201300</v>
      </c>
      <c r="F40" s="52">
        <v>216400</v>
      </c>
      <c r="G40" s="52">
        <v>220500</v>
      </c>
      <c r="H40" s="52">
        <v>228600</v>
      </c>
      <c r="I40" s="52">
        <v>231700</v>
      </c>
      <c r="J40" s="52">
        <v>233800</v>
      </c>
      <c r="K40" s="52">
        <v>252900</v>
      </c>
      <c r="L40" s="52">
        <v>272500</v>
      </c>
      <c r="M40" s="52">
        <v>287500</v>
      </c>
      <c r="N40" s="52">
        <v>303000</v>
      </c>
      <c r="O40" s="52">
        <v>309300</v>
      </c>
      <c r="P40" s="52">
        <v>313450</v>
      </c>
      <c r="Q40" s="52">
        <v>294500</v>
      </c>
      <c r="R40" s="52">
        <v>298900</v>
      </c>
      <c r="S40" s="52">
        <v>336500</v>
      </c>
      <c r="T40" s="52">
        <v>347000</v>
      </c>
      <c r="U40" s="52">
        <v>361000</v>
      </c>
      <c r="V40" s="52">
        <v>373000</v>
      </c>
      <c r="W40" s="52">
        <v>385500</v>
      </c>
      <c r="X40" s="52">
        <v>430500</v>
      </c>
      <c r="Y40" s="52">
        <v>455500</v>
      </c>
      <c r="Z40" s="52">
        <v>505500</v>
      </c>
      <c r="AA40" s="52">
        <v>540500</v>
      </c>
      <c r="AB40" s="52">
        <v>587000</v>
      </c>
      <c r="AC40" s="52">
        <v>662000</v>
      </c>
      <c r="AD40" s="52">
        <v>572000</v>
      </c>
      <c r="AE40" s="52">
        <v>584000</v>
      </c>
      <c r="AF40" s="52">
        <v>666000</v>
      </c>
      <c r="AG40" s="52">
        <v>598000</v>
      </c>
      <c r="AH40" s="52">
        <v>681415</v>
      </c>
      <c r="AI40" s="52">
        <v>584718</v>
      </c>
      <c r="AJ40" s="52">
        <v>518772</v>
      </c>
      <c r="AK40" s="52">
        <v>502242</v>
      </c>
      <c r="AL40" s="52">
        <v>538609</v>
      </c>
      <c r="AM40" s="52">
        <v>594232</v>
      </c>
      <c r="AN40" s="52">
        <v>597688</v>
      </c>
      <c r="AO40" s="52">
        <v>616947</v>
      </c>
      <c r="AP40" s="52">
        <v>646238</v>
      </c>
      <c r="AQ40" s="52">
        <v>694859</v>
      </c>
      <c r="AR40" s="52">
        <v>660825</v>
      </c>
      <c r="AS40" s="52">
        <v>751567</v>
      </c>
      <c r="AT40" s="52">
        <v>713521</v>
      </c>
      <c r="AU40" s="52">
        <v>707053</v>
      </c>
      <c r="AV40" s="52">
        <v>417106</v>
      </c>
      <c r="AW40" s="52">
        <v>1103953</v>
      </c>
      <c r="AX40" s="52">
        <v>840450</v>
      </c>
      <c r="AY40" s="52">
        <v>722618</v>
      </c>
      <c r="AZ40" s="52">
        <v>597229</v>
      </c>
      <c r="BA40" s="52">
        <v>628535</v>
      </c>
      <c r="BB40" s="52">
        <v>788761</v>
      </c>
      <c r="BC40" s="52">
        <v>1020472</v>
      </c>
      <c r="BD40" s="52">
        <v>1231890</v>
      </c>
      <c r="BE40" s="52">
        <v>1009791</v>
      </c>
      <c r="BF40" s="52">
        <v>817376</v>
      </c>
      <c r="BG40" s="52">
        <v>767502</v>
      </c>
      <c r="BH40" s="52">
        <v>1218563</v>
      </c>
      <c r="BI40" s="52">
        <v>1081409</v>
      </c>
      <c r="BJ40" s="52">
        <v>1145457</v>
      </c>
      <c r="BK40" s="52">
        <v>1144017</v>
      </c>
    </row>
    <row r="41" spans="1:63" x14ac:dyDescent="0.35">
      <c r="A41" s="52" t="s">
        <v>466</v>
      </c>
      <c r="B41" s="52" t="s">
        <v>7</v>
      </c>
      <c r="C41" s="52" t="s">
        <v>123</v>
      </c>
      <c r="D41" s="52" t="s">
        <v>0</v>
      </c>
      <c r="E41" s="52">
        <v>10000</v>
      </c>
      <c r="F41" s="52">
        <v>10000</v>
      </c>
      <c r="G41" s="52">
        <v>13000</v>
      </c>
      <c r="H41" s="52">
        <v>15000</v>
      </c>
      <c r="I41" s="52">
        <v>17000</v>
      </c>
      <c r="J41" s="52">
        <v>19000</v>
      </c>
      <c r="K41" s="52">
        <v>21000</v>
      </c>
      <c r="L41" s="52">
        <v>22000</v>
      </c>
      <c r="M41" s="52">
        <v>23600</v>
      </c>
      <c r="N41" s="52">
        <v>22500</v>
      </c>
      <c r="O41" s="52">
        <v>21000</v>
      </c>
      <c r="P41" s="52">
        <v>18000</v>
      </c>
      <c r="Q41" s="52">
        <v>20000</v>
      </c>
      <c r="R41" s="52">
        <v>20000</v>
      </c>
      <c r="S41" s="52">
        <v>21000</v>
      </c>
      <c r="T41" s="52">
        <v>145000</v>
      </c>
      <c r="U41" s="52">
        <v>170000</v>
      </c>
      <c r="V41" s="52">
        <v>165000</v>
      </c>
      <c r="W41" s="52">
        <v>215000</v>
      </c>
      <c r="X41" s="52">
        <v>215000</v>
      </c>
      <c r="Y41" s="52">
        <v>194497</v>
      </c>
      <c r="Z41" s="52">
        <v>199058</v>
      </c>
      <c r="AA41" s="52">
        <v>227328</v>
      </c>
      <c r="AB41" s="52">
        <v>207717</v>
      </c>
      <c r="AC41" s="52">
        <v>239004</v>
      </c>
      <c r="AD41" s="52">
        <v>239023</v>
      </c>
      <c r="AE41" s="52">
        <v>239500</v>
      </c>
      <c r="AF41" s="52">
        <v>259922</v>
      </c>
      <c r="AG41" s="52">
        <v>293940</v>
      </c>
      <c r="AH41" s="52">
        <v>301142</v>
      </c>
      <c r="AI41" s="52">
        <v>282601</v>
      </c>
      <c r="AJ41" s="52">
        <v>293713</v>
      </c>
      <c r="AK41" s="52">
        <v>346935</v>
      </c>
      <c r="AL41" s="52">
        <v>325302</v>
      </c>
      <c r="AM41" s="52">
        <v>329873</v>
      </c>
      <c r="AN41" s="52">
        <v>353787</v>
      </c>
      <c r="AO41" s="52">
        <v>293524</v>
      </c>
      <c r="AP41" s="52">
        <v>295289</v>
      </c>
      <c r="AQ41" s="52">
        <v>276966</v>
      </c>
      <c r="AR41" s="52">
        <v>330000</v>
      </c>
      <c r="AS41" s="52">
        <v>350000</v>
      </c>
      <c r="AT41" s="52">
        <v>355000</v>
      </c>
      <c r="AU41" s="52">
        <v>366000</v>
      </c>
      <c r="AV41" s="52">
        <v>334000</v>
      </c>
      <c r="AW41" s="52">
        <v>389000</v>
      </c>
      <c r="AX41" s="52">
        <v>389000</v>
      </c>
      <c r="AY41" s="52">
        <v>390000</v>
      </c>
      <c r="AZ41" s="52">
        <v>405000</v>
      </c>
      <c r="BA41" s="52">
        <v>445000</v>
      </c>
      <c r="BB41" s="52">
        <v>441681</v>
      </c>
      <c r="BC41" s="52">
        <v>424618</v>
      </c>
      <c r="BD41" s="52">
        <v>432280</v>
      </c>
      <c r="BE41" s="52">
        <v>438025</v>
      </c>
      <c r="BF41" s="52">
        <v>445875</v>
      </c>
      <c r="BG41" s="52">
        <v>454586</v>
      </c>
      <c r="BH41" s="52">
        <v>459732</v>
      </c>
      <c r="BI41" s="52">
        <v>465552</v>
      </c>
      <c r="BJ41" s="52">
        <v>471373</v>
      </c>
      <c r="BK41" s="52">
        <v>477194</v>
      </c>
    </row>
    <row r="42" spans="1:63" x14ac:dyDescent="0.35">
      <c r="A42" s="52" t="s">
        <v>466</v>
      </c>
      <c r="B42" s="52" t="s">
        <v>7</v>
      </c>
      <c r="C42" s="52" t="s">
        <v>12</v>
      </c>
      <c r="D42" s="52" t="s">
        <v>0</v>
      </c>
      <c r="E42" s="52">
        <v>51000</v>
      </c>
      <c r="F42" s="52">
        <v>65000</v>
      </c>
      <c r="G42" s="52">
        <v>65000</v>
      </c>
      <c r="H42" s="52">
        <v>70000</v>
      </c>
      <c r="I42" s="52">
        <v>73000</v>
      </c>
      <c r="J42" s="52">
        <v>73000</v>
      </c>
      <c r="K42" s="52">
        <v>70000</v>
      </c>
      <c r="L42" s="52">
        <v>60000</v>
      </c>
      <c r="M42" s="52">
        <v>57000</v>
      </c>
      <c r="N42" s="52">
        <v>55000</v>
      </c>
      <c r="O42" s="52">
        <v>56000</v>
      </c>
      <c r="P42" s="52">
        <v>52000</v>
      </c>
      <c r="Q42" s="52">
        <v>47000</v>
      </c>
      <c r="R42" s="52">
        <v>49000</v>
      </c>
      <c r="S42" s="52">
        <v>50500</v>
      </c>
      <c r="T42" s="52">
        <v>53000</v>
      </c>
      <c r="U42" s="52">
        <v>51500</v>
      </c>
      <c r="V42" s="52">
        <v>50000</v>
      </c>
      <c r="W42" s="52">
        <v>48500</v>
      </c>
      <c r="X42" s="52">
        <v>47000</v>
      </c>
      <c r="Y42" s="52">
        <v>45500</v>
      </c>
      <c r="Z42" s="52">
        <v>44000</v>
      </c>
      <c r="AA42" s="52">
        <v>42500</v>
      </c>
      <c r="AB42" s="52">
        <v>41000</v>
      </c>
      <c r="AC42" s="52">
        <v>39500</v>
      </c>
      <c r="AD42" s="52">
        <v>38000</v>
      </c>
      <c r="AE42" s="52">
        <v>37500</v>
      </c>
      <c r="AF42" s="52">
        <v>38779</v>
      </c>
      <c r="AG42" s="52">
        <v>41000</v>
      </c>
      <c r="AH42" s="52">
        <v>36500</v>
      </c>
      <c r="AI42" s="52">
        <v>32720</v>
      </c>
      <c r="AJ42" s="52">
        <v>34986</v>
      </c>
      <c r="AK42" s="52">
        <v>31573</v>
      </c>
      <c r="AL42" s="52">
        <v>43957</v>
      </c>
      <c r="AM42" s="52">
        <v>40336</v>
      </c>
      <c r="AN42" s="52">
        <v>46736</v>
      </c>
      <c r="AO42" s="52">
        <v>49558</v>
      </c>
      <c r="AP42" s="52">
        <v>127158</v>
      </c>
      <c r="AQ42" s="52">
        <v>55760</v>
      </c>
      <c r="AR42" s="52">
        <v>94033</v>
      </c>
      <c r="AS42" s="52">
        <v>125875</v>
      </c>
      <c r="AT42" s="52">
        <v>85072</v>
      </c>
      <c r="AU42" s="52">
        <v>139883</v>
      </c>
      <c r="AV42" s="52">
        <v>60200</v>
      </c>
      <c r="AW42" s="52">
        <v>26308</v>
      </c>
      <c r="AX42" s="52">
        <v>20164</v>
      </c>
      <c r="AY42" s="52">
        <v>72984</v>
      </c>
      <c r="AZ42" s="52">
        <v>68147</v>
      </c>
      <c r="BA42" s="52">
        <v>53739</v>
      </c>
      <c r="BB42" s="52">
        <v>105657</v>
      </c>
      <c r="BC42" s="52">
        <v>90633</v>
      </c>
      <c r="BD42" s="52">
        <v>148795</v>
      </c>
      <c r="BE42" s="52">
        <v>149112</v>
      </c>
      <c r="BF42" s="52">
        <v>158322</v>
      </c>
      <c r="BG42" s="52">
        <v>186868</v>
      </c>
      <c r="BH42" s="52">
        <v>167886</v>
      </c>
      <c r="BI42" s="52">
        <v>174585</v>
      </c>
      <c r="BJ42" s="52">
        <v>173352</v>
      </c>
      <c r="BK42" s="52">
        <v>173794</v>
      </c>
    </row>
    <row r="43" spans="1:63" x14ac:dyDescent="0.35">
      <c r="A43" s="52" t="s">
        <v>466</v>
      </c>
      <c r="B43" s="52" t="s">
        <v>7</v>
      </c>
      <c r="C43" s="52" t="s">
        <v>325</v>
      </c>
      <c r="D43" s="52" t="s">
        <v>0</v>
      </c>
      <c r="E43" s="52">
        <v>1000</v>
      </c>
      <c r="F43" s="52">
        <v>1000</v>
      </c>
      <c r="G43" s="52">
        <v>1300</v>
      </c>
      <c r="H43" s="52">
        <v>1500</v>
      </c>
      <c r="I43" s="52">
        <v>1700</v>
      </c>
      <c r="J43" s="52">
        <v>1900</v>
      </c>
      <c r="K43" s="52">
        <v>2100</v>
      </c>
      <c r="L43" s="52">
        <v>2200</v>
      </c>
      <c r="M43" s="52">
        <v>2360</v>
      </c>
      <c r="N43" s="52">
        <v>2250</v>
      </c>
      <c r="O43" s="52">
        <v>2100</v>
      </c>
      <c r="P43" s="52">
        <v>1800</v>
      </c>
      <c r="Q43" s="52">
        <v>2000</v>
      </c>
      <c r="R43" s="52">
        <v>2000</v>
      </c>
      <c r="S43" s="52">
        <v>2100</v>
      </c>
      <c r="T43" s="52">
        <v>13000</v>
      </c>
      <c r="U43" s="52">
        <v>15936</v>
      </c>
      <c r="V43" s="52">
        <v>15000</v>
      </c>
      <c r="W43" s="52">
        <v>20000</v>
      </c>
      <c r="X43" s="52">
        <v>20000</v>
      </c>
      <c r="Y43" s="52">
        <v>18467</v>
      </c>
      <c r="Z43" s="52">
        <v>22274</v>
      </c>
      <c r="AA43" s="52">
        <v>22054</v>
      </c>
      <c r="AB43" s="52">
        <v>20002</v>
      </c>
      <c r="AC43" s="52">
        <v>23880</v>
      </c>
      <c r="AD43" s="52">
        <v>24014</v>
      </c>
      <c r="AE43" s="52">
        <v>23503</v>
      </c>
      <c r="AF43" s="52">
        <v>25239</v>
      </c>
      <c r="AG43" s="52">
        <v>30409</v>
      </c>
      <c r="AH43" s="52">
        <v>29512</v>
      </c>
      <c r="AI43" s="52">
        <v>28349</v>
      </c>
      <c r="AJ43" s="52">
        <v>27881</v>
      </c>
      <c r="AK43" s="52">
        <v>32204</v>
      </c>
      <c r="AL43" s="52">
        <v>29039</v>
      </c>
      <c r="AM43" s="52">
        <v>28600</v>
      </c>
      <c r="AN43" s="52">
        <v>32502</v>
      </c>
      <c r="AO43" s="52">
        <v>28702</v>
      </c>
      <c r="AP43" s="52">
        <v>29736</v>
      </c>
      <c r="AQ43" s="52">
        <v>27310</v>
      </c>
      <c r="AR43" s="52">
        <v>32000</v>
      </c>
      <c r="AS43" s="52">
        <v>32000</v>
      </c>
      <c r="AT43" s="52">
        <v>32000</v>
      </c>
      <c r="AU43" s="52">
        <v>33000</v>
      </c>
      <c r="AV43" s="52">
        <v>30000</v>
      </c>
      <c r="AW43" s="52">
        <v>35000</v>
      </c>
      <c r="AX43" s="52">
        <v>35000</v>
      </c>
      <c r="AY43" s="52">
        <v>35063</v>
      </c>
      <c r="AZ43" s="52">
        <v>36250</v>
      </c>
      <c r="BA43" s="52">
        <v>40000</v>
      </c>
      <c r="BB43" s="52">
        <v>37655</v>
      </c>
      <c r="BC43" s="52">
        <v>32245</v>
      </c>
      <c r="BD43" s="52">
        <v>35000</v>
      </c>
      <c r="BE43" s="52">
        <v>39000</v>
      </c>
      <c r="BF43" s="52">
        <v>32920</v>
      </c>
      <c r="BG43" s="52">
        <v>35158</v>
      </c>
      <c r="BH43" s="52">
        <v>34400</v>
      </c>
      <c r="BI43" s="52">
        <v>32600</v>
      </c>
      <c r="BJ43" s="52">
        <v>33000</v>
      </c>
    </row>
    <row r="44" spans="1:63" x14ac:dyDescent="0.35">
      <c r="A44" s="52" t="s">
        <v>466</v>
      </c>
      <c r="B44" s="52" t="s">
        <v>7</v>
      </c>
      <c r="C44" s="52" t="s">
        <v>131</v>
      </c>
      <c r="D44" s="52" t="s">
        <v>0</v>
      </c>
      <c r="T44" s="52">
        <v>5075</v>
      </c>
      <c r="U44" s="52">
        <v>5950</v>
      </c>
      <c r="V44" s="52">
        <v>5775</v>
      </c>
      <c r="W44" s="52">
        <v>7525</v>
      </c>
      <c r="X44" s="52">
        <v>7525</v>
      </c>
      <c r="Y44" s="52">
        <v>6807</v>
      </c>
      <c r="Z44" s="52">
        <v>6967</v>
      </c>
      <c r="AA44" s="52">
        <v>7956</v>
      </c>
      <c r="AB44" s="52">
        <v>7270</v>
      </c>
      <c r="AC44" s="52">
        <v>8365</v>
      </c>
      <c r="AD44" s="52">
        <v>8366</v>
      </c>
      <c r="AE44" s="52">
        <v>8383</v>
      </c>
      <c r="AF44" s="52">
        <v>9097</v>
      </c>
      <c r="AG44" s="52">
        <v>10288</v>
      </c>
      <c r="AH44" s="52">
        <v>10540</v>
      </c>
      <c r="AI44" s="52">
        <v>9891</v>
      </c>
      <c r="AJ44" s="52">
        <v>10280</v>
      </c>
      <c r="AK44" s="52">
        <v>12143</v>
      </c>
      <c r="AL44" s="52">
        <v>11386</v>
      </c>
      <c r="AM44" s="52">
        <v>11546</v>
      </c>
      <c r="AN44" s="52">
        <v>12383</v>
      </c>
      <c r="AO44" s="52">
        <v>10273</v>
      </c>
      <c r="AP44" s="52">
        <v>10335</v>
      </c>
      <c r="AQ44" s="52">
        <v>9694</v>
      </c>
      <c r="AR44" s="52">
        <v>11550</v>
      </c>
      <c r="AS44" s="52">
        <v>12250</v>
      </c>
      <c r="AT44" s="52">
        <v>12425</v>
      </c>
      <c r="AU44" s="52">
        <v>12810</v>
      </c>
      <c r="AV44" s="52">
        <v>11690</v>
      </c>
      <c r="AW44" s="52">
        <v>13615</v>
      </c>
      <c r="AX44" s="52">
        <v>13615</v>
      </c>
      <c r="AY44" s="52">
        <v>13650</v>
      </c>
      <c r="AZ44" s="52">
        <v>14175</v>
      </c>
      <c r="BA44" s="52">
        <v>15575</v>
      </c>
      <c r="BB44" s="52">
        <v>13300</v>
      </c>
      <c r="BC44" s="52">
        <v>13650</v>
      </c>
      <c r="BD44" s="52">
        <v>13300</v>
      </c>
      <c r="BE44" s="52">
        <v>13650</v>
      </c>
      <c r="BF44" s="52">
        <v>12483</v>
      </c>
      <c r="BG44" s="52">
        <v>13332</v>
      </c>
      <c r="BH44" s="52">
        <v>13044</v>
      </c>
      <c r="BI44" s="52">
        <v>12362</v>
      </c>
      <c r="BJ44" s="52">
        <v>12514</v>
      </c>
    </row>
    <row r="45" spans="1:63" x14ac:dyDescent="0.35">
      <c r="A45" s="52" t="s">
        <v>466</v>
      </c>
      <c r="B45" s="52" t="s">
        <v>7</v>
      </c>
      <c r="C45" s="52" t="s">
        <v>265</v>
      </c>
      <c r="D45" s="52" t="s">
        <v>0</v>
      </c>
      <c r="E45" s="52">
        <v>830</v>
      </c>
      <c r="F45" s="52">
        <v>840</v>
      </c>
      <c r="G45" s="52">
        <v>850</v>
      </c>
      <c r="H45" s="52">
        <v>860</v>
      </c>
      <c r="I45" s="52">
        <v>870</v>
      </c>
      <c r="J45" s="52">
        <v>880</v>
      </c>
      <c r="K45" s="52">
        <v>890</v>
      </c>
      <c r="L45" s="52">
        <v>900</v>
      </c>
      <c r="M45" s="52">
        <v>900</v>
      </c>
      <c r="N45" s="52">
        <v>910</v>
      </c>
      <c r="O45" s="52">
        <v>920</v>
      </c>
      <c r="P45" s="52">
        <v>930</v>
      </c>
      <c r="Q45" s="52">
        <v>960</v>
      </c>
      <c r="R45" s="52">
        <v>960</v>
      </c>
      <c r="S45" s="52">
        <v>960</v>
      </c>
      <c r="T45" s="52">
        <v>970</v>
      </c>
      <c r="U45" s="52">
        <v>970</v>
      </c>
      <c r="V45" s="52">
        <v>980</v>
      </c>
      <c r="W45" s="52">
        <v>990</v>
      </c>
      <c r="X45" s="52">
        <v>960</v>
      </c>
      <c r="Y45" s="52">
        <v>960</v>
      </c>
      <c r="Z45" s="52">
        <v>960</v>
      </c>
      <c r="AA45" s="52">
        <v>960</v>
      </c>
      <c r="AB45" s="52">
        <v>960</v>
      </c>
      <c r="AC45" s="52">
        <v>960</v>
      </c>
      <c r="AD45" s="52">
        <v>960</v>
      </c>
      <c r="AE45" s="52">
        <v>960</v>
      </c>
      <c r="AF45" s="52">
        <v>960</v>
      </c>
      <c r="AG45" s="52">
        <v>960</v>
      </c>
      <c r="AH45" s="52">
        <v>932</v>
      </c>
      <c r="AI45" s="52">
        <v>890</v>
      </c>
      <c r="AJ45" s="52">
        <v>896</v>
      </c>
      <c r="AK45" s="52">
        <v>901</v>
      </c>
      <c r="AL45" s="52">
        <v>907</v>
      </c>
      <c r="AM45" s="52">
        <v>912</v>
      </c>
      <c r="AN45" s="52">
        <v>918</v>
      </c>
      <c r="AO45" s="52">
        <v>923</v>
      </c>
      <c r="AP45" s="52">
        <v>929</v>
      </c>
      <c r="AQ45" s="52">
        <v>934</v>
      </c>
      <c r="AR45" s="52">
        <v>940</v>
      </c>
      <c r="AS45" s="52">
        <v>945</v>
      </c>
      <c r="AT45" s="52">
        <v>951</v>
      </c>
      <c r="AU45" s="52">
        <v>956</v>
      </c>
      <c r="AV45" s="52">
        <v>957</v>
      </c>
      <c r="AW45" s="52">
        <v>963</v>
      </c>
      <c r="AX45" s="52">
        <v>970</v>
      </c>
      <c r="AY45" s="52">
        <v>975</v>
      </c>
      <c r="AZ45" s="52">
        <v>980</v>
      </c>
      <c r="BA45" s="52">
        <v>985</v>
      </c>
      <c r="BB45" s="52">
        <v>980</v>
      </c>
      <c r="BC45" s="52">
        <v>990</v>
      </c>
      <c r="BD45" s="52">
        <v>1000</v>
      </c>
      <c r="BE45" s="52">
        <v>1050</v>
      </c>
      <c r="BF45" s="52">
        <v>1056</v>
      </c>
      <c r="BG45" s="52">
        <v>1030</v>
      </c>
      <c r="BH45" s="52">
        <v>1037</v>
      </c>
      <c r="BI45" s="52">
        <v>1041</v>
      </c>
      <c r="BJ45" s="52">
        <v>1046</v>
      </c>
      <c r="BK45" s="52">
        <v>1050</v>
      </c>
    </row>
    <row r="46" spans="1:63" x14ac:dyDescent="0.35">
      <c r="A46" s="52" t="s">
        <v>466</v>
      </c>
      <c r="B46" s="52" t="s">
        <v>7</v>
      </c>
      <c r="C46" s="52" t="s">
        <v>310</v>
      </c>
      <c r="D46" s="52" t="s">
        <v>0</v>
      </c>
      <c r="E46" s="52">
        <v>16467</v>
      </c>
      <c r="F46" s="52">
        <v>33495</v>
      </c>
      <c r="G46" s="52">
        <v>37483</v>
      </c>
      <c r="H46" s="52">
        <v>35743</v>
      </c>
      <c r="I46" s="52">
        <v>31249</v>
      </c>
      <c r="J46" s="52">
        <v>45152</v>
      </c>
      <c r="K46" s="52">
        <v>37848</v>
      </c>
      <c r="L46" s="52">
        <v>55190</v>
      </c>
      <c r="M46" s="52">
        <v>42932</v>
      </c>
      <c r="N46" s="52">
        <v>35352</v>
      </c>
      <c r="O46" s="52">
        <v>41031</v>
      </c>
      <c r="P46" s="52">
        <v>38856</v>
      </c>
      <c r="Q46" s="52">
        <v>42956</v>
      </c>
      <c r="R46" s="52">
        <v>53160</v>
      </c>
      <c r="S46" s="52">
        <v>64606</v>
      </c>
      <c r="T46" s="52">
        <v>53996</v>
      </c>
      <c r="U46" s="52">
        <v>45402</v>
      </c>
      <c r="V46" s="52">
        <v>50144</v>
      </c>
      <c r="W46" s="52">
        <v>33073</v>
      </c>
      <c r="X46" s="52">
        <v>31200</v>
      </c>
      <c r="Y46" s="52">
        <v>26200</v>
      </c>
      <c r="Z46" s="52">
        <v>38200</v>
      </c>
      <c r="AA46" s="52">
        <v>59900</v>
      </c>
      <c r="AB46" s="52">
        <v>35526</v>
      </c>
      <c r="AC46" s="52">
        <v>38504</v>
      </c>
      <c r="AD46" s="52">
        <v>34142</v>
      </c>
      <c r="AE46" s="52">
        <v>47898</v>
      </c>
      <c r="AF46" s="52">
        <v>52559</v>
      </c>
      <c r="AG46" s="52">
        <v>57938</v>
      </c>
      <c r="AH46" s="52">
        <v>60207</v>
      </c>
      <c r="AI46" s="52">
        <v>67886</v>
      </c>
      <c r="AJ46" s="52">
        <v>47000</v>
      </c>
      <c r="AK46" s="52">
        <v>37114</v>
      </c>
      <c r="AL46" s="52">
        <v>61194</v>
      </c>
      <c r="AM46" s="52">
        <v>61200</v>
      </c>
      <c r="AN46" s="52">
        <v>85741</v>
      </c>
      <c r="AO46" s="52">
        <v>103236</v>
      </c>
      <c r="AP46" s="52">
        <v>63611</v>
      </c>
      <c r="AQ46" s="52">
        <v>74000</v>
      </c>
      <c r="AR46" s="52">
        <v>58000</v>
      </c>
      <c r="AS46" s="52">
        <v>70000</v>
      </c>
      <c r="AT46" s="52">
        <v>71000</v>
      </c>
      <c r="AU46" s="52">
        <v>49000</v>
      </c>
      <c r="AV46" s="52">
        <v>81647</v>
      </c>
      <c r="AW46" s="52">
        <v>73000</v>
      </c>
      <c r="AX46" s="52">
        <v>43550</v>
      </c>
      <c r="AY46" s="52">
        <v>41400</v>
      </c>
      <c r="AZ46" s="52">
        <v>41400</v>
      </c>
      <c r="BA46" s="52">
        <v>33000</v>
      </c>
      <c r="BB46" s="52">
        <v>15000</v>
      </c>
      <c r="BC46" s="52">
        <v>24750</v>
      </c>
      <c r="BD46" s="52">
        <v>40750</v>
      </c>
      <c r="BE46" s="52">
        <v>36000</v>
      </c>
      <c r="BF46" s="52">
        <v>48000</v>
      </c>
      <c r="BG46" s="52">
        <v>70000</v>
      </c>
      <c r="BH46" s="52">
        <v>90000</v>
      </c>
      <c r="BI46" s="52">
        <v>25000</v>
      </c>
      <c r="BJ46" s="52">
        <v>10000</v>
      </c>
    </row>
    <row r="47" spans="1:63" x14ac:dyDescent="0.35">
      <c r="A47" s="52" t="s">
        <v>466</v>
      </c>
      <c r="B47" s="52" t="s">
        <v>7</v>
      </c>
      <c r="C47" s="52" t="s">
        <v>311</v>
      </c>
      <c r="D47" s="52" t="s">
        <v>0</v>
      </c>
      <c r="E47" s="52">
        <v>30000</v>
      </c>
      <c r="F47" s="52">
        <v>60500</v>
      </c>
      <c r="G47" s="52">
        <v>66500</v>
      </c>
      <c r="H47" s="52">
        <v>61900</v>
      </c>
      <c r="I47" s="52">
        <v>54300</v>
      </c>
      <c r="J47" s="52">
        <v>76000</v>
      </c>
      <c r="K47" s="52">
        <v>62700</v>
      </c>
      <c r="L47" s="52">
        <v>91400</v>
      </c>
      <c r="M47" s="52">
        <v>71300</v>
      </c>
      <c r="N47" s="52">
        <v>57700</v>
      </c>
      <c r="O47" s="52">
        <v>65250</v>
      </c>
      <c r="P47" s="52">
        <v>62500</v>
      </c>
      <c r="Q47" s="52">
        <v>68000</v>
      </c>
      <c r="R47" s="52">
        <v>88000</v>
      </c>
      <c r="S47" s="52">
        <v>105000</v>
      </c>
      <c r="T47" s="52">
        <v>86000</v>
      </c>
      <c r="U47" s="52">
        <v>73000</v>
      </c>
      <c r="V47" s="52">
        <v>80000</v>
      </c>
      <c r="W47" s="52">
        <v>53000</v>
      </c>
      <c r="X47" s="52">
        <v>49000</v>
      </c>
      <c r="Y47" s="52">
        <v>41000</v>
      </c>
      <c r="Z47" s="52">
        <v>63600</v>
      </c>
      <c r="AA47" s="52">
        <v>98000</v>
      </c>
      <c r="AB47" s="52">
        <v>59900</v>
      </c>
      <c r="AC47" s="52">
        <v>60000</v>
      </c>
      <c r="AD47" s="52">
        <v>55000</v>
      </c>
      <c r="AE47" s="52">
        <v>77000</v>
      </c>
      <c r="AF47" s="52">
        <v>84000</v>
      </c>
      <c r="AG47" s="52">
        <v>92000</v>
      </c>
      <c r="AH47" s="52">
        <v>98000</v>
      </c>
      <c r="AI47" s="52">
        <v>104000</v>
      </c>
      <c r="AJ47" s="52">
        <v>66900</v>
      </c>
      <c r="AK47" s="52">
        <v>60000</v>
      </c>
      <c r="AL47" s="52">
        <v>80000</v>
      </c>
      <c r="AM47" s="52">
        <v>90000</v>
      </c>
      <c r="AN47" s="52">
        <v>120433</v>
      </c>
      <c r="AO47" s="52">
        <v>146086</v>
      </c>
      <c r="AP47" s="52">
        <v>86140</v>
      </c>
      <c r="AQ47" s="52">
        <v>99000</v>
      </c>
      <c r="AR47" s="52">
        <v>95000</v>
      </c>
      <c r="AS47" s="52">
        <v>110000</v>
      </c>
      <c r="AT47" s="52">
        <v>113000</v>
      </c>
      <c r="AU47" s="52">
        <v>80000</v>
      </c>
      <c r="AV47" s="52">
        <v>128000</v>
      </c>
      <c r="AW47" s="52">
        <v>135000</v>
      </c>
      <c r="AX47" s="52">
        <v>75000</v>
      </c>
      <c r="AY47" s="52">
        <v>55000</v>
      </c>
      <c r="AZ47" s="52">
        <v>56000</v>
      </c>
      <c r="BA47" s="52">
        <v>30000</v>
      </c>
      <c r="BB47" s="52">
        <v>35000</v>
      </c>
      <c r="BC47" s="52">
        <v>50000</v>
      </c>
      <c r="BD47" s="52">
        <v>55000</v>
      </c>
      <c r="BE47" s="52">
        <v>53000</v>
      </c>
      <c r="BF47" s="52">
        <v>90000</v>
      </c>
      <c r="BG47" s="52">
        <v>95000</v>
      </c>
      <c r="BH47" s="52">
        <v>114000</v>
      </c>
      <c r="BI47" s="52">
        <v>30000</v>
      </c>
      <c r="BJ47" s="52">
        <v>20000</v>
      </c>
    </row>
    <row r="48" spans="1:63" x14ac:dyDescent="0.35">
      <c r="A48" s="52" t="s">
        <v>466</v>
      </c>
      <c r="B48" s="52" t="s">
        <v>7</v>
      </c>
      <c r="C48" s="52" t="s">
        <v>313</v>
      </c>
      <c r="D48" s="52" t="s">
        <v>0</v>
      </c>
      <c r="E48" s="52">
        <v>375</v>
      </c>
      <c r="F48" s="52">
        <v>625</v>
      </c>
      <c r="G48" s="52">
        <v>750</v>
      </c>
      <c r="H48" s="52">
        <v>750</v>
      </c>
      <c r="I48" s="52">
        <v>750</v>
      </c>
      <c r="J48" s="52">
        <v>750</v>
      </c>
      <c r="K48" s="52">
        <v>900</v>
      </c>
      <c r="L48" s="52">
        <v>1000</v>
      </c>
      <c r="M48" s="52">
        <v>1200</v>
      </c>
      <c r="N48" s="52">
        <v>1400</v>
      </c>
      <c r="O48" s="52">
        <v>1500</v>
      </c>
      <c r="P48" s="52">
        <v>1600</v>
      </c>
      <c r="Q48" s="52">
        <v>2000</v>
      </c>
      <c r="R48" s="52">
        <v>2500</v>
      </c>
      <c r="S48" s="52">
        <v>2500</v>
      </c>
      <c r="T48" s="52">
        <v>2700</v>
      </c>
      <c r="U48" s="52">
        <v>3250</v>
      </c>
      <c r="V48" s="52">
        <v>2900</v>
      </c>
      <c r="W48" s="52">
        <v>3100</v>
      </c>
      <c r="X48" s="52">
        <v>3300</v>
      </c>
      <c r="Y48" s="52">
        <v>3500</v>
      </c>
      <c r="Z48" s="52">
        <v>3735</v>
      </c>
      <c r="AA48" s="52">
        <v>4892</v>
      </c>
      <c r="AB48" s="52">
        <v>10701</v>
      </c>
      <c r="AC48" s="52">
        <v>5620</v>
      </c>
      <c r="AD48" s="52">
        <v>6586</v>
      </c>
      <c r="AE48" s="52">
        <v>9158</v>
      </c>
      <c r="AF48" s="52">
        <v>11753</v>
      </c>
      <c r="AG48" s="52">
        <v>12660</v>
      </c>
      <c r="AH48" s="52">
        <v>9050</v>
      </c>
      <c r="AI48" s="52">
        <v>7940</v>
      </c>
      <c r="AJ48" s="52">
        <v>10600</v>
      </c>
      <c r="AK48" s="52">
        <v>9000</v>
      </c>
      <c r="AL48" s="52">
        <v>10500</v>
      </c>
      <c r="AM48" s="52">
        <v>10700</v>
      </c>
      <c r="AN48" s="52">
        <v>14100</v>
      </c>
      <c r="AO48" s="52">
        <v>18300</v>
      </c>
      <c r="AP48" s="52">
        <v>18600</v>
      </c>
      <c r="AQ48" s="52">
        <v>21700</v>
      </c>
      <c r="AR48" s="52">
        <v>20700</v>
      </c>
      <c r="AS48" s="52">
        <v>12100</v>
      </c>
      <c r="AT48" s="52">
        <v>13000</v>
      </c>
      <c r="AU48" s="52">
        <v>12000</v>
      </c>
      <c r="AV48" s="52">
        <v>16000</v>
      </c>
      <c r="AW48" s="52">
        <v>13000</v>
      </c>
      <c r="AX48" s="52">
        <v>8000</v>
      </c>
      <c r="AY48" s="52">
        <v>8100</v>
      </c>
      <c r="AZ48" s="52">
        <v>8700</v>
      </c>
      <c r="BA48" s="52">
        <v>5000</v>
      </c>
      <c r="BB48" s="52">
        <v>3100</v>
      </c>
      <c r="BC48" s="52">
        <v>4200</v>
      </c>
      <c r="BD48" s="52">
        <v>5900</v>
      </c>
      <c r="BE48" s="52">
        <v>6600</v>
      </c>
      <c r="BF48" s="52">
        <v>4273</v>
      </c>
      <c r="BG48" s="52">
        <v>7514</v>
      </c>
      <c r="BH48" s="52">
        <v>5292</v>
      </c>
      <c r="BI48" s="52">
        <v>6000</v>
      </c>
      <c r="BJ48" s="52">
        <v>2000</v>
      </c>
    </row>
    <row r="49" spans="1:63" x14ac:dyDescent="0.35">
      <c r="A49" s="52" t="s">
        <v>466</v>
      </c>
      <c r="B49" s="52" t="s">
        <v>7</v>
      </c>
      <c r="C49" s="52" t="s">
        <v>314</v>
      </c>
      <c r="D49" s="52" t="s">
        <v>0</v>
      </c>
      <c r="E49" s="52">
        <v>9819</v>
      </c>
      <c r="F49" s="52">
        <v>10240</v>
      </c>
      <c r="G49" s="52">
        <v>9576</v>
      </c>
      <c r="H49" s="52">
        <v>9210</v>
      </c>
      <c r="I49" s="52">
        <v>10470</v>
      </c>
      <c r="J49" s="52">
        <v>8609</v>
      </c>
      <c r="K49" s="52">
        <v>8449</v>
      </c>
      <c r="L49" s="52">
        <v>8959</v>
      </c>
      <c r="M49" s="52">
        <v>8388</v>
      </c>
      <c r="N49" s="52">
        <v>7811</v>
      </c>
      <c r="O49" s="52">
        <v>6595</v>
      </c>
      <c r="P49" s="52">
        <v>5866</v>
      </c>
      <c r="Q49" s="52">
        <v>5983</v>
      </c>
      <c r="R49" s="52">
        <v>6907</v>
      </c>
      <c r="S49" s="52">
        <v>6314</v>
      </c>
      <c r="T49" s="52">
        <v>6106</v>
      </c>
      <c r="U49" s="52">
        <v>7439</v>
      </c>
      <c r="V49" s="52">
        <v>6714</v>
      </c>
      <c r="W49" s="52">
        <v>7185</v>
      </c>
      <c r="X49" s="52">
        <v>7612</v>
      </c>
      <c r="Y49" s="52">
        <v>6982</v>
      </c>
      <c r="Z49" s="52">
        <v>5712</v>
      </c>
      <c r="AA49" s="52">
        <v>5914</v>
      </c>
      <c r="AB49" s="52">
        <v>5936</v>
      </c>
      <c r="AC49" s="52">
        <v>8933</v>
      </c>
      <c r="AD49" s="52">
        <v>8271</v>
      </c>
      <c r="AE49" s="52">
        <v>7374</v>
      </c>
      <c r="AF49" s="52">
        <v>7913</v>
      </c>
      <c r="AG49" s="52">
        <v>10336</v>
      </c>
      <c r="AH49" s="52">
        <v>9902</v>
      </c>
      <c r="AI49" s="52">
        <v>15771</v>
      </c>
      <c r="AJ49" s="52">
        <v>17135</v>
      </c>
      <c r="AK49" s="52">
        <v>18583</v>
      </c>
      <c r="AL49" s="52">
        <v>16282</v>
      </c>
      <c r="AM49" s="52">
        <v>23869</v>
      </c>
      <c r="AN49" s="52">
        <v>24435</v>
      </c>
      <c r="AO49" s="52">
        <v>28519</v>
      </c>
      <c r="AP49" s="52">
        <v>28303</v>
      </c>
      <c r="AQ49" s="52">
        <v>33225</v>
      </c>
      <c r="AR49" s="52">
        <v>19000</v>
      </c>
      <c r="AS49" s="52">
        <v>28000</v>
      </c>
      <c r="AT49" s="52">
        <v>28000</v>
      </c>
      <c r="AU49" s="52">
        <v>28000</v>
      </c>
      <c r="AV49" s="52">
        <v>28000</v>
      </c>
      <c r="AW49" s="52">
        <v>31000</v>
      </c>
      <c r="AX49" s="52">
        <v>32000</v>
      </c>
      <c r="AY49" s="52">
        <v>29000</v>
      </c>
      <c r="AZ49" s="52">
        <v>32000</v>
      </c>
      <c r="BA49" s="52">
        <v>32000</v>
      </c>
      <c r="BB49" s="52">
        <v>34500</v>
      </c>
      <c r="BC49" s="52">
        <v>36000</v>
      </c>
      <c r="BD49" s="52">
        <v>33200</v>
      </c>
      <c r="BE49" s="52">
        <v>32800</v>
      </c>
      <c r="BF49" s="52">
        <v>64000</v>
      </c>
      <c r="BG49" s="52">
        <v>64000</v>
      </c>
      <c r="BH49" s="52">
        <v>64000</v>
      </c>
      <c r="BI49" s="52">
        <v>64000</v>
      </c>
      <c r="BJ49" s="52">
        <v>64000</v>
      </c>
    </row>
    <row r="50" spans="1:63" x14ac:dyDescent="0.35">
      <c r="A50" s="52" t="s">
        <v>466</v>
      </c>
      <c r="B50" s="52" t="s">
        <v>7</v>
      </c>
      <c r="C50" s="52" t="s">
        <v>385</v>
      </c>
      <c r="D50" s="52" t="s">
        <v>0</v>
      </c>
      <c r="AA50" s="52">
        <v>8</v>
      </c>
      <c r="AH50" s="52">
        <v>0</v>
      </c>
      <c r="AI50" s="52">
        <v>0</v>
      </c>
      <c r="AJ50" s="52">
        <v>0</v>
      </c>
      <c r="AK50" s="52">
        <v>0</v>
      </c>
      <c r="AL50" s="52">
        <v>0</v>
      </c>
      <c r="AM50" s="52">
        <v>0</v>
      </c>
      <c r="AN50" s="52">
        <v>0</v>
      </c>
      <c r="AO50" s="52">
        <v>0</v>
      </c>
      <c r="AP50" s="52">
        <v>0</v>
      </c>
      <c r="AQ50" s="52">
        <v>0</v>
      </c>
      <c r="AR50" s="52">
        <v>0</v>
      </c>
      <c r="AS50" s="52">
        <v>0</v>
      </c>
      <c r="AT50" s="52">
        <v>0</v>
      </c>
      <c r="AU50" s="52">
        <v>0</v>
      </c>
      <c r="AV50" s="52">
        <v>0</v>
      </c>
      <c r="AW50" s="52">
        <v>0</v>
      </c>
      <c r="AX50" s="52">
        <v>0</v>
      </c>
      <c r="AY50" s="52">
        <v>0</v>
      </c>
      <c r="AZ50" s="52">
        <v>0</v>
      </c>
      <c r="BA50" s="52">
        <v>0</v>
      </c>
      <c r="BB50" s="52">
        <v>0</v>
      </c>
      <c r="BC50" s="52">
        <v>0</v>
      </c>
      <c r="BD50" s="52">
        <v>0</v>
      </c>
      <c r="BE50" s="52">
        <v>0</v>
      </c>
    </row>
    <row r="51" spans="1:63" x14ac:dyDescent="0.35">
      <c r="A51" s="52" t="s">
        <v>466</v>
      </c>
      <c r="B51" s="52" t="s">
        <v>7</v>
      </c>
      <c r="C51" s="52" t="s">
        <v>329</v>
      </c>
      <c r="D51" s="52" t="s">
        <v>0</v>
      </c>
      <c r="E51" s="52">
        <v>73875</v>
      </c>
      <c r="F51" s="52">
        <v>93300</v>
      </c>
      <c r="G51" s="52">
        <v>89013</v>
      </c>
      <c r="H51" s="52">
        <v>95393</v>
      </c>
      <c r="I51" s="52">
        <v>95548</v>
      </c>
      <c r="J51" s="52">
        <v>85129</v>
      </c>
      <c r="K51" s="52">
        <v>77137</v>
      </c>
      <c r="L51" s="52">
        <v>104632</v>
      </c>
      <c r="M51" s="52">
        <v>99614</v>
      </c>
      <c r="N51" s="52">
        <v>81926</v>
      </c>
      <c r="O51" s="52">
        <v>78316</v>
      </c>
      <c r="P51" s="52">
        <v>75014</v>
      </c>
      <c r="Q51" s="52">
        <v>83835</v>
      </c>
      <c r="R51" s="52">
        <v>96672</v>
      </c>
      <c r="S51" s="52">
        <v>102800</v>
      </c>
      <c r="T51" s="52">
        <v>92934</v>
      </c>
      <c r="U51" s="52">
        <v>90542</v>
      </c>
      <c r="V51" s="52">
        <v>92509</v>
      </c>
      <c r="W51" s="52">
        <v>82141</v>
      </c>
      <c r="X51" s="52">
        <v>81160</v>
      </c>
      <c r="Y51" s="52">
        <v>73968</v>
      </c>
      <c r="Z51" s="52">
        <v>79220</v>
      </c>
      <c r="AA51" s="52">
        <v>99979</v>
      </c>
      <c r="AB51" s="52">
        <v>78201</v>
      </c>
      <c r="AC51" s="52">
        <v>92208</v>
      </c>
      <c r="AD51" s="52">
        <v>86025</v>
      </c>
      <c r="AE51" s="52">
        <v>93294</v>
      </c>
      <c r="AF51" s="52">
        <v>99363</v>
      </c>
      <c r="AG51" s="52">
        <v>123649</v>
      </c>
      <c r="AH51" s="52">
        <v>109742</v>
      </c>
      <c r="AI51" s="52">
        <v>157698</v>
      </c>
      <c r="AJ51" s="52">
        <v>141198</v>
      </c>
      <c r="AK51" s="52">
        <v>117303</v>
      </c>
      <c r="AL51" s="52">
        <v>143939</v>
      </c>
      <c r="AM51" s="52">
        <v>175550</v>
      </c>
      <c r="AN51" s="52">
        <v>199606</v>
      </c>
      <c r="AO51" s="52">
        <v>240918</v>
      </c>
      <c r="AP51" s="52">
        <v>255065</v>
      </c>
      <c r="AQ51" s="52">
        <v>221562</v>
      </c>
      <c r="AR51" s="52">
        <v>220874</v>
      </c>
      <c r="AS51" s="52">
        <v>266809</v>
      </c>
      <c r="AT51" s="52">
        <v>231569</v>
      </c>
      <c r="AU51" s="52">
        <v>224086</v>
      </c>
      <c r="AV51" s="52">
        <v>241148</v>
      </c>
      <c r="AW51" s="52">
        <v>279239</v>
      </c>
      <c r="AX51" s="52">
        <v>243020</v>
      </c>
      <c r="AY51" s="52">
        <v>241143</v>
      </c>
      <c r="AZ51" s="52">
        <v>286211</v>
      </c>
      <c r="BA51" s="52">
        <v>261214</v>
      </c>
      <c r="BB51" s="52">
        <v>512810</v>
      </c>
      <c r="BC51" s="52">
        <v>291265</v>
      </c>
      <c r="BD51" s="52">
        <v>602019</v>
      </c>
      <c r="BE51" s="52">
        <v>478497</v>
      </c>
      <c r="BF51" s="52">
        <v>477118</v>
      </c>
      <c r="BG51" s="52">
        <v>452381</v>
      </c>
      <c r="BH51" s="52">
        <v>536263</v>
      </c>
      <c r="BI51" s="52">
        <v>458381</v>
      </c>
      <c r="BJ51" s="52">
        <v>455494</v>
      </c>
      <c r="BK51" s="52">
        <v>563267</v>
      </c>
    </row>
    <row r="52" spans="1:63" x14ac:dyDescent="0.35">
      <c r="A52" s="52" t="s">
        <v>466</v>
      </c>
      <c r="B52" s="52" t="s">
        <v>7</v>
      </c>
      <c r="C52" s="52" t="s">
        <v>330</v>
      </c>
      <c r="D52" s="52" t="s">
        <v>0</v>
      </c>
      <c r="E52" s="52">
        <v>49314</v>
      </c>
      <c r="F52" s="52">
        <v>57271</v>
      </c>
      <c r="G52" s="52">
        <v>52204</v>
      </c>
      <c r="H52" s="52">
        <v>58040</v>
      </c>
      <c r="I52" s="52">
        <v>59952</v>
      </c>
      <c r="J52" s="52">
        <v>46146</v>
      </c>
      <c r="K52" s="52">
        <v>42972</v>
      </c>
      <c r="L52" s="52">
        <v>57628</v>
      </c>
      <c r="M52" s="52">
        <v>58696</v>
      </c>
      <c r="N52" s="52">
        <v>47814</v>
      </c>
      <c r="O52" s="52">
        <v>42858</v>
      </c>
      <c r="P52" s="52">
        <v>40931</v>
      </c>
      <c r="Q52" s="52">
        <v>46331</v>
      </c>
      <c r="R52" s="52">
        <v>51739</v>
      </c>
      <c r="S52" s="52">
        <v>51785</v>
      </c>
      <c r="T52" s="52">
        <v>47846</v>
      </c>
      <c r="U52" s="52">
        <v>49798</v>
      </c>
      <c r="V52" s="52">
        <v>49432</v>
      </c>
      <c r="W52" s="52">
        <v>47902</v>
      </c>
      <c r="X52" s="52">
        <v>47737</v>
      </c>
      <c r="Y52" s="52">
        <v>44142</v>
      </c>
      <c r="Z52" s="52">
        <v>43610</v>
      </c>
      <c r="AA52" s="52">
        <v>51326</v>
      </c>
      <c r="AB52" s="52">
        <v>43464</v>
      </c>
      <c r="AC52" s="52">
        <v>54434</v>
      </c>
      <c r="AD52" s="52">
        <v>51080</v>
      </c>
      <c r="AE52" s="52">
        <v>50946</v>
      </c>
      <c r="AF52" s="52">
        <v>54253</v>
      </c>
      <c r="AG52" s="52">
        <v>71376</v>
      </c>
      <c r="AH52" s="52">
        <v>59261</v>
      </c>
      <c r="AI52" s="52">
        <v>96074</v>
      </c>
      <c r="AJ52" s="52">
        <v>90573</v>
      </c>
      <c r="AK52" s="52">
        <v>75791</v>
      </c>
      <c r="AL52" s="52">
        <v>87672</v>
      </c>
      <c r="AM52" s="52">
        <v>112361</v>
      </c>
      <c r="AN52" s="52">
        <v>122844</v>
      </c>
      <c r="AO52" s="52">
        <v>148030</v>
      </c>
      <c r="AP52" s="52">
        <v>174762</v>
      </c>
      <c r="AQ52" s="52">
        <v>144248</v>
      </c>
      <c r="AR52" s="52">
        <v>144908</v>
      </c>
      <c r="AS52" s="52">
        <v>178317</v>
      </c>
      <c r="AT52" s="52">
        <v>149897</v>
      </c>
      <c r="AU52" s="52">
        <v>152986</v>
      </c>
      <c r="AV52" s="52">
        <v>152061</v>
      </c>
      <c r="AW52" s="52">
        <v>184610</v>
      </c>
      <c r="AX52" s="52">
        <v>171089</v>
      </c>
      <c r="AY52" s="52">
        <v>172669</v>
      </c>
      <c r="AZ52" s="52">
        <v>202134</v>
      </c>
      <c r="BA52" s="52">
        <v>194384</v>
      </c>
      <c r="BB52" s="52">
        <v>396714</v>
      </c>
      <c r="BC52" s="52">
        <v>216363</v>
      </c>
      <c r="BD52" s="52">
        <v>459582</v>
      </c>
      <c r="BE52" s="52">
        <v>361161</v>
      </c>
      <c r="BF52" s="52">
        <v>350654</v>
      </c>
      <c r="BG52" s="52">
        <v>315956</v>
      </c>
      <c r="BH52" s="52">
        <v>369903</v>
      </c>
      <c r="BI52" s="52">
        <v>346691</v>
      </c>
      <c r="BJ52" s="52">
        <v>353881</v>
      </c>
      <c r="BK52" s="52">
        <v>395250</v>
      </c>
    </row>
    <row r="53" spans="1:63" x14ac:dyDescent="0.35">
      <c r="A53" s="52" t="s">
        <v>466</v>
      </c>
      <c r="B53" s="52" t="s">
        <v>7</v>
      </c>
      <c r="C53" s="52" t="s">
        <v>3</v>
      </c>
      <c r="D53" s="52" t="s">
        <v>0</v>
      </c>
      <c r="E53" s="52">
        <v>40000</v>
      </c>
      <c r="F53" s="52">
        <v>40000</v>
      </c>
      <c r="G53" s="52">
        <v>40000</v>
      </c>
      <c r="H53" s="52">
        <v>41000</v>
      </c>
      <c r="I53" s="52">
        <v>41000</v>
      </c>
      <c r="J53" s="52">
        <v>42000</v>
      </c>
      <c r="K53" s="52">
        <v>42000</v>
      </c>
      <c r="L53" s="52">
        <v>45000</v>
      </c>
      <c r="M53" s="52">
        <v>45000</v>
      </c>
      <c r="N53" s="52">
        <v>40000</v>
      </c>
      <c r="O53" s="52">
        <v>41000</v>
      </c>
      <c r="P53" s="52">
        <v>39500</v>
      </c>
      <c r="Q53" s="52">
        <v>35000</v>
      </c>
      <c r="R53" s="52">
        <v>40000</v>
      </c>
      <c r="S53" s="52">
        <v>45000</v>
      </c>
      <c r="T53" s="52">
        <v>49000</v>
      </c>
      <c r="U53" s="52">
        <v>52000</v>
      </c>
      <c r="V53" s="52">
        <v>55000</v>
      </c>
      <c r="W53" s="52">
        <v>57000</v>
      </c>
      <c r="X53" s="52">
        <v>58000</v>
      </c>
      <c r="Y53" s="52">
        <v>63000</v>
      </c>
      <c r="Z53" s="52">
        <v>70000</v>
      </c>
      <c r="AA53" s="52">
        <v>74000</v>
      </c>
      <c r="AB53" s="52">
        <v>68000</v>
      </c>
      <c r="AC53" s="52">
        <v>74000</v>
      </c>
      <c r="AD53" s="52">
        <v>74000</v>
      </c>
      <c r="AE53" s="52">
        <v>74000</v>
      </c>
      <c r="AF53" s="52">
        <v>74000</v>
      </c>
      <c r="AG53" s="52">
        <v>74000</v>
      </c>
      <c r="AH53" s="52">
        <v>74465</v>
      </c>
      <c r="AI53" s="52">
        <v>100525</v>
      </c>
      <c r="AJ53" s="52">
        <v>100506</v>
      </c>
      <c r="AK53" s="52">
        <v>99035</v>
      </c>
      <c r="AL53" s="52">
        <v>99241</v>
      </c>
      <c r="AM53" s="52">
        <v>100852</v>
      </c>
      <c r="AN53" s="52">
        <v>102421</v>
      </c>
      <c r="AO53" s="52">
        <v>101530</v>
      </c>
      <c r="AP53" s="52">
        <v>96640</v>
      </c>
      <c r="AQ53" s="52">
        <v>95750</v>
      </c>
      <c r="AR53" s="52">
        <v>96448</v>
      </c>
      <c r="AS53" s="52">
        <v>96686</v>
      </c>
      <c r="AT53" s="52">
        <v>97116</v>
      </c>
      <c r="AU53" s="52">
        <v>97672</v>
      </c>
      <c r="AV53" s="52">
        <v>98012</v>
      </c>
      <c r="AW53" s="52">
        <v>98334</v>
      </c>
      <c r="AX53" s="52">
        <v>98627</v>
      </c>
      <c r="AY53" s="52">
        <v>98500</v>
      </c>
      <c r="AZ53" s="52">
        <v>100001</v>
      </c>
      <c r="BA53" s="52">
        <v>101134</v>
      </c>
      <c r="BB53" s="52">
        <v>102303</v>
      </c>
      <c r="BC53" s="52">
        <v>103893</v>
      </c>
      <c r="BD53" s="52">
        <v>107000</v>
      </c>
      <c r="BE53" s="52">
        <v>110000</v>
      </c>
      <c r="BF53" s="52">
        <v>112211</v>
      </c>
      <c r="BG53" s="52">
        <v>108054</v>
      </c>
      <c r="BH53" s="52">
        <v>109376</v>
      </c>
      <c r="BI53" s="52">
        <v>110284</v>
      </c>
      <c r="BJ53" s="52">
        <v>111196</v>
      </c>
      <c r="BK53" s="52">
        <v>112108</v>
      </c>
    </row>
    <row r="54" spans="1:63" x14ac:dyDescent="0.35">
      <c r="A54" s="52" t="s">
        <v>466</v>
      </c>
      <c r="B54" s="52" t="s">
        <v>7</v>
      </c>
      <c r="C54" s="52" t="s">
        <v>328</v>
      </c>
      <c r="D54" s="52" t="s">
        <v>0</v>
      </c>
      <c r="E54" s="52">
        <v>30000</v>
      </c>
      <c r="F54" s="52">
        <v>30000</v>
      </c>
      <c r="G54" s="52">
        <v>30000</v>
      </c>
      <c r="H54" s="52">
        <v>31000</v>
      </c>
      <c r="I54" s="52">
        <v>31000</v>
      </c>
      <c r="J54" s="52">
        <v>32000</v>
      </c>
      <c r="K54" s="52">
        <v>32000</v>
      </c>
      <c r="L54" s="52">
        <v>35000</v>
      </c>
      <c r="M54" s="52">
        <v>35000</v>
      </c>
      <c r="N54" s="52">
        <v>30000</v>
      </c>
      <c r="O54" s="52">
        <v>31000</v>
      </c>
      <c r="P54" s="52">
        <v>31500</v>
      </c>
      <c r="Q54" s="52">
        <v>28000</v>
      </c>
      <c r="R54" s="52">
        <v>31000</v>
      </c>
      <c r="S54" s="52">
        <v>35000</v>
      </c>
      <c r="T54" s="52">
        <v>38000</v>
      </c>
      <c r="U54" s="52">
        <v>40000</v>
      </c>
      <c r="V54" s="52">
        <v>42000</v>
      </c>
      <c r="W54" s="52">
        <v>44000</v>
      </c>
      <c r="X54" s="52">
        <v>45000</v>
      </c>
      <c r="Y54" s="52">
        <v>50000</v>
      </c>
      <c r="Z54" s="52">
        <v>57000</v>
      </c>
      <c r="AA54" s="52">
        <v>60000</v>
      </c>
      <c r="AB54" s="52">
        <v>55000</v>
      </c>
      <c r="AC54" s="52">
        <v>60000</v>
      </c>
      <c r="AD54" s="52">
        <v>60000</v>
      </c>
      <c r="AE54" s="52">
        <v>60000</v>
      </c>
      <c r="AF54" s="52">
        <v>60000</v>
      </c>
      <c r="AG54" s="52">
        <v>60000</v>
      </c>
      <c r="AH54" s="52">
        <v>60196</v>
      </c>
      <c r="AI54" s="52">
        <v>85093</v>
      </c>
      <c r="AJ54" s="52">
        <v>85109</v>
      </c>
      <c r="AK54" s="52">
        <v>85035</v>
      </c>
      <c r="AL54" s="52">
        <v>85037</v>
      </c>
      <c r="AM54" s="52">
        <v>86540</v>
      </c>
      <c r="AN54" s="52">
        <v>88000</v>
      </c>
      <c r="AO54" s="52">
        <v>87000</v>
      </c>
      <c r="AP54" s="52">
        <v>82000</v>
      </c>
      <c r="AQ54" s="52">
        <v>81000</v>
      </c>
      <c r="AR54" s="52">
        <v>81588</v>
      </c>
      <c r="AS54" s="52">
        <v>81714</v>
      </c>
      <c r="AT54" s="52">
        <v>82032</v>
      </c>
      <c r="AU54" s="52">
        <v>82476</v>
      </c>
      <c r="AV54" s="52">
        <v>82702</v>
      </c>
      <c r="AW54" s="52">
        <v>82909</v>
      </c>
      <c r="AX54" s="52">
        <v>83087</v>
      </c>
      <c r="AY54" s="52">
        <v>83000</v>
      </c>
      <c r="AZ54" s="52">
        <v>83573</v>
      </c>
      <c r="BA54" s="52">
        <v>83934</v>
      </c>
      <c r="BB54" s="52">
        <v>84303</v>
      </c>
      <c r="BC54" s="52">
        <v>85000</v>
      </c>
      <c r="BD54" s="52">
        <v>87000</v>
      </c>
      <c r="BE54" s="52">
        <v>88000</v>
      </c>
      <c r="BF54" s="52">
        <v>88689</v>
      </c>
      <c r="BG54" s="52">
        <v>86512</v>
      </c>
      <c r="BH54" s="52">
        <v>87083</v>
      </c>
      <c r="BI54" s="52">
        <v>87383</v>
      </c>
      <c r="BJ54" s="52">
        <v>87686</v>
      </c>
      <c r="BK54" s="52">
        <v>87990</v>
      </c>
    </row>
    <row r="55" spans="1:63" x14ac:dyDescent="0.35">
      <c r="A55" s="52" t="s">
        <v>466</v>
      </c>
      <c r="B55" s="52" t="s">
        <v>7</v>
      </c>
      <c r="C55" s="52" t="s">
        <v>315</v>
      </c>
      <c r="D55" s="52" t="s">
        <v>0</v>
      </c>
      <c r="E55" s="52">
        <v>10000</v>
      </c>
      <c r="F55" s="52">
        <v>10000</v>
      </c>
      <c r="G55" s="52">
        <v>10000</v>
      </c>
      <c r="H55" s="52">
        <v>10000</v>
      </c>
      <c r="I55" s="52">
        <v>10000</v>
      </c>
      <c r="J55" s="52">
        <v>10000</v>
      </c>
      <c r="K55" s="52">
        <v>10000</v>
      </c>
      <c r="L55" s="52">
        <v>10000</v>
      </c>
      <c r="M55" s="52">
        <v>10000</v>
      </c>
      <c r="N55" s="52">
        <v>10000</v>
      </c>
      <c r="O55" s="52">
        <v>10000</v>
      </c>
      <c r="P55" s="52">
        <v>8000</v>
      </c>
      <c r="Q55" s="52">
        <v>7000</v>
      </c>
      <c r="R55" s="52">
        <v>9000</v>
      </c>
      <c r="S55" s="52">
        <v>10000</v>
      </c>
      <c r="T55" s="52">
        <v>11000</v>
      </c>
      <c r="U55" s="52">
        <v>12000</v>
      </c>
      <c r="V55" s="52">
        <v>13000</v>
      </c>
      <c r="W55" s="52">
        <v>13000</v>
      </c>
      <c r="X55" s="52">
        <v>13000</v>
      </c>
      <c r="Y55" s="52">
        <v>13000</v>
      </c>
      <c r="Z55" s="52">
        <v>13000</v>
      </c>
      <c r="AA55" s="52">
        <v>14000</v>
      </c>
      <c r="AB55" s="52">
        <v>13000</v>
      </c>
      <c r="AC55" s="52">
        <v>14000</v>
      </c>
      <c r="AD55" s="52">
        <v>14000</v>
      </c>
      <c r="AE55" s="52">
        <v>14000</v>
      </c>
      <c r="AF55" s="52">
        <v>14000</v>
      </c>
      <c r="AG55" s="52">
        <v>14000</v>
      </c>
      <c r="AH55" s="52">
        <v>14269</v>
      </c>
      <c r="AI55" s="52">
        <v>15432</v>
      </c>
      <c r="AJ55" s="52">
        <v>15397</v>
      </c>
      <c r="AK55" s="52">
        <v>14000</v>
      </c>
      <c r="AL55" s="52">
        <v>14204</v>
      </c>
      <c r="AM55" s="52">
        <v>14312</v>
      </c>
      <c r="AN55" s="52">
        <v>14421</v>
      </c>
      <c r="AO55" s="52">
        <v>14530</v>
      </c>
      <c r="AP55" s="52">
        <v>14640</v>
      </c>
      <c r="AQ55" s="52">
        <v>14750</v>
      </c>
      <c r="AR55" s="52">
        <v>14860</v>
      </c>
      <c r="AS55" s="52">
        <v>14972</v>
      </c>
      <c r="AT55" s="52">
        <v>15084</v>
      </c>
      <c r="AU55" s="52">
        <v>15196</v>
      </c>
      <c r="AV55" s="52">
        <v>15310</v>
      </c>
      <c r="AW55" s="52">
        <v>15425</v>
      </c>
      <c r="AX55" s="52">
        <v>15540</v>
      </c>
      <c r="AY55" s="52">
        <v>15500</v>
      </c>
      <c r="AZ55" s="52">
        <v>16428</v>
      </c>
      <c r="BA55" s="52">
        <v>17200</v>
      </c>
      <c r="BB55" s="52">
        <v>18000</v>
      </c>
      <c r="BC55" s="52">
        <v>18893</v>
      </c>
      <c r="BD55" s="52">
        <v>20000</v>
      </c>
      <c r="BE55" s="52">
        <v>22000</v>
      </c>
      <c r="BF55" s="52">
        <v>23522</v>
      </c>
      <c r="BG55" s="52">
        <v>21542</v>
      </c>
      <c r="BH55" s="52">
        <v>22293</v>
      </c>
      <c r="BI55" s="52">
        <v>22901</v>
      </c>
      <c r="BJ55" s="52">
        <v>23510</v>
      </c>
      <c r="BK55" s="52">
        <v>24118</v>
      </c>
    </row>
    <row r="57" spans="1:63" x14ac:dyDescent="0.35">
      <c r="C57" s="52" t="s">
        <v>407</v>
      </c>
      <c r="D57" s="52"/>
    </row>
    <row r="58" spans="1:63" x14ac:dyDescent="0.35">
      <c r="D58" s="52"/>
    </row>
    <row r="59" spans="1:63" x14ac:dyDescent="0.35">
      <c r="A59" s="52" t="s">
        <v>466</v>
      </c>
      <c r="B59" s="52" t="s">
        <v>7</v>
      </c>
      <c r="C59" s="52" t="s">
        <v>122</v>
      </c>
      <c r="D59" s="52" t="s">
        <v>0</v>
      </c>
      <c r="E59" s="52">
        <v>0</v>
      </c>
      <c r="F59" s="52">
        <v>0</v>
      </c>
      <c r="G59" s="52">
        <v>0</v>
      </c>
      <c r="H59" s="52">
        <v>0</v>
      </c>
      <c r="I59" s="52">
        <v>0</v>
      </c>
      <c r="J59" s="52">
        <v>0</v>
      </c>
      <c r="K59" s="52">
        <v>0</v>
      </c>
      <c r="L59" s="52">
        <v>0</v>
      </c>
      <c r="M59" s="52">
        <v>0</v>
      </c>
      <c r="N59" s="52">
        <v>0</v>
      </c>
      <c r="O59" s="52">
        <v>0</v>
      </c>
      <c r="P59" s="52">
        <v>0</v>
      </c>
      <c r="Q59" s="52">
        <v>0</v>
      </c>
      <c r="R59" s="52">
        <v>0</v>
      </c>
      <c r="S59" s="52">
        <v>0</v>
      </c>
      <c r="T59" s="52">
        <v>0</v>
      </c>
      <c r="U59" s="52">
        <v>0</v>
      </c>
      <c r="V59" s="52">
        <v>0</v>
      </c>
      <c r="W59" s="52">
        <v>0</v>
      </c>
      <c r="X59" s="52">
        <v>0</v>
      </c>
      <c r="Y59" s="52">
        <v>0</v>
      </c>
      <c r="Z59" s="52">
        <v>0</v>
      </c>
      <c r="AA59" s="52">
        <v>0</v>
      </c>
      <c r="AB59" s="52">
        <v>0</v>
      </c>
      <c r="AC59" s="52">
        <v>0</v>
      </c>
      <c r="AD59" s="52">
        <v>0</v>
      </c>
      <c r="AE59" s="52">
        <v>0</v>
      </c>
      <c r="AF59" s="52">
        <v>0</v>
      </c>
      <c r="AG59" s="52">
        <v>0</v>
      </c>
      <c r="AH59" s="52">
        <v>0</v>
      </c>
      <c r="AI59" s="52">
        <v>0</v>
      </c>
      <c r="AJ59" s="52">
        <v>0</v>
      </c>
      <c r="AK59" s="52">
        <v>0</v>
      </c>
      <c r="AL59" s="52">
        <v>0</v>
      </c>
      <c r="AM59" s="52">
        <v>0</v>
      </c>
      <c r="AN59" s="52">
        <v>0</v>
      </c>
      <c r="AO59" s="52">
        <v>0</v>
      </c>
      <c r="AP59" s="52">
        <v>0</v>
      </c>
      <c r="AQ59" s="52">
        <v>0</v>
      </c>
      <c r="AR59" s="52">
        <v>0</v>
      </c>
      <c r="AS59" s="52">
        <v>0</v>
      </c>
      <c r="AT59" s="52">
        <v>0</v>
      </c>
      <c r="AU59" s="52">
        <v>0</v>
      </c>
      <c r="AV59" s="52">
        <v>0</v>
      </c>
      <c r="AW59" s="52">
        <v>0</v>
      </c>
      <c r="AX59" s="52">
        <v>0</v>
      </c>
      <c r="AY59" s="52">
        <v>0</v>
      </c>
      <c r="AZ59" s="52">
        <v>0</v>
      </c>
      <c r="BA59" s="52">
        <v>0</v>
      </c>
      <c r="BB59" s="52">
        <v>0</v>
      </c>
      <c r="BC59" s="52">
        <v>0</v>
      </c>
      <c r="BD59" s="52">
        <v>0</v>
      </c>
      <c r="BE59" s="52">
        <v>0</v>
      </c>
      <c r="BF59" s="52">
        <v>0</v>
      </c>
      <c r="BG59" s="52">
        <v>0</v>
      </c>
      <c r="BH59" s="52">
        <v>0</v>
      </c>
      <c r="BI59" s="52">
        <v>0</v>
      </c>
      <c r="BJ59" s="52">
        <v>0</v>
      </c>
      <c r="BK59" s="52">
        <v>0</v>
      </c>
    </row>
    <row r="60" spans="1:63" x14ac:dyDescent="0.35">
      <c r="A60" s="52" t="s">
        <v>466</v>
      </c>
      <c r="B60" s="52" t="s">
        <v>7</v>
      </c>
      <c r="C60" s="52" t="s">
        <v>262</v>
      </c>
      <c r="D60" s="52" t="s">
        <v>0</v>
      </c>
      <c r="E60" s="52">
        <v>5000</v>
      </c>
      <c r="F60" s="52">
        <v>9000</v>
      </c>
      <c r="G60" s="52">
        <v>12000</v>
      </c>
      <c r="H60" s="52">
        <v>15000</v>
      </c>
      <c r="I60" s="52">
        <v>18000</v>
      </c>
      <c r="J60" s="52">
        <v>22000</v>
      </c>
      <c r="K60" s="52">
        <v>22000</v>
      </c>
      <c r="L60" s="52">
        <v>23000</v>
      </c>
      <c r="M60" s="52">
        <v>23000</v>
      </c>
      <c r="N60" s="52">
        <v>24000</v>
      </c>
      <c r="O60" s="52">
        <v>25000</v>
      </c>
      <c r="P60" s="52">
        <v>25000</v>
      </c>
      <c r="Q60" s="52">
        <v>26000</v>
      </c>
      <c r="R60" s="52">
        <v>27000</v>
      </c>
      <c r="S60" s="52">
        <v>27000</v>
      </c>
      <c r="T60" s="52">
        <v>28000</v>
      </c>
      <c r="U60" s="52">
        <v>28000</v>
      </c>
      <c r="V60" s="52">
        <v>29000</v>
      </c>
      <c r="W60" s="52">
        <v>30000</v>
      </c>
      <c r="X60" s="52">
        <v>28000</v>
      </c>
      <c r="Y60" s="52">
        <v>29000</v>
      </c>
      <c r="Z60" s="52">
        <v>30000</v>
      </c>
      <c r="AA60" s="52">
        <v>32000</v>
      </c>
      <c r="AB60" s="52">
        <v>30000</v>
      </c>
      <c r="AC60" s="52">
        <v>32000</v>
      </c>
      <c r="AD60" s="52">
        <v>32000</v>
      </c>
      <c r="AE60" s="52">
        <v>32000</v>
      </c>
      <c r="AF60" s="52">
        <v>32000</v>
      </c>
      <c r="AG60" s="52">
        <v>32000</v>
      </c>
      <c r="AH60" s="52">
        <v>31676</v>
      </c>
      <c r="AI60" s="52">
        <v>29189</v>
      </c>
      <c r="AJ60" s="52">
        <v>29419</v>
      </c>
      <c r="AK60" s="52">
        <v>29649</v>
      </c>
      <c r="AL60" s="52">
        <v>29879</v>
      </c>
      <c r="AM60" s="52">
        <v>30109</v>
      </c>
      <c r="AN60" s="52">
        <v>30339</v>
      </c>
      <c r="AO60" s="52">
        <v>30569</v>
      </c>
      <c r="AP60" s="52">
        <v>30798</v>
      </c>
      <c r="AQ60" s="52">
        <v>31028</v>
      </c>
      <c r="AR60" s="52">
        <v>31258</v>
      </c>
      <c r="AS60" s="52">
        <v>31488</v>
      </c>
      <c r="AT60" s="52">
        <v>31718</v>
      </c>
      <c r="AU60" s="52">
        <v>31948</v>
      </c>
      <c r="AV60" s="52">
        <v>32178</v>
      </c>
      <c r="AW60" s="52">
        <v>32196</v>
      </c>
      <c r="AX60" s="52">
        <v>32461</v>
      </c>
      <c r="AY60" s="52">
        <v>32500</v>
      </c>
      <c r="AZ60" s="52">
        <v>32822</v>
      </c>
      <c r="BA60" s="52">
        <v>33035</v>
      </c>
      <c r="BB60" s="52">
        <v>33250</v>
      </c>
      <c r="BC60" s="52">
        <v>33000</v>
      </c>
      <c r="BD60" s="52">
        <v>35000</v>
      </c>
      <c r="BE60" s="52">
        <v>34500</v>
      </c>
      <c r="BF60" s="52">
        <v>34439</v>
      </c>
      <c r="BG60" s="52">
        <v>34708</v>
      </c>
      <c r="BH60" s="52">
        <v>34890</v>
      </c>
      <c r="BI60" s="52">
        <v>35110</v>
      </c>
      <c r="BJ60" s="52">
        <v>35305</v>
      </c>
      <c r="BK60" s="52">
        <v>35515</v>
      </c>
    </row>
    <row r="61" spans="1:63" x14ac:dyDescent="0.35">
      <c r="D61" s="52"/>
    </row>
    <row r="62" spans="1:63" x14ac:dyDescent="0.35">
      <c r="A62" s="52" t="s">
        <v>466</v>
      </c>
      <c r="B62" s="52" t="s">
        <v>7</v>
      </c>
      <c r="C62" s="52" t="s">
        <v>263</v>
      </c>
      <c r="D62" s="52" t="s">
        <v>0</v>
      </c>
      <c r="E62" s="52">
        <v>24000</v>
      </c>
      <c r="F62" s="52">
        <v>26000</v>
      </c>
      <c r="G62" s="52">
        <v>28000</v>
      </c>
      <c r="H62" s="52">
        <v>30000</v>
      </c>
      <c r="I62" s="52">
        <v>32000</v>
      </c>
      <c r="J62" s="52">
        <v>33000</v>
      </c>
      <c r="K62" s="52">
        <v>34000</v>
      </c>
      <c r="L62" s="52">
        <v>35000</v>
      </c>
      <c r="M62" s="52">
        <v>36000</v>
      </c>
      <c r="N62" s="52">
        <v>37000</v>
      </c>
      <c r="O62" s="52">
        <v>38000</v>
      </c>
      <c r="P62" s="52">
        <v>38000</v>
      </c>
      <c r="Q62" s="52">
        <v>29000</v>
      </c>
      <c r="R62" s="52">
        <v>34000</v>
      </c>
      <c r="S62" s="52">
        <v>35000</v>
      </c>
      <c r="T62" s="52">
        <v>36000</v>
      </c>
      <c r="U62" s="52">
        <v>35000</v>
      </c>
      <c r="V62" s="52">
        <v>37000</v>
      </c>
      <c r="W62" s="52">
        <v>38000</v>
      </c>
      <c r="X62" s="52">
        <v>39000</v>
      </c>
      <c r="Y62" s="52">
        <v>42000</v>
      </c>
      <c r="Z62" s="52">
        <v>45000</v>
      </c>
      <c r="AA62" s="52">
        <v>50000</v>
      </c>
      <c r="AB62" s="52">
        <v>45000</v>
      </c>
      <c r="AC62" s="52">
        <v>50000</v>
      </c>
      <c r="AD62" s="52">
        <v>50000</v>
      </c>
      <c r="AE62" s="52">
        <v>50000</v>
      </c>
      <c r="AF62" s="52">
        <v>51800</v>
      </c>
      <c r="AG62" s="52">
        <v>51800</v>
      </c>
      <c r="AH62" s="52">
        <v>50000</v>
      </c>
      <c r="AI62" s="52">
        <v>55000</v>
      </c>
      <c r="AJ62" s="52">
        <v>56286</v>
      </c>
      <c r="AK62" s="52">
        <v>57939</v>
      </c>
      <c r="AL62" s="52">
        <v>60000</v>
      </c>
      <c r="AM62" s="52">
        <v>61053</v>
      </c>
      <c r="AN62" s="52">
        <v>62489</v>
      </c>
      <c r="AO62" s="52">
        <v>65000</v>
      </c>
      <c r="AP62" s="52">
        <v>63000</v>
      </c>
      <c r="AQ62" s="52">
        <v>63699</v>
      </c>
      <c r="AR62" s="52">
        <v>63813</v>
      </c>
      <c r="AS62" s="52">
        <v>63075</v>
      </c>
      <c r="AT62" s="52">
        <v>63336</v>
      </c>
      <c r="AU62" s="52">
        <v>63495</v>
      </c>
      <c r="AV62" s="52">
        <v>63655</v>
      </c>
      <c r="AW62" s="52">
        <v>62668</v>
      </c>
      <c r="AX62" s="52">
        <v>63167</v>
      </c>
      <c r="AY62" s="52">
        <v>63673</v>
      </c>
      <c r="AZ62" s="52">
        <v>64179</v>
      </c>
      <c r="BA62" s="52">
        <v>64000</v>
      </c>
      <c r="BB62" s="52">
        <v>65000</v>
      </c>
      <c r="BC62" s="52">
        <v>67000</v>
      </c>
      <c r="BD62" s="52">
        <v>68000</v>
      </c>
      <c r="BE62" s="52">
        <v>67000</v>
      </c>
      <c r="BF62" s="52">
        <v>66391</v>
      </c>
      <c r="BG62" s="52">
        <v>67895</v>
      </c>
      <c r="BH62" s="52">
        <v>68190</v>
      </c>
      <c r="BI62" s="52">
        <v>68498</v>
      </c>
      <c r="BJ62" s="52">
        <v>68807</v>
      </c>
      <c r="BK62" s="52">
        <v>69116</v>
      </c>
    </row>
    <row r="63" spans="1:63" x14ac:dyDescent="0.35">
      <c r="A63" s="52" t="s">
        <v>466</v>
      </c>
      <c r="B63" s="52" t="s">
        <v>7</v>
      </c>
      <c r="C63" s="52" t="s">
        <v>5</v>
      </c>
      <c r="D63" s="52" t="s">
        <v>0</v>
      </c>
      <c r="E63" s="52">
        <v>54000</v>
      </c>
      <c r="F63" s="52">
        <v>60000</v>
      </c>
      <c r="G63" s="52">
        <v>60000</v>
      </c>
      <c r="H63" s="52">
        <v>63000</v>
      </c>
      <c r="I63" s="52">
        <v>68000</v>
      </c>
      <c r="J63" s="52">
        <v>75000</v>
      </c>
      <c r="K63" s="52">
        <v>76000</v>
      </c>
      <c r="L63" s="52">
        <v>80000</v>
      </c>
      <c r="M63" s="52">
        <v>81000</v>
      </c>
      <c r="N63" s="52">
        <v>83000</v>
      </c>
      <c r="O63" s="52">
        <v>85000</v>
      </c>
      <c r="P63" s="52">
        <v>86000</v>
      </c>
      <c r="Q63" s="52">
        <v>80000</v>
      </c>
      <c r="R63" s="52">
        <v>86000</v>
      </c>
      <c r="S63" s="52">
        <v>87000</v>
      </c>
      <c r="T63" s="52">
        <v>89000</v>
      </c>
      <c r="U63" s="52">
        <v>88000</v>
      </c>
      <c r="V63" s="52">
        <v>91000</v>
      </c>
      <c r="W63" s="52">
        <v>93000</v>
      </c>
      <c r="X63" s="52">
        <v>92000</v>
      </c>
      <c r="Y63" s="52">
        <v>96000</v>
      </c>
      <c r="Z63" s="52">
        <v>100000</v>
      </c>
      <c r="AA63" s="52">
        <v>107000</v>
      </c>
      <c r="AB63" s="52">
        <v>100000</v>
      </c>
      <c r="AC63" s="52">
        <v>107000</v>
      </c>
      <c r="AD63" s="52">
        <v>107000</v>
      </c>
      <c r="AE63" s="52">
        <v>107000</v>
      </c>
      <c r="AF63" s="52">
        <v>108800</v>
      </c>
      <c r="AG63" s="52">
        <v>108800</v>
      </c>
      <c r="AH63" s="52">
        <v>106423</v>
      </c>
      <c r="AI63" s="52">
        <v>101974</v>
      </c>
      <c r="AJ63" s="52">
        <v>103666</v>
      </c>
      <c r="AK63" s="52">
        <v>105588</v>
      </c>
      <c r="AL63" s="52">
        <v>107879</v>
      </c>
      <c r="AM63" s="52">
        <v>109191</v>
      </c>
      <c r="AN63" s="52">
        <v>110878</v>
      </c>
      <c r="AO63" s="52">
        <v>113640</v>
      </c>
      <c r="AP63" s="52">
        <v>111890</v>
      </c>
      <c r="AQ63" s="52">
        <v>112840</v>
      </c>
      <c r="AR63" s="52">
        <v>113206</v>
      </c>
      <c r="AS63" s="52">
        <v>112720</v>
      </c>
      <c r="AT63" s="52">
        <v>113233</v>
      </c>
      <c r="AU63" s="52">
        <v>112749</v>
      </c>
      <c r="AV63" s="52">
        <v>113367</v>
      </c>
      <c r="AW63" s="52">
        <v>112658</v>
      </c>
      <c r="AX63" s="52">
        <v>113683</v>
      </c>
      <c r="AY63" s="52">
        <v>114473</v>
      </c>
      <c r="AZ63" s="52">
        <v>115601</v>
      </c>
      <c r="BA63" s="52">
        <v>115933</v>
      </c>
      <c r="BB63" s="52">
        <v>117267</v>
      </c>
      <c r="BC63" s="52">
        <v>119500</v>
      </c>
      <c r="BD63" s="52">
        <v>123000</v>
      </c>
      <c r="BE63" s="52">
        <v>121500</v>
      </c>
      <c r="BF63" s="52">
        <v>120959</v>
      </c>
      <c r="BG63" s="52">
        <v>123110</v>
      </c>
      <c r="BH63" s="52">
        <v>123836</v>
      </c>
      <c r="BI63" s="52">
        <v>124598</v>
      </c>
      <c r="BJ63" s="52">
        <v>125336</v>
      </c>
      <c r="BK63" s="52">
        <v>126089</v>
      </c>
    </row>
    <row r="64" spans="1:63" x14ac:dyDescent="0.35">
      <c r="A64" s="52" t="s">
        <v>466</v>
      </c>
      <c r="B64" s="52" t="s">
        <v>7</v>
      </c>
      <c r="C64" s="52" t="s">
        <v>480</v>
      </c>
      <c r="D64" s="52" t="s">
        <v>0</v>
      </c>
      <c r="E64" s="52">
        <v>25000</v>
      </c>
      <c r="F64" s="52">
        <v>25000</v>
      </c>
      <c r="G64" s="52">
        <v>20000</v>
      </c>
      <c r="H64" s="52">
        <v>18000</v>
      </c>
      <c r="I64" s="52">
        <v>18000</v>
      </c>
      <c r="J64" s="52">
        <v>20000</v>
      </c>
      <c r="K64" s="52">
        <v>20000</v>
      </c>
      <c r="L64" s="52">
        <v>22000</v>
      </c>
      <c r="M64" s="52">
        <v>22000</v>
      </c>
      <c r="N64" s="52">
        <v>22000</v>
      </c>
      <c r="O64" s="52">
        <v>22000</v>
      </c>
      <c r="P64" s="52">
        <v>23000</v>
      </c>
      <c r="Q64" s="52">
        <v>25000</v>
      </c>
      <c r="R64" s="52">
        <v>25000</v>
      </c>
      <c r="S64" s="52">
        <v>25000</v>
      </c>
      <c r="T64" s="52">
        <v>25000</v>
      </c>
      <c r="U64" s="52">
        <v>25000</v>
      </c>
      <c r="V64" s="52">
        <v>25000</v>
      </c>
      <c r="W64" s="52">
        <v>25000</v>
      </c>
      <c r="X64" s="52">
        <v>25000</v>
      </c>
      <c r="Y64" s="52">
        <v>25000</v>
      </c>
      <c r="Z64" s="52">
        <v>25000</v>
      </c>
      <c r="AA64" s="52">
        <v>25000</v>
      </c>
      <c r="AB64" s="52">
        <v>25000</v>
      </c>
      <c r="AC64" s="52">
        <v>25000</v>
      </c>
      <c r="AD64" s="52">
        <v>25000</v>
      </c>
      <c r="AE64" s="52">
        <v>25000</v>
      </c>
      <c r="AF64" s="52">
        <v>25000</v>
      </c>
      <c r="AG64" s="52">
        <v>25000</v>
      </c>
      <c r="AH64" s="52">
        <v>24747</v>
      </c>
      <c r="AI64" s="52">
        <v>17785</v>
      </c>
      <c r="AJ64" s="52">
        <v>17961</v>
      </c>
      <c r="AK64" s="52">
        <v>18000</v>
      </c>
      <c r="AL64" s="52">
        <v>18000</v>
      </c>
      <c r="AM64" s="52">
        <v>18029</v>
      </c>
      <c r="AN64" s="52">
        <v>18050</v>
      </c>
      <c r="AO64" s="52">
        <v>18071</v>
      </c>
      <c r="AP64" s="52">
        <v>18092</v>
      </c>
      <c r="AQ64" s="52">
        <v>18113</v>
      </c>
      <c r="AR64" s="52">
        <v>18135</v>
      </c>
      <c r="AS64" s="52">
        <v>18157</v>
      </c>
      <c r="AT64" s="52">
        <v>18179</v>
      </c>
      <c r="AU64" s="52">
        <v>17306</v>
      </c>
      <c r="AV64" s="52">
        <v>17534</v>
      </c>
      <c r="AW64" s="52">
        <v>17794</v>
      </c>
      <c r="AX64" s="52">
        <v>18055</v>
      </c>
      <c r="AY64" s="52">
        <v>18300</v>
      </c>
      <c r="AZ64" s="52">
        <v>18600</v>
      </c>
      <c r="BA64" s="52">
        <v>18898</v>
      </c>
      <c r="BB64" s="52">
        <v>19017</v>
      </c>
      <c r="BC64" s="52">
        <v>19500</v>
      </c>
      <c r="BD64" s="52">
        <v>20000</v>
      </c>
      <c r="BE64" s="52">
        <v>20000</v>
      </c>
      <c r="BF64" s="52">
        <v>20129</v>
      </c>
      <c r="BG64" s="52">
        <v>20507</v>
      </c>
      <c r="BH64" s="52">
        <v>20756</v>
      </c>
      <c r="BI64" s="52">
        <v>20990</v>
      </c>
      <c r="BJ64" s="52">
        <v>21224</v>
      </c>
      <c r="BK64" s="52">
        <v>21458</v>
      </c>
    </row>
    <row r="65" spans="1:63" x14ac:dyDescent="0.35">
      <c r="A65" s="52" t="s">
        <v>466</v>
      </c>
      <c r="B65" s="52" t="s">
        <v>7</v>
      </c>
      <c r="C65" s="52" t="s">
        <v>481</v>
      </c>
      <c r="D65" s="52" t="s">
        <v>0</v>
      </c>
      <c r="AB65" s="52">
        <v>10</v>
      </c>
      <c r="AH65" s="52">
        <v>0</v>
      </c>
      <c r="AI65" s="52">
        <v>0</v>
      </c>
      <c r="AJ65" s="52">
        <v>0</v>
      </c>
    </row>
    <row r="66" spans="1:63" x14ac:dyDescent="0.35">
      <c r="D66" s="52"/>
    </row>
    <row r="67" spans="1:63" x14ac:dyDescent="0.35">
      <c r="A67" s="52" t="s">
        <v>466</v>
      </c>
      <c r="B67" s="52" t="s">
        <v>7</v>
      </c>
      <c r="C67" s="52" t="s">
        <v>120</v>
      </c>
      <c r="D67" s="52" t="s">
        <v>0</v>
      </c>
      <c r="N67" s="52">
        <v>16</v>
      </c>
      <c r="O67" s="52">
        <v>93</v>
      </c>
      <c r="P67" s="52">
        <v>222</v>
      </c>
      <c r="Q67" s="52">
        <v>143</v>
      </c>
      <c r="R67" s="52">
        <v>135</v>
      </c>
      <c r="S67" s="52">
        <v>172</v>
      </c>
      <c r="T67" s="52">
        <v>200</v>
      </c>
      <c r="U67" s="52">
        <v>200</v>
      </c>
      <c r="V67" s="52">
        <v>210</v>
      </c>
      <c r="W67" s="52">
        <v>220</v>
      </c>
      <c r="X67" s="52">
        <v>220</v>
      </c>
      <c r="Y67" s="52">
        <v>210</v>
      </c>
      <c r="Z67" s="52">
        <v>210</v>
      </c>
      <c r="AA67" s="52">
        <v>200</v>
      </c>
      <c r="AB67" s="52">
        <v>200</v>
      </c>
      <c r="AC67" s="52">
        <v>200</v>
      </c>
      <c r="AD67" s="52">
        <v>200</v>
      </c>
      <c r="AE67" s="52">
        <v>200</v>
      </c>
      <c r="AF67" s="52">
        <v>200</v>
      </c>
      <c r="AG67" s="52">
        <v>200</v>
      </c>
      <c r="AH67" s="52">
        <v>183</v>
      </c>
      <c r="AI67" s="52">
        <v>193</v>
      </c>
      <c r="AJ67" s="52">
        <v>193</v>
      </c>
      <c r="AK67" s="52">
        <v>192</v>
      </c>
      <c r="AL67" s="52">
        <v>192</v>
      </c>
      <c r="AM67" s="52">
        <v>191</v>
      </c>
      <c r="AN67" s="52">
        <v>192</v>
      </c>
      <c r="AO67" s="52">
        <v>199</v>
      </c>
      <c r="AP67" s="52">
        <v>205</v>
      </c>
      <c r="AQ67" s="52">
        <v>210</v>
      </c>
      <c r="AR67" s="52">
        <v>184</v>
      </c>
      <c r="AS67" s="52">
        <v>180</v>
      </c>
      <c r="AT67" s="52">
        <v>180</v>
      </c>
      <c r="AU67" s="52">
        <v>180</v>
      </c>
      <c r="AV67" s="52">
        <v>180</v>
      </c>
      <c r="AW67" s="52">
        <v>184</v>
      </c>
      <c r="AX67" s="52">
        <v>186</v>
      </c>
      <c r="AY67" s="52">
        <v>190</v>
      </c>
      <c r="AZ67" s="52">
        <v>187</v>
      </c>
      <c r="BA67" s="52">
        <v>182</v>
      </c>
      <c r="BB67" s="52">
        <v>183</v>
      </c>
      <c r="BC67" s="52">
        <v>183</v>
      </c>
      <c r="BD67" s="52">
        <v>183</v>
      </c>
      <c r="BE67" s="52">
        <v>182</v>
      </c>
      <c r="BF67" s="52">
        <v>182</v>
      </c>
      <c r="BG67" s="52">
        <v>181</v>
      </c>
      <c r="BH67" s="52">
        <v>181</v>
      </c>
      <c r="BI67" s="52">
        <v>181</v>
      </c>
      <c r="BJ67" s="52">
        <v>180</v>
      </c>
      <c r="BK67" s="52">
        <v>180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9EC33-80E4-4F63-A6ED-07D40C7D036E}">
  <sheetPr>
    <tabColor theme="9" tint="0.79998168889431442"/>
  </sheetPr>
  <dimension ref="A1:BK15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E3" sqref="E3"/>
    </sheetView>
  </sheetViews>
  <sheetFormatPr defaultRowHeight="14.5" x14ac:dyDescent="0.35"/>
  <cols>
    <col min="1" max="1" width="8.7265625" style="52"/>
    <col min="2" max="2" width="9.90625" style="52" bestFit="1" customWidth="1"/>
    <col min="3" max="3" width="9.90625" style="52" customWidth="1"/>
    <col min="4" max="4" width="15.36328125" style="52" bestFit="1" customWidth="1"/>
    <col min="5" max="40" width="8.81640625" style="52" bestFit="1" customWidth="1"/>
    <col min="41" max="63" width="9.7265625" style="52" bestFit="1" customWidth="1"/>
    <col min="64" max="16384" width="8.7265625" style="52"/>
  </cols>
  <sheetData>
    <row r="1" spans="1:63" x14ac:dyDescent="0.35">
      <c r="E1" s="202">
        <v>1961</v>
      </c>
      <c r="F1" s="202">
        <v>1962</v>
      </c>
      <c r="G1" s="202">
        <v>1963</v>
      </c>
      <c r="H1" s="202">
        <v>1964</v>
      </c>
      <c r="I1" s="202">
        <v>1965</v>
      </c>
      <c r="J1" s="202">
        <v>1966</v>
      </c>
      <c r="K1" s="202">
        <v>1967</v>
      </c>
      <c r="L1" s="202">
        <v>1968</v>
      </c>
      <c r="M1" s="202">
        <v>1969</v>
      </c>
      <c r="N1" s="202">
        <v>1970</v>
      </c>
      <c r="O1" s="202">
        <v>1971</v>
      </c>
      <c r="P1" s="202">
        <v>1972</v>
      </c>
      <c r="Q1" s="202">
        <v>1973</v>
      </c>
      <c r="R1" s="202">
        <v>1974</v>
      </c>
      <c r="S1" s="202">
        <v>1975</v>
      </c>
      <c r="T1" s="202">
        <v>1976</v>
      </c>
      <c r="U1" s="202">
        <v>1977</v>
      </c>
      <c r="V1" s="202">
        <v>1978</v>
      </c>
      <c r="W1" s="202">
        <v>1979</v>
      </c>
      <c r="X1" s="202">
        <v>1980</v>
      </c>
      <c r="Y1" s="202">
        <v>1981</v>
      </c>
      <c r="Z1" s="202">
        <v>1982</v>
      </c>
      <c r="AA1" s="202">
        <v>1983</v>
      </c>
      <c r="AB1" s="202">
        <v>1984</v>
      </c>
      <c r="AC1" s="202">
        <v>1985</v>
      </c>
      <c r="AD1" s="202">
        <v>1986</v>
      </c>
      <c r="AE1" s="202">
        <v>1987</v>
      </c>
      <c r="AF1" s="202">
        <v>1988</v>
      </c>
      <c r="AG1" s="202">
        <v>1989</v>
      </c>
      <c r="AH1" s="202">
        <v>1990</v>
      </c>
      <c r="AI1" s="202">
        <v>1991</v>
      </c>
      <c r="AJ1" s="202">
        <v>1992</v>
      </c>
      <c r="AK1" s="202">
        <v>1993</v>
      </c>
      <c r="AL1" s="202">
        <v>1994</v>
      </c>
      <c r="AM1" s="202">
        <v>1995</v>
      </c>
      <c r="AN1" s="202">
        <v>1996</v>
      </c>
      <c r="AO1" s="202">
        <v>1997</v>
      </c>
      <c r="AP1" s="202">
        <v>1998</v>
      </c>
      <c r="AQ1" s="202">
        <v>1999</v>
      </c>
      <c r="AR1" s="202">
        <v>2000</v>
      </c>
      <c r="AS1" s="202">
        <v>2001</v>
      </c>
      <c r="AT1" s="202">
        <v>2002</v>
      </c>
      <c r="AU1" s="202">
        <v>2003</v>
      </c>
      <c r="AV1" s="202">
        <v>2004</v>
      </c>
      <c r="AW1" s="202">
        <v>2005</v>
      </c>
      <c r="AX1" s="202">
        <v>2006</v>
      </c>
      <c r="AY1" s="202">
        <v>2007</v>
      </c>
      <c r="AZ1" s="202">
        <v>2008</v>
      </c>
      <c r="BA1" s="202">
        <v>2009</v>
      </c>
      <c r="BB1" s="202">
        <v>2010</v>
      </c>
      <c r="BC1" s="202">
        <v>2011</v>
      </c>
      <c r="BD1" s="202">
        <v>2012</v>
      </c>
      <c r="BE1" s="202">
        <v>2013</v>
      </c>
      <c r="BF1" s="202">
        <v>2014</v>
      </c>
      <c r="BG1" s="202">
        <v>2015</v>
      </c>
      <c r="BH1" s="202">
        <v>2016</v>
      </c>
      <c r="BI1" s="202">
        <v>2017</v>
      </c>
      <c r="BJ1" s="202">
        <v>2018</v>
      </c>
      <c r="BK1" s="202">
        <v>2019</v>
      </c>
    </row>
    <row r="2" spans="1:63" x14ac:dyDescent="0.35">
      <c r="E2" s="202" t="s">
        <v>142</v>
      </c>
      <c r="F2" s="202" t="s">
        <v>142</v>
      </c>
      <c r="G2" s="202" t="s">
        <v>142</v>
      </c>
      <c r="H2" s="202" t="s">
        <v>142</v>
      </c>
      <c r="I2" s="202" t="s">
        <v>142</v>
      </c>
      <c r="J2" s="202" t="s">
        <v>142</v>
      </c>
      <c r="K2" s="202" t="s">
        <v>142</v>
      </c>
      <c r="L2" s="202" t="s">
        <v>142</v>
      </c>
      <c r="M2" s="202" t="s">
        <v>142</v>
      </c>
      <c r="N2" s="202" t="s">
        <v>142</v>
      </c>
      <c r="O2" s="202" t="s">
        <v>142</v>
      </c>
      <c r="P2" s="202" t="s">
        <v>142</v>
      </c>
      <c r="Q2" s="202" t="s">
        <v>142</v>
      </c>
      <c r="R2" s="202" t="s">
        <v>142</v>
      </c>
      <c r="S2" s="202" t="s">
        <v>142</v>
      </c>
      <c r="T2" s="202" t="s">
        <v>142</v>
      </c>
      <c r="U2" s="202" t="s">
        <v>142</v>
      </c>
      <c r="V2" s="202" t="s">
        <v>142</v>
      </c>
      <c r="W2" s="202" t="s">
        <v>142</v>
      </c>
      <c r="X2" s="202" t="s">
        <v>142</v>
      </c>
      <c r="Y2" s="202" t="s">
        <v>142</v>
      </c>
      <c r="Z2" s="202" t="s">
        <v>142</v>
      </c>
      <c r="AA2" s="202" t="s">
        <v>142</v>
      </c>
      <c r="AB2" s="202" t="s">
        <v>142</v>
      </c>
      <c r="AC2" s="202" t="s">
        <v>142</v>
      </c>
      <c r="AD2" s="202" t="s">
        <v>142</v>
      </c>
      <c r="AE2" s="202" t="s">
        <v>142</v>
      </c>
      <c r="AF2" s="202" t="s">
        <v>142</v>
      </c>
      <c r="AG2" s="202" t="s">
        <v>142</v>
      </c>
      <c r="AH2" s="202" t="s">
        <v>142</v>
      </c>
      <c r="AI2" s="202" t="s">
        <v>142</v>
      </c>
      <c r="AJ2" s="202" t="s">
        <v>142</v>
      </c>
      <c r="AK2" s="202" t="s">
        <v>142</v>
      </c>
      <c r="AL2" s="202" t="s">
        <v>142</v>
      </c>
      <c r="AM2" s="202" t="s">
        <v>142</v>
      </c>
      <c r="AN2" s="202" t="s">
        <v>142</v>
      </c>
      <c r="AO2" s="202" t="s">
        <v>142</v>
      </c>
      <c r="AP2" s="202" t="s">
        <v>142</v>
      </c>
      <c r="AQ2" s="202" t="s">
        <v>142</v>
      </c>
      <c r="AR2" s="202" t="s">
        <v>142</v>
      </c>
      <c r="AS2" s="202" t="s">
        <v>142</v>
      </c>
      <c r="AT2" s="202" t="s">
        <v>142</v>
      </c>
      <c r="AU2" s="202" t="s">
        <v>142</v>
      </c>
      <c r="AV2" s="202" t="s">
        <v>142</v>
      </c>
      <c r="AW2" s="202" t="s">
        <v>142</v>
      </c>
      <c r="AX2" s="202" t="s">
        <v>142</v>
      </c>
      <c r="AY2" s="202" t="s">
        <v>142</v>
      </c>
      <c r="AZ2" s="202" t="s">
        <v>142</v>
      </c>
      <c r="BA2" s="202" t="s">
        <v>142</v>
      </c>
      <c r="BB2" s="202" t="s">
        <v>142</v>
      </c>
      <c r="BC2" s="202" t="s">
        <v>142</v>
      </c>
      <c r="BD2" s="202" t="s">
        <v>142</v>
      </c>
      <c r="BE2" s="202" t="s">
        <v>142</v>
      </c>
      <c r="BF2" s="202" t="s">
        <v>142</v>
      </c>
      <c r="BG2" s="202" t="s">
        <v>142</v>
      </c>
      <c r="BH2" s="202" t="s">
        <v>142</v>
      </c>
      <c r="BI2" s="202" t="s">
        <v>142</v>
      </c>
      <c r="BJ2" s="202" t="s">
        <v>142</v>
      </c>
      <c r="BK2" s="202" t="s">
        <v>142</v>
      </c>
    </row>
    <row r="3" spans="1:63" x14ac:dyDescent="0.35">
      <c r="A3" s="202" t="s">
        <v>466</v>
      </c>
      <c r="B3" s="202" t="s">
        <v>7</v>
      </c>
      <c r="C3" s="202" t="s">
        <v>271</v>
      </c>
      <c r="D3" s="202" t="s">
        <v>86</v>
      </c>
      <c r="E3" s="203">
        <v>94</v>
      </c>
      <c r="F3" s="203">
        <v>94</v>
      </c>
      <c r="G3" s="203">
        <v>94</v>
      </c>
      <c r="H3" s="203">
        <v>94</v>
      </c>
      <c r="I3" s="203">
        <v>94</v>
      </c>
      <c r="J3" s="203">
        <v>94</v>
      </c>
      <c r="K3" s="203">
        <v>94</v>
      </c>
      <c r="L3" s="203">
        <v>94</v>
      </c>
      <c r="M3" s="203">
        <v>94</v>
      </c>
      <c r="N3" s="203">
        <v>103</v>
      </c>
      <c r="O3" s="203">
        <v>107</v>
      </c>
      <c r="P3" s="203">
        <v>113</v>
      </c>
      <c r="Q3" s="203">
        <v>113</v>
      </c>
      <c r="R3" s="203">
        <v>103</v>
      </c>
      <c r="S3" s="203">
        <v>94</v>
      </c>
      <c r="T3" s="203">
        <v>113</v>
      </c>
      <c r="U3" s="203">
        <v>131</v>
      </c>
      <c r="V3" s="203">
        <v>141</v>
      </c>
      <c r="W3" s="203">
        <v>150</v>
      </c>
      <c r="X3" s="203">
        <v>159</v>
      </c>
      <c r="Y3" s="203">
        <v>169</v>
      </c>
      <c r="Z3" s="203">
        <v>178</v>
      </c>
      <c r="AA3" s="203">
        <v>191</v>
      </c>
      <c r="AB3" s="203">
        <v>193</v>
      </c>
      <c r="AC3" s="203">
        <v>203</v>
      </c>
      <c r="AD3" s="203">
        <v>213</v>
      </c>
      <c r="AE3" s="203">
        <v>223</v>
      </c>
      <c r="AF3" s="203">
        <v>235</v>
      </c>
      <c r="AG3" s="203">
        <v>248</v>
      </c>
      <c r="AH3" s="203">
        <v>260</v>
      </c>
      <c r="AI3" s="203">
        <v>327</v>
      </c>
      <c r="AJ3" s="203">
        <v>342</v>
      </c>
      <c r="AK3" s="203">
        <v>360</v>
      </c>
      <c r="AL3" s="203">
        <v>378</v>
      </c>
      <c r="AM3" s="203">
        <v>396</v>
      </c>
      <c r="AN3" s="203">
        <v>414</v>
      </c>
      <c r="AO3" s="203">
        <v>432</v>
      </c>
      <c r="AP3" s="203">
        <v>465</v>
      </c>
      <c r="AQ3" s="203">
        <v>480</v>
      </c>
      <c r="AR3" s="203">
        <v>510</v>
      </c>
      <c r="AS3" s="203">
        <v>510</v>
      </c>
      <c r="AT3" s="203">
        <v>555</v>
      </c>
      <c r="AU3" s="203">
        <v>555</v>
      </c>
      <c r="AV3" s="203">
        <v>577</v>
      </c>
      <c r="AW3" s="203">
        <v>578</v>
      </c>
      <c r="AX3" s="203">
        <v>600</v>
      </c>
      <c r="AY3" s="203">
        <v>624</v>
      </c>
      <c r="AZ3" s="203">
        <v>649</v>
      </c>
      <c r="BA3" s="203">
        <v>666</v>
      </c>
      <c r="BB3" s="203">
        <v>690</v>
      </c>
      <c r="BC3" s="203">
        <v>720</v>
      </c>
      <c r="BD3" s="203">
        <v>726</v>
      </c>
      <c r="BE3" s="203">
        <v>735</v>
      </c>
      <c r="BF3" s="203">
        <v>2728</v>
      </c>
      <c r="BG3" s="203">
        <v>2200</v>
      </c>
      <c r="BH3" s="203">
        <v>2700</v>
      </c>
      <c r="BI3" s="203">
        <v>2500</v>
      </c>
      <c r="BJ3" s="203">
        <v>2392</v>
      </c>
      <c r="BK3" s="203">
        <v>2645</v>
      </c>
    </row>
    <row r="4" spans="1:63" x14ac:dyDescent="0.35">
      <c r="A4" s="202" t="s">
        <v>466</v>
      </c>
      <c r="B4" s="202" t="s">
        <v>7</v>
      </c>
      <c r="C4" s="202"/>
      <c r="D4" s="202" t="s">
        <v>87</v>
      </c>
      <c r="E4" s="203">
        <v>1400</v>
      </c>
      <c r="F4" s="203">
        <v>1400</v>
      </c>
      <c r="G4" s="203">
        <v>1400</v>
      </c>
      <c r="H4" s="203">
        <v>1400</v>
      </c>
      <c r="I4" s="203">
        <v>1456</v>
      </c>
      <c r="J4" s="203">
        <v>1540</v>
      </c>
      <c r="K4" s="203">
        <v>1645</v>
      </c>
      <c r="L4" s="203">
        <v>1750</v>
      </c>
      <c r="M4" s="203">
        <v>1855</v>
      </c>
      <c r="N4" s="203">
        <v>1960</v>
      </c>
      <c r="O4" s="203">
        <v>2100</v>
      </c>
      <c r="P4" s="203">
        <v>2100</v>
      </c>
      <c r="Q4" s="203">
        <v>2100</v>
      </c>
      <c r="R4" s="203">
        <v>2240</v>
      </c>
      <c r="S4" s="203">
        <v>2380</v>
      </c>
      <c r="T4" s="203">
        <v>2520</v>
      </c>
      <c r="U4" s="203">
        <v>2625</v>
      </c>
      <c r="V4" s="203">
        <v>2800</v>
      </c>
      <c r="W4" s="203">
        <v>2940</v>
      </c>
      <c r="X4" s="203">
        <v>3010</v>
      </c>
      <c r="Y4" s="203">
        <v>3010</v>
      </c>
      <c r="Z4" s="203">
        <v>3010</v>
      </c>
      <c r="AA4" s="203">
        <v>3080</v>
      </c>
      <c r="AB4" s="203">
        <v>3080</v>
      </c>
      <c r="AC4" s="203">
        <v>3220</v>
      </c>
      <c r="AD4" s="203">
        <v>3290</v>
      </c>
      <c r="AE4" s="203">
        <v>3395</v>
      </c>
      <c r="AF4" s="203">
        <v>3395</v>
      </c>
      <c r="AG4" s="203">
        <v>3535</v>
      </c>
      <c r="AH4" s="203">
        <v>3780</v>
      </c>
      <c r="AI4" s="203">
        <v>4389</v>
      </c>
      <c r="AJ4" s="203">
        <v>4469</v>
      </c>
      <c r="AK4" s="203">
        <v>4628</v>
      </c>
      <c r="AL4" s="203">
        <v>4708</v>
      </c>
      <c r="AM4" s="203">
        <v>4828</v>
      </c>
      <c r="AN4" s="203">
        <v>4868</v>
      </c>
      <c r="AO4" s="203">
        <v>4988</v>
      </c>
      <c r="AP4" s="203">
        <v>5147</v>
      </c>
      <c r="AQ4" s="203">
        <v>5307</v>
      </c>
      <c r="AR4" s="203">
        <v>5307</v>
      </c>
      <c r="AS4" s="203">
        <v>5347</v>
      </c>
      <c r="AT4" s="203">
        <v>5347</v>
      </c>
      <c r="AU4" s="203">
        <v>5347</v>
      </c>
      <c r="AV4" s="203">
        <v>5586</v>
      </c>
      <c r="AW4" s="203">
        <v>5586</v>
      </c>
      <c r="AX4" s="203">
        <v>5650</v>
      </c>
      <c r="AY4" s="203">
        <v>5825</v>
      </c>
      <c r="AZ4" s="203">
        <v>5881</v>
      </c>
      <c r="BA4" s="203">
        <v>5937</v>
      </c>
      <c r="BB4" s="203">
        <v>5985</v>
      </c>
      <c r="BC4" s="203">
        <v>6049</v>
      </c>
      <c r="BD4" s="203">
        <v>6081</v>
      </c>
      <c r="BE4" s="203">
        <v>6105</v>
      </c>
      <c r="BF4" s="203">
        <v>6304</v>
      </c>
      <c r="BG4" s="203">
        <v>6121</v>
      </c>
      <c r="BH4" s="203">
        <v>6080</v>
      </c>
      <c r="BI4" s="203">
        <v>6486</v>
      </c>
      <c r="BJ4" s="203">
        <v>6540</v>
      </c>
      <c r="BK4" s="203">
        <v>6599</v>
      </c>
    </row>
    <row r="5" spans="1:63" x14ac:dyDescent="0.35">
      <c r="A5" s="202" t="s">
        <v>466</v>
      </c>
      <c r="B5" s="202" t="s">
        <v>7</v>
      </c>
      <c r="C5" s="202"/>
      <c r="D5" s="202" t="s">
        <v>85</v>
      </c>
      <c r="E5" s="203">
        <v>2250</v>
      </c>
      <c r="F5" s="203">
        <v>2250</v>
      </c>
      <c r="G5" s="203">
        <v>2250</v>
      </c>
      <c r="H5" s="203">
        <v>2250</v>
      </c>
      <c r="I5" s="203">
        <v>2340</v>
      </c>
      <c r="J5" s="203">
        <v>2340</v>
      </c>
      <c r="K5" s="203">
        <v>2340</v>
      </c>
      <c r="L5" s="203">
        <v>2430</v>
      </c>
      <c r="M5" s="203">
        <v>2520</v>
      </c>
      <c r="N5" s="203">
        <v>2376</v>
      </c>
      <c r="O5" s="203">
        <v>2250</v>
      </c>
      <c r="P5" s="203">
        <v>2160</v>
      </c>
      <c r="Q5" s="203">
        <v>2025</v>
      </c>
      <c r="R5" s="203">
        <v>1944</v>
      </c>
      <c r="S5" s="203">
        <v>1944</v>
      </c>
      <c r="T5" s="203">
        <v>1971</v>
      </c>
      <c r="U5" s="203">
        <v>3780</v>
      </c>
      <c r="V5" s="203">
        <v>3600</v>
      </c>
      <c r="W5" s="203">
        <v>3726</v>
      </c>
      <c r="X5" s="203">
        <v>3834</v>
      </c>
      <c r="Y5" s="203">
        <v>3312</v>
      </c>
      <c r="Z5" s="203">
        <v>3294</v>
      </c>
      <c r="AA5" s="203">
        <v>3384</v>
      </c>
      <c r="AB5" s="203">
        <v>3420</v>
      </c>
      <c r="AC5" s="203">
        <v>3492</v>
      </c>
      <c r="AD5" s="203">
        <v>3150</v>
      </c>
      <c r="AE5" s="203">
        <v>3240</v>
      </c>
      <c r="AF5" s="203">
        <v>3240</v>
      </c>
      <c r="AG5" s="203">
        <v>3384</v>
      </c>
      <c r="AH5" s="203">
        <v>3204</v>
      </c>
      <c r="AI5" s="203">
        <v>5881</v>
      </c>
      <c r="AJ5" s="203">
        <v>6049</v>
      </c>
      <c r="AK5" s="203">
        <v>6185</v>
      </c>
      <c r="AL5" s="203">
        <v>6353</v>
      </c>
      <c r="AM5" s="203">
        <v>6490</v>
      </c>
      <c r="AN5" s="203">
        <v>6626</v>
      </c>
      <c r="AO5" s="203">
        <v>6110</v>
      </c>
      <c r="AP5" s="203">
        <v>6246</v>
      </c>
      <c r="AQ5" s="203">
        <v>6383</v>
      </c>
      <c r="AR5" s="203">
        <v>6582</v>
      </c>
      <c r="AS5" s="203">
        <v>6526</v>
      </c>
      <c r="AT5" s="203">
        <v>6684</v>
      </c>
      <c r="AU5" s="203">
        <v>6697</v>
      </c>
      <c r="AV5" s="203">
        <v>6807</v>
      </c>
      <c r="AW5" s="203">
        <v>6813</v>
      </c>
      <c r="AX5" s="203">
        <v>6885</v>
      </c>
      <c r="AY5" s="203">
        <v>7090</v>
      </c>
      <c r="AZ5" s="203">
        <v>7162</v>
      </c>
      <c r="BA5" s="203">
        <v>7235</v>
      </c>
      <c r="BB5" s="203">
        <v>7242</v>
      </c>
      <c r="BC5" s="203">
        <v>7248</v>
      </c>
      <c r="BD5" s="203">
        <v>7255</v>
      </c>
      <c r="BE5" s="203">
        <v>7262</v>
      </c>
      <c r="BF5" s="203">
        <v>3960</v>
      </c>
      <c r="BG5" s="203">
        <v>4050</v>
      </c>
      <c r="BH5" s="203">
        <v>4050</v>
      </c>
      <c r="BI5" s="203">
        <v>4050</v>
      </c>
      <c r="BJ5" s="203">
        <v>4050</v>
      </c>
      <c r="BK5" s="203">
        <v>4050</v>
      </c>
    </row>
    <row r="6" spans="1:63" x14ac:dyDescent="0.35">
      <c r="A6" s="202"/>
      <c r="B6" s="202"/>
      <c r="C6" s="202"/>
      <c r="D6" s="202"/>
      <c r="E6" s="203"/>
      <c r="F6" s="203"/>
      <c r="G6" s="203"/>
      <c r="H6" s="203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3"/>
      <c r="T6" s="203"/>
      <c r="U6" s="203"/>
      <c r="V6" s="203"/>
      <c r="W6" s="203"/>
      <c r="X6" s="203"/>
      <c r="Y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  <c r="AU6" s="203"/>
      <c r="AV6" s="203"/>
      <c r="AW6" s="203"/>
      <c r="AX6" s="203"/>
      <c r="AY6" s="203"/>
      <c r="AZ6" s="203"/>
      <c r="BA6" s="203"/>
      <c r="BB6" s="203"/>
      <c r="BC6" s="203"/>
      <c r="BD6" s="203"/>
      <c r="BE6" s="203"/>
      <c r="BF6" s="203"/>
      <c r="BG6" s="203"/>
      <c r="BH6" s="203"/>
      <c r="BI6" s="203"/>
      <c r="BJ6" s="203"/>
      <c r="BK6" s="203"/>
    </row>
    <row r="7" spans="1:63" x14ac:dyDescent="0.35">
      <c r="A7" s="202" t="s">
        <v>466</v>
      </c>
      <c r="B7" s="202" t="s">
        <v>38</v>
      </c>
      <c r="C7" s="202" t="s">
        <v>426</v>
      </c>
      <c r="D7" s="202" t="s">
        <v>33</v>
      </c>
      <c r="E7" s="203">
        <v>4130000</v>
      </c>
      <c r="F7" s="203">
        <v>4190000</v>
      </c>
      <c r="G7" s="203">
        <v>4250000</v>
      </c>
      <c r="H7" s="203">
        <v>4310000</v>
      </c>
      <c r="I7" s="203">
        <v>4370000</v>
      </c>
      <c r="J7" s="203">
        <v>4500000</v>
      </c>
      <c r="K7" s="203">
        <v>4565000</v>
      </c>
      <c r="L7" s="203">
        <v>4630000</v>
      </c>
      <c r="M7" s="203">
        <v>4500000</v>
      </c>
      <c r="N7" s="203">
        <v>4500000</v>
      </c>
      <c r="O7" s="203">
        <v>4500000</v>
      </c>
      <c r="P7" s="203">
        <v>4690000</v>
      </c>
      <c r="Q7" s="203">
        <v>4000000</v>
      </c>
      <c r="R7" s="203">
        <v>2970000</v>
      </c>
      <c r="S7" s="203">
        <v>3250000</v>
      </c>
      <c r="T7" s="203">
        <v>3636000</v>
      </c>
      <c r="U7" s="203">
        <v>4068000</v>
      </c>
      <c r="V7" s="203">
        <v>4163000</v>
      </c>
      <c r="W7" s="203">
        <v>4260000</v>
      </c>
      <c r="X7" s="203">
        <v>4360000</v>
      </c>
      <c r="Y7" s="203">
        <v>4461000</v>
      </c>
      <c r="Z7" s="203">
        <v>4565000</v>
      </c>
      <c r="AA7" s="203">
        <v>4672000</v>
      </c>
      <c r="AB7" s="203">
        <v>3705000</v>
      </c>
      <c r="AC7" s="203">
        <v>3794000</v>
      </c>
      <c r="AD7" s="203">
        <v>3885500</v>
      </c>
      <c r="AE7" s="203">
        <v>4002065</v>
      </c>
      <c r="AF7" s="203">
        <v>4098400</v>
      </c>
      <c r="AG7" s="203">
        <v>4196500</v>
      </c>
      <c r="AH7" s="203">
        <v>4297300</v>
      </c>
      <c r="AI7" s="203">
        <v>7195000</v>
      </c>
      <c r="AJ7" s="203">
        <v>7577000</v>
      </c>
      <c r="AK7" s="203">
        <v>7979000</v>
      </c>
      <c r="AL7" s="203">
        <v>8403000</v>
      </c>
      <c r="AM7" s="203">
        <v>8849000</v>
      </c>
      <c r="AN7" s="203">
        <v>9318000</v>
      </c>
      <c r="AO7" s="203">
        <v>9813000</v>
      </c>
      <c r="AP7" s="203">
        <v>10334000</v>
      </c>
      <c r="AQ7" s="203">
        <v>10882000</v>
      </c>
      <c r="AR7" s="203">
        <v>11460000</v>
      </c>
      <c r="AS7" s="203">
        <v>12068000</v>
      </c>
      <c r="AT7" s="203">
        <v>12708000</v>
      </c>
      <c r="AU7" s="203">
        <v>13383000</v>
      </c>
      <c r="AV7" s="203">
        <v>14093000</v>
      </c>
      <c r="AW7" s="203">
        <v>14841000</v>
      </c>
      <c r="AX7" s="203">
        <v>15629000</v>
      </c>
      <c r="AY7" s="203">
        <v>16458000</v>
      </c>
      <c r="AZ7" s="203">
        <v>17332000</v>
      </c>
      <c r="BA7" s="203">
        <v>18252000</v>
      </c>
      <c r="BB7" s="203">
        <v>19221000</v>
      </c>
      <c r="BC7" s="203">
        <v>20241000</v>
      </c>
      <c r="BD7" s="203">
        <v>21315000</v>
      </c>
      <c r="BE7" s="203">
        <v>22446000</v>
      </c>
      <c r="BF7" s="203">
        <v>23638000</v>
      </c>
      <c r="BG7" s="203">
        <v>24892098</v>
      </c>
      <c r="BH7" s="203">
        <v>26211379</v>
      </c>
      <c r="BI7" s="203">
        <v>27603203</v>
      </c>
      <c r="BJ7" s="203">
        <v>29069601</v>
      </c>
      <c r="BK7" s="203">
        <v>30612461</v>
      </c>
    </row>
    <row r="8" spans="1:63" s="158" customFormat="1" x14ac:dyDescent="0.35">
      <c r="A8" s="292"/>
      <c r="B8" s="292"/>
      <c r="C8" s="292"/>
      <c r="D8" s="292" t="s">
        <v>427</v>
      </c>
      <c r="E8" s="293">
        <f>SUM(E14:E15)</f>
        <v>4000000</v>
      </c>
      <c r="F8" s="293">
        <f t="shared" ref="F8:BK8" si="0">SUM(F14:F15)</f>
        <v>4000000</v>
      </c>
      <c r="G8" s="293">
        <f t="shared" si="0"/>
        <v>4000000</v>
      </c>
      <c r="H8" s="293">
        <f t="shared" si="0"/>
        <v>4000000</v>
      </c>
      <c r="I8" s="293">
        <f t="shared" si="0"/>
        <v>4000000</v>
      </c>
      <c r="J8" s="293">
        <f t="shared" si="0"/>
        <v>4000000</v>
      </c>
      <c r="K8" s="293">
        <f t="shared" si="0"/>
        <v>4150000</v>
      </c>
      <c r="L8" s="293">
        <f t="shared" si="0"/>
        <v>4150000</v>
      </c>
      <c r="M8" s="293">
        <f t="shared" si="0"/>
        <v>4300000</v>
      </c>
      <c r="N8" s="293">
        <f t="shared" si="0"/>
        <v>4600000</v>
      </c>
      <c r="O8" s="293">
        <f t="shared" si="0"/>
        <v>4300000</v>
      </c>
      <c r="P8" s="293">
        <f t="shared" si="0"/>
        <v>5200000</v>
      </c>
      <c r="Q8" s="293">
        <f t="shared" si="0"/>
        <v>5200000</v>
      </c>
      <c r="R8" s="293">
        <f t="shared" si="0"/>
        <v>4900000</v>
      </c>
      <c r="S8" s="293">
        <f t="shared" si="0"/>
        <v>4650000</v>
      </c>
      <c r="T8" s="293">
        <f t="shared" si="0"/>
        <v>4460000</v>
      </c>
      <c r="U8" s="293">
        <f t="shared" si="0"/>
        <v>4686000</v>
      </c>
      <c r="V8" s="293">
        <f t="shared" si="0"/>
        <v>4880000</v>
      </c>
      <c r="W8" s="293">
        <f t="shared" si="0"/>
        <v>5081000</v>
      </c>
      <c r="X8" s="293">
        <f t="shared" si="0"/>
        <v>5234000</v>
      </c>
      <c r="Y8" s="293">
        <f t="shared" si="0"/>
        <v>5391000</v>
      </c>
      <c r="Z8" s="293">
        <f t="shared" si="0"/>
        <v>5553000</v>
      </c>
      <c r="AA8" s="293">
        <f t="shared" si="0"/>
        <v>4827000</v>
      </c>
      <c r="AB8" s="293">
        <f t="shared" si="0"/>
        <v>3950000</v>
      </c>
      <c r="AC8" s="293">
        <f t="shared" si="0"/>
        <v>4070000</v>
      </c>
      <c r="AD8" s="293">
        <f t="shared" si="0"/>
        <v>4200000</v>
      </c>
      <c r="AE8" s="293">
        <f t="shared" si="0"/>
        <v>4320000</v>
      </c>
      <c r="AF8" s="293">
        <f t="shared" si="0"/>
        <v>4490000</v>
      </c>
      <c r="AG8" s="293">
        <f t="shared" si="0"/>
        <v>4622950</v>
      </c>
      <c r="AH8" s="293">
        <f t="shared" si="0"/>
        <v>4763530</v>
      </c>
      <c r="AI8" s="293">
        <f t="shared" si="0"/>
        <v>11478000</v>
      </c>
      <c r="AJ8" s="293">
        <f t="shared" si="0"/>
        <v>12261000</v>
      </c>
      <c r="AK8" s="293">
        <f t="shared" si="0"/>
        <v>13099000</v>
      </c>
      <c r="AL8" s="293">
        <f t="shared" si="0"/>
        <v>13994000</v>
      </c>
      <c r="AM8" s="293">
        <f t="shared" si="0"/>
        <v>14951000</v>
      </c>
      <c r="AN8" s="293">
        <f t="shared" si="0"/>
        <v>15976000</v>
      </c>
      <c r="AO8" s="293">
        <f t="shared" si="0"/>
        <v>17071000</v>
      </c>
      <c r="AP8" s="293">
        <f t="shared" si="0"/>
        <v>18243000</v>
      </c>
      <c r="AQ8" s="293">
        <f t="shared" si="0"/>
        <v>19497000</v>
      </c>
      <c r="AR8" s="293">
        <f t="shared" si="0"/>
        <v>20837000</v>
      </c>
      <c r="AS8" s="293">
        <f t="shared" si="0"/>
        <v>22273000</v>
      </c>
      <c r="AT8" s="293">
        <f t="shared" si="0"/>
        <v>23807000</v>
      </c>
      <c r="AU8" s="293">
        <f t="shared" si="0"/>
        <v>25449000</v>
      </c>
      <c r="AV8" s="293">
        <f t="shared" si="0"/>
        <v>27207000</v>
      </c>
      <c r="AW8" s="293">
        <f t="shared" si="0"/>
        <v>29088000</v>
      </c>
      <c r="AX8" s="293">
        <f t="shared" si="0"/>
        <v>31100000</v>
      </c>
      <c r="AY8" s="293">
        <f t="shared" si="0"/>
        <v>33254000</v>
      </c>
      <c r="AZ8" s="293">
        <f t="shared" si="0"/>
        <v>35559000</v>
      </c>
      <c r="BA8" s="293">
        <f t="shared" si="0"/>
        <v>38028000</v>
      </c>
      <c r="BB8" s="293">
        <f t="shared" si="0"/>
        <v>40669000</v>
      </c>
      <c r="BC8" s="293">
        <f t="shared" si="0"/>
        <v>43498000</v>
      </c>
      <c r="BD8" s="293">
        <f t="shared" si="0"/>
        <v>46525000</v>
      </c>
      <c r="BE8" s="293">
        <f t="shared" si="0"/>
        <v>49767000</v>
      </c>
      <c r="BF8" s="293">
        <f t="shared" si="0"/>
        <v>53238000</v>
      </c>
      <c r="BG8" s="293">
        <f t="shared" si="0"/>
        <v>56955519</v>
      </c>
      <c r="BH8" s="293">
        <f t="shared" si="0"/>
        <v>60935360</v>
      </c>
      <c r="BI8" s="293">
        <f t="shared" si="0"/>
        <v>65197585</v>
      </c>
      <c r="BJ8" s="293">
        <f t="shared" si="0"/>
        <v>69765549</v>
      </c>
      <c r="BK8" s="293">
        <f t="shared" si="0"/>
        <v>74656361</v>
      </c>
    </row>
    <row r="9" spans="1:63" x14ac:dyDescent="0.35">
      <c r="A9" s="202" t="s">
        <v>466</v>
      </c>
      <c r="B9" s="202" t="s">
        <v>38</v>
      </c>
      <c r="C9" s="202"/>
      <c r="D9" s="202" t="s">
        <v>39</v>
      </c>
      <c r="E9" s="203">
        <v>150000</v>
      </c>
      <c r="F9" s="203">
        <v>150000</v>
      </c>
      <c r="G9" s="203">
        <v>150000</v>
      </c>
      <c r="H9" s="203">
        <v>150000</v>
      </c>
      <c r="I9" s="203">
        <v>150000</v>
      </c>
      <c r="J9" s="203">
        <v>150000</v>
      </c>
      <c r="K9" s="203">
        <v>150000</v>
      </c>
      <c r="L9" s="203">
        <v>150000</v>
      </c>
      <c r="M9" s="203">
        <v>150000</v>
      </c>
      <c r="N9" s="203">
        <v>150000</v>
      </c>
      <c r="O9" s="203">
        <v>160000</v>
      </c>
      <c r="P9" s="203">
        <v>178000</v>
      </c>
      <c r="Q9" s="203">
        <v>160000</v>
      </c>
      <c r="R9" s="203">
        <v>150000</v>
      </c>
      <c r="S9" s="203">
        <v>139000</v>
      </c>
      <c r="T9" s="203">
        <v>154000</v>
      </c>
      <c r="U9" s="203">
        <v>157000</v>
      </c>
      <c r="V9" s="203">
        <v>160000</v>
      </c>
      <c r="W9" s="203">
        <v>163000</v>
      </c>
      <c r="X9" s="203">
        <v>166000</v>
      </c>
      <c r="Y9" s="203">
        <v>170000</v>
      </c>
      <c r="Z9" s="203">
        <v>173000</v>
      </c>
      <c r="AA9" s="203">
        <v>176000</v>
      </c>
      <c r="AB9" s="203">
        <v>175000</v>
      </c>
      <c r="AC9" s="203">
        <v>178500</v>
      </c>
      <c r="AD9" s="203">
        <v>182200</v>
      </c>
      <c r="AE9" s="203">
        <v>185802</v>
      </c>
      <c r="AF9" s="203">
        <v>187690</v>
      </c>
      <c r="AG9" s="203">
        <v>191500</v>
      </c>
      <c r="AH9" s="203">
        <v>195300</v>
      </c>
      <c r="AI9" s="203">
        <v>201496</v>
      </c>
      <c r="AJ9" s="203">
        <v>205525</v>
      </c>
      <c r="AK9" s="203">
        <v>209636</v>
      </c>
      <c r="AL9" s="203">
        <v>213829</v>
      </c>
      <c r="AM9" s="203">
        <v>224200</v>
      </c>
      <c r="AN9" s="203">
        <v>200147</v>
      </c>
      <c r="AO9" s="203">
        <v>190414</v>
      </c>
      <c r="AP9" s="203">
        <v>208240</v>
      </c>
      <c r="AQ9" s="203">
        <v>198101</v>
      </c>
      <c r="AR9" s="203">
        <v>202349</v>
      </c>
      <c r="AS9" s="203">
        <v>255000</v>
      </c>
      <c r="AT9" s="203">
        <v>261000</v>
      </c>
      <c r="AU9" s="203">
        <v>267000</v>
      </c>
      <c r="AV9" s="203">
        <v>273000</v>
      </c>
      <c r="AW9" s="203">
        <v>275000</v>
      </c>
      <c r="AX9" s="203">
        <v>277200</v>
      </c>
      <c r="AY9" s="203">
        <v>390829</v>
      </c>
      <c r="AZ9" s="203">
        <v>400209</v>
      </c>
      <c r="BA9" s="203">
        <v>409814</v>
      </c>
      <c r="BB9" s="203">
        <v>420000</v>
      </c>
      <c r="BC9" s="203">
        <v>426000</v>
      </c>
      <c r="BD9" s="203">
        <v>432000</v>
      </c>
      <c r="BE9" s="203">
        <v>435000</v>
      </c>
      <c r="BF9" s="203">
        <v>446757</v>
      </c>
      <c r="BG9" s="203">
        <v>1073498</v>
      </c>
      <c r="BH9" s="203">
        <v>1119229</v>
      </c>
      <c r="BI9" s="203">
        <v>1166908</v>
      </c>
      <c r="BJ9" s="203">
        <v>1216772</v>
      </c>
      <c r="BK9" s="203">
        <v>1268660</v>
      </c>
    </row>
    <row r="10" spans="1:63" x14ac:dyDescent="0.35">
      <c r="A10" s="202" t="s">
        <v>466</v>
      </c>
      <c r="B10" s="202" t="s">
        <v>38</v>
      </c>
      <c r="C10" s="202"/>
      <c r="D10" s="202" t="s">
        <v>37</v>
      </c>
      <c r="E10" s="203">
        <v>400000</v>
      </c>
      <c r="F10" s="203">
        <v>350000</v>
      </c>
      <c r="G10" s="203">
        <v>300000</v>
      </c>
      <c r="H10" s="203">
        <v>300000</v>
      </c>
      <c r="I10" s="203">
        <v>300000</v>
      </c>
      <c r="J10" s="203">
        <v>300000</v>
      </c>
      <c r="K10" s="203">
        <v>300000</v>
      </c>
      <c r="L10" s="203">
        <v>300000</v>
      </c>
      <c r="M10" s="203">
        <v>300000</v>
      </c>
      <c r="N10" s="203">
        <v>365000</v>
      </c>
      <c r="O10" s="203">
        <v>365000</v>
      </c>
      <c r="P10" s="203">
        <v>365000</v>
      </c>
      <c r="Q10" s="203">
        <v>350000</v>
      </c>
      <c r="R10" s="203">
        <v>330000</v>
      </c>
      <c r="S10" s="203">
        <v>314000</v>
      </c>
      <c r="T10" s="203">
        <v>271000</v>
      </c>
      <c r="U10" s="203">
        <v>270000</v>
      </c>
      <c r="V10" s="203">
        <v>250000</v>
      </c>
      <c r="W10" s="203">
        <v>255000</v>
      </c>
      <c r="X10" s="203">
        <v>260000</v>
      </c>
      <c r="Y10" s="203">
        <v>270000</v>
      </c>
      <c r="Z10" s="203">
        <v>280000</v>
      </c>
      <c r="AA10" s="203">
        <v>289000</v>
      </c>
      <c r="AB10" s="203">
        <v>220500</v>
      </c>
      <c r="AC10" s="203">
        <v>222700</v>
      </c>
      <c r="AD10" s="203">
        <v>227300</v>
      </c>
      <c r="AE10" s="203">
        <v>221648</v>
      </c>
      <c r="AF10" s="203">
        <v>234330</v>
      </c>
      <c r="AG10" s="203">
        <v>258600</v>
      </c>
      <c r="AH10" s="203">
        <v>263750</v>
      </c>
      <c r="AI10" s="203">
        <v>238700</v>
      </c>
      <c r="AJ10" s="203">
        <v>243444</v>
      </c>
      <c r="AK10" s="203">
        <v>248313</v>
      </c>
      <c r="AL10" s="203">
        <v>253279</v>
      </c>
      <c r="AM10" s="203">
        <v>258332</v>
      </c>
      <c r="AN10" s="203">
        <v>258495</v>
      </c>
      <c r="AO10" s="203">
        <v>341576</v>
      </c>
      <c r="AP10" s="203">
        <v>352484</v>
      </c>
      <c r="AQ10" s="203">
        <v>349982</v>
      </c>
      <c r="AR10" s="203">
        <v>356981</v>
      </c>
      <c r="AS10" s="203">
        <v>364120</v>
      </c>
      <c r="AT10" s="203">
        <v>372000</v>
      </c>
      <c r="AU10" s="203">
        <v>380000</v>
      </c>
      <c r="AV10" s="203">
        <v>388000</v>
      </c>
      <c r="AW10" s="203">
        <v>388000</v>
      </c>
      <c r="AX10" s="203">
        <v>388000</v>
      </c>
      <c r="AY10" s="203">
        <v>429944</v>
      </c>
      <c r="AZ10" s="203">
        <v>440262</v>
      </c>
      <c r="BA10" s="203">
        <v>450829</v>
      </c>
      <c r="BB10" s="203">
        <v>460000</v>
      </c>
      <c r="BC10" s="203">
        <v>468000</v>
      </c>
      <c r="BD10" s="203">
        <v>476000</v>
      </c>
      <c r="BE10" s="203">
        <v>480000</v>
      </c>
      <c r="BF10" s="203">
        <v>500554</v>
      </c>
      <c r="BG10" s="203">
        <v>2804210</v>
      </c>
      <c r="BH10" s="203">
        <v>2989288</v>
      </c>
      <c r="BI10" s="203">
        <v>3186581</v>
      </c>
      <c r="BJ10" s="203">
        <v>3397001</v>
      </c>
      <c r="BK10" s="203">
        <v>3621240</v>
      </c>
    </row>
    <row r="11" spans="1:63" x14ac:dyDescent="0.35">
      <c r="A11" s="202" t="s">
        <v>466</v>
      </c>
      <c r="B11" s="202" t="s">
        <v>38</v>
      </c>
      <c r="C11" s="202"/>
      <c r="D11" s="202" t="s">
        <v>340</v>
      </c>
      <c r="E11" s="203">
        <v>300000</v>
      </c>
      <c r="F11" s="203">
        <v>320000</v>
      </c>
      <c r="G11" s="203">
        <v>350000</v>
      </c>
      <c r="H11" s="203">
        <v>350000</v>
      </c>
      <c r="I11" s="203">
        <v>350000</v>
      </c>
      <c r="J11" s="203">
        <v>350000</v>
      </c>
      <c r="K11" s="203">
        <v>355000</v>
      </c>
      <c r="L11" s="203">
        <v>355000</v>
      </c>
      <c r="M11" s="203">
        <v>370000</v>
      </c>
      <c r="N11" s="203">
        <v>370000</v>
      </c>
      <c r="O11" s="203">
        <v>450000</v>
      </c>
      <c r="P11" s="203">
        <v>560000</v>
      </c>
      <c r="Q11" s="203">
        <v>560000</v>
      </c>
      <c r="R11" s="203">
        <v>545000</v>
      </c>
      <c r="S11" s="203">
        <v>518000</v>
      </c>
      <c r="T11" s="203">
        <v>367000</v>
      </c>
      <c r="U11" s="203">
        <v>400000</v>
      </c>
      <c r="V11" s="203">
        <v>410000</v>
      </c>
      <c r="W11" s="203">
        <v>420000</v>
      </c>
      <c r="X11" s="203">
        <v>430000</v>
      </c>
      <c r="Y11" s="203">
        <v>445000</v>
      </c>
      <c r="Z11" s="203">
        <v>460000</v>
      </c>
      <c r="AA11" s="203">
        <v>477500</v>
      </c>
      <c r="AB11" s="203">
        <v>459000</v>
      </c>
      <c r="AC11" s="203">
        <v>481060</v>
      </c>
      <c r="AD11" s="203">
        <v>487500</v>
      </c>
      <c r="AE11" s="203">
        <v>501825</v>
      </c>
      <c r="AF11" s="203">
        <v>517200</v>
      </c>
      <c r="AG11" s="203">
        <v>532800</v>
      </c>
      <c r="AH11" s="203">
        <v>548810</v>
      </c>
      <c r="AI11" s="203">
        <v>1389000</v>
      </c>
      <c r="AJ11" s="203">
        <v>1480000</v>
      </c>
      <c r="AK11" s="203">
        <v>1578000</v>
      </c>
      <c r="AL11" s="203">
        <v>1681000</v>
      </c>
      <c r="AM11" s="203">
        <v>1792000</v>
      </c>
      <c r="AN11" s="203">
        <v>1910000</v>
      </c>
      <c r="AO11" s="203">
        <v>2036000</v>
      </c>
      <c r="AP11" s="203">
        <v>2170000</v>
      </c>
      <c r="AQ11" s="203">
        <v>2313000</v>
      </c>
      <c r="AR11" s="203">
        <v>2465000</v>
      </c>
      <c r="AS11" s="203">
        <v>2627000</v>
      </c>
      <c r="AT11" s="203">
        <v>2800000</v>
      </c>
      <c r="AU11" s="203">
        <v>2984000</v>
      </c>
      <c r="AV11" s="203">
        <v>3181000</v>
      </c>
      <c r="AW11" s="203">
        <v>3390000</v>
      </c>
      <c r="AX11" s="203">
        <v>3613000</v>
      </c>
      <c r="AY11" s="203">
        <v>3851000</v>
      </c>
      <c r="AZ11" s="203">
        <v>4105000</v>
      </c>
      <c r="BA11" s="203">
        <v>4375000</v>
      </c>
      <c r="BB11" s="203">
        <v>4663000</v>
      </c>
      <c r="BC11" s="203">
        <v>4970000</v>
      </c>
      <c r="BD11" s="203">
        <v>5297000</v>
      </c>
      <c r="BE11" s="203">
        <v>5646000</v>
      </c>
      <c r="BF11" s="203">
        <v>6017000</v>
      </c>
      <c r="BG11" s="203">
        <v>6413521</v>
      </c>
      <c r="BH11" s="203">
        <v>6835531</v>
      </c>
      <c r="BI11" s="203">
        <v>7285309</v>
      </c>
      <c r="BJ11" s="203">
        <v>7765258</v>
      </c>
      <c r="BK11" s="203">
        <v>8276416</v>
      </c>
    </row>
    <row r="12" spans="1:63" x14ac:dyDescent="0.35">
      <c r="A12" s="202"/>
      <c r="B12" s="202"/>
      <c r="C12" s="202"/>
      <c r="D12" s="202"/>
      <c r="E12" s="203"/>
      <c r="F12" s="203"/>
      <c r="G12" s="203"/>
      <c r="H12" s="203"/>
      <c r="I12" s="203"/>
      <c r="J12" s="203"/>
      <c r="K12" s="203"/>
      <c r="L12" s="203"/>
      <c r="M12" s="203"/>
      <c r="N12" s="203"/>
      <c r="O12" s="203"/>
      <c r="P12" s="203"/>
      <c r="Q12" s="203"/>
      <c r="R12" s="203"/>
      <c r="S12" s="203"/>
      <c r="T12" s="203"/>
      <c r="U12" s="203"/>
      <c r="V12" s="203"/>
      <c r="W12" s="203"/>
      <c r="X12" s="203"/>
      <c r="Y12" s="203"/>
      <c r="Z12" s="203"/>
      <c r="AA12" s="203"/>
      <c r="AB12" s="203"/>
      <c r="AC12" s="203"/>
      <c r="AD12" s="203"/>
      <c r="AE12" s="203"/>
      <c r="AF12" s="203"/>
      <c r="AG12" s="203"/>
      <c r="AH12" s="203"/>
      <c r="AI12" s="203"/>
      <c r="AJ12" s="203"/>
      <c r="AK12" s="203"/>
      <c r="AL12" s="203"/>
      <c r="AM12" s="203"/>
      <c r="AN12" s="203"/>
      <c r="AO12" s="203"/>
      <c r="AP12" s="203"/>
      <c r="AQ12" s="203"/>
      <c r="AR12" s="203"/>
      <c r="AS12" s="203"/>
      <c r="AT12" s="203"/>
      <c r="AU12" s="203"/>
      <c r="AV12" s="203"/>
      <c r="AW12" s="203"/>
      <c r="AX12" s="203"/>
      <c r="AY12" s="203"/>
      <c r="AZ12" s="203"/>
      <c r="BA12" s="203"/>
      <c r="BB12" s="203"/>
      <c r="BC12" s="203"/>
      <c r="BD12" s="203"/>
      <c r="BE12" s="203"/>
      <c r="BF12" s="203"/>
      <c r="BG12" s="203"/>
      <c r="BH12" s="203"/>
      <c r="BI12" s="203"/>
      <c r="BJ12" s="203"/>
      <c r="BK12" s="203"/>
    </row>
    <row r="13" spans="1:63" x14ac:dyDescent="0.35">
      <c r="A13" s="202"/>
      <c r="B13" s="202"/>
      <c r="C13" s="202"/>
      <c r="D13" s="202"/>
      <c r="E13" s="203"/>
      <c r="F13" s="203"/>
      <c r="G13" s="203"/>
      <c r="H13" s="203"/>
      <c r="I13" s="203"/>
      <c r="J13" s="203"/>
      <c r="K13" s="203"/>
      <c r="L13" s="203"/>
      <c r="M13" s="203"/>
      <c r="N13" s="203"/>
      <c r="O13" s="203"/>
      <c r="P13" s="203"/>
      <c r="Q13" s="203"/>
      <c r="R13" s="203"/>
      <c r="S13" s="203"/>
      <c r="T13" s="203"/>
      <c r="U13" s="203"/>
      <c r="V13" s="203"/>
      <c r="W13" s="203"/>
      <c r="X13" s="203"/>
      <c r="Y13" s="203"/>
      <c r="Z13" s="203"/>
      <c r="AA13" s="203"/>
      <c r="AB13" s="203"/>
      <c r="AC13" s="203"/>
      <c r="AD13" s="203"/>
      <c r="AE13" s="203"/>
      <c r="AF13" s="203"/>
      <c r="AG13" s="203"/>
      <c r="AH13" s="203"/>
      <c r="AI13" s="203"/>
      <c r="AJ13" s="203"/>
      <c r="AK13" s="203"/>
      <c r="AL13" s="203"/>
      <c r="AM13" s="203"/>
      <c r="AN13" s="203"/>
      <c r="AO13" s="203"/>
      <c r="AP13" s="203"/>
      <c r="AQ13" s="203"/>
      <c r="AR13" s="203"/>
      <c r="AS13" s="203"/>
      <c r="AT13" s="203"/>
      <c r="AU13" s="203"/>
      <c r="AV13" s="203"/>
      <c r="AW13" s="203"/>
      <c r="AX13" s="203"/>
      <c r="AY13" s="203"/>
      <c r="AZ13" s="203"/>
      <c r="BA13" s="203"/>
      <c r="BB13" s="203"/>
      <c r="BC13" s="203"/>
      <c r="BD13" s="203"/>
      <c r="BE13" s="203"/>
      <c r="BF13" s="203"/>
      <c r="BG13" s="203"/>
      <c r="BH13" s="203"/>
      <c r="BI13" s="203"/>
      <c r="BJ13" s="203"/>
      <c r="BK13" s="203"/>
    </row>
    <row r="14" spans="1:63" s="29" customFormat="1" x14ac:dyDescent="0.35">
      <c r="A14" s="290" t="s">
        <v>466</v>
      </c>
      <c r="B14" s="290" t="s">
        <v>38</v>
      </c>
      <c r="C14" s="290"/>
      <c r="D14" s="290" t="s">
        <v>387</v>
      </c>
      <c r="E14" s="291">
        <v>2000000</v>
      </c>
      <c r="F14" s="291">
        <v>2000000</v>
      </c>
      <c r="G14" s="291">
        <v>2000000</v>
      </c>
      <c r="H14" s="291">
        <v>2000000</v>
      </c>
      <c r="I14" s="291">
        <v>2000000</v>
      </c>
      <c r="J14" s="291">
        <v>2000000</v>
      </c>
      <c r="K14" s="291">
        <v>2075000</v>
      </c>
      <c r="L14" s="291">
        <v>2075000</v>
      </c>
      <c r="M14" s="291">
        <v>2150000</v>
      </c>
      <c r="N14" s="291">
        <v>2300000</v>
      </c>
      <c r="O14" s="291">
        <v>2150000</v>
      </c>
      <c r="P14" s="291">
        <v>2600000</v>
      </c>
      <c r="Q14" s="291">
        <v>2600000</v>
      </c>
      <c r="R14" s="291">
        <v>2450000</v>
      </c>
      <c r="S14" s="291">
        <v>2325000</v>
      </c>
      <c r="T14" s="291">
        <v>2230000</v>
      </c>
      <c r="U14" s="291">
        <v>2343000</v>
      </c>
      <c r="V14" s="291">
        <v>2440000</v>
      </c>
      <c r="W14" s="291">
        <v>2541000</v>
      </c>
      <c r="X14" s="291">
        <v>2614000</v>
      </c>
      <c r="Y14" s="291">
        <v>2691000</v>
      </c>
      <c r="Z14" s="291">
        <v>2778000</v>
      </c>
      <c r="AA14" s="291">
        <v>2312000</v>
      </c>
      <c r="AB14" s="291">
        <v>1750000</v>
      </c>
      <c r="AC14" s="291">
        <v>1770000</v>
      </c>
      <c r="AD14" s="291">
        <v>1800000</v>
      </c>
      <c r="AE14" s="291">
        <v>1800000</v>
      </c>
      <c r="AF14" s="291">
        <v>1815000</v>
      </c>
      <c r="AG14" s="291">
        <v>1869650</v>
      </c>
      <c r="AH14" s="291">
        <v>1925710</v>
      </c>
      <c r="AI14" s="291">
        <v>4241000</v>
      </c>
      <c r="AJ14" s="291">
        <v>4577000</v>
      </c>
      <c r="AK14" s="291">
        <v>4940000</v>
      </c>
      <c r="AL14" s="291">
        <v>5331000</v>
      </c>
      <c r="AM14" s="291">
        <v>5753000</v>
      </c>
      <c r="AN14" s="291">
        <v>6209000</v>
      </c>
      <c r="AO14" s="291">
        <v>6701000</v>
      </c>
      <c r="AP14" s="291">
        <v>7232000</v>
      </c>
      <c r="AQ14" s="291">
        <v>7805000</v>
      </c>
      <c r="AR14" s="291">
        <v>8423000</v>
      </c>
      <c r="AS14" s="291">
        <v>9091000</v>
      </c>
      <c r="AT14" s="291">
        <v>9811000</v>
      </c>
      <c r="AU14" s="291">
        <v>10588000</v>
      </c>
      <c r="AV14" s="291">
        <v>11427000</v>
      </c>
      <c r="AW14" s="291">
        <v>12333000</v>
      </c>
      <c r="AX14" s="291">
        <v>13310000</v>
      </c>
      <c r="AY14" s="291">
        <v>14364000</v>
      </c>
      <c r="AZ14" s="291">
        <v>15502000</v>
      </c>
      <c r="BA14" s="291">
        <v>16731000</v>
      </c>
      <c r="BB14" s="291">
        <v>18056000</v>
      </c>
      <c r="BC14" s="291">
        <v>19487000</v>
      </c>
      <c r="BD14" s="291">
        <v>21031000</v>
      </c>
      <c r="BE14" s="291">
        <v>22697000</v>
      </c>
      <c r="BF14" s="291">
        <v>24495000</v>
      </c>
      <c r="BG14" s="291">
        <v>26436170</v>
      </c>
      <c r="BH14" s="291">
        <v>28529915</v>
      </c>
      <c r="BI14" s="291">
        <v>30789484</v>
      </c>
      <c r="BJ14" s="291">
        <v>33230856</v>
      </c>
      <c r="BK14" s="291">
        <v>35863764</v>
      </c>
    </row>
    <row r="15" spans="1:63" s="29" customFormat="1" x14ac:dyDescent="0.35">
      <c r="A15" s="290" t="s">
        <v>466</v>
      </c>
      <c r="B15" s="290" t="s">
        <v>38</v>
      </c>
      <c r="C15" s="290"/>
      <c r="D15" s="290" t="s">
        <v>386</v>
      </c>
      <c r="E15" s="291">
        <v>2000000</v>
      </c>
      <c r="F15" s="291">
        <v>2000000</v>
      </c>
      <c r="G15" s="291">
        <v>2000000</v>
      </c>
      <c r="H15" s="291">
        <v>2000000</v>
      </c>
      <c r="I15" s="291">
        <v>2000000</v>
      </c>
      <c r="J15" s="291">
        <v>2000000</v>
      </c>
      <c r="K15" s="291">
        <v>2075000</v>
      </c>
      <c r="L15" s="291">
        <v>2075000</v>
      </c>
      <c r="M15" s="291">
        <v>2150000</v>
      </c>
      <c r="N15" s="291">
        <v>2300000</v>
      </c>
      <c r="O15" s="291">
        <v>2150000</v>
      </c>
      <c r="P15" s="291">
        <v>2600000</v>
      </c>
      <c r="Q15" s="291">
        <v>2600000</v>
      </c>
      <c r="R15" s="291">
        <v>2450000</v>
      </c>
      <c r="S15" s="291">
        <v>2325000</v>
      </c>
      <c r="T15" s="291">
        <v>2230000</v>
      </c>
      <c r="U15" s="291">
        <v>2343000</v>
      </c>
      <c r="V15" s="291">
        <v>2440000</v>
      </c>
      <c r="W15" s="291">
        <v>2540000</v>
      </c>
      <c r="X15" s="291">
        <v>2620000</v>
      </c>
      <c r="Y15" s="291">
        <v>2700000</v>
      </c>
      <c r="Z15" s="291">
        <v>2775000</v>
      </c>
      <c r="AA15" s="291">
        <v>2515000</v>
      </c>
      <c r="AB15" s="291">
        <v>2200000</v>
      </c>
      <c r="AC15" s="291">
        <v>2300000</v>
      </c>
      <c r="AD15" s="291">
        <v>2400000</v>
      </c>
      <c r="AE15" s="291">
        <v>2520000</v>
      </c>
      <c r="AF15" s="291">
        <v>2675000</v>
      </c>
      <c r="AG15" s="291">
        <v>2753300</v>
      </c>
      <c r="AH15" s="291">
        <v>2837820</v>
      </c>
      <c r="AI15" s="291">
        <v>7237000</v>
      </c>
      <c r="AJ15" s="291">
        <v>7684000</v>
      </c>
      <c r="AK15" s="291">
        <v>8159000</v>
      </c>
      <c r="AL15" s="291">
        <v>8663000</v>
      </c>
      <c r="AM15" s="291">
        <v>9198000</v>
      </c>
      <c r="AN15" s="291">
        <v>9767000</v>
      </c>
      <c r="AO15" s="291">
        <v>10370000</v>
      </c>
      <c r="AP15" s="291">
        <v>11011000</v>
      </c>
      <c r="AQ15" s="291">
        <v>11692000</v>
      </c>
      <c r="AR15" s="291">
        <v>12414000</v>
      </c>
      <c r="AS15" s="291">
        <v>13182000</v>
      </c>
      <c r="AT15" s="291">
        <v>13996000</v>
      </c>
      <c r="AU15" s="291">
        <v>14861000</v>
      </c>
      <c r="AV15" s="291">
        <v>15780000</v>
      </c>
      <c r="AW15" s="291">
        <v>16755000</v>
      </c>
      <c r="AX15" s="291">
        <v>17790000</v>
      </c>
      <c r="AY15" s="291">
        <v>18890000</v>
      </c>
      <c r="AZ15" s="291">
        <v>20057000</v>
      </c>
      <c r="BA15" s="291">
        <v>21297000</v>
      </c>
      <c r="BB15" s="291">
        <v>22613000</v>
      </c>
      <c r="BC15" s="291">
        <v>24011000</v>
      </c>
      <c r="BD15" s="291">
        <v>25494000</v>
      </c>
      <c r="BE15" s="291">
        <v>27070000</v>
      </c>
      <c r="BF15" s="291">
        <v>28743000</v>
      </c>
      <c r="BG15" s="291">
        <v>30519349</v>
      </c>
      <c r="BH15" s="291">
        <v>32405445</v>
      </c>
      <c r="BI15" s="291">
        <v>34408101</v>
      </c>
      <c r="BJ15" s="291">
        <v>36534693</v>
      </c>
      <c r="BK15" s="291">
        <v>38792597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63E74-4573-495F-81F0-A8B0A1FE6AF3}">
  <sheetPr>
    <tabColor theme="5"/>
  </sheetPr>
  <dimension ref="A1:BM45"/>
  <sheetViews>
    <sheetView workbookViewId="0">
      <pane xSplit="6" ySplit="1" topLeftCell="H2" activePane="bottomRight" state="frozen"/>
      <selection pane="topRight" activeCell="G1" sqref="G1"/>
      <selection pane="bottomLeft" activeCell="A2" sqref="A2"/>
      <selection pane="bottomRight" activeCell="P9" sqref="G9:P11"/>
    </sheetView>
  </sheetViews>
  <sheetFormatPr defaultRowHeight="14.5" x14ac:dyDescent="0.35"/>
  <cols>
    <col min="1" max="1" width="40" style="52" bestFit="1" customWidth="1"/>
    <col min="2" max="2" width="12.453125" style="112" customWidth="1"/>
    <col min="3" max="3" width="20.1796875" style="64" bestFit="1" customWidth="1"/>
    <col min="4" max="4" width="15.81640625" style="57" bestFit="1" customWidth="1"/>
    <col min="5" max="5" width="9.90625" style="54" bestFit="1" customWidth="1"/>
    <col min="6" max="6" width="10.7265625" style="52" bestFit="1" customWidth="1"/>
    <col min="7" max="7" width="12.6328125" style="25" customWidth="1"/>
    <col min="8" max="16" width="12.6328125" style="52" customWidth="1"/>
    <col min="17" max="17" width="15.6328125" style="320" customWidth="1"/>
    <col min="18" max="51" width="15.6328125" style="52" customWidth="1"/>
    <col min="52" max="52" width="16.453125" style="52" bestFit="1" customWidth="1"/>
    <col min="53" max="65" width="15.6328125" style="52" customWidth="1"/>
    <col min="66" max="16384" width="8.7265625" style="52"/>
  </cols>
  <sheetData>
    <row r="1" spans="1:65" x14ac:dyDescent="0.35">
      <c r="B1" s="52" t="s">
        <v>407</v>
      </c>
      <c r="C1" s="52"/>
      <c r="D1" s="52"/>
      <c r="E1" s="18" t="s">
        <v>413</v>
      </c>
      <c r="F1" s="18"/>
      <c r="G1" s="202">
        <v>1961</v>
      </c>
      <c r="H1" s="202">
        <v>1962</v>
      </c>
      <c r="I1" s="202">
        <v>1963</v>
      </c>
      <c r="J1" s="202">
        <v>1964</v>
      </c>
      <c r="K1" s="202">
        <v>1965</v>
      </c>
      <c r="L1" s="202">
        <v>1966</v>
      </c>
      <c r="M1" s="202">
        <v>1967</v>
      </c>
      <c r="N1" s="202">
        <v>1968</v>
      </c>
      <c r="O1" s="202">
        <v>1969</v>
      </c>
      <c r="P1" s="202">
        <v>1970</v>
      </c>
      <c r="Q1" s="316">
        <v>1971</v>
      </c>
      <c r="R1" s="202">
        <v>1972</v>
      </c>
      <c r="S1" s="202">
        <v>1973</v>
      </c>
      <c r="T1" s="202">
        <v>1974</v>
      </c>
      <c r="U1" s="202">
        <v>1975</v>
      </c>
      <c r="V1" s="202">
        <v>1976</v>
      </c>
      <c r="W1" s="202">
        <v>1977</v>
      </c>
      <c r="X1" s="202">
        <v>1978</v>
      </c>
      <c r="Y1" s="202">
        <v>1979</v>
      </c>
      <c r="Z1" s="202">
        <v>1980</v>
      </c>
      <c r="AA1" s="202">
        <v>1981</v>
      </c>
      <c r="AB1" s="202">
        <v>1982</v>
      </c>
      <c r="AC1" s="202">
        <v>1983</v>
      </c>
      <c r="AD1" s="202">
        <v>1984</v>
      </c>
      <c r="AE1" s="202">
        <v>1985</v>
      </c>
      <c r="AF1" s="202">
        <v>1986</v>
      </c>
      <c r="AG1" s="202">
        <v>1987</v>
      </c>
      <c r="AH1" s="202">
        <v>1988</v>
      </c>
      <c r="AI1" s="202">
        <v>1989</v>
      </c>
      <c r="AJ1" s="202">
        <v>1990</v>
      </c>
      <c r="AK1" s="202">
        <v>1991</v>
      </c>
      <c r="AL1" s="202">
        <v>1992</v>
      </c>
      <c r="AM1" s="202">
        <v>1993</v>
      </c>
      <c r="AN1" s="202">
        <v>1994</v>
      </c>
      <c r="AO1" s="202">
        <v>1995</v>
      </c>
      <c r="AP1" s="202">
        <v>1996</v>
      </c>
      <c r="AQ1" s="202">
        <v>1997</v>
      </c>
      <c r="AR1" s="202">
        <v>1998</v>
      </c>
      <c r="AS1" s="202">
        <v>1999</v>
      </c>
      <c r="AT1" s="202">
        <v>2000</v>
      </c>
      <c r="AU1" s="202">
        <v>2001</v>
      </c>
      <c r="AV1" s="202">
        <v>2002</v>
      </c>
      <c r="AW1" s="202">
        <v>2003</v>
      </c>
      <c r="AX1" s="202">
        <v>2004</v>
      </c>
      <c r="AY1" s="202">
        <v>2005</v>
      </c>
      <c r="AZ1" s="202">
        <v>2006</v>
      </c>
      <c r="BA1" s="202">
        <v>2007</v>
      </c>
      <c r="BB1" s="202">
        <v>2008</v>
      </c>
      <c r="BC1" s="202">
        <v>2009</v>
      </c>
      <c r="BD1" s="202">
        <v>2010</v>
      </c>
      <c r="BE1" s="202">
        <v>2011</v>
      </c>
      <c r="BF1" s="202">
        <v>2012</v>
      </c>
      <c r="BG1" s="202">
        <v>2013</v>
      </c>
      <c r="BH1" s="202">
        <v>2014</v>
      </c>
      <c r="BI1" s="202">
        <v>2015</v>
      </c>
      <c r="BJ1" s="202">
        <v>2016</v>
      </c>
      <c r="BK1" s="202">
        <v>2017</v>
      </c>
      <c r="BL1" s="202">
        <v>2018</v>
      </c>
      <c r="BM1" s="202">
        <v>2019</v>
      </c>
    </row>
    <row r="2" spans="1:65" s="55" customFormat="1" x14ac:dyDescent="0.35">
      <c r="B2" s="117"/>
      <c r="C2" s="118"/>
      <c r="D2" s="116"/>
      <c r="E2" s="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317"/>
      <c r="R2" s="120"/>
      <c r="S2" s="120"/>
      <c r="T2" s="120"/>
      <c r="U2" s="120"/>
      <c r="V2" s="120"/>
      <c r="W2" s="120"/>
      <c r="X2" s="120"/>
      <c r="Y2" s="120"/>
      <c r="Z2" s="120"/>
      <c r="AA2" s="120"/>
      <c r="AB2" s="120"/>
      <c r="AC2" s="120"/>
      <c r="AD2" s="120"/>
      <c r="AE2" s="120"/>
      <c r="AF2" s="120"/>
      <c r="AG2" s="120"/>
      <c r="AH2" s="120"/>
      <c r="AI2" s="120"/>
      <c r="AJ2" s="120"/>
      <c r="AK2" s="120"/>
      <c r="AL2" s="120"/>
      <c r="AM2" s="120"/>
      <c r="AN2" s="120"/>
      <c r="AO2" s="120"/>
      <c r="AP2" s="120"/>
      <c r="AQ2" s="120"/>
      <c r="AR2" s="120"/>
      <c r="AS2" s="120"/>
      <c r="AT2" s="120"/>
      <c r="AU2" s="120"/>
      <c r="AV2" s="120"/>
      <c r="AW2" s="120"/>
      <c r="AX2" s="120"/>
      <c r="AY2" s="120"/>
      <c r="AZ2" s="120"/>
      <c r="BA2" s="120"/>
      <c r="BB2" s="120"/>
      <c r="BC2" s="120"/>
      <c r="BD2" s="120"/>
      <c r="BE2" s="126"/>
      <c r="BF2" s="126"/>
      <c r="BG2" s="126"/>
      <c r="BH2" s="126"/>
      <c r="BI2" s="126"/>
      <c r="BJ2" s="126"/>
      <c r="BK2" s="126"/>
      <c r="BL2" s="126"/>
      <c r="BM2" s="126"/>
    </row>
    <row r="3" spans="1:65" x14ac:dyDescent="0.35">
      <c r="A3" s="161" t="s">
        <v>486</v>
      </c>
      <c r="Q3" s="318"/>
    </row>
    <row r="4" spans="1:65" x14ac:dyDescent="0.35">
      <c r="A4" s="56" t="s">
        <v>297</v>
      </c>
      <c r="Q4" s="318"/>
    </row>
    <row r="6" spans="1:65" x14ac:dyDescent="0.35">
      <c r="H6" s="25"/>
      <c r="I6" s="25"/>
      <c r="J6" s="25"/>
      <c r="K6" s="25"/>
      <c r="L6" s="25"/>
      <c r="M6" s="25"/>
      <c r="N6" s="25"/>
      <c r="O6" s="25"/>
      <c r="P6" s="25"/>
      <c r="Q6" s="318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</row>
    <row r="7" spans="1:65" s="66" customFormat="1" x14ac:dyDescent="0.35">
      <c r="A7" s="65" t="s">
        <v>488</v>
      </c>
      <c r="B7" s="297"/>
      <c r="C7" s="298"/>
      <c r="D7" s="299"/>
      <c r="E7" s="70"/>
      <c r="G7" s="300"/>
      <c r="Q7" s="319"/>
    </row>
    <row r="8" spans="1:65" x14ac:dyDescent="0.35">
      <c r="B8" s="123"/>
      <c r="C8" s="51"/>
      <c r="D8" s="124"/>
    </row>
    <row r="9" spans="1:65" x14ac:dyDescent="0.35">
      <c r="A9" s="52" t="s">
        <v>263</v>
      </c>
      <c r="B9" s="112">
        <v>0.85</v>
      </c>
      <c r="C9" s="52" t="s">
        <v>466</v>
      </c>
      <c r="D9" s="302">
        <f>1-B9</f>
        <v>0.15000000000000002</v>
      </c>
      <c r="E9" s="52"/>
      <c r="F9" s="52" t="s">
        <v>0</v>
      </c>
      <c r="G9" s="38">
        <f>'CHA FAO - Data, Perm Crops'!E4*'CHA - HANPP, Perm Crops'!$D9</f>
        <v>3600.0000000000005</v>
      </c>
      <c r="H9" s="38">
        <f>'CHA FAO - Data, Perm Crops'!F4*'CHA - HANPP, Perm Crops'!$D9</f>
        <v>3900.0000000000005</v>
      </c>
      <c r="I9" s="38">
        <f>'CHA FAO - Data, Perm Crops'!G4*'CHA - HANPP, Perm Crops'!$D9</f>
        <v>4200.0000000000009</v>
      </c>
      <c r="J9" s="38">
        <f>'CHA FAO - Data, Perm Crops'!H4*'CHA - HANPP, Perm Crops'!$D9</f>
        <v>4500.0000000000009</v>
      </c>
      <c r="K9" s="38">
        <f>'CHA FAO - Data, Perm Crops'!I4*'CHA - HANPP, Perm Crops'!$D9</f>
        <v>4800.0000000000009</v>
      </c>
      <c r="L9" s="38">
        <f>'CHA FAO - Data, Perm Crops'!J4*'CHA - HANPP, Perm Crops'!$D9</f>
        <v>4950.0000000000009</v>
      </c>
      <c r="M9" s="38">
        <f>'CHA FAO - Data, Perm Crops'!K4*'CHA - HANPP, Perm Crops'!$D9</f>
        <v>5100.0000000000009</v>
      </c>
      <c r="N9" s="38">
        <f>'CHA FAO - Data, Perm Crops'!L4*'CHA - HANPP, Perm Crops'!$D9</f>
        <v>5250.0000000000009</v>
      </c>
      <c r="O9" s="38">
        <f>'CHA FAO - Data, Perm Crops'!M4*'CHA - HANPP, Perm Crops'!$D9</f>
        <v>5400.0000000000009</v>
      </c>
      <c r="P9" s="38">
        <f>'CHA FAO - Data, Perm Crops'!N4*'CHA - HANPP, Perm Crops'!$D9</f>
        <v>5550.0000000000009</v>
      </c>
      <c r="Q9" s="38">
        <f>'CHA FAO - Data, Perm Crops'!O4*'CHA - HANPP, Perm Crops'!$D9</f>
        <v>5700.0000000000009</v>
      </c>
      <c r="R9" s="38">
        <f>'CHA FAO - Data, Perm Crops'!P4*'CHA - HANPP, Perm Crops'!$D9</f>
        <v>5700.0000000000009</v>
      </c>
      <c r="S9" s="38">
        <f>'CHA FAO - Data, Perm Crops'!Q4*'CHA - HANPP, Perm Crops'!$D9</f>
        <v>4350.0000000000009</v>
      </c>
      <c r="T9" s="38">
        <f>'CHA FAO - Data, Perm Crops'!R4*'CHA - HANPP, Perm Crops'!$D9</f>
        <v>5100.0000000000009</v>
      </c>
      <c r="U9" s="38">
        <f>'CHA FAO - Data, Perm Crops'!S4*'CHA - HANPP, Perm Crops'!$D9</f>
        <v>5250.0000000000009</v>
      </c>
      <c r="V9" s="38">
        <f>'CHA FAO - Data, Perm Crops'!T4*'CHA - HANPP, Perm Crops'!$D9</f>
        <v>5400.0000000000009</v>
      </c>
      <c r="W9" s="38">
        <f>'CHA FAO - Data, Perm Crops'!U4*'CHA - HANPP, Perm Crops'!$D9</f>
        <v>5250.0000000000009</v>
      </c>
      <c r="X9" s="38">
        <f>'CHA FAO - Data, Perm Crops'!V4*'CHA - HANPP, Perm Crops'!$D9</f>
        <v>5550.0000000000009</v>
      </c>
      <c r="Y9" s="38">
        <f>'CHA FAO - Data, Perm Crops'!W4*'CHA - HANPP, Perm Crops'!$D9</f>
        <v>5700.0000000000009</v>
      </c>
      <c r="Z9" s="38">
        <f>'CHA FAO - Data, Perm Crops'!X4*'CHA - HANPP, Perm Crops'!$D9</f>
        <v>5850.0000000000009</v>
      </c>
      <c r="AA9" s="38">
        <f>'CHA FAO - Data, Perm Crops'!Y4*'CHA - HANPP, Perm Crops'!$D9</f>
        <v>6300.0000000000009</v>
      </c>
      <c r="AB9" s="38">
        <f>'CHA FAO - Data, Perm Crops'!Z4*'CHA - HANPP, Perm Crops'!$D9</f>
        <v>6750.0000000000009</v>
      </c>
      <c r="AC9" s="38">
        <f>'CHA FAO - Data, Perm Crops'!AA4*'CHA - HANPP, Perm Crops'!$D9</f>
        <v>7500.0000000000009</v>
      </c>
      <c r="AD9" s="38">
        <f>'CHA FAO - Data, Perm Crops'!AB4*'CHA - HANPP, Perm Crops'!$D9</f>
        <v>6750.0000000000009</v>
      </c>
      <c r="AE9" s="38">
        <f>'CHA FAO - Data, Perm Crops'!AC4*'CHA - HANPP, Perm Crops'!$D9</f>
        <v>7500.0000000000009</v>
      </c>
      <c r="AF9" s="38">
        <f>'CHA FAO - Data, Perm Crops'!AD4*'CHA - HANPP, Perm Crops'!$D9</f>
        <v>7500.0000000000009</v>
      </c>
      <c r="AG9" s="38">
        <f>'CHA FAO - Data, Perm Crops'!AE4*'CHA - HANPP, Perm Crops'!$D9</f>
        <v>7500.0000000000009</v>
      </c>
      <c r="AH9" s="38">
        <f>'CHA FAO - Data, Perm Crops'!AF4*'CHA - HANPP, Perm Crops'!$D9</f>
        <v>7770.0000000000009</v>
      </c>
      <c r="AI9" s="38">
        <f>'CHA FAO - Data, Perm Crops'!AG4*'CHA - HANPP, Perm Crops'!$D9</f>
        <v>7770.0000000000009</v>
      </c>
      <c r="AJ9" s="38">
        <f>'CHA FAO - Data, Perm Crops'!AH4*'CHA - HANPP, Perm Crops'!$D9</f>
        <v>7500.0000000000009</v>
      </c>
      <c r="AK9" s="38">
        <f>'CHA FAO - Data, Perm Crops'!AI4*'CHA - HANPP, Perm Crops'!$D9</f>
        <v>8250.0000000000018</v>
      </c>
      <c r="AL9" s="38">
        <f>'CHA FAO - Data, Perm Crops'!AJ4*'CHA - HANPP, Perm Crops'!$D9</f>
        <v>8442.9000000000015</v>
      </c>
      <c r="AM9" s="38">
        <f>'CHA FAO - Data, Perm Crops'!AK4*'CHA - HANPP, Perm Crops'!$D9</f>
        <v>8690.8500000000022</v>
      </c>
      <c r="AN9" s="38">
        <f>'CHA FAO - Data, Perm Crops'!AL4*'CHA - HANPP, Perm Crops'!$D9</f>
        <v>9000.0000000000018</v>
      </c>
      <c r="AO9" s="38">
        <f>'CHA FAO - Data, Perm Crops'!AM4*'CHA - HANPP, Perm Crops'!$D9</f>
        <v>9157.9500000000007</v>
      </c>
      <c r="AP9" s="38">
        <f>'CHA FAO - Data, Perm Crops'!AN4*'CHA - HANPP, Perm Crops'!$D9</f>
        <v>9373.3500000000022</v>
      </c>
      <c r="AQ9" s="38">
        <f>'CHA FAO - Data, Perm Crops'!AO4*'CHA - HANPP, Perm Crops'!$D9</f>
        <v>9750.0000000000018</v>
      </c>
      <c r="AR9" s="38">
        <f>'CHA FAO - Data, Perm Crops'!AP4*'CHA - HANPP, Perm Crops'!$D9</f>
        <v>9450.0000000000018</v>
      </c>
      <c r="AS9" s="38">
        <f>'CHA FAO - Data, Perm Crops'!AQ4*'CHA - HANPP, Perm Crops'!$D9</f>
        <v>9554.8500000000022</v>
      </c>
      <c r="AT9" s="38">
        <f>'CHA FAO - Data, Perm Crops'!AR4*'CHA - HANPP, Perm Crops'!$D9</f>
        <v>9571.9500000000007</v>
      </c>
      <c r="AU9" s="38">
        <f>'CHA FAO - Data, Perm Crops'!AS4*'CHA - HANPP, Perm Crops'!$D9</f>
        <v>9461.2500000000018</v>
      </c>
      <c r="AV9" s="38">
        <f>'CHA FAO - Data, Perm Crops'!AT4*'CHA - HANPP, Perm Crops'!$D9</f>
        <v>9500.4000000000015</v>
      </c>
      <c r="AW9" s="38">
        <f>'CHA FAO - Data, Perm Crops'!AU4*'CHA - HANPP, Perm Crops'!$D9</f>
        <v>9524.2500000000018</v>
      </c>
      <c r="AX9" s="38">
        <f>'CHA FAO - Data, Perm Crops'!AV4*'CHA - HANPP, Perm Crops'!$D9</f>
        <v>9548.2500000000018</v>
      </c>
      <c r="AY9" s="38">
        <f>'CHA FAO - Data, Perm Crops'!AW4*'CHA - HANPP, Perm Crops'!$D9</f>
        <v>9400.2000000000007</v>
      </c>
      <c r="AZ9" s="38">
        <f>'CHA FAO - Data, Perm Crops'!AX4*'CHA - HANPP, Perm Crops'!$D9</f>
        <v>9475.0500000000011</v>
      </c>
      <c r="BA9" s="38">
        <f>'CHA FAO - Data, Perm Crops'!AY4*'CHA - HANPP, Perm Crops'!$D9</f>
        <v>9550.9500000000007</v>
      </c>
      <c r="BB9" s="38">
        <f>'CHA FAO - Data, Perm Crops'!AZ4*'CHA - HANPP, Perm Crops'!$D9</f>
        <v>9626.8500000000022</v>
      </c>
      <c r="BC9" s="38">
        <f>'CHA FAO - Data, Perm Crops'!BA4*'CHA - HANPP, Perm Crops'!$D9</f>
        <v>9600.0000000000018</v>
      </c>
      <c r="BD9" s="38">
        <f>'CHA FAO - Data, Perm Crops'!BB4*'CHA - HANPP, Perm Crops'!$D9</f>
        <v>9750.0000000000018</v>
      </c>
      <c r="BE9" s="38">
        <f>'CHA FAO - Data, Perm Crops'!BC4*'CHA - HANPP, Perm Crops'!$D9</f>
        <v>10050.000000000002</v>
      </c>
      <c r="BF9" s="38">
        <f>'CHA FAO - Data, Perm Crops'!BD4*'CHA - HANPP, Perm Crops'!$D9</f>
        <v>10200.000000000002</v>
      </c>
      <c r="BG9" s="38">
        <f>'CHA FAO - Data, Perm Crops'!BE4*'CHA - HANPP, Perm Crops'!$D9</f>
        <v>10050.000000000002</v>
      </c>
      <c r="BH9" s="38">
        <f>'CHA FAO - Data, Perm Crops'!BF4*'CHA - HANPP, Perm Crops'!$D9</f>
        <v>9958.6500000000015</v>
      </c>
      <c r="BI9" s="38">
        <f>'CHA FAO - Data, Perm Crops'!BG4*'CHA - HANPP, Perm Crops'!$D9</f>
        <v>10184.250000000002</v>
      </c>
      <c r="BJ9" s="38">
        <f>'CHA FAO - Data, Perm Crops'!BH4*'CHA - HANPP, Perm Crops'!$D9</f>
        <v>10228.500000000002</v>
      </c>
      <c r="BK9" s="38">
        <f>'CHA FAO - Data, Perm Crops'!BI4*'CHA - HANPP, Perm Crops'!$D9</f>
        <v>10274.700000000001</v>
      </c>
      <c r="BL9" s="38">
        <f>'CHA FAO - Data, Perm Crops'!BJ4*'CHA - HANPP, Perm Crops'!$D9</f>
        <v>10321.050000000001</v>
      </c>
      <c r="BM9" s="38">
        <f>'CHA FAO - Data, Perm Crops'!BK4*'CHA - HANPP, Perm Crops'!$D9</f>
        <v>10367.400000000001</v>
      </c>
    </row>
    <row r="10" spans="1:65" x14ac:dyDescent="0.35">
      <c r="A10" s="52" t="s">
        <v>262</v>
      </c>
      <c r="B10" s="112">
        <f>AVERAGE(0.835,0.808,0.88)</f>
        <v>0.84100000000000008</v>
      </c>
      <c r="C10" s="52" t="s">
        <v>466</v>
      </c>
      <c r="D10" s="302">
        <f>1-B10</f>
        <v>0.15899999999999992</v>
      </c>
      <c r="E10" s="52"/>
      <c r="F10" s="52" t="s">
        <v>0</v>
      </c>
      <c r="G10" s="38">
        <f>'CHA FAO - Data, Perm Crops'!E5*'CHA - HANPP, Perm Crops'!$D10</f>
        <v>794.99999999999955</v>
      </c>
      <c r="H10" s="38">
        <f>'CHA FAO - Data, Perm Crops'!F5*'CHA - HANPP, Perm Crops'!$D10</f>
        <v>1430.9999999999993</v>
      </c>
      <c r="I10" s="38">
        <f>'CHA FAO - Data, Perm Crops'!G5*'CHA - HANPP, Perm Crops'!$D10</f>
        <v>1907.9999999999991</v>
      </c>
      <c r="J10" s="38">
        <f>'CHA FAO - Data, Perm Crops'!H5*'CHA - HANPP, Perm Crops'!$D10</f>
        <v>2384.9999999999986</v>
      </c>
      <c r="K10" s="38">
        <f>'CHA FAO - Data, Perm Crops'!I5*'CHA - HANPP, Perm Crops'!$D10</f>
        <v>2861.9999999999986</v>
      </c>
      <c r="L10" s="38">
        <f>'CHA FAO - Data, Perm Crops'!J5*'CHA - HANPP, Perm Crops'!$D10</f>
        <v>3497.9999999999982</v>
      </c>
      <c r="M10" s="38">
        <f>'CHA FAO - Data, Perm Crops'!K5*'CHA - HANPP, Perm Crops'!$D10</f>
        <v>3497.9999999999982</v>
      </c>
      <c r="N10" s="38">
        <f>'CHA FAO - Data, Perm Crops'!L5*'CHA - HANPP, Perm Crops'!$D10</f>
        <v>3656.9999999999982</v>
      </c>
      <c r="O10" s="38">
        <f>'CHA FAO - Data, Perm Crops'!M5*'CHA - HANPP, Perm Crops'!$D10</f>
        <v>3656.9999999999982</v>
      </c>
      <c r="P10" s="38">
        <f>'CHA FAO - Data, Perm Crops'!N5*'CHA - HANPP, Perm Crops'!$D10</f>
        <v>3815.9999999999982</v>
      </c>
      <c r="Q10" s="38">
        <f>'CHA FAO - Data, Perm Crops'!O5*'CHA - HANPP, Perm Crops'!$D10</f>
        <v>3974.9999999999982</v>
      </c>
      <c r="R10" s="38">
        <f>'CHA FAO - Data, Perm Crops'!P5*'CHA - HANPP, Perm Crops'!$D10</f>
        <v>3974.9999999999982</v>
      </c>
      <c r="S10" s="38">
        <f>'CHA FAO - Data, Perm Crops'!Q5*'CHA - HANPP, Perm Crops'!$D10</f>
        <v>4133.9999999999982</v>
      </c>
      <c r="T10" s="38">
        <f>'CHA FAO - Data, Perm Crops'!R5*'CHA - HANPP, Perm Crops'!$D10</f>
        <v>4292.9999999999982</v>
      </c>
      <c r="U10" s="38">
        <f>'CHA FAO - Data, Perm Crops'!S5*'CHA - HANPP, Perm Crops'!$D10</f>
        <v>4292.9999999999982</v>
      </c>
      <c r="V10" s="38">
        <f>'CHA FAO - Data, Perm Crops'!T5*'CHA - HANPP, Perm Crops'!$D10</f>
        <v>4451.9999999999982</v>
      </c>
      <c r="W10" s="38">
        <f>'CHA FAO - Data, Perm Crops'!U5*'CHA - HANPP, Perm Crops'!$D10</f>
        <v>4451.9999999999982</v>
      </c>
      <c r="X10" s="38">
        <f>'CHA FAO - Data, Perm Crops'!V5*'CHA - HANPP, Perm Crops'!$D10</f>
        <v>4610.9999999999973</v>
      </c>
      <c r="Y10" s="38">
        <f>'CHA FAO - Data, Perm Crops'!W5*'CHA - HANPP, Perm Crops'!$D10</f>
        <v>4769.9999999999973</v>
      </c>
      <c r="Z10" s="38">
        <f>'CHA FAO - Data, Perm Crops'!X5*'CHA - HANPP, Perm Crops'!$D10</f>
        <v>4451.9999999999982</v>
      </c>
      <c r="AA10" s="38">
        <f>'CHA FAO - Data, Perm Crops'!Y5*'CHA - HANPP, Perm Crops'!$D10</f>
        <v>4610.9999999999973</v>
      </c>
      <c r="AB10" s="38">
        <f>'CHA FAO - Data, Perm Crops'!Z5*'CHA - HANPP, Perm Crops'!$D10</f>
        <v>4769.9999999999973</v>
      </c>
      <c r="AC10" s="38">
        <f>'CHA FAO - Data, Perm Crops'!AA5*'CHA - HANPP, Perm Crops'!$D10</f>
        <v>5087.9999999999973</v>
      </c>
      <c r="AD10" s="38">
        <f>'CHA FAO - Data, Perm Crops'!AB5*'CHA - HANPP, Perm Crops'!$D10</f>
        <v>4769.9999999999973</v>
      </c>
      <c r="AE10" s="38">
        <f>'CHA FAO - Data, Perm Crops'!AC5*'CHA - HANPP, Perm Crops'!$D10</f>
        <v>5087.9999999999973</v>
      </c>
      <c r="AF10" s="38">
        <f>'CHA FAO - Data, Perm Crops'!AD5*'CHA - HANPP, Perm Crops'!$D10</f>
        <v>5087.9999999999973</v>
      </c>
      <c r="AG10" s="38">
        <f>'CHA FAO - Data, Perm Crops'!AE5*'CHA - HANPP, Perm Crops'!$D10</f>
        <v>5087.9999999999973</v>
      </c>
      <c r="AH10" s="38">
        <f>'CHA FAO - Data, Perm Crops'!AF5*'CHA - HANPP, Perm Crops'!$D10</f>
        <v>5087.9999999999973</v>
      </c>
      <c r="AI10" s="38">
        <f>'CHA FAO - Data, Perm Crops'!AG5*'CHA - HANPP, Perm Crops'!$D10</f>
        <v>5087.9999999999973</v>
      </c>
      <c r="AJ10" s="38">
        <f>'CHA FAO - Data, Perm Crops'!AH5*'CHA - HANPP, Perm Crops'!$D10</f>
        <v>5036.4839999999976</v>
      </c>
      <c r="AK10" s="38">
        <f>'CHA FAO - Data, Perm Crops'!AI5*'CHA - HANPP, Perm Crops'!$D10</f>
        <v>4641.0509999999977</v>
      </c>
      <c r="AL10" s="38">
        <f>'CHA FAO - Data, Perm Crops'!AJ5*'CHA - HANPP, Perm Crops'!$D10</f>
        <v>4677.6209999999974</v>
      </c>
      <c r="AM10" s="38">
        <f>'CHA FAO - Data, Perm Crops'!AK5*'CHA - HANPP, Perm Crops'!$D10</f>
        <v>4714.190999999998</v>
      </c>
      <c r="AN10" s="38">
        <f>'CHA FAO - Data, Perm Crops'!AL5*'CHA - HANPP, Perm Crops'!$D10</f>
        <v>4750.7609999999977</v>
      </c>
      <c r="AO10" s="38">
        <f>'CHA FAO - Data, Perm Crops'!AM5*'CHA - HANPP, Perm Crops'!$D10</f>
        <v>4787.3309999999974</v>
      </c>
      <c r="AP10" s="38">
        <f>'CHA FAO - Data, Perm Crops'!AN5*'CHA - HANPP, Perm Crops'!$D10</f>
        <v>4823.9009999999971</v>
      </c>
      <c r="AQ10" s="38">
        <f>'CHA FAO - Data, Perm Crops'!AO5*'CHA - HANPP, Perm Crops'!$D10</f>
        <v>4860.4709999999977</v>
      </c>
      <c r="AR10" s="38">
        <f>'CHA FAO - Data, Perm Crops'!AP5*'CHA - HANPP, Perm Crops'!$D10</f>
        <v>4896.8819999999978</v>
      </c>
      <c r="AS10" s="38">
        <f>'CHA FAO - Data, Perm Crops'!AQ5*'CHA - HANPP, Perm Crops'!$D10</f>
        <v>4933.4519999999975</v>
      </c>
      <c r="AT10" s="38">
        <f>'CHA FAO - Data, Perm Crops'!AR5*'CHA - HANPP, Perm Crops'!$D10</f>
        <v>4970.0219999999972</v>
      </c>
      <c r="AU10" s="38">
        <f>'CHA FAO - Data, Perm Crops'!AS5*'CHA - HANPP, Perm Crops'!$D10</f>
        <v>5006.5919999999978</v>
      </c>
      <c r="AV10" s="38">
        <f>'CHA FAO - Data, Perm Crops'!AT5*'CHA - HANPP, Perm Crops'!$D10</f>
        <v>5043.1619999999975</v>
      </c>
      <c r="AW10" s="38">
        <f>'CHA FAO - Data, Perm Crops'!AU5*'CHA - HANPP, Perm Crops'!$D10</f>
        <v>5079.7319999999972</v>
      </c>
      <c r="AX10" s="38">
        <f>'CHA FAO - Data, Perm Crops'!AV5*'CHA - HANPP, Perm Crops'!$D10</f>
        <v>5116.301999999997</v>
      </c>
      <c r="AY10" s="38">
        <f>'CHA FAO - Data, Perm Crops'!AW5*'CHA - HANPP, Perm Crops'!$D10</f>
        <v>5119.163999999997</v>
      </c>
      <c r="AZ10" s="38">
        <f>'CHA FAO - Data, Perm Crops'!AX5*'CHA - HANPP, Perm Crops'!$D10</f>
        <v>5161.2989999999972</v>
      </c>
      <c r="BA10" s="38">
        <f>'CHA FAO - Data, Perm Crops'!AY5*'CHA - HANPP, Perm Crops'!$D10</f>
        <v>5167.4999999999973</v>
      </c>
      <c r="BB10" s="38">
        <f>'CHA FAO - Data, Perm Crops'!AZ5*'CHA - HANPP, Perm Crops'!$D10</f>
        <v>5218.6979999999976</v>
      </c>
      <c r="BC10" s="38">
        <f>'CHA FAO - Data, Perm Crops'!BA5*'CHA - HANPP, Perm Crops'!$D10</f>
        <v>5252.5649999999978</v>
      </c>
      <c r="BD10" s="38">
        <f>'CHA FAO - Data, Perm Crops'!BB5*'CHA - HANPP, Perm Crops'!$D10</f>
        <v>5286.7499999999973</v>
      </c>
      <c r="BE10" s="38">
        <f>'CHA FAO - Data, Perm Crops'!BC5*'CHA - HANPP, Perm Crops'!$D10</f>
        <v>5246.9999999999973</v>
      </c>
      <c r="BF10" s="38">
        <f>'CHA FAO - Data, Perm Crops'!BD5*'CHA - HANPP, Perm Crops'!$D10</f>
        <v>5564.9999999999973</v>
      </c>
      <c r="BG10" s="38">
        <f>'CHA FAO - Data, Perm Crops'!BE5*'CHA - HANPP, Perm Crops'!$D10</f>
        <v>5485.4999999999973</v>
      </c>
      <c r="BH10" s="38">
        <f>'CHA FAO - Data, Perm Crops'!BF5*'CHA - HANPP, Perm Crops'!$D10</f>
        <v>5475.8009999999977</v>
      </c>
      <c r="BI10" s="38">
        <f>'CHA FAO - Data, Perm Crops'!BG5*'CHA - HANPP, Perm Crops'!$D10</f>
        <v>5518.5719999999974</v>
      </c>
      <c r="BJ10" s="38">
        <f>'CHA FAO - Data, Perm Crops'!BH5*'CHA - HANPP, Perm Crops'!$D10</f>
        <v>5547.5099999999975</v>
      </c>
      <c r="BK10" s="38">
        <f>'CHA FAO - Data, Perm Crops'!BI5*'CHA - HANPP, Perm Crops'!$D10</f>
        <v>5582.4899999999971</v>
      </c>
      <c r="BL10" s="38">
        <f>'CHA FAO - Data, Perm Crops'!BJ5*'CHA - HANPP, Perm Crops'!$D10</f>
        <v>5613.4949999999972</v>
      </c>
      <c r="BM10" s="38">
        <f>'CHA FAO - Data, Perm Crops'!BK5*'CHA - HANPP, Perm Crops'!$D10</f>
        <v>5646.8849999999975</v>
      </c>
    </row>
    <row r="11" spans="1:65" x14ac:dyDescent="0.35">
      <c r="A11" s="52" t="s">
        <v>480</v>
      </c>
      <c r="B11" s="112">
        <v>0.21299999999999999</v>
      </c>
      <c r="C11" s="52" t="s">
        <v>466</v>
      </c>
      <c r="D11" s="302">
        <f>1-B11</f>
        <v>0.78700000000000003</v>
      </c>
      <c r="E11" s="52"/>
      <c r="F11" s="52" t="s">
        <v>0</v>
      </c>
      <c r="G11" s="38">
        <f>'CHA FAO - Data, Perm Crops'!E6*'CHA - HANPP, Perm Crops'!$D11</f>
        <v>19675</v>
      </c>
      <c r="H11" s="38">
        <f>'CHA FAO - Data, Perm Crops'!F6*'CHA - HANPP, Perm Crops'!$D11</f>
        <v>19675</v>
      </c>
      <c r="I11" s="38">
        <f>'CHA FAO - Data, Perm Crops'!G6*'CHA - HANPP, Perm Crops'!$D11</f>
        <v>15740</v>
      </c>
      <c r="J11" s="38">
        <f>'CHA FAO - Data, Perm Crops'!H6*'CHA - HANPP, Perm Crops'!$D11</f>
        <v>14166</v>
      </c>
      <c r="K11" s="38">
        <f>'CHA FAO - Data, Perm Crops'!I6*'CHA - HANPP, Perm Crops'!$D11</f>
        <v>14166</v>
      </c>
      <c r="L11" s="38">
        <f>'CHA FAO - Data, Perm Crops'!J6*'CHA - HANPP, Perm Crops'!$D11</f>
        <v>15740</v>
      </c>
      <c r="M11" s="38">
        <f>'CHA FAO - Data, Perm Crops'!K6*'CHA - HANPP, Perm Crops'!$D11</f>
        <v>15740</v>
      </c>
      <c r="N11" s="38">
        <f>'CHA FAO - Data, Perm Crops'!L6*'CHA - HANPP, Perm Crops'!$D11</f>
        <v>17314</v>
      </c>
      <c r="O11" s="38">
        <f>'CHA FAO - Data, Perm Crops'!M6*'CHA - HANPP, Perm Crops'!$D11</f>
        <v>17314</v>
      </c>
      <c r="P11" s="38">
        <f>'CHA FAO - Data, Perm Crops'!N6*'CHA - HANPP, Perm Crops'!$D11</f>
        <v>17314</v>
      </c>
      <c r="Q11" s="38">
        <f>'CHA FAO - Data, Perm Crops'!O6*'CHA - HANPP, Perm Crops'!$D11</f>
        <v>17314</v>
      </c>
      <c r="R11" s="38">
        <f>'CHA FAO - Data, Perm Crops'!P6*'CHA - HANPP, Perm Crops'!$D11</f>
        <v>18101</v>
      </c>
      <c r="S11" s="38">
        <f>'CHA FAO - Data, Perm Crops'!Q6*'CHA - HANPP, Perm Crops'!$D11</f>
        <v>19675</v>
      </c>
      <c r="T11" s="38">
        <f>'CHA FAO - Data, Perm Crops'!R6*'CHA - HANPP, Perm Crops'!$D11</f>
        <v>19675</v>
      </c>
      <c r="U11" s="38">
        <f>'CHA FAO - Data, Perm Crops'!S6*'CHA - HANPP, Perm Crops'!$D11</f>
        <v>19675</v>
      </c>
      <c r="V11" s="38">
        <f>'CHA FAO - Data, Perm Crops'!T6*'CHA - HANPP, Perm Crops'!$D11</f>
        <v>19675</v>
      </c>
      <c r="W11" s="38">
        <f>'CHA FAO - Data, Perm Crops'!U6*'CHA - HANPP, Perm Crops'!$D11</f>
        <v>19675</v>
      </c>
      <c r="X11" s="38">
        <f>'CHA FAO - Data, Perm Crops'!V6*'CHA - HANPP, Perm Crops'!$D11</f>
        <v>19675</v>
      </c>
      <c r="Y11" s="38">
        <f>'CHA FAO - Data, Perm Crops'!W6*'CHA - HANPP, Perm Crops'!$D11</f>
        <v>19675</v>
      </c>
      <c r="Z11" s="38">
        <f>'CHA FAO - Data, Perm Crops'!X6*'CHA - HANPP, Perm Crops'!$D11</f>
        <v>19675</v>
      </c>
      <c r="AA11" s="38">
        <f>'CHA FAO - Data, Perm Crops'!Y6*'CHA - HANPP, Perm Crops'!$D11</f>
        <v>19675</v>
      </c>
      <c r="AB11" s="38">
        <f>'CHA FAO - Data, Perm Crops'!Z6*'CHA - HANPP, Perm Crops'!$D11</f>
        <v>19675</v>
      </c>
      <c r="AC11" s="38">
        <f>'CHA FAO - Data, Perm Crops'!AA6*'CHA - HANPP, Perm Crops'!$D11</f>
        <v>19675</v>
      </c>
      <c r="AD11" s="38">
        <f>'CHA FAO - Data, Perm Crops'!AB6*'CHA - HANPP, Perm Crops'!$D11</f>
        <v>19675</v>
      </c>
      <c r="AE11" s="38">
        <f>'CHA FAO - Data, Perm Crops'!AC6*'CHA - HANPP, Perm Crops'!$D11</f>
        <v>19675</v>
      </c>
      <c r="AF11" s="38">
        <f>'CHA FAO - Data, Perm Crops'!AD6*'CHA - HANPP, Perm Crops'!$D11</f>
        <v>19675</v>
      </c>
      <c r="AG11" s="38">
        <f>'CHA FAO - Data, Perm Crops'!AE6*'CHA - HANPP, Perm Crops'!$D11</f>
        <v>19675</v>
      </c>
      <c r="AH11" s="38">
        <f>'CHA FAO - Data, Perm Crops'!AF6*'CHA - HANPP, Perm Crops'!$D11</f>
        <v>19675</v>
      </c>
      <c r="AI11" s="38">
        <f>'CHA FAO - Data, Perm Crops'!AG6*'CHA - HANPP, Perm Crops'!$D11</f>
        <v>19675</v>
      </c>
      <c r="AJ11" s="38">
        <f>'CHA FAO - Data, Perm Crops'!AH6*'CHA - HANPP, Perm Crops'!$D11</f>
        <v>19475.888999999999</v>
      </c>
      <c r="AK11" s="38">
        <f>'CHA FAO - Data, Perm Crops'!AI6*'CHA - HANPP, Perm Crops'!$D11</f>
        <v>13996.795</v>
      </c>
      <c r="AL11" s="38">
        <f>'CHA FAO - Data, Perm Crops'!AJ6*'CHA - HANPP, Perm Crops'!$D11</f>
        <v>14135.307000000001</v>
      </c>
      <c r="AM11" s="38">
        <f>'CHA FAO - Data, Perm Crops'!AK6*'CHA - HANPP, Perm Crops'!$D11</f>
        <v>14166</v>
      </c>
      <c r="AN11" s="38">
        <f>'CHA FAO - Data, Perm Crops'!AL6*'CHA - HANPP, Perm Crops'!$D11</f>
        <v>14166</v>
      </c>
      <c r="AO11" s="38">
        <f>'CHA FAO - Data, Perm Crops'!AM6*'CHA - HANPP, Perm Crops'!$D11</f>
        <v>14188.823</v>
      </c>
      <c r="AP11" s="38">
        <f>'CHA FAO - Data, Perm Crops'!AN6*'CHA - HANPP, Perm Crops'!$D11</f>
        <v>14205.35</v>
      </c>
      <c r="AQ11" s="38">
        <f>'CHA FAO - Data, Perm Crops'!AO6*'CHA - HANPP, Perm Crops'!$D11</f>
        <v>14221.877</v>
      </c>
      <c r="AR11" s="38">
        <f>'CHA FAO - Data, Perm Crops'!AP6*'CHA - HANPP, Perm Crops'!$D11</f>
        <v>14238.404</v>
      </c>
      <c r="AS11" s="38">
        <f>'CHA FAO - Data, Perm Crops'!AQ6*'CHA - HANPP, Perm Crops'!$D11</f>
        <v>14254.931</v>
      </c>
      <c r="AT11" s="38">
        <f>'CHA FAO - Data, Perm Crops'!AR6*'CHA - HANPP, Perm Crops'!$D11</f>
        <v>14272.245000000001</v>
      </c>
      <c r="AU11" s="38">
        <f>'CHA FAO - Data, Perm Crops'!AS6*'CHA - HANPP, Perm Crops'!$D11</f>
        <v>14289.559000000001</v>
      </c>
      <c r="AV11" s="38">
        <f>'CHA FAO - Data, Perm Crops'!AT6*'CHA - HANPP, Perm Crops'!$D11</f>
        <v>14306.873000000001</v>
      </c>
      <c r="AW11" s="38">
        <f>'CHA FAO - Data, Perm Crops'!AU6*'CHA - HANPP, Perm Crops'!$D11</f>
        <v>13619.822</v>
      </c>
      <c r="AX11" s="38">
        <f>'CHA FAO - Data, Perm Crops'!AV6*'CHA - HANPP, Perm Crops'!$D11</f>
        <v>13799.258</v>
      </c>
      <c r="AY11" s="38">
        <f>'CHA FAO - Data, Perm Crops'!AW6*'CHA - HANPP, Perm Crops'!$D11</f>
        <v>14003.878000000001</v>
      </c>
      <c r="AZ11" s="38">
        <f>'CHA FAO - Data, Perm Crops'!AX6*'CHA - HANPP, Perm Crops'!$D11</f>
        <v>14209.285</v>
      </c>
      <c r="BA11" s="38">
        <f>'CHA FAO - Data, Perm Crops'!AY6*'CHA - HANPP, Perm Crops'!$D11</f>
        <v>14402.1</v>
      </c>
      <c r="BB11" s="38">
        <f>'CHA FAO - Data, Perm Crops'!AZ6*'CHA - HANPP, Perm Crops'!$D11</f>
        <v>14638.2</v>
      </c>
      <c r="BC11" s="38">
        <f>'CHA FAO - Data, Perm Crops'!BA6*'CHA - HANPP, Perm Crops'!$D11</f>
        <v>14872.726000000001</v>
      </c>
      <c r="BD11" s="38">
        <f>'CHA FAO - Data, Perm Crops'!BB6*'CHA - HANPP, Perm Crops'!$D11</f>
        <v>14966.379000000001</v>
      </c>
      <c r="BE11" s="38">
        <f>'CHA FAO - Data, Perm Crops'!BC6*'CHA - HANPP, Perm Crops'!$D11</f>
        <v>15346.5</v>
      </c>
      <c r="BF11" s="38">
        <f>'CHA FAO - Data, Perm Crops'!BD6*'CHA - HANPP, Perm Crops'!$D11</f>
        <v>15740</v>
      </c>
      <c r="BG11" s="38">
        <f>'CHA FAO - Data, Perm Crops'!BE6*'CHA - HANPP, Perm Crops'!$D11</f>
        <v>15740</v>
      </c>
      <c r="BH11" s="38">
        <f>'CHA FAO - Data, Perm Crops'!BF6*'CHA - HANPP, Perm Crops'!$D11</f>
        <v>15841.523000000001</v>
      </c>
      <c r="BI11" s="38">
        <f>'CHA FAO - Data, Perm Crops'!BG6*'CHA - HANPP, Perm Crops'!$D11</f>
        <v>16139.009</v>
      </c>
      <c r="BJ11" s="38">
        <f>'CHA FAO - Data, Perm Crops'!BH6*'CHA - HANPP, Perm Crops'!$D11</f>
        <v>16334.972000000002</v>
      </c>
      <c r="BK11" s="38">
        <f>'CHA FAO - Data, Perm Crops'!BI6*'CHA - HANPP, Perm Crops'!$D11</f>
        <v>16519.13</v>
      </c>
      <c r="BL11" s="38">
        <f>'CHA FAO - Data, Perm Crops'!BJ6*'CHA - HANPP, Perm Crops'!$D11</f>
        <v>16703.288</v>
      </c>
      <c r="BM11" s="38">
        <f>'CHA FAO - Data, Perm Crops'!BK6*'CHA - HANPP, Perm Crops'!$D11</f>
        <v>16887.446</v>
      </c>
    </row>
    <row r="12" spans="1:65" s="94" customFormat="1" x14ac:dyDescent="0.35">
      <c r="A12" s="94" t="s">
        <v>481</v>
      </c>
      <c r="B12" s="228">
        <v>0.12</v>
      </c>
      <c r="C12" s="94" t="s">
        <v>466</v>
      </c>
      <c r="D12" s="302">
        <f>1-B12</f>
        <v>0.88</v>
      </c>
      <c r="F12" s="94" t="s">
        <v>0</v>
      </c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318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>
        <v>10</v>
      </c>
      <c r="AE12" s="215"/>
      <c r="AF12" s="215"/>
      <c r="AG12" s="215"/>
      <c r="AH12" s="215"/>
      <c r="AI12" s="215"/>
      <c r="AJ12" s="215">
        <v>0</v>
      </c>
      <c r="AK12" s="215">
        <v>0</v>
      </c>
      <c r="AL12" s="215">
        <v>0</v>
      </c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215"/>
    </row>
    <row r="13" spans="1:65" s="94" customFormat="1" x14ac:dyDescent="0.35">
      <c r="A13" s="94" t="s">
        <v>122</v>
      </c>
      <c r="B13" s="228">
        <v>0.9</v>
      </c>
      <c r="C13" s="94" t="s">
        <v>466</v>
      </c>
      <c r="D13" s="302">
        <f>1-B13</f>
        <v>9.9999999999999978E-2</v>
      </c>
      <c r="F13" s="94" t="s">
        <v>0</v>
      </c>
      <c r="G13" s="215">
        <v>0</v>
      </c>
      <c r="H13" s="215">
        <v>0</v>
      </c>
      <c r="I13" s="215">
        <v>0</v>
      </c>
      <c r="J13" s="215">
        <v>0</v>
      </c>
      <c r="K13" s="215">
        <v>0</v>
      </c>
      <c r="L13" s="215">
        <v>0</v>
      </c>
      <c r="M13" s="215">
        <v>0</v>
      </c>
      <c r="N13" s="215">
        <v>0</v>
      </c>
      <c r="O13" s="215">
        <v>0</v>
      </c>
      <c r="P13" s="215">
        <v>0</v>
      </c>
      <c r="Q13" s="318">
        <v>0</v>
      </c>
      <c r="R13" s="215">
        <v>0</v>
      </c>
      <c r="S13" s="215">
        <v>0</v>
      </c>
      <c r="T13" s="215">
        <v>0</v>
      </c>
      <c r="U13" s="215">
        <v>0</v>
      </c>
      <c r="V13" s="215">
        <v>0</v>
      </c>
      <c r="W13" s="215">
        <v>0</v>
      </c>
      <c r="X13" s="215">
        <v>0</v>
      </c>
      <c r="Y13" s="215">
        <v>0</v>
      </c>
      <c r="Z13" s="215">
        <v>0</v>
      </c>
      <c r="AA13" s="215">
        <v>0</v>
      </c>
      <c r="AB13" s="215">
        <v>0</v>
      </c>
      <c r="AC13" s="215">
        <v>0</v>
      </c>
      <c r="AD13" s="215">
        <v>0</v>
      </c>
      <c r="AE13" s="215">
        <v>0</v>
      </c>
      <c r="AF13" s="215">
        <v>0</v>
      </c>
      <c r="AG13" s="215">
        <v>0</v>
      </c>
      <c r="AH13" s="215">
        <v>0</v>
      </c>
      <c r="AI13" s="215">
        <v>0</v>
      </c>
      <c r="AJ13" s="215">
        <v>0</v>
      </c>
      <c r="AK13" s="215">
        <v>0</v>
      </c>
      <c r="AL13" s="215">
        <v>0</v>
      </c>
      <c r="AM13" s="215">
        <v>0</v>
      </c>
      <c r="AN13" s="215">
        <v>0</v>
      </c>
      <c r="AO13" s="215">
        <v>0</v>
      </c>
      <c r="AP13" s="215">
        <v>0</v>
      </c>
      <c r="AQ13" s="215">
        <v>0</v>
      </c>
      <c r="AR13" s="215">
        <v>0</v>
      </c>
      <c r="AS13" s="215">
        <v>0</v>
      </c>
      <c r="AT13" s="215">
        <v>0</v>
      </c>
      <c r="AU13" s="215">
        <v>0</v>
      </c>
      <c r="AV13" s="215">
        <v>0</v>
      </c>
      <c r="AW13" s="215">
        <v>0</v>
      </c>
      <c r="AX13" s="215">
        <v>0</v>
      </c>
      <c r="AY13" s="215">
        <v>0</v>
      </c>
      <c r="AZ13" s="215">
        <v>0</v>
      </c>
      <c r="BA13" s="215">
        <v>0</v>
      </c>
      <c r="BB13" s="215">
        <v>0</v>
      </c>
      <c r="BC13" s="215">
        <v>0</v>
      </c>
      <c r="BD13" s="215">
        <v>0</v>
      </c>
      <c r="BE13" s="215">
        <v>0</v>
      </c>
      <c r="BF13" s="215">
        <v>0</v>
      </c>
      <c r="BG13" s="215">
        <v>0</v>
      </c>
      <c r="BH13" s="215">
        <v>0</v>
      </c>
      <c r="BI13" s="215">
        <v>0</v>
      </c>
      <c r="BJ13" s="215">
        <v>0</v>
      </c>
      <c r="BK13" s="215">
        <v>0</v>
      </c>
      <c r="BL13" s="215">
        <v>0</v>
      </c>
      <c r="BM13" s="215">
        <v>0</v>
      </c>
    </row>
    <row r="14" spans="1:65" x14ac:dyDescent="0.35">
      <c r="C14" s="52"/>
      <c r="D14" s="52"/>
      <c r="E14" s="52"/>
      <c r="H14" s="25"/>
      <c r="I14" s="25"/>
      <c r="J14" s="25"/>
      <c r="K14" s="25"/>
      <c r="L14" s="25"/>
      <c r="M14" s="25"/>
      <c r="N14" s="25"/>
      <c r="O14" s="25"/>
      <c r="P14" s="25"/>
      <c r="Q14" s="318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</row>
    <row r="15" spans="1:65" x14ac:dyDescent="0.35">
      <c r="B15" s="243"/>
      <c r="C15" s="115"/>
      <c r="D15" s="244"/>
      <c r="H15" s="25"/>
      <c r="I15" s="25"/>
      <c r="J15" s="25"/>
      <c r="K15" s="25"/>
      <c r="L15" s="25"/>
      <c r="M15" s="25"/>
      <c r="N15" s="25"/>
      <c r="O15" s="25"/>
      <c r="P15" s="25"/>
      <c r="Q15" s="318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</row>
    <row r="16" spans="1:65" x14ac:dyDescent="0.35">
      <c r="A16" s="161" t="s">
        <v>274</v>
      </c>
      <c r="B16" s="243"/>
      <c r="C16" s="115"/>
      <c r="D16" s="244"/>
      <c r="F16" s="52" t="s">
        <v>271</v>
      </c>
      <c r="G16" s="119">
        <f t="shared" ref="G16:AL16" si="0">SUM(G9:G14)</f>
        <v>24070</v>
      </c>
      <c r="H16" s="119">
        <f t="shared" si="0"/>
        <v>25006</v>
      </c>
      <c r="I16" s="119">
        <f t="shared" si="0"/>
        <v>21848</v>
      </c>
      <c r="J16" s="119">
        <f t="shared" si="0"/>
        <v>21051</v>
      </c>
      <c r="K16" s="119">
        <f t="shared" si="0"/>
        <v>21828</v>
      </c>
      <c r="L16" s="119">
        <f t="shared" si="0"/>
        <v>24188</v>
      </c>
      <c r="M16" s="119">
        <f t="shared" si="0"/>
        <v>24338</v>
      </c>
      <c r="N16" s="119">
        <f t="shared" si="0"/>
        <v>26221</v>
      </c>
      <c r="O16" s="119">
        <f t="shared" si="0"/>
        <v>26371</v>
      </c>
      <c r="P16" s="119">
        <f t="shared" si="0"/>
        <v>26680</v>
      </c>
      <c r="Q16" s="321">
        <f t="shared" si="0"/>
        <v>26989</v>
      </c>
      <c r="R16" s="119">
        <f t="shared" si="0"/>
        <v>27776</v>
      </c>
      <c r="S16" s="119">
        <f t="shared" si="0"/>
        <v>28159</v>
      </c>
      <c r="T16" s="119">
        <f t="shared" si="0"/>
        <v>29068</v>
      </c>
      <c r="U16" s="119">
        <f t="shared" si="0"/>
        <v>29218</v>
      </c>
      <c r="V16" s="119">
        <f t="shared" si="0"/>
        <v>29527</v>
      </c>
      <c r="W16" s="119">
        <f t="shared" si="0"/>
        <v>29377</v>
      </c>
      <c r="X16" s="119">
        <f t="shared" si="0"/>
        <v>29836</v>
      </c>
      <c r="Y16" s="119">
        <f t="shared" si="0"/>
        <v>30145</v>
      </c>
      <c r="Z16" s="119">
        <f t="shared" si="0"/>
        <v>29977</v>
      </c>
      <c r="AA16" s="119">
        <f t="shared" si="0"/>
        <v>30586</v>
      </c>
      <c r="AB16" s="119">
        <f t="shared" si="0"/>
        <v>31195</v>
      </c>
      <c r="AC16" s="119">
        <f t="shared" si="0"/>
        <v>32263</v>
      </c>
      <c r="AD16" s="119">
        <f t="shared" si="0"/>
        <v>31205</v>
      </c>
      <c r="AE16" s="119">
        <f t="shared" si="0"/>
        <v>32263</v>
      </c>
      <c r="AF16" s="119">
        <f t="shared" si="0"/>
        <v>32263</v>
      </c>
      <c r="AG16" s="119">
        <f t="shared" si="0"/>
        <v>32263</v>
      </c>
      <c r="AH16" s="119">
        <f t="shared" si="0"/>
        <v>32533</v>
      </c>
      <c r="AI16" s="119">
        <f t="shared" si="0"/>
        <v>32533</v>
      </c>
      <c r="AJ16" s="119">
        <f t="shared" si="0"/>
        <v>32012.373</v>
      </c>
      <c r="AK16" s="119">
        <f t="shared" si="0"/>
        <v>26887.845999999998</v>
      </c>
      <c r="AL16" s="119">
        <f t="shared" si="0"/>
        <v>27255.828000000001</v>
      </c>
      <c r="AM16" s="119">
        <f t="shared" ref="AM16:BM16" si="1">SUM(AM9:AM14)</f>
        <v>27571.041000000001</v>
      </c>
      <c r="AN16" s="119">
        <f t="shared" si="1"/>
        <v>27916.760999999999</v>
      </c>
      <c r="AO16" s="119">
        <f t="shared" si="1"/>
        <v>28134.103999999999</v>
      </c>
      <c r="AP16" s="119">
        <f t="shared" si="1"/>
        <v>28402.601000000002</v>
      </c>
      <c r="AQ16" s="119">
        <f t="shared" si="1"/>
        <v>28832.347999999998</v>
      </c>
      <c r="AR16" s="119">
        <f t="shared" si="1"/>
        <v>28585.286</v>
      </c>
      <c r="AS16" s="119">
        <f t="shared" si="1"/>
        <v>28743.233</v>
      </c>
      <c r="AT16" s="119">
        <f t="shared" si="1"/>
        <v>28814.216999999997</v>
      </c>
      <c r="AU16" s="119">
        <f t="shared" si="1"/>
        <v>28757.401000000002</v>
      </c>
      <c r="AV16" s="119">
        <f t="shared" si="1"/>
        <v>28850.434999999998</v>
      </c>
      <c r="AW16" s="119">
        <f t="shared" si="1"/>
        <v>28223.804</v>
      </c>
      <c r="AX16" s="119">
        <f t="shared" si="1"/>
        <v>28463.809999999998</v>
      </c>
      <c r="AY16" s="119">
        <f t="shared" si="1"/>
        <v>28523.241999999998</v>
      </c>
      <c r="AZ16" s="119">
        <f t="shared" si="1"/>
        <v>28845.633999999998</v>
      </c>
      <c r="BA16" s="119">
        <f t="shared" si="1"/>
        <v>29120.549999999996</v>
      </c>
      <c r="BB16" s="119">
        <f t="shared" si="1"/>
        <v>29483.748</v>
      </c>
      <c r="BC16" s="119">
        <f t="shared" si="1"/>
        <v>29725.290999999997</v>
      </c>
      <c r="BD16" s="119">
        <f t="shared" si="1"/>
        <v>30003.129000000001</v>
      </c>
      <c r="BE16" s="119">
        <f t="shared" si="1"/>
        <v>30643.5</v>
      </c>
      <c r="BF16" s="119">
        <f t="shared" si="1"/>
        <v>31505</v>
      </c>
      <c r="BG16" s="119">
        <f t="shared" si="1"/>
        <v>31275.5</v>
      </c>
      <c r="BH16" s="119">
        <f t="shared" si="1"/>
        <v>31275.974000000002</v>
      </c>
      <c r="BI16" s="119">
        <f t="shared" si="1"/>
        <v>31841.830999999998</v>
      </c>
      <c r="BJ16" s="119">
        <f t="shared" si="1"/>
        <v>32110.982</v>
      </c>
      <c r="BK16" s="119">
        <f t="shared" si="1"/>
        <v>32376.32</v>
      </c>
      <c r="BL16" s="119">
        <f t="shared" si="1"/>
        <v>32637.832999999999</v>
      </c>
      <c r="BM16" s="119">
        <f t="shared" si="1"/>
        <v>32901.731</v>
      </c>
    </row>
    <row r="17" spans="1:65" x14ac:dyDescent="0.35">
      <c r="A17" s="160"/>
      <c r="B17" s="243"/>
      <c r="C17" s="115"/>
      <c r="D17" s="244"/>
      <c r="G17" s="119"/>
      <c r="H17" s="119"/>
      <c r="I17" s="119"/>
      <c r="J17" s="119"/>
      <c r="K17" s="119"/>
      <c r="L17" s="119"/>
      <c r="M17" s="119"/>
      <c r="N17" s="119"/>
      <c r="O17" s="119"/>
      <c r="P17" s="119"/>
      <c r="Q17" s="321"/>
      <c r="R17" s="119"/>
      <c r="S17" s="119"/>
      <c r="T17" s="119"/>
      <c r="U17" s="119"/>
      <c r="V17" s="119"/>
      <c r="W17" s="119"/>
      <c r="X17" s="119"/>
      <c r="Y17" s="119"/>
      <c r="Z17" s="119"/>
      <c r="AA17" s="119"/>
      <c r="AB17" s="119"/>
      <c r="AC17" s="119"/>
      <c r="AD17" s="119"/>
      <c r="AE17" s="119"/>
      <c r="AF17" s="119"/>
      <c r="AG17" s="119"/>
      <c r="AH17" s="119"/>
      <c r="AI17" s="119"/>
      <c r="AJ17" s="119"/>
      <c r="AK17" s="119"/>
      <c r="AL17" s="119"/>
      <c r="AM17" s="119"/>
      <c r="AN17" s="119"/>
      <c r="AO17" s="119"/>
      <c r="AP17" s="119"/>
      <c r="AQ17" s="119"/>
      <c r="AR17" s="119"/>
      <c r="AS17" s="119"/>
      <c r="AT17" s="119"/>
      <c r="AU17" s="119"/>
      <c r="AV17" s="119"/>
      <c r="AW17" s="119"/>
      <c r="AX17" s="119"/>
      <c r="AY17" s="119"/>
      <c r="AZ17" s="119"/>
      <c r="BA17" s="119"/>
      <c r="BB17" s="119"/>
      <c r="BC17" s="119"/>
      <c r="BD17" s="119"/>
      <c r="BE17" s="119"/>
      <c r="BF17" s="119"/>
      <c r="BG17" s="119"/>
      <c r="BH17" s="119"/>
      <c r="BI17" s="119"/>
      <c r="BJ17" s="119"/>
      <c r="BK17" s="119"/>
      <c r="BL17" s="119"/>
      <c r="BM17" s="119"/>
    </row>
    <row r="18" spans="1:65" x14ac:dyDescent="0.35">
      <c r="A18" s="161" t="s">
        <v>489</v>
      </c>
      <c r="B18" s="243"/>
      <c r="C18" s="115"/>
      <c r="D18" s="244">
        <v>0.5</v>
      </c>
      <c r="G18" s="119">
        <f t="shared" ref="G18:AL18" si="2">G16*$D18</f>
        <v>12035</v>
      </c>
      <c r="H18" s="119">
        <f t="shared" si="2"/>
        <v>12503</v>
      </c>
      <c r="I18" s="119">
        <f t="shared" si="2"/>
        <v>10924</v>
      </c>
      <c r="J18" s="119">
        <f t="shared" si="2"/>
        <v>10525.5</v>
      </c>
      <c r="K18" s="119">
        <f t="shared" si="2"/>
        <v>10914</v>
      </c>
      <c r="L18" s="119">
        <f t="shared" si="2"/>
        <v>12094</v>
      </c>
      <c r="M18" s="119">
        <f t="shared" si="2"/>
        <v>12169</v>
      </c>
      <c r="N18" s="119">
        <f t="shared" si="2"/>
        <v>13110.5</v>
      </c>
      <c r="O18" s="119">
        <f t="shared" si="2"/>
        <v>13185.5</v>
      </c>
      <c r="P18" s="119">
        <f t="shared" si="2"/>
        <v>13340</v>
      </c>
      <c r="Q18" s="321">
        <f t="shared" si="2"/>
        <v>13494.5</v>
      </c>
      <c r="R18" s="119">
        <f t="shared" si="2"/>
        <v>13888</v>
      </c>
      <c r="S18" s="119">
        <f t="shared" si="2"/>
        <v>14079.5</v>
      </c>
      <c r="T18" s="119">
        <f t="shared" si="2"/>
        <v>14534</v>
      </c>
      <c r="U18" s="119">
        <f t="shared" si="2"/>
        <v>14609</v>
      </c>
      <c r="V18" s="119">
        <f t="shared" si="2"/>
        <v>14763.5</v>
      </c>
      <c r="W18" s="119">
        <f t="shared" si="2"/>
        <v>14688.5</v>
      </c>
      <c r="X18" s="119">
        <f t="shared" si="2"/>
        <v>14918</v>
      </c>
      <c r="Y18" s="119">
        <f t="shared" si="2"/>
        <v>15072.5</v>
      </c>
      <c r="Z18" s="119">
        <f t="shared" si="2"/>
        <v>14988.5</v>
      </c>
      <c r="AA18" s="119">
        <f t="shared" si="2"/>
        <v>15293</v>
      </c>
      <c r="AB18" s="119">
        <f t="shared" si="2"/>
        <v>15597.5</v>
      </c>
      <c r="AC18" s="119">
        <f t="shared" si="2"/>
        <v>16131.5</v>
      </c>
      <c r="AD18" s="119">
        <f t="shared" si="2"/>
        <v>15602.5</v>
      </c>
      <c r="AE18" s="119">
        <f t="shared" si="2"/>
        <v>16131.5</v>
      </c>
      <c r="AF18" s="119">
        <f t="shared" si="2"/>
        <v>16131.5</v>
      </c>
      <c r="AG18" s="119">
        <f t="shared" si="2"/>
        <v>16131.5</v>
      </c>
      <c r="AH18" s="119">
        <f t="shared" si="2"/>
        <v>16266.5</v>
      </c>
      <c r="AI18" s="119">
        <f t="shared" si="2"/>
        <v>16266.5</v>
      </c>
      <c r="AJ18" s="119">
        <f t="shared" si="2"/>
        <v>16006.1865</v>
      </c>
      <c r="AK18" s="119">
        <f t="shared" si="2"/>
        <v>13443.922999999999</v>
      </c>
      <c r="AL18" s="119">
        <f t="shared" si="2"/>
        <v>13627.914000000001</v>
      </c>
      <c r="AM18" s="119">
        <f t="shared" ref="AM18:BM18" si="3">AM16*$D18</f>
        <v>13785.520500000001</v>
      </c>
      <c r="AN18" s="119">
        <f t="shared" si="3"/>
        <v>13958.380499999999</v>
      </c>
      <c r="AO18" s="119">
        <f t="shared" si="3"/>
        <v>14067.052</v>
      </c>
      <c r="AP18" s="119">
        <f t="shared" si="3"/>
        <v>14201.300500000001</v>
      </c>
      <c r="AQ18" s="119">
        <f t="shared" si="3"/>
        <v>14416.173999999999</v>
      </c>
      <c r="AR18" s="119">
        <f t="shared" si="3"/>
        <v>14292.643</v>
      </c>
      <c r="AS18" s="119">
        <f t="shared" si="3"/>
        <v>14371.6165</v>
      </c>
      <c r="AT18" s="119">
        <f t="shared" si="3"/>
        <v>14407.108499999998</v>
      </c>
      <c r="AU18" s="119">
        <f t="shared" si="3"/>
        <v>14378.700500000001</v>
      </c>
      <c r="AV18" s="119">
        <f t="shared" si="3"/>
        <v>14425.217499999999</v>
      </c>
      <c r="AW18" s="119">
        <f t="shared" si="3"/>
        <v>14111.902</v>
      </c>
      <c r="AX18" s="119">
        <f t="shared" si="3"/>
        <v>14231.904999999999</v>
      </c>
      <c r="AY18" s="119">
        <f t="shared" si="3"/>
        <v>14261.620999999999</v>
      </c>
      <c r="AZ18" s="119">
        <f t="shared" si="3"/>
        <v>14422.816999999999</v>
      </c>
      <c r="BA18" s="119">
        <f t="shared" si="3"/>
        <v>14560.274999999998</v>
      </c>
      <c r="BB18" s="119">
        <f t="shared" si="3"/>
        <v>14741.874</v>
      </c>
      <c r="BC18" s="119">
        <f t="shared" si="3"/>
        <v>14862.645499999999</v>
      </c>
      <c r="BD18" s="119">
        <f t="shared" si="3"/>
        <v>15001.5645</v>
      </c>
      <c r="BE18" s="119">
        <f t="shared" si="3"/>
        <v>15321.75</v>
      </c>
      <c r="BF18" s="119">
        <f t="shared" si="3"/>
        <v>15752.5</v>
      </c>
      <c r="BG18" s="119">
        <f t="shared" si="3"/>
        <v>15637.75</v>
      </c>
      <c r="BH18" s="119">
        <f t="shared" si="3"/>
        <v>15637.987000000001</v>
      </c>
      <c r="BI18" s="119">
        <f t="shared" si="3"/>
        <v>15920.915499999999</v>
      </c>
      <c r="BJ18" s="119">
        <f t="shared" si="3"/>
        <v>16055.491</v>
      </c>
      <c r="BK18" s="119">
        <f t="shared" si="3"/>
        <v>16188.16</v>
      </c>
      <c r="BL18" s="119">
        <f t="shared" si="3"/>
        <v>16318.916499999999</v>
      </c>
      <c r="BM18" s="119">
        <f t="shared" si="3"/>
        <v>16450.8655</v>
      </c>
    </row>
    <row r="19" spans="1:65" x14ac:dyDescent="0.35">
      <c r="A19" s="160"/>
      <c r="B19" s="243"/>
      <c r="C19" s="115"/>
      <c r="D19" s="244"/>
      <c r="G19" s="119"/>
      <c r="H19" s="119"/>
      <c r="I19" s="119"/>
      <c r="J19" s="119"/>
      <c r="K19" s="119"/>
      <c r="L19" s="119"/>
      <c r="M19" s="119"/>
      <c r="N19" s="119"/>
      <c r="O19" s="119"/>
      <c r="P19" s="119"/>
      <c r="Q19" s="321"/>
      <c r="R19" s="119"/>
      <c r="S19" s="119"/>
      <c r="T19" s="119"/>
      <c r="U19" s="119"/>
      <c r="V19" s="119"/>
      <c r="W19" s="119"/>
      <c r="X19" s="119"/>
      <c r="Y19" s="119"/>
      <c r="Z19" s="119"/>
      <c r="AA19" s="119"/>
      <c r="AB19" s="119"/>
      <c r="AC19" s="119"/>
      <c r="AD19" s="119"/>
      <c r="AE19" s="119"/>
      <c r="AF19" s="119"/>
      <c r="AG19" s="119"/>
      <c r="AH19" s="119"/>
      <c r="AI19" s="119"/>
      <c r="AJ19" s="119"/>
      <c r="AK19" s="119"/>
      <c r="AL19" s="119"/>
      <c r="AM19" s="119"/>
      <c r="AN19" s="119"/>
      <c r="AO19" s="119"/>
      <c r="AP19" s="119"/>
      <c r="AQ19" s="119"/>
      <c r="AR19" s="119"/>
      <c r="AS19" s="119"/>
      <c r="AT19" s="119"/>
      <c r="AU19" s="119"/>
      <c r="AV19" s="119"/>
      <c r="AW19" s="119"/>
      <c r="AX19" s="119"/>
      <c r="AY19" s="119"/>
      <c r="AZ19" s="119"/>
      <c r="BA19" s="119"/>
      <c r="BB19" s="119"/>
      <c r="BC19" s="119"/>
      <c r="BD19" s="119"/>
      <c r="BE19" s="119"/>
      <c r="BF19" s="119"/>
      <c r="BG19" s="119"/>
      <c r="BH19" s="119"/>
      <c r="BI19" s="119"/>
      <c r="BJ19" s="119"/>
      <c r="BK19" s="119"/>
      <c r="BL19" s="119"/>
      <c r="BM19" s="119"/>
    </row>
    <row r="20" spans="1:65" x14ac:dyDescent="0.35">
      <c r="A20" s="160"/>
      <c r="B20" s="243"/>
      <c r="C20" s="115"/>
      <c r="D20" s="244"/>
      <c r="G20" s="119"/>
      <c r="H20" s="119"/>
      <c r="I20" s="119"/>
      <c r="J20" s="119"/>
      <c r="K20" s="119"/>
      <c r="L20" s="119"/>
      <c r="M20" s="119"/>
      <c r="N20" s="119"/>
      <c r="O20" s="119"/>
      <c r="P20" s="119"/>
      <c r="Q20" s="321"/>
      <c r="R20" s="119"/>
      <c r="S20" s="119"/>
      <c r="T20" s="119"/>
      <c r="U20" s="119"/>
      <c r="V20" s="119"/>
      <c r="W20" s="119"/>
      <c r="X20" s="119"/>
      <c r="Y20" s="119"/>
      <c r="Z20" s="119"/>
      <c r="AA20" s="119"/>
      <c r="AB20" s="119"/>
      <c r="AC20" s="119"/>
      <c r="AD20" s="119"/>
      <c r="AE20" s="119"/>
      <c r="AF20" s="119"/>
      <c r="AG20" s="119"/>
      <c r="AH20" s="119"/>
      <c r="AI20" s="119"/>
      <c r="AJ20" s="119"/>
      <c r="AK20" s="119"/>
      <c r="AL20" s="119"/>
      <c r="AM20" s="119"/>
      <c r="AN20" s="119"/>
      <c r="AO20" s="119"/>
      <c r="AP20" s="119"/>
      <c r="AQ20" s="119"/>
      <c r="AR20" s="119"/>
      <c r="AS20" s="119"/>
      <c r="AT20" s="119"/>
      <c r="AU20" s="119"/>
      <c r="AV20" s="119"/>
      <c r="AW20" s="119"/>
      <c r="AX20" s="119"/>
      <c r="AY20" s="119"/>
      <c r="AZ20" s="119"/>
      <c r="BA20" s="119"/>
      <c r="BB20" s="119"/>
      <c r="BC20" s="119"/>
      <c r="BD20" s="119"/>
      <c r="BE20" s="119"/>
      <c r="BF20" s="119"/>
      <c r="BG20" s="119"/>
      <c r="BH20" s="119"/>
      <c r="BI20" s="119"/>
      <c r="BJ20" s="119"/>
      <c r="BK20" s="119"/>
      <c r="BL20" s="119"/>
      <c r="BM20" s="119"/>
    </row>
    <row r="21" spans="1:65" s="94" customFormat="1" x14ac:dyDescent="0.35">
      <c r="A21" s="250" t="s">
        <v>294</v>
      </c>
      <c r="B21" s="228"/>
      <c r="C21" s="229"/>
      <c r="D21" s="230"/>
      <c r="E21" s="54"/>
      <c r="G21" s="215"/>
      <c r="Q21" s="320"/>
    </row>
    <row r="22" spans="1:65" s="94" customFormat="1" x14ac:dyDescent="0.35">
      <c r="A22" s="94" t="s">
        <v>287</v>
      </c>
      <c r="B22" s="228"/>
      <c r="C22" s="229"/>
      <c r="D22" s="230"/>
      <c r="E22" s="54"/>
      <c r="F22" s="94" t="s">
        <v>288</v>
      </c>
      <c r="G22" s="215"/>
      <c r="H22" s="215"/>
      <c r="I22" s="215"/>
      <c r="J22" s="215"/>
      <c r="K22" s="215"/>
      <c r="L22" s="215"/>
      <c r="M22" s="215"/>
      <c r="N22" s="215"/>
      <c r="O22" s="215"/>
      <c r="P22" s="215"/>
      <c r="Q22" s="318"/>
      <c r="R22" s="215"/>
      <c r="S22" s="215"/>
      <c r="T22" s="215"/>
      <c r="U22" s="215"/>
      <c r="V22" s="215"/>
      <c r="W22" s="215"/>
      <c r="X22" s="215"/>
      <c r="Y22" s="215"/>
      <c r="Z22" s="215"/>
      <c r="AA22" s="215"/>
      <c r="AB22" s="215"/>
      <c r="AC22" s="215"/>
      <c r="AD22" s="215"/>
      <c r="AE22" s="215"/>
      <c r="AF22" s="215"/>
      <c r="AG22" s="215"/>
      <c r="AH22" s="215"/>
      <c r="AI22" s="215"/>
      <c r="AJ22" s="215"/>
      <c r="AK22" s="215"/>
      <c r="AL22" s="215"/>
      <c r="AM22" s="215"/>
      <c r="AN22" s="215"/>
      <c r="AO22" s="215"/>
      <c r="AP22" s="215"/>
      <c r="AQ22" s="215"/>
      <c r="AR22" s="215"/>
      <c r="AS22" s="215"/>
      <c r="AT22" s="215"/>
      <c r="AU22" s="215"/>
      <c r="AV22" s="215"/>
      <c r="AW22" s="215"/>
      <c r="AX22" s="215"/>
      <c r="AY22" s="215"/>
      <c r="AZ22" s="215"/>
      <c r="BA22" s="215"/>
      <c r="BB22" s="215"/>
      <c r="BC22" s="215"/>
      <c r="BD22" s="215"/>
      <c r="BE22" s="215"/>
      <c r="BF22" s="215"/>
      <c r="BG22" s="215"/>
      <c r="BH22" s="215"/>
      <c r="BI22" s="215"/>
      <c r="BJ22" s="215"/>
      <c r="BK22" s="215"/>
      <c r="BL22" s="215"/>
      <c r="BM22" s="215"/>
    </row>
    <row r="23" spans="1:65" s="94" customFormat="1" x14ac:dyDescent="0.35">
      <c r="A23" s="94" t="s">
        <v>289</v>
      </c>
      <c r="B23" s="228"/>
      <c r="C23" s="229"/>
      <c r="D23" s="230"/>
      <c r="E23" s="54"/>
      <c r="F23" s="94" t="s">
        <v>55</v>
      </c>
      <c r="G23" s="215">
        <f t="shared" ref="G23:AL23" si="4">G22*10^7</f>
        <v>0</v>
      </c>
      <c r="H23" s="215">
        <f t="shared" si="4"/>
        <v>0</v>
      </c>
      <c r="I23" s="215">
        <f t="shared" si="4"/>
        <v>0</v>
      </c>
      <c r="J23" s="215">
        <f t="shared" si="4"/>
        <v>0</v>
      </c>
      <c r="K23" s="215">
        <f t="shared" si="4"/>
        <v>0</v>
      </c>
      <c r="L23" s="215">
        <f t="shared" si="4"/>
        <v>0</v>
      </c>
      <c r="M23" s="215">
        <f t="shared" si="4"/>
        <v>0</v>
      </c>
      <c r="N23" s="215">
        <f t="shared" si="4"/>
        <v>0</v>
      </c>
      <c r="O23" s="215">
        <f t="shared" si="4"/>
        <v>0</v>
      </c>
      <c r="P23" s="215">
        <f t="shared" si="4"/>
        <v>0</v>
      </c>
      <c r="Q23" s="318">
        <f t="shared" si="4"/>
        <v>0</v>
      </c>
      <c r="R23" s="215">
        <f t="shared" si="4"/>
        <v>0</v>
      </c>
      <c r="S23" s="215">
        <f t="shared" si="4"/>
        <v>0</v>
      </c>
      <c r="T23" s="215">
        <f t="shared" si="4"/>
        <v>0</v>
      </c>
      <c r="U23" s="215">
        <f t="shared" si="4"/>
        <v>0</v>
      </c>
      <c r="V23" s="215">
        <f t="shared" si="4"/>
        <v>0</v>
      </c>
      <c r="W23" s="215">
        <f t="shared" si="4"/>
        <v>0</v>
      </c>
      <c r="X23" s="215">
        <f t="shared" si="4"/>
        <v>0</v>
      </c>
      <c r="Y23" s="215">
        <f t="shared" si="4"/>
        <v>0</v>
      </c>
      <c r="Z23" s="215">
        <f t="shared" si="4"/>
        <v>0</v>
      </c>
      <c r="AA23" s="215">
        <f t="shared" si="4"/>
        <v>0</v>
      </c>
      <c r="AB23" s="215">
        <f t="shared" si="4"/>
        <v>0</v>
      </c>
      <c r="AC23" s="215">
        <f t="shared" si="4"/>
        <v>0</v>
      </c>
      <c r="AD23" s="215">
        <f t="shared" si="4"/>
        <v>0</v>
      </c>
      <c r="AE23" s="215">
        <f t="shared" si="4"/>
        <v>0</v>
      </c>
      <c r="AF23" s="215">
        <f t="shared" si="4"/>
        <v>0</v>
      </c>
      <c r="AG23" s="215">
        <f t="shared" si="4"/>
        <v>0</v>
      </c>
      <c r="AH23" s="215">
        <f t="shared" si="4"/>
        <v>0</v>
      </c>
      <c r="AI23" s="215">
        <f t="shared" si="4"/>
        <v>0</v>
      </c>
      <c r="AJ23" s="215">
        <f t="shared" si="4"/>
        <v>0</v>
      </c>
      <c r="AK23" s="215">
        <f t="shared" si="4"/>
        <v>0</v>
      </c>
      <c r="AL23" s="215">
        <f t="shared" si="4"/>
        <v>0</v>
      </c>
      <c r="AM23" s="215">
        <f t="shared" ref="AM23:BM23" si="5">AM22*10^7</f>
        <v>0</v>
      </c>
      <c r="AN23" s="215">
        <f t="shared" si="5"/>
        <v>0</v>
      </c>
      <c r="AO23" s="215">
        <f t="shared" si="5"/>
        <v>0</v>
      </c>
      <c r="AP23" s="215">
        <f t="shared" si="5"/>
        <v>0</v>
      </c>
      <c r="AQ23" s="215">
        <f t="shared" si="5"/>
        <v>0</v>
      </c>
      <c r="AR23" s="215">
        <f t="shared" si="5"/>
        <v>0</v>
      </c>
      <c r="AS23" s="215">
        <f t="shared" si="5"/>
        <v>0</v>
      </c>
      <c r="AT23" s="215">
        <f t="shared" si="5"/>
        <v>0</v>
      </c>
      <c r="AU23" s="215">
        <f t="shared" si="5"/>
        <v>0</v>
      </c>
      <c r="AV23" s="215">
        <f t="shared" si="5"/>
        <v>0</v>
      </c>
      <c r="AW23" s="215">
        <f t="shared" si="5"/>
        <v>0</v>
      </c>
      <c r="AX23" s="215">
        <f t="shared" si="5"/>
        <v>0</v>
      </c>
      <c r="AY23" s="215">
        <f t="shared" si="5"/>
        <v>0</v>
      </c>
      <c r="AZ23" s="215">
        <f t="shared" si="5"/>
        <v>0</v>
      </c>
      <c r="BA23" s="215">
        <f t="shared" si="5"/>
        <v>0</v>
      </c>
      <c r="BB23" s="215">
        <f t="shared" si="5"/>
        <v>0</v>
      </c>
      <c r="BC23" s="215">
        <f t="shared" si="5"/>
        <v>0</v>
      </c>
      <c r="BD23" s="215">
        <f t="shared" si="5"/>
        <v>0</v>
      </c>
      <c r="BE23" s="215">
        <f t="shared" si="5"/>
        <v>0</v>
      </c>
      <c r="BF23" s="215">
        <f t="shared" si="5"/>
        <v>0</v>
      </c>
      <c r="BG23" s="215">
        <f t="shared" si="5"/>
        <v>0</v>
      </c>
      <c r="BH23" s="215">
        <f t="shared" si="5"/>
        <v>0</v>
      </c>
      <c r="BI23" s="215">
        <f t="shared" si="5"/>
        <v>0</v>
      </c>
      <c r="BJ23" s="215">
        <f t="shared" si="5"/>
        <v>0</v>
      </c>
      <c r="BK23" s="215">
        <f t="shared" si="5"/>
        <v>0</v>
      </c>
      <c r="BL23" s="215">
        <f t="shared" si="5"/>
        <v>0</v>
      </c>
      <c r="BM23" s="215">
        <f t="shared" si="5"/>
        <v>0</v>
      </c>
    </row>
    <row r="24" spans="1:65" s="94" customFormat="1" x14ac:dyDescent="0.35">
      <c r="A24" s="94" t="s">
        <v>291</v>
      </c>
      <c r="B24" s="228"/>
      <c r="C24" s="229"/>
      <c r="D24" s="230"/>
      <c r="E24" s="54"/>
      <c r="F24" s="94" t="s">
        <v>230</v>
      </c>
      <c r="G24" s="253" t="s">
        <v>212</v>
      </c>
      <c r="H24" s="253" t="s">
        <v>212</v>
      </c>
      <c r="I24" s="253" t="s">
        <v>212</v>
      </c>
      <c r="J24" s="253" t="s">
        <v>212</v>
      </c>
      <c r="K24" s="253" t="s">
        <v>212</v>
      </c>
      <c r="L24" s="253" t="s">
        <v>212</v>
      </c>
      <c r="M24" s="253" t="s">
        <v>212</v>
      </c>
      <c r="N24" s="253" t="s">
        <v>212</v>
      </c>
      <c r="O24" s="253" t="s">
        <v>212</v>
      </c>
      <c r="P24" s="253" t="s">
        <v>212</v>
      </c>
      <c r="Q24" s="318">
        <f>'CHA HANPP - Harves, Ann Crops'!B8</f>
        <v>453.86427102803754</v>
      </c>
      <c r="R24" s="215">
        <f>'CHA HANPP - Harves, Ann Crops'!C8</f>
        <v>495.85708411214983</v>
      </c>
      <c r="S24" s="215">
        <f>'CHA HANPP - Harves, Ann Crops'!D8</f>
        <v>485.53393457943912</v>
      </c>
      <c r="T24" s="215">
        <f>'CHA HANPP - Harves, Ann Crops'!E8</f>
        <v>492.6785140186916</v>
      </c>
      <c r="U24" s="215">
        <f>'CHA HANPP - Harves, Ann Crops'!F8</f>
        <v>497.23547663551403</v>
      </c>
      <c r="V24" s="215">
        <f>'CHA HANPP - Harves, Ann Crops'!G8</f>
        <v>524.09606542056065</v>
      </c>
      <c r="W24" s="215">
        <f>'CHA HANPP - Harves, Ann Crops'!H8</f>
        <v>469.39145794392527</v>
      </c>
      <c r="X24" s="215">
        <f>'CHA HANPP - Harves, Ann Crops'!I8</f>
        <v>523.88648598130828</v>
      </c>
      <c r="Y24" s="215">
        <f>'CHA HANPP - Harves, Ann Crops'!J8</f>
        <v>484.05673831775727</v>
      </c>
      <c r="Z24" s="215">
        <f>'CHA HANPP - Harves, Ann Crops'!K8</f>
        <v>448.7119252336451</v>
      </c>
      <c r="AA24" s="215">
        <f>'CHA HANPP - Harves, Ann Crops'!L8</f>
        <v>441.14142056074792</v>
      </c>
      <c r="AB24" s="215">
        <f>'CHA HANPP - Harves, Ann Crops'!M8</f>
        <v>441.36471962616798</v>
      </c>
      <c r="AC24" s="215">
        <f>'CHA HANPP - Harves, Ann Crops'!N8</f>
        <v>378.98734579439258</v>
      </c>
      <c r="AD24" s="215">
        <f>'CHA HANPP - Harves, Ann Crops'!O8</f>
        <v>404.63536448598103</v>
      </c>
      <c r="AE24" s="215">
        <f>'CHA HANPP - Harves, Ann Crops'!P8</f>
        <v>404.63536448598103</v>
      </c>
      <c r="AF24" s="215">
        <f>'CHA HANPP - Harves, Ann Crops'!Q8</f>
        <v>414.16601869158893</v>
      </c>
      <c r="AG24" s="215">
        <f>'CHA HANPP - Harves, Ann Crops'!R8</f>
        <v>408.03017757009343</v>
      </c>
      <c r="AH24" s="215">
        <f>'CHA HANPP - Harves, Ann Crops'!S8</f>
        <v>463.74491588785037</v>
      </c>
      <c r="AI24" s="215">
        <f>'CHA HANPP - Harves, Ann Crops'!T8</f>
        <v>519.24633644859807</v>
      </c>
      <c r="AJ24" s="215">
        <f>'CHA HANPP - Harves, Ann Crops'!U8</f>
        <v>449.57563551401881</v>
      </c>
      <c r="AK24" s="215">
        <f>'CHA HANPP - Harves, Ann Crops'!V8</f>
        <v>519.79128971962598</v>
      </c>
      <c r="AL24" s="215">
        <f>'CHA HANPP - Harves, Ann Crops'!W8</f>
        <v>486.90428037383168</v>
      </c>
      <c r="AM24" s="215">
        <f>'CHA HANPP - Harves, Ann Crops'!X8</f>
        <v>489.39286915887863</v>
      </c>
      <c r="AN24" s="215">
        <f>'CHA HANPP - Harves, Ann Crops'!Y8</f>
        <v>488.24979439252348</v>
      </c>
      <c r="AO24" s="215">
        <f>'CHA HANPP - Harves, Ann Crops'!Z8</f>
        <v>514.78037383177559</v>
      </c>
      <c r="AP24" s="215">
        <f>'CHA HANPP - Harves, Ann Crops'!AA8</f>
        <v>509.44828037383184</v>
      </c>
      <c r="AQ24" s="215">
        <f>'CHA HANPP - Harves, Ann Crops'!AB8</f>
        <v>500.19691588785059</v>
      </c>
      <c r="AR24" s="215">
        <f>'CHA HANPP - Harves, Ann Crops'!AC8</f>
        <v>461.74271962616803</v>
      </c>
      <c r="AS24" s="215">
        <f>'CHA HANPP - Harves, Ann Crops'!AD8</f>
        <v>530.18544859813096</v>
      </c>
      <c r="AT24" s="215">
        <f>'CHA HANPP - Harves, Ann Crops'!AE8</f>
        <v>457.71195327102794</v>
      </c>
      <c r="AU24" s="215">
        <f>'CHA HANPP - Harves, Ann Crops'!AF8</f>
        <v>517.54993457943942</v>
      </c>
      <c r="AV24" s="215">
        <f>'CHA HANPP - Harves, Ann Crops'!AG8</f>
        <v>444.98838317757014</v>
      </c>
      <c r="AW24" s="215">
        <f>'CHA HANPP - Harves, Ann Crops'!AH8</f>
        <v>480.61712149532707</v>
      </c>
      <c r="AX24" s="215">
        <f>'CHA HANPP - Harves, Ann Crops'!AI8</f>
        <v>459.24255140186909</v>
      </c>
      <c r="AY24" s="215">
        <f>'CHA HANPP - Harves, Ann Crops'!AJ8</f>
        <v>512.40520560747655</v>
      </c>
      <c r="AZ24" s="215">
        <f>'CHA HANPP - Harves, Ann Crops'!AK8</f>
        <v>572.14291588785079</v>
      </c>
      <c r="BA24" s="215">
        <f>'CHA HANPP - Harves, Ann Crops'!AL8</f>
        <v>473.78671962616801</v>
      </c>
      <c r="BB24" s="215">
        <f>'CHA HANPP - Harves, Ann Crops'!AM8</f>
        <v>441.3193831775701</v>
      </c>
      <c r="BC24" s="215">
        <f>'CHA HANPP - Harves, Ann Crops'!AN8</f>
        <v>389.14948598130826</v>
      </c>
      <c r="BD24" s="215">
        <f>'CHA HANPP - Harves, Ann Crops'!AO8</f>
        <v>459.68322429906539</v>
      </c>
      <c r="BE24" s="253" t="s">
        <v>212</v>
      </c>
      <c r="BF24" s="253" t="s">
        <v>212</v>
      </c>
      <c r="BG24" s="253" t="s">
        <v>212</v>
      </c>
      <c r="BH24" s="253" t="s">
        <v>212</v>
      </c>
      <c r="BI24" s="253" t="s">
        <v>212</v>
      </c>
      <c r="BJ24" s="253" t="s">
        <v>212</v>
      </c>
      <c r="BK24" s="253" t="s">
        <v>212</v>
      </c>
      <c r="BL24" s="253" t="s">
        <v>212</v>
      </c>
      <c r="BM24" s="253" t="s">
        <v>212</v>
      </c>
    </row>
    <row r="25" spans="1:65" s="94" customFormat="1" x14ac:dyDescent="0.35">
      <c r="A25" s="94" t="s">
        <v>290</v>
      </c>
      <c r="B25" s="228"/>
      <c r="C25" s="229"/>
      <c r="D25" s="230"/>
      <c r="E25" s="54"/>
      <c r="F25" s="94" t="s">
        <v>231</v>
      </c>
      <c r="G25" s="253" t="s">
        <v>261</v>
      </c>
      <c r="H25" s="253" t="s">
        <v>261</v>
      </c>
      <c r="I25" s="253" t="s">
        <v>261</v>
      </c>
      <c r="J25" s="253" t="s">
        <v>261</v>
      </c>
      <c r="K25" s="253" t="s">
        <v>261</v>
      </c>
      <c r="L25" s="253" t="s">
        <v>261</v>
      </c>
      <c r="M25" s="253" t="s">
        <v>261</v>
      </c>
      <c r="N25" s="253" t="s">
        <v>261</v>
      </c>
      <c r="O25" s="253" t="s">
        <v>261</v>
      </c>
      <c r="P25" s="253" t="s">
        <v>261</v>
      </c>
      <c r="Q25" s="320">
        <f t="shared" ref="Q25:BD25" si="6">Q23*Q24</f>
        <v>0</v>
      </c>
      <c r="R25" s="94">
        <f t="shared" si="6"/>
        <v>0</v>
      </c>
      <c r="S25" s="94">
        <f t="shared" si="6"/>
        <v>0</v>
      </c>
      <c r="T25" s="94">
        <f t="shared" si="6"/>
        <v>0</v>
      </c>
      <c r="U25" s="94">
        <f t="shared" si="6"/>
        <v>0</v>
      </c>
      <c r="V25" s="94">
        <f t="shared" si="6"/>
        <v>0</v>
      </c>
      <c r="W25" s="94">
        <f t="shared" si="6"/>
        <v>0</v>
      </c>
      <c r="X25" s="94">
        <f t="shared" si="6"/>
        <v>0</v>
      </c>
      <c r="Y25" s="94">
        <f t="shared" si="6"/>
        <v>0</v>
      </c>
      <c r="Z25" s="94">
        <f t="shared" si="6"/>
        <v>0</v>
      </c>
      <c r="AA25" s="94">
        <f t="shared" si="6"/>
        <v>0</v>
      </c>
      <c r="AB25" s="94">
        <f t="shared" si="6"/>
        <v>0</v>
      </c>
      <c r="AC25" s="94">
        <f t="shared" si="6"/>
        <v>0</v>
      </c>
      <c r="AD25" s="94">
        <f t="shared" si="6"/>
        <v>0</v>
      </c>
      <c r="AE25" s="94">
        <f t="shared" si="6"/>
        <v>0</v>
      </c>
      <c r="AF25" s="94">
        <f t="shared" si="6"/>
        <v>0</v>
      </c>
      <c r="AG25" s="94">
        <f t="shared" si="6"/>
        <v>0</v>
      </c>
      <c r="AH25" s="94">
        <f t="shared" si="6"/>
        <v>0</v>
      </c>
      <c r="AI25" s="94">
        <f t="shared" si="6"/>
        <v>0</v>
      </c>
      <c r="AJ25" s="94">
        <f t="shared" si="6"/>
        <v>0</v>
      </c>
      <c r="AK25" s="94">
        <f t="shared" si="6"/>
        <v>0</v>
      </c>
      <c r="AL25" s="94">
        <f t="shared" si="6"/>
        <v>0</v>
      </c>
      <c r="AM25" s="94">
        <f t="shared" si="6"/>
        <v>0</v>
      </c>
      <c r="AN25" s="94">
        <f t="shared" si="6"/>
        <v>0</v>
      </c>
      <c r="AO25" s="94">
        <f t="shared" si="6"/>
        <v>0</v>
      </c>
      <c r="AP25" s="94">
        <f t="shared" si="6"/>
        <v>0</v>
      </c>
      <c r="AQ25" s="94">
        <f t="shared" si="6"/>
        <v>0</v>
      </c>
      <c r="AR25" s="94">
        <f t="shared" si="6"/>
        <v>0</v>
      </c>
      <c r="AS25" s="94">
        <f t="shared" si="6"/>
        <v>0</v>
      </c>
      <c r="AT25" s="94">
        <f t="shared" si="6"/>
        <v>0</v>
      </c>
      <c r="AU25" s="94">
        <f t="shared" si="6"/>
        <v>0</v>
      </c>
      <c r="AV25" s="94">
        <f t="shared" si="6"/>
        <v>0</v>
      </c>
      <c r="AW25" s="94">
        <f t="shared" si="6"/>
        <v>0</v>
      </c>
      <c r="AX25" s="94">
        <f t="shared" si="6"/>
        <v>0</v>
      </c>
      <c r="AY25" s="94">
        <f t="shared" si="6"/>
        <v>0</v>
      </c>
      <c r="AZ25" s="94">
        <f t="shared" si="6"/>
        <v>0</v>
      </c>
      <c r="BA25" s="94">
        <f t="shared" si="6"/>
        <v>0</v>
      </c>
      <c r="BB25" s="94">
        <f t="shared" si="6"/>
        <v>0</v>
      </c>
      <c r="BC25" s="94">
        <f t="shared" si="6"/>
        <v>0</v>
      </c>
      <c r="BD25" s="94">
        <f t="shared" si="6"/>
        <v>0</v>
      </c>
      <c r="BE25" s="254" t="s">
        <v>261</v>
      </c>
      <c r="BF25" s="254" t="s">
        <v>261</v>
      </c>
      <c r="BG25" s="254" t="s">
        <v>261</v>
      </c>
      <c r="BH25" s="254" t="s">
        <v>261</v>
      </c>
      <c r="BI25" s="254" t="s">
        <v>261</v>
      </c>
      <c r="BJ25" s="254" t="s">
        <v>261</v>
      </c>
      <c r="BK25" s="254" t="s">
        <v>261</v>
      </c>
      <c r="BL25" s="254" t="s">
        <v>261</v>
      </c>
      <c r="BM25" s="254" t="s">
        <v>261</v>
      </c>
    </row>
    <row r="26" spans="1:65" s="227" customFormat="1" x14ac:dyDescent="0.35">
      <c r="A26" s="227" t="s">
        <v>293</v>
      </c>
      <c r="B26" s="255"/>
      <c r="C26" s="256"/>
      <c r="D26" s="257"/>
      <c r="E26" s="26"/>
      <c r="F26" s="227" t="s">
        <v>292</v>
      </c>
      <c r="G26" s="258" t="s">
        <v>261</v>
      </c>
      <c r="H26" s="258" t="s">
        <v>261</v>
      </c>
      <c r="I26" s="258" t="s">
        <v>261</v>
      </c>
      <c r="J26" s="258" t="s">
        <v>261</v>
      </c>
      <c r="K26" s="258" t="s">
        <v>261</v>
      </c>
      <c r="L26" s="258" t="s">
        <v>261</v>
      </c>
      <c r="M26" s="258" t="s">
        <v>261</v>
      </c>
      <c r="N26" s="258" t="s">
        <v>261</v>
      </c>
      <c r="O26" s="258" t="s">
        <v>261</v>
      </c>
      <c r="P26" s="258" t="s">
        <v>261</v>
      </c>
      <c r="Q26" s="317">
        <f t="shared" ref="Q26:BD26" si="7">Q25/10^6</f>
        <v>0</v>
      </c>
      <c r="R26" s="259">
        <f t="shared" si="7"/>
        <v>0</v>
      </c>
      <c r="S26" s="259">
        <f t="shared" si="7"/>
        <v>0</v>
      </c>
      <c r="T26" s="259">
        <f t="shared" si="7"/>
        <v>0</v>
      </c>
      <c r="U26" s="259">
        <f t="shared" si="7"/>
        <v>0</v>
      </c>
      <c r="V26" s="259">
        <f t="shared" si="7"/>
        <v>0</v>
      </c>
      <c r="W26" s="259">
        <f t="shared" si="7"/>
        <v>0</v>
      </c>
      <c r="X26" s="259">
        <f t="shared" si="7"/>
        <v>0</v>
      </c>
      <c r="Y26" s="259">
        <f t="shared" si="7"/>
        <v>0</v>
      </c>
      <c r="Z26" s="259">
        <f t="shared" si="7"/>
        <v>0</v>
      </c>
      <c r="AA26" s="259">
        <f t="shared" si="7"/>
        <v>0</v>
      </c>
      <c r="AB26" s="259">
        <f t="shared" si="7"/>
        <v>0</v>
      </c>
      <c r="AC26" s="259">
        <f t="shared" si="7"/>
        <v>0</v>
      </c>
      <c r="AD26" s="259">
        <f t="shared" si="7"/>
        <v>0</v>
      </c>
      <c r="AE26" s="259">
        <f t="shared" si="7"/>
        <v>0</v>
      </c>
      <c r="AF26" s="259">
        <f t="shared" si="7"/>
        <v>0</v>
      </c>
      <c r="AG26" s="259">
        <f t="shared" si="7"/>
        <v>0</v>
      </c>
      <c r="AH26" s="259">
        <f t="shared" si="7"/>
        <v>0</v>
      </c>
      <c r="AI26" s="259">
        <f t="shared" si="7"/>
        <v>0</v>
      </c>
      <c r="AJ26" s="259">
        <f t="shared" si="7"/>
        <v>0</v>
      </c>
      <c r="AK26" s="259">
        <f t="shared" si="7"/>
        <v>0</v>
      </c>
      <c r="AL26" s="259">
        <f t="shared" si="7"/>
        <v>0</v>
      </c>
      <c r="AM26" s="259">
        <f t="shared" si="7"/>
        <v>0</v>
      </c>
      <c r="AN26" s="259">
        <f t="shared" si="7"/>
        <v>0</v>
      </c>
      <c r="AO26" s="259">
        <f t="shared" si="7"/>
        <v>0</v>
      </c>
      <c r="AP26" s="259">
        <f t="shared" si="7"/>
        <v>0</v>
      </c>
      <c r="AQ26" s="259">
        <f t="shared" si="7"/>
        <v>0</v>
      </c>
      <c r="AR26" s="259">
        <f t="shared" si="7"/>
        <v>0</v>
      </c>
      <c r="AS26" s="259">
        <f t="shared" si="7"/>
        <v>0</v>
      </c>
      <c r="AT26" s="259">
        <f t="shared" si="7"/>
        <v>0</v>
      </c>
      <c r="AU26" s="259">
        <f t="shared" si="7"/>
        <v>0</v>
      </c>
      <c r="AV26" s="259">
        <f t="shared" si="7"/>
        <v>0</v>
      </c>
      <c r="AW26" s="259">
        <f t="shared" si="7"/>
        <v>0</v>
      </c>
      <c r="AX26" s="259">
        <f t="shared" si="7"/>
        <v>0</v>
      </c>
      <c r="AY26" s="259">
        <f t="shared" si="7"/>
        <v>0</v>
      </c>
      <c r="AZ26" s="259">
        <f t="shared" si="7"/>
        <v>0</v>
      </c>
      <c r="BA26" s="259">
        <f t="shared" si="7"/>
        <v>0</v>
      </c>
      <c r="BB26" s="259">
        <f t="shared" si="7"/>
        <v>0</v>
      </c>
      <c r="BC26" s="259">
        <f t="shared" si="7"/>
        <v>0</v>
      </c>
      <c r="BD26" s="259">
        <f t="shared" si="7"/>
        <v>0</v>
      </c>
      <c r="BE26" s="258" t="s">
        <v>261</v>
      </c>
      <c r="BF26" s="258" t="s">
        <v>261</v>
      </c>
      <c r="BG26" s="258" t="s">
        <v>261</v>
      </c>
      <c r="BH26" s="258" t="s">
        <v>261</v>
      </c>
      <c r="BI26" s="258" t="s">
        <v>261</v>
      </c>
      <c r="BJ26" s="258" t="s">
        <v>261</v>
      </c>
      <c r="BK26" s="258" t="s">
        <v>261</v>
      </c>
      <c r="BL26" s="258" t="s">
        <v>261</v>
      </c>
      <c r="BM26" s="258" t="s">
        <v>261</v>
      </c>
    </row>
    <row r="27" spans="1:65" x14ac:dyDescent="0.35">
      <c r="A27" s="55"/>
      <c r="B27" s="123"/>
      <c r="C27" s="51"/>
      <c r="D27" s="124"/>
      <c r="G27" s="119"/>
      <c r="H27" s="119"/>
      <c r="I27" s="119"/>
      <c r="J27" s="119"/>
      <c r="K27" s="119"/>
      <c r="L27" s="119"/>
      <c r="M27" s="119"/>
      <c r="N27" s="119"/>
      <c r="O27" s="119"/>
      <c r="P27" s="119"/>
      <c r="Q27" s="321"/>
      <c r="R27" s="119"/>
      <c r="S27" s="119"/>
      <c r="T27" s="119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19"/>
      <c r="BM27" s="119"/>
    </row>
    <row r="28" spans="1:65" s="94" customFormat="1" x14ac:dyDescent="0.35">
      <c r="A28" s="227" t="s">
        <v>299</v>
      </c>
      <c r="B28" s="228"/>
      <c r="C28" s="229"/>
      <c r="D28" s="230"/>
      <c r="E28" s="54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32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1"/>
    </row>
    <row r="29" spans="1:65" s="94" customFormat="1" x14ac:dyDescent="0.35">
      <c r="A29" s="232" t="s">
        <v>295</v>
      </c>
      <c r="B29" s="228"/>
      <c r="C29" s="229"/>
      <c r="D29" s="230"/>
      <c r="E29" s="54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32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1"/>
    </row>
    <row r="30" spans="1:65" s="233" customFormat="1" x14ac:dyDescent="0.35">
      <c r="A30" s="233" t="s">
        <v>268</v>
      </c>
      <c r="B30" s="234"/>
      <c r="C30" s="235"/>
      <c r="D30" s="236"/>
      <c r="E30" s="189"/>
      <c r="F30" s="233" t="s">
        <v>273</v>
      </c>
      <c r="G30" s="218">
        <f t="shared" ref="G30:AL30" si="8">G16*2.5</f>
        <v>60175</v>
      </c>
      <c r="H30" s="218">
        <f t="shared" si="8"/>
        <v>62515</v>
      </c>
      <c r="I30" s="218">
        <f t="shared" si="8"/>
        <v>54620</v>
      </c>
      <c r="J30" s="218">
        <f t="shared" si="8"/>
        <v>52627.5</v>
      </c>
      <c r="K30" s="218">
        <f t="shared" si="8"/>
        <v>54570</v>
      </c>
      <c r="L30" s="218">
        <f t="shared" si="8"/>
        <v>60470</v>
      </c>
      <c r="M30" s="218">
        <f t="shared" si="8"/>
        <v>60845</v>
      </c>
      <c r="N30" s="218">
        <f t="shared" si="8"/>
        <v>65552.5</v>
      </c>
      <c r="O30" s="218">
        <f t="shared" si="8"/>
        <v>65927.5</v>
      </c>
      <c r="P30" s="218">
        <f t="shared" si="8"/>
        <v>66700</v>
      </c>
      <c r="Q30" s="322">
        <f t="shared" si="8"/>
        <v>67472.5</v>
      </c>
      <c r="R30" s="218">
        <f t="shared" si="8"/>
        <v>69440</v>
      </c>
      <c r="S30" s="218">
        <f t="shared" si="8"/>
        <v>70397.5</v>
      </c>
      <c r="T30" s="218">
        <f t="shared" si="8"/>
        <v>72670</v>
      </c>
      <c r="U30" s="218">
        <f t="shared" si="8"/>
        <v>73045</v>
      </c>
      <c r="V30" s="218">
        <f t="shared" si="8"/>
        <v>73817.5</v>
      </c>
      <c r="W30" s="218">
        <f t="shared" si="8"/>
        <v>73442.5</v>
      </c>
      <c r="X30" s="218">
        <f t="shared" si="8"/>
        <v>74590</v>
      </c>
      <c r="Y30" s="218">
        <f t="shared" si="8"/>
        <v>75362.5</v>
      </c>
      <c r="Z30" s="218">
        <f t="shared" si="8"/>
        <v>74942.5</v>
      </c>
      <c r="AA30" s="218">
        <f t="shared" si="8"/>
        <v>76465</v>
      </c>
      <c r="AB30" s="218">
        <f t="shared" si="8"/>
        <v>77987.5</v>
      </c>
      <c r="AC30" s="218">
        <f t="shared" si="8"/>
        <v>80657.5</v>
      </c>
      <c r="AD30" s="218">
        <f t="shared" si="8"/>
        <v>78012.5</v>
      </c>
      <c r="AE30" s="218">
        <f t="shared" si="8"/>
        <v>80657.5</v>
      </c>
      <c r="AF30" s="218">
        <f t="shared" si="8"/>
        <v>80657.5</v>
      </c>
      <c r="AG30" s="218">
        <f t="shared" si="8"/>
        <v>80657.5</v>
      </c>
      <c r="AH30" s="218">
        <f t="shared" si="8"/>
        <v>81332.5</v>
      </c>
      <c r="AI30" s="218">
        <f t="shared" si="8"/>
        <v>81332.5</v>
      </c>
      <c r="AJ30" s="218">
        <f t="shared" si="8"/>
        <v>80030.932499999995</v>
      </c>
      <c r="AK30" s="218">
        <f t="shared" si="8"/>
        <v>67219.614999999991</v>
      </c>
      <c r="AL30" s="218">
        <f t="shared" si="8"/>
        <v>68139.570000000007</v>
      </c>
      <c r="AM30" s="218">
        <f t="shared" ref="AM30:BM30" si="9">AM16*2.5</f>
        <v>68927.602500000008</v>
      </c>
      <c r="AN30" s="218">
        <f t="shared" si="9"/>
        <v>69791.902499999997</v>
      </c>
      <c r="AO30" s="218">
        <f t="shared" si="9"/>
        <v>70335.259999999995</v>
      </c>
      <c r="AP30" s="218">
        <f t="shared" si="9"/>
        <v>71006.502500000002</v>
      </c>
      <c r="AQ30" s="218">
        <f t="shared" si="9"/>
        <v>72080.87</v>
      </c>
      <c r="AR30" s="218">
        <f t="shared" si="9"/>
        <v>71463.214999999997</v>
      </c>
      <c r="AS30" s="218">
        <f t="shared" si="9"/>
        <v>71858.082500000004</v>
      </c>
      <c r="AT30" s="218">
        <f t="shared" si="9"/>
        <v>72035.542499999996</v>
      </c>
      <c r="AU30" s="218">
        <f t="shared" si="9"/>
        <v>71893.502500000002</v>
      </c>
      <c r="AV30" s="218">
        <f t="shared" si="9"/>
        <v>72126.087499999994</v>
      </c>
      <c r="AW30" s="218">
        <f t="shared" si="9"/>
        <v>70559.509999999995</v>
      </c>
      <c r="AX30" s="218">
        <f t="shared" si="9"/>
        <v>71159.524999999994</v>
      </c>
      <c r="AY30" s="218">
        <f t="shared" si="9"/>
        <v>71308.104999999996</v>
      </c>
      <c r="AZ30" s="218">
        <f t="shared" si="9"/>
        <v>72114.084999999992</v>
      </c>
      <c r="BA30" s="218">
        <f t="shared" si="9"/>
        <v>72801.374999999985</v>
      </c>
      <c r="BB30" s="218">
        <f t="shared" si="9"/>
        <v>73709.37</v>
      </c>
      <c r="BC30" s="218">
        <f t="shared" si="9"/>
        <v>74313.227499999994</v>
      </c>
      <c r="BD30" s="218">
        <f t="shared" si="9"/>
        <v>75007.822500000009</v>
      </c>
      <c r="BE30" s="218">
        <f t="shared" si="9"/>
        <v>76608.75</v>
      </c>
      <c r="BF30" s="218">
        <f t="shared" si="9"/>
        <v>78762.5</v>
      </c>
      <c r="BG30" s="218">
        <f t="shared" si="9"/>
        <v>78188.75</v>
      </c>
      <c r="BH30" s="218">
        <f t="shared" si="9"/>
        <v>78189.934999999998</v>
      </c>
      <c r="BI30" s="218">
        <f t="shared" si="9"/>
        <v>79604.577499999999</v>
      </c>
      <c r="BJ30" s="218">
        <f t="shared" si="9"/>
        <v>80277.455000000002</v>
      </c>
      <c r="BK30" s="218">
        <f t="shared" si="9"/>
        <v>80940.800000000003</v>
      </c>
      <c r="BL30" s="218">
        <f t="shared" si="9"/>
        <v>81594.58249999999</v>
      </c>
      <c r="BM30" s="218">
        <f t="shared" si="9"/>
        <v>82254.327499999999</v>
      </c>
    </row>
    <row r="31" spans="1:65" s="94" customFormat="1" x14ac:dyDescent="0.35">
      <c r="B31" s="228"/>
      <c r="C31" s="229"/>
      <c r="D31" s="230"/>
      <c r="E31" s="54"/>
      <c r="G31" s="215"/>
      <c r="H31" s="215"/>
      <c r="I31" s="215"/>
      <c r="J31" s="215"/>
      <c r="K31" s="215"/>
      <c r="L31" s="215"/>
      <c r="M31" s="215"/>
      <c r="N31" s="215"/>
      <c r="O31" s="215"/>
      <c r="P31" s="215"/>
      <c r="Q31" s="318"/>
      <c r="R31" s="215"/>
      <c r="S31" s="215"/>
      <c r="T31" s="215"/>
      <c r="U31" s="215"/>
      <c r="V31" s="215"/>
      <c r="W31" s="215"/>
      <c r="X31" s="215"/>
      <c r="Y31" s="215"/>
      <c r="Z31" s="215"/>
      <c r="AA31" s="215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Q31" s="215"/>
      <c r="AR31" s="215"/>
      <c r="AS31" s="215"/>
      <c r="AT31" s="215"/>
      <c r="AU31" s="215"/>
      <c r="AV31" s="215"/>
      <c r="AW31" s="215"/>
      <c r="AX31" s="215"/>
      <c r="AY31" s="215"/>
      <c r="AZ31" s="215"/>
      <c r="BA31" s="215"/>
      <c r="BB31" s="215"/>
      <c r="BC31" s="215"/>
      <c r="BD31" s="215"/>
      <c r="BE31" s="215"/>
      <c r="BF31" s="215"/>
      <c r="BG31" s="215"/>
      <c r="BH31" s="215"/>
      <c r="BI31" s="215"/>
      <c r="BJ31" s="215"/>
      <c r="BK31" s="215"/>
      <c r="BL31" s="215"/>
      <c r="BM31" s="215"/>
    </row>
    <row r="32" spans="1:65" s="94" customFormat="1" x14ac:dyDescent="0.35">
      <c r="A32" s="232" t="s">
        <v>298</v>
      </c>
      <c r="B32" s="228"/>
      <c r="C32" s="229"/>
      <c r="D32" s="230"/>
      <c r="E32" s="54"/>
      <c r="F32" s="94" t="s">
        <v>273</v>
      </c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318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</row>
    <row r="33" spans="1:65" s="94" customFormat="1" x14ac:dyDescent="0.35">
      <c r="A33" s="233" t="s">
        <v>269</v>
      </c>
      <c r="B33" s="228"/>
      <c r="C33" s="229"/>
      <c r="D33" s="230"/>
      <c r="E33" s="54"/>
      <c r="G33" s="215">
        <f t="shared" ref="G33:P33" si="10">G16*1.36</f>
        <v>32735.200000000001</v>
      </c>
      <c r="H33" s="215">
        <f t="shared" si="10"/>
        <v>34008.160000000003</v>
      </c>
      <c r="I33" s="215">
        <f t="shared" si="10"/>
        <v>29713.280000000002</v>
      </c>
      <c r="J33" s="215">
        <f t="shared" si="10"/>
        <v>28629.360000000001</v>
      </c>
      <c r="K33" s="215">
        <f t="shared" si="10"/>
        <v>29686.080000000002</v>
      </c>
      <c r="L33" s="215">
        <f t="shared" si="10"/>
        <v>32895.68</v>
      </c>
      <c r="M33" s="215">
        <f t="shared" si="10"/>
        <v>33099.68</v>
      </c>
      <c r="N33" s="215">
        <f t="shared" si="10"/>
        <v>35660.560000000005</v>
      </c>
      <c r="O33" s="215">
        <f t="shared" si="10"/>
        <v>35864.560000000005</v>
      </c>
      <c r="P33" s="215">
        <f t="shared" si="10"/>
        <v>36284.800000000003</v>
      </c>
      <c r="Q33" s="318"/>
      <c r="R33" s="215">
        <f t="shared" ref="R33:BM33" si="11">R16*1.36</f>
        <v>37775.360000000001</v>
      </c>
      <c r="S33" s="215">
        <f t="shared" si="11"/>
        <v>38296.240000000005</v>
      </c>
      <c r="T33" s="215">
        <f t="shared" si="11"/>
        <v>39532.480000000003</v>
      </c>
      <c r="U33" s="215">
        <f t="shared" si="11"/>
        <v>39736.480000000003</v>
      </c>
      <c r="V33" s="215">
        <f t="shared" si="11"/>
        <v>40156.720000000001</v>
      </c>
      <c r="W33" s="215">
        <f t="shared" si="11"/>
        <v>39952.720000000001</v>
      </c>
      <c r="X33" s="215">
        <f t="shared" si="11"/>
        <v>40576.960000000006</v>
      </c>
      <c r="Y33" s="215">
        <f t="shared" si="11"/>
        <v>40997.200000000004</v>
      </c>
      <c r="Z33" s="215">
        <f t="shared" si="11"/>
        <v>40768.720000000001</v>
      </c>
      <c r="AA33" s="215">
        <f t="shared" si="11"/>
        <v>41596.960000000006</v>
      </c>
      <c r="AB33" s="215">
        <f t="shared" si="11"/>
        <v>42425.200000000004</v>
      </c>
      <c r="AC33" s="215">
        <f t="shared" si="11"/>
        <v>43877.68</v>
      </c>
      <c r="AD33" s="215">
        <f t="shared" si="11"/>
        <v>42438.8</v>
      </c>
      <c r="AE33" s="215">
        <f t="shared" si="11"/>
        <v>43877.68</v>
      </c>
      <c r="AF33" s="215">
        <f t="shared" si="11"/>
        <v>43877.68</v>
      </c>
      <c r="AG33" s="215">
        <f t="shared" si="11"/>
        <v>43877.68</v>
      </c>
      <c r="AH33" s="215">
        <f t="shared" si="11"/>
        <v>44244.880000000005</v>
      </c>
      <c r="AI33" s="215">
        <f t="shared" si="11"/>
        <v>44244.880000000005</v>
      </c>
      <c r="AJ33" s="215">
        <f t="shared" si="11"/>
        <v>43536.827280000005</v>
      </c>
      <c r="AK33" s="215">
        <f t="shared" si="11"/>
        <v>36567.470560000002</v>
      </c>
      <c r="AL33" s="215">
        <f t="shared" si="11"/>
        <v>37067.926080000005</v>
      </c>
      <c r="AM33" s="215">
        <f t="shared" si="11"/>
        <v>37496.615760000001</v>
      </c>
      <c r="AN33" s="215">
        <f t="shared" si="11"/>
        <v>37966.794959999999</v>
      </c>
      <c r="AO33" s="215">
        <f t="shared" si="11"/>
        <v>38262.381440000005</v>
      </c>
      <c r="AP33" s="215">
        <f t="shared" si="11"/>
        <v>38627.537360000009</v>
      </c>
      <c r="AQ33" s="215">
        <f t="shared" si="11"/>
        <v>39211.993280000002</v>
      </c>
      <c r="AR33" s="215">
        <f t="shared" si="11"/>
        <v>38875.988960000002</v>
      </c>
      <c r="AS33" s="215">
        <f t="shared" si="11"/>
        <v>39090.796880000002</v>
      </c>
      <c r="AT33" s="215">
        <f t="shared" si="11"/>
        <v>39187.335119999996</v>
      </c>
      <c r="AU33" s="215">
        <f t="shared" si="11"/>
        <v>39110.065360000008</v>
      </c>
      <c r="AV33" s="215">
        <f t="shared" si="11"/>
        <v>39236.5916</v>
      </c>
      <c r="AW33" s="215">
        <f t="shared" si="11"/>
        <v>38384.373440000003</v>
      </c>
      <c r="AX33" s="215">
        <f t="shared" si="11"/>
        <v>38710.781600000002</v>
      </c>
      <c r="AY33" s="215">
        <f t="shared" si="11"/>
        <v>38791.609120000001</v>
      </c>
      <c r="AZ33" s="215">
        <f t="shared" si="11"/>
        <v>39230.062239999999</v>
      </c>
      <c r="BA33" s="215">
        <f t="shared" si="11"/>
        <v>39603.947999999997</v>
      </c>
      <c r="BB33" s="215">
        <f t="shared" si="11"/>
        <v>40097.897280000005</v>
      </c>
      <c r="BC33" s="215">
        <f t="shared" si="11"/>
        <v>40426.395759999999</v>
      </c>
      <c r="BD33" s="215">
        <f t="shared" si="11"/>
        <v>40804.255440000001</v>
      </c>
      <c r="BE33" s="215">
        <f t="shared" si="11"/>
        <v>41675.160000000003</v>
      </c>
      <c r="BF33" s="215">
        <f t="shared" si="11"/>
        <v>42846.8</v>
      </c>
      <c r="BG33" s="215">
        <f t="shared" si="11"/>
        <v>42534.68</v>
      </c>
      <c r="BH33" s="215">
        <f t="shared" si="11"/>
        <v>42535.324640000006</v>
      </c>
      <c r="BI33" s="215">
        <f t="shared" si="11"/>
        <v>43304.890160000003</v>
      </c>
      <c r="BJ33" s="215">
        <f t="shared" si="11"/>
        <v>43670.935520000006</v>
      </c>
      <c r="BK33" s="215">
        <f t="shared" si="11"/>
        <v>44031.7952</v>
      </c>
      <c r="BL33" s="215">
        <f t="shared" si="11"/>
        <v>44387.452880000004</v>
      </c>
      <c r="BM33" s="215">
        <f t="shared" si="11"/>
        <v>44746.354160000003</v>
      </c>
    </row>
    <row r="34" spans="1:65" s="94" customFormat="1" x14ac:dyDescent="0.35">
      <c r="B34" s="228"/>
      <c r="C34" s="229"/>
      <c r="D34" s="230"/>
      <c r="E34" s="54"/>
      <c r="G34" s="215"/>
      <c r="H34" s="215"/>
      <c r="I34" s="215"/>
      <c r="J34" s="215"/>
      <c r="K34" s="215"/>
      <c r="L34" s="215"/>
      <c r="M34" s="215"/>
      <c r="N34" s="215"/>
      <c r="O34" s="215"/>
      <c r="P34" s="215"/>
      <c r="Q34" s="318"/>
      <c r="R34" s="215"/>
      <c r="S34" s="215"/>
      <c r="T34" s="215"/>
      <c r="U34" s="215"/>
      <c r="V34" s="215"/>
      <c r="W34" s="215"/>
      <c r="X34" s="215"/>
      <c r="Y34" s="215"/>
      <c r="Z34" s="215"/>
      <c r="AA34" s="215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AQ34" s="215"/>
      <c r="AR34" s="215"/>
      <c r="AS34" s="215"/>
      <c r="AT34" s="215"/>
      <c r="AU34" s="215"/>
      <c r="AV34" s="215"/>
      <c r="AW34" s="215"/>
      <c r="AX34" s="215"/>
      <c r="AY34" s="215"/>
      <c r="AZ34" s="215"/>
      <c r="BA34" s="215"/>
      <c r="BB34" s="215"/>
      <c r="BC34" s="215"/>
      <c r="BD34" s="215"/>
      <c r="BE34" s="215"/>
      <c r="BF34" s="215"/>
      <c r="BG34" s="215"/>
      <c r="BH34" s="215"/>
      <c r="BI34" s="215"/>
      <c r="BJ34" s="215"/>
      <c r="BK34" s="215"/>
      <c r="BL34" s="215"/>
      <c r="BM34" s="215"/>
    </row>
    <row r="35" spans="1:65" s="94" customFormat="1" x14ac:dyDescent="0.35">
      <c r="A35" s="232" t="s">
        <v>275</v>
      </c>
      <c r="B35" s="228"/>
      <c r="C35" s="229"/>
      <c r="D35" s="230"/>
      <c r="E35" s="54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318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  <c r="AQ35" s="215"/>
      <c r="AR35" s="215"/>
      <c r="AS35" s="215"/>
      <c r="AT35" s="215"/>
      <c r="AU35" s="215"/>
      <c r="AV35" s="215"/>
      <c r="AW35" s="215"/>
      <c r="AX35" s="215"/>
      <c r="AY35" s="215"/>
      <c r="AZ35" s="215"/>
      <c r="BA35" s="215"/>
      <c r="BB35" s="215"/>
      <c r="BC35" s="215"/>
      <c r="BD35" s="215"/>
      <c r="BE35" s="215"/>
      <c r="BF35" s="215"/>
      <c r="BG35" s="215"/>
      <c r="BH35" s="215"/>
      <c r="BI35" s="215"/>
      <c r="BJ35" s="215"/>
      <c r="BK35" s="215"/>
      <c r="BL35" s="215"/>
      <c r="BM35" s="215"/>
    </row>
    <row r="36" spans="1:65" s="94" customFormat="1" x14ac:dyDescent="0.35">
      <c r="A36" s="233" t="s">
        <v>270</v>
      </c>
      <c r="B36" s="228"/>
      <c r="C36" s="229"/>
      <c r="D36" s="230"/>
      <c r="E36" s="54"/>
      <c r="F36" s="94" t="s">
        <v>273</v>
      </c>
      <c r="G36" s="215">
        <f t="shared" ref="G36:P36" si="12">(G16+G30+G33)*0.15</f>
        <v>17547.03</v>
      </c>
      <c r="H36" s="215">
        <f t="shared" si="12"/>
        <v>18229.374</v>
      </c>
      <c r="I36" s="215">
        <f t="shared" si="12"/>
        <v>15927.191999999999</v>
      </c>
      <c r="J36" s="215">
        <f t="shared" si="12"/>
        <v>15346.179</v>
      </c>
      <c r="K36" s="215">
        <f t="shared" si="12"/>
        <v>15912.611999999999</v>
      </c>
      <c r="L36" s="215">
        <f t="shared" si="12"/>
        <v>17633.052</v>
      </c>
      <c r="M36" s="215">
        <f t="shared" si="12"/>
        <v>17742.401999999998</v>
      </c>
      <c r="N36" s="215">
        <f t="shared" si="12"/>
        <v>19115.109</v>
      </c>
      <c r="O36" s="215">
        <f t="shared" si="12"/>
        <v>19224.458999999999</v>
      </c>
      <c r="P36" s="215">
        <f t="shared" si="12"/>
        <v>19449.72</v>
      </c>
      <c r="Q36" s="318"/>
      <c r="R36" s="215">
        <f t="shared" ref="R36:BM36" si="13">(R16+R30+R33)*0.15</f>
        <v>20248.703999999998</v>
      </c>
      <c r="S36" s="215">
        <f t="shared" si="13"/>
        <v>20527.910999999996</v>
      </c>
      <c r="T36" s="215">
        <f t="shared" si="13"/>
        <v>21190.572</v>
      </c>
      <c r="U36" s="215">
        <f t="shared" si="13"/>
        <v>21299.922000000002</v>
      </c>
      <c r="V36" s="215">
        <f t="shared" si="13"/>
        <v>21525.183000000001</v>
      </c>
      <c r="W36" s="215">
        <f t="shared" si="13"/>
        <v>21415.832999999999</v>
      </c>
      <c r="X36" s="215">
        <f t="shared" si="13"/>
        <v>21750.444000000003</v>
      </c>
      <c r="Y36" s="215">
        <f t="shared" si="13"/>
        <v>21975.705000000002</v>
      </c>
      <c r="Z36" s="215">
        <f t="shared" si="13"/>
        <v>21853.233</v>
      </c>
      <c r="AA36" s="215">
        <f t="shared" si="13"/>
        <v>22297.194000000003</v>
      </c>
      <c r="AB36" s="215">
        <f t="shared" si="13"/>
        <v>22741.155000000002</v>
      </c>
      <c r="AC36" s="215">
        <f t="shared" si="13"/>
        <v>23519.726999999999</v>
      </c>
      <c r="AD36" s="215">
        <f t="shared" si="13"/>
        <v>22748.444999999996</v>
      </c>
      <c r="AE36" s="215">
        <f t="shared" si="13"/>
        <v>23519.726999999999</v>
      </c>
      <c r="AF36" s="215">
        <f t="shared" si="13"/>
        <v>23519.726999999999</v>
      </c>
      <c r="AG36" s="215">
        <f t="shared" si="13"/>
        <v>23519.726999999999</v>
      </c>
      <c r="AH36" s="215">
        <f t="shared" si="13"/>
        <v>23716.557000000001</v>
      </c>
      <c r="AI36" s="215">
        <f t="shared" si="13"/>
        <v>23716.557000000001</v>
      </c>
      <c r="AJ36" s="215">
        <f t="shared" si="13"/>
        <v>23337.019916999998</v>
      </c>
      <c r="AK36" s="215">
        <f t="shared" si="13"/>
        <v>19601.239733999995</v>
      </c>
      <c r="AL36" s="215">
        <f t="shared" si="13"/>
        <v>19869.498612000003</v>
      </c>
      <c r="AM36" s="215">
        <f t="shared" si="13"/>
        <v>20099.288889000003</v>
      </c>
      <c r="AN36" s="215">
        <f t="shared" si="13"/>
        <v>20351.318768999998</v>
      </c>
      <c r="AO36" s="215">
        <f t="shared" si="13"/>
        <v>20509.761815999998</v>
      </c>
      <c r="AP36" s="215">
        <f t="shared" si="13"/>
        <v>20705.496129000003</v>
      </c>
      <c r="AQ36" s="215">
        <f t="shared" si="13"/>
        <v>21018.781691999997</v>
      </c>
      <c r="AR36" s="215">
        <f t="shared" si="13"/>
        <v>20838.673493999995</v>
      </c>
      <c r="AS36" s="215">
        <f t="shared" si="13"/>
        <v>20953.816857000002</v>
      </c>
      <c r="AT36" s="215">
        <f t="shared" si="13"/>
        <v>21005.564192999998</v>
      </c>
      <c r="AU36" s="215">
        <f t="shared" si="13"/>
        <v>20964.145329000003</v>
      </c>
      <c r="AV36" s="215">
        <f t="shared" si="13"/>
        <v>21031.967114999999</v>
      </c>
      <c r="AW36" s="215">
        <f t="shared" si="13"/>
        <v>20575.153116000001</v>
      </c>
      <c r="AX36" s="215">
        <f t="shared" si="13"/>
        <v>20750.117490000001</v>
      </c>
      <c r="AY36" s="215">
        <f t="shared" si="13"/>
        <v>20793.443417999999</v>
      </c>
      <c r="AZ36" s="215">
        <f t="shared" si="13"/>
        <v>21028.467185999998</v>
      </c>
      <c r="BA36" s="215">
        <f t="shared" si="13"/>
        <v>21228.880949999999</v>
      </c>
      <c r="BB36" s="215">
        <f t="shared" si="13"/>
        <v>21493.652291999999</v>
      </c>
      <c r="BC36" s="215">
        <f t="shared" si="13"/>
        <v>21669.737138999997</v>
      </c>
      <c r="BD36" s="215">
        <f t="shared" si="13"/>
        <v>21872.281040999998</v>
      </c>
      <c r="BE36" s="215">
        <f t="shared" si="13"/>
        <v>22339.111499999999</v>
      </c>
      <c r="BF36" s="215">
        <f t="shared" si="13"/>
        <v>22967.144999999997</v>
      </c>
      <c r="BG36" s="215">
        <f t="shared" si="13"/>
        <v>22799.839499999998</v>
      </c>
      <c r="BH36" s="215">
        <f t="shared" si="13"/>
        <v>22800.185045999999</v>
      </c>
      <c r="BI36" s="215">
        <f t="shared" si="13"/>
        <v>23212.694799000001</v>
      </c>
      <c r="BJ36" s="215">
        <f t="shared" si="13"/>
        <v>23408.905878000001</v>
      </c>
      <c r="BK36" s="215">
        <f t="shared" si="13"/>
        <v>23602.337279999996</v>
      </c>
      <c r="BL36" s="215">
        <f t="shared" si="13"/>
        <v>23792.980256999999</v>
      </c>
      <c r="BM36" s="215">
        <f t="shared" si="13"/>
        <v>23985.361899</v>
      </c>
    </row>
    <row r="37" spans="1:65" s="94" customFormat="1" x14ac:dyDescent="0.35">
      <c r="B37" s="228"/>
      <c r="C37" s="229"/>
      <c r="D37" s="230"/>
      <c r="E37" s="54"/>
      <c r="G37" s="215"/>
      <c r="H37" s="215"/>
      <c r="I37" s="215"/>
      <c r="J37" s="215"/>
      <c r="K37" s="215"/>
      <c r="L37" s="215"/>
      <c r="M37" s="215"/>
      <c r="N37" s="215"/>
      <c r="O37" s="215"/>
      <c r="P37" s="215"/>
      <c r="Q37" s="318"/>
      <c r="R37" s="215"/>
      <c r="S37" s="215"/>
      <c r="T37" s="215"/>
      <c r="U37" s="215"/>
      <c r="V37" s="215"/>
      <c r="W37" s="215"/>
      <c r="X37" s="215"/>
      <c r="Y37" s="215"/>
      <c r="Z37" s="215"/>
      <c r="AA37" s="215"/>
      <c r="AB37" s="215"/>
      <c r="AC37" s="215"/>
      <c r="AD37" s="215"/>
      <c r="AE37" s="215"/>
      <c r="AF37" s="215"/>
      <c r="AG37" s="215"/>
      <c r="AH37" s="215"/>
      <c r="AI37" s="215"/>
      <c r="AJ37" s="215"/>
      <c r="AK37" s="215"/>
      <c r="AL37" s="215"/>
      <c r="AM37" s="215"/>
      <c r="AN37" s="215"/>
      <c r="AO37" s="215"/>
      <c r="AP37" s="215"/>
      <c r="AQ37" s="215"/>
      <c r="AR37" s="215"/>
      <c r="AS37" s="215"/>
      <c r="AT37" s="215"/>
      <c r="AU37" s="215"/>
      <c r="AV37" s="215"/>
      <c r="AW37" s="215"/>
      <c r="AX37" s="215"/>
      <c r="AY37" s="215"/>
      <c r="AZ37" s="215"/>
      <c r="BA37" s="215"/>
      <c r="BB37" s="215"/>
      <c r="BC37" s="215"/>
      <c r="BD37" s="215"/>
      <c r="BE37" s="215"/>
      <c r="BF37" s="215"/>
      <c r="BG37" s="215"/>
      <c r="BH37" s="215"/>
      <c r="BI37" s="215"/>
      <c r="BJ37" s="215"/>
      <c r="BK37" s="215"/>
      <c r="BL37" s="215"/>
      <c r="BM37" s="215"/>
    </row>
    <row r="38" spans="1:65" s="241" customFormat="1" x14ac:dyDescent="0.35">
      <c r="A38" s="237" t="s">
        <v>300</v>
      </c>
      <c r="B38" s="238"/>
      <c r="C38" s="239"/>
      <c r="D38" s="240"/>
      <c r="E38" s="296"/>
      <c r="F38" s="94" t="s">
        <v>273</v>
      </c>
      <c r="G38" s="242">
        <f t="shared" ref="G38:AL38" si="14">G16+G30+G33+G36</f>
        <v>134527.22999999998</v>
      </c>
      <c r="H38" s="242">
        <f t="shared" si="14"/>
        <v>139758.53400000001</v>
      </c>
      <c r="I38" s="242">
        <f t="shared" si="14"/>
        <v>122108.47199999999</v>
      </c>
      <c r="J38" s="242">
        <f t="shared" si="14"/>
        <v>117654.039</v>
      </c>
      <c r="K38" s="242">
        <f t="shared" si="14"/>
        <v>121996.692</v>
      </c>
      <c r="L38" s="242">
        <f t="shared" si="14"/>
        <v>135186.73199999999</v>
      </c>
      <c r="M38" s="242">
        <f t="shared" si="14"/>
        <v>136025.08199999999</v>
      </c>
      <c r="N38" s="242">
        <f t="shared" si="14"/>
        <v>146549.16899999999</v>
      </c>
      <c r="O38" s="242">
        <f t="shared" si="14"/>
        <v>147387.519</v>
      </c>
      <c r="P38" s="242">
        <f t="shared" si="14"/>
        <v>149114.52000000002</v>
      </c>
      <c r="Q38" s="323">
        <f t="shared" si="14"/>
        <v>94461.5</v>
      </c>
      <c r="R38" s="242">
        <f t="shared" si="14"/>
        <v>155240.06399999998</v>
      </c>
      <c r="S38" s="242">
        <f t="shared" si="14"/>
        <v>157380.65099999998</v>
      </c>
      <c r="T38" s="242">
        <f t="shared" si="14"/>
        <v>162461.05200000003</v>
      </c>
      <c r="U38" s="242">
        <f t="shared" si="14"/>
        <v>163299.402</v>
      </c>
      <c r="V38" s="242">
        <f t="shared" si="14"/>
        <v>165026.40299999999</v>
      </c>
      <c r="W38" s="242">
        <f t="shared" si="14"/>
        <v>164188.05300000001</v>
      </c>
      <c r="X38" s="242">
        <f t="shared" si="14"/>
        <v>166753.40400000004</v>
      </c>
      <c r="Y38" s="242">
        <f t="shared" si="14"/>
        <v>168480.40500000003</v>
      </c>
      <c r="Z38" s="242">
        <f t="shared" si="14"/>
        <v>167541.45300000001</v>
      </c>
      <c r="AA38" s="242">
        <f t="shared" si="14"/>
        <v>170945.15400000004</v>
      </c>
      <c r="AB38" s="242">
        <f t="shared" si="14"/>
        <v>174348.85500000001</v>
      </c>
      <c r="AC38" s="242">
        <f t="shared" si="14"/>
        <v>180317.90700000001</v>
      </c>
      <c r="AD38" s="242">
        <f t="shared" si="14"/>
        <v>174404.745</v>
      </c>
      <c r="AE38" s="242">
        <f t="shared" si="14"/>
        <v>180317.90700000001</v>
      </c>
      <c r="AF38" s="242">
        <f t="shared" si="14"/>
        <v>180317.90700000001</v>
      </c>
      <c r="AG38" s="242">
        <f t="shared" si="14"/>
        <v>180317.90700000001</v>
      </c>
      <c r="AH38" s="242">
        <f t="shared" si="14"/>
        <v>181826.93700000001</v>
      </c>
      <c r="AI38" s="242">
        <f t="shared" si="14"/>
        <v>181826.93700000001</v>
      </c>
      <c r="AJ38" s="242">
        <f t="shared" si="14"/>
        <v>178917.15269699998</v>
      </c>
      <c r="AK38" s="242">
        <f t="shared" si="14"/>
        <v>150276.17129399997</v>
      </c>
      <c r="AL38" s="242">
        <f t="shared" si="14"/>
        <v>152332.82269200002</v>
      </c>
      <c r="AM38" s="242">
        <f t="shared" ref="AM38:BM38" si="15">AM16+AM30+AM33+AM36</f>
        <v>154094.54814900004</v>
      </c>
      <c r="AN38" s="242">
        <f t="shared" si="15"/>
        <v>156026.777229</v>
      </c>
      <c r="AO38" s="242">
        <f t="shared" si="15"/>
        <v>157241.50725600001</v>
      </c>
      <c r="AP38" s="242">
        <f t="shared" si="15"/>
        <v>158742.13698900002</v>
      </c>
      <c r="AQ38" s="242">
        <f t="shared" si="15"/>
        <v>161143.99297199998</v>
      </c>
      <c r="AR38" s="242">
        <f t="shared" si="15"/>
        <v>159763.16345399996</v>
      </c>
      <c r="AS38" s="242">
        <f t="shared" si="15"/>
        <v>160645.929237</v>
      </c>
      <c r="AT38" s="242">
        <f t="shared" si="15"/>
        <v>161042.65881299999</v>
      </c>
      <c r="AU38" s="242">
        <f t="shared" si="15"/>
        <v>160725.11418900001</v>
      </c>
      <c r="AV38" s="242">
        <f t="shared" si="15"/>
        <v>161245.08121500001</v>
      </c>
      <c r="AW38" s="242">
        <f t="shared" si="15"/>
        <v>157742.84055600001</v>
      </c>
      <c r="AX38" s="242">
        <f t="shared" si="15"/>
        <v>159084.23409000001</v>
      </c>
      <c r="AY38" s="242">
        <f t="shared" si="15"/>
        <v>159416.399538</v>
      </c>
      <c r="AZ38" s="242">
        <f t="shared" si="15"/>
        <v>161218.24842599998</v>
      </c>
      <c r="BA38" s="242">
        <f t="shared" si="15"/>
        <v>162754.75394999998</v>
      </c>
      <c r="BB38" s="242">
        <f t="shared" si="15"/>
        <v>164784.66757200001</v>
      </c>
      <c r="BC38" s="242">
        <f t="shared" si="15"/>
        <v>166134.65139899999</v>
      </c>
      <c r="BD38" s="242">
        <f t="shared" si="15"/>
        <v>167687.48798100001</v>
      </c>
      <c r="BE38" s="242">
        <f t="shared" si="15"/>
        <v>171266.5215</v>
      </c>
      <c r="BF38" s="242">
        <f t="shared" si="15"/>
        <v>176081.44499999998</v>
      </c>
      <c r="BG38" s="242">
        <f t="shared" si="15"/>
        <v>174798.76949999999</v>
      </c>
      <c r="BH38" s="242">
        <f t="shared" si="15"/>
        <v>174801.41868599999</v>
      </c>
      <c r="BI38" s="242">
        <f t="shared" si="15"/>
        <v>177963.99345899999</v>
      </c>
      <c r="BJ38" s="242">
        <f t="shared" si="15"/>
        <v>179468.27839799999</v>
      </c>
      <c r="BK38" s="242">
        <f t="shared" si="15"/>
        <v>180951.25248</v>
      </c>
      <c r="BL38" s="242">
        <f t="shared" si="15"/>
        <v>182412.84863699999</v>
      </c>
      <c r="BM38" s="242">
        <f t="shared" si="15"/>
        <v>183887.77455900001</v>
      </c>
    </row>
    <row r="39" spans="1:65" x14ac:dyDescent="0.35">
      <c r="B39" s="243"/>
      <c r="C39" s="115"/>
      <c r="D39" s="244"/>
      <c r="H39" s="25"/>
      <c r="I39" s="25"/>
      <c r="J39" s="25"/>
      <c r="K39" s="25"/>
      <c r="L39" s="25"/>
      <c r="M39" s="25"/>
      <c r="N39" s="25"/>
      <c r="O39" s="25"/>
      <c r="P39" s="25"/>
      <c r="Q39" s="318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</row>
    <row r="40" spans="1:65" s="56" customFormat="1" x14ac:dyDescent="0.35">
      <c r="B40" s="245"/>
      <c r="C40" s="246"/>
      <c r="D40" s="247"/>
      <c r="E40" s="248"/>
      <c r="F40" s="52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324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122"/>
      <c r="AN40" s="50"/>
      <c r="AO40" s="50"/>
      <c r="AP40" s="50"/>
      <c r="AQ40" s="50"/>
      <c r="AR40" s="50"/>
      <c r="AS40" s="50"/>
      <c r="AT40" s="50"/>
      <c r="AU40" s="50"/>
      <c r="AV40" s="50"/>
      <c r="AW40" s="50"/>
      <c r="AX40" s="50"/>
      <c r="AY40" s="50"/>
      <c r="AZ40" s="50"/>
      <c r="BA40" s="50"/>
      <c r="BB40" s="50"/>
      <c r="BC40" s="50"/>
      <c r="BD40" s="50"/>
      <c r="BE40" s="50"/>
      <c r="BF40" s="50"/>
      <c r="BG40" s="50"/>
      <c r="BH40" s="50"/>
      <c r="BI40" s="50"/>
      <c r="BJ40" s="50"/>
      <c r="BK40" s="50"/>
      <c r="BL40" s="50"/>
      <c r="BM40" s="50"/>
    </row>
    <row r="41" spans="1:65" s="233" customFormat="1" x14ac:dyDescent="0.35">
      <c r="A41" s="233" t="s">
        <v>296</v>
      </c>
      <c r="B41" s="234"/>
      <c r="C41" s="235"/>
      <c r="D41" s="236"/>
      <c r="E41" s="189"/>
      <c r="F41" s="233" t="s">
        <v>286</v>
      </c>
      <c r="G41" s="249" t="str">
        <f t="shared" ref="G41:AL41" si="16">G26</f>
        <v>NA</v>
      </c>
      <c r="H41" s="249" t="str">
        <f t="shared" si="16"/>
        <v>NA</v>
      </c>
      <c r="I41" s="249" t="str">
        <f t="shared" si="16"/>
        <v>NA</v>
      </c>
      <c r="J41" s="249" t="str">
        <f t="shared" si="16"/>
        <v>NA</v>
      </c>
      <c r="K41" s="249" t="str">
        <f t="shared" si="16"/>
        <v>NA</v>
      </c>
      <c r="L41" s="249" t="str">
        <f t="shared" si="16"/>
        <v>NA</v>
      </c>
      <c r="M41" s="249" t="str">
        <f t="shared" si="16"/>
        <v>NA</v>
      </c>
      <c r="N41" s="249" t="str">
        <f t="shared" si="16"/>
        <v>NA</v>
      </c>
      <c r="O41" s="249" t="str">
        <f t="shared" si="16"/>
        <v>NA</v>
      </c>
      <c r="P41" s="249" t="str">
        <f t="shared" si="16"/>
        <v>NA</v>
      </c>
      <c r="Q41" s="322">
        <f t="shared" si="16"/>
        <v>0</v>
      </c>
      <c r="R41" s="218">
        <f t="shared" si="16"/>
        <v>0</v>
      </c>
      <c r="S41" s="218">
        <f t="shared" si="16"/>
        <v>0</v>
      </c>
      <c r="T41" s="218">
        <f t="shared" si="16"/>
        <v>0</v>
      </c>
      <c r="U41" s="218">
        <f t="shared" si="16"/>
        <v>0</v>
      </c>
      <c r="V41" s="218">
        <f t="shared" si="16"/>
        <v>0</v>
      </c>
      <c r="W41" s="218">
        <f t="shared" si="16"/>
        <v>0</v>
      </c>
      <c r="X41" s="218">
        <f t="shared" si="16"/>
        <v>0</v>
      </c>
      <c r="Y41" s="218">
        <f t="shared" si="16"/>
        <v>0</v>
      </c>
      <c r="Z41" s="218">
        <f t="shared" si="16"/>
        <v>0</v>
      </c>
      <c r="AA41" s="218">
        <f t="shared" si="16"/>
        <v>0</v>
      </c>
      <c r="AB41" s="218">
        <f t="shared" si="16"/>
        <v>0</v>
      </c>
      <c r="AC41" s="218">
        <f t="shared" si="16"/>
        <v>0</v>
      </c>
      <c r="AD41" s="218">
        <f t="shared" si="16"/>
        <v>0</v>
      </c>
      <c r="AE41" s="218">
        <f t="shared" si="16"/>
        <v>0</v>
      </c>
      <c r="AF41" s="218">
        <f t="shared" si="16"/>
        <v>0</v>
      </c>
      <c r="AG41" s="218">
        <f t="shared" si="16"/>
        <v>0</v>
      </c>
      <c r="AH41" s="218">
        <f t="shared" si="16"/>
        <v>0</v>
      </c>
      <c r="AI41" s="218">
        <f t="shared" si="16"/>
        <v>0</v>
      </c>
      <c r="AJ41" s="218">
        <f t="shared" si="16"/>
        <v>0</v>
      </c>
      <c r="AK41" s="218">
        <f t="shared" si="16"/>
        <v>0</v>
      </c>
      <c r="AL41" s="218">
        <f t="shared" si="16"/>
        <v>0</v>
      </c>
      <c r="AM41" s="218">
        <f t="shared" ref="AM41:BM41" si="17">AM26</f>
        <v>0</v>
      </c>
      <c r="AN41" s="218">
        <f t="shared" si="17"/>
        <v>0</v>
      </c>
      <c r="AO41" s="218">
        <f t="shared" si="17"/>
        <v>0</v>
      </c>
      <c r="AP41" s="218">
        <f t="shared" si="17"/>
        <v>0</v>
      </c>
      <c r="AQ41" s="218">
        <f t="shared" si="17"/>
        <v>0</v>
      </c>
      <c r="AR41" s="218">
        <f t="shared" si="17"/>
        <v>0</v>
      </c>
      <c r="AS41" s="218">
        <f t="shared" si="17"/>
        <v>0</v>
      </c>
      <c r="AT41" s="218">
        <f t="shared" si="17"/>
        <v>0</v>
      </c>
      <c r="AU41" s="218">
        <f t="shared" si="17"/>
        <v>0</v>
      </c>
      <c r="AV41" s="218">
        <f t="shared" si="17"/>
        <v>0</v>
      </c>
      <c r="AW41" s="218">
        <f t="shared" si="17"/>
        <v>0</v>
      </c>
      <c r="AX41" s="218">
        <f t="shared" si="17"/>
        <v>0</v>
      </c>
      <c r="AY41" s="218">
        <f t="shared" si="17"/>
        <v>0</v>
      </c>
      <c r="AZ41" s="218">
        <f t="shared" si="17"/>
        <v>0</v>
      </c>
      <c r="BA41" s="218">
        <f t="shared" si="17"/>
        <v>0</v>
      </c>
      <c r="BB41" s="218">
        <f t="shared" si="17"/>
        <v>0</v>
      </c>
      <c r="BC41" s="218">
        <f t="shared" si="17"/>
        <v>0</v>
      </c>
      <c r="BD41" s="218">
        <f t="shared" si="17"/>
        <v>0</v>
      </c>
      <c r="BE41" s="218" t="str">
        <f t="shared" si="17"/>
        <v>NA</v>
      </c>
      <c r="BF41" s="218" t="str">
        <f t="shared" si="17"/>
        <v>NA</v>
      </c>
      <c r="BG41" s="218" t="str">
        <f t="shared" si="17"/>
        <v>NA</v>
      </c>
      <c r="BH41" s="249" t="str">
        <f t="shared" si="17"/>
        <v>NA</v>
      </c>
      <c r="BI41" s="249" t="str">
        <f t="shared" si="17"/>
        <v>NA</v>
      </c>
      <c r="BJ41" s="249" t="str">
        <f t="shared" si="17"/>
        <v>NA</v>
      </c>
      <c r="BK41" s="249" t="str">
        <f t="shared" si="17"/>
        <v>NA</v>
      </c>
      <c r="BL41" s="249" t="str">
        <f t="shared" si="17"/>
        <v>NA</v>
      </c>
      <c r="BM41" s="249" t="str">
        <f t="shared" si="17"/>
        <v>NA</v>
      </c>
    </row>
    <row r="42" spans="1:65" s="94" customFormat="1" x14ac:dyDescent="0.35">
      <c r="B42" s="228"/>
      <c r="C42" s="229"/>
      <c r="D42" s="230"/>
      <c r="E42" s="54"/>
      <c r="G42" s="215"/>
      <c r="H42" s="215"/>
      <c r="I42" s="215"/>
      <c r="J42" s="215"/>
      <c r="K42" s="215"/>
      <c r="L42" s="215"/>
      <c r="M42" s="215"/>
      <c r="N42" s="215"/>
      <c r="O42" s="215"/>
      <c r="P42" s="215"/>
      <c r="Q42" s="318"/>
      <c r="R42" s="215"/>
      <c r="S42" s="215"/>
      <c r="T42" s="215"/>
      <c r="U42" s="215"/>
      <c r="V42" s="215"/>
      <c r="W42" s="215"/>
      <c r="X42" s="215"/>
      <c r="Y42" s="215"/>
      <c r="Z42" s="215"/>
      <c r="AA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  <c r="AZ42" s="215"/>
      <c r="BA42" s="215"/>
      <c r="BB42" s="215"/>
      <c r="BC42" s="215"/>
      <c r="BD42" s="215"/>
      <c r="BE42" s="215"/>
      <c r="BF42" s="215"/>
      <c r="BG42" s="215"/>
      <c r="BH42" s="215"/>
      <c r="BI42" s="215"/>
      <c r="BJ42" s="215"/>
      <c r="BK42" s="215"/>
      <c r="BL42" s="215"/>
      <c r="BM42" s="215"/>
    </row>
    <row r="43" spans="1:65" s="94" customFormat="1" ht="15" thickBot="1" x14ac:dyDescent="0.4">
      <c r="A43" s="250" t="s">
        <v>285</v>
      </c>
      <c r="B43" s="228"/>
      <c r="C43" s="229"/>
      <c r="D43" s="230"/>
      <c r="E43" s="54"/>
      <c r="F43" s="94" t="s">
        <v>286</v>
      </c>
      <c r="G43" s="251" t="s">
        <v>261</v>
      </c>
      <c r="H43" s="251" t="s">
        <v>261</v>
      </c>
      <c r="I43" s="251" t="s">
        <v>261</v>
      </c>
      <c r="J43" s="251" t="s">
        <v>261</v>
      </c>
      <c r="K43" s="251" t="s">
        <v>261</v>
      </c>
      <c r="L43" s="251" t="s">
        <v>261</v>
      </c>
      <c r="M43" s="251" t="s">
        <v>261</v>
      </c>
      <c r="N43" s="251" t="s">
        <v>261</v>
      </c>
      <c r="O43" s="251" t="s">
        <v>261</v>
      </c>
      <c r="P43" s="251" t="s">
        <v>261</v>
      </c>
      <c r="Q43" s="325">
        <f t="shared" ref="Q43:AV43" si="18">Q41-Q18</f>
        <v>-13494.5</v>
      </c>
      <c r="R43" s="252">
        <f t="shared" si="18"/>
        <v>-13888</v>
      </c>
      <c r="S43" s="252">
        <f t="shared" si="18"/>
        <v>-14079.5</v>
      </c>
      <c r="T43" s="252">
        <f t="shared" si="18"/>
        <v>-14534</v>
      </c>
      <c r="U43" s="252">
        <f t="shared" si="18"/>
        <v>-14609</v>
      </c>
      <c r="V43" s="252">
        <f t="shared" si="18"/>
        <v>-14763.5</v>
      </c>
      <c r="W43" s="252">
        <f t="shared" si="18"/>
        <v>-14688.5</v>
      </c>
      <c r="X43" s="252">
        <f t="shared" si="18"/>
        <v>-14918</v>
      </c>
      <c r="Y43" s="252">
        <f t="shared" si="18"/>
        <v>-15072.5</v>
      </c>
      <c r="Z43" s="252">
        <f t="shared" si="18"/>
        <v>-14988.5</v>
      </c>
      <c r="AA43" s="252">
        <f t="shared" si="18"/>
        <v>-15293</v>
      </c>
      <c r="AB43" s="252">
        <f t="shared" si="18"/>
        <v>-15597.5</v>
      </c>
      <c r="AC43" s="252">
        <f t="shared" si="18"/>
        <v>-16131.5</v>
      </c>
      <c r="AD43" s="252">
        <f t="shared" si="18"/>
        <v>-15602.5</v>
      </c>
      <c r="AE43" s="252">
        <f t="shared" si="18"/>
        <v>-16131.5</v>
      </c>
      <c r="AF43" s="252">
        <f t="shared" si="18"/>
        <v>-16131.5</v>
      </c>
      <c r="AG43" s="252">
        <f t="shared" si="18"/>
        <v>-16131.5</v>
      </c>
      <c r="AH43" s="252">
        <f t="shared" si="18"/>
        <v>-16266.5</v>
      </c>
      <c r="AI43" s="252">
        <f t="shared" si="18"/>
        <v>-16266.5</v>
      </c>
      <c r="AJ43" s="252">
        <f t="shared" si="18"/>
        <v>-16006.1865</v>
      </c>
      <c r="AK43" s="252">
        <f t="shared" si="18"/>
        <v>-13443.922999999999</v>
      </c>
      <c r="AL43" s="252">
        <f t="shared" si="18"/>
        <v>-13627.914000000001</v>
      </c>
      <c r="AM43" s="252">
        <f t="shared" si="18"/>
        <v>-13785.520500000001</v>
      </c>
      <c r="AN43" s="252">
        <f t="shared" si="18"/>
        <v>-13958.380499999999</v>
      </c>
      <c r="AO43" s="252">
        <f t="shared" si="18"/>
        <v>-14067.052</v>
      </c>
      <c r="AP43" s="252">
        <f t="shared" si="18"/>
        <v>-14201.300500000001</v>
      </c>
      <c r="AQ43" s="252">
        <f t="shared" si="18"/>
        <v>-14416.173999999999</v>
      </c>
      <c r="AR43" s="252">
        <f t="shared" si="18"/>
        <v>-14292.643</v>
      </c>
      <c r="AS43" s="252">
        <f t="shared" si="18"/>
        <v>-14371.6165</v>
      </c>
      <c r="AT43" s="252">
        <f t="shared" si="18"/>
        <v>-14407.108499999998</v>
      </c>
      <c r="AU43" s="252">
        <f t="shared" si="18"/>
        <v>-14378.700500000001</v>
      </c>
      <c r="AV43" s="252">
        <f t="shared" si="18"/>
        <v>-14425.217499999999</v>
      </c>
      <c r="AW43" s="252">
        <f t="shared" ref="AW43:BM43" si="19">AW41-AW18</f>
        <v>-14111.902</v>
      </c>
      <c r="AX43" s="252">
        <f t="shared" si="19"/>
        <v>-14231.904999999999</v>
      </c>
      <c r="AY43" s="252">
        <f t="shared" si="19"/>
        <v>-14261.620999999999</v>
      </c>
      <c r="AZ43" s="252">
        <f t="shared" si="19"/>
        <v>-14422.816999999999</v>
      </c>
      <c r="BA43" s="252">
        <f t="shared" si="19"/>
        <v>-14560.274999999998</v>
      </c>
      <c r="BB43" s="252">
        <f t="shared" si="19"/>
        <v>-14741.874</v>
      </c>
      <c r="BC43" s="252">
        <f t="shared" si="19"/>
        <v>-14862.645499999999</v>
      </c>
      <c r="BD43" s="252">
        <f t="shared" si="19"/>
        <v>-15001.5645</v>
      </c>
      <c r="BE43" s="251" t="e">
        <f t="shared" si="19"/>
        <v>#VALUE!</v>
      </c>
      <c r="BF43" s="251" t="e">
        <f t="shared" si="19"/>
        <v>#VALUE!</v>
      </c>
      <c r="BG43" s="251" t="e">
        <f t="shared" si="19"/>
        <v>#VALUE!</v>
      </c>
      <c r="BH43" s="251" t="e">
        <f t="shared" si="19"/>
        <v>#VALUE!</v>
      </c>
      <c r="BI43" s="251" t="e">
        <f t="shared" si="19"/>
        <v>#VALUE!</v>
      </c>
      <c r="BJ43" s="251" t="e">
        <f t="shared" si="19"/>
        <v>#VALUE!</v>
      </c>
      <c r="BK43" s="251" t="e">
        <f t="shared" si="19"/>
        <v>#VALUE!</v>
      </c>
      <c r="BL43" s="251" t="e">
        <f t="shared" si="19"/>
        <v>#VALUE!</v>
      </c>
      <c r="BM43" s="251" t="e">
        <f t="shared" si="19"/>
        <v>#VALUE!</v>
      </c>
    </row>
    <row r="44" spans="1:65" x14ac:dyDescent="0.35"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326"/>
      <c r="R44" s="53"/>
      <c r="S44" s="53"/>
      <c r="T44" s="53"/>
      <c r="U44" s="53"/>
      <c r="V44" s="53"/>
      <c r="W44" s="53"/>
      <c r="X44" s="53"/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  <c r="AK44" s="53"/>
      <c r="AL44" s="53"/>
      <c r="AM44" s="53"/>
      <c r="AN44" s="53"/>
      <c r="AO44" s="53"/>
      <c r="AP44" s="53"/>
      <c r="AQ44" s="53"/>
      <c r="AR44" s="53"/>
      <c r="AS44" s="53"/>
      <c r="AT44" s="53"/>
      <c r="AU44" s="53"/>
      <c r="AV44" s="53"/>
      <c r="AW44" s="53"/>
      <c r="AX44" s="53"/>
      <c r="AY44" s="53"/>
      <c r="AZ44" s="53"/>
      <c r="BA44" s="53"/>
      <c r="BB44" s="53"/>
      <c r="BC44" s="53"/>
      <c r="BD44" s="53"/>
      <c r="BE44" s="53"/>
      <c r="BF44" s="53"/>
      <c r="BG44" s="53"/>
      <c r="BH44" s="53"/>
      <c r="BI44" s="53"/>
      <c r="BJ44" s="53"/>
      <c r="BK44" s="53"/>
      <c r="BL44" s="53"/>
      <c r="BM44" s="53"/>
    </row>
    <row r="45" spans="1:65" x14ac:dyDescent="0.35">
      <c r="G45" s="125" t="s">
        <v>261</v>
      </c>
      <c r="H45" s="125" t="s">
        <v>261</v>
      </c>
      <c r="I45" s="125" t="s">
        <v>261</v>
      </c>
      <c r="J45" s="125" t="s">
        <v>261</v>
      </c>
      <c r="K45" s="125" t="s">
        <v>261</v>
      </c>
      <c r="L45" s="125" t="s">
        <v>261</v>
      </c>
      <c r="M45" s="125" t="s">
        <v>261</v>
      </c>
      <c r="N45" s="125" t="s">
        <v>261</v>
      </c>
      <c r="O45" s="125" t="s">
        <v>261</v>
      </c>
      <c r="P45" s="125" t="s">
        <v>261</v>
      </c>
      <c r="Q45" s="327" t="s">
        <v>261</v>
      </c>
      <c r="R45" s="125" t="s">
        <v>261</v>
      </c>
      <c r="S45" s="125" t="s">
        <v>261</v>
      </c>
      <c r="T45" s="125" t="s">
        <v>261</v>
      </c>
      <c r="U45" s="125" t="s">
        <v>261</v>
      </c>
      <c r="V45" s="125" t="s">
        <v>261</v>
      </c>
      <c r="W45" s="125" t="s">
        <v>261</v>
      </c>
      <c r="X45" s="125" t="s">
        <v>261</v>
      </c>
      <c r="Y45" s="125" t="s">
        <v>261</v>
      </c>
      <c r="Z45" s="125" t="s">
        <v>261</v>
      </c>
      <c r="AA45" s="125" t="s">
        <v>261</v>
      </c>
      <c r="AB45" s="125" t="s">
        <v>261</v>
      </c>
      <c r="AC45" s="125" t="s">
        <v>261</v>
      </c>
      <c r="AD45" s="125" t="s">
        <v>261</v>
      </c>
      <c r="AE45" s="125" t="s">
        <v>261</v>
      </c>
      <c r="AF45" s="125" t="s">
        <v>261</v>
      </c>
      <c r="AG45" s="125" t="s">
        <v>261</v>
      </c>
      <c r="AH45" s="125" t="s">
        <v>261</v>
      </c>
      <c r="AI45" s="125" t="s">
        <v>261</v>
      </c>
      <c r="AJ45" s="125" t="s">
        <v>261</v>
      </c>
      <c r="AK45" s="125" t="s">
        <v>261</v>
      </c>
      <c r="AL45" s="125" t="s">
        <v>261</v>
      </c>
      <c r="AM45" s="125" t="s">
        <v>261</v>
      </c>
      <c r="AN45" s="125" t="s">
        <v>261</v>
      </c>
      <c r="AO45" s="125" t="s">
        <v>261</v>
      </c>
      <c r="AP45" s="125" t="s">
        <v>261</v>
      </c>
      <c r="AQ45" s="125" t="s">
        <v>261</v>
      </c>
      <c r="AR45" s="125" t="s">
        <v>261</v>
      </c>
      <c r="AS45" s="125" t="s">
        <v>261</v>
      </c>
      <c r="AT45" s="125" t="s">
        <v>261</v>
      </c>
      <c r="AU45" s="125" t="s">
        <v>261</v>
      </c>
      <c r="AV45" s="125" t="s">
        <v>261</v>
      </c>
      <c r="AW45" s="125" t="s">
        <v>261</v>
      </c>
      <c r="AX45" s="125" t="s">
        <v>261</v>
      </c>
      <c r="AY45" s="125" t="s">
        <v>261</v>
      </c>
      <c r="AZ45" s="125" t="s">
        <v>261</v>
      </c>
      <c r="BA45" s="125" t="s">
        <v>261</v>
      </c>
      <c r="BB45" s="125" t="s">
        <v>261</v>
      </c>
      <c r="BC45" s="125" t="s">
        <v>261</v>
      </c>
      <c r="BD45" s="125" t="s">
        <v>261</v>
      </c>
      <c r="BE45" s="125" t="s">
        <v>261</v>
      </c>
      <c r="BF45" s="125" t="s">
        <v>261</v>
      </c>
      <c r="BG45" s="125" t="s">
        <v>261</v>
      </c>
      <c r="BH45" s="125" t="s">
        <v>261</v>
      </c>
      <c r="BI45" s="125" t="s">
        <v>261</v>
      </c>
      <c r="BJ45" s="125" t="s">
        <v>261</v>
      </c>
      <c r="BK45" s="125" t="s">
        <v>261</v>
      </c>
      <c r="BL45" s="125" t="s">
        <v>261</v>
      </c>
      <c r="BM45" s="125" t="s">
        <v>261</v>
      </c>
    </row>
  </sheetData>
  <pageMargins left="0.7" right="0.7" top="0.75" bottom="0.75" header="0.3" footer="0.3"/>
  <pageSetup orientation="portrait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EE4B8-BA00-4B47-808A-5A63741AF4B9}">
  <sheetPr>
    <tabColor theme="5" tint="0.59999389629810485"/>
  </sheetPr>
  <dimension ref="A1:BK13"/>
  <sheetViews>
    <sheetView workbookViewId="0">
      <selection activeCell="E33" sqref="E33"/>
    </sheetView>
  </sheetViews>
  <sheetFormatPr defaultRowHeight="14.5" x14ac:dyDescent="0.35"/>
  <cols>
    <col min="2" max="2" width="12.7265625" bestFit="1" customWidth="1"/>
    <col min="3" max="3" width="27.453125" bestFit="1" customWidth="1"/>
  </cols>
  <sheetData>
    <row r="1" spans="1:63" s="52" customFormat="1" x14ac:dyDescent="0.35">
      <c r="A1" s="52" t="s">
        <v>47</v>
      </c>
      <c r="B1" s="112"/>
      <c r="C1" s="64"/>
      <c r="D1" s="52" t="s">
        <v>50</v>
      </c>
      <c r="E1" s="25" t="s">
        <v>148</v>
      </c>
      <c r="F1" s="52" t="s">
        <v>149</v>
      </c>
      <c r="G1" s="52" t="s">
        <v>150</v>
      </c>
      <c r="H1" s="52" t="s">
        <v>151</v>
      </c>
      <c r="I1" s="52" t="s">
        <v>152</v>
      </c>
      <c r="J1" s="52" t="s">
        <v>153</v>
      </c>
      <c r="K1" s="52" t="s">
        <v>154</v>
      </c>
      <c r="L1" s="52" t="s">
        <v>155</v>
      </c>
      <c r="M1" s="52" t="s">
        <v>156</v>
      </c>
      <c r="N1" s="52" t="s">
        <v>157</v>
      </c>
      <c r="O1" s="52" t="s">
        <v>158</v>
      </c>
      <c r="P1" s="52" t="s">
        <v>159</v>
      </c>
      <c r="Q1" s="52" t="s">
        <v>160</v>
      </c>
      <c r="R1" s="52" t="s">
        <v>161</v>
      </c>
      <c r="S1" s="52" t="s">
        <v>162</v>
      </c>
      <c r="T1" s="52" t="s">
        <v>163</v>
      </c>
      <c r="U1" s="52" t="s">
        <v>164</v>
      </c>
      <c r="V1" s="52" t="s">
        <v>165</v>
      </c>
      <c r="W1" s="52" t="s">
        <v>166</v>
      </c>
      <c r="X1" s="52" t="s">
        <v>167</v>
      </c>
      <c r="Y1" s="52" t="s">
        <v>168</v>
      </c>
      <c r="Z1" s="52" t="s">
        <v>169</v>
      </c>
      <c r="AA1" s="52" t="s">
        <v>170</v>
      </c>
      <c r="AB1" s="52" t="s">
        <v>171</v>
      </c>
      <c r="AC1" s="52" t="s">
        <v>172</v>
      </c>
      <c r="AD1" s="52" t="s">
        <v>173</v>
      </c>
      <c r="AE1" s="52" t="s">
        <v>174</v>
      </c>
      <c r="AF1" s="52" t="s">
        <v>175</v>
      </c>
      <c r="AG1" s="52" t="s">
        <v>176</v>
      </c>
      <c r="AH1" s="52" t="s">
        <v>177</v>
      </c>
      <c r="AI1" s="52" t="s">
        <v>13</v>
      </c>
      <c r="AJ1" s="52" t="s">
        <v>14</v>
      </c>
      <c r="AK1" s="52" t="s">
        <v>15</v>
      </c>
      <c r="AL1" s="52" t="s">
        <v>16</v>
      </c>
      <c r="AM1" s="52" t="s">
        <v>17</v>
      </c>
      <c r="AN1" s="52" t="s">
        <v>18</v>
      </c>
      <c r="AO1" s="52" t="s">
        <v>19</v>
      </c>
      <c r="AP1" s="52" t="s">
        <v>20</v>
      </c>
      <c r="AQ1" s="52" t="s">
        <v>21</v>
      </c>
      <c r="AR1" s="52" t="s">
        <v>22</v>
      </c>
      <c r="AS1" s="52" t="s">
        <v>23</v>
      </c>
      <c r="AT1" s="52" t="s">
        <v>24</v>
      </c>
      <c r="AU1" s="52" t="s">
        <v>25</v>
      </c>
      <c r="AV1" s="52" t="s">
        <v>26</v>
      </c>
      <c r="AW1" s="52" t="s">
        <v>27</v>
      </c>
      <c r="AX1" s="52" t="s">
        <v>28</v>
      </c>
      <c r="AY1" s="52" t="s">
        <v>29</v>
      </c>
      <c r="AZ1" s="52" t="s">
        <v>30</v>
      </c>
      <c r="BA1" s="52" t="s">
        <v>31</v>
      </c>
      <c r="BB1" s="52" t="s">
        <v>32</v>
      </c>
      <c r="BC1" s="52" t="s">
        <v>178</v>
      </c>
      <c r="BD1" s="52" t="s">
        <v>179</v>
      </c>
      <c r="BE1" s="52" t="s">
        <v>180</v>
      </c>
      <c r="BF1" s="52" t="s">
        <v>181</v>
      </c>
      <c r="BG1" s="52" t="s">
        <v>182</v>
      </c>
      <c r="BH1" s="52" t="s">
        <v>183</v>
      </c>
      <c r="BI1" s="52" t="s">
        <v>184</v>
      </c>
      <c r="BJ1" s="52" t="s">
        <v>185</v>
      </c>
      <c r="BK1" s="52" t="s">
        <v>186</v>
      </c>
    </row>
    <row r="2" spans="1:63" s="52" customFormat="1" x14ac:dyDescent="0.35">
      <c r="A2" s="55" t="s">
        <v>487</v>
      </c>
      <c r="B2" s="112"/>
      <c r="C2" s="64"/>
      <c r="D2" s="57"/>
      <c r="G2" s="25"/>
      <c r="Q2" s="25"/>
    </row>
    <row r="4" spans="1:63" s="52" customFormat="1" x14ac:dyDescent="0.35">
      <c r="A4" s="52" t="s">
        <v>466</v>
      </c>
      <c r="B4" s="52" t="s">
        <v>7</v>
      </c>
      <c r="C4" s="52" t="s">
        <v>263</v>
      </c>
      <c r="D4" s="52" t="s">
        <v>0</v>
      </c>
      <c r="E4" s="25">
        <v>24000</v>
      </c>
      <c r="F4" s="25">
        <v>26000</v>
      </c>
      <c r="G4" s="25">
        <v>28000</v>
      </c>
      <c r="H4" s="25">
        <v>30000</v>
      </c>
      <c r="I4" s="25">
        <v>32000</v>
      </c>
      <c r="J4" s="25">
        <v>33000</v>
      </c>
      <c r="K4" s="25">
        <v>34000</v>
      </c>
      <c r="L4" s="25">
        <v>35000</v>
      </c>
      <c r="M4" s="25">
        <v>36000</v>
      </c>
      <c r="N4" s="25">
        <v>37000</v>
      </c>
      <c r="O4" s="25">
        <v>38000</v>
      </c>
      <c r="P4" s="25">
        <v>38000</v>
      </c>
      <c r="Q4" s="25">
        <v>29000</v>
      </c>
      <c r="R4" s="25">
        <v>34000</v>
      </c>
      <c r="S4" s="25">
        <v>35000</v>
      </c>
      <c r="T4" s="25">
        <v>36000</v>
      </c>
      <c r="U4" s="25">
        <v>35000</v>
      </c>
      <c r="V4" s="25">
        <v>37000</v>
      </c>
      <c r="W4" s="25">
        <v>38000</v>
      </c>
      <c r="X4" s="25">
        <v>39000</v>
      </c>
      <c r="Y4" s="25">
        <v>42000</v>
      </c>
      <c r="Z4" s="25">
        <v>45000</v>
      </c>
      <c r="AA4" s="25">
        <v>50000</v>
      </c>
      <c r="AB4" s="25">
        <v>45000</v>
      </c>
      <c r="AC4" s="25">
        <v>50000</v>
      </c>
      <c r="AD4" s="25">
        <v>50000</v>
      </c>
      <c r="AE4" s="25">
        <v>50000</v>
      </c>
      <c r="AF4" s="25">
        <v>51800</v>
      </c>
      <c r="AG4" s="25">
        <v>51800</v>
      </c>
      <c r="AH4" s="25">
        <v>50000</v>
      </c>
      <c r="AI4" s="25">
        <v>55000</v>
      </c>
      <c r="AJ4" s="25">
        <v>56286</v>
      </c>
      <c r="AK4" s="25">
        <v>57939</v>
      </c>
      <c r="AL4" s="25">
        <v>60000</v>
      </c>
      <c r="AM4" s="25">
        <v>61053</v>
      </c>
      <c r="AN4" s="25">
        <v>62489</v>
      </c>
      <c r="AO4" s="25">
        <v>65000</v>
      </c>
      <c r="AP4" s="25">
        <v>63000</v>
      </c>
      <c r="AQ4" s="25">
        <v>63699</v>
      </c>
      <c r="AR4" s="25">
        <v>63813</v>
      </c>
      <c r="AS4" s="25">
        <v>63075</v>
      </c>
      <c r="AT4" s="25">
        <v>63336</v>
      </c>
      <c r="AU4" s="25">
        <v>63495</v>
      </c>
      <c r="AV4" s="25">
        <v>63655</v>
      </c>
      <c r="AW4" s="25">
        <v>62668</v>
      </c>
      <c r="AX4" s="25">
        <v>63167</v>
      </c>
      <c r="AY4" s="25">
        <v>63673</v>
      </c>
      <c r="AZ4" s="25">
        <v>64179</v>
      </c>
      <c r="BA4" s="25">
        <v>64000</v>
      </c>
      <c r="BB4" s="25">
        <v>65000</v>
      </c>
      <c r="BC4" s="25">
        <v>67000</v>
      </c>
      <c r="BD4" s="25">
        <v>68000</v>
      </c>
      <c r="BE4" s="25">
        <v>67000</v>
      </c>
      <c r="BF4" s="25">
        <v>66391</v>
      </c>
      <c r="BG4" s="25">
        <v>67895</v>
      </c>
      <c r="BH4" s="25">
        <v>68190</v>
      </c>
      <c r="BI4" s="25">
        <v>68498</v>
      </c>
      <c r="BJ4" s="25">
        <v>68807</v>
      </c>
      <c r="BK4" s="25">
        <v>69116</v>
      </c>
    </row>
    <row r="5" spans="1:63" s="52" customFormat="1" x14ac:dyDescent="0.35">
      <c r="A5" s="52" t="s">
        <v>466</v>
      </c>
      <c r="B5" s="52" t="s">
        <v>7</v>
      </c>
      <c r="C5" s="52" t="s">
        <v>262</v>
      </c>
      <c r="D5" s="52" t="s">
        <v>0</v>
      </c>
      <c r="E5" s="25">
        <v>5000</v>
      </c>
      <c r="F5" s="25">
        <v>9000</v>
      </c>
      <c r="G5" s="25">
        <v>12000</v>
      </c>
      <c r="H5" s="25">
        <v>15000</v>
      </c>
      <c r="I5" s="25">
        <v>18000</v>
      </c>
      <c r="J5" s="25">
        <v>22000</v>
      </c>
      <c r="K5" s="25">
        <v>22000</v>
      </c>
      <c r="L5" s="25">
        <v>23000</v>
      </c>
      <c r="M5" s="25">
        <v>23000</v>
      </c>
      <c r="N5" s="25">
        <v>24000</v>
      </c>
      <c r="O5" s="25">
        <v>25000</v>
      </c>
      <c r="P5" s="25">
        <v>25000</v>
      </c>
      <c r="Q5" s="25">
        <v>26000</v>
      </c>
      <c r="R5" s="25">
        <v>27000</v>
      </c>
      <c r="S5" s="25">
        <v>27000</v>
      </c>
      <c r="T5" s="25">
        <v>28000</v>
      </c>
      <c r="U5" s="25">
        <v>28000</v>
      </c>
      <c r="V5" s="25">
        <v>29000</v>
      </c>
      <c r="W5" s="25">
        <v>30000</v>
      </c>
      <c r="X5" s="25">
        <v>28000</v>
      </c>
      <c r="Y5" s="25">
        <v>29000</v>
      </c>
      <c r="Z5" s="25">
        <v>30000</v>
      </c>
      <c r="AA5" s="25">
        <v>32000</v>
      </c>
      <c r="AB5" s="25">
        <v>30000</v>
      </c>
      <c r="AC5" s="25">
        <v>32000</v>
      </c>
      <c r="AD5" s="25">
        <v>32000</v>
      </c>
      <c r="AE5" s="25">
        <v>32000</v>
      </c>
      <c r="AF5" s="25">
        <v>32000</v>
      </c>
      <c r="AG5" s="25">
        <v>32000</v>
      </c>
      <c r="AH5" s="25">
        <v>31676</v>
      </c>
      <c r="AI5" s="25">
        <v>29189</v>
      </c>
      <c r="AJ5" s="25">
        <v>29419</v>
      </c>
      <c r="AK5" s="25">
        <v>29649</v>
      </c>
      <c r="AL5" s="25">
        <v>29879</v>
      </c>
      <c r="AM5" s="25">
        <v>30109</v>
      </c>
      <c r="AN5" s="25">
        <v>30339</v>
      </c>
      <c r="AO5" s="25">
        <v>30569</v>
      </c>
      <c r="AP5" s="25">
        <v>30798</v>
      </c>
      <c r="AQ5" s="25">
        <v>31028</v>
      </c>
      <c r="AR5" s="25">
        <v>31258</v>
      </c>
      <c r="AS5" s="25">
        <v>31488</v>
      </c>
      <c r="AT5" s="25">
        <v>31718</v>
      </c>
      <c r="AU5" s="25">
        <v>31948</v>
      </c>
      <c r="AV5" s="25">
        <v>32178</v>
      </c>
      <c r="AW5" s="25">
        <v>32196</v>
      </c>
      <c r="AX5" s="25">
        <v>32461</v>
      </c>
      <c r="AY5" s="25">
        <v>32500</v>
      </c>
      <c r="AZ5" s="25">
        <v>32822</v>
      </c>
      <c r="BA5" s="25">
        <v>33035</v>
      </c>
      <c r="BB5" s="25">
        <v>33250</v>
      </c>
      <c r="BC5" s="25">
        <v>33000</v>
      </c>
      <c r="BD5" s="25">
        <v>35000</v>
      </c>
      <c r="BE5" s="25">
        <v>34500</v>
      </c>
      <c r="BF5" s="25">
        <v>34439</v>
      </c>
      <c r="BG5" s="25">
        <v>34708</v>
      </c>
      <c r="BH5" s="25">
        <v>34890</v>
      </c>
      <c r="BI5" s="25">
        <v>35110</v>
      </c>
      <c r="BJ5" s="25">
        <v>35305</v>
      </c>
      <c r="BK5" s="25">
        <v>35515</v>
      </c>
    </row>
    <row r="6" spans="1:63" s="52" customFormat="1" x14ac:dyDescent="0.35">
      <c r="A6" s="52" t="s">
        <v>466</v>
      </c>
      <c r="B6" s="52" t="s">
        <v>7</v>
      </c>
      <c r="C6" s="52" t="s">
        <v>480</v>
      </c>
      <c r="D6" s="52" t="s">
        <v>0</v>
      </c>
      <c r="E6" s="25">
        <v>25000</v>
      </c>
      <c r="F6" s="25">
        <v>25000</v>
      </c>
      <c r="G6" s="25">
        <v>20000</v>
      </c>
      <c r="H6" s="25">
        <v>18000</v>
      </c>
      <c r="I6" s="25">
        <v>18000</v>
      </c>
      <c r="J6" s="25">
        <v>20000</v>
      </c>
      <c r="K6" s="25">
        <v>20000</v>
      </c>
      <c r="L6" s="25">
        <v>22000</v>
      </c>
      <c r="M6" s="25">
        <v>22000</v>
      </c>
      <c r="N6" s="25">
        <v>22000</v>
      </c>
      <c r="O6" s="25">
        <v>22000</v>
      </c>
      <c r="P6" s="25">
        <v>23000</v>
      </c>
      <c r="Q6" s="25">
        <v>25000</v>
      </c>
      <c r="R6" s="25">
        <v>25000</v>
      </c>
      <c r="S6" s="25">
        <v>25000</v>
      </c>
      <c r="T6" s="25">
        <v>25000</v>
      </c>
      <c r="U6" s="25">
        <v>25000</v>
      </c>
      <c r="V6" s="25">
        <v>25000</v>
      </c>
      <c r="W6" s="25">
        <v>25000</v>
      </c>
      <c r="X6" s="25">
        <v>25000</v>
      </c>
      <c r="Y6" s="25">
        <v>25000</v>
      </c>
      <c r="Z6" s="25">
        <v>25000</v>
      </c>
      <c r="AA6" s="25">
        <v>25000</v>
      </c>
      <c r="AB6" s="25">
        <v>25000</v>
      </c>
      <c r="AC6" s="25">
        <v>25000</v>
      </c>
      <c r="AD6" s="25">
        <v>25000</v>
      </c>
      <c r="AE6" s="25">
        <v>25000</v>
      </c>
      <c r="AF6" s="25">
        <v>25000</v>
      </c>
      <c r="AG6" s="25">
        <v>25000</v>
      </c>
      <c r="AH6" s="25">
        <v>24747</v>
      </c>
      <c r="AI6" s="25">
        <v>17785</v>
      </c>
      <c r="AJ6" s="25">
        <v>17961</v>
      </c>
      <c r="AK6" s="25">
        <v>18000</v>
      </c>
      <c r="AL6" s="25">
        <v>18000</v>
      </c>
      <c r="AM6" s="25">
        <v>18029</v>
      </c>
      <c r="AN6" s="25">
        <v>18050</v>
      </c>
      <c r="AO6" s="25">
        <v>18071</v>
      </c>
      <c r="AP6" s="25">
        <v>18092</v>
      </c>
      <c r="AQ6" s="25">
        <v>18113</v>
      </c>
      <c r="AR6" s="25">
        <v>18135</v>
      </c>
      <c r="AS6" s="25">
        <v>18157</v>
      </c>
      <c r="AT6" s="25">
        <v>18179</v>
      </c>
      <c r="AU6" s="25">
        <v>17306</v>
      </c>
      <c r="AV6" s="25">
        <v>17534</v>
      </c>
      <c r="AW6" s="25">
        <v>17794</v>
      </c>
      <c r="AX6" s="25">
        <v>18055</v>
      </c>
      <c r="AY6" s="25">
        <v>18300</v>
      </c>
      <c r="AZ6" s="25">
        <v>18600</v>
      </c>
      <c r="BA6" s="25">
        <v>18898</v>
      </c>
      <c r="BB6" s="25">
        <v>19017</v>
      </c>
      <c r="BC6" s="25">
        <v>19500</v>
      </c>
      <c r="BD6" s="25">
        <v>20000</v>
      </c>
      <c r="BE6" s="25">
        <v>20000</v>
      </c>
      <c r="BF6" s="25">
        <v>20129</v>
      </c>
      <c r="BG6" s="25">
        <v>20507</v>
      </c>
      <c r="BH6" s="25">
        <v>20756</v>
      </c>
      <c r="BI6" s="25">
        <v>20990</v>
      </c>
      <c r="BJ6" s="25">
        <v>21224</v>
      </c>
      <c r="BK6" s="25">
        <v>21458</v>
      </c>
    </row>
    <row r="7" spans="1:63" s="94" customFormat="1" x14ac:dyDescent="0.35">
      <c r="A7" s="94" t="s">
        <v>466</v>
      </c>
      <c r="B7" s="94" t="s">
        <v>7</v>
      </c>
      <c r="C7" s="94" t="s">
        <v>481</v>
      </c>
      <c r="D7" s="94" t="s">
        <v>0</v>
      </c>
      <c r="E7" s="215"/>
      <c r="F7" s="215"/>
      <c r="G7" s="215"/>
      <c r="H7" s="215"/>
      <c r="I7" s="215"/>
      <c r="J7" s="215"/>
      <c r="K7" s="215"/>
      <c r="L7" s="215"/>
      <c r="M7" s="215"/>
      <c r="N7" s="215"/>
      <c r="O7" s="215"/>
      <c r="P7" s="215"/>
      <c r="Q7" s="215"/>
      <c r="R7" s="215"/>
      <c r="S7" s="215"/>
      <c r="T7" s="215"/>
      <c r="U7" s="215"/>
      <c r="V7" s="215"/>
      <c r="W7" s="215"/>
      <c r="X7" s="215"/>
      <c r="Y7" s="215"/>
      <c r="Z7" s="215"/>
      <c r="AA7" s="215"/>
      <c r="AB7" s="215">
        <v>10</v>
      </c>
      <c r="AC7" s="215"/>
      <c r="AD7" s="215"/>
      <c r="AE7" s="215"/>
      <c r="AF7" s="215"/>
      <c r="AG7" s="215"/>
      <c r="AH7" s="215">
        <v>0</v>
      </c>
      <c r="AI7" s="215">
        <v>0</v>
      </c>
      <c r="AJ7" s="215">
        <v>0</v>
      </c>
      <c r="AK7" s="215"/>
      <c r="AL7" s="215"/>
      <c r="AM7" s="215"/>
      <c r="AN7" s="215"/>
      <c r="AO7" s="215"/>
      <c r="AP7" s="215"/>
      <c r="AQ7" s="215"/>
      <c r="AR7" s="215"/>
      <c r="AS7" s="215"/>
      <c r="AT7" s="215"/>
      <c r="AU7" s="215"/>
      <c r="AV7" s="215"/>
      <c r="AW7" s="215"/>
      <c r="AX7" s="215"/>
      <c r="AY7" s="215"/>
      <c r="AZ7" s="215"/>
      <c r="BA7" s="215"/>
      <c r="BB7" s="215"/>
      <c r="BC7" s="215"/>
      <c r="BD7" s="215"/>
      <c r="BE7" s="215"/>
      <c r="BF7" s="215"/>
      <c r="BG7" s="215"/>
      <c r="BH7" s="215"/>
      <c r="BI7" s="215"/>
      <c r="BJ7" s="215"/>
      <c r="BK7" s="215"/>
    </row>
    <row r="8" spans="1:63" s="94" customFormat="1" x14ac:dyDescent="0.35">
      <c r="A8" s="94" t="s">
        <v>466</v>
      </c>
      <c r="B8" s="94" t="s">
        <v>7</v>
      </c>
      <c r="C8" s="94" t="s">
        <v>122</v>
      </c>
      <c r="D8" s="94" t="s">
        <v>0</v>
      </c>
      <c r="E8" s="215">
        <v>0</v>
      </c>
      <c r="F8" s="215">
        <v>0</v>
      </c>
      <c r="G8" s="215">
        <v>0</v>
      </c>
      <c r="H8" s="215">
        <v>0</v>
      </c>
      <c r="I8" s="215">
        <v>0</v>
      </c>
      <c r="J8" s="215">
        <v>0</v>
      </c>
      <c r="K8" s="215">
        <v>0</v>
      </c>
      <c r="L8" s="215">
        <v>0</v>
      </c>
      <c r="M8" s="215">
        <v>0</v>
      </c>
      <c r="N8" s="215">
        <v>0</v>
      </c>
      <c r="O8" s="215">
        <v>0</v>
      </c>
      <c r="P8" s="215">
        <v>0</v>
      </c>
      <c r="Q8" s="215">
        <v>0</v>
      </c>
      <c r="R8" s="215">
        <v>0</v>
      </c>
      <c r="S8" s="215">
        <v>0</v>
      </c>
      <c r="T8" s="215">
        <v>0</v>
      </c>
      <c r="U8" s="215">
        <v>0</v>
      </c>
      <c r="V8" s="215">
        <v>0</v>
      </c>
      <c r="W8" s="215">
        <v>0</v>
      </c>
      <c r="X8" s="215">
        <v>0</v>
      </c>
      <c r="Y8" s="215">
        <v>0</v>
      </c>
      <c r="Z8" s="215">
        <v>0</v>
      </c>
      <c r="AA8" s="215">
        <v>0</v>
      </c>
      <c r="AB8" s="215">
        <v>0</v>
      </c>
      <c r="AC8" s="215">
        <v>0</v>
      </c>
      <c r="AD8" s="215">
        <v>0</v>
      </c>
      <c r="AE8" s="215">
        <v>0</v>
      </c>
      <c r="AF8" s="215">
        <v>0</v>
      </c>
      <c r="AG8" s="215">
        <v>0</v>
      </c>
      <c r="AH8" s="215">
        <v>0</v>
      </c>
      <c r="AI8" s="215">
        <v>0</v>
      </c>
      <c r="AJ8" s="215">
        <v>0</v>
      </c>
      <c r="AK8" s="215">
        <v>0</v>
      </c>
      <c r="AL8" s="215">
        <v>0</v>
      </c>
      <c r="AM8" s="215">
        <v>0</v>
      </c>
      <c r="AN8" s="215">
        <v>0</v>
      </c>
      <c r="AO8" s="215">
        <v>0</v>
      </c>
      <c r="AP8" s="215">
        <v>0</v>
      </c>
      <c r="AQ8" s="215">
        <v>0</v>
      </c>
      <c r="AR8" s="215">
        <v>0</v>
      </c>
      <c r="AS8" s="215">
        <v>0</v>
      </c>
      <c r="AT8" s="215">
        <v>0</v>
      </c>
      <c r="AU8" s="215">
        <v>0</v>
      </c>
      <c r="AV8" s="215">
        <v>0</v>
      </c>
      <c r="AW8" s="215">
        <v>0</v>
      </c>
      <c r="AX8" s="215">
        <v>0</v>
      </c>
      <c r="AY8" s="215">
        <v>0</v>
      </c>
      <c r="AZ8" s="215">
        <v>0</v>
      </c>
      <c r="BA8" s="215">
        <v>0</v>
      </c>
      <c r="BB8" s="215">
        <v>0</v>
      </c>
      <c r="BC8" s="215">
        <v>0</v>
      </c>
      <c r="BD8" s="215">
        <v>0</v>
      </c>
      <c r="BE8" s="215">
        <v>0</v>
      </c>
      <c r="BF8" s="215">
        <v>0</v>
      </c>
      <c r="BG8" s="215">
        <v>0</v>
      </c>
      <c r="BH8" s="215">
        <v>0</v>
      </c>
      <c r="BI8" s="215">
        <v>0</v>
      </c>
      <c r="BJ8" s="215">
        <v>0</v>
      </c>
      <c r="BK8" s="215">
        <v>0</v>
      </c>
    </row>
    <row r="13" spans="1:63" s="294" customFormat="1" x14ac:dyDescent="0.35">
      <c r="A13" s="294" t="s">
        <v>466</v>
      </c>
      <c r="B13" s="294" t="s">
        <v>7</v>
      </c>
      <c r="C13" s="294" t="s">
        <v>5</v>
      </c>
      <c r="D13" s="294" t="s">
        <v>0</v>
      </c>
      <c r="E13" s="295">
        <v>54000</v>
      </c>
      <c r="F13" s="295">
        <v>60000</v>
      </c>
      <c r="G13" s="295">
        <v>60000</v>
      </c>
      <c r="H13" s="295">
        <v>63000</v>
      </c>
      <c r="I13" s="295">
        <v>68000</v>
      </c>
      <c r="J13" s="295">
        <v>75000</v>
      </c>
      <c r="K13" s="295">
        <v>76000</v>
      </c>
      <c r="L13" s="295">
        <v>80000</v>
      </c>
      <c r="M13" s="295">
        <v>81000</v>
      </c>
      <c r="N13" s="295">
        <v>83000</v>
      </c>
      <c r="O13" s="295">
        <v>85000</v>
      </c>
      <c r="P13" s="295">
        <v>86000</v>
      </c>
      <c r="Q13" s="295">
        <v>80000</v>
      </c>
      <c r="R13" s="295">
        <v>86000</v>
      </c>
      <c r="S13" s="295">
        <v>87000</v>
      </c>
      <c r="T13" s="295">
        <v>89000</v>
      </c>
      <c r="U13" s="295">
        <v>88000</v>
      </c>
      <c r="V13" s="295">
        <v>91000</v>
      </c>
      <c r="W13" s="295">
        <v>93000</v>
      </c>
      <c r="X13" s="295">
        <v>92000</v>
      </c>
      <c r="Y13" s="295">
        <v>96000</v>
      </c>
      <c r="Z13" s="295">
        <v>100000</v>
      </c>
      <c r="AA13" s="295">
        <v>107000</v>
      </c>
      <c r="AB13" s="295">
        <v>100000</v>
      </c>
      <c r="AC13" s="295">
        <v>107000</v>
      </c>
      <c r="AD13" s="295">
        <v>107000</v>
      </c>
      <c r="AE13" s="295">
        <v>107000</v>
      </c>
      <c r="AF13" s="295">
        <v>108800</v>
      </c>
      <c r="AG13" s="295">
        <v>108800</v>
      </c>
      <c r="AH13" s="295">
        <v>106423</v>
      </c>
      <c r="AI13" s="295">
        <v>101974</v>
      </c>
      <c r="AJ13" s="295">
        <v>103666</v>
      </c>
      <c r="AK13" s="295">
        <v>105588</v>
      </c>
      <c r="AL13" s="295">
        <v>107879</v>
      </c>
      <c r="AM13" s="295">
        <v>109191</v>
      </c>
      <c r="AN13" s="295">
        <v>110878</v>
      </c>
      <c r="AO13" s="295">
        <v>113640</v>
      </c>
      <c r="AP13" s="295">
        <v>111890</v>
      </c>
      <c r="AQ13" s="295">
        <v>112840</v>
      </c>
      <c r="AR13" s="295">
        <v>113206</v>
      </c>
      <c r="AS13" s="295">
        <v>112720</v>
      </c>
      <c r="AT13" s="295">
        <v>113233</v>
      </c>
      <c r="AU13" s="295">
        <v>112749</v>
      </c>
      <c r="AV13" s="295">
        <v>113367</v>
      </c>
      <c r="AW13" s="295">
        <v>112658</v>
      </c>
      <c r="AX13" s="295">
        <v>113683</v>
      </c>
      <c r="AY13" s="295">
        <v>114473</v>
      </c>
      <c r="AZ13" s="295">
        <v>115601</v>
      </c>
      <c r="BA13" s="295">
        <v>115933</v>
      </c>
      <c r="BB13" s="295">
        <v>117267</v>
      </c>
      <c r="BC13" s="295">
        <v>119500</v>
      </c>
      <c r="BD13" s="295">
        <v>123000</v>
      </c>
      <c r="BE13" s="295">
        <v>121500</v>
      </c>
      <c r="BF13" s="295">
        <v>120959</v>
      </c>
      <c r="BG13" s="295">
        <v>123110</v>
      </c>
      <c r="BH13" s="295">
        <v>123836</v>
      </c>
      <c r="BI13" s="295">
        <v>124598</v>
      </c>
      <c r="BJ13" s="295">
        <v>125336</v>
      </c>
      <c r="BK13" s="295">
        <v>126089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28BE3-F42F-4C1D-B632-A76FEE6C0ECD}">
  <sheetPr>
    <tabColor theme="7" tint="0.59999389629810485"/>
  </sheetPr>
  <dimension ref="A1:BH52972"/>
  <sheetViews>
    <sheetView zoomScaleNormal="100" workbookViewId="0">
      <pane xSplit="1" ySplit="2" topLeftCell="B3" activePane="bottomRight" state="frozen"/>
      <selection pane="topRight" activeCell="B1" sqref="B1"/>
      <selection pane="bottomLeft" activeCell="A16" sqref="A16"/>
      <selection pane="bottomRight" activeCell="B15" sqref="B15"/>
    </sheetView>
  </sheetViews>
  <sheetFormatPr defaultRowHeight="14.5" x14ac:dyDescent="0.35"/>
  <cols>
    <col min="1" max="1" width="66.81640625" style="73" customWidth="1"/>
    <col min="2" max="26" width="17.6328125" style="52" customWidth="1"/>
    <col min="27" max="27" width="17.6328125" style="18" customWidth="1"/>
    <col min="28" max="30" width="17.6328125" style="52" customWidth="1"/>
    <col min="31" max="31" width="17.6328125" style="18" customWidth="1"/>
    <col min="32" max="49" width="17.6328125" style="52" customWidth="1"/>
    <col min="50" max="50" width="13.26953125" style="52" bestFit="1" customWidth="1"/>
    <col min="51" max="16384" width="8.7265625" style="52"/>
  </cols>
  <sheetData>
    <row r="1" spans="1:60" x14ac:dyDescent="0.35">
      <c r="B1" s="18"/>
      <c r="AA1" s="52"/>
      <c r="AE1" s="52"/>
    </row>
    <row r="2" spans="1:60" s="53" customFormat="1" x14ac:dyDescent="0.35">
      <c r="B2" s="53">
        <v>1971</v>
      </c>
      <c r="C2" s="53">
        <f>B2+1</f>
        <v>1972</v>
      </c>
      <c r="D2" s="53">
        <f t="shared" ref="D2:U2" si="0">C2+1</f>
        <v>1973</v>
      </c>
      <c r="E2" s="53">
        <f t="shared" si="0"/>
        <v>1974</v>
      </c>
      <c r="F2" s="53">
        <f t="shared" si="0"/>
        <v>1975</v>
      </c>
      <c r="G2" s="53">
        <f t="shared" si="0"/>
        <v>1976</v>
      </c>
      <c r="H2" s="53">
        <f t="shared" si="0"/>
        <v>1977</v>
      </c>
      <c r="I2" s="53">
        <f t="shared" si="0"/>
        <v>1978</v>
      </c>
      <c r="J2" s="53">
        <f t="shared" si="0"/>
        <v>1979</v>
      </c>
      <c r="K2" s="53">
        <f t="shared" si="0"/>
        <v>1980</v>
      </c>
      <c r="L2" s="53">
        <f t="shared" si="0"/>
        <v>1981</v>
      </c>
      <c r="M2" s="53">
        <f t="shared" si="0"/>
        <v>1982</v>
      </c>
      <c r="N2" s="53">
        <f t="shared" si="0"/>
        <v>1983</v>
      </c>
      <c r="O2" s="53">
        <f t="shared" si="0"/>
        <v>1984</v>
      </c>
      <c r="P2" s="53">
        <f t="shared" si="0"/>
        <v>1985</v>
      </c>
      <c r="Q2" s="53">
        <f t="shared" si="0"/>
        <v>1986</v>
      </c>
      <c r="R2" s="53">
        <f t="shared" si="0"/>
        <v>1987</v>
      </c>
      <c r="S2" s="53">
        <f t="shared" si="0"/>
        <v>1988</v>
      </c>
      <c r="T2" s="53">
        <f t="shared" si="0"/>
        <v>1989</v>
      </c>
      <c r="U2" s="53">
        <f t="shared" si="0"/>
        <v>1990</v>
      </c>
      <c r="V2" s="53">
        <v>1991</v>
      </c>
      <c r="W2" s="53">
        <v>1992</v>
      </c>
      <c r="X2" s="53">
        <v>1993</v>
      </c>
      <c r="Y2" s="53">
        <v>1994</v>
      </c>
      <c r="Z2" s="53">
        <v>1995</v>
      </c>
      <c r="AA2" s="53">
        <v>1996</v>
      </c>
      <c r="AB2" s="53">
        <v>1997</v>
      </c>
      <c r="AC2" s="53">
        <v>1998</v>
      </c>
      <c r="AD2" s="53">
        <v>1999</v>
      </c>
      <c r="AE2" s="53">
        <v>2000</v>
      </c>
      <c r="AF2" s="53">
        <v>2001</v>
      </c>
      <c r="AG2" s="53">
        <v>2002</v>
      </c>
      <c r="AH2" s="53">
        <v>2003</v>
      </c>
      <c r="AI2" s="53">
        <v>2004</v>
      </c>
      <c r="AJ2" s="53">
        <v>2005</v>
      </c>
      <c r="AK2" s="53">
        <v>2006</v>
      </c>
      <c r="AL2" s="53">
        <v>2007</v>
      </c>
      <c r="AM2" s="53">
        <v>2008</v>
      </c>
      <c r="AN2" s="53">
        <v>2009</v>
      </c>
      <c r="AO2" s="53">
        <v>2010</v>
      </c>
      <c r="AP2" s="53">
        <f t="shared" ref="AP2:AW2" si="1">AO2+1</f>
        <v>2011</v>
      </c>
      <c r="AQ2" s="53">
        <f t="shared" si="1"/>
        <v>2012</v>
      </c>
      <c r="AR2" s="53">
        <f t="shared" si="1"/>
        <v>2013</v>
      </c>
      <c r="AS2" s="53">
        <f t="shared" si="1"/>
        <v>2014</v>
      </c>
      <c r="AT2" s="53">
        <f t="shared" si="1"/>
        <v>2015</v>
      </c>
      <c r="AU2" s="53">
        <f t="shared" si="1"/>
        <v>2016</v>
      </c>
      <c r="AV2" s="53">
        <f t="shared" si="1"/>
        <v>2017</v>
      </c>
      <c r="AW2" s="53">
        <f t="shared" si="1"/>
        <v>2018</v>
      </c>
    </row>
    <row r="3" spans="1:60" s="25" customFormat="1" x14ac:dyDescent="0.35">
      <c r="A3" s="81"/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</row>
    <row r="4" spans="1:60" s="25" customFormat="1" x14ac:dyDescent="0.35">
      <c r="A4" s="25" t="s">
        <v>371</v>
      </c>
      <c r="B4" s="79">
        <f>_xlfn.QUARTILE.INC('CHA - Output, LPJmL NPPo'!B18:B447,3)</f>
        <v>335.07050000000004</v>
      </c>
      <c r="C4" s="79">
        <f>_xlfn.QUARTILE.INC('CHA - Output, LPJmL NPPo'!C18:C447,3)</f>
        <v>312.72399999999999</v>
      </c>
      <c r="D4" s="79">
        <f>_xlfn.QUARTILE.INC('CHA - Output, LPJmL NPPo'!D18:D447,3)</f>
        <v>422.32849999999996</v>
      </c>
      <c r="E4" s="79">
        <f>_xlfn.QUARTILE.INC('CHA - Output, LPJmL NPPo'!E18:E447,3)</f>
        <v>342.44400000000002</v>
      </c>
      <c r="F4" s="79">
        <f>_xlfn.QUARTILE.INC('CHA - Output, LPJmL NPPo'!F18:F447,3)</f>
        <v>390.32675</v>
      </c>
      <c r="G4" s="79">
        <f>_xlfn.QUARTILE.INC('CHA - Output, LPJmL NPPo'!G18:G447,3)</f>
        <v>391.45375000000001</v>
      </c>
      <c r="H4" s="79">
        <f>_xlfn.QUARTILE.INC('CHA - Output, LPJmL NPPo'!H18:H447,3)</f>
        <v>357.92775</v>
      </c>
      <c r="I4" s="79">
        <f>_xlfn.QUARTILE.INC('CHA - Output, LPJmL NPPo'!I18:I447,3)</f>
        <v>371.88</v>
      </c>
      <c r="J4" s="79">
        <f>_xlfn.QUARTILE.INC('CHA - Output, LPJmL NPPo'!J18:J447,3)</f>
        <v>371.54250000000002</v>
      </c>
      <c r="K4" s="79">
        <f>_xlfn.QUARTILE.INC('CHA - Output, LPJmL NPPo'!K18:K447,3)</f>
        <v>359.69800000000004</v>
      </c>
      <c r="L4" s="79">
        <f>_xlfn.QUARTILE.INC('CHA - Output, LPJmL NPPo'!L18:L447,3)</f>
        <v>340.95275000000004</v>
      </c>
      <c r="M4" s="79">
        <f>_xlfn.QUARTILE.INC('CHA - Output, LPJmL NPPo'!M18:M447,3)</f>
        <v>284.68200000000002</v>
      </c>
      <c r="N4" s="79">
        <f>_xlfn.QUARTILE.INC('CHA - Output, LPJmL NPPo'!N18:N447,3)</f>
        <v>214.82675</v>
      </c>
      <c r="O4" s="79">
        <f>_xlfn.QUARTILE.INC('CHA - Output, LPJmL NPPo'!O18:O447,3)</f>
        <v>153.35925</v>
      </c>
      <c r="P4" s="79">
        <f>_xlfn.QUARTILE.INC('CHA - Output, LPJmL NPPo'!P18:P447,3)</f>
        <v>153.35925</v>
      </c>
      <c r="Q4" s="79">
        <f>_xlfn.QUARTILE.INC('CHA - Output, LPJmL NPPo'!Q18:Q447,3)</f>
        <v>258.08699999999999</v>
      </c>
      <c r="R4" s="79">
        <f>_xlfn.QUARTILE.INC('CHA - Output, LPJmL NPPo'!R18:R447,3)</f>
        <v>213.79374999999999</v>
      </c>
      <c r="S4" s="79">
        <f>_xlfn.QUARTILE.INC('CHA - Output, LPJmL NPPo'!S18:S447,3)</f>
        <v>325.77549999999997</v>
      </c>
      <c r="T4" s="79">
        <f>_xlfn.QUARTILE.INC('CHA - Output, LPJmL NPPo'!T18:T447,3)</f>
        <v>385.80725000000001</v>
      </c>
      <c r="U4" s="79">
        <f>_xlfn.QUARTILE.INC('CHA - Output, LPJmL NPPo'!U18:U447,3)</f>
        <v>284.99799999999999</v>
      </c>
      <c r="V4" s="79">
        <f>_xlfn.QUARTILE.INC('CHA - Output, LPJmL NPPo'!V18:V447,3)</f>
        <v>310.43825000000004</v>
      </c>
      <c r="W4" s="79">
        <f>_xlfn.QUARTILE.INC('CHA - Output, LPJmL NPPo'!W18:W447,3)</f>
        <v>366.6755</v>
      </c>
      <c r="X4" s="79">
        <f>_xlfn.QUARTILE.INC('CHA - Output, LPJmL NPPo'!X18:X447,3)</f>
        <v>308.74650000000003</v>
      </c>
      <c r="Y4" s="79">
        <f>_xlfn.QUARTILE.INC('CHA - Output, LPJmL NPPo'!Y18:Y447,3)</f>
        <v>384.82900000000001</v>
      </c>
      <c r="Z4" s="79">
        <f>_xlfn.QUARTILE.INC('CHA - Output, LPJmL NPPo'!Z18:Z447,3)</f>
        <v>362.96499999999997</v>
      </c>
      <c r="AA4" s="79">
        <f>_xlfn.QUARTILE.INC('CHA - Output, LPJmL NPPo'!AA18:AA447,3)</f>
        <v>335.69475</v>
      </c>
      <c r="AB4" s="79">
        <f>_xlfn.QUARTILE.INC('CHA - Output, LPJmL NPPo'!AB18:AB447,3)</f>
        <v>274.577</v>
      </c>
      <c r="AC4" s="79">
        <f>_xlfn.QUARTILE.INC('CHA - Output, LPJmL NPPo'!AC18:AC447,3)</f>
        <v>329.31624999999997</v>
      </c>
      <c r="AD4" s="79">
        <f>_xlfn.QUARTILE.INC('CHA - Output, LPJmL NPPo'!AD18:AD447,3)</f>
        <v>422.00824999999998</v>
      </c>
      <c r="AE4" s="79">
        <f>_xlfn.QUARTILE.INC('CHA - Output, LPJmL NPPo'!AE18:AE447,3)</f>
        <v>336.44325000000003</v>
      </c>
      <c r="AF4" s="79">
        <f>_xlfn.QUARTILE.INC('CHA - Output, LPJmL NPPo'!AF18:AF447,3)</f>
        <v>392.16075000000001</v>
      </c>
      <c r="AG4" s="79">
        <f>_xlfn.QUARTILE.INC('CHA - Output, LPJmL NPPo'!AG18:AG447,3)</f>
        <v>331.23975000000002</v>
      </c>
      <c r="AH4" s="79">
        <f>_xlfn.QUARTILE.INC('CHA - Output, LPJmL NPPo'!AH18:AH447,3)</f>
        <v>280.50124999999997</v>
      </c>
      <c r="AI4" s="79">
        <f>_xlfn.QUARTILE.INC('CHA - Output, LPJmL NPPo'!AI18:AI447,3)</f>
        <v>239.38749999999999</v>
      </c>
      <c r="AJ4" s="79">
        <f>_xlfn.QUARTILE.INC('CHA - Output, LPJmL NPPo'!AJ18:AJ447,3)</f>
        <v>320.89699999999999</v>
      </c>
      <c r="AK4" s="79">
        <f>_xlfn.QUARTILE.INC('CHA - Output, LPJmL NPPo'!AK18:AK447,3)</f>
        <v>406.45750000000004</v>
      </c>
      <c r="AL4" s="79">
        <f>_xlfn.QUARTILE.INC('CHA - Output, LPJmL NPPo'!AL18:AL447,3)</f>
        <v>299.2885</v>
      </c>
      <c r="AM4" s="79">
        <f>_xlfn.QUARTILE.INC('CHA - Output, LPJmL NPPo'!AM18:AM447,3)</f>
        <v>230.82249999999999</v>
      </c>
      <c r="AN4" s="79">
        <f>_xlfn.QUARTILE.INC('CHA - Output, LPJmL NPPo'!AN18:AN447,3)</f>
        <v>236.42275000000001</v>
      </c>
      <c r="AO4" s="79">
        <f>_xlfn.QUARTILE.INC('CHA - Output, LPJmL NPPo'!AO18:AO447,3)</f>
        <v>312.13425000000001</v>
      </c>
      <c r="AP4" s="113" t="s">
        <v>212</v>
      </c>
      <c r="AQ4" s="113" t="s">
        <v>212</v>
      </c>
      <c r="AR4" s="113" t="s">
        <v>212</v>
      </c>
      <c r="AS4" s="113" t="s">
        <v>212</v>
      </c>
      <c r="AT4" s="113" t="s">
        <v>212</v>
      </c>
      <c r="AU4" s="113" t="s">
        <v>212</v>
      </c>
      <c r="AV4" s="113" t="s">
        <v>212</v>
      </c>
      <c r="AW4" s="113" t="s">
        <v>212</v>
      </c>
      <c r="AX4" s="113" t="s">
        <v>212</v>
      </c>
      <c r="AZ4" s="79" t="e">
        <f>AVERAGE(#REF!)</f>
        <v>#REF!</v>
      </c>
    </row>
    <row r="5" spans="1:60" s="25" customFormat="1" x14ac:dyDescent="0.35">
      <c r="A5" s="81"/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113"/>
      <c r="AQ5" s="113"/>
      <c r="AR5" s="113"/>
      <c r="AS5" s="113"/>
      <c r="AT5" s="113"/>
      <c r="AU5" s="113"/>
      <c r="AV5" s="113"/>
      <c r="AW5" s="113"/>
      <c r="AX5" s="113"/>
    </row>
    <row r="6" spans="1:60" s="25" customFormat="1" x14ac:dyDescent="0.35">
      <c r="A6" s="81" t="s">
        <v>136</v>
      </c>
      <c r="B6" s="79">
        <f>SUM('CHA - Output, LPJmL NPPo'!B340:B446)</f>
        <v>48563.477000000014</v>
      </c>
      <c r="C6" s="79">
        <f>SUM('CHA - Output, LPJmL NPPo'!C340:C446)</f>
        <v>53056.708000000035</v>
      </c>
      <c r="D6" s="79">
        <f>SUM('CHA - Output, LPJmL NPPo'!D340:D446)</f>
        <v>51952.130999999987</v>
      </c>
      <c r="E6" s="79">
        <f>SUM('CHA - Output, LPJmL NPPo'!E340:E446)</f>
        <v>52716.601000000002</v>
      </c>
      <c r="F6" s="79">
        <f>SUM('CHA - Output, LPJmL NPPo'!F340:F446)</f>
        <v>53204.196000000004</v>
      </c>
      <c r="G6" s="79">
        <f>SUM('CHA - Output, LPJmL NPPo'!G340:G446)</f>
        <v>56078.278999999995</v>
      </c>
      <c r="H6" s="79">
        <f>SUM('CHA - Output, LPJmL NPPo'!H340:H446)</f>
        <v>50224.886000000006</v>
      </c>
      <c r="I6" s="79">
        <f>SUM('CHA - Output, LPJmL NPPo'!I340:I446)</f>
        <v>56055.853999999992</v>
      </c>
      <c r="J6" s="79">
        <f>SUM('CHA - Output, LPJmL NPPo'!J340:J446)</f>
        <v>51794.071000000025</v>
      </c>
      <c r="K6" s="79">
        <f>SUM('CHA - Output, LPJmL NPPo'!K340:K446)</f>
        <v>48012.176000000029</v>
      </c>
      <c r="L6" s="79">
        <f>SUM('CHA - Output, LPJmL NPPo'!L340:L446)</f>
        <v>47202.132000000027</v>
      </c>
      <c r="M6" s="79">
        <f>SUM('CHA - Output, LPJmL NPPo'!M340:M446)</f>
        <v>47226.024999999972</v>
      </c>
      <c r="N6" s="79">
        <f>SUM('CHA - Output, LPJmL NPPo'!N340:N446)</f>
        <v>40551.646000000008</v>
      </c>
      <c r="O6" s="79">
        <f>SUM('CHA - Output, LPJmL NPPo'!O340:O446)</f>
        <v>43295.983999999968</v>
      </c>
      <c r="P6" s="79">
        <f>SUM('CHA - Output, LPJmL NPPo'!P340:P446)</f>
        <v>43295.983999999968</v>
      </c>
      <c r="Q6" s="79">
        <f>SUM('CHA - Output, LPJmL NPPo'!Q340:Q446)</f>
        <v>44315.764000000017</v>
      </c>
      <c r="R6" s="79">
        <f>SUM('CHA - Output, LPJmL NPPo'!R340:R446)</f>
        <v>43659.228999999999</v>
      </c>
      <c r="S6" s="79">
        <f>SUM('CHA - Output, LPJmL NPPo'!S340:S446)</f>
        <v>49620.705999999991</v>
      </c>
      <c r="T6" s="79">
        <f>SUM('CHA - Output, LPJmL NPPo'!T340:T446)</f>
        <v>55559.357999999993</v>
      </c>
      <c r="U6" s="79">
        <f>SUM('CHA - Output, LPJmL NPPo'!U340:U446)</f>
        <v>48104.593000000015</v>
      </c>
      <c r="V6" s="79">
        <f>SUM('CHA - Output, LPJmL NPPo'!V340:V446)</f>
        <v>55617.667999999983</v>
      </c>
      <c r="W6" s="79">
        <f>SUM('CHA - Output, LPJmL NPPo'!W340:W446)</f>
        <v>52098.757999999987</v>
      </c>
      <c r="X6" s="79">
        <f>SUM('CHA - Output, LPJmL NPPo'!X340:X446)</f>
        <v>52365.037000000011</v>
      </c>
      <c r="Y6" s="79">
        <f>SUM('CHA - Output, LPJmL NPPo'!Y340:Y446)</f>
        <v>52242.72800000001</v>
      </c>
      <c r="Z6" s="79">
        <f>SUM('CHA - Output, LPJmL NPPo'!Z340:Z446)</f>
        <v>55081.499999999993</v>
      </c>
      <c r="AA6" s="79">
        <f>SUM('CHA - Output, LPJmL NPPo'!AA340:AA446)</f>
        <v>54510.966000000008</v>
      </c>
      <c r="AB6" s="79">
        <f>SUM('CHA - Output, LPJmL NPPo'!AB340:AB446)</f>
        <v>53521.070000000014</v>
      </c>
      <c r="AC6" s="79">
        <f>SUM('CHA - Output, LPJmL NPPo'!AC340:AC446)</f>
        <v>49406.470999999976</v>
      </c>
      <c r="AD6" s="79">
        <f>SUM('CHA - Output, LPJmL NPPo'!AD340:AD446)</f>
        <v>56729.843000000015</v>
      </c>
      <c r="AE6" s="79">
        <f>SUM('CHA - Output, LPJmL NPPo'!AE340:AE446)</f>
        <v>48975.178999999989</v>
      </c>
      <c r="AF6" s="79">
        <f>SUM('CHA - Output, LPJmL NPPo'!AF340:AF446)</f>
        <v>55377.843000000015</v>
      </c>
      <c r="AG6" s="79">
        <f>SUM('CHA - Output, LPJmL NPPo'!AG340:AG446)</f>
        <v>47613.757000000005</v>
      </c>
      <c r="AH6" s="79">
        <f>SUM('CHA - Output, LPJmL NPPo'!AH340:AH446)</f>
        <v>51426.031999999999</v>
      </c>
      <c r="AI6" s="79">
        <f>SUM('CHA - Output, LPJmL NPPo'!AI340:AI446)</f>
        <v>49138.952999999994</v>
      </c>
      <c r="AJ6" s="79">
        <f>SUM('CHA - Output, LPJmL NPPo'!AJ340:AJ446)</f>
        <v>54827.356999999996</v>
      </c>
      <c r="AK6" s="79">
        <f>SUM('CHA - Output, LPJmL NPPo'!AK340:AK446)</f>
        <v>61219.29200000003</v>
      </c>
      <c r="AL6" s="79">
        <f>SUM('CHA - Output, LPJmL NPPo'!AL340:AL446)</f>
        <v>50695.178999999975</v>
      </c>
      <c r="AM6" s="79">
        <f>SUM('CHA - Output, LPJmL NPPo'!AM340:AM446)</f>
        <v>47221.173999999999</v>
      </c>
      <c r="AN6" s="79">
        <f>SUM('CHA - Output, LPJmL NPPo'!AN340:AN446)</f>
        <v>41638.994999999981</v>
      </c>
      <c r="AO6" s="79">
        <f>SUM('CHA - Output, LPJmL NPPo'!AO340:AO446)</f>
        <v>49186.104999999996</v>
      </c>
      <c r="AP6" s="113" t="s">
        <v>261</v>
      </c>
      <c r="AQ6" s="113" t="s">
        <v>261</v>
      </c>
      <c r="AR6" s="113" t="s">
        <v>261</v>
      </c>
      <c r="AS6" s="113" t="s">
        <v>261</v>
      </c>
      <c r="AT6" s="113" t="s">
        <v>261</v>
      </c>
      <c r="AU6" s="113" t="s">
        <v>261</v>
      </c>
      <c r="AV6" s="113" t="s">
        <v>261</v>
      </c>
      <c r="AW6" s="113" t="s">
        <v>261</v>
      </c>
      <c r="AX6" s="113" t="e">
        <f>SUM('CHA - Output, LPJmL NPPo'!#REF!)</f>
        <v>#REF!</v>
      </c>
    </row>
    <row r="7" spans="1:60" s="25" customFormat="1" x14ac:dyDescent="0.35">
      <c r="A7" s="81"/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113"/>
      <c r="AQ7" s="113"/>
      <c r="AR7" s="113"/>
      <c r="AS7" s="113"/>
      <c r="AT7" s="113"/>
      <c r="AU7" s="113"/>
      <c r="AV7" s="113"/>
      <c r="AW7" s="113"/>
      <c r="AX7" s="113"/>
    </row>
    <row r="8" spans="1:60" s="25" customFormat="1" x14ac:dyDescent="0.35">
      <c r="A8" s="81" t="s">
        <v>137</v>
      </c>
      <c r="B8" s="79">
        <f>AVERAGE('CHA - Output, LPJmL NPPo'!B340:B447)</f>
        <v>453.86427102803754</v>
      </c>
      <c r="C8" s="79">
        <f>AVERAGE('CHA - Output, LPJmL NPPo'!C340:C447)</f>
        <v>495.85708411214983</v>
      </c>
      <c r="D8" s="79">
        <f>AVERAGE('CHA - Output, LPJmL NPPo'!D340:D447)</f>
        <v>485.53393457943912</v>
      </c>
      <c r="E8" s="79">
        <f>AVERAGE('CHA - Output, LPJmL NPPo'!E340:E447)</f>
        <v>492.6785140186916</v>
      </c>
      <c r="F8" s="79">
        <f>AVERAGE('CHA - Output, LPJmL NPPo'!F340:F447)</f>
        <v>497.23547663551403</v>
      </c>
      <c r="G8" s="79">
        <f>AVERAGE('CHA - Output, LPJmL NPPo'!G340:G447)</f>
        <v>524.09606542056065</v>
      </c>
      <c r="H8" s="79">
        <f>AVERAGE('CHA - Output, LPJmL NPPo'!H340:H447)</f>
        <v>469.39145794392527</v>
      </c>
      <c r="I8" s="79">
        <f>AVERAGE('CHA - Output, LPJmL NPPo'!I340:I447)</f>
        <v>523.88648598130828</v>
      </c>
      <c r="J8" s="79">
        <f>AVERAGE('CHA - Output, LPJmL NPPo'!J340:J447)</f>
        <v>484.05673831775727</v>
      </c>
      <c r="K8" s="79">
        <f>AVERAGE('CHA - Output, LPJmL NPPo'!K340:K447)</f>
        <v>448.7119252336451</v>
      </c>
      <c r="L8" s="79">
        <f>AVERAGE('CHA - Output, LPJmL NPPo'!L340:L447)</f>
        <v>441.14142056074792</v>
      </c>
      <c r="M8" s="79">
        <f>AVERAGE('CHA - Output, LPJmL NPPo'!M340:M447)</f>
        <v>441.36471962616798</v>
      </c>
      <c r="N8" s="79">
        <f>AVERAGE('CHA - Output, LPJmL NPPo'!N340:N447)</f>
        <v>378.98734579439258</v>
      </c>
      <c r="O8" s="79">
        <f>AVERAGE('CHA - Output, LPJmL NPPo'!O340:O447)</f>
        <v>404.63536448598103</v>
      </c>
      <c r="P8" s="79">
        <f>AVERAGE('CHA - Output, LPJmL NPPo'!P340:P447)</f>
        <v>404.63536448598103</v>
      </c>
      <c r="Q8" s="79">
        <f>AVERAGE('CHA - Output, LPJmL NPPo'!Q340:Q447)</f>
        <v>414.16601869158893</v>
      </c>
      <c r="R8" s="79">
        <f>AVERAGE('CHA - Output, LPJmL NPPo'!R340:R447)</f>
        <v>408.03017757009343</v>
      </c>
      <c r="S8" s="79">
        <f>AVERAGE('CHA - Output, LPJmL NPPo'!S340:S447)</f>
        <v>463.74491588785037</v>
      </c>
      <c r="T8" s="79">
        <f>AVERAGE('CHA - Output, LPJmL NPPo'!T340:T447)</f>
        <v>519.24633644859807</v>
      </c>
      <c r="U8" s="79">
        <f>AVERAGE('CHA - Output, LPJmL NPPo'!U340:U447)</f>
        <v>449.57563551401881</v>
      </c>
      <c r="V8" s="79">
        <f>AVERAGE('CHA - Output, LPJmL NPPo'!V340:V447)</f>
        <v>519.79128971962598</v>
      </c>
      <c r="W8" s="79">
        <f>AVERAGE('CHA - Output, LPJmL NPPo'!W340:W447)</f>
        <v>486.90428037383168</v>
      </c>
      <c r="X8" s="79">
        <f>AVERAGE('CHA - Output, LPJmL NPPo'!X340:X447)</f>
        <v>489.39286915887863</v>
      </c>
      <c r="Y8" s="79">
        <f>AVERAGE('CHA - Output, LPJmL NPPo'!Y340:Y447)</f>
        <v>488.24979439252348</v>
      </c>
      <c r="Z8" s="79">
        <f>AVERAGE('CHA - Output, LPJmL NPPo'!Z340:Z447)</f>
        <v>514.78037383177559</v>
      </c>
      <c r="AA8" s="79">
        <f>AVERAGE('CHA - Output, LPJmL NPPo'!AA340:AA447)</f>
        <v>509.44828037383184</v>
      </c>
      <c r="AB8" s="79">
        <f>AVERAGE('CHA - Output, LPJmL NPPo'!AB340:AB447)</f>
        <v>500.19691588785059</v>
      </c>
      <c r="AC8" s="79">
        <f>AVERAGE('CHA - Output, LPJmL NPPo'!AC340:AC447)</f>
        <v>461.74271962616803</v>
      </c>
      <c r="AD8" s="79">
        <f>AVERAGE('CHA - Output, LPJmL NPPo'!AD340:AD447)</f>
        <v>530.18544859813096</v>
      </c>
      <c r="AE8" s="79">
        <f>AVERAGE('CHA - Output, LPJmL NPPo'!AE340:AE447)</f>
        <v>457.71195327102794</v>
      </c>
      <c r="AF8" s="79">
        <f>AVERAGE('CHA - Output, LPJmL NPPo'!AF340:AF447)</f>
        <v>517.54993457943942</v>
      </c>
      <c r="AG8" s="79">
        <f>AVERAGE('CHA - Output, LPJmL NPPo'!AG340:AG447)</f>
        <v>444.98838317757014</v>
      </c>
      <c r="AH8" s="79">
        <f>AVERAGE('CHA - Output, LPJmL NPPo'!AH340:AH447)</f>
        <v>480.61712149532707</v>
      </c>
      <c r="AI8" s="79">
        <f>AVERAGE('CHA - Output, LPJmL NPPo'!AI340:AI447)</f>
        <v>459.24255140186909</v>
      </c>
      <c r="AJ8" s="79">
        <f>AVERAGE('CHA - Output, LPJmL NPPo'!AJ340:AJ447)</f>
        <v>512.40520560747655</v>
      </c>
      <c r="AK8" s="79">
        <f>AVERAGE('CHA - Output, LPJmL NPPo'!AK340:AK447)</f>
        <v>572.14291588785079</v>
      </c>
      <c r="AL8" s="79">
        <f>AVERAGE('CHA - Output, LPJmL NPPo'!AL340:AL447)</f>
        <v>473.78671962616801</v>
      </c>
      <c r="AM8" s="79">
        <f>AVERAGE('CHA - Output, LPJmL NPPo'!AM340:AM447)</f>
        <v>441.3193831775701</v>
      </c>
      <c r="AN8" s="79">
        <f>AVERAGE('CHA - Output, LPJmL NPPo'!AN340:AN447)</f>
        <v>389.14948598130826</v>
      </c>
      <c r="AO8" s="79">
        <f>AVERAGE('CHA - Output, LPJmL NPPo'!AO340:AO447)</f>
        <v>459.68322429906539</v>
      </c>
      <c r="AP8" s="113" t="s">
        <v>261</v>
      </c>
      <c r="AQ8" s="113" t="s">
        <v>261</v>
      </c>
      <c r="AR8" s="113" t="s">
        <v>261</v>
      </c>
      <c r="AS8" s="113" t="s">
        <v>261</v>
      </c>
      <c r="AT8" s="113" t="s">
        <v>261</v>
      </c>
      <c r="AU8" s="113" t="s">
        <v>261</v>
      </c>
      <c r="AV8" s="113" t="s">
        <v>261</v>
      </c>
      <c r="AW8" s="113" t="s">
        <v>261</v>
      </c>
      <c r="AX8" s="113" t="s">
        <v>261</v>
      </c>
    </row>
    <row r="9" spans="1:60" s="25" customFormat="1" x14ac:dyDescent="0.35">
      <c r="A9" s="81"/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9"/>
      <c r="U9" s="79"/>
      <c r="V9" s="79"/>
      <c r="W9" s="79"/>
      <c r="X9" s="79"/>
      <c r="Y9" s="79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113"/>
      <c r="AQ9" s="113"/>
      <c r="AR9" s="113"/>
      <c r="AS9" s="113"/>
      <c r="AT9" s="113"/>
      <c r="AU9" s="113"/>
      <c r="AV9" s="113"/>
      <c r="AW9" s="113"/>
      <c r="AX9" s="113"/>
    </row>
    <row r="10" spans="1:60" s="25" customFormat="1" x14ac:dyDescent="0.35">
      <c r="A10" s="84" t="s">
        <v>372</v>
      </c>
      <c r="B10" s="38">
        <f>'CHA FAO - Data, Land Use'!R7</f>
        <v>2897</v>
      </c>
      <c r="C10" s="25">
        <f>'CHA FAO - Data, Land Use'!S7</f>
        <v>2897</v>
      </c>
      <c r="D10" s="25">
        <f>'CHA FAO - Data, Land Use'!T7</f>
        <v>2907</v>
      </c>
      <c r="E10" s="25">
        <f>'CHA FAO - Data, Land Use'!U7</f>
        <v>2917</v>
      </c>
      <c r="F10" s="25">
        <f>'CHA FAO - Data, Land Use'!V7</f>
        <v>2997</v>
      </c>
      <c r="G10" s="25">
        <f>'CHA FAO - Data, Land Use'!W7</f>
        <v>3095</v>
      </c>
      <c r="H10" s="25">
        <f>'CHA FAO - Data, Land Use'!X7</f>
        <v>3095</v>
      </c>
      <c r="I10" s="25">
        <f>'CHA FAO - Data, Land Use'!Y7</f>
        <v>3143</v>
      </c>
      <c r="J10" s="25">
        <f>'CHA FAO - Data, Land Use'!Z7</f>
        <v>3140</v>
      </c>
      <c r="K10" s="25">
        <f>'CHA FAO - Data, Land Use'!AA7</f>
        <v>3137</v>
      </c>
      <c r="L10" s="25">
        <f>'CHA FAO - Data, Land Use'!AB7</f>
        <v>3135</v>
      </c>
      <c r="M10" s="25">
        <f>'CHA FAO - Data, Land Use'!AC7</f>
        <v>3132</v>
      </c>
      <c r="N10" s="25">
        <f>'CHA FAO - Data, Land Use'!AD7</f>
        <v>3130</v>
      </c>
      <c r="O10" s="25">
        <f>'CHA FAO - Data, Land Use'!AE7</f>
        <v>3127</v>
      </c>
      <c r="P10" s="25">
        <f>'CHA FAO - Data, Land Use'!AF7</f>
        <v>3130</v>
      </c>
      <c r="Q10" s="25">
        <f>'CHA FAO - Data, Land Use'!AG7</f>
        <v>3180</v>
      </c>
      <c r="R10" s="25">
        <f>'CHA FAO - Data, Land Use'!AH7</f>
        <v>3180</v>
      </c>
      <c r="S10" s="25">
        <f>'CHA FAO - Data, Land Use'!AI7</f>
        <v>3203</v>
      </c>
      <c r="T10" s="25">
        <f>'CHA FAO - Data, Land Use'!AJ7</f>
        <v>3223</v>
      </c>
      <c r="U10" s="25">
        <f>'CHA FAO - Data, Land Use'!AK7</f>
        <v>3273</v>
      </c>
      <c r="V10" s="25">
        <f>'CHA FAO - Data, Land Use'!AL7</f>
        <v>3322</v>
      </c>
      <c r="W10" s="25">
        <f>'CHA FAO - Data, Land Use'!AM7</f>
        <v>3342</v>
      </c>
      <c r="X10" s="25">
        <f>'CHA FAO - Data, Land Use'!AN7</f>
        <v>3370</v>
      </c>
      <c r="Y10" s="25">
        <f>'CHA FAO - Data, Land Use'!AO7</f>
        <v>3390</v>
      </c>
      <c r="Z10" s="25">
        <f>'CHA FAO - Data, Land Use'!AP7</f>
        <v>3420</v>
      </c>
      <c r="AA10" s="25">
        <f>'CHA FAO - Data, Land Use'!AQ7</f>
        <v>3400</v>
      </c>
      <c r="AB10" s="25">
        <f>'CHA FAO - Data, Land Use'!AR7</f>
        <v>3600</v>
      </c>
      <c r="AC10" s="25">
        <f>'CHA FAO - Data, Land Use'!AS7</f>
        <v>3600</v>
      </c>
      <c r="AD10" s="25">
        <f>'CHA FAO - Data, Land Use'!AT7</f>
        <v>3600</v>
      </c>
      <c r="AE10" s="25">
        <f>'CHA FAO - Data, Land Use'!AU7</f>
        <v>3600</v>
      </c>
      <c r="AF10" s="25">
        <f>'CHA FAO - Data, Land Use'!AV7</f>
        <v>3900</v>
      </c>
      <c r="AG10" s="25">
        <f>'CHA FAO - Data, Land Use'!AW7</f>
        <v>3700</v>
      </c>
      <c r="AH10" s="25">
        <f>'CHA FAO - Data, Land Use'!AX7</f>
        <v>3800</v>
      </c>
      <c r="AI10" s="25">
        <f>'CHA FAO - Data, Land Use'!AY7</f>
        <v>3800</v>
      </c>
      <c r="AJ10" s="25">
        <f>'CHA FAO - Data, Land Use'!AZ7</f>
        <v>3900</v>
      </c>
      <c r="AK10" s="25">
        <f>'CHA FAO - Data, Land Use'!BA7</f>
        <v>3900</v>
      </c>
      <c r="AL10" s="25">
        <f>'CHA FAO - Data, Land Use'!BB7</f>
        <v>3900</v>
      </c>
      <c r="AM10" s="25">
        <f>'CHA FAO - Data, Land Use'!BC7</f>
        <v>3900</v>
      </c>
      <c r="AN10" s="25">
        <f>'CHA FAO - Data, Land Use'!BD7</f>
        <v>4000</v>
      </c>
      <c r="AO10" s="25">
        <f>'CHA FAO - Data, Land Use'!BE7</f>
        <v>4200</v>
      </c>
      <c r="AP10" s="25">
        <f>'CHA FAO - Data, Land Use'!BF7</f>
        <v>4300</v>
      </c>
      <c r="AQ10" s="25">
        <f>'CHA FAO - Data, Land Use'!BG7</f>
        <v>4650</v>
      </c>
      <c r="AR10" s="25">
        <f>'CHA FAO - Data, Land Use'!BH7</f>
        <v>5000</v>
      </c>
      <c r="AS10" s="25">
        <f>'CHA FAO - Data, Land Use'!BI7</f>
        <v>5200</v>
      </c>
      <c r="AT10" s="25">
        <f>'CHA FAO - Data, Land Use'!BJ7</f>
        <v>5200</v>
      </c>
      <c r="AU10" s="25">
        <f>'CHA FAO - Data, Land Use'!BK7</f>
        <v>5200</v>
      </c>
      <c r="AV10" s="25">
        <f>'CHA FAO - Data, Land Use'!BL7</f>
        <v>5200</v>
      </c>
      <c r="AW10" s="25">
        <f>'CHA FAO - Data, Land Use'!BM7</f>
        <v>5200</v>
      </c>
      <c r="AX10" s="25">
        <f>'CHA FAO - Data, Land Use'!BN7</f>
        <v>5200</v>
      </c>
      <c r="AY10" s="52"/>
      <c r="AZ10" s="52"/>
      <c r="BA10" s="52"/>
      <c r="BB10" s="52"/>
      <c r="BC10" s="52"/>
      <c r="BD10" s="52"/>
      <c r="BE10" s="52"/>
      <c r="BF10" s="52"/>
      <c r="BG10" s="52"/>
      <c r="BH10" s="52"/>
    </row>
    <row r="11" spans="1:60" s="25" customFormat="1" x14ac:dyDescent="0.35">
      <c r="A11" s="84" t="s">
        <v>147</v>
      </c>
      <c r="B11" s="25">
        <f>B10*10^7</f>
        <v>28970000000</v>
      </c>
      <c r="C11" s="25">
        <f t="shared" ref="C11:AP11" si="2">10000000*C10</f>
        <v>28970000000</v>
      </c>
      <c r="D11" s="25">
        <f t="shared" si="2"/>
        <v>29070000000</v>
      </c>
      <c r="E11" s="25">
        <f t="shared" si="2"/>
        <v>29170000000</v>
      </c>
      <c r="F11" s="25">
        <f t="shared" si="2"/>
        <v>29970000000</v>
      </c>
      <c r="G11" s="25">
        <f t="shared" si="2"/>
        <v>30950000000</v>
      </c>
      <c r="H11" s="25">
        <f t="shared" si="2"/>
        <v>30950000000</v>
      </c>
      <c r="I11" s="25">
        <f t="shared" si="2"/>
        <v>31430000000</v>
      </c>
      <c r="J11" s="25">
        <f t="shared" si="2"/>
        <v>31400000000</v>
      </c>
      <c r="K11" s="25">
        <f t="shared" si="2"/>
        <v>31370000000</v>
      </c>
      <c r="L11" s="25">
        <f t="shared" si="2"/>
        <v>31350000000</v>
      </c>
      <c r="M11" s="25">
        <f t="shared" si="2"/>
        <v>31320000000</v>
      </c>
      <c r="N11" s="25">
        <f t="shared" si="2"/>
        <v>31300000000</v>
      </c>
      <c r="O11" s="25">
        <f t="shared" si="2"/>
        <v>31270000000</v>
      </c>
      <c r="P11" s="25">
        <f t="shared" si="2"/>
        <v>31300000000</v>
      </c>
      <c r="Q11" s="25">
        <f t="shared" si="2"/>
        <v>31800000000</v>
      </c>
      <c r="R11" s="25">
        <f t="shared" si="2"/>
        <v>31800000000</v>
      </c>
      <c r="S11" s="25">
        <f t="shared" si="2"/>
        <v>32030000000</v>
      </c>
      <c r="T11" s="25">
        <f t="shared" si="2"/>
        <v>32230000000</v>
      </c>
      <c r="U11" s="25">
        <f t="shared" si="2"/>
        <v>32730000000</v>
      </c>
      <c r="V11" s="25">
        <f t="shared" si="2"/>
        <v>33220000000</v>
      </c>
      <c r="W11" s="25">
        <f t="shared" si="2"/>
        <v>33420000000</v>
      </c>
      <c r="X11" s="25">
        <f t="shared" si="2"/>
        <v>33700000000</v>
      </c>
      <c r="Y11" s="25">
        <f t="shared" si="2"/>
        <v>33900000000</v>
      </c>
      <c r="Z11" s="25">
        <f t="shared" si="2"/>
        <v>34200000000</v>
      </c>
      <c r="AA11" s="25">
        <f t="shared" si="2"/>
        <v>34000000000</v>
      </c>
      <c r="AB11" s="25">
        <f t="shared" si="2"/>
        <v>36000000000</v>
      </c>
      <c r="AC11" s="25">
        <f t="shared" si="2"/>
        <v>36000000000</v>
      </c>
      <c r="AD11" s="25">
        <f t="shared" si="2"/>
        <v>36000000000</v>
      </c>
      <c r="AE11" s="25">
        <f t="shared" si="2"/>
        <v>36000000000</v>
      </c>
      <c r="AF11" s="25">
        <f t="shared" si="2"/>
        <v>39000000000</v>
      </c>
      <c r="AG11" s="25">
        <f t="shared" si="2"/>
        <v>37000000000</v>
      </c>
      <c r="AH11" s="25">
        <f t="shared" si="2"/>
        <v>38000000000</v>
      </c>
      <c r="AI11" s="25">
        <f t="shared" si="2"/>
        <v>38000000000</v>
      </c>
      <c r="AJ11" s="25">
        <f t="shared" si="2"/>
        <v>39000000000</v>
      </c>
      <c r="AK11" s="25">
        <f t="shared" si="2"/>
        <v>39000000000</v>
      </c>
      <c r="AL11" s="25">
        <f t="shared" si="2"/>
        <v>39000000000</v>
      </c>
      <c r="AM11" s="25">
        <f t="shared" si="2"/>
        <v>39000000000</v>
      </c>
      <c r="AN11" s="25">
        <f t="shared" si="2"/>
        <v>40000000000</v>
      </c>
      <c r="AO11" s="25">
        <f t="shared" si="2"/>
        <v>42000000000</v>
      </c>
      <c r="AP11" s="25">
        <f t="shared" si="2"/>
        <v>43000000000</v>
      </c>
      <c r="AQ11" s="95">
        <f t="shared" ref="AQ11:AX11" si="3">10000000*AQ10</f>
        <v>46500000000</v>
      </c>
      <c r="AR11" s="95">
        <f t="shared" si="3"/>
        <v>50000000000</v>
      </c>
      <c r="AS11" s="95">
        <f t="shared" si="3"/>
        <v>52000000000</v>
      </c>
      <c r="AT11" s="95">
        <f t="shared" si="3"/>
        <v>52000000000</v>
      </c>
      <c r="AU11" s="95">
        <f t="shared" si="3"/>
        <v>52000000000</v>
      </c>
      <c r="AV11" s="95">
        <f t="shared" si="3"/>
        <v>52000000000</v>
      </c>
      <c r="AW11" s="95">
        <f t="shared" si="3"/>
        <v>52000000000</v>
      </c>
      <c r="AX11" s="95">
        <f t="shared" si="3"/>
        <v>52000000000</v>
      </c>
    </row>
    <row r="12" spans="1:60" x14ac:dyDescent="0.35"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17"/>
      <c r="AB12" s="17"/>
      <c r="AC12" s="17"/>
      <c r="AD12" s="17"/>
      <c r="AE12" s="17"/>
      <c r="AF12" s="17"/>
      <c r="AG12" s="17"/>
      <c r="AH12" s="17"/>
      <c r="AI12" s="17"/>
      <c r="AJ12" s="17"/>
      <c r="AK12" s="17"/>
      <c r="AL12" s="17"/>
      <c r="AM12" s="17"/>
      <c r="AN12" s="17"/>
      <c r="AO12" s="17"/>
      <c r="AP12" s="78"/>
      <c r="AQ12" s="78"/>
      <c r="AR12" s="78"/>
      <c r="AS12" s="78"/>
      <c r="AT12" s="78"/>
      <c r="AU12" s="78"/>
      <c r="AV12" s="78"/>
      <c r="AW12" s="78"/>
      <c r="AX12" s="78"/>
    </row>
    <row r="13" spans="1:60" s="25" customFormat="1" x14ac:dyDescent="0.35">
      <c r="A13" s="81" t="s">
        <v>428</v>
      </c>
      <c r="B13" s="79">
        <f>B8*B11</f>
        <v>13148447931682.248</v>
      </c>
      <c r="C13" s="79">
        <f t="shared" ref="C13:AO13" si="4">C8*C11</f>
        <v>14364979726728.98</v>
      </c>
      <c r="D13" s="79">
        <f t="shared" si="4"/>
        <v>14114471478224.295</v>
      </c>
      <c r="E13" s="79">
        <f t="shared" si="4"/>
        <v>14371432253925.234</v>
      </c>
      <c r="F13" s="79">
        <f t="shared" si="4"/>
        <v>14902147234766.355</v>
      </c>
      <c r="G13" s="79">
        <f t="shared" si="4"/>
        <v>16220773224766.352</v>
      </c>
      <c r="H13" s="79">
        <f t="shared" si="4"/>
        <v>14527665623364.486</v>
      </c>
      <c r="I13" s="79">
        <f t="shared" si="4"/>
        <v>16465752254392.52</v>
      </c>
      <c r="J13" s="79">
        <f t="shared" si="4"/>
        <v>15199381583177.578</v>
      </c>
      <c r="K13" s="79">
        <f t="shared" si="4"/>
        <v>14076093094579.447</v>
      </c>
      <c r="L13" s="79">
        <f t="shared" si="4"/>
        <v>13829783534579.447</v>
      </c>
      <c r="M13" s="79">
        <f t="shared" si="4"/>
        <v>13823543018691.582</v>
      </c>
      <c r="N13" s="79">
        <f t="shared" si="4"/>
        <v>11862303923364.488</v>
      </c>
      <c r="O13" s="79">
        <f t="shared" si="4"/>
        <v>12652947847476.627</v>
      </c>
      <c r="P13" s="79">
        <f t="shared" si="4"/>
        <v>12665086908411.207</v>
      </c>
      <c r="Q13" s="79">
        <f t="shared" si="4"/>
        <v>13170479394392.527</v>
      </c>
      <c r="R13" s="79">
        <f t="shared" si="4"/>
        <v>12975359646728.971</v>
      </c>
      <c r="S13" s="79">
        <f t="shared" si="4"/>
        <v>14853749655887.848</v>
      </c>
      <c r="T13" s="79">
        <f t="shared" si="4"/>
        <v>16735309423738.316</v>
      </c>
      <c r="U13" s="79">
        <f t="shared" si="4"/>
        <v>14714610550373.836</v>
      </c>
      <c r="V13" s="79">
        <f t="shared" si="4"/>
        <v>17267466644485.975</v>
      </c>
      <c r="W13" s="79">
        <f t="shared" si="4"/>
        <v>16272341050093.455</v>
      </c>
      <c r="X13" s="79">
        <f t="shared" si="4"/>
        <v>16492539690654.209</v>
      </c>
      <c r="Y13" s="79">
        <f t="shared" si="4"/>
        <v>16551668029906.547</v>
      </c>
      <c r="Z13" s="79">
        <f t="shared" si="4"/>
        <v>17605488785046.727</v>
      </c>
      <c r="AA13" s="79">
        <f t="shared" si="4"/>
        <v>17321241532710.283</v>
      </c>
      <c r="AB13" s="79">
        <f t="shared" si="4"/>
        <v>18007088971962.621</v>
      </c>
      <c r="AC13" s="79">
        <f t="shared" si="4"/>
        <v>16622737906542.049</v>
      </c>
      <c r="AD13" s="79">
        <f t="shared" si="4"/>
        <v>19086676149532.715</v>
      </c>
      <c r="AE13" s="79">
        <f t="shared" si="4"/>
        <v>16477630317757.006</v>
      </c>
      <c r="AF13" s="79">
        <f t="shared" si="4"/>
        <v>20184447448598.137</v>
      </c>
      <c r="AG13" s="79">
        <f t="shared" si="4"/>
        <v>16464570177570.096</v>
      </c>
      <c r="AH13" s="79">
        <f t="shared" si="4"/>
        <v>18263450616822.43</v>
      </c>
      <c r="AI13" s="79">
        <f t="shared" si="4"/>
        <v>17451216953271.025</v>
      </c>
      <c r="AJ13" s="79">
        <f t="shared" si="4"/>
        <v>19983803018691.586</v>
      </c>
      <c r="AK13" s="79">
        <f t="shared" si="4"/>
        <v>22313573719626.18</v>
      </c>
      <c r="AL13" s="79">
        <f t="shared" si="4"/>
        <v>18477682065420.551</v>
      </c>
      <c r="AM13" s="79">
        <f t="shared" si="4"/>
        <v>17211455943925.234</v>
      </c>
      <c r="AN13" s="79">
        <f t="shared" si="4"/>
        <v>15565979439252.33</v>
      </c>
      <c r="AO13" s="79">
        <f t="shared" si="4"/>
        <v>19306695420560.746</v>
      </c>
      <c r="AP13" s="113" t="s">
        <v>261</v>
      </c>
      <c r="AQ13" s="113" t="s">
        <v>261</v>
      </c>
      <c r="AR13" s="113" t="s">
        <v>261</v>
      </c>
      <c r="AS13" s="113" t="s">
        <v>261</v>
      </c>
      <c r="AT13" s="113" t="s">
        <v>261</v>
      </c>
      <c r="AU13" s="113" t="s">
        <v>261</v>
      </c>
      <c r="AV13" s="113" t="s">
        <v>261</v>
      </c>
      <c r="AW13" s="113" t="s">
        <v>261</v>
      </c>
      <c r="AX13" s="113" t="s">
        <v>261</v>
      </c>
    </row>
    <row r="14" spans="1:60" s="25" customFormat="1" x14ac:dyDescent="0.35">
      <c r="A14" s="81"/>
      <c r="B14" s="79"/>
      <c r="C14" s="79"/>
      <c r="D14" s="79"/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9"/>
      <c r="Q14" s="79"/>
      <c r="R14" s="79"/>
      <c r="S14" s="79"/>
      <c r="T14" s="79"/>
      <c r="U14" s="79"/>
      <c r="V14" s="79"/>
      <c r="W14" s="79"/>
      <c r="X14" s="79"/>
      <c r="Y14" s="79"/>
      <c r="Z14" s="79"/>
      <c r="AA14" s="79"/>
      <c r="AB14" s="79"/>
      <c r="AC14" s="79"/>
      <c r="AD14" s="79"/>
      <c r="AE14" s="79"/>
      <c r="AF14" s="79"/>
      <c r="AG14" s="79"/>
      <c r="AH14" s="79"/>
      <c r="AI14" s="79"/>
      <c r="AJ14" s="79"/>
      <c r="AK14" s="79"/>
      <c r="AL14" s="79"/>
      <c r="AM14" s="79"/>
      <c r="AN14" s="79"/>
      <c r="AO14" s="79"/>
      <c r="AP14" s="113"/>
      <c r="AQ14" s="113"/>
      <c r="AR14" s="113"/>
      <c r="AS14" s="113"/>
      <c r="AT14" s="113"/>
      <c r="AU14" s="113"/>
      <c r="AV14" s="113"/>
      <c r="AW14" s="113"/>
      <c r="AX14" s="113"/>
    </row>
    <row r="15" spans="1:60" s="25" customFormat="1" x14ac:dyDescent="0.35">
      <c r="A15" s="81" t="s">
        <v>429</v>
      </c>
      <c r="B15" s="79">
        <f>B13/10^6</f>
        <v>13148447.931682248</v>
      </c>
      <c r="C15" s="79">
        <f t="shared" ref="C15:AO15" si="5">C13/1000000</f>
        <v>14364979.726728981</v>
      </c>
      <c r="D15" s="79">
        <f t="shared" si="5"/>
        <v>14114471.478224294</v>
      </c>
      <c r="E15" s="79">
        <f t="shared" si="5"/>
        <v>14371432.253925234</v>
      </c>
      <c r="F15" s="79">
        <f t="shared" si="5"/>
        <v>14902147.234766355</v>
      </c>
      <c r="G15" s="79">
        <f t="shared" si="5"/>
        <v>16220773.224766351</v>
      </c>
      <c r="H15" s="79">
        <f t="shared" si="5"/>
        <v>14527665.623364486</v>
      </c>
      <c r="I15" s="79">
        <f t="shared" si="5"/>
        <v>16465752.25439252</v>
      </c>
      <c r="J15" s="79">
        <f t="shared" si="5"/>
        <v>15199381.583177578</v>
      </c>
      <c r="K15" s="79">
        <f t="shared" si="5"/>
        <v>14076093.094579447</v>
      </c>
      <c r="L15" s="79">
        <f t="shared" si="5"/>
        <v>13829783.534579447</v>
      </c>
      <c r="M15" s="79">
        <f t="shared" si="5"/>
        <v>13823543.018691583</v>
      </c>
      <c r="N15" s="79">
        <f t="shared" si="5"/>
        <v>11862303.923364488</v>
      </c>
      <c r="O15" s="79">
        <f t="shared" si="5"/>
        <v>12652947.847476628</v>
      </c>
      <c r="P15" s="79">
        <f t="shared" si="5"/>
        <v>12665086.908411207</v>
      </c>
      <c r="Q15" s="79">
        <f t="shared" si="5"/>
        <v>13170479.394392528</v>
      </c>
      <c r="R15" s="79">
        <f t="shared" si="5"/>
        <v>12975359.64672897</v>
      </c>
      <c r="S15" s="79">
        <f t="shared" si="5"/>
        <v>14853749.655887848</v>
      </c>
      <c r="T15" s="79">
        <f t="shared" si="5"/>
        <v>16735309.423738316</v>
      </c>
      <c r="U15" s="79">
        <f t="shared" si="5"/>
        <v>14714610.550373835</v>
      </c>
      <c r="V15" s="79">
        <f t="shared" si="5"/>
        <v>17267466.644485973</v>
      </c>
      <c r="W15" s="79">
        <f t="shared" si="5"/>
        <v>16272341.050093455</v>
      </c>
      <c r="X15" s="79">
        <f t="shared" si="5"/>
        <v>16492539.690654209</v>
      </c>
      <c r="Y15" s="79">
        <f t="shared" si="5"/>
        <v>16551668.029906547</v>
      </c>
      <c r="Z15" s="79">
        <f t="shared" si="5"/>
        <v>17605488.785046726</v>
      </c>
      <c r="AA15" s="79">
        <f t="shared" si="5"/>
        <v>17321241.532710284</v>
      </c>
      <c r="AB15" s="79">
        <f t="shared" si="5"/>
        <v>18007088.97196262</v>
      </c>
      <c r="AC15" s="79">
        <f t="shared" si="5"/>
        <v>16622737.90654205</v>
      </c>
      <c r="AD15" s="79">
        <f t="shared" si="5"/>
        <v>19086676.149532713</v>
      </c>
      <c r="AE15" s="79">
        <f t="shared" si="5"/>
        <v>16477630.317757007</v>
      </c>
      <c r="AF15" s="79">
        <f t="shared" si="5"/>
        <v>20184447.448598135</v>
      </c>
      <c r="AG15" s="79">
        <f t="shared" si="5"/>
        <v>16464570.177570095</v>
      </c>
      <c r="AH15" s="79">
        <f t="shared" si="5"/>
        <v>18263450.616822429</v>
      </c>
      <c r="AI15" s="79">
        <f t="shared" si="5"/>
        <v>17451216.953271024</v>
      </c>
      <c r="AJ15" s="79">
        <f t="shared" si="5"/>
        <v>19983803.018691584</v>
      </c>
      <c r="AK15" s="79">
        <f t="shared" si="5"/>
        <v>22313573.719626181</v>
      </c>
      <c r="AL15" s="79">
        <f t="shared" si="5"/>
        <v>18477682.065420549</v>
      </c>
      <c r="AM15" s="79">
        <f t="shared" si="5"/>
        <v>17211455.943925235</v>
      </c>
      <c r="AN15" s="79">
        <f t="shared" si="5"/>
        <v>15565979.43925233</v>
      </c>
      <c r="AO15" s="79">
        <f t="shared" si="5"/>
        <v>19306695.420560747</v>
      </c>
      <c r="AP15" s="113" t="s">
        <v>261</v>
      </c>
      <c r="AQ15" s="113" t="s">
        <v>261</v>
      </c>
      <c r="AR15" s="113" t="s">
        <v>261</v>
      </c>
      <c r="AS15" s="113" t="s">
        <v>261</v>
      </c>
      <c r="AT15" s="113" t="s">
        <v>261</v>
      </c>
      <c r="AU15" s="113" t="s">
        <v>261</v>
      </c>
      <c r="AV15" s="113" t="s">
        <v>261</v>
      </c>
      <c r="AW15" s="113" t="s">
        <v>261</v>
      </c>
      <c r="AX15" s="113" t="s">
        <v>261</v>
      </c>
    </row>
    <row r="16" spans="1:60" x14ac:dyDescent="0.35"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113" t="s">
        <v>261</v>
      </c>
      <c r="AS16" s="113" t="s">
        <v>261</v>
      </c>
      <c r="AT16" s="113" t="s">
        <v>261</v>
      </c>
      <c r="AU16" s="113" t="s">
        <v>261</v>
      </c>
      <c r="AV16" s="113" t="s">
        <v>261</v>
      </c>
      <c r="AW16" s="113" t="s">
        <v>261</v>
      </c>
      <c r="AX16" s="113" t="s">
        <v>261</v>
      </c>
      <c r="AY16" s="113" t="s">
        <v>261</v>
      </c>
    </row>
    <row r="17" spans="1:50" ht="15" thickBot="1" x14ac:dyDescent="0.4">
      <c r="B17" s="80"/>
      <c r="C17" s="80"/>
      <c r="D17" s="80"/>
      <c r="E17" s="80"/>
      <c r="F17" s="80"/>
      <c r="G17" s="80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  <c r="AA17" s="80"/>
      <c r="AB17" s="80"/>
      <c r="AC17" s="80"/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</row>
    <row r="18" spans="1:50" x14ac:dyDescent="0.35">
      <c r="A18" s="98" t="s">
        <v>376</v>
      </c>
      <c r="B18" s="99">
        <f>'CHA FAO - Data, Land Use'!R7/'CHA FAO - Data, Land Use'!R2</f>
        <v>2.2562305295950155E-2</v>
      </c>
      <c r="C18" s="99">
        <f>'CHA FAO - Data, Land Use'!S7/'CHA FAO - Data, Land Use'!S2</f>
        <v>2.2562305295950155E-2</v>
      </c>
      <c r="D18" s="99">
        <f>'CHA FAO - Data, Land Use'!T7/'CHA FAO - Data, Land Use'!T2</f>
        <v>2.2640186915887851E-2</v>
      </c>
      <c r="E18" s="99">
        <f>'CHA FAO - Data, Land Use'!U7/'CHA FAO - Data, Land Use'!U2</f>
        <v>2.2718068535825545E-2</v>
      </c>
      <c r="F18" s="99">
        <f>'CHA FAO - Data, Land Use'!V7/'CHA FAO - Data, Land Use'!V2</f>
        <v>2.3341121495327102E-2</v>
      </c>
      <c r="G18" s="99">
        <f>'CHA FAO - Data, Land Use'!W7/'CHA FAO - Data, Land Use'!W2</f>
        <v>2.4104361370716511E-2</v>
      </c>
      <c r="H18" s="99">
        <f>'CHA FAO - Data, Land Use'!X7/'CHA FAO - Data, Land Use'!X2</f>
        <v>2.4104361370716511E-2</v>
      </c>
      <c r="I18" s="99">
        <f>'CHA FAO - Data, Land Use'!Y7/'CHA FAO - Data, Land Use'!Y2</f>
        <v>2.4478193146417446E-2</v>
      </c>
      <c r="J18" s="99">
        <f>'CHA FAO - Data, Land Use'!Z7/'CHA FAO - Data, Land Use'!Z2</f>
        <v>2.4454828660436138E-2</v>
      </c>
      <c r="K18" s="99">
        <f>'CHA FAO - Data, Land Use'!AA7/'CHA FAO - Data, Land Use'!AA2</f>
        <v>2.4431464174454829E-2</v>
      </c>
      <c r="L18" s="99">
        <f>'CHA FAO - Data, Land Use'!AB7/'CHA FAO - Data, Land Use'!AB2</f>
        <v>2.4415887850467291E-2</v>
      </c>
      <c r="M18" s="99">
        <f>'CHA FAO - Data, Land Use'!AC7/'CHA FAO - Data, Land Use'!AC2</f>
        <v>2.4392523364485982E-2</v>
      </c>
      <c r="N18" s="99">
        <f>'CHA FAO - Data, Land Use'!AD7/'CHA FAO - Data, Land Use'!AD2</f>
        <v>2.4376947040498441E-2</v>
      </c>
      <c r="O18" s="99">
        <f>'CHA FAO - Data, Land Use'!AE7/'CHA FAO - Data, Land Use'!AE2</f>
        <v>2.4353582554517136E-2</v>
      </c>
      <c r="P18" s="99">
        <f>'CHA FAO - Data, Land Use'!AF7/'CHA FAO - Data, Land Use'!AF2</f>
        <v>2.4376947040498441E-2</v>
      </c>
      <c r="Q18" s="99">
        <f>'CHA FAO - Data, Land Use'!AG7/'CHA FAO - Data, Land Use'!AG2</f>
        <v>2.4766355140186914E-2</v>
      </c>
      <c r="R18" s="99">
        <f>'CHA FAO - Data, Land Use'!AH7/'CHA FAO - Data, Land Use'!AH2</f>
        <v>2.4766355140186914E-2</v>
      </c>
      <c r="S18" s="99">
        <f>'CHA FAO - Data, Land Use'!AI7/'CHA FAO - Data, Land Use'!AI2</f>
        <v>2.4945482866043613E-2</v>
      </c>
      <c r="T18" s="99">
        <f>'CHA FAO - Data, Land Use'!AJ7/'CHA FAO - Data, Land Use'!AJ2</f>
        <v>2.5101246105919003E-2</v>
      </c>
      <c r="U18" s="99">
        <f>'CHA FAO - Data, Land Use'!AK7/'CHA FAO - Data, Land Use'!AK2</f>
        <v>2.5490654205607477E-2</v>
      </c>
      <c r="V18" s="99">
        <f>'CHA FAO - Data, Land Use'!AL7/'CHA FAO - Data, Land Use'!AL2</f>
        <v>2.587227414330218E-2</v>
      </c>
      <c r="W18" s="99">
        <f>'CHA FAO - Data, Land Use'!AM7/'CHA FAO - Data, Land Use'!AM2</f>
        <v>2.602803738317757E-2</v>
      </c>
      <c r="X18" s="99">
        <f>'CHA FAO - Data, Land Use'!AN7/'CHA FAO - Data, Land Use'!AN2</f>
        <v>2.6246105919003115E-2</v>
      </c>
      <c r="Y18" s="99">
        <f>'CHA FAO - Data, Land Use'!AO7/'CHA FAO - Data, Land Use'!AO2</f>
        <v>2.6401869158878506E-2</v>
      </c>
      <c r="Z18" s="99">
        <f>'CHA FAO - Data, Land Use'!AP7/'CHA FAO - Data, Land Use'!AP2</f>
        <v>2.6635514018691589E-2</v>
      </c>
      <c r="AA18" s="99">
        <f>'CHA FAO - Data, Land Use'!AQ7/'CHA FAO - Data, Land Use'!AQ2</f>
        <v>2.6479750778816199E-2</v>
      </c>
      <c r="AB18" s="99">
        <f>'CHA FAO - Data, Land Use'!AR7/'CHA FAO - Data, Land Use'!AR2</f>
        <v>2.8037383177570093E-2</v>
      </c>
      <c r="AC18" s="99">
        <f>'CHA FAO - Data, Land Use'!AS7/'CHA FAO - Data, Land Use'!AS2</f>
        <v>2.8037383177570093E-2</v>
      </c>
      <c r="AD18" s="99">
        <f>'CHA FAO - Data, Land Use'!AT7/'CHA FAO - Data, Land Use'!AT2</f>
        <v>2.8037383177570093E-2</v>
      </c>
      <c r="AE18" s="99">
        <f>'CHA FAO - Data, Land Use'!AU7/'CHA FAO - Data, Land Use'!AU2</f>
        <v>2.8037383177570093E-2</v>
      </c>
      <c r="AF18" s="99">
        <f>'CHA FAO - Data, Land Use'!AV7/'CHA FAO - Data, Land Use'!AV2</f>
        <v>3.0373831775700934E-2</v>
      </c>
      <c r="AG18" s="99">
        <f>'CHA FAO - Data, Land Use'!AW7/'CHA FAO - Data, Land Use'!AW2</f>
        <v>2.881619937694704E-2</v>
      </c>
      <c r="AH18" s="99">
        <f>'CHA FAO - Data, Land Use'!AX7/'CHA FAO - Data, Land Use'!AX2</f>
        <v>2.9595015576323987E-2</v>
      </c>
      <c r="AI18" s="99">
        <f>'CHA FAO - Data, Land Use'!AY7/'CHA FAO - Data, Land Use'!AY2</f>
        <v>2.9595015576323987E-2</v>
      </c>
      <c r="AJ18" s="99">
        <f>'CHA FAO - Data, Land Use'!AZ7/'CHA FAO - Data, Land Use'!AZ2</f>
        <v>3.0373831775700934E-2</v>
      </c>
      <c r="AK18" s="99">
        <f>'CHA FAO - Data, Land Use'!BA7/'CHA FAO - Data, Land Use'!BA2</f>
        <v>3.0373831775700934E-2</v>
      </c>
      <c r="AL18" s="99">
        <f>'CHA FAO - Data, Land Use'!BB7/'CHA FAO - Data, Land Use'!BB2</f>
        <v>3.0373831775700934E-2</v>
      </c>
      <c r="AM18" s="99">
        <f>'CHA FAO - Data, Land Use'!BC7/'CHA FAO - Data, Land Use'!BC2</f>
        <v>3.0373831775700934E-2</v>
      </c>
      <c r="AN18" s="99">
        <f>'CHA FAO - Data, Land Use'!BD7/'CHA FAO - Data, Land Use'!BD2</f>
        <v>3.1152647975077882E-2</v>
      </c>
      <c r="AO18" s="99">
        <f>'CHA FAO - Data, Land Use'!BE7/'CHA FAO - Data, Land Use'!BE2</f>
        <v>3.2710280373831772E-2</v>
      </c>
      <c r="AP18" s="99">
        <f>'CHA FAO - Data, Land Use'!BF7/'CHA FAO - Data, Land Use'!BF2</f>
        <v>3.348909657320872E-2</v>
      </c>
      <c r="AQ18" s="99">
        <f>'CHA FAO - Data, Land Use'!BG7/'CHA FAO - Data, Land Use'!BG2</f>
        <v>3.6214953271028034E-2</v>
      </c>
      <c r="AR18" s="99">
        <f>'CHA FAO - Data, Land Use'!BH7/'CHA FAO - Data, Land Use'!BH2</f>
        <v>3.8940809968847349E-2</v>
      </c>
      <c r="AS18" s="99">
        <f>'CHA FAO - Data, Land Use'!BI7/'CHA FAO - Data, Land Use'!BI2</f>
        <v>4.0498442367601244E-2</v>
      </c>
      <c r="AT18" s="99">
        <f>'CHA FAO - Data, Land Use'!BJ7/'CHA FAO - Data, Land Use'!BJ2</f>
        <v>4.0498442367601244E-2</v>
      </c>
      <c r="AU18" s="99">
        <f>'CHA FAO - Data, Land Use'!BK7/'CHA FAO - Data, Land Use'!BK2</f>
        <v>4.0498442367601244E-2</v>
      </c>
      <c r="AV18" s="99">
        <f>'CHA FAO - Data, Land Use'!BL7/'CHA FAO - Data, Land Use'!BL2</f>
        <v>4.0498442367601244E-2</v>
      </c>
      <c r="AW18" s="99">
        <f>'CHA FAO - Data, Land Use'!BM7/'CHA FAO - Data, Land Use'!BM2</f>
        <v>4.0498442367601244E-2</v>
      </c>
      <c r="AX18" s="99">
        <f>'CHA FAO - Data, Land Use'!BN7/'CHA FAO - Data, Land Use'!BN2</f>
        <v>4.0498442367601244E-2</v>
      </c>
    </row>
    <row r="19" spans="1:50" x14ac:dyDescent="0.35">
      <c r="B19" s="90"/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</row>
    <row r="20" spans="1:50" x14ac:dyDescent="0.35">
      <c r="A20" s="73" t="s">
        <v>237</v>
      </c>
      <c r="B20" s="271">
        <f>'CHA FAO - Data, Land Use'!R6</f>
        <v>2900</v>
      </c>
      <c r="C20" s="90">
        <f>'CHA FAO - Data, Land Use'!S6</f>
        <v>2900</v>
      </c>
      <c r="D20" s="90">
        <f>'CHA FAO - Data, Land Use'!T6</f>
        <v>2910</v>
      </c>
      <c r="E20" s="90">
        <f>'CHA FAO - Data, Land Use'!U6</f>
        <v>2920</v>
      </c>
      <c r="F20" s="90">
        <f>'CHA FAO - Data, Land Use'!V6</f>
        <v>3000</v>
      </c>
      <c r="G20" s="90">
        <f>'CHA FAO - Data, Land Use'!W6</f>
        <v>3100</v>
      </c>
      <c r="H20" s="90">
        <f>'CHA FAO - Data, Land Use'!X6</f>
        <v>3100</v>
      </c>
      <c r="I20" s="90">
        <f>'CHA FAO - Data, Land Use'!Y6</f>
        <v>3150</v>
      </c>
      <c r="J20" s="90">
        <f>'CHA FAO - Data, Land Use'!Z6</f>
        <v>3150</v>
      </c>
      <c r="K20" s="90">
        <f>'CHA FAO - Data, Land Use'!AA6</f>
        <v>3150</v>
      </c>
      <c r="L20" s="90">
        <f>'CHA FAO - Data, Land Use'!AB6</f>
        <v>3150</v>
      </c>
      <c r="M20" s="90">
        <f>'CHA FAO - Data, Land Use'!AC6</f>
        <v>3150</v>
      </c>
      <c r="N20" s="90">
        <f>'CHA FAO - Data, Land Use'!AD6</f>
        <v>3150</v>
      </c>
      <c r="O20" s="90">
        <f>'CHA FAO - Data, Land Use'!AE6</f>
        <v>3150</v>
      </c>
      <c r="P20" s="90">
        <f>'CHA FAO - Data, Land Use'!AF6</f>
        <v>3155</v>
      </c>
      <c r="Q20" s="90">
        <f>'CHA FAO - Data, Land Use'!AG6</f>
        <v>3205</v>
      </c>
      <c r="R20" s="90">
        <f>'CHA FAO - Data, Land Use'!AH6</f>
        <v>3205</v>
      </c>
      <c r="S20" s="90">
        <f>'CHA FAO - Data, Land Use'!AI6</f>
        <v>3230</v>
      </c>
      <c r="T20" s="90">
        <f>'CHA FAO - Data, Land Use'!AJ6</f>
        <v>3250</v>
      </c>
      <c r="U20" s="90">
        <f>'CHA FAO - Data, Land Use'!AK6</f>
        <v>3300</v>
      </c>
      <c r="V20" s="90">
        <f>'CHA FAO - Data, Land Use'!AL6</f>
        <v>3350</v>
      </c>
      <c r="W20" s="90">
        <f>'CHA FAO - Data, Land Use'!AM6</f>
        <v>3370</v>
      </c>
      <c r="X20" s="90">
        <f>'CHA FAO - Data, Land Use'!AN6</f>
        <v>3400</v>
      </c>
      <c r="Y20" s="90">
        <f>'CHA FAO - Data, Land Use'!AO6</f>
        <v>3420</v>
      </c>
      <c r="Z20" s="90">
        <f>'CHA FAO - Data, Land Use'!AP6</f>
        <v>3450</v>
      </c>
      <c r="AA20" s="90">
        <f>'CHA FAO - Data, Land Use'!AQ6</f>
        <v>3430</v>
      </c>
      <c r="AB20" s="90">
        <f>'CHA FAO - Data, Land Use'!AR6</f>
        <v>3630</v>
      </c>
      <c r="AC20" s="90">
        <f>'CHA FAO - Data, Land Use'!AS6</f>
        <v>3630</v>
      </c>
      <c r="AD20" s="90">
        <f>'CHA FAO - Data, Land Use'!AT6</f>
        <v>3630</v>
      </c>
      <c r="AE20" s="90">
        <f>'CHA FAO - Data, Land Use'!AU6</f>
        <v>3630</v>
      </c>
      <c r="AF20" s="90">
        <f>'CHA FAO - Data, Land Use'!AV6</f>
        <v>3930</v>
      </c>
      <c r="AG20" s="90">
        <f>'CHA FAO - Data, Land Use'!AW6</f>
        <v>3730</v>
      </c>
      <c r="AH20" s="90">
        <f>'CHA FAO - Data, Land Use'!AX6</f>
        <v>3830</v>
      </c>
      <c r="AI20" s="90">
        <f>'CHA FAO - Data, Land Use'!AY6</f>
        <v>3830</v>
      </c>
      <c r="AJ20" s="90">
        <f>'CHA FAO - Data, Land Use'!AZ6</f>
        <v>3930</v>
      </c>
      <c r="AK20" s="90">
        <f>'CHA FAO - Data, Land Use'!BA6</f>
        <v>3930</v>
      </c>
      <c r="AL20" s="90">
        <f>'CHA FAO - Data, Land Use'!BB6</f>
        <v>3931</v>
      </c>
      <c r="AM20" s="90">
        <f>'CHA FAO - Data, Land Use'!BC6</f>
        <v>3931</v>
      </c>
      <c r="AN20" s="90">
        <f>'CHA FAO - Data, Land Use'!BD6</f>
        <v>4035</v>
      </c>
      <c r="AO20" s="90">
        <f>'CHA FAO - Data, Land Use'!BE6</f>
        <v>4235</v>
      </c>
      <c r="AP20" s="90">
        <f>'CHA FAO - Data, Land Use'!BF6</f>
        <v>4335</v>
      </c>
      <c r="AQ20" s="90">
        <f>'CHA FAO - Data, Land Use'!BG6</f>
        <v>4685</v>
      </c>
      <c r="AR20" s="90">
        <f>'CHA FAO - Data, Land Use'!BH6</f>
        <v>5036</v>
      </c>
      <c r="AS20" s="90">
        <f>'CHA FAO - Data, Land Use'!BI6</f>
        <v>5236</v>
      </c>
      <c r="AT20" s="90">
        <f>'CHA FAO - Data, Land Use'!BJ6</f>
        <v>5237</v>
      </c>
      <c r="AU20" s="90">
        <f>'CHA FAO - Data, Land Use'!BK6</f>
        <v>5238</v>
      </c>
      <c r="AV20" s="90">
        <f>'CHA FAO - Data, Land Use'!BL6</f>
        <v>5238</v>
      </c>
      <c r="AW20" s="90">
        <f>'CHA FAO - Data, Land Use'!BM6</f>
        <v>5238</v>
      </c>
      <c r="AX20" s="90">
        <f>'CHA FAO - Data, Land Use'!BN6</f>
        <v>5238</v>
      </c>
    </row>
    <row r="21" spans="1:50" x14ac:dyDescent="0.35">
      <c r="A21" s="73" t="s">
        <v>238</v>
      </c>
      <c r="B21" s="271">
        <f>'CHA FAO - Data, Land Use'!R9</f>
        <v>45000</v>
      </c>
      <c r="C21" s="90">
        <f>'CHA FAO - Data, Land Use'!S9</f>
        <v>45000</v>
      </c>
      <c r="D21" s="90">
        <f>'CHA FAO - Data, Land Use'!T9</f>
        <v>45000</v>
      </c>
      <c r="E21" s="90">
        <f>'CHA FAO - Data, Land Use'!U9</f>
        <v>45000</v>
      </c>
      <c r="F21" s="90">
        <f>'CHA FAO - Data, Land Use'!V9</f>
        <v>45000</v>
      </c>
      <c r="G21" s="90">
        <f>'CHA FAO - Data, Land Use'!W9</f>
        <v>45000</v>
      </c>
      <c r="H21" s="90">
        <f>'CHA FAO - Data, Land Use'!X9</f>
        <v>45000</v>
      </c>
      <c r="I21" s="90">
        <f>'CHA FAO - Data, Land Use'!Y9</f>
        <v>45000</v>
      </c>
      <c r="J21" s="90">
        <f>'CHA FAO - Data, Land Use'!Z9</f>
        <v>45000</v>
      </c>
      <c r="K21" s="90">
        <f>'CHA FAO - Data, Land Use'!AA9</f>
        <v>45000</v>
      </c>
      <c r="L21" s="90">
        <f>'CHA FAO - Data, Land Use'!AB9</f>
        <v>45000</v>
      </c>
      <c r="M21" s="90">
        <f>'CHA FAO - Data, Land Use'!AC9</f>
        <v>45000</v>
      </c>
      <c r="N21" s="90">
        <f>'CHA FAO - Data, Land Use'!AD9</f>
        <v>45000</v>
      </c>
      <c r="O21" s="90">
        <f>'CHA FAO - Data, Land Use'!AE9</f>
        <v>45000</v>
      </c>
      <c r="P21" s="90">
        <f>'CHA FAO - Data, Land Use'!AF9</f>
        <v>45000</v>
      </c>
      <c r="Q21" s="90">
        <f>'CHA FAO - Data, Land Use'!AG9</f>
        <v>45000</v>
      </c>
      <c r="R21" s="90">
        <f>'CHA FAO - Data, Land Use'!AH9</f>
        <v>45000</v>
      </c>
      <c r="S21" s="90">
        <f>'CHA FAO - Data, Land Use'!AI9</f>
        <v>45000</v>
      </c>
      <c r="T21" s="90">
        <f>'CHA FAO - Data, Land Use'!AJ9</f>
        <v>45000</v>
      </c>
      <c r="U21" s="90">
        <f>'CHA FAO - Data, Land Use'!AK9</f>
        <v>45000</v>
      </c>
      <c r="V21" s="90">
        <f>'CHA FAO - Data, Land Use'!AL9</f>
        <v>45000</v>
      </c>
      <c r="W21" s="90">
        <f>'CHA FAO - Data, Land Use'!AM9</f>
        <v>45000</v>
      </c>
      <c r="X21" s="90">
        <f>'CHA FAO - Data, Land Use'!AN9</f>
        <v>45000</v>
      </c>
      <c r="Y21" s="90">
        <f>'CHA FAO - Data, Land Use'!AO9</f>
        <v>45000</v>
      </c>
      <c r="Z21" s="90">
        <f>'CHA FAO - Data, Land Use'!AP9</f>
        <v>45000</v>
      </c>
      <c r="AA21" s="90">
        <f>'CHA FAO - Data, Land Use'!AQ9</f>
        <v>45000</v>
      </c>
      <c r="AB21" s="90">
        <f>'CHA FAO - Data, Land Use'!AR9</f>
        <v>45000</v>
      </c>
      <c r="AC21" s="90">
        <f>'CHA FAO - Data, Land Use'!AS9</f>
        <v>45000</v>
      </c>
      <c r="AD21" s="90">
        <f>'CHA FAO - Data, Land Use'!AT9</f>
        <v>45000</v>
      </c>
      <c r="AE21" s="90">
        <f>'CHA FAO - Data, Land Use'!AU9</f>
        <v>45000</v>
      </c>
      <c r="AF21" s="90">
        <f>'CHA FAO - Data, Land Use'!AV9</f>
        <v>45000</v>
      </c>
      <c r="AG21" s="90">
        <f>'CHA FAO - Data, Land Use'!AW9</f>
        <v>45000</v>
      </c>
      <c r="AH21" s="90">
        <f>'CHA FAO - Data, Land Use'!AX9</f>
        <v>45000</v>
      </c>
      <c r="AI21" s="90">
        <f>'CHA FAO - Data, Land Use'!AY9</f>
        <v>45000</v>
      </c>
      <c r="AJ21" s="90">
        <f>'CHA FAO - Data, Land Use'!AZ9</f>
        <v>45000</v>
      </c>
      <c r="AK21" s="90">
        <f>'CHA FAO - Data, Land Use'!BA9</f>
        <v>45000</v>
      </c>
      <c r="AL21" s="90">
        <f>'CHA FAO - Data, Land Use'!BB9</f>
        <v>45000</v>
      </c>
      <c r="AM21" s="90">
        <f>'CHA FAO - Data, Land Use'!BC9</f>
        <v>45000</v>
      </c>
      <c r="AN21" s="90">
        <f>'CHA FAO - Data, Land Use'!BD9</f>
        <v>45000</v>
      </c>
      <c r="AO21" s="90">
        <f>'CHA FAO - Data, Land Use'!BE9</f>
        <v>45000</v>
      </c>
      <c r="AP21" s="90">
        <f>'CHA FAO - Data, Land Use'!BF9</f>
        <v>45000</v>
      </c>
      <c r="AQ21" s="90">
        <f>'CHA FAO - Data, Land Use'!BG9</f>
        <v>45000</v>
      </c>
      <c r="AR21" s="90">
        <f>'CHA FAO - Data, Land Use'!BH9</f>
        <v>45000</v>
      </c>
      <c r="AS21" s="90">
        <f>'CHA FAO - Data, Land Use'!BI9</f>
        <v>45000</v>
      </c>
      <c r="AT21" s="90">
        <f>'CHA FAO - Data, Land Use'!BJ9</f>
        <v>45000</v>
      </c>
      <c r="AU21" s="90">
        <f>'CHA FAO - Data, Land Use'!BK9</f>
        <v>45000</v>
      </c>
      <c r="AV21" s="90">
        <f>'CHA FAO - Data, Land Use'!BL9</f>
        <v>45000</v>
      </c>
      <c r="AW21" s="90">
        <f>'CHA FAO - Data, Land Use'!BM9</f>
        <v>45000</v>
      </c>
      <c r="AX21" s="90">
        <f>'CHA FAO - Data, Land Use'!BN9</f>
        <v>45000</v>
      </c>
    </row>
    <row r="22" spans="1:50" x14ac:dyDescent="0.35">
      <c r="A22" s="73" t="s">
        <v>239</v>
      </c>
      <c r="B22" s="271">
        <f>'CHA FAO - Data, Land Use'!R5</f>
        <v>47900</v>
      </c>
      <c r="C22" s="90">
        <f>'CHA FAO - Data, Land Use'!S5</f>
        <v>47900</v>
      </c>
      <c r="D22" s="90">
        <f>'CHA FAO - Data, Land Use'!T5</f>
        <v>47910</v>
      </c>
      <c r="E22" s="90">
        <f>'CHA FAO - Data, Land Use'!U5</f>
        <v>47920</v>
      </c>
      <c r="F22" s="90">
        <f>'CHA FAO - Data, Land Use'!V5</f>
        <v>48000</v>
      </c>
      <c r="G22" s="90">
        <f>'CHA FAO - Data, Land Use'!W5</f>
        <v>48100</v>
      </c>
      <c r="H22" s="90">
        <f>'CHA FAO - Data, Land Use'!X5</f>
        <v>48100</v>
      </c>
      <c r="I22" s="90">
        <f>'CHA FAO - Data, Land Use'!Y5</f>
        <v>48150</v>
      </c>
      <c r="J22" s="90">
        <f>'CHA FAO - Data, Land Use'!Z5</f>
        <v>48150</v>
      </c>
      <c r="K22" s="90">
        <f>'CHA FAO - Data, Land Use'!AA5</f>
        <v>48150</v>
      </c>
      <c r="L22" s="90">
        <f>'CHA FAO - Data, Land Use'!AB5</f>
        <v>48150</v>
      </c>
      <c r="M22" s="90">
        <f>'CHA FAO - Data, Land Use'!AC5</f>
        <v>48150</v>
      </c>
      <c r="N22" s="90">
        <f>'CHA FAO - Data, Land Use'!AD5</f>
        <v>48150</v>
      </c>
      <c r="O22" s="90">
        <f>'CHA FAO - Data, Land Use'!AE5</f>
        <v>48150</v>
      </c>
      <c r="P22" s="90">
        <f>'CHA FAO - Data, Land Use'!AF5</f>
        <v>48155</v>
      </c>
      <c r="Q22" s="90">
        <f>'CHA FAO - Data, Land Use'!AG5</f>
        <v>48205</v>
      </c>
      <c r="R22" s="90">
        <f>'CHA FAO - Data, Land Use'!AH5</f>
        <v>48205</v>
      </c>
      <c r="S22" s="90">
        <f>'CHA FAO - Data, Land Use'!AI5</f>
        <v>48230</v>
      </c>
      <c r="T22" s="90">
        <f>'CHA FAO - Data, Land Use'!AJ5</f>
        <v>48250</v>
      </c>
      <c r="U22" s="90">
        <f>'CHA FAO - Data, Land Use'!AK5</f>
        <v>48300</v>
      </c>
      <c r="V22" s="90">
        <f>'CHA FAO - Data, Land Use'!AL5</f>
        <v>48350</v>
      </c>
      <c r="W22" s="90">
        <f>'CHA FAO - Data, Land Use'!AM5</f>
        <v>48370</v>
      </c>
      <c r="X22" s="90">
        <f>'CHA FAO - Data, Land Use'!AN5</f>
        <v>48400</v>
      </c>
      <c r="Y22" s="90">
        <f>'CHA FAO - Data, Land Use'!AO5</f>
        <v>48420</v>
      </c>
      <c r="Z22" s="90">
        <f>'CHA FAO - Data, Land Use'!AP5</f>
        <v>48450</v>
      </c>
      <c r="AA22" s="90">
        <f>'CHA FAO - Data, Land Use'!AQ5</f>
        <v>48430</v>
      </c>
      <c r="AB22" s="90">
        <f>'CHA FAO - Data, Land Use'!AR5</f>
        <v>48630</v>
      </c>
      <c r="AC22" s="90">
        <f>'CHA FAO - Data, Land Use'!AS5</f>
        <v>48630</v>
      </c>
      <c r="AD22" s="90">
        <f>'CHA FAO - Data, Land Use'!AT5</f>
        <v>48630</v>
      </c>
      <c r="AE22" s="90">
        <f>'CHA FAO - Data, Land Use'!AU5</f>
        <v>48630</v>
      </c>
      <c r="AF22" s="90">
        <f>'CHA FAO - Data, Land Use'!AV5</f>
        <v>48930</v>
      </c>
      <c r="AG22" s="90">
        <f>'CHA FAO - Data, Land Use'!AW5</f>
        <v>48730</v>
      </c>
      <c r="AH22" s="90">
        <f>'CHA FAO - Data, Land Use'!AX5</f>
        <v>48830</v>
      </c>
      <c r="AI22" s="90">
        <f>'CHA FAO - Data, Land Use'!AY5</f>
        <v>48830</v>
      </c>
      <c r="AJ22" s="90">
        <f>'CHA FAO - Data, Land Use'!AZ5</f>
        <v>48930</v>
      </c>
      <c r="AK22" s="90">
        <f>'CHA FAO - Data, Land Use'!BA5</f>
        <v>48930</v>
      </c>
      <c r="AL22" s="90">
        <f>'CHA FAO - Data, Land Use'!BB5</f>
        <v>48931</v>
      </c>
      <c r="AM22" s="90">
        <f>'CHA FAO - Data, Land Use'!BC5</f>
        <v>48931</v>
      </c>
      <c r="AN22" s="90">
        <f>'CHA FAO - Data, Land Use'!BD5</f>
        <v>49035</v>
      </c>
      <c r="AO22" s="90">
        <f>'CHA FAO - Data, Land Use'!BE5</f>
        <v>49235</v>
      </c>
      <c r="AP22" s="90">
        <f>'CHA FAO - Data, Land Use'!BF5</f>
        <v>49335</v>
      </c>
      <c r="AQ22" s="90">
        <f>'CHA FAO - Data, Land Use'!BG5</f>
        <v>49685</v>
      </c>
      <c r="AR22" s="90">
        <f>'CHA FAO - Data, Land Use'!BH5</f>
        <v>50036</v>
      </c>
      <c r="AS22" s="90">
        <f>'CHA FAO - Data, Land Use'!BI5</f>
        <v>50236</v>
      </c>
      <c r="AT22" s="90">
        <f>'CHA FAO - Data, Land Use'!BJ5</f>
        <v>50237</v>
      </c>
      <c r="AU22" s="90">
        <f>'CHA FAO - Data, Land Use'!BK5</f>
        <v>50238</v>
      </c>
      <c r="AV22" s="90">
        <f>'CHA FAO - Data, Land Use'!BL5</f>
        <v>50238</v>
      </c>
      <c r="AW22" s="90">
        <f>'CHA FAO - Data, Land Use'!BM5</f>
        <v>50238</v>
      </c>
      <c r="AX22" s="90">
        <f>'CHA FAO - Data, Land Use'!BN5</f>
        <v>50238</v>
      </c>
    </row>
    <row r="23" spans="1:50" x14ac:dyDescent="0.35">
      <c r="A23" s="73" t="s">
        <v>375</v>
      </c>
      <c r="B23" s="91">
        <f>'CHA FAO - Data, Land Use'!R5/'CHA FAO - Data, Land Use'!R2</f>
        <v>0.37305295950155765</v>
      </c>
      <c r="C23" s="91">
        <f>'CHA FAO - Data, Land Use'!S5/'CHA FAO - Data, Land Use'!S2</f>
        <v>0.37305295950155765</v>
      </c>
      <c r="D23" s="91">
        <f>'CHA FAO - Data, Land Use'!T5/'CHA FAO - Data, Land Use'!T2</f>
        <v>0.3731308411214953</v>
      </c>
      <c r="E23" s="91">
        <f>'CHA FAO - Data, Land Use'!U5/'CHA FAO - Data, Land Use'!U2</f>
        <v>0.37320872274143302</v>
      </c>
      <c r="F23" s="91">
        <f>'CHA FAO - Data, Land Use'!V5/'CHA FAO - Data, Land Use'!V2</f>
        <v>0.37383177570093457</v>
      </c>
      <c r="G23" s="91">
        <f>'CHA FAO - Data, Land Use'!W5/'CHA FAO - Data, Land Use'!W2</f>
        <v>0.37461059190031154</v>
      </c>
      <c r="H23" s="91">
        <f>'CHA FAO - Data, Land Use'!X5/'CHA FAO - Data, Land Use'!X2</f>
        <v>0.37461059190031154</v>
      </c>
      <c r="I23" s="91">
        <f>'CHA FAO - Data, Land Use'!Y5/'CHA FAO - Data, Land Use'!Y2</f>
        <v>0.375</v>
      </c>
      <c r="J23" s="91">
        <f>'CHA FAO - Data, Land Use'!Z5/'CHA FAO - Data, Land Use'!Z2</f>
        <v>0.375</v>
      </c>
      <c r="K23" s="91">
        <f>'CHA FAO - Data, Land Use'!AA5/'CHA FAO - Data, Land Use'!AA2</f>
        <v>0.375</v>
      </c>
      <c r="L23" s="91">
        <f>'CHA FAO - Data, Land Use'!AB5/'CHA FAO - Data, Land Use'!AB2</f>
        <v>0.375</v>
      </c>
      <c r="M23" s="91">
        <f>'CHA FAO - Data, Land Use'!AC5/'CHA FAO - Data, Land Use'!AC2</f>
        <v>0.375</v>
      </c>
      <c r="N23" s="91">
        <f>'CHA FAO - Data, Land Use'!AD5/'CHA FAO - Data, Land Use'!AD2</f>
        <v>0.375</v>
      </c>
      <c r="O23" s="91">
        <f>'CHA FAO - Data, Land Use'!AE5/'CHA FAO - Data, Land Use'!AE2</f>
        <v>0.375</v>
      </c>
      <c r="P23" s="91">
        <f>'CHA FAO - Data, Land Use'!AF5/'CHA FAO - Data, Land Use'!AF2</f>
        <v>0.37503894080996886</v>
      </c>
      <c r="Q23" s="91">
        <f>'CHA FAO - Data, Land Use'!AG5/'CHA FAO - Data, Land Use'!AG2</f>
        <v>0.37542834890965732</v>
      </c>
      <c r="R23" s="91">
        <f>'CHA FAO - Data, Land Use'!AH5/'CHA FAO - Data, Land Use'!AH2</f>
        <v>0.37542834890965732</v>
      </c>
      <c r="S23" s="91">
        <f>'CHA FAO - Data, Land Use'!AI5/'CHA FAO - Data, Land Use'!AI2</f>
        <v>0.37562305295950155</v>
      </c>
      <c r="T23" s="91">
        <f>'CHA FAO - Data, Land Use'!AJ5/'CHA FAO - Data, Land Use'!AJ2</f>
        <v>0.37577881619937692</v>
      </c>
      <c r="U23" s="91">
        <f>'CHA FAO - Data, Land Use'!AK5/'CHA FAO - Data, Land Use'!AK2</f>
        <v>0.37616822429906543</v>
      </c>
      <c r="V23" s="91">
        <f>'CHA FAO - Data, Land Use'!AL5/'CHA FAO - Data, Land Use'!AL2</f>
        <v>0.37655763239875389</v>
      </c>
      <c r="W23" s="91">
        <f>'CHA FAO - Data, Land Use'!AM5/'CHA FAO - Data, Land Use'!AM2</f>
        <v>0.37671339563862927</v>
      </c>
      <c r="X23" s="91">
        <f>'CHA FAO - Data, Land Use'!AN5/'CHA FAO - Data, Land Use'!AN2</f>
        <v>0.37694704049844235</v>
      </c>
      <c r="Y23" s="91">
        <f>'CHA FAO - Data, Land Use'!AO5/'CHA FAO - Data, Land Use'!AO2</f>
        <v>0.37710280373831778</v>
      </c>
      <c r="Z23" s="91">
        <f>'CHA FAO - Data, Land Use'!AP5/'CHA FAO - Data, Land Use'!AP2</f>
        <v>0.37733644859813081</v>
      </c>
      <c r="AA23" s="91">
        <f>'CHA FAO - Data, Land Use'!AQ5/'CHA FAO - Data, Land Use'!AQ2</f>
        <v>0.37718068535825544</v>
      </c>
      <c r="AB23" s="91">
        <f>'CHA FAO - Data, Land Use'!AR5/'CHA FAO - Data, Land Use'!AR2</f>
        <v>0.37873831775700934</v>
      </c>
      <c r="AC23" s="91">
        <f>'CHA FAO - Data, Land Use'!AS5/'CHA FAO - Data, Land Use'!AS2</f>
        <v>0.37873831775700934</v>
      </c>
      <c r="AD23" s="91">
        <f>'CHA FAO - Data, Land Use'!AT5/'CHA FAO - Data, Land Use'!AT2</f>
        <v>0.37873831775700934</v>
      </c>
      <c r="AE23" s="91">
        <f>'CHA FAO - Data, Land Use'!AU5/'CHA FAO - Data, Land Use'!AU2</f>
        <v>0.37873831775700934</v>
      </c>
      <c r="AF23" s="91">
        <f>'CHA FAO - Data, Land Use'!AV5/'CHA FAO - Data, Land Use'!AV2</f>
        <v>0.3810747663551402</v>
      </c>
      <c r="AG23" s="91">
        <f>'CHA FAO - Data, Land Use'!AW5/'CHA FAO - Data, Land Use'!AW2</f>
        <v>0.37951713395638631</v>
      </c>
      <c r="AH23" s="91">
        <f>'CHA FAO - Data, Land Use'!AX5/'CHA FAO - Data, Land Use'!AX2</f>
        <v>0.38029595015576323</v>
      </c>
      <c r="AI23" s="91">
        <f>'CHA FAO - Data, Land Use'!AY5/'CHA FAO - Data, Land Use'!AY2</f>
        <v>0.38029595015576323</v>
      </c>
      <c r="AJ23" s="91">
        <f>'CHA FAO - Data, Land Use'!AZ5/'CHA FAO - Data, Land Use'!AZ2</f>
        <v>0.3810747663551402</v>
      </c>
      <c r="AK23" s="91">
        <f>'CHA FAO - Data, Land Use'!BA5/'CHA FAO - Data, Land Use'!BA2</f>
        <v>0.3810747663551402</v>
      </c>
      <c r="AL23" s="91">
        <f>'CHA FAO - Data, Land Use'!BB5/'CHA FAO - Data, Land Use'!BB2</f>
        <v>0.38108255451713396</v>
      </c>
      <c r="AM23" s="91">
        <f>'CHA FAO - Data, Land Use'!BC5/'CHA FAO - Data, Land Use'!BC2</f>
        <v>0.38108255451713396</v>
      </c>
      <c r="AN23" s="91">
        <f>'CHA FAO - Data, Land Use'!BD5/'CHA FAO - Data, Land Use'!BD2</f>
        <v>0.38189252336448598</v>
      </c>
      <c r="AO23" s="91">
        <f>'CHA FAO - Data, Land Use'!BE5/'CHA FAO - Data, Land Use'!BE2</f>
        <v>0.38345015576323987</v>
      </c>
      <c r="AP23" s="91">
        <f>'CHA FAO - Data, Land Use'!BF5/'CHA FAO - Data, Land Use'!BF2</f>
        <v>0.38422897196261685</v>
      </c>
      <c r="AQ23" s="91">
        <f>'CHA FAO - Data, Land Use'!BG5/'CHA FAO - Data, Land Use'!BG2</f>
        <v>0.38695482866043612</v>
      </c>
      <c r="AR23" s="91">
        <f>'CHA FAO - Data, Land Use'!BH5/'CHA FAO - Data, Land Use'!BH2</f>
        <v>0.38968847352024921</v>
      </c>
      <c r="AS23" s="91">
        <f>'CHA FAO - Data, Land Use'!BI5/'CHA FAO - Data, Land Use'!BI2</f>
        <v>0.39124610591900311</v>
      </c>
      <c r="AT23" s="91">
        <f>'CHA FAO - Data, Land Use'!BJ5/'CHA FAO - Data, Land Use'!BJ2</f>
        <v>0.39125389408099687</v>
      </c>
      <c r="AU23" s="91">
        <f>'CHA FAO - Data, Land Use'!BK5/'CHA FAO - Data, Land Use'!BK2</f>
        <v>0.39126168224299063</v>
      </c>
      <c r="AV23" s="91">
        <f>'CHA FAO - Data, Land Use'!BL5/'CHA FAO - Data, Land Use'!BL2</f>
        <v>0.39126168224299063</v>
      </c>
      <c r="AW23" s="91">
        <f>'CHA FAO - Data, Land Use'!BM5/'CHA FAO - Data, Land Use'!BM2</f>
        <v>0.39126168224299063</v>
      </c>
      <c r="AX23" s="91">
        <f>'CHA FAO - Data, Land Use'!BN5/'CHA FAO - Data, Land Use'!BN2</f>
        <v>0.39126168224299063</v>
      </c>
    </row>
    <row r="24" spans="1:50" x14ac:dyDescent="0.35">
      <c r="B24" s="90"/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  <c r="AA24" s="90"/>
      <c r="AB24" s="90"/>
      <c r="AC24" s="90"/>
      <c r="AD24" s="90"/>
      <c r="AE24" s="90"/>
      <c r="AF24" s="90"/>
      <c r="AG24" s="90"/>
      <c r="AH24" s="90"/>
      <c r="AI24" s="90"/>
      <c r="AJ24" s="90"/>
      <c r="AK24" s="90"/>
      <c r="AL24" s="90"/>
      <c r="AM24" s="90"/>
      <c r="AN24" s="90"/>
      <c r="AO24" s="90"/>
      <c r="AP24" s="90"/>
      <c r="AQ24" s="90"/>
      <c r="AR24" s="90"/>
      <c r="AS24" s="90"/>
      <c r="AT24" s="90"/>
      <c r="AU24" s="90"/>
      <c r="AV24" s="90"/>
      <c r="AW24" s="90"/>
      <c r="AX24" s="90"/>
    </row>
    <row r="25" spans="1:50" x14ac:dyDescent="0.35">
      <c r="B25" s="80"/>
      <c r="C25" s="80"/>
      <c r="D25" s="80"/>
      <c r="E25" s="80"/>
      <c r="F25" s="80"/>
      <c r="G25" s="80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  <c r="AA25" s="80"/>
      <c r="AB25" s="80"/>
      <c r="AC25" s="80"/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</row>
    <row r="26" spans="1:50" x14ac:dyDescent="0.35">
      <c r="B26" s="80"/>
      <c r="C26" s="80"/>
      <c r="D26" s="80"/>
      <c r="E26" s="80"/>
      <c r="F26" s="80"/>
      <c r="G26" s="80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  <c r="AA26" s="80"/>
      <c r="AB26" s="80"/>
      <c r="AC26" s="80"/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</row>
    <row r="27" spans="1:50" s="94" customFormat="1" x14ac:dyDescent="0.35">
      <c r="A27" s="265" t="s">
        <v>301</v>
      </c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</row>
    <row r="28" spans="1:50" s="94" customFormat="1" x14ac:dyDescent="0.35">
      <c r="A28" s="215" t="s">
        <v>302</v>
      </c>
      <c r="B28" s="266" t="e">
        <f>_xlfn.QUARTILE.INC('CHA - Output, LPJmL NPPo'!#REF!,3)</f>
        <v>#REF!</v>
      </c>
      <c r="C28" s="266" t="e">
        <f>_xlfn.QUARTILE.INC('CHA - Output, LPJmL NPPo'!#REF!,3)</f>
        <v>#REF!</v>
      </c>
      <c r="D28" s="266" t="e">
        <f>_xlfn.QUARTILE.INC('CHA - Output, LPJmL NPPo'!#REF!,3)</f>
        <v>#REF!</v>
      </c>
      <c r="E28" s="266" t="e">
        <f>_xlfn.QUARTILE.INC('CHA - Output, LPJmL NPPo'!#REF!,3)</f>
        <v>#REF!</v>
      </c>
      <c r="F28" s="266" t="e">
        <f>_xlfn.QUARTILE.INC('CHA - Output, LPJmL NPPo'!#REF!,3)</f>
        <v>#REF!</v>
      </c>
      <c r="G28" s="266" t="e">
        <f>_xlfn.QUARTILE.INC('CHA - Output, LPJmL NPPo'!#REF!,3)</f>
        <v>#REF!</v>
      </c>
      <c r="H28" s="266" t="e">
        <f>_xlfn.QUARTILE.INC('CHA - Output, LPJmL NPPo'!#REF!,3)</f>
        <v>#REF!</v>
      </c>
      <c r="I28" s="266" t="e">
        <f>_xlfn.QUARTILE.INC('CHA - Output, LPJmL NPPo'!#REF!,3)</f>
        <v>#REF!</v>
      </c>
      <c r="J28" s="266" t="e">
        <f>_xlfn.QUARTILE.INC('CHA - Output, LPJmL NPPo'!#REF!,3)</f>
        <v>#REF!</v>
      </c>
      <c r="K28" s="266" t="e">
        <f>_xlfn.QUARTILE.INC('CHA - Output, LPJmL NPPo'!#REF!,3)</f>
        <v>#REF!</v>
      </c>
      <c r="L28" s="266" t="e">
        <f>_xlfn.QUARTILE.INC('CHA - Output, LPJmL NPPo'!#REF!,3)</f>
        <v>#REF!</v>
      </c>
      <c r="M28" s="266" t="e">
        <f>_xlfn.QUARTILE.INC('CHA - Output, LPJmL NPPo'!#REF!,3)</f>
        <v>#REF!</v>
      </c>
      <c r="N28" s="266" t="e">
        <f>_xlfn.QUARTILE.INC('CHA - Output, LPJmL NPPo'!#REF!,3)</f>
        <v>#REF!</v>
      </c>
      <c r="O28" s="266" t="e">
        <f>_xlfn.QUARTILE.INC('CHA - Output, LPJmL NPPo'!#REF!,3)</f>
        <v>#REF!</v>
      </c>
      <c r="P28" s="266" t="e">
        <f>_xlfn.QUARTILE.INC('CHA - Output, LPJmL NPPo'!#REF!,3)</f>
        <v>#REF!</v>
      </c>
      <c r="Q28" s="266" t="e">
        <f>_xlfn.QUARTILE.INC('CHA - Output, LPJmL NPPo'!#REF!,3)</f>
        <v>#REF!</v>
      </c>
      <c r="R28" s="266" t="e">
        <f>_xlfn.QUARTILE.INC('CHA - Output, LPJmL NPPo'!#REF!,3)</f>
        <v>#REF!</v>
      </c>
      <c r="S28" s="266" t="e">
        <f>_xlfn.QUARTILE.INC('CHA - Output, LPJmL NPPo'!#REF!,3)</f>
        <v>#REF!</v>
      </c>
      <c r="T28" s="266" t="e">
        <f>_xlfn.QUARTILE.INC('CHA - Output, LPJmL NPPo'!#REF!,3)</f>
        <v>#REF!</v>
      </c>
      <c r="U28" s="266" t="e">
        <f>_xlfn.QUARTILE.INC('CHA - Output, LPJmL NPPo'!#REF!,3)</f>
        <v>#REF!</v>
      </c>
      <c r="V28" s="266" t="e">
        <f>_xlfn.QUARTILE.INC('CHA - Output, LPJmL NPPo'!#REF!,3)</f>
        <v>#REF!</v>
      </c>
      <c r="W28" s="266" t="e">
        <f>_xlfn.QUARTILE.INC('CHA - Output, LPJmL NPPo'!#REF!,3)</f>
        <v>#REF!</v>
      </c>
      <c r="X28" s="266" t="e">
        <f>_xlfn.QUARTILE.INC('CHA - Output, LPJmL NPPo'!#REF!,3)</f>
        <v>#REF!</v>
      </c>
      <c r="Y28" s="266" t="e">
        <f>_xlfn.QUARTILE.INC('CHA - Output, LPJmL NPPo'!#REF!,3)</f>
        <v>#REF!</v>
      </c>
      <c r="Z28" s="266" t="e">
        <f>_xlfn.QUARTILE.INC('CHA - Output, LPJmL NPPo'!#REF!,3)</f>
        <v>#REF!</v>
      </c>
      <c r="AA28" s="266" t="e">
        <f>_xlfn.QUARTILE.INC('CHA - Output, LPJmL NPPo'!#REF!,3)</f>
        <v>#REF!</v>
      </c>
      <c r="AB28" s="266" t="e">
        <f>_xlfn.QUARTILE.INC('CHA - Output, LPJmL NPPo'!#REF!,3)</f>
        <v>#REF!</v>
      </c>
      <c r="AC28" s="266" t="e">
        <f>_xlfn.QUARTILE.INC('CHA - Output, LPJmL NPPo'!#REF!,3)</f>
        <v>#REF!</v>
      </c>
      <c r="AD28" s="266" t="e">
        <f>_xlfn.QUARTILE.INC('CHA - Output, LPJmL NPPo'!#REF!,3)</f>
        <v>#REF!</v>
      </c>
      <c r="AE28" s="266" t="e">
        <f>_xlfn.QUARTILE.INC('CHA - Output, LPJmL NPPo'!#REF!,3)</f>
        <v>#REF!</v>
      </c>
      <c r="AF28" s="266" t="e">
        <f>_xlfn.QUARTILE.INC('CHA - Output, LPJmL NPPo'!#REF!,3)</f>
        <v>#REF!</v>
      </c>
      <c r="AG28" s="266" t="e">
        <f>_xlfn.QUARTILE.INC('CHA - Output, LPJmL NPPo'!#REF!,3)</f>
        <v>#REF!</v>
      </c>
      <c r="AH28" s="266" t="e">
        <f>_xlfn.QUARTILE.INC('CHA - Output, LPJmL NPPo'!#REF!,3)</f>
        <v>#REF!</v>
      </c>
      <c r="AI28" s="266" t="e">
        <f>_xlfn.QUARTILE.INC('CHA - Output, LPJmL NPPo'!#REF!,3)</f>
        <v>#REF!</v>
      </c>
      <c r="AJ28" s="266" t="e">
        <f>_xlfn.QUARTILE.INC('CHA - Output, LPJmL NPPo'!#REF!,3)</f>
        <v>#REF!</v>
      </c>
      <c r="AK28" s="266" t="e">
        <f>_xlfn.QUARTILE.INC('CHA - Output, LPJmL NPPo'!#REF!,3)</f>
        <v>#REF!</v>
      </c>
      <c r="AL28" s="266" t="e">
        <f>_xlfn.QUARTILE.INC('CHA - Output, LPJmL NPPo'!#REF!,3)</f>
        <v>#REF!</v>
      </c>
      <c r="AM28" s="266" t="e">
        <f>_xlfn.QUARTILE.INC('CHA - Output, LPJmL NPPo'!#REF!,3)</f>
        <v>#REF!</v>
      </c>
      <c r="AN28" s="266" t="e">
        <f>_xlfn.QUARTILE.INC('CHA - Output, LPJmL NPPo'!#REF!,3)</f>
        <v>#REF!</v>
      </c>
      <c r="AO28" s="266" t="e">
        <f>_xlfn.QUARTILE.INC('CHA - Output, LPJmL NPPo'!#REF!,3)</f>
        <v>#REF!</v>
      </c>
      <c r="AP28" s="267" t="s">
        <v>212</v>
      </c>
      <c r="AQ28" s="267" t="s">
        <v>212</v>
      </c>
      <c r="AR28" s="267" t="s">
        <v>212</v>
      </c>
      <c r="AS28" s="267" t="s">
        <v>212</v>
      </c>
      <c r="AT28" s="267" t="s">
        <v>212</v>
      </c>
      <c r="AU28" s="267" t="s">
        <v>212</v>
      </c>
      <c r="AV28" s="267" t="s">
        <v>212</v>
      </c>
      <c r="AW28" s="267" t="s">
        <v>212</v>
      </c>
      <c r="AX28" s="267" t="s">
        <v>212</v>
      </c>
    </row>
    <row r="29" spans="1:50" s="94" customFormat="1" x14ac:dyDescent="0.35">
      <c r="A29" s="268" t="s">
        <v>303</v>
      </c>
      <c r="B29" s="269" t="e">
        <f>AVERAGE('CHA - Output, LPJmL NPPo'!#REF!)</f>
        <v>#REF!</v>
      </c>
      <c r="C29" s="269" t="e">
        <f>AVERAGE('CHA - Output, LPJmL NPPo'!#REF!)</f>
        <v>#REF!</v>
      </c>
      <c r="D29" s="269" t="e">
        <f>AVERAGE('CHA - Output, LPJmL NPPo'!#REF!)</f>
        <v>#REF!</v>
      </c>
      <c r="E29" s="269" t="e">
        <f>AVERAGE('CHA - Output, LPJmL NPPo'!#REF!)</f>
        <v>#REF!</v>
      </c>
      <c r="F29" s="269" t="e">
        <f>AVERAGE('CHA - Output, LPJmL NPPo'!#REF!)</f>
        <v>#REF!</v>
      </c>
      <c r="G29" s="269" t="e">
        <f>AVERAGE('CHA - Output, LPJmL NPPo'!#REF!)</f>
        <v>#REF!</v>
      </c>
      <c r="H29" s="269" t="e">
        <f>AVERAGE('CHA - Output, LPJmL NPPo'!#REF!)</f>
        <v>#REF!</v>
      </c>
      <c r="I29" s="269" t="e">
        <f>AVERAGE('CHA - Output, LPJmL NPPo'!#REF!)</f>
        <v>#REF!</v>
      </c>
      <c r="J29" s="269" t="e">
        <f>AVERAGE('CHA - Output, LPJmL NPPo'!#REF!)</f>
        <v>#REF!</v>
      </c>
      <c r="K29" s="269" t="e">
        <f>AVERAGE('CHA - Output, LPJmL NPPo'!#REF!)</f>
        <v>#REF!</v>
      </c>
      <c r="L29" s="269" t="e">
        <f>AVERAGE('CHA - Output, LPJmL NPPo'!#REF!)</f>
        <v>#REF!</v>
      </c>
      <c r="M29" s="269" t="e">
        <f>AVERAGE('CHA - Output, LPJmL NPPo'!#REF!)</f>
        <v>#REF!</v>
      </c>
      <c r="N29" s="269" t="e">
        <f>AVERAGE('CHA - Output, LPJmL NPPo'!#REF!)</f>
        <v>#REF!</v>
      </c>
      <c r="O29" s="269" t="e">
        <f>AVERAGE('CHA - Output, LPJmL NPPo'!#REF!)</f>
        <v>#REF!</v>
      </c>
      <c r="P29" s="269" t="e">
        <f>AVERAGE('CHA - Output, LPJmL NPPo'!#REF!)</f>
        <v>#REF!</v>
      </c>
      <c r="Q29" s="269" t="e">
        <f>AVERAGE('CHA - Output, LPJmL NPPo'!#REF!)</f>
        <v>#REF!</v>
      </c>
      <c r="R29" s="269" t="e">
        <f>AVERAGE('CHA - Output, LPJmL NPPo'!#REF!)</f>
        <v>#REF!</v>
      </c>
      <c r="S29" s="269" t="e">
        <f>AVERAGE('CHA - Output, LPJmL NPPo'!#REF!)</f>
        <v>#REF!</v>
      </c>
      <c r="T29" s="269" t="e">
        <f>AVERAGE('CHA - Output, LPJmL NPPo'!#REF!)</f>
        <v>#REF!</v>
      </c>
      <c r="U29" s="269" t="e">
        <f>AVERAGE('CHA - Output, LPJmL NPPo'!#REF!)</f>
        <v>#REF!</v>
      </c>
      <c r="V29" s="269" t="e">
        <f>AVERAGE('CHA - Output, LPJmL NPPo'!#REF!)</f>
        <v>#REF!</v>
      </c>
      <c r="W29" s="269" t="e">
        <f>AVERAGE('CHA - Output, LPJmL NPPo'!#REF!)</f>
        <v>#REF!</v>
      </c>
      <c r="X29" s="269" t="e">
        <f>AVERAGE('CHA - Output, LPJmL NPPo'!#REF!)</f>
        <v>#REF!</v>
      </c>
      <c r="Y29" s="269" t="e">
        <f>AVERAGE('CHA - Output, LPJmL NPPo'!#REF!)</f>
        <v>#REF!</v>
      </c>
      <c r="Z29" s="269" t="e">
        <f>AVERAGE('CHA - Output, LPJmL NPPo'!#REF!)</f>
        <v>#REF!</v>
      </c>
      <c r="AA29" s="269" t="e">
        <f>AVERAGE('CHA - Output, LPJmL NPPo'!#REF!)</f>
        <v>#REF!</v>
      </c>
      <c r="AB29" s="269" t="e">
        <f>AVERAGE('CHA - Output, LPJmL NPPo'!#REF!)</f>
        <v>#REF!</v>
      </c>
      <c r="AC29" s="269" t="e">
        <f>AVERAGE('CHA - Output, LPJmL NPPo'!#REF!)</f>
        <v>#REF!</v>
      </c>
      <c r="AD29" s="269" t="e">
        <f>AVERAGE('CHA - Output, LPJmL NPPo'!#REF!)</f>
        <v>#REF!</v>
      </c>
      <c r="AE29" s="269" t="e">
        <f>AVERAGE('CHA - Output, LPJmL NPPo'!#REF!)</f>
        <v>#REF!</v>
      </c>
      <c r="AF29" s="269" t="e">
        <f>AVERAGE('CHA - Output, LPJmL NPPo'!#REF!)</f>
        <v>#REF!</v>
      </c>
      <c r="AG29" s="269" t="e">
        <f>AVERAGE('CHA - Output, LPJmL NPPo'!#REF!)</f>
        <v>#REF!</v>
      </c>
      <c r="AH29" s="269" t="e">
        <f>AVERAGE('CHA - Output, LPJmL NPPo'!#REF!)</f>
        <v>#REF!</v>
      </c>
      <c r="AI29" s="269" t="e">
        <f>AVERAGE('CHA - Output, LPJmL NPPo'!#REF!)</f>
        <v>#REF!</v>
      </c>
      <c r="AJ29" s="269" t="e">
        <f>AVERAGE('CHA - Output, LPJmL NPPo'!#REF!)</f>
        <v>#REF!</v>
      </c>
      <c r="AK29" s="269" t="e">
        <f>AVERAGE('CHA - Output, LPJmL NPPo'!#REF!)</f>
        <v>#REF!</v>
      </c>
      <c r="AL29" s="269" t="e">
        <f>AVERAGE('CHA - Output, LPJmL NPPo'!#REF!)</f>
        <v>#REF!</v>
      </c>
      <c r="AM29" s="269" t="e">
        <f>AVERAGE('CHA - Output, LPJmL NPPo'!#REF!)</f>
        <v>#REF!</v>
      </c>
      <c r="AN29" s="269" t="e">
        <f>AVERAGE('CHA - Output, LPJmL NPPo'!#REF!)</f>
        <v>#REF!</v>
      </c>
      <c r="AO29" s="269" t="e">
        <f>AVERAGE('CHA - Output, LPJmL NPPo'!#REF!)</f>
        <v>#REF!</v>
      </c>
      <c r="AP29" s="270" t="s">
        <v>261</v>
      </c>
      <c r="AQ29" s="270" t="s">
        <v>261</v>
      </c>
      <c r="AR29" s="270" t="s">
        <v>261</v>
      </c>
      <c r="AS29" s="270" t="s">
        <v>261</v>
      </c>
      <c r="AT29" s="270" t="s">
        <v>261</v>
      </c>
      <c r="AU29" s="270" t="s">
        <v>261</v>
      </c>
      <c r="AV29" s="270" t="s">
        <v>261</v>
      </c>
      <c r="AW29" s="270" t="s">
        <v>261</v>
      </c>
      <c r="AX29" s="270" t="s">
        <v>261</v>
      </c>
    </row>
    <row r="30" spans="1:50" x14ac:dyDescent="0.35"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17"/>
    </row>
    <row r="31" spans="1:50" x14ac:dyDescent="0.35"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17"/>
    </row>
    <row r="32" spans="1:50" x14ac:dyDescent="0.35">
      <c r="B32" s="80"/>
      <c r="C32" s="80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17"/>
    </row>
    <row r="33" spans="1:22" x14ac:dyDescent="0.35">
      <c r="B33" s="80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17"/>
    </row>
    <row r="34" spans="1:22" x14ac:dyDescent="0.35">
      <c r="A34" s="73" t="s">
        <v>138</v>
      </c>
      <c r="B34" s="80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17"/>
    </row>
    <row r="35" spans="1:22" x14ac:dyDescent="0.35">
      <c r="A35" s="73" t="s">
        <v>139</v>
      </c>
      <c r="V35" s="17"/>
    </row>
    <row r="36" spans="1:22" x14ac:dyDescent="0.35">
      <c r="A36" s="82" t="s">
        <v>140</v>
      </c>
      <c r="V36" s="17"/>
    </row>
    <row r="37" spans="1:22" x14ac:dyDescent="0.35">
      <c r="V37" s="17"/>
    </row>
    <row r="38" spans="1:22" x14ac:dyDescent="0.35">
      <c r="A38" s="73" t="s">
        <v>141</v>
      </c>
      <c r="V38" s="17"/>
    </row>
    <row r="39" spans="1:22" x14ac:dyDescent="0.35">
      <c r="V39" s="17"/>
    </row>
    <row r="40" spans="1:22" x14ac:dyDescent="0.35">
      <c r="V40" s="17"/>
    </row>
    <row r="41" spans="1:22" x14ac:dyDescent="0.35">
      <c r="V41" s="17"/>
    </row>
    <row r="42" spans="1:22" x14ac:dyDescent="0.35">
      <c r="V42" s="17"/>
    </row>
    <row r="43" spans="1:22" x14ac:dyDescent="0.35">
      <c r="V43" s="17"/>
    </row>
    <row r="44" spans="1:22" x14ac:dyDescent="0.35">
      <c r="V44" s="17"/>
    </row>
    <row r="45" spans="1:22" x14ac:dyDescent="0.35">
      <c r="V45" s="17"/>
    </row>
    <row r="46" spans="1:22" x14ac:dyDescent="0.35">
      <c r="V46" s="17"/>
    </row>
    <row r="47" spans="1:22" x14ac:dyDescent="0.35">
      <c r="V47" s="17"/>
    </row>
    <row r="48" spans="1:22" x14ac:dyDescent="0.35">
      <c r="V48" s="17"/>
    </row>
    <row r="49" spans="22:22" x14ac:dyDescent="0.35">
      <c r="V49" s="17"/>
    </row>
    <row r="50" spans="22:22" x14ac:dyDescent="0.35">
      <c r="V50" s="17"/>
    </row>
    <row r="51" spans="22:22" x14ac:dyDescent="0.35">
      <c r="V51" s="17"/>
    </row>
    <row r="52" spans="22:22" x14ac:dyDescent="0.35">
      <c r="V52" s="17"/>
    </row>
    <row r="53" spans="22:22" x14ac:dyDescent="0.35">
      <c r="V53" s="17"/>
    </row>
    <row r="54" spans="22:22" x14ac:dyDescent="0.35">
      <c r="V54" s="17"/>
    </row>
    <row r="55" spans="22:22" x14ac:dyDescent="0.35">
      <c r="V55" s="17"/>
    </row>
    <row r="56" spans="22:22" x14ac:dyDescent="0.35">
      <c r="V56" s="17"/>
    </row>
    <row r="57" spans="22:22" x14ac:dyDescent="0.35">
      <c r="V57" s="17"/>
    </row>
    <row r="58" spans="22:22" x14ac:dyDescent="0.35">
      <c r="V58" s="17"/>
    </row>
    <row r="59" spans="22:22" x14ac:dyDescent="0.35">
      <c r="V59" s="17"/>
    </row>
    <row r="60" spans="22:22" x14ac:dyDescent="0.35">
      <c r="V60" s="17"/>
    </row>
    <row r="61" spans="22:22" x14ac:dyDescent="0.35">
      <c r="V61" s="17"/>
    </row>
    <row r="62" spans="22:22" x14ac:dyDescent="0.35">
      <c r="V62" s="17"/>
    </row>
    <row r="63" spans="22:22" x14ac:dyDescent="0.35">
      <c r="V63" s="17"/>
    </row>
    <row r="64" spans="22:22" x14ac:dyDescent="0.35">
      <c r="V64" s="17"/>
    </row>
    <row r="65" spans="22:22" x14ac:dyDescent="0.35">
      <c r="V65" s="17"/>
    </row>
    <row r="66" spans="22:22" x14ac:dyDescent="0.35">
      <c r="V66" s="17"/>
    </row>
    <row r="67" spans="22:22" x14ac:dyDescent="0.35">
      <c r="V67" s="17"/>
    </row>
    <row r="68" spans="22:22" x14ac:dyDescent="0.35">
      <c r="V68" s="17"/>
    </row>
    <row r="69" spans="22:22" x14ac:dyDescent="0.35">
      <c r="V69" s="17"/>
    </row>
    <row r="70" spans="22:22" x14ac:dyDescent="0.35">
      <c r="V70" s="17"/>
    </row>
    <row r="71" spans="22:22" x14ac:dyDescent="0.35">
      <c r="V71" s="17"/>
    </row>
    <row r="72" spans="22:22" x14ac:dyDescent="0.35">
      <c r="V72" s="17"/>
    </row>
    <row r="73" spans="22:22" x14ac:dyDescent="0.35">
      <c r="V73" s="17"/>
    </row>
    <row r="74" spans="22:22" x14ac:dyDescent="0.35">
      <c r="V74" s="17"/>
    </row>
    <row r="75" spans="22:22" x14ac:dyDescent="0.35">
      <c r="V75" s="17"/>
    </row>
    <row r="76" spans="22:22" x14ac:dyDescent="0.35">
      <c r="V76" s="17"/>
    </row>
    <row r="77" spans="22:22" x14ac:dyDescent="0.35">
      <c r="V77" s="17"/>
    </row>
    <row r="78" spans="22:22" x14ac:dyDescent="0.35">
      <c r="V78" s="17"/>
    </row>
    <row r="79" spans="22:22" x14ac:dyDescent="0.35">
      <c r="V79" s="17"/>
    </row>
    <row r="80" spans="22:22" x14ac:dyDescent="0.35">
      <c r="V80" s="17"/>
    </row>
    <row r="81" spans="22:22" x14ac:dyDescent="0.35">
      <c r="V81" s="17"/>
    </row>
    <row r="82" spans="22:22" x14ac:dyDescent="0.35">
      <c r="V82" s="17"/>
    </row>
    <row r="83" spans="22:22" x14ac:dyDescent="0.35">
      <c r="V83" s="17"/>
    </row>
    <row r="84" spans="22:22" x14ac:dyDescent="0.35">
      <c r="V84" s="17"/>
    </row>
    <row r="85" spans="22:22" x14ac:dyDescent="0.35">
      <c r="V85" s="17"/>
    </row>
    <row r="86" spans="22:22" x14ac:dyDescent="0.35">
      <c r="V86" s="17"/>
    </row>
    <row r="87" spans="22:22" x14ac:dyDescent="0.35">
      <c r="V87" s="17"/>
    </row>
    <row r="88" spans="22:22" x14ac:dyDescent="0.35">
      <c r="V88" s="17"/>
    </row>
    <row r="89" spans="22:22" x14ac:dyDescent="0.35">
      <c r="V89" s="17"/>
    </row>
    <row r="90" spans="22:22" x14ac:dyDescent="0.35">
      <c r="V90" s="17"/>
    </row>
    <row r="91" spans="22:22" x14ac:dyDescent="0.35">
      <c r="V91" s="17"/>
    </row>
    <row r="92" spans="22:22" x14ac:dyDescent="0.35">
      <c r="V92" s="17"/>
    </row>
    <row r="93" spans="22:22" x14ac:dyDescent="0.35">
      <c r="V93" s="17"/>
    </row>
    <row r="94" spans="22:22" x14ac:dyDescent="0.35">
      <c r="V94" s="17"/>
    </row>
    <row r="95" spans="22:22" x14ac:dyDescent="0.35">
      <c r="V95" s="17"/>
    </row>
    <row r="96" spans="22:22" x14ac:dyDescent="0.35">
      <c r="V96" s="17"/>
    </row>
    <row r="97" spans="22:22" x14ac:dyDescent="0.35">
      <c r="V97" s="17"/>
    </row>
    <row r="98" spans="22:22" x14ac:dyDescent="0.35">
      <c r="V98" s="17"/>
    </row>
    <row r="99" spans="22:22" x14ac:dyDescent="0.35">
      <c r="V99" s="17"/>
    </row>
    <row r="100" spans="22:22" x14ac:dyDescent="0.35">
      <c r="V100" s="17"/>
    </row>
    <row r="101" spans="22:22" x14ac:dyDescent="0.35">
      <c r="V101" s="17"/>
    </row>
    <row r="102" spans="22:22" x14ac:dyDescent="0.35">
      <c r="V102" s="17"/>
    </row>
    <row r="103" spans="22:22" x14ac:dyDescent="0.35">
      <c r="V103" s="17"/>
    </row>
    <row r="104" spans="22:22" x14ac:dyDescent="0.35">
      <c r="V104" s="17"/>
    </row>
    <row r="105" spans="22:22" x14ac:dyDescent="0.35">
      <c r="V105" s="17"/>
    </row>
    <row r="106" spans="22:22" x14ac:dyDescent="0.35">
      <c r="V106" s="17"/>
    </row>
    <row r="107" spans="22:22" x14ac:dyDescent="0.35">
      <c r="V107" s="17"/>
    </row>
    <row r="108" spans="22:22" x14ac:dyDescent="0.35">
      <c r="V108" s="17"/>
    </row>
    <row r="109" spans="22:22" x14ac:dyDescent="0.35">
      <c r="V109" s="17"/>
    </row>
    <row r="110" spans="22:22" x14ac:dyDescent="0.35">
      <c r="V110" s="17"/>
    </row>
    <row r="111" spans="22:22" x14ac:dyDescent="0.35">
      <c r="V111" s="17"/>
    </row>
    <row r="112" spans="22:22" x14ac:dyDescent="0.35">
      <c r="V112" s="17"/>
    </row>
    <row r="113" spans="22:22" x14ac:dyDescent="0.35">
      <c r="V113" s="17"/>
    </row>
    <row r="114" spans="22:22" x14ac:dyDescent="0.35">
      <c r="V114" s="17"/>
    </row>
    <row r="115" spans="22:22" x14ac:dyDescent="0.35">
      <c r="V115" s="17"/>
    </row>
    <row r="116" spans="22:22" x14ac:dyDescent="0.35">
      <c r="V116" s="17"/>
    </row>
    <row r="117" spans="22:22" x14ac:dyDescent="0.35">
      <c r="V117" s="17"/>
    </row>
    <row r="118" spans="22:22" x14ac:dyDescent="0.35">
      <c r="V118" s="17"/>
    </row>
    <row r="119" spans="22:22" x14ac:dyDescent="0.35">
      <c r="V119" s="17"/>
    </row>
    <row r="120" spans="22:22" x14ac:dyDescent="0.35">
      <c r="V120" s="17"/>
    </row>
    <row r="121" spans="22:22" x14ac:dyDescent="0.35">
      <c r="V121" s="17"/>
    </row>
    <row r="122" spans="22:22" x14ac:dyDescent="0.35">
      <c r="V122" s="17"/>
    </row>
    <row r="123" spans="22:22" x14ac:dyDescent="0.35">
      <c r="V123" s="17"/>
    </row>
    <row r="124" spans="22:22" x14ac:dyDescent="0.35">
      <c r="V124" s="17"/>
    </row>
    <row r="125" spans="22:22" x14ac:dyDescent="0.35">
      <c r="V125" s="17"/>
    </row>
    <row r="126" spans="22:22" x14ac:dyDescent="0.35">
      <c r="V126" s="17"/>
    </row>
    <row r="127" spans="22:22" x14ac:dyDescent="0.35">
      <c r="V127" s="17"/>
    </row>
    <row r="128" spans="22:22" x14ac:dyDescent="0.35">
      <c r="V128" s="17"/>
    </row>
    <row r="129" spans="22:22" x14ac:dyDescent="0.35">
      <c r="V129" s="17"/>
    </row>
    <row r="130" spans="22:22" x14ac:dyDescent="0.35">
      <c r="V130" s="17"/>
    </row>
    <row r="131" spans="22:22" x14ac:dyDescent="0.35">
      <c r="V131" s="17"/>
    </row>
    <row r="132" spans="22:22" x14ac:dyDescent="0.35">
      <c r="V132" s="17"/>
    </row>
    <row r="133" spans="22:22" x14ac:dyDescent="0.35">
      <c r="V133" s="17"/>
    </row>
    <row r="134" spans="22:22" x14ac:dyDescent="0.35">
      <c r="V134" s="17"/>
    </row>
    <row r="135" spans="22:22" x14ac:dyDescent="0.35">
      <c r="V135" s="17"/>
    </row>
    <row r="136" spans="22:22" x14ac:dyDescent="0.35">
      <c r="V136" s="17"/>
    </row>
    <row r="137" spans="22:22" x14ac:dyDescent="0.35">
      <c r="V137" s="17"/>
    </row>
    <row r="138" spans="22:22" x14ac:dyDescent="0.35">
      <c r="V138" s="17"/>
    </row>
    <row r="139" spans="22:22" x14ac:dyDescent="0.35">
      <c r="V139" s="17"/>
    </row>
    <row r="140" spans="22:22" x14ac:dyDescent="0.35">
      <c r="V140" s="17"/>
    </row>
    <row r="141" spans="22:22" x14ac:dyDescent="0.35">
      <c r="V141" s="17"/>
    </row>
    <row r="142" spans="22:22" x14ac:dyDescent="0.35">
      <c r="V142" s="17"/>
    </row>
    <row r="143" spans="22:22" x14ac:dyDescent="0.35">
      <c r="V143" s="17"/>
    </row>
    <row r="144" spans="22:22" x14ac:dyDescent="0.35">
      <c r="V144" s="17"/>
    </row>
    <row r="145" spans="22:22" x14ac:dyDescent="0.35">
      <c r="V145" s="17"/>
    </row>
    <row r="146" spans="22:22" x14ac:dyDescent="0.35">
      <c r="V146" s="17"/>
    </row>
    <row r="147" spans="22:22" x14ac:dyDescent="0.35">
      <c r="V147" s="17"/>
    </row>
    <row r="148" spans="22:22" x14ac:dyDescent="0.35">
      <c r="V148" s="17"/>
    </row>
    <row r="149" spans="22:22" x14ac:dyDescent="0.35">
      <c r="V149" s="17"/>
    </row>
    <row r="150" spans="22:22" x14ac:dyDescent="0.35">
      <c r="V150" s="17"/>
    </row>
    <row r="151" spans="22:22" x14ac:dyDescent="0.35">
      <c r="V151" s="17"/>
    </row>
    <row r="152" spans="22:22" x14ac:dyDescent="0.35">
      <c r="V152" s="17"/>
    </row>
    <row r="153" spans="22:22" x14ac:dyDescent="0.35">
      <c r="V153" s="17"/>
    </row>
    <row r="154" spans="22:22" x14ac:dyDescent="0.35">
      <c r="V154" s="17"/>
    </row>
    <row r="155" spans="22:22" x14ac:dyDescent="0.35">
      <c r="V155" s="17"/>
    </row>
    <row r="156" spans="22:22" x14ac:dyDescent="0.35">
      <c r="V156" s="17"/>
    </row>
    <row r="157" spans="22:22" x14ac:dyDescent="0.35">
      <c r="V157" s="17"/>
    </row>
    <row r="158" spans="22:22" x14ac:dyDescent="0.35">
      <c r="V158" s="17"/>
    </row>
    <row r="159" spans="22:22" x14ac:dyDescent="0.35">
      <c r="V159" s="17"/>
    </row>
    <row r="160" spans="22:22" x14ac:dyDescent="0.35">
      <c r="V160" s="17"/>
    </row>
    <row r="161" spans="22:22" x14ac:dyDescent="0.35">
      <c r="V161" s="17"/>
    </row>
    <row r="162" spans="22:22" x14ac:dyDescent="0.35">
      <c r="V162" s="17"/>
    </row>
    <row r="163" spans="22:22" x14ac:dyDescent="0.35">
      <c r="V163" s="17"/>
    </row>
    <row r="164" spans="22:22" x14ac:dyDescent="0.35">
      <c r="V164" s="17"/>
    </row>
    <row r="165" spans="22:22" x14ac:dyDescent="0.35">
      <c r="V165" s="17"/>
    </row>
    <row r="166" spans="22:22" x14ac:dyDescent="0.35">
      <c r="V166" s="17"/>
    </row>
    <row r="167" spans="22:22" x14ac:dyDescent="0.35">
      <c r="V167" s="17"/>
    </row>
    <row r="168" spans="22:22" x14ac:dyDescent="0.35">
      <c r="V168" s="17"/>
    </row>
    <row r="169" spans="22:22" x14ac:dyDescent="0.35">
      <c r="V169" s="17"/>
    </row>
    <row r="170" spans="22:22" x14ac:dyDescent="0.35">
      <c r="V170" s="17"/>
    </row>
    <row r="171" spans="22:22" x14ac:dyDescent="0.35">
      <c r="V171" s="17"/>
    </row>
    <row r="172" spans="22:22" x14ac:dyDescent="0.35">
      <c r="V172" s="17"/>
    </row>
    <row r="173" spans="22:22" x14ac:dyDescent="0.35">
      <c r="V173" s="17"/>
    </row>
    <row r="174" spans="22:22" x14ac:dyDescent="0.35">
      <c r="V174" s="17"/>
    </row>
    <row r="175" spans="22:22" x14ac:dyDescent="0.35">
      <c r="V175" s="17"/>
    </row>
    <row r="176" spans="22:22" x14ac:dyDescent="0.35">
      <c r="V176" s="17"/>
    </row>
    <row r="177" spans="22:22" x14ac:dyDescent="0.35">
      <c r="V177" s="17"/>
    </row>
    <row r="178" spans="22:22" x14ac:dyDescent="0.35">
      <c r="V178" s="17"/>
    </row>
    <row r="179" spans="22:22" x14ac:dyDescent="0.35">
      <c r="V179" s="17"/>
    </row>
    <row r="180" spans="22:22" x14ac:dyDescent="0.35">
      <c r="V180" s="17"/>
    </row>
    <row r="181" spans="22:22" x14ac:dyDescent="0.35">
      <c r="V181" s="17"/>
    </row>
    <row r="182" spans="22:22" x14ac:dyDescent="0.35">
      <c r="V182" s="17"/>
    </row>
    <row r="183" spans="22:22" x14ac:dyDescent="0.35">
      <c r="V183" s="17"/>
    </row>
    <row r="184" spans="22:22" x14ac:dyDescent="0.35">
      <c r="V184" s="17"/>
    </row>
    <row r="185" spans="22:22" x14ac:dyDescent="0.35">
      <c r="V185" s="17"/>
    </row>
    <row r="186" spans="22:22" x14ac:dyDescent="0.35">
      <c r="V186" s="17"/>
    </row>
    <row r="187" spans="22:22" x14ac:dyDescent="0.35">
      <c r="V187" s="17"/>
    </row>
    <row r="188" spans="22:22" x14ac:dyDescent="0.35">
      <c r="V188" s="17"/>
    </row>
    <row r="189" spans="22:22" x14ac:dyDescent="0.35">
      <c r="V189" s="17"/>
    </row>
    <row r="190" spans="22:22" x14ac:dyDescent="0.35">
      <c r="V190" s="17"/>
    </row>
    <row r="191" spans="22:22" x14ac:dyDescent="0.35">
      <c r="V191" s="17"/>
    </row>
    <row r="192" spans="22:22" x14ac:dyDescent="0.35">
      <c r="V192" s="17"/>
    </row>
    <row r="193" spans="22:22" x14ac:dyDescent="0.35">
      <c r="V193" s="17"/>
    </row>
    <row r="194" spans="22:22" x14ac:dyDescent="0.35">
      <c r="V194" s="17"/>
    </row>
    <row r="195" spans="22:22" x14ac:dyDescent="0.35">
      <c r="V195" s="17"/>
    </row>
    <row r="196" spans="22:22" x14ac:dyDescent="0.35">
      <c r="V196" s="17"/>
    </row>
    <row r="197" spans="22:22" x14ac:dyDescent="0.35">
      <c r="V197" s="17"/>
    </row>
    <row r="198" spans="22:22" x14ac:dyDescent="0.35">
      <c r="V198" s="17"/>
    </row>
    <row r="199" spans="22:22" x14ac:dyDescent="0.35">
      <c r="V199" s="17"/>
    </row>
    <row r="200" spans="22:22" x14ac:dyDescent="0.35">
      <c r="V200" s="17"/>
    </row>
    <row r="201" spans="22:22" x14ac:dyDescent="0.35">
      <c r="V201" s="17"/>
    </row>
    <row r="202" spans="22:22" x14ac:dyDescent="0.35">
      <c r="V202" s="17"/>
    </row>
    <row r="203" spans="22:22" x14ac:dyDescent="0.35">
      <c r="V203" s="17"/>
    </row>
    <row r="204" spans="22:22" x14ac:dyDescent="0.35">
      <c r="V204" s="17"/>
    </row>
    <row r="205" spans="22:22" x14ac:dyDescent="0.35">
      <c r="V205" s="17"/>
    </row>
    <row r="206" spans="22:22" x14ac:dyDescent="0.35">
      <c r="V206" s="17"/>
    </row>
    <row r="207" spans="22:22" x14ac:dyDescent="0.35">
      <c r="V207" s="17"/>
    </row>
    <row r="208" spans="22:22" x14ac:dyDescent="0.35">
      <c r="V208" s="17"/>
    </row>
    <row r="209" spans="22:22" x14ac:dyDescent="0.35">
      <c r="V209" s="17"/>
    </row>
    <row r="210" spans="22:22" x14ac:dyDescent="0.35">
      <c r="V210" s="17"/>
    </row>
    <row r="211" spans="22:22" x14ac:dyDescent="0.35">
      <c r="V211" s="17"/>
    </row>
    <row r="212" spans="22:22" x14ac:dyDescent="0.35">
      <c r="V212" s="17"/>
    </row>
    <row r="213" spans="22:22" x14ac:dyDescent="0.35">
      <c r="V213" s="17"/>
    </row>
    <row r="214" spans="22:22" x14ac:dyDescent="0.35">
      <c r="V214" s="17"/>
    </row>
    <row r="215" spans="22:22" x14ac:dyDescent="0.35">
      <c r="V215" s="17"/>
    </row>
    <row r="216" spans="22:22" x14ac:dyDescent="0.35">
      <c r="V216" s="17"/>
    </row>
    <row r="217" spans="22:22" x14ac:dyDescent="0.35">
      <c r="V217" s="17"/>
    </row>
    <row r="218" spans="22:22" x14ac:dyDescent="0.35">
      <c r="V218" s="17"/>
    </row>
    <row r="219" spans="22:22" x14ac:dyDescent="0.35">
      <c r="V219" s="17"/>
    </row>
    <row r="220" spans="22:22" x14ac:dyDescent="0.35">
      <c r="V220" s="17"/>
    </row>
    <row r="221" spans="22:22" x14ac:dyDescent="0.35">
      <c r="V221" s="17"/>
    </row>
    <row r="222" spans="22:22" x14ac:dyDescent="0.35">
      <c r="V222" s="17"/>
    </row>
    <row r="223" spans="22:22" x14ac:dyDescent="0.35">
      <c r="V223" s="17"/>
    </row>
    <row r="224" spans="22:22" x14ac:dyDescent="0.35">
      <c r="V224" s="17"/>
    </row>
    <row r="225" spans="22:22" x14ac:dyDescent="0.35">
      <c r="V225" s="17"/>
    </row>
    <row r="226" spans="22:22" x14ac:dyDescent="0.35">
      <c r="V226" s="17"/>
    </row>
    <row r="227" spans="22:22" x14ac:dyDescent="0.35">
      <c r="V227" s="17"/>
    </row>
    <row r="228" spans="22:22" x14ac:dyDescent="0.35">
      <c r="V228" s="17"/>
    </row>
    <row r="229" spans="22:22" x14ac:dyDescent="0.35">
      <c r="V229" s="17"/>
    </row>
    <row r="230" spans="22:22" x14ac:dyDescent="0.35">
      <c r="V230" s="17"/>
    </row>
    <row r="231" spans="22:22" x14ac:dyDescent="0.35">
      <c r="V231" s="17"/>
    </row>
    <row r="232" spans="22:22" x14ac:dyDescent="0.35">
      <c r="V232" s="17"/>
    </row>
    <row r="233" spans="22:22" x14ac:dyDescent="0.35">
      <c r="V233" s="17"/>
    </row>
    <row r="234" spans="22:22" x14ac:dyDescent="0.35">
      <c r="V234" s="17"/>
    </row>
    <row r="235" spans="22:22" x14ac:dyDescent="0.35">
      <c r="V235" s="17"/>
    </row>
    <row r="236" spans="22:22" x14ac:dyDescent="0.35">
      <c r="V236" s="17"/>
    </row>
    <row r="237" spans="22:22" x14ac:dyDescent="0.35">
      <c r="V237" s="17"/>
    </row>
    <row r="238" spans="22:22" x14ac:dyDescent="0.35">
      <c r="V238" s="17"/>
    </row>
    <row r="239" spans="22:22" x14ac:dyDescent="0.35">
      <c r="V239" s="17"/>
    </row>
    <row r="240" spans="22:22" x14ac:dyDescent="0.35">
      <c r="V240" s="17"/>
    </row>
    <row r="241" spans="22:22" x14ac:dyDescent="0.35">
      <c r="V241" s="17"/>
    </row>
    <row r="242" spans="22:22" x14ac:dyDescent="0.35">
      <c r="V242" s="17"/>
    </row>
    <row r="243" spans="22:22" x14ac:dyDescent="0.35">
      <c r="V243" s="17"/>
    </row>
    <row r="244" spans="22:22" x14ac:dyDescent="0.35">
      <c r="V244" s="17"/>
    </row>
    <row r="245" spans="22:22" x14ac:dyDescent="0.35">
      <c r="V245" s="17"/>
    </row>
    <row r="246" spans="22:22" x14ac:dyDescent="0.35">
      <c r="V246" s="17"/>
    </row>
    <row r="247" spans="22:22" x14ac:dyDescent="0.35">
      <c r="V247" s="17"/>
    </row>
    <row r="248" spans="22:22" x14ac:dyDescent="0.35">
      <c r="V248" s="17"/>
    </row>
    <row r="249" spans="22:22" x14ac:dyDescent="0.35">
      <c r="V249" s="17"/>
    </row>
    <row r="250" spans="22:22" x14ac:dyDescent="0.35">
      <c r="V250" s="17"/>
    </row>
    <row r="251" spans="22:22" x14ac:dyDescent="0.35">
      <c r="V251" s="17"/>
    </row>
    <row r="252" spans="22:22" x14ac:dyDescent="0.35">
      <c r="V252" s="17"/>
    </row>
    <row r="253" spans="22:22" x14ac:dyDescent="0.35">
      <c r="V253" s="17"/>
    </row>
    <row r="254" spans="22:22" x14ac:dyDescent="0.35">
      <c r="V254" s="17"/>
    </row>
    <row r="255" spans="22:22" x14ac:dyDescent="0.35">
      <c r="V255" s="17"/>
    </row>
    <row r="256" spans="22:22" x14ac:dyDescent="0.35">
      <c r="V256" s="17"/>
    </row>
    <row r="257" spans="22:22" x14ac:dyDescent="0.35">
      <c r="V257" s="17"/>
    </row>
    <row r="258" spans="22:22" x14ac:dyDescent="0.35">
      <c r="V258" s="17"/>
    </row>
    <row r="259" spans="22:22" x14ac:dyDescent="0.35">
      <c r="V259" s="17"/>
    </row>
    <row r="260" spans="22:22" x14ac:dyDescent="0.35">
      <c r="V260" s="17"/>
    </row>
    <row r="261" spans="22:22" x14ac:dyDescent="0.35">
      <c r="V261" s="17"/>
    </row>
    <row r="262" spans="22:22" x14ac:dyDescent="0.35">
      <c r="V262" s="17"/>
    </row>
    <row r="263" spans="22:22" x14ac:dyDescent="0.35">
      <c r="V263" s="17"/>
    </row>
    <row r="264" spans="22:22" x14ac:dyDescent="0.35">
      <c r="V264" s="17"/>
    </row>
    <row r="265" spans="22:22" x14ac:dyDescent="0.35">
      <c r="V265" s="17"/>
    </row>
    <row r="266" spans="22:22" x14ac:dyDescent="0.35">
      <c r="V266" s="17"/>
    </row>
    <row r="267" spans="22:22" x14ac:dyDescent="0.35">
      <c r="V267" s="17"/>
    </row>
    <row r="268" spans="22:22" x14ac:dyDescent="0.35">
      <c r="V268" s="17"/>
    </row>
    <row r="269" spans="22:22" x14ac:dyDescent="0.35">
      <c r="V269" s="17"/>
    </row>
    <row r="270" spans="22:22" x14ac:dyDescent="0.35">
      <c r="V270" s="17"/>
    </row>
    <row r="271" spans="22:22" x14ac:dyDescent="0.35">
      <c r="V271" s="17"/>
    </row>
    <row r="272" spans="22:22" x14ac:dyDescent="0.35">
      <c r="V272" s="17"/>
    </row>
    <row r="273" spans="22:22" x14ac:dyDescent="0.35">
      <c r="V273" s="17"/>
    </row>
    <row r="274" spans="22:22" x14ac:dyDescent="0.35">
      <c r="V274" s="17"/>
    </row>
    <row r="275" spans="22:22" x14ac:dyDescent="0.35">
      <c r="V275" s="17"/>
    </row>
    <row r="276" spans="22:22" x14ac:dyDescent="0.35">
      <c r="V276" s="17"/>
    </row>
    <row r="277" spans="22:22" x14ac:dyDescent="0.35">
      <c r="V277" s="17"/>
    </row>
    <row r="278" spans="22:22" x14ac:dyDescent="0.35">
      <c r="V278" s="17"/>
    </row>
    <row r="279" spans="22:22" x14ac:dyDescent="0.35">
      <c r="V279" s="17"/>
    </row>
    <row r="280" spans="22:22" x14ac:dyDescent="0.35">
      <c r="V280" s="17"/>
    </row>
    <row r="281" spans="22:22" x14ac:dyDescent="0.35">
      <c r="V281" s="17"/>
    </row>
    <row r="282" spans="22:22" x14ac:dyDescent="0.35">
      <c r="V282" s="17"/>
    </row>
    <row r="283" spans="22:22" x14ac:dyDescent="0.35">
      <c r="V283" s="17"/>
    </row>
    <row r="284" spans="22:22" x14ac:dyDescent="0.35">
      <c r="V284" s="17"/>
    </row>
    <row r="285" spans="22:22" x14ac:dyDescent="0.35">
      <c r="V285" s="17"/>
    </row>
    <row r="286" spans="22:22" x14ac:dyDescent="0.35">
      <c r="V286" s="17"/>
    </row>
    <row r="287" spans="22:22" x14ac:dyDescent="0.35">
      <c r="V287" s="17"/>
    </row>
    <row r="288" spans="22:22" x14ac:dyDescent="0.35">
      <c r="V288" s="17"/>
    </row>
    <row r="289" spans="22:22" x14ac:dyDescent="0.35">
      <c r="V289" s="17"/>
    </row>
    <row r="290" spans="22:22" x14ac:dyDescent="0.35">
      <c r="V290" s="17"/>
    </row>
    <row r="291" spans="22:22" x14ac:dyDescent="0.35">
      <c r="V291" s="17"/>
    </row>
    <row r="292" spans="22:22" x14ac:dyDescent="0.35">
      <c r="V292" s="17"/>
    </row>
    <row r="293" spans="22:22" x14ac:dyDescent="0.35">
      <c r="V293" s="17"/>
    </row>
    <row r="294" spans="22:22" x14ac:dyDescent="0.35">
      <c r="V294" s="17"/>
    </row>
    <row r="295" spans="22:22" x14ac:dyDescent="0.35">
      <c r="V295" s="17"/>
    </row>
    <row r="296" spans="22:22" x14ac:dyDescent="0.35">
      <c r="V296" s="17"/>
    </row>
    <row r="297" spans="22:22" x14ac:dyDescent="0.35">
      <c r="V297" s="17"/>
    </row>
    <row r="298" spans="22:22" x14ac:dyDescent="0.35">
      <c r="V298" s="17"/>
    </row>
    <row r="299" spans="22:22" x14ac:dyDescent="0.35">
      <c r="V299" s="17"/>
    </row>
    <row r="300" spans="22:22" x14ac:dyDescent="0.35">
      <c r="V300" s="17"/>
    </row>
    <row r="301" spans="22:22" x14ac:dyDescent="0.35">
      <c r="V301" s="17"/>
    </row>
    <row r="302" spans="22:22" x14ac:dyDescent="0.35">
      <c r="V302" s="17"/>
    </row>
    <row r="303" spans="22:22" x14ac:dyDescent="0.35">
      <c r="V303" s="17"/>
    </row>
    <row r="304" spans="22:22" x14ac:dyDescent="0.35">
      <c r="V304" s="17"/>
    </row>
    <row r="305" spans="22:22" x14ac:dyDescent="0.35">
      <c r="V305" s="17"/>
    </row>
    <row r="306" spans="22:22" x14ac:dyDescent="0.35">
      <c r="V306" s="17"/>
    </row>
    <row r="307" spans="22:22" x14ac:dyDescent="0.35">
      <c r="V307" s="17"/>
    </row>
    <row r="308" spans="22:22" x14ac:dyDescent="0.35">
      <c r="V308" s="17"/>
    </row>
    <row r="309" spans="22:22" x14ac:dyDescent="0.35">
      <c r="V309" s="17"/>
    </row>
    <row r="310" spans="22:22" x14ac:dyDescent="0.35">
      <c r="V310" s="17"/>
    </row>
    <row r="311" spans="22:22" x14ac:dyDescent="0.35">
      <c r="V311" s="17"/>
    </row>
    <row r="312" spans="22:22" x14ac:dyDescent="0.35">
      <c r="V312" s="17"/>
    </row>
    <row r="313" spans="22:22" x14ac:dyDescent="0.35">
      <c r="V313" s="17"/>
    </row>
    <row r="314" spans="22:22" x14ac:dyDescent="0.35">
      <c r="V314" s="17"/>
    </row>
    <row r="315" spans="22:22" x14ac:dyDescent="0.35">
      <c r="V315" s="17"/>
    </row>
    <row r="316" spans="22:22" x14ac:dyDescent="0.35">
      <c r="V316" s="17"/>
    </row>
    <row r="317" spans="22:22" x14ac:dyDescent="0.35">
      <c r="V317" s="17"/>
    </row>
    <row r="318" spans="22:22" x14ac:dyDescent="0.35">
      <c r="V318" s="17"/>
    </row>
    <row r="319" spans="22:22" x14ac:dyDescent="0.35">
      <c r="V319" s="17"/>
    </row>
    <row r="320" spans="22:22" x14ac:dyDescent="0.35">
      <c r="V320" s="17"/>
    </row>
    <row r="321" spans="22:22" x14ac:dyDescent="0.35">
      <c r="V321" s="17"/>
    </row>
    <row r="322" spans="22:22" x14ac:dyDescent="0.35">
      <c r="V322" s="17"/>
    </row>
    <row r="323" spans="22:22" x14ac:dyDescent="0.35">
      <c r="V323" s="17"/>
    </row>
    <row r="324" spans="22:22" x14ac:dyDescent="0.35">
      <c r="V324" s="17"/>
    </row>
    <row r="325" spans="22:22" x14ac:dyDescent="0.35">
      <c r="V325" s="17"/>
    </row>
    <row r="326" spans="22:22" x14ac:dyDescent="0.35">
      <c r="V326" s="17"/>
    </row>
    <row r="327" spans="22:22" x14ac:dyDescent="0.35">
      <c r="V327" s="17"/>
    </row>
    <row r="328" spans="22:22" x14ac:dyDescent="0.35">
      <c r="V328" s="17"/>
    </row>
    <row r="329" spans="22:22" x14ac:dyDescent="0.35">
      <c r="V329" s="17"/>
    </row>
    <row r="330" spans="22:22" x14ac:dyDescent="0.35">
      <c r="V330" s="17"/>
    </row>
    <row r="331" spans="22:22" x14ac:dyDescent="0.35">
      <c r="V331" s="17"/>
    </row>
    <row r="332" spans="22:22" x14ac:dyDescent="0.35">
      <c r="V332" s="17"/>
    </row>
    <row r="333" spans="22:22" x14ac:dyDescent="0.35">
      <c r="V333" s="17"/>
    </row>
    <row r="334" spans="22:22" x14ac:dyDescent="0.35">
      <c r="V334" s="17"/>
    </row>
    <row r="335" spans="22:22" x14ac:dyDescent="0.35">
      <c r="V335" s="17"/>
    </row>
    <row r="336" spans="22:22" x14ac:dyDescent="0.35">
      <c r="V336" s="17"/>
    </row>
    <row r="337" spans="22:22" x14ac:dyDescent="0.35">
      <c r="V337" s="17"/>
    </row>
    <row r="338" spans="22:22" x14ac:dyDescent="0.35">
      <c r="V338" s="17"/>
    </row>
    <row r="339" spans="22:22" x14ac:dyDescent="0.35">
      <c r="V339" s="17"/>
    </row>
    <row r="340" spans="22:22" x14ac:dyDescent="0.35">
      <c r="V340" s="17"/>
    </row>
    <row r="341" spans="22:22" x14ac:dyDescent="0.35">
      <c r="V341" s="17"/>
    </row>
    <row r="342" spans="22:22" x14ac:dyDescent="0.35">
      <c r="V342" s="17"/>
    </row>
    <row r="343" spans="22:22" x14ac:dyDescent="0.35">
      <c r="V343" s="17"/>
    </row>
    <row r="344" spans="22:22" x14ac:dyDescent="0.35">
      <c r="V344" s="17"/>
    </row>
    <row r="345" spans="22:22" x14ac:dyDescent="0.35">
      <c r="V345" s="17"/>
    </row>
    <row r="346" spans="22:22" x14ac:dyDescent="0.35">
      <c r="V346" s="17"/>
    </row>
    <row r="347" spans="22:22" x14ac:dyDescent="0.35">
      <c r="V347" s="17"/>
    </row>
    <row r="348" spans="22:22" x14ac:dyDescent="0.35">
      <c r="V348" s="17"/>
    </row>
    <row r="349" spans="22:22" x14ac:dyDescent="0.35">
      <c r="V349" s="17"/>
    </row>
    <row r="350" spans="22:22" x14ac:dyDescent="0.35">
      <c r="V350" s="17"/>
    </row>
    <row r="351" spans="22:22" x14ac:dyDescent="0.35">
      <c r="V351" s="17"/>
    </row>
    <row r="352" spans="22:22" x14ac:dyDescent="0.35">
      <c r="V352" s="17"/>
    </row>
    <row r="353" spans="22:22" x14ac:dyDescent="0.35">
      <c r="V353" s="17"/>
    </row>
    <row r="354" spans="22:22" x14ac:dyDescent="0.35">
      <c r="V354" s="17"/>
    </row>
    <row r="355" spans="22:22" x14ac:dyDescent="0.35">
      <c r="V355" s="17"/>
    </row>
    <row r="356" spans="22:22" x14ac:dyDescent="0.35">
      <c r="V356" s="17"/>
    </row>
    <row r="357" spans="22:22" x14ac:dyDescent="0.35">
      <c r="V357" s="17"/>
    </row>
    <row r="358" spans="22:22" x14ac:dyDescent="0.35">
      <c r="V358" s="17"/>
    </row>
    <row r="359" spans="22:22" x14ac:dyDescent="0.35">
      <c r="V359" s="17"/>
    </row>
    <row r="360" spans="22:22" x14ac:dyDescent="0.35">
      <c r="V360" s="17"/>
    </row>
    <row r="361" spans="22:22" x14ac:dyDescent="0.35">
      <c r="V361" s="17"/>
    </row>
    <row r="362" spans="22:22" x14ac:dyDescent="0.35">
      <c r="V362" s="17"/>
    </row>
    <row r="363" spans="22:22" x14ac:dyDescent="0.35">
      <c r="V363" s="17"/>
    </row>
    <row r="364" spans="22:22" x14ac:dyDescent="0.35">
      <c r="V364" s="17"/>
    </row>
    <row r="365" spans="22:22" x14ac:dyDescent="0.35">
      <c r="V365" s="17"/>
    </row>
    <row r="366" spans="22:22" x14ac:dyDescent="0.35">
      <c r="V366" s="17"/>
    </row>
    <row r="367" spans="22:22" x14ac:dyDescent="0.35">
      <c r="V367" s="17"/>
    </row>
    <row r="368" spans="22:22" x14ac:dyDescent="0.35">
      <c r="V368" s="17"/>
    </row>
    <row r="369" spans="22:22" x14ac:dyDescent="0.35">
      <c r="V369" s="17"/>
    </row>
    <row r="370" spans="22:22" x14ac:dyDescent="0.35">
      <c r="V370" s="17"/>
    </row>
    <row r="371" spans="22:22" x14ac:dyDescent="0.35">
      <c r="V371" s="17"/>
    </row>
    <row r="372" spans="22:22" x14ac:dyDescent="0.35">
      <c r="V372" s="17"/>
    </row>
    <row r="373" spans="22:22" x14ac:dyDescent="0.35">
      <c r="V373" s="17"/>
    </row>
    <row r="374" spans="22:22" x14ac:dyDescent="0.35">
      <c r="V374" s="17"/>
    </row>
    <row r="375" spans="22:22" x14ac:dyDescent="0.35">
      <c r="V375" s="17"/>
    </row>
    <row r="376" spans="22:22" x14ac:dyDescent="0.35">
      <c r="V376" s="17"/>
    </row>
    <row r="377" spans="22:22" x14ac:dyDescent="0.35">
      <c r="V377" s="17"/>
    </row>
    <row r="378" spans="22:22" x14ac:dyDescent="0.35">
      <c r="V378" s="17"/>
    </row>
    <row r="379" spans="22:22" x14ac:dyDescent="0.35">
      <c r="V379" s="17"/>
    </row>
    <row r="380" spans="22:22" x14ac:dyDescent="0.35">
      <c r="V380" s="17"/>
    </row>
    <row r="381" spans="22:22" x14ac:dyDescent="0.35">
      <c r="V381" s="17"/>
    </row>
    <row r="382" spans="22:22" x14ac:dyDescent="0.35">
      <c r="V382" s="17"/>
    </row>
    <row r="383" spans="22:22" x14ac:dyDescent="0.35">
      <c r="V383" s="17"/>
    </row>
    <row r="384" spans="22:22" x14ac:dyDescent="0.35">
      <c r="V384" s="17"/>
    </row>
    <row r="385" spans="22:22" x14ac:dyDescent="0.35">
      <c r="V385" s="17"/>
    </row>
    <row r="386" spans="22:22" x14ac:dyDescent="0.35">
      <c r="V386" s="17"/>
    </row>
    <row r="387" spans="22:22" x14ac:dyDescent="0.35">
      <c r="V387" s="17"/>
    </row>
    <row r="388" spans="22:22" x14ac:dyDescent="0.35">
      <c r="V388" s="17"/>
    </row>
    <row r="389" spans="22:22" x14ac:dyDescent="0.35">
      <c r="V389" s="17"/>
    </row>
    <row r="390" spans="22:22" x14ac:dyDescent="0.35">
      <c r="V390" s="17"/>
    </row>
    <row r="391" spans="22:22" x14ac:dyDescent="0.35">
      <c r="V391" s="17"/>
    </row>
    <row r="392" spans="22:22" x14ac:dyDescent="0.35">
      <c r="V392" s="17"/>
    </row>
    <row r="393" spans="22:22" x14ac:dyDescent="0.35">
      <c r="V393" s="17"/>
    </row>
    <row r="394" spans="22:22" x14ac:dyDescent="0.35">
      <c r="V394" s="17"/>
    </row>
    <row r="395" spans="22:22" x14ac:dyDescent="0.35">
      <c r="V395" s="17"/>
    </row>
    <row r="396" spans="22:22" x14ac:dyDescent="0.35">
      <c r="V396" s="17"/>
    </row>
    <row r="397" spans="22:22" x14ac:dyDescent="0.35">
      <c r="V397" s="17"/>
    </row>
    <row r="398" spans="22:22" x14ac:dyDescent="0.35">
      <c r="V398" s="17"/>
    </row>
    <row r="399" spans="22:22" x14ac:dyDescent="0.35">
      <c r="V399" s="17"/>
    </row>
    <row r="400" spans="22:22" x14ac:dyDescent="0.35">
      <c r="V400" s="17"/>
    </row>
    <row r="401" spans="22:22" x14ac:dyDescent="0.35">
      <c r="V401" s="17"/>
    </row>
    <row r="402" spans="22:22" x14ac:dyDescent="0.35">
      <c r="V402" s="17"/>
    </row>
    <row r="403" spans="22:22" x14ac:dyDescent="0.35">
      <c r="V403" s="17"/>
    </row>
    <row r="404" spans="22:22" x14ac:dyDescent="0.35">
      <c r="V404" s="17"/>
    </row>
    <row r="405" spans="22:22" x14ac:dyDescent="0.35">
      <c r="V405" s="17"/>
    </row>
    <row r="406" spans="22:22" x14ac:dyDescent="0.35">
      <c r="V406" s="17"/>
    </row>
    <row r="407" spans="22:22" x14ac:dyDescent="0.35">
      <c r="V407" s="17"/>
    </row>
    <row r="408" spans="22:22" x14ac:dyDescent="0.35">
      <c r="V408" s="17"/>
    </row>
    <row r="409" spans="22:22" x14ac:dyDescent="0.35">
      <c r="V409" s="17"/>
    </row>
    <row r="410" spans="22:22" x14ac:dyDescent="0.35">
      <c r="V410" s="17"/>
    </row>
    <row r="411" spans="22:22" x14ac:dyDescent="0.35">
      <c r="V411" s="17"/>
    </row>
    <row r="412" spans="22:22" x14ac:dyDescent="0.35">
      <c r="V412" s="17"/>
    </row>
    <row r="413" spans="22:22" x14ac:dyDescent="0.35">
      <c r="V413" s="17"/>
    </row>
    <row r="414" spans="22:22" x14ac:dyDescent="0.35">
      <c r="V414" s="17"/>
    </row>
    <row r="415" spans="22:22" x14ac:dyDescent="0.35">
      <c r="V415" s="17"/>
    </row>
    <row r="416" spans="22:22" x14ac:dyDescent="0.35">
      <c r="V416" s="17"/>
    </row>
    <row r="417" spans="22:22" x14ac:dyDescent="0.35">
      <c r="V417" s="17"/>
    </row>
    <row r="418" spans="22:22" x14ac:dyDescent="0.35">
      <c r="V418" s="17"/>
    </row>
    <row r="419" spans="22:22" x14ac:dyDescent="0.35">
      <c r="V419" s="17"/>
    </row>
    <row r="420" spans="22:22" x14ac:dyDescent="0.35">
      <c r="V420" s="17"/>
    </row>
    <row r="421" spans="22:22" x14ac:dyDescent="0.35">
      <c r="V421" s="17"/>
    </row>
    <row r="422" spans="22:22" x14ac:dyDescent="0.35">
      <c r="V422" s="17"/>
    </row>
    <row r="423" spans="22:22" x14ac:dyDescent="0.35">
      <c r="V423" s="17"/>
    </row>
    <row r="424" spans="22:22" x14ac:dyDescent="0.35">
      <c r="V424" s="17"/>
    </row>
    <row r="425" spans="22:22" x14ac:dyDescent="0.35">
      <c r="V425" s="17"/>
    </row>
    <row r="426" spans="22:22" x14ac:dyDescent="0.35">
      <c r="V426" s="17"/>
    </row>
    <row r="427" spans="22:22" x14ac:dyDescent="0.35">
      <c r="V427" s="17"/>
    </row>
    <row r="428" spans="22:22" x14ac:dyDescent="0.35">
      <c r="V428" s="17"/>
    </row>
    <row r="429" spans="22:22" x14ac:dyDescent="0.35">
      <c r="V429" s="17"/>
    </row>
    <row r="430" spans="22:22" x14ac:dyDescent="0.35">
      <c r="V430" s="17"/>
    </row>
    <row r="431" spans="22:22" x14ac:dyDescent="0.35">
      <c r="V431" s="17"/>
    </row>
    <row r="432" spans="22:22" x14ac:dyDescent="0.35">
      <c r="V432" s="17"/>
    </row>
    <row r="433" spans="22:22" x14ac:dyDescent="0.35">
      <c r="V433" s="17"/>
    </row>
    <row r="434" spans="22:22" x14ac:dyDescent="0.35">
      <c r="V434" s="17"/>
    </row>
    <row r="435" spans="22:22" x14ac:dyDescent="0.35">
      <c r="V435" s="17"/>
    </row>
    <row r="436" spans="22:22" x14ac:dyDescent="0.35">
      <c r="V436" s="17"/>
    </row>
    <row r="437" spans="22:22" x14ac:dyDescent="0.35">
      <c r="V437" s="17"/>
    </row>
    <row r="438" spans="22:22" x14ac:dyDescent="0.35">
      <c r="V438" s="17"/>
    </row>
    <row r="439" spans="22:22" x14ac:dyDescent="0.35">
      <c r="V439" s="17"/>
    </row>
    <row r="440" spans="22:22" x14ac:dyDescent="0.35">
      <c r="V440" s="17"/>
    </row>
    <row r="441" spans="22:22" x14ac:dyDescent="0.35">
      <c r="V441" s="17"/>
    </row>
    <row r="442" spans="22:22" x14ac:dyDescent="0.35">
      <c r="V442" s="17"/>
    </row>
    <row r="443" spans="22:22" x14ac:dyDescent="0.35">
      <c r="V443" s="17"/>
    </row>
    <row r="444" spans="22:22" x14ac:dyDescent="0.35">
      <c r="V444" s="17"/>
    </row>
    <row r="445" spans="22:22" x14ac:dyDescent="0.35">
      <c r="V445" s="17"/>
    </row>
    <row r="446" spans="22:22" x14ac:dyDescent="0.35">
      <c r="V446" s="17"/>
    </row>
    <row r="447" spans="22:22" x14ac:dyDescent="0.35">
      <c r="V447" s="17"/>
    </row>
    <row r="448" spans="22:22" x14ac:dyDescent="0.35">
      <c r="V448" s="17"/>
    </row>
    <row r="449" spans="22:22" x14ac:dyDescent="0.35">
      <c r="V449" s="17"/>
    </row>
    <row r="450" spans="22:22" x14ac:dyDescent="0.35">
      <c r="V450" s="17"/>
    </row>
    <row r="451" spans="22:22" x14ac:dyDescent="0.35">
      <c r="V451" s="17"/>
    </row>
    <row r="452" spans="22:22" x14ac:dyDescent="0.35">
      <c r="V452" s="17"/>
    </row>
    <row r="453" spans="22:22" x14ac:dyDescent="0.35">
      <c r="V453" s="17"/>
    </row>
    <row r="454" spans="22:22" x14ac:dyDescent="0.35">
      <c r="V454" s="17"/>
    </row>
    <row r="455" spans="22:22" x14ac:dyDescent="0.35">
      <c r="V455" s="17"/>
    </row>
    <row r="456" spans="22:22" x14ac:dyDescent="0.35">
      <c r="V456" s="17"/>
    </row>
    <row r="457" spans="22:22" x14ac:dyDescent="0.35">
      <c r="V457" s="17"/>
    </row>
    <row r="458" spans="22:22" x14ac:dyDescent="0.35">
      <c r="V458" s="17"/>
    </row>
    <row r="459" spans="22:22" x14ac:dyDescent="0.35">
      <c r="V459" s="17"/>
    </row>
    <row r="460" spans="22:22" x14ac:dyDescent="0.35">
      <c r="V460" s="17"/>
    </row>
    <row r="461" spans="22:22" x14ac:dyDescent="0.35">
      <c r="V461" s="17"/>
    </row>
    <row r="462" spans="22:22" x14ac:dyDescent="0.35">
      <c r="V462" s="17"/>
    </row>
    <row r="463" spans="22:22" x14ac:dyDescent="0.35">
      <c r="V463" s="17"/>
    </row>
    <row r="464" spans="22:22" x14ac:dyDescent="0.35">
      <c r="V464" s="17"/>
    </row>
    <row r="465" spans="22:22" x14ac:dyDescent="0.35">
      <c r="V465" s="17"/>
    </row>
    <row r="466" spans="22:22" x14ac:dyDescent="0.35">
      <c r="V466" s="17"/>
    </row>
    <row r="467" spans="22:22" x14ac:dyDescent="0.35">
      <c r="V467" s="17"/>
    </row>
    <row r="468" spans="22:22" x14ac:dyDescent="0.35">
      <c r="V468" s="17"/>
    </row>
    <row r="469" spans="22:22" x14ac:dyDescent="0.35">
      <c r="V469" s="17"/>
    </row>
    <row r="470" spans="22:22" x14ac:dyDescent="0.35">
      <c r="V470" s="17"/>
    </row>
    <row r="471" spans="22:22" x14ac:dyDescent="0.35">
      <c r="V471" s="17"/>
    </row>
    <row r="472" spans="22:22" x14ac:dyDescent="0.35">
      <c r="V472" s="17"/>
    </row>
    <row r="473" spans="22:22" x14ac:dyDescent="0.35">
      <c r="V473" s="17"/>
    </row>
    <row r="474" spans="22:22" x14ac:dyDescent="0.35">
      <c r="V474" s="17"/>
    </row>
    <row r="475" spans="22:22" x14ac:dyDescent="0.35">
      <c r="V475" s="17"/>
    </row>
    <row r="476" spans="22:22" x14ac:dyDescent="0.35">
      <c r="V476" s="17"/>
    </row>
    <row r="477" spans="22:22" x14ac:dyDescent="0.35">
      <c r="V477" s="17"/>
    </row>
    <row r="478" spans="22:22" x14ac:dyDescent="0.35">
      <c r="V478" s="17"/>
    </row>
    <row r="479" spans="22:22" x14ac:dyDescent="0.35">
      <c r="V479" s="17"/>
    </row>
    <row r="480" spans="22:22" x14ac:dyDescent="0.35">
      <c r="V480" s="17"/>
    </row>
    <row r="481" spans="22:22" x14ac:dyDescent="0.35">
      <c r="V481" s="17"/>
    </row>
    <row r="482" spans="22:22" x14ac:dyDescent="0.35">
      <c r="V482" s="17"/>
    </row>
    <row r="483" spans="22:22" x14ac:dyDescent="0.35">
      <c r="V483" s="17"/>
    </row>
    <row r="484" spans="22:22" x14ac:dyDescent="0.35">
      <c r="V484" s="17"/>
    </row>
    <row r="485" spans="22:22" x14ac:dyDescent="0.35">
      <c r="V485" s="17"/>
    </row>
    <row r="486" spans="22:22" x14ac:dyDescent="0.35">
      <c r="V486" s="17"/>
    </row>
    <row r="487" spans="22:22" x14ac:dyDescent="0.35">
      <c r="V487" s="17"/>
    </row>
    <row r="488" spans="22:22" x14ac:dyDescent="0.35">
      <c r="V488" s="17"/>
    </row>
    <row r="489" spans="22:22" x14ac:dyDescent="0.35">
      <c r="V489" s="17"/>
    </row>
    <row r="490" spans="22:22" x14ac:dyDescent="0.35">
      <c r="V490" s="17"/>
    </row>
    <row r="491" spans="22:22" x14ac:dyDescent="0.35">
      <c r="V491" s="17"/>
    </row>
    <row r="492" spans="22:22" x14ac:dyDescent="0.35">
      <c r="V492" s="17"/>
    </row>
    <row r="493" spans="22:22" x14ac:dyDescent="0.35">
      <c r="V493" s="17"/>
    </row>
    <row r="494" spans="22:22" x14ac:dyDescent="0.35">
      <c r="V494" s="17"/>
    </row>
    <row r="495" spans="22:22" x14ac:dyDescent="0.35">
      <c r="V495" s="17"/>
    </row>
    <row r="496" spans="22:22" x14ac:dyDescent="0.35">
      <c r="V496" s="17"/>
    </row>
    <row r="497" spans="22:22" x14ac:dyDescent="0.35">
      <c r="V497" s="17"/>
    </row>
    <row r="498" spans="22:22" x14ac:dyDescent="0.35">
      <c r="V498" s="17"/>
    </row>
    <row r="499" spans="22:22" x14ac:dyDescent="0.35">
      <c r="V499" s="17"/>
    </row>
    <row r="500" spans="22:22" x14ac:dyDescent="0.35">
      <c r="V500" s="17"/>
    </row>
    <row r="501" spans="22:22" x14ac:dyDescent="0.35">
      <c r="V501" s="17"/>
    </row>
    <row r="502" spans="22:22" x14ac:dyDescent="0.35">
      <c r="V502" s="17"/>
    </row>
    <row r="503" spans="22:22" x14ac:dyDescent="0.35">
      <c r="V503" s="17"/>
    </row>
    <row r="504" spans="22:22" x14ac:dyDescent="0.35">
      <c r="V504" s="17"/>
    </row>
    <row r="505" spans="22:22" x14ac:dyDescent="0.35">
      <c r="V505" s="17"/>
    </row>
    <row r="506" spans="22:22" x14ac:dyDescent="0.35">
      <c r="V506" s="17"/>
    </row>
    <row r="507" spans="22:22" x14ac:dyDescent="0.35">
      <c r="V507" s="17"/>
    </row>
    <row r="508" spans="22:22" x14ac:dyDescent="0.35">
      <c r="V508" s="17"/>
    </row>
    <row r="509" spans="22:22" x14ac:dyDescent="0.35">
      <c r="V509" s="17"/>
    </row>
    <row r="510" spans="22:22" x14ac:dyDescent="0.35">
      <c r="V510" s="17"/>
    </row>
    <row r="511" spans="22:22" x14ac:dyDescent="0.35">
      <c r="V511" s="17"/>
    </row>
    <row r="512" spans="22:22" x14ac:dyDescent="0.35">
      <c r="V512" s="17"/>
    </row>
    <row r="513" spans="22:22" x14ac:dyDescent="0.35">
      <c r="V513" s="17"/>
    </row>
    <row r="514" spans="22:22" x14ac:dyDescent="0.35">
      <c r="V514" s="17"/>
    </row>
    <row r="515" spans="22:22" x14ac:dyDescent="0.35">
      <c r="V515" s="17"/>
    </row>
    <row r="516" spans="22:22" x14ac:dyDescent="0.35">
      <c r="V516" s="17"/>
    </row>
    <row r="517" spans="22:22" x14ac:dyDescent="0.35">
      <c r="V517" s="17"/>
    </row>
    <row r="518" spans="22:22" x14ac:dyDescent="0.35">
      <c r="V518" s="17"/>
    </row>
    <row r="519" spans="22:22" x14ac:dyDescent="0.35">
      <c r="V519" s="17"/>
    </row>
    <row r="520" spans="22:22" x14ac:dyDescent="0.35">
      <c r="V520" s="17"/>
    </row>
    <row r="521" spans="22:22" x14ac:dyDescent="0.35">
      <c r="V521" s="17"/>
    </row>
    <row r="522" spans="22:22" x14ac:dyDescent="0.35">
      <c r="V522" s="17"/>
    </row>
    <row r="523" spans="22:22" x14ac:dyDescent="0.35">
      <c r="V523" s="17"/>
    </row>
    <row r="524" spans="22:22" x14ac:dyDescent="0.35">
      <c r="V524" s="17"/>
    </row>
    <row r="525" spans="22:22" x14ac:dyDescent="0.35">
      <c r="V525" s="17"/>
    </row>
    <row r="526" spans="22:22" x14ac:dyDescent="0.35">
      <c r="V526" s="17"/>
    </row>
    <row r="527" spans="22:22" x14ac:dyDescent="0.35">
      <c r="V527" s="17"/>
    </row>
    <row r="528" spans="22:22" x14ac:dyDescent="0.35">
      <c r="V528" s="17"/>
    </row>
    <row r="529" spans="22:22" x14ac:dyDescent="0.35">
      <c r="V529" s="17"/>
    </row>
    <row r="530" spans="22:22" x14ac:dyDescent="0.35">
      <c r="V530" s="17"/>
    </row>
    <row r="531" spans="22:22" x14ac:dyDescent="0.35">
      <c r="V531" s="17"/>
    </row>
    <row r="532" spans="22:22" x14ac:dyDescent="0.35">
      <c r="V532" s="17"/>
    </row>
    <row r="533" spans="22:22" x14ac:dyDescent="0.35">
      <c r="V533" s="17"/>
    </row>
    <row r="534" spans="22:22" x14ac:dyDescent="0.35">
      <c r="V534" s="17"/>
    </row>
    <row r="535" spans="22:22" x14ac:dyDescent="0.35">
      <c r="V535" s="17"/>
    </row>
    <row r="536" spans="22:22" x14ac:dyDescent="0.35">
      <c r="V536" s="17"/>
    </row>
    <row r="537" spans="22:22" x14ac:dyDescent="0.35">
      <c r="V537" s="17"/>
    </row>
    <row r="538" spans="22:22" x14ac:dyDescent="0.35">
      <c r="V538" s="17"/>
    </row>
    <row r="539" spans="22:22" x14ac:dyDescent="0.35">
      <c r="V539" s="17"/>
    </row>
    <row r="540" spans="22:22" x14ac:dyDescent="0.35">
      <c r="V540" s="17"/>
    </row>
    <row r="541" spans="22:22" x14ac:dyDescent="0.35">
      <c r="V541" s="17"/>
    </row>
    <row r="542" spans="22:22" x14ac:dyDescent="0.35">
      <c r="V542" s="17"/>
    </row>
    <row r="543" spans="22:22" x14ac:dyDescent="0.35">
      <c r="V543" s="17"/>
    </row>
    <row r="544" spans="22:22" x14ac:dyDescent="0.35">
      <c r="V544" s="17"/>
    </row>
    <row r="545" spans="22:22" x14ac:dyDescent="0.35">
      <c r="V545" s="17"/>
    </row>
    <row r="546" spans="22:22" x14ac:dyDescent="0.35">
      <c r="V546" s="17"/>
    </row>
    <row r="547" spans="22:22" x14ac:dyDescent="0.35">
      <c r="V547" s="17"/>
    </row>
    <row r="548" spans="22:22" x14ac:dyDescent="0.35">
      <c r="V548" s="17"/>
    </row>
    <row r="549" spans="22:22" x14ac:dyDescent="0.35">
      <c r="V549" s="17"/>
    </row>
    <row r="550" spans="22:22" x14ac:dyDescent="0.35">
      <c r="V550" s="17"/>
    </row>
    <row r="551" spans="22:22" x14ac:dyDescent="0.35">
      <c r="V551" s="17"/>
    </row>
    <row r="552" spans="22:22" x14ac:dyDescent="0.35">
      <c r="V552" s="17"/>
    </row>
    <row r="553" spans="22:22" x14ac:dyDescent="0.35">
      <c r="V553" s="17"/>
    </row>
    <row r="554" spans="22:22" x14ac:dyDescent="0.35">
      <c r="V554" s="17"/>
    </row>
    <row r="555" spans="22:22" x14ac:dyDescent="0.35">
      <c r="V555" s="17"/>
    </row>
    <row r="556" spans="22:22" x14ac:dyDescent="0.35">
      <c r="V556" s="17"/>
    </row>
    <row r="557" spans="22:22" x14ac:dyDescent="0.35">
      <c r="V557" s="17"/>
    </row>
    <row r="558" spans="22:22" x14ac:dyDescent="0.35">
      <c r="V558" s="17"/>
    </row>
    <row r="559" spans="22:22" x14ac:dyDescent="0.35">
      <c r="V559" s="17"/>
    </row>
    <row r="560" spans="22:22" x14ac:dyDescent="0.35">
      <c r="V560" s="17"/>
    </row>
    <row r="561" spans="22:22" x14ac:dyDescent="0.35">
      <c r="V561" s="17"/>
    </row>
    <row r="562" spans="22:22" x14ac:dyDescent="0.35">
      <c r="V562" s="17"/>
    </row>
    <row r="563" spans="22:22" x14ac:dyDescent="0.35">
      <c r="V563" s="17"/>
    </row>
    <row r="564" spans="22:22" x14ac:dyDescent="0.35">
      <c r="V564" s="17"/>
    </row>
    <row r="565" spans="22:22" x14ac:dyDescent="0.35">
      <c r="V565" s="17"/>
    </row>
    <row r="566" spans="22:22" x14ac:dyDescent="0.35">
      <c r="V566" s="17"/>
    </row>
    <row r="567" spans="22:22" x14ac:dyDescent="0.35">
      <c r="V567" s="17"/>
    </row>
    <row r="568" spans="22:22" x14ac:dyDescent="0.35">
      <c r="V568" s="17"/>
    </row>
    <row r="569" spans="22:22" x14ac:dyDescent="0.35">
      <c r="V569" s="17"/>
    </row>
    <row r="570" spans="22:22" x14ac:dyDescent="0.35">
      <c r="V570" s="17"/>
    </row>
    <row r="571" spans="22:22" x14ac:dyDescent="0.35">
      <c r="V571" s="17"/>
    </row>
    <row r="572" spans="22:22" x14ac:dyDescent="0.35">
      <c r="V572" s="17"/>
    </row>
    <row r="573" spans="22:22" x14ac:dyDescent="0.35">
      <c r="V573" s="17"/>
    </row>
    <row r="574" spans="22:22" x14ac:dyDescent="0.35">
      <c r="V574" s="17"/>
    </row>
    <row r="575" spans="22:22" x14ac:dyDescent="0.35">
      <c r="V575" s="17"/>
    </row>
    <row r="576" spans="22:22" x14ac:dyDescent="0.35">
      <c r="V576" s="17"/>
    </row>
    <row r="577" spans="22:22" x14ac:dyDescent="0.35">
      <c r="V577" s="17"/>
    </row>
    <row r="578" spans="22:22" x14ac:dyDescent="0.35">
      <c r="V578" s="17"/>
    </row>
    <row r="579" spans="22:22" x14ac:dyDescent="0.35">
      <c r="V579" s="17"/>
    </row>
    <row r="580" spans="22:22" x14ac:dyDescent="0.35">
      <c r="V580" s="17"/>
    </row>
    <row r="581" spans="22:22" x14ac:dyDescent="0.35">
      <c r="V581" s="17"/>
    </row>
    <row r="582" spans="22:22" x14ac:dyDescent="0.35">
      <c r="V582" s="17"/>
    </row>
    <row r="583" spans="22:22" x14ac:dyDescent="0.35">
      <c r="V583" s="17"/>
    </row>
    <row r="584" spans="22:22" x14ac:dyDescent="0.35">
      <c r="V584" s="17"/>
    </row>
    <row r="585" spans="22:22" x14ac:dyDescent="0.35">
      <c r="V585" s="17"/>
    </row>
    <row r="586" spans="22:22" x14ac:dyDescent="0.35">
      <c r="V586" s="17"/>
    </row>
    <row r="587" spans="22:22" x14ac:dyDescent="0.35">
      <c r="V587" s="17"/>
    </row>
    <row r="588" spans="22:22" x14ac:dyDescent="0.35">
      <c r="V588" s="17"/>
    </row>
    <row r="589" spans="22:22" x14ac:dyDescent="0.35">
      <c r="V589" s="17"/>
    </row>
    <row r="590" spans="22:22" x14ac:dyDescent="0.35">
      <c r="V590" s="17"/>
    </row>
    <row r="591" spans="22:22" x14ac:dyDescent="0.35">
      <c r="V591" s="17"/>
    </row>
    <row r="592" spans="22:22" x14ac:dyDescent="0.35">
      <c r="V592" s="17"/>
    </row>
    <row r="593" spans="22:22" x14ac:dyDescent="0.35">
      <c r="V593" s="17"/>
    </row>
    <row r="594" spans="22:22" x14ac:dyDescent="0.35">
      <c r="V594" s="17"/>
    </row>
    <row r="595" spans="22:22" x14ac:dyDescent="0.35">
      <c r="V595" s="17"/>
    </row>
    <row r="596" spans="22:22" x14ac:dyDescent="0.35">
      <c r="V596" s="17"/>
    </row>
    <row r="597" spans="22:22" x14ac:dyDescent="0.35">
      <c r="V597" s="17"/>
    </row>
    <row r="598" spans="22:22" x14ac:dyDescent="0.35">
      <c r="V598" s="17"/>
    </row>
    <row r="599" spans="22:22" x14ac:dyDescent="0.35">
      <c r="V599" s="17"/>
    </row>
    <row r="600" spans="22:22" x14ac:dyDescent="0.35">
      <c r="V600" s="17"/>
    </row>
    <row r="601" spans="22:22" x14ac:dyDescent="0.35">
      <c r="V601" s="17"/>
    </row>
    <row r="602" spans="22:22" x14ac:dyDescent="0.35">
      <c r="V602" s="17"/>
    </row>
    <row r="603" spans="22:22" x14ac:dyDescent="0.35">
      <c r="V603" s="17"/>
    </row>
    <row r="604" spans="22:22" x14ac:dyDescent="0.35">
      <c r="V604" s="17"/>
    </row>
    <row r="605" spans="22:22" x14ac:dyDescent="0.35">
      <c r="V605" s="17"/>
    </row>
    <row r="606" spans="22:22" x14ac:dyDescent="0.35">
      <c r="V606" s="17"/>
    </row>
    <row r="607" spans="22:22" x14ac:dyDescent="0.35">
      <c r="V607" s="17"/>
    </row>
    <row r="608" spans="22:22" x14ac:dyDescent="0.35">
      <c r="V608" s="17"/>
    </row>
    <row r="609" spans="22:22" x14ac:dyDescent="0.35">
      <c r="V609" s="17"/>
    </row>
    <row r="610" spans="22:22" x14ac:dyDescent="0.35">
      <c r="V610" s="17"/>
    </row>
    <row r="611" spans="22:22" x14ac:dyDescent="0.35">
      <c r="V611" s="17"/>
    </row>
    <row r="612" spans="22:22" x14ac:dyDescent="0.35">
      <c r="V612" s="17"/>
    </row>
    <row r="613" spans="22:22" x14ac:dyDescent="0.35">
      <c r="V613" s="17"/>
    </row>
    <row r="614" spans="22:22" x14ac:dyDescent="0.35">
      <c r="V614" s="17"/>
    </row>
    <row r="615" spans="22:22" x14ac:dyDescent="0.35">
      <c r="V615" s="17"/>
    </row>
    <row r="616" spans="22:22" x14ac:dyDescent="0.35">
      <c r="V616" s="17"/>
    </row>
    <row r="617" spans="22:22" x14ac:dyDescent="0.35">
      <c r="V617" s="17"/>
    </row>
    <row r="618" spans="22:22" x14ac:dyDescent="0.35">
      <c r="V618" s="17"/>
    </row>
    <row r="619" spans="22:22" x14ac:dyDescent="0.35">
      <c r="V619" s="17"/>
    </row>
    <row r="620" spans="22:22" x14ac:dyDescent="0.35">
      <c r="V620" s="17"/>
    </row>
    <row r="621" spans="22:22" x14ac:dyDescent="0.35">
      <c r="V621" s="17"/>
    </row>
    <row r="622" spans="22:22" x14ac:dyDescent="0.35">
      <c r="V622" s="17"/>
    </row>
    <row r="623" spans="22:22" x14ac:dyDescent="0.35">
      <c r="V623" s="17"/>
    </row>
    <row r="624" spans="22:22" x14ac:dyDescent="0.35">
      <c r="V624" s="17"/>
    </row>
    <row r="625" spans="22:22" x14ac:dyDescent="0.35">
      <c r="V625" s="17"/>
    </row>
    <row r="626" spans="22:22" x14ac:dyDescent="0.35">
      <c r="V626" s="17"/>
    </row>
    <row r="627" spans="22:22" x14ac:dyDescent="0.35">
      <c r="V627" s="17"/>
    </row>
    <row r="628" spans="22:22" x14ac:dyDescent="0.35">
      <c r="V628" s="17"/>
    </row>
    <row r="629" spans="22:22" x14ac:dyDescent="0.35">
      <c r="V629" s="17"/>
    </row>
    <row r="630" spans="22:22" x14ac:dyDescent="0.35">
      <c r="V630" s="17"/>
    </row>
    <row r="631" spans="22:22" x14ac:dyDescent="0.35">
      <c r="V631" s="17"/>
    </row>
    <row r="632" spans="22:22" x14ac:dyDescent="0.35">
      <c r="V632" s="17"/>
    </row>
    <row r="633" spans="22:22" x14ac:dyDescent="0.35">
      <c r="V633" s="17"/>
    </row>
    <row r="634" spans="22:22" x14ac:dyDescent="0.35">
      <c r="V634" s="17"/>
    </row>
    <row r="635" spans="22:22" x14ac:dyDescent="0.35">
      <c r="V635" s="17"/>
    </row>
    <row r="636" spans="22:22" x14ac:dyDescent="0.35">
      <c r="V636" s="17"/>
    </row>
    <row r="637" spans="22:22" x14ac:dyDescent="0.35">
      <c r="V637" s="17"/>
    </row>
    <row r="638" spans="22:22" x14ac:dyDescent="0.35">
      <c r="V638" s="17"/>
    </row>
    <row r="639" spans="22:22" x14ac:dyDescent="0.35">
      <c r="V639" s="17"/>
    </row>
    <row r="640" spans="22:22" x14ac:dyDescent="0.35">
      <c r="V640" s="17"/>
    </row>
    <row r="641" spans="22:22" x14ac:dyDescent="0.35">
      <c r="V641" s="17"/>
    </row>
    <row r="642" spans="22:22" x14ac:dyDescent="0.35">
      <c r="V642" s="17"/>
    </row>
    <row r="643" spans="22:22" x14ac:dyDescent="0.35">
      <c r="V643" s="17"/>
    </row>
    <row r="644" spans="22:22" x14ac:dyDescent="0.35">
      <c r="V644" s="17"/>
    </row>
    <row r="645" spans="22:22" x14ac:dyDescent="0.35">
      <c r="V645" s="17"/>
    </row>
    <row r="646" spans="22:22" x14ac:dyDescent="0.35">
      <c r="V646" s="17"/>
    </row>
    <row r="647" spans="22:22" x14ac:dyDescent="0.35">
      <c r="V647" s="17"/>
    </row>
    <row r="648" spans="22:22" x14ac:dyDescent="0.35">
      <c r="V648" s="17"/>
    </row>
    <row r="649" spans="22:22" x14ac:dyDescent="0.35">
      <c r="V649" s="17"/>
    </row>
    <row r="650" spans="22:22" x14ac:dyDescent="0.35">
      <c r="V650" s="17"/>
    </row>
    <row r="651" spans="22:22" x14ac:dyDescent="0.35">
      <c r="V651" s="17"/>
    </row>
    <row r="652" spans="22:22" x14ac:dyDescent="0.35">
      <c r="V652" s="17"/>
    </row>
    <row r="653" spans="22:22" x14ac:dyDescent="0.35">
      <c r="V653" s="17"/>
    </row>
    <row r="654" spans="22:22" x14ac:dyDescent="0.35">
      <c r="V654" s="17"/>
    </row>
    <row r="655" spans="22:22" x14ac:dyDescent="0.35">
      <c r="V655" s="17"/>
    </row>
    <row r="656" spans="22:22" x14ac:dyDescent="0.35">
      <c r="V656" s="17"/>
    </row>
    <row r="657" spans="22:22" x14ac:dyDescent="0.35">
      <c r="V657" s="17"/>
    </row>
    <row r="658" spans="22:22" x14ac:dyDescent="0.35">
      <c r="V658" s="17"/>
    </row>
    <row r="659" spans="22:22" x14ac:dyDescent="0.35">
      <c r="V659" s="17"/>
    </row>
    <row r="660" spans="22:22" x14ac:dyDescent="0.35">
      <c r="V660" s="17"/>
    </row>
    <row r="661" spans="22:22" x14ac:dyDescent="0.35">
      <c r="V661" s="17"/>
    </row>
    <row r="662" spans="22:22" x14ac:dyDescent="0.35">
      <c r="V662" s="17"/>
    </row>
    <row r="663" spans="22:22" x14ac:dyDescent="0.35">
      <c r="V663" s="17"/>
    </row>
    <row r="664" spans="22:22" x14ac:dyDescent="0.35">
      <c r="V664" s="17"/>
    </row>
    <row r="665" spans="22:22" x14ac:dyDescent="0.35">
      <c r="V665" s="17"/>
    </row>
    <row r="666" spans="22:22" x14ac:dyDescent="0.35">
      <c r="V666" s="17"/>
    </row>
    <row r="667" spans="22:22" x14ac:dyDescent="0.35">
      <c r="V667" s="17"/>
    </row>
    <row r="668" spans="22:22" x14ac:dyDescent="0.35">
      <c r="V668" s="17"/>
    </row>
    <row r="669" spans="22:22" x14ac:dyDescent="0.35">
      <c r="V669" s="17"/>
    </row>
    <row r="670" spans="22:22" x14ac:dyDescent="0.35">
      <c r="V670" s="17"/>
    </row>
    <row r="671" spans="22:22" x14ac:dyDescent="0.35">
      <c r="V671" s="17"/>
    </row>
    <row r="672" spans="22:22" x14ac:dyDescent="0.35">
      <c r="V672" s="17"/>
    </row>
    <row r="673" spans="22:22" x14ac:dyDescent="0.35">
      <c r="V673" s="17"/>
    </row>
    <row r="674" spans="22:22" x14ac:dyDescent="0.35">
      <c r="V674" s="17"/>
    </row>
    <row r="675" spans="22:22" x14ac:dyDescent="0.35">
      <c r="V675" s="17"/>
    </row>
    <row r="676" spans="22:22" x14ac:dyDescent="0.35">
      <c r="V676" s="17"/>
    </row>
    <row r="677" spans="22:22" x14ac:dyDescent="0.35">
      <c r="V677" s="17"/>
    </row>
    <row r="678" spans="22:22" x14ac:dyDescent="0.35">
      <c r="V678" s="17"/>
    </row>
    <row r="679" spans="22:22" x14ac:dyDescent="0.35">
      <c r="V679" s="17"/>
    </row>
    <row r="680" spans="22:22" x14ac:dyDescent="0.35">
      <c r="V680" s="17"/>
    </row>
    <row r="681" spans="22:22" x14ac:dyDescent="0.35">
      <c r="V681" s="17"/>
    </row>
    <row r="682" spans="22:22" x14ac:dyDescent="0.35">
      <c r="V682" s="17"/>
    </row>
    <row r="683" spans="22:22" x14ac:dyDescent="0.35">
      <c r="V683" s="17"/>
    </row>
    <row r="684" spans="22:22" x14ac:dyDescent="0.35">
      <c r="V684" s="17"/>
    </row>
    <row r="685" spans="22:22" x14ac:dyDescent="0.35">
      <c r="V685" s="17"/>
    </row>
    <row r="686" spans="22:22" x14ac:dyDescent="0.35">
      <c r="V686" s="17"/>
    </row>
    <row r="687" spans="22:22" x14ac:dyDescent="0.35">
      <c r="V687" s="17"/>
    </row>
    <row r="688" spans="22:22" x14ac:dyDescent="0.35">
      <c r="V688" s="17"/>
    </row>
    <row r="689" spans="22:22" x14ac:dyDescent="0.35">
      <c r="V689" s="17"/>
    </row>
    <row r="690" spans="22:22" x14ac:dyDescent="0.35">
      <c r="V690" s="17"/>
    </row>
    <row r="691" spans="22:22" x14ac:dyDescent="0.35">
      <c r="V691" s="17"/>
    </row>
    <row r="692" spans="22:22" x14ac:dyDescent="0.35">
      <c r="V692" s="17"/>
    </row>
    <row r="693" spans="22:22" x14ac:dyDescent="0.35">
      <c r="V693" s="17"/>
    </row>
    <row r="694" spans="22:22" x14ac:dyDescent="0.35">
      <c r="V694" s="17"/>
    </row>
    <row r="695" spans="22:22" x14ac:dyDescent="0.35">
      <c r="V695" s="17"/>
    </row>
    <row r="696" spans="22:22" x14ac:dyDescent="0.35">
      <c r="V696" s="17"/>
    </row>
    <row r="697" spans="22:22" x14ac:dyDescent="0.35">
      <c r="V697" s="17"/>
    </row>
    <row r="698" spans="22:22" x14ac:dyDescent="0.35">
      <c r="V698" s="17"/>
    </row>
    <row r="699" spans="22:22" x14ac:dyDescent="0.35">
      <c r="V699" s="17"/>
    </row>
    <row r="700" spans="22:22" x14ac:dyDescent="0.35">
      <c r="V700" s="17"/>
    </row>
    <row r="701" spans="22:22" x14ac:dyDescent="0.35">
      <c r="V701" s="17"/>
    </row>
    <row r="702" spans="22:22" x14ac:dyDescent="0.35">
      <c r="V702" s="17"/>
    </row>
    <row r="703" spans="22:22" x14ac:dyDescent="0.35">
      <c r="V703" s="17"/>
    </row>
    <row r="704" spans="22:22" x14ac:dyDescent="0.35">
      <c r="V704" s="17"/>
    </row>
    <row r="705" spans="22:22" x14ac:dyDescent="0.35">
      <c r="V705" s="17"/>
    </row>
    <row r="706" spans="22:22" x14ac:dyDescent="0.35">
      <c r="V706" s="17"/>
    </row>
    <row r="707" spans="22:22" x14ac:dyDescent="0.35">
      <c r="V707" s="17"/>
    </row>
    <row r="708" spans="22:22" x14ac:dyDescent="0.35">
      <c r="V708" s="17"/>
    </row>
    <row r="709" spans="22:22" x14ac:dyDescent="0.35">
      <c r="V709" s="17"/>
    </row>
    <row r="710" spans="22:22" x14ac:dyDescent="0.35">
      <c r="V710" s="17"/>
    </row>
    <row r="711" spans="22:22" x14ac:dyDescent="0.35">
      <c r="V711" s="17"/>
    </row>
    <row r="712" spans="22:22" x14ac:dyDescent="0.35">
      <c r="V712" s="17"/>
    </row>
    <row r="713" spans="22:22" x14ac:dyDescent="0.35">
      <c r="V713" s="17"/>
    </row>
    <row r="714" spans="22:22" x14ac:dyDescent="0.35">
      <c r="V714" s="17"/>
    </row>
    <row r="715" spans="22:22" x14ac:dyDescent="0.35">
      <c r="V715" s="17"/>
    </row>
    <row r="716" spans="22:22" x14ac:dyDescent="0.35">
      <c r="V716" s="17"/>
    </row>
    <row r="717" spans="22:22" x14ac:dyDescent="0.35">
      <c r="V717" s="17"/>
    </row>
    <row r="718" spans="22:22" x14ac:dyDescent="0.35">
      <c r="V718" s="17"/>
    </row>
    <row r="719" spans="22:22" x14ac:dyDescent="0.35">
      <c r="V719" s="17"/>
    </row>
    <row r="720" spans="22:22" x14ac:dyDescent="0.35">
      <c r="V720" s="17"/>
    </row>
    <row r="721" spans="22:22" x14ac:dyDescent="0.35">
      <c r="V721" s="17"/>
    </row>
    <row r="722" spans="22:22" x14ac:dyDescent="0.35">
      <c r="V722" s="17"/>
    </row>
    <row r="723" spans="22:22" x14ac:dyDescent="0.35">
      <c r="V723" s="17"/>
    </row>
    <row r="724" spans="22:22" x14ac:dyDescent="0.35">
      <c r="V724" s="17"/>
    </row>
    <row r="725" spans="22:22" x14ac:dyDescent="0.35">
      <c r="V725" s="17"/>
    </row>
    <row r="726" spans="22:22" x14ac:dyDescent="0.35">
      <c r="V726" s="17"/>
    </row>
    <row r="727" spans="22:22" x14ac:dyDescent="0.35">
      <c r="V727" s="17"/>
    </row>
    <row r="728" spans="22:22" x14ac:dyDescent="0.35">
      <c r="V728" s="17"/>
    </row>
    <row r="729" spans="22:22" x14ac:dyDescent="0.35">
      <c r="V729" s="17"/>
    </row>
    <row r="730" spans="22:22" x14ac:dyDescent="0.35">
      <c r="V730" s="17"/>
    </row>
    <row r="731" spans="22:22" x14ac:dyDescent="0.35">
      <c r="V731" s="17"/>
    </row>
    <row r="732" spans="22:22" x14ac:dyDescent="0.35">
      <c r="V732" s="17"/>
    </row>
    <row r="733" spans="22:22" x14ac:dyDescent="0.35">
      <c r="V733" s="17"/>
    </row>
    <row r="734" spans="22:22" x14ac:dyDescent="0.35">
      <c r="V734" s="17"/>
    </row>
    <row r="735" spans="22:22" x14ac:dyDescent="0.35">
      <c r="V735" s="17"/>
    </row>
    <row r="736" spans="22:22" x14ac:dyDescent="0.35">
      <c r="V736" s="17"/>
    </row>
    <row r="737" spans="22:22" x14ac:dyDescent="0.35">
      <c r="V737" s="17"/>
    </row>
    <row r="738" spans="22:22" x14ac:dyDescent="0.35">
      <c r="V738" s="17"/>
    </row>
    <row r="739" spans="22:22" x14ac:dyDescent="0.35">
      <c r="V739" s="17"/>
    </row>
    <row r="740" spans="22:22" x14ac:dyDescent="0.35">
      <c r="V740" s="17"/>
    </row>
    <row r="741" spans="22:22" x14ac:dyDescent="0.35">
      <c r="V741" s="17"/>
    </row>
    <row r="742" spans="22:22" x14ac:dyDescent="0.35">
      <c r="V742" s="17"/>
    </row>
    <row r="743" spans="22:22" x14ac:dyDescent="0.35">
      <c r="V743" s="17"/>
    </row>
    <row r="744" spans="22:22" x14ac:dyDescent="0.35">
      <c r="V744" s="17"/>
    </row>
    <row r="745" spans="22:22" x14ac:dyDescent="0.35">
      <c r="V745" s="17"/>
    </row>
    <row r="746" spans="22:22" x14ac:dyDescent="0.35">
      <c r="V746" s="17"/>
    </row>
    <row r="747" spans="22:22" x14ac:dyDescent="0.35">
      <c r="V747" s="17"/>
    </row>
    <row r="748" spans="22:22" x14ac:dyDescent="0.35">
      <c r="V748" s="17"/>
    </row>
    <row r="749" spans="22:22" x14ac:dyDescent="0.35">
      <c r="V749" s="17"/>
    </row>
    <row r="750" spans="22:22" x14ac:dyDescent="0.35">
      <c r="V750" s="17"/>
    </row>
    <row r="751" spans="22:22" x14ac:dyDescent="0.35">
      <c r="V751" s="17"/>
    </row>
    <row r="752" spans="22:22" x14ac:dyDescent="0.35">
      <c r="V752" s="17"/>
    </row>
    <row r="753" spans="22:22" x14ac:dyDescent="0.35">
      <c r="V753" s="17"/>
    </row>
    <row r="754" spans="22:22" x14ac:dyDescent="0.35">
      <c r="V754" s="17"/>
    </row>
    <row r="755" spans="22:22" x14ac:dyDescent="0.35">
      <c r="V755" s="17"/>
    </row>
    <row r="756" spans="22:22" x14ac:dyDescent="0.35">
      <c r="V756" s="17"/>
    </row>
    <row r="757" spans="22:22" x14ac:dyDescent="0.35">
      <c r="V757" s="17"/>
    </row>
    <row r="758" spans="22:22" x14ac:dyDescent="0.35">
      <c r="V758" s="17"/>
    </row>
    <row r="759" spans="22:22" x14ac:dyDescent="0.35">
      <c r="V759" s="17"/>
    </row>
    <row r="760" spans="22:22" x14ac:dyDescent="0.35">
      <c r="V760" s="17"/>
    </row>
    <row r="761" spans="22:22" x14ac:dyDescent="0.35">
      <c r="V761" s="17"/>
    </row>
    <row r="762" spans="22:22" x14ac:dyDescent="0.35">
      <c r="V762" s="17"/>
    </row>
    <row r="763" spans="22:22" x14ac:dyDescent="0.35">
      <c r="V763" s="17"/>
    </row>
    <row r="764" spans="22:22" x14ac:dyDescent="0.35">
      <c r="V764" s="17"/>
    </row>
    <row r="765" spans="22:22" x14ac:dyDescent="0.35">
      <c r="V765" s="17"/>
    </row>
    <row r="766" spans="22:22" x14ac:dyDescent="0.35">
      <c r="V766" s="17"/>
    </row>
    <row r="767" spans="22:22" x14ac:dyDescent="0.35">
      <c r="V767" s="17"/>
    </row>
    <row r="768" spans="22:22" x14ac:dyDescent="0.35">
      <c r="V768" s="17"/>
    </row>
    <row r="769" spans="22:22" x14ac:dyDescent="0.35">
      <c r="V769" s="17"/>
    </row>
    <row r="770" spans="22:22" x14ac:dyDescent="0.35">
      <c r="V770" s="17"/>
    </row>
    <row r="771" spans="22:22" x14ac:dyDescent="0.35">
      <c r="V771" s="17"/>
    </row>
    <row r="772" spans="22:22" x14ac:dyDescent="0.35">
      <c r="V772" s="17"/>
    </row>
    <row r="773" spans="22:22" x14ac:dyDescent="0.35">
      <c r="V773" s="17"/>
    </row>
    <row r="774" spans="22:22" x14ac:dyDescent="0.35">
      <c r="V774" s="17"/>
    </row>
    <row r="775" spans="22:22" x14ac:dyDescent="0.35">
      <c r="V775" s="17"/>
    </row>
    <row r="776" spans="22:22" x14ac:dyDescent="0.35">
      <c r="V776" s="17"/>
    </row>
    <row r="777" spans="22:22" x14ac:dyDescent="0.35">
      <c r="V777" s="17"/>
    </row>
    <row r="778" spans="22:22" x14ac:dyDescent="0.35">
      <c r="V778" s="17"/>
    </row>
    <row r="779" spans="22:22" x14ac:dyDescent="0.35">
      <c r="V779" s="17"/>
    </row>
    <row r="780" spans="22:22" x14ac:dyDescent="0.35">
      <c r="V780" s="17"/>
    </row>
    <row r="781" spans="22:22" x14ac:dyDescent="0.35">
      <c r="V781" s="17"/>
    </row>
    <row r="782" spans="22:22" x14ac:dyDescent="0.35">
      <c r="V782" s="17"/>
    </row>
    <row r="783" spans="22:22" x14ac:dyDescent="0.35">
      <c r="V783" s="17"/>
    </row>
    <row r="784" spans="22:22" x14ac:dyDescent="0.35">
      <c r="V784" s="17"/>
    </row>
    <row r="785" spans="22:22" x14ac:dyDescent="0.35">
      <c r="V785" s="17"/>
    </row>
    <row r="786" spans="22:22" x14ac:dyDescent="0.35">
      <c r="V786" s="17"/>
    </row>
    <row r="787" spans="22:22" x14ac:dyDescent="0.35">
      <c r="V787" s="17"/>
    </row>
    <row r="788" spans="22:22" x14ac:dyDescent="0.35">
      <c r="V788" s="17"/>
    </row>
    <row r="789" spans="22:22" x14ac:dyDescent="0.35">
      <c r="V789" s="17"/>
    </row>
    <row r="790" spans="22:22" x14ac:dyDescent="0.35">
      <c r="V790" s="17"/>
    </row>
    <row r="791" spans="22:22" x14ac:dyDescent="0.35">
      <c r="V791" s="17"/>
    </row>
    <row r="792" spans="22:22" x14ac:dyDescent="0.35">
      <c r="V792" s="17"/>
    </row>
    <row r="793" spans="22:22" x14ac:dyDescent="0.35">
      <c r="V793" s="17"/>
    </row>
    <row r="794" spans="22:22" x14ac:dyDescent="0.35">
      <c r="V794" s="17"/>
    </row>
    <row r="795" spans="22:22" x14ac:dyDescent="0.35">
      <c r="V795" s="17"/>
    </row>
    <row r="796" spans="22:22" x14ac:dyDescent="0.35">
      <c r="V796" s="17"/>
    </row>
    <row r="797" spans="22:22" x14ac:dyDescent="0.35">
      <c r="V797" s="17"/>
    </row>
    <row r="798" spans="22:22" x14ac:dyDescent="0.35">
      <c r="V798" s="17"/>
    </row>
    <row r="799" spans="22:22" x14ac:dyDescent="0.35">
      <c r="V799" s="17"/>
    </row>
    <row r="800" spans="22:22" x14ac:dyDescent="0.35">
      <c r="V800" s="17"/>
    </row>
    <row r="801" spans="22:22" x14ac:dyDescent="0.35">
      <c r="V801" s="17"/>
    </row>
    <row r="802" spans="22:22" x14ac:dyDescent="0.35">
      <c r="V802" s="17"/>
    </row>
    <row r="803" spans="22:22" x14ac:dyDescent="0.35">
      <c r="V803" s="17"/>
    </row>
    <row r="804" spans="22:22" x14ac:dyDescent="0.35">
      <c r="V804" s="17"/>
    </row>
    <row r="805" spans="22:22" x14ac:dyDescent="0.35">
      <c r="V805" s="17"/>
    </row>
    <row r="806" spans="22:22" x14ac:dyDescent="0.35">
      <c r="V806" s="17"/>
    </row>
    <row r="807" spans="22:22" x14ac:dyDescent="0.35">
      <c r="V807" s="17"/>
    </row>
    <row r="808" spans="22:22" x14ac:dyDescent="0.35">
      <c r="V808" s="17"/>
    </row>
    <row r="809" spans="22:22" x14ac:dyDescent="0.35">
      <c r="V809" s="17"/>
    </row>
    <row r="810" spans="22:22" x14ac:dyDescent="0.35">
      <c r="V810" s="17"/>
    </row>
    <row r="811" spans="22:22" x14ac:dyDescent="0.35">
      <c r="V811" s="17"/>
    </row>
    <row r="812" spans="22:22" x14ac:dyDescent="0.35">
      <c r="V812" s="17"/>
    </row>
    <row r="813" spans="22:22" x14ac:dyDescent="0.35">
      <c r="V813" s="17"/>
    </row>
    <row r="814" spans="22:22" x14ac:dyDescent="0.35">
      <c r="V814" s="17"/>
    </row>
    <row r="815" spans="22:22" x14ac:dyDescent="0.35">
      <c r="V815" s="17"/>
    </row>
    <row r="816" spans="22:22" x14ac:dyDescent="0.35">
      <c r="V816" s="17"/>
    </row>
    <row r="817" spans="22:22" x14ac:dyDescent="0.35">
      <c r="V817" s="17"/>
    </row>
    <row r="818" spans="22:22" x14ac:dyDescent="0.35">
      <c r="V818" s="17"/>
    </row>
    <row r="819" spans="22:22" x14ac:dyDescent="0.35">
      <c r="V819" s="17"/>
    </row>
    <row r="820" spans="22:22" x14ac:dyDescent="0.35">
      <c r="V820" s="17"/>
    </row>
    <row r="821" spans="22:22" x14ac:dyDescent="0.35">
      <c r="V821" s="17"/>
    </row>
    <row r="822" spans="22:22" x14ac:dyDescent="0.35">
      <c r="V822" s="17"/>
    </row>
    <row r="823" spans="22:22" x14ac:dyDescent="0.35">
      <c r="V823" s="17"/>
    </row>
    <row r="824" spans="22:22" x14ac:dyDescent="0.35">
      <c r="V824" s="17"/>
    </row>
    <row r="825" spans="22:22" x14ac:dyDescent="0.35">
      <c r="V825" s="17"/>
    </row>
    <row r="826" spans="22:22" x14ac:dyDescent="0.35">
      <c r="V826" s="17"/>
    </row>
    <row r="827" spans="22:22" x14ac:dyDescent="0.35">
      <c r="V827" s="17"/>
    </row>
    <row r="828" spans="22:22" x14ac:dyDescent="0.35">
      <c r="V828" s="17"/>
    </row>
    <row r="829" spans="22:22" x14ac:dyDescent="0.35">
      <c r="V829" s="17"/>
    </row>
    <row r="830" spans="22:22" x14ac:dyDescent="0.35">
      <c r="V830" s="17"/>
    </row>
    <row r="831" spans="22:22" x14ac:dyDescent="0.35">
      <c r="V831" s="17"/>
    </row>
    <row r="832" spans="22:22" x14ac:dyDescent="0.35">
      <c r="V832" s="17"/>
    </row>
    <row r="833" spans="22:22" x14ac:dyDescent="0.35">
      <c r="V833" s="17"/>
    </row>
    <row r="834" spans="22:22" x14ac:dyDescent="0.35">
      <c r="V834" s="17"/>
    </row>
    <row r="835" spans="22:22" x14ac:dyDescent="0.35">
      <c r="V835" s="17"/>
    </row>
    <row r="836" spans="22:22" x14ac:dyDescent="0.35">
      <c r="V836" s="17"/>
    </row>
    <row r="837" spans="22:22" x14ac:dyDescent="0.35">
      <c r="V837" s="17"/>
    </row>
    <row r="838" spans="22:22" x14ac:dyDescent="0.35">
      <c r="V838" s="17"/>
    </row>
    <row r="839" spans="22:22" x14ac:dyDescent="0.35">
      <c r="V839" s="17"/>
    </row>
    <row r="840" spans="22:22" x14ac:dyDescent="0.35">
      <c r="V840" s="17"/>
    </row>
    <row r="841" spans="22:22" x14ac:dyDescent="0.35">
      <c r="V841" s="17"/>
    </row>
    <row r="842" spans="22:22" x14ac:dyDescent="0.35">
      <c r="V842" s="17"/>
    </row>
    <row r="843" spans="22:22" x14ac:dyDescent="0.35">
      <c r="V843" s="17"/>
    </row>
    <row r="844" spans="22:22" x14ac:dyDescent="0.35">
      <c r="V844" s="17"/>
    </row>
    <row r="845" spans="22:22" x14ac:dyDescent="0.35">
      <c r="V845" s="17"/>
    </row>
    <row r="846" spans="22:22" x14ac:dyDescent="0.35">
      <c r="V846" s="17"/>
    </row>
    <row r="847" spans="22:22" x14ac:dyDescent="0.35">
      <c r="V847" s="17"/>
    </row>
    <row r="848" spans="22:22" x14ac:dyDescent="0.35">
      <c r="V848" s="17"/>
    </row>
    <row r="849" spans="22:22" x14ac:dyDescent="0.35">
      <c r="V849" s="17"/>
    </row>
    <row r="850" spans="22:22" x14ac:dyDescent="0.35">
      <c r="V850" s="17"/>
    </row>
    <row r="851" spans="22:22" x14ac:dyDescent="0.35">
      <c r="V851" s="17"/>
    </row>
    <row r="852" spans="22:22" x14ac:dyDescent="0.35">
      <c r="V852" s="17"/>
    </row>
    <row r="853" spans="22:22" x14ac:dyDescent="0.35">
      <c r="V853" s="17"/>
    </row>
    <row r="854" spans="22:22" x14ac:dyDescent="0.35">
      <c r="V854" s="17"/>
    </row>
    <row r="855" spans="22:22" x14ac:dyDescent="0.35">
      <c r="V855" s="17"/>
    </row>
    <row r="856" spans="22:22" x14ac:dyDescent="0.35">
      <c r="V856" s="17"/>
    </row>
    <row r="857" spans="22:22" x14ac:dyDescent="0.35">
      <c r="V857" s="17"/>
    </row>
    <row r="858" spans="22:22" x14ac:dyDescent="0.35">
      <c r="V858" s="17"/>
    </row>
    <row r="859" spans="22:22" x14ac:dyDescent="0.35">
      <c r="V859" s="17"/>
    </row>
    <row r="860" spans="22:22" x14ac:dyDescent="0.35">
      <c r="V860" s="17"/>
    </row>
    <row r="861" spans="22:22" x14ac:dyDescent="0.35">
      <c r="V861" s="17"/>
    </row>
    <row r="862" spans="22:22" x14ac:dyDescent="0.35">
      <c r="V862" s="17"/>
    </row>
    <row r="863" spans="22:22" x14ac:dyDescent="0.35">
      <c r="V863" s="17"/>
    </row>
    <row r="864" spans="22:22" x14ac:dyDescent="0.35">
      <c r="V864" s="17"/>
    </row>
    <row r="865" spans="22:22" x14ac:dyDescent="0.35">
      <c r="V865" s="17"/>
    </row>
    <row r="866" spans="22:22" x14ac:dyDescent="0.35">
      <c r="V866" s="17"/>
    </row>
    <row r="867" spans="22:22" x14ac:dyDescent="0.35">
      <c r="V867" s="17"/>
    </row>
    <row r="868" spans="22:22" x14ac:dyDescent="0.35">
      <c r="V868" s="17"/>
    </row>
    <row r="869" spans="22:22" x14ac:dyDescent="0.35">
      <c r="V869" s="17"/>
    </row>
    <row r="870" spans="22:22" x14ac:dyDescent="0.35">
      <c r="V870" s="17"/>
    </row>
    <row r="871" spans="22:22" x14ac:dyDescent="0.35">
      <c r="V871" s="17"/>
    </row>
    <row r="872" spans="22:22" x14ac:dyDescent="0.35">
      <c r="V872" s="17"/>
    </row>
    <row r="873" spans="22:22" x14ac:dyDescent="0.35">
      <c r="V873" s="17"/>
    </row>
    <row r="874" spans="22:22" x14ac:dyDescent="0.35">
      <c r="V874" s="17"/>
    </row>
    <row r="875" spans="22:22" x14ac:dyDescent="0.35">
      <c r="V875" s="17"/>
    </row>
    <row r="876" spans="22:22" x14ac:dyDescent="0.35">
      <c r="V876" s="17"/>
    </row>
    <row r="877" spans="22:22" x14ac:dyDescent="0.35">
      <c r="V877" s="17"/>
    </row>
    <row r="878" spans="22:22" x14ac:dyDescent="0.35">
      <c r="V878" s="17"/>
    </row>
    <row r="879" spans="22:22" x14ac:dyDescent="0.35">
      <c r="V879" s="17"/>
    </row>
    <row r="880" spans="22:22" x14ac:dyDescent="0.35">
      <c r="V880" s="17"/>
    </row>
    <row r="881" spans="22:22" x14ac:dyDescent="0.35">
      <c r="V881" s="17"/>
    </row>
    <row r="882" spans="22:22" x14ac:dyDescent="0.35">
      <c r="V882" s="17"/>
    </row>
    <row r="883" spans="22:22" x14ac:dyDescent="0.35">
      <c r="V883" s="17"/>
    </row>
    <row r="884" spans="22:22" x14ac:dyDescent="0.35">
      <c r="V884" s="17"/>
    </row>
    <row r="885" spans="22:22" x14ac:dyDescent="0.35">
      <c r="V885" s="17"/>
    </row>
    <row r="886" spans="22:22" x14ac:dyDescent="0.35">
      <c r="V886" s="17"/>
    </row>
    <row r="887" spans="22:22" x14ac:dyDescent="0.35">
      <c r="V887" s="17"/>
    </row>
    <row r="888" spans="22:22" x14ac:dyDescent="0.35">
      <c r="V888" s="17"/>
    </row>
    <row r="889" spans="22:22" x14ac:dyDescent="0.35">
      <c r="V889" s="17"/>
    </row>
    <row r="890" spans="22:22" x14ac:dyDescent="0.35">
      <c r="V890" s="17"/>
    </row>
    <row r="891" spans="22:22" x14ac:dyDescent="0.35">
      <c r="V891" s="17"/>
    </row>
    <row r="892" spans="22:22" x14ac:dyDescent="0.35">
      <c r="V892" s="17"/>
    </row>
    <row r="893" spans="22:22" x14ac:dyDescent="0.35">
      <c r="V893" s="17"/>
    </row>
    <row r="894" spans="22:22" x14ac:dyDescent="0.35">
      <c r="V894" s="17"/>
    </row>
    <row r="895" spans="22:22" x14ac:dyDescent="0.35">
      <c r="V895" s="17"/>
    </row>
    <row r="896" spans="22:22" x14ac:dyDescent="0.35">
      <c r="V896" s="17"/>
    </row>
    <row r="897" spans="22:22" x14ac:dyDescent="0.35">
      <c r="V897" s="17"/>
    </row>
    <row r="898" spans="22:22" x14ac:dyDescent="0.35">
      <c r="V898" s="17"/>
    </row>
    <row r="899" spans="22:22" x14ac:dyDescent="0.35">
      <c r="V899" s="17"/>
    </row>
    <row r="900" spans="22:22" x14ac:dyDescent="0.35">
      <c r="V900" s="17"/>
    </row>
    <row r="901" spans="22:22" x14ac:dyDescent="0.35">
      <c r="V901" s="17"/>
    </row>
    <row r="902" spans="22:22" x14ac:dyDescent="0.35">
      <c r="V902" s="17"/>
    </row>
    <row r="903" spans="22:22" x14ac:dyDescent="0.35">
      <c r="V903" s="17"/>
    </row>
    <row r="904" spans="22:22" x14ac:dyDescent="0.35">
      <c r="V904" s="17"/>
    </row>
    <row r="905" spans="22:22" x14ac:dyDescent="0.35">
      <c r="V905" s="17"/>
    </row>
    <row r="906" spans="22:22" x14ac:dyDescent="0.35">
      <c r="V906" s="17"/>
    </row>
    <row r="907" spans="22:22" x14ac:dyDescent="0.35">
      <c r="V907" s="17"/>
    </row>
    <row r="908" spans="22:22" x14ac:dyDescent="0.35">
      <c r="V908" s="17"/>
    </row>
    <row r="909" spans="22:22" x14ac:dyDescent="0.35">
      <c r="V909" s="17"/>
    </row>
    <row r="910" spans="22:22" x14ac:dyDescent="0.35">
      <c r="V910" s="17"/>
    </row>
    <row r="911" spans="22:22" x14ac:dyDescent="0.35">
      <c r="V911" s="17"/>
    </row>
    <row r="912" spans="22:22" x14ac:dyDescent="0.35">
      <c r="V912" s="17"/>
    </row>
    <row r="913" spans="22:22" x14ac:dyDescent="0.35">
      <c r="V913" s="17"/>
    </row>
    <row r="914" spans="22:22" x14ac:dyDescent="0.35">
      <c r="V914" s="17"/>
    </row>
    <row r="915" spans="22:22" x14ac:dyDescent="0.35">
      <c r="V915" s="17"/>
    </row>
    <row r="916" spans="22:22" x14ac:dyDescent="0.35">
      <c r="V916" s="17"/>
    </row>
    <row r="917" spans="22:22" x14ac:dyDescent="0.35">
      <c r="V917" s="17"/>
    </row>
    <row r="918" spans="22:22" x14ac:dyDescent="0.35">
      <c r="V918" s="17"/>
    </row>
    <row r="919" spans="22:22" x14ac:dyDescent="0.35">
      <c r="V919" s="17"/>
    </row>
    <row r="920" spans="22:22" x14ac:dyDescent="0.35">
      <c r="V920" s="17"/>
    </row>
    <row r="921" spans="22:22" x14ac:dyDescent="0.35">
      <c r="V921" s="17"/>
    </row>
    <row r="922" spans="22:22" x14ac:dyDescent="0.35">
      <c r="V922" s="17"/>
    </row>
    <row r="923" spans="22:22" x14ac:dyDescent="0.35">
      <c r="V923" s="17"/>
    </row>
    <row r="924" spans="22:22" x14ac:dyDescent="0.35">
      <c r="V924" s="17"/>
    </row>
    <row r="925" spans="22:22" x14ac:dyDescent="0.35">
      <c r="V925" s="17"/>
    </row>
    <row r="926" spans="22:22" x14ac:dyDescent="0.35">
      <c r="V926" s="17"/>
    </row>
    <row r="927" spans="22:22" x14ac:dyDescent="0.35">
      <c r="V927" s="17"/>
    </row>
    <row r="928" spans="22:22" x14ac:dyDescent="0.35">
      <c r="V928" s="17"/>
    </row>
    <row r="929" spans="22:22" x14ac:dyDescent="0.35">
      <c r="V929" s="17"/>
    </row>
    <row r="930" spans="22:22" x14ac:dyDescent="0.35">
      <c r="V930" s="17"/>
    </row>
    <row r="931" spans="22:22" x14ac:dyDescent="0.35">
      <c r="V931" s="17"/>
    </row>
    <row r="932" spans="22:22" x14ac:dyDescent="0.35">
      <c r="V932" s="17"/>
    </row>
    <row r="933" spans="22:22" x14ac:dyDescent="0.35">
      <c r="V933" s="17"/>
    </row>
    <row r="934" spans="22:22" x14ac:dyDescent="0.35">
      <c r="V934" s="17"/>
    </row>
    <row r="935" spans="22:22" x14ac:dyDescent="0.35">
      <c r="V935" s="17"/>
    </row>
    <row r="936" spans="22:22" x14ac:dyDescent="0.35">
      <c r="V936" s="17"/>
    </row>
    <row r="937" spans="22:22" x14ac:dyDescent="0.35">
      <c r="V937" s="17"/>
    </row>
    <row r="938" spans="22:22" x14ac:dyDescent="0.35">
      <c r="V938" s="17"/>
    </row>
    <row r="939" spans="22:22" x14ac:dyDescent="0.35">
      <c r="V939" s="17"/>
    </row>
    <row r="940" spans="22:22" x14ac:dyDescent="0.35">
      <c r="V940" s="17"/>
    </row>
    <row r="941" spans="22:22" x14ac:dyDescent="0.35">
      <c r="V941" s="17"/>
    </row>
    <row r="942" spans="22:22" x14ac:dyDescent="0.35">
      <c r="V942" s="17"/>
    </row>
    <row r="943" spans="22:22" x14ac:dyDescent="0.35">
      <c r="V943" s="17"/>
    </row>
    <row r="944" spans="22:22" x14ac:dyDescent="0.35">
      <c r="V944" s="17"/>
    </row>
    <row r="945" spans="22:22" x14ac:dyDescent="0.35">
      <c r="V945" s="17"/>
    </row>
    <row r="946" spans="22:22" x14ac:dyDescent="0.35">
      <c r="V946" s="17"/>
    </row>
    <row r="947" spans="22:22" x14ac:dyDescent="0.35">
      <c r="V947" s="17"/>
    </row>
    <row r="948" spans="22:22" x14ac:dyDescent="0.35">
      <c r="V948" s="17"/>
    </row>
    <row r="949" spans="22:22" x14ac:dyDescent="0.35">
      <c r="V949" s="17"/>
    </row>
    <row r="950" spans="22:22" x14ac:dyDescent="0.35">
      <c r="V950" s="17"/>
    </row>
    <row r="951" spans="22:22" x14ac:dyDescent="0.35">
      <c r="V951" s="17"/>
    </row>
    <row r="952" spans="22:22" x14ac:dyDescent="0.35">
      <c r="V952" s="17"/>
    </row>
    <row r="953" spans="22:22" x14ac:dyDescent="0.35">
      <c r="V953" s="17"/>
    </row>
    <row r="954" spans="22:22" x14ac:dyDescent="0.35">
      <c r="V954" s="17"/>
    </row>
    <row r="955" spans="22:22" x14ac:dyDescent="0.35">
      <c r="V955" s="17"/>
    </row>
    <row r="956" spans="22:22" x14ac:dyDescent="0.35">
      <c r="V956" s="17"/>
    </row>
    <row r="957" spans="22:22" x14ac:dyDescent="0.35">
      <c r="V957" s="17"/>
    </row>
    <row r="958" spans="22:22" x14ac:dyDescent="0.35">
      <c r="V958" s="17"/>
    </row>
    <row r="959" spans="22:22" x14ac:dyDescent="0.35">
      <c r="V959" s="17"/>
    </row>
    <row r="960" spans="22:22" x14ac:dyDescent="0.35">
      <c r="V960" s="17"/>
    </row>
    <row r="961" spans="22:22" x14ac:dyDescent="0.35">
      <c r="V961" s="17"/>
    </row>
    <row r="962" spans="22:22" x14ac:dyDescent="0.35">
      <c r="V962" s="17"/>
    </row>
    <row r="963" spans="22:22" x14ac:dyDescent="0.35">
      <c r="V963" s="17"/>
    </row>
    <row r="964" spans="22:22" x14ac:dyDescent="0.35">
      <c r="V964" s="17"/>
    </row>
    <row r="965" spans="22:22" x14ac:dyDescent="0.35">
      <c r="V965" s="17"/>
    </row>
    <row r="966" spans="22:22" x14ac:dyDescent="0.35">
      <c r="V966" s="17"/>
    </row>
    <row r="967" spans="22:22" x14ac:dyDescent="0.35">
      <c r="V967" s="17"/>
    </row>
    <row r="968" spans="22:22" x14ac:dyDescent="0.35">
      <c r="V968" s="17"/>
    </row>
    <row r="969" spans="22:22" x14ac:dyDescent="0.35">
      <c r="V969" s="17"/>
    </row>
    <row r="970" spans="22:22" x14ac:dyDescent="0.35">
      <c r="V970" s="17"/>
    </row>
    <row r="971" spans="22:22" x14ac:dyDescent="0.35">
      <c r="V971" s="17"/>
    </row>
    <row r="972" spans="22:22" x14ac:dyDescent="0.35">
      <c r="V972" s="17"/>
    </row>
    <row r="973" spans="22:22" x14ac:dyDescent="0.35">
      <c r="V973" s="17"/>
    </row>
    <row r="974" spans="22:22" x14ac:dyDescent="0.35">
      <c r="V974" s="17"/>
    </row>
    <row r="975" spans="22:22" x14ac:dyDescent="0.35">
      <c r="V975" s="17"/>
    </row>
    <row r="976" spans="22:22" x14ac:dyDescent="0.35">
      <c r="V976" s="17"/>
    </row>
    <row r="977" spans="22:22" x14ac:dyDescent="0.35">
      <c r="V977" s="17"/>
    </row>
    <row r="978" spans="22:22" x14ac:dyDescent="0.35">
      <c r="V978" s="17"/>
    </row>
    <row r="979" spans="22:22" x14ac:dyDescent="0.35">
      <c r="V979" s="17"/>
    </row>
    <row r="980" spans="22:22" x14ac:dyDescent="0.35">
      <c r="V980" s="17"/>
    </row>
    <row r="981" spans="22:22" x14ac:dyDescent="0.35">
      <c r="V981" s="17"/>
    </row>
    <row r="982" spans="22:22" x14ac:dyDescent="0.35">
      <c r="V982" s="17"/>
    </row>
    <row r="983" spans="22:22" x14ac:dyDescent="0.35">
      <c r="V983" s="17"/>
    </row>
    <row r="984" spans="22:22" x14ac:dyDescent="0.35">
      <c r="V984" s="17"/>
    </row>
    <row r="985" spans="22:22" x14ac:dyDescent="0.35">
      <c r="V985" s="17"/>
    </row>
    <row r="986" spans="22:22" x14ac:dyDescent="0.35">
      <c r="V986" s="17"/>
    </row>
    <row r="987" spans="22:22" x14ac:dyDescent="0.35">
      <c r="V987" s="17"/>
    </row>
    <row r="988" spans="22:22" x14ac:dyDescent="0.35">
      <c r="V988" s="17"/>
    </row>
    <row r="989" spans="22:22" x14ac:dyDescent="0.35">
      <c r="V989" s="17"/>
    </row>
    <row r="990" spans="22:22" x14ac:dyDescent="0.35">
      <c r="V990" s="17"/>
    </row>
    <row r="991" spans="22:22" x14ac:dyDescent="0.35">
      <c r="V991" s="17"/>
    </row>
    <row r="992" spans="22:22" x14ac:dyDescent="0.35">
      <c r="V992" s="17"/>
    </row>
    <row r="993" spans="22:22" x14ac:dyDescent="0.35">
      <c r="V993" s="17"/>
    </row>
    <row r="994" spans="22:22" x14ac:dyDescent="0.35">
      <c r="V994" s="17"/>
    </row>
    <row r="995" spans="22:22" x14ac:dyDescent="0.35">
      <c r="V995" s="17"/>
    </row>
    <row r="996" spans="22:22" x14ac:dyDescent="0.35">
      <c r="V996" s="17"/>
    </row>
    <row r="997" spans="22:22" x14ac:dyDescent="0.35">
      <c r="V997" s="17"/>
    </row>
    <row r="998" spans="22:22" x14ac:dyDescent="0.35">
      <c r="V998" s="17"/>
    </row>
    <row r="999" spans="22:22" x14ac:dyDescent="0.35">
      <c r="V999" s="17"/>
    </row>
    <row r="1000" spans="22:22" x14ac:dyDescent="0.35">
      <c r="V1000" s="17"/>
    </row>
    <row r="1001" spans="22:22" x14ac:dyDescent="0.35">
      <c r="V1001" s="17"/>
    </row>
    <row r="1002" spans="22:22" x14ac:dyDescent="0.35">
      <c r="V1002" s="17"/>
    </row>
    <row r="1003" spans="22:22" x14ac:dyDescent="0.35">
      <c r="V1003" s="17"/>
    </row>
    <row r="1004" spans="22:22" x14ac:dyDescent="0.35">
      <c r="V1004" s="17"/>
    </row>
    <row r="1005" spans="22:22" x14ac:dyDescent="0.35">
      <c r="V1005" s="17"/>
    </row>
    <row r="1006" spans="22:22" x14ac:dyDescent="0.35">
      <c r="V1006" s="17"/>
    </row>
    <row r="1007" spans="22:22" x14ac:dyDescent="0.35">
      <c r="V1007" s="17"/>
    </row>
    <row r="1008" spans="22:22" x14ac:dyDescent="0.35">
      <c r="V1008" s="17"/>
    </row>
    <row r="1009" spans="22:22" x14ac:dyDescent="0.35">
      <c r="V1009" s="17"/>
    </row>
    <row r="1010" spans="22:22" x14ac:dyDescent="0.35">
      <c r="V1010" s="17"/>
    </row>
    <row r="1011" spans="22:22" x14ac:dyDescent="0.35">
      <c r="V1011" s="17"/>
    </row>
    <row r="1012" spans="22:22" x14ac:dyDescent="0.35">
      <c r="V1012" s="17"/>
    </row>
    <row r="1013" spans="22:22" x14ac:dyDescent="0.35">
      <c r="V1013" s="17"/>
    </row>
    <row r="1014" spans="22:22" x14ac:dyDescent="0.35">
      <c r="V1014" s="17"/>
    </row>
    <row r="1015" spans="22:22" x14ac:dyDescent="0.35">
      <c r="V1015" s="17"/>
    </row>
    <row r="1016" spans="22:22" x14ac:dyDescent="0.35">
      <c r="V1016" s="17"/>
    </row>
    <row r="1017" spans="22:22" x14ac:dyDescent="0.35">
      <c r="V1017" s="17"/>
    </row>
    <row r="1018" spans="22:22" x14ac:dyDescent="0.35">
      <c r="V1018" s="17"/>
    </row>
    <row r="1019" spans="22:22" x14ac:dyDescent="0.35">
      <c r="V1019" s="17"/>
    </row>
    <row r="1020" spans="22:22" x14ac:dyDescent="0.35">
      <c r="V1020" s="17"/>
    </row>
    <row r="1021" spans="22:22" x14ac:dyDescent="0.35">
      <c r="V1021" s="17"/>
    </row>
    <row r="1022" spans="22:22" x14ac:dyDescent="0.35">
      <c r="V1022" s="17"/>
    </row>
    <row r="1023" spans="22:22" x14ac:dyDescent="0.35">
      <c r="V1023" s="17"/>
    </row>
    <row r="1024" spans="22:22" x14ac:dyDescent="0.35">
      <c r="V1024" s="17"/>
    </row>
    <row r="1025" spans="22:22" x14ac:dyDescent="0.35">
      <c r="V1025" s="17"/>
    </row>
    <row r="1026" spans="22:22" x14ac:dyDescent="0.35">
      <c r="V1026" s="17"/>
    </row>
    <row r="1027" spans="22:22" x14ac:dyDescent="0.35">
      <c r="V1027" s="17"/>
    </row>
    <row r="1028" spans="22:22" x14ac:dyDescent="0.35">
      <c r="V1028" s="17"/>
    </row>
    <row r="1029" spans="22:22" x14ac:dyDescent="0.35">
      <c r="V1029" s="17"/>
    </row>
    <row r="1030" spans="22:22" x14ac:dyDescent="0.35">
      <c r="V1030" s="17"/>
    </row>
    <row r="1031" spans="22:22" x14ac:dyDescent="0.35">
      <c r="V1031" s="17"/>
    </row>
    <row r="1032" spans="22:22" x14ac:dyDescent="0.35">
      <c r="V1032" s="17"/>
    </row>
    <row r="1033" spans="22:22" x14ac:dyDescent="0.35">
      <c r="V1033" s="17"/>
    </row>
    <row r="1034" spans="22:22" x14ac:dyDescent="0.35">
      <c r="V1034" s="17"/>
    </row>
    <row r="1035" spans="22:22" x14ac:dyDescent="0.35">
      <c r="V1035" s="17"/>
    </row>
    <row r="1036" spans="22:22" x14ac:dyDescent="0.35">
      <c r="V1036" s="17"/>
    </row>
    <row r="1037" spans="22:22" x14ac:dyDescent="0.35">
      <c r="V1037" s="17"/>
    </row>
    <row r="1038" spans="22:22" x14ac:dyDescent="0.35">
      <c r="V1038" s="17"/>
    </row>
    <row r="1039" spans="22:22" x14ac:dyDescent="0.35">
      <c r="V1039" s="17"/>
    </row>
    <row r="1040" spans="22:22" x14ac:dyDescent="0.35">
      <c r="V1040" s="17"/>
    </row>
    <row r="1041" spans="22:22" x14ac:dyDescent="0.35">
      <c r="V1041" s="17"/>
    </row>
    <row r="1042" spans="22:22" x14ac:dyDescent="0.35">
      <c r="V1042" s="17"/>
    </row>
    <row r="1043" spans="22:22" x14ac:dyDescent="0.35">
      <c r="V1043" s="17"/>
    </row>
    <row r="1044" spans="22:22" x14ac:dyDescent="0.35">
      <c r="V1044" s="17"/>
    </row>
    <row r="1045" spans="22:22" x14ac:dyDescent="0.35">
      <c r="V1045" s="17"/>
    </row>
    <row r="1046" spans="22:22" x14ac:dyDescent="0.35">
      <c r="V1046" s="17"/>
    </row>
    <row r="1047" spans="22:22" x14ac:dyDescent="0.35">
      <c r="V1047" s="17"/>
    </row>
    <row r="1048" spans="22:22" x14ac:dyDescent="0.35">
      <c r="V1048" s="17"/>
    </row>
    <row r="1049" spans="22:22" x14ac:dyDescent="0.35">
      <c r="V1049" s="17"/>
    </row>
    <row r="1050" spans="22:22" x14ac:dyDescent="0.35">
      <c r="V1050" s="17"/>
    </row>
    <row r="1051" spans="22:22" x14ac:dyDescent="0.35">
      <c r="V1051" s="17"/>
    </row>
    <row r="1052" spans="22:22" x14ac:dyDescent="0.35">
      <c r="V1052" s="17"/>
    </row>
    <row r="1053" spans="22:22" x14ac:dyDescent="0.35">
      <c r="V1053" s="17"/>
    </row>
    <row r="1054" spans="22:22" x14ac:dyDescent="0.35">
      <c r="V1054" s="17"/>
    </row>
    <row r="1055" spans="22:22" x14ac:dyDescent="0.35">
      <c r="V1055" s="17"/>
    </row>
    <row r="1056" spans="22:22" x14ac:dyDescent="0.35">
      <c r="V1056" s="17"/>
    </row>
    <row r="1057" spans="22:22" x14ac:dyDescent="0.35">
      <c r="V1057" s="17"/>
    </row>
    <row r="1058" spans="22:22" x14ac:dyDescent="0.35">
      <c r="V1058" s="17"/>
    </row>
    <row r="1059" spans="22:22" x14ac:dyDescent="0.35">
      <c r="V1059" s="17"/>
    </row>
    <row r="1060" spans="22:22" x14ac:dyDescent="0.35">
      <c r="V1060" s="17"/>
    </row>
    <row r="1061" spans="22:22" x14ac:dyDescent="0.35">
      <c r="V1061" s="17"/>
    </row>
    <row r="1062" spans="22:22" x14ac:dyDescent="0.35">
      <c r="V1062" s="17"/>
    </row>
    <row r="1063" spans="22:22" x14ac:dyDescent="0.35">
      <c r="V1063" s="17"/>
    </row>
    <row r="1064" spans="22:22" x14ac:dyDescent="0.35">
      <c r="V1064" s="17"/>
    </row>
    <row r="1065" spans="22:22" x14ac:dyDescent="0.35">
      <c r="V1065" s="17"/>
    </row>
    <row r="1066" spans="22:22" x14ac:dyDescent="0.35">
      <c r="V1066" s="17"/>
    </row>
    <row r="1067" spans="22:22" x14ac:dyDescent="0.35">
      <c r="V1067" s="17"/>
    </row>
    <row r="1068" spans="22:22" x14ac:dyDescent="0.35">
      <c r="V1068" s="17"/>
    </row>
    <row r="1069" spans="22:22" x14ac:dyDescent="0.35">
      <c r="V1069" s="17"/>
    </row>
    <row r="1070" spans="22:22" x14ac:dyDescent="0.35">
      <c r="V1070" s="17"/>
    </row>
    <row r="1071" spans="22:22" x14ac:dyDescent="0.35">
      <c r="V1071" s="17"/>
    </row>
    <row r="1072" spans="22:22" x14ac:dyDescent="0.35">
      <c r="V1072" s="17"/>
    </row>
    <row r="1073" spans="22:22" x14ac:dyDescent="0.35">
      <c r="V1073" s="17"/>
    </row>
    <row r="1074" spans="22:22" x14ac:dyDescent="0.35">
      <c r="V1074" s="17"/>
    </row>
    <row r="1075" spans="22:22" x14ac:dyDescent="0.35">
      <c r="V1075" s="17"/>
    </row>
    <row r="1076" spans="22:22" x14ac:dyDescent="0.35">
      <c r="V1076" s="17"/>
    </row>
    <row r="1077" spans="22:22" x14ac:dyDescent="0.35">
      <c r="V1077" s="17"/>
    </row>
    <row r="1078" spans="22:22" x14ac:dyDescent="0.35">
      <c r="V1078" s="17"/>
    </row>
    <row r="1079" spans="22:22" x14ac:dyDescent="0.35">
      <c r="V1079" s="17"/>
    </row>
    <row r="1080" spans="22:22" x14ac:dyDescent="0.35">
      <c r="V1080" s="17"/>
    </row>
    <row r="1081" spans="22:22" x14ac:dyDescent="0.35">
      <c r="V1081" s="17"/>
    </row>
    <row r="1082" spans="22:22" x14ac:dyDescent="0.35">
      <c r="V1082" s="17"/>
    </row>
    <row r="1083" spans="22:22" x14ac:dyDescent="0.35">
      <c r="V1083" s="17"/>
    </row>
    <row r="1084" spans="22:22" x14ac:dyDescent="0.35">
      <c r="V1084" s="17"/>
    </row>
    <row r="1085" spans="22:22" x14ac:dyDescent="0.35">
      <c r="V1085" s="17"/>
    </row>
    <row r="1086" spans="22:22" x14ac:dyDescent="0.35">
      <c r="V1086" s="17"/>
    </row>
    <row r="1087" spans="22:22" x14ac:dyDescent="0.35">
      <c r="V1087" s="17"/>
    </row>
    <row r="1088" spans="22:22" x14ac:dyDescent="0.35">
      <c r="V1088" s="17"/>
    </row>
    <row r="1089" spans="22:22" x14ac:dyDescent="0.35">
      <c r="V1089" s="17"/>
    </row>
    <row r="1090" spans="22:22" x14ac:dyDescent="0.35">
      <c r="V1090" s="17"/>
    </row>
    <row r="1091" spans="22:22" x14ac:dyDescent="0.35">
      <c r="V1091" s="17"/>
    </row>
    <row r="1092" spans="22:22" x14ac:dyDescent="0.35">
      <c r="V1092" s="17"/>
    </row>
    <row r="1093" spans="22:22" x14ac:dyDescent="0.35">
      <c r="V1093" s="17"/>
    </row>
    <row r="1094" spans="22:22" x14ac:dyDescent="0.35">
      <c r="V1094" s="17"/>
    </row>
    <row r="1095" spans="22:22" x14ac:dyDescent="0.35">
      <c r="V1095" s="17"/>
    </row>
    <row r="1096" spans="22:22" x14ac:dyDescent="0.35">
      <c r="V1096" s="17"/>
    </row>
    <row r="1097" spans="22:22" x14ac:dyDescent="0.35">
      <c r="V1097" s="17"/>
    </row>
    <row r="1098" spans="22:22" x14ac:dyDescent="0.35">
      <c r="V1098" s="17"/>
    </row>
    <row r="1099" spans="22:22" x14ac:dyDescent="0.35">
      <c r="V1099" s="17"/>
    </row>
    <row r="1100" spans="22:22" x14ac:dyDescent="0.35">
      <c r="V1100" s="17"/>
    </row>
    <row r="1101" spans="22:22" x14ac:dyDescent="0.35">
      <c r="V1101" s="17"/>
    </row>
    <row r="1102" spans="22:22" x14ac:dyDescent="0.35">
      <c r="V1102" s="17"/>
    </row>
    <row r="1103" spans="22:22" x14ac:dyDescent="0.35">
      <c r="V1103" s="17"/>
    </row>
    <row r="1104" spans="22:22" x14ac:dyDescent="0.35">
      <c r="V1104" s="17"/>
    </row>
    <row r="1105" spans="22:22" x14ac:dyDescent="0.35">
      <c r="V1105" s="17"/>
    </row>
    <row r="1106" spans="22:22" x14ac:dyDescent="0.35">
      <c r="V1106" s="17"/>
    </row>
    <row r="1107" spans="22:22" x14ac:dyDescent="0.35">
      <c r="V1107" s="17"/>
    </row>
    <row r="1108" spans="22:22" x14ac:dyDescent="0.35">
      <c r="V1108" s="17"/>
    </row>
    <row r="1109" spans="22:22" x14ac:dyDescent="0.35">
      <c r="V1109" s="17"/>
    </row>
    <row r="1110" spans="22:22" x14ac:dyDescent="0.35">
      <c r="V1110" s="17"/>
    </row>
    <row r="1111" spans="22:22" x14ac:dyDescent="0.35">
      <c r="V1111" s="17"/>
    </row>
    <row r="1112" spans="22:22" x14ac:dyDescent="0.35">
      <c r="V1112" s="17"/>
    </row>
    <row r="1113" spans="22:22" x14ac:dyDescent="0.35">
      <c r="V1113" s="17"/>
    </row>
    <row r="1114" spans="22:22" x14ac:dyDescent="0.35">
      <c r="V1114" s="17"/>
    </row>
    <row r="1115" spans="22:22" x14ac:dyDescent="0.35">
      <c r="V1115" s="17"/>
    </row>
    <row r="1116" spans="22:22" x14ac:dyDescent="0.35">
      <c r="V1116" s="17"/>
    </row>
    <row r="1117" spans="22:22" x14ac:dyDescent="0.35">
      <c r="V1117" s="17"/>
    </row>
    <row r="1118" spans="22:22" x14ac:dyDescent="0.35">
      <c r="V1118" s="17"/>
    </row>
    <row r="1119" spans="22:22" x14ac:dyDescent="0.35">
      <c r="V1119" s="17"/>
    </row>
    <row r="1120" spans="22:22" x14ac:dyDescent="0.35">
      <c r="V1120" s="17"/>
    </row>
    <row r="1121" spans="22:22" x14ac:dyDescent="0.35">
      <c r="V1121" s="17"/>
    </row>
    <row r="1122" spans="22:22" x14ac:dyDescent="0.35">
      <c r="V1122" s="17"/>
    </row>
    <row r="1123" spans="22:22" x14ac:dyDescent="0.35">
      <c r="V1123" s="17"/>
    </row>
    <row r="1124" spans="22:22" x14ac:dyDescent="0.35">
      <c r="V1124" s="17"/>
    </row>
    <row r="1125" spans="22:22" x14ac:dyDescent="0.35">
      <c r="V1125" s="17"/>
    </row>
    <row r="1126" spans="22:22" x14ac:dyDescent="0.35">
      <c r="V1126" s="17"/>
    </row>
    <row r="1127" spans="22:22" x14ac:dyDescent="0.35">
      <c r="V1127" s="17"/>
    </row>
    <row r="1128" spans="22:22" x14ac:dyDescent="0.35">
      <c r="V1128" s="17"/>
    </row>
    <row r="1129" spans="22:22" x14ac:dyDescent="0.35">
      <c r="V1129" s="17"/>
    </row>
    <row r="1130" spans="22:22" x14ac:dyDescent="0.35">
      <c r="V1130" s="17"/>
    </row>
    <row r="1131" spans="22:22" x14ac:dyDescent="0.35">
      <c r="V1131" s="17"/>
    </row>
    <row r="1132" spans="22:22" x14ac:dyDescent="0.35">
      <c r="V1132" s="17"/>
    </row>
    <row r="1133" spans="22:22" x14ac:dyDescent="0.35">
      <c r="V1133" s="17"/>
    </row>
    <row r="1134" spans="22:22" x14ac:dyDescent="0.35">
      <c r="V1134" s="17"/>
    </row>
    <row r="1135" spans="22:22" x14ac:dyDescent="0.35">
      <c r="V1135" s="17"/>
    </row>
    <row r="1136" spans="22:22" x14ac:dyDescent="0.35">
      <c r="V1136" s="17"/>
    </row>
    <row r="1137" spans="22:22" x14ac:dyDescent="0.35">
      <c r="V1137" s="17"/>
    </row>
    <row r="1138" spans="22:22" x14ac:dyDescent="0.35">
      <c r="V1138" s="17"/>
    </row>
    <row r="1139" spans="22:22" x14ac:dyDescent="0.35">
      <c r="V1139" s="17"/>
    </row>
    <row r="1140" spans="22:22" x14ac:dyDescent="0.35">
      <c r="V1140" s="17"/>
    </row>
    <row r="1141" spans="22:22" x14ac:dyDescent="0.35">
      <c r="V1141" s="17"/>
    </row>
    <row r="1142" spans="22:22" x14ac:dyDescent="0.35">
      <c r="V1142" s="17"/>
    </row>
    <row r="1143" spans="22:22" x14ac:dyDescent="0.35">
      <c r="V1143" s="17"/>
    </row>
    <row r="1144" spans="22:22" x14ac:dyDescent="0.35">
      <c r="V1144" s="17"/>
    </row>
    <row r="1145" spans="22:22" x14ac:dyDescent="0.35">
      <c r="V1145" s="17"/>
    </row>
    <row r="1146" spans="22:22" x14ac:dyDescent="0.35">
      <c r="V1146" s="17"/>
    </row>
    <row r="1147" spans="22:22" x14ac:dyDescent="0.35">
      <c r="V1147" s="17"/>
    </row>
    <row r="1148" spans="22:22" x14ac:dyDescent="0.35">
      <c r="V1148" s="17"/>
    </row>
    <row r="1149" spans="22:22" x14ac:dyDescent="0.35">
      <c r="V1149" s="17"/>
    </row>
    <row r="1150" spans="22:22" x14ac:dyDescent="0.35">
      <c r="V1150" s="17"/>
    </row>
    <row r="1151" spans="22:22" x14ac:dyDescent="0.35">
      <c r="V1151" s="17"/>
    </row>
    <row r="1152" spans="22:22" x14ac:dyDescent="0.35">
      <c r="V1152" s="17"/>
    </row>
    <row r="1153" spans="22:22" x14ac:dyDescent="0.35">
      <c r="V1153" s="17"/>
    </row>
    <row r="1154" spans="22:22" x14ac:dyDescent="0.35">
      <c r="V1154" s="17"/>
    </row>
    <row r="1155" spans="22:22" x14ac:dyDescent="0.35">
      <c r="V1155" s="17"/>
    </row>
    <row r="1156" spans="22:22" x14ac:dyDescent="0.35">
      <c r="V1156" s="17"/>
    </row>
    <row r="1157" spans="22:22" x14ac:dyDescent="0.35">
      <c r="V1157" s="17"/>
    </row>
    <row r="1158" spans="22:22" x14ac:dyDescent="0.35">
      <c r="V1158" s="17"/>
    </row>
    <row r="1159" spans="22:22" x14ac:dyDescent="0.35">
      <c r="V1159" s="17"/>
    </row>
    <row r="1160" spans="22:22" x14ac:dyDescent="0.35">
      <c r="V1160" s="17"/>
    </row>
    <row r="1161" spans="22:22" x14ac:dyDescent="0.35">
      <c r="V1161" s="17"/>
    </row>
    <row r="1162" spans="22:22" x14ac:dyDescent="0.35">
      <c r="V1162" s="17"/>
    </row>
    <row r="1163" spans="22:22" x14ac:dyDescent="0.35">
      <c r="V1163" s="17"/>
    </row>
    <row r="1164" spans="22:22" x14ac:dyDescent="0.35">
      <c r="V1164" s="17"/>
    </row>
    <row r="1165" spans="22:22" x14ac:dyDescent="0.35">
      <c r="V1165" s="17"/>
    </row>
    <row r="1166" spans="22:22" x14ac:dyDescent="0.35">
      <c r="V1166" s="17"/>
    </row>
    <row r="1167" spans="22:22" x14ac:dyDescent="0.35">
      <c r="V1167" s="17"/>
    </row>
    <row r="1168" spans="22:22" x14ac:dyDescent="0.35">
      <c r="V1168" s="17"/>
    </row>
    <row r="1169" spans="22:22" x14ac:dyDescent="0.35">
      <c r="V1169" s="17"/>
    </row>
    <row r="1170" spans="22:22" x14ac:dyDescent="0.35">
      <c r="V1170" s="17"/>
    </row>
    <row r="1171" spans="22:22" x14ac:dyDescent="0.35">
      <c r="V1171" s="17"/>
    </row>
    <row r="1172" spans="22:22" x14ac:dyDescent="0.35">
      <c r="V1172" s="17"/>
    </row>
    <row r="1173" spans="22:22" x14ac:dyDescent="0.35">
      <c r="V1173" s="17"/>
    </row>
    <row r="1174" spans="22:22" x14ac:dyDescent="0.35">
      <c r="V1174" s="17"/>
    </row>
    <row r="1175" spans="22:22" x14ac:dyDescent="0.35">
      <c r="V1175" s="17"/>
    </row>
    <row r="1176" spans="22:22" x14ac:dyDescent="0.35">
      <c r="V1176" s="17"/>
    </row>
    <row r="1177" spans="22:22" x14ac:dyDescent="0.35">
      <c r="V1177" s="17"/>
    </row>
    <row r="1178" spans="22:22" x14ac:dyDescent="0.35">
      <c r="V1178" s="17"/>
    </row>
    <row r="1179" spans="22:22" x14ac:dyDescent="0.35">
      <c r="V1179" s="17"/>
    </row>
    <row r="1180" spans="22:22" x14ac:dyDescent="0.35">
      <c r="V1180" s="17"/>
    </row>
    <row r="1181" spans="22:22" x14ac:dyDescent="0.35">
      <c r="V1181" s="17"/>
    </row>
    <row r="1182" spans="22:22" x14ac:dyDescent="0.35">
      <c r="V1182" s="17"/>
    </row>
    <row r="1183" spans="22:22" x14ac:dyDescent="0.35">
      <c r="V1183" s="17"/>
    </row>
    <row r="1184" spans="22:22" x14ac:dyDescent="0.35">
      <c r="V1184" s="17"/>
    </row>
    <row r="1185" spans="22:22" x14ac:dyDescent="0.35">
      <c r="V1185" s="17"/>
    </row>
    <row r="1186" spans="22:22" x14ac:dyDescent="0.35">
      <c r="V1186" s="17"/>
    </row>
    <row r="1187" spans="22:22" x14ac:dyDescent="0.35">
      <c r="V1187" s="17"/>
    </row>
    <row r="1188" spans="22:22" x14ac:dyDescent="0.35">
      <c r="V1188" s="17"/>
    </row>
    <row r="1189" spans="22:22" x14ac:dyDescent="0.35">
      <c r="V1189" s="17"/>
    </row>
    <row r="1190" spans="22:22" x14ac:dyDescent="0.35">
      <c r="V1190" s="17"/>
    </row>
    <row r="1191" spans="22:22" x14ac:dyDescent="0.35">
      <c r="V1191" s="17"/>
    </row>
    <row r="1192" spans="22:22" x14ac:dyDescent="0.35">
      <c r="V1192" s="17"/>
    </row>
    <row r="1193" spans="22:22" x14ac:dyDescent="0.35">
      <c r="V1193" s="17"/>
    </row>
    <row r="1194" spans="22:22" x14ac:dyDescent="0.35">
      <c r="V1194" s="17"/>
    </row>
    <row r="1195" spans="22:22" x14ac:dyDescent="0.35">
      <c r="V1195" s="17"/>
    </row>
    <row r="1196" spans="22:22" x14ac:dyDescent="0.35">
      <c r="V1196" s="17"/>
    </row>
    <row r="1197" spans="22:22" x14ac:dyDescent="0.35">
      <c r="V1197" s="17"/>
    </row>
    <row r="1198" spans="22:22" x14ac:dyDescent="0.35">
      <c r="V1198" s="17"/>
    </row>
    <row r="1199" spans="22:22" x14ac:dyDescent="0.35">
      <c r="V1199" s="17"/>
    </row>
    <row r="1200" spans="22:22" x14ac:dyDescent="0.35">
      <c r="V1200" s="17"/>
    </row>
    <row r="1201" spans="22:22" x14ac:dyDescent="0.35">
      <c r="V1201" s="17"/>
    </row>
    <row r="1202" spans="22:22" x14ac:dyDescent="0.35">
      <c r="V1202" s="17"/>
    </row>
    <row r="1203" spans="22:22" x14ac:dyDescent="0.35">
      <c r="V1203" s="17"/>
    </row>
    <row r="1204" spans="22:22" x14ac:dyDescent="0.35">
      <c r="V1204" s="17"/>
    </row>
    <row r="1205" spans="22:22" x14ac:dyDescent="0.35">
      <c r="V1205" s="17"/>
    </row>
    <row r="1206" spans="22:22" x14ac:dyDescent="0.35">
      <c r="V1206" s="17"/>
    </row>
    <row r="1207" spans="22:22" x14ac:dyDescent="0.35">
      <c r="V1207" s="17"/>
    </row>
    <row r="1208" spans="22:22" x14ac:dyDescent="0.35">
      <c r="V1208" s="17"/>
    </row>
    <row r="1209" spans="22:22" x14ac:dyDescent="0.35">
      <c r="V1209" s="17"/>
    </row>
    <row r="1210" spans="22:22" x14ac:dyDescent="0.35">
      <c r="V1210" s="17"/>
    </row>
    <row r="1211" spans="22:22" x14ac:dyDescent="0.35">
      <c r="V1211" s="17"/>
    </row>
    <row r="1212" spans="22:22" x14ac:dyDescent="0.35">
      <c r="V1212" s="17"/>
    </row>
    <row r="1213" spans="22:22" x14ac:dyDescent="0.35">
      <c r="V1213" s="17"/>
    </row>
    <row r="1214" spans="22:22" x14ac:dyDescent="0.35">
      <c r="V1214" s="17"/>
    </row>
    <row r="1215" spans="22:22" x14ac:dyDescent="0.35">
      <c r="V1215" s="17"/>
    </row>
    <row r="1216" spans="22:22" x14ac:dyDescent="0.35">
      <c r="V1216" s="17"/>
    </row>
    <row r="1217" spans="22:22" x14ac:dyDescent="0.35">
      <c r="V1217" s="17"/>
    </row>
    <row r="1218" spans="22:22" x14ac:dyDescent="0.35">
      <c r="V1218" s="17"/>
    </row>
    <row r="1219" spans="22:22" x14ac:dyDescent="0.35">
      <c r="V1219" s="17"/>
    </row>
    <row r="1220" spans="22:22" x14ac:dyDescent="0.35">
      <c r="V1220" s="17"/>
    </row>
    <row r="1221" spans="22:22" x14ac:dyDescent="0.35">
      <c r="V1221" s="17"/>
    </row>
    <row r="1222" spans="22:22" x14ac:dyDescent="0.35">
      <c r="V1222" s="17"/>
    </row>
    <row r="1223" spans="22:22" x14ac:dyDescent="0.35">
      <c r="V1223" s="17"/>
    </row>
    <row r="1224" spans="22:22" x14ac:dyDescent="0.35">
      <c r="V1224" s="17"/>
    </row>
    <row r="1225" spans="22:22" x14ac:dyDescent="0.35">
      <c r="V1225" s="17"/>
    </row>
    <row r="1226" spans="22:22" x14ac:dyDescent="0.35">
      <c r="V1226" s="17"/>
    </row>
    <row r="1227" spans="22:22" x14ac:dyDescent="0.35">
      <c r="V1227" s="17"/>
    </row>
    <row r="1228" spans="22:22" x14ac:dyDescent="0.35">
      <c r="V1228" s="17"/>
    </row>
    <row r="1229" spans="22:22" x14ac:dyDescent="0.35">
      <c r="V1229" s="17"/>
    </row>
    <row r="1230" spans="22:22" x14ac:dyDescent="0.35">
      <c r="V1230" s="17"/>
    </row>
    <row r="1231" spans="22:22" x14ac:dyDescent="0.35">
      <c r="V1231" s="17"/>
    </row>
    <row r="1232" spans="22:22" x14ac:dyDescent="0.35">
      <c r="V1232" s="17"/>
    </row>
    <row r="1233" spans="22:22" x14ac:dyDescent="0.35">
      <c r="V1233" s="17"/>
    </row>
    <row r="1234" spans="22:22" x14ac:dyDescent="0.35">
      <c r="V1234" s="17"/>
    </row>
    <row r="1235" spans="22:22" x14ac:dyDescent="0.35">
      <c r="V1235" s="17"/>
    </row>
    <row r="1236" spans="22:22" x14ac:dyDescent="0.35">
      <c r="V1236" s="17"/>
    </row>
    <row r="1237" spans="22:22" x14ac:dyDescent="0.35">
      <c r="V1237" s="17"/>
    </row>
    <row r="1238" spans="22:22" x14ac:dyDescent="0.35">
      <c r="V1238" s="17"/>
    </row>
    <row r="1239" spans="22:22" x14ac:dyDescent="0.35">
      <c r="V1239" s="17"/>
    </row>
    <row r="1240" spans="22:22" x14ac:dyDescent="0.35">
      <c r="V1240" s="17"/>
    </row>
    <row r="1241" spans="22:22" x14ac:dyDescent="0.35">
      <c r="V1241" s="17"/>
    </row>
    <row r="1242" spans="22:22" x14ac:dyDescent="0.35">
      <c r="V1242" s="17"/>
    </row>
    <row r="1243" spans="22:22" x14ac:dyDescent="0.35">
      <c r="V1243" s="17"/>
    </row>
    <row r="1244" spans="22:22" x14ac:dyDescent="0.35">
      <c r="V1244" s="17"/>
    </row>
    <row r="1245" spans="22:22" x14ac:dyDescent="0.35">
      <c r="V1245" s="17"/>
    </row>
    <row r="1246" spans="22:22" x14ac:dyDescent="0.35">
      <c r="V1246" s="17"/>
    </row>
    <row r="1247" spans="22:22" x14ac:dyDescent="0.35">
      <c r="V1247" s="17"/>
    </row>
    <row r="1248" spans="22:22" x14ac:dyDescent="0.35">
      <c r="V1248" s="17"/>
    </row>
    <row r="1249" spans="22:22" x14ac:dyDescent="0.35">
      <c r="V1249" s="17"/>
    </row>
    <row r="1250" spans="22:22" x14ac:dyDescent="0.35">
      <c r="V1250" s="17"/>
    </row>
    <row r="1251" spans="22:22" x14ac:dyDescent="0.35">
      <c r="V1251" s="17"/>
    </row>
    <row r="1252" spans="22:22" x14ac:dyDescent="0.35">
      <c r="V1252" s="17"/>
    </row>
    <row r="1253" spans="22:22" x14ac:dyDescent="0.35">
      <c r="V1253" s="17"/>
    </row>
    <row r="1254" spans="22:22" x14ac:dyDescent="0.35">
      <c r="V1254" s="17"/>
    </row>
    <row r="1255" spans="22:22" x14ac:dyDescent="0.35">
      <c r="V1255" s="17"/>
    </row>
    <row r="1256" spans="22:22" x14ac:dyDescent="0.35">
      <c r="V1256" s="17"/>
    </row>
    <row r="1257" spans="22:22" x14ac:dyDescent="0.35">
      <c r="V1257" s="17"/>
    </row>
    <row r="1258" spans="22:22" x14ac:dyDescent="0.35">
      <c r="V1258" s="17"/>
    </row>
    <row r="1259" spans="22:22" x14ac:dyDescent="0.35">
      <c r="V1259" s="17"/>
    </row>
    <row r="1260" spans="22:22" x14ac:dyDescent="0.35">
      <c r="V1260" s="17"/>
    </row>
    <row r="1261" spans="22:22" x14ac:dyDescent="0.35">
      <c r="V1261" s="17"/>
    </row>
    <row r="1262" spans="22:22" x14ac:dyDescent="0.35">
      <c r="V1262" s="17"/>
    </row>
    <row r="1263" spans="22:22" x14ac:dyDescent="0.35">
      <c r="V1263" s="17"/>
    </row>
    <row r="1264" spans="22:22" x14ac:dyDescent="0.35">
      <c r="V1264" s="17"/>
    </row>
    <row r="1265" spans="22:22" x14ac:dyDescent="0.35">
      <c r="V1265" s="17"/>
    </row>
    <row r="1266" spans="22:22" x14ac:dyDescent="0.35">
      <c r="V1266" s="17"/>
    </row>
    <row r="1267" spans="22:22" x14ac:dyDescent="0.35">
      <c r="V1267" s="17"/>
    </row>
    <row r="1268" spans="22:22" x14ac:dyDescent="0.35">
      <c r="V1268" s="17"/>
    </row>
    <row r="1269" spans="22:22" x14ac:dyDescent="0.35">
      <c r="V1269" s="17"/>
    </row>
    <row r="1270" spans="22:22" x14ac:dyDescent="0.35">
      <c r="V1270" s="17"/>
    </row>
    <row r="1271" spans="22:22" x14ac:dyDescent="0.35">
      <c r="V1271" s="17"/>
    </row>
    <row r="1272" spans="22:22" x14ac:dyDescent="0.35">
      <c r="V1272" s="17"/>
    </row>
    <row r="1273" spans="22:22" x14ac:dyDescent="0.35">
      <c r="V1273" s="17"/>
    </row>
    <row r="1274" spans="22:22" x14ac:dyDescent="0.35">
      <c r="V1274" s="17"/>
    </row>
    <row r="1275" spans="22:22" x14ac:dyDescent="0.35">
      <c r="V1275" s="17"/>
    </row>
    <row r="1276" spans="22:22" x14ac:dyDescent="0.35">
      <c r="V1276" s="17"/>
    </row>
    <row r="1277" spans="22:22" x14ac:dyDescent="0.35">
      <c r="V1277" s="17"/>
    </row>
    <row r="1278" spans="22:22" x14ac:dyDescent="0.35">
      <c r="V1278" s="17"/>
    </row>
    <row r="1279" spans="22:22" x14ac:dyDescent="0.35">
      <c r="V1279" s="17"/>
    </row>
    <row r="1280" spans="22:22" x14ac:dyDescent="0.35">
      <c r="V1280" s="17"/>
    </row>
    <row r="1281" spans="22:22" x14ac:dyDescent="0.35">
      <c r="V1281" s="17"/>
    </row>
    <row r="1282" spans="22:22" x14ac:dyDescent="0.35">
      <c r="V1282" s="17"/>
    </row>
    <row r="1283" spans="22:22" x14ac:dyDescent="0.35">
      <c r="V1283" s="17"/>
    </row>
    <row r="1284" spans="22:22" x14ac:dyDescent="0.35">
      <c r="V1284" s="17"/>
    </row>
    <row r="1285" spans="22:22" x14ac:dyDescent="0.35">
      <c r="V1285" s="17"/>
    </row>
    <row r="1286" spans="22:22" x14ac:dyDescent="0.35">
      <c r="V1286" s="17"/>
    </row>
    <row r="1287" spans="22:22" x14ac:dyDescent="0.35">
      <c r="V1287" s="17"/>
    </row>
    <row r="1288" spans="22:22" x14ac:dyDescent="0.35">
      <c r="V1288" s="17"/>
    </row>
    <row r="1289" spans="22:22" x14ac:dyDescent="0.35">
      <c r="V1289" s="17"/>
    </row>
    <row r="1290" spans="22:22" x14ac:dyDescent="0.35">
      <c r="V1290" s="17"/>
    </row>
    <row r="1291" spans="22:22" x14ac:dyDescent="0.35">
      <c r="V1291" s="17"/>
    </row>
    <row r="1292" spans="22:22" x14ac:dyDescent="0.35">
      <c r="V1292" s="17"/>
    </row>
    <row r="1293" spans="22:22" x14ac:dyDescent="0.35">
      <c r="V1293" s="17"/>
    </row>
    <row r="1294" spans="22:22" x14ac:dyDescent="0.35">
      <c r="V1294" s="17"/>
    </row>
    <row r="1295" spans="22:22" x14ac:dyDescent="0.35">
      <c r="V1295" s="17"/>
    </row>
    <row r="1296" spans="22:22" x14ac:dyDescent="0.35">
      <c r="V1296" s="17"/>
    </row>
    <row r="1297" spans="22:22" x14ac:dyDescent="0.35">
      <c r="V1297" s="17"/>
    </row>
    <row r="1298" spans="22:22" x14ac:dyDescent="0.35">
      <c r="V1298" s="17"/>
    </row>
    <row r="1299" spans="22:22" x14ac:dyDescent="0.35">
      <c r="V1299" s="17"/>
    </row>
    <row r="1300" spans="22:22" x14ac:dyDescent="0.35">
      <c r="V1300" s="17"/>
    </row>
    <row r="1301" spans="22:22" x14ac:dyDescent="0.35">
      <c r="V1301" s="17"/>
    </row>
    <row r="1302" spans="22:22" x14ac:dyDescent="0.35">
      <c r="V1302" s="17"/>
    </row>
    <row r="1303" spans="22:22" x14ac:dyDescent="0.35">
      <c r="V1303" s="17"/>
    </row>
    <row r="1304" spans="22:22" x14ac:dyDescent="0.35">
      <c r="V1304" s="17"/>
    </row>
    <row r="1305" spans="22:22" x14ac:dyDescent="0.35">
      <c r="V1305" s="17"/>
    </row>
    <row r="1306" spans="22:22" x14ac:dyDescent="0.35">
      <c r="V1306" s="17"/>
    </row>
    <row r="1307" spans="22:22" x14ac:dyDescent="0.35">
      <c r="V1307" s="17"/>
    </row>
    <row r="1308" spans="22:22" x14ac:dyDescent="0.35">
      <c r="V1308" s="17"/>
    </row>
    <row r="1309" spans="22:22" x14ac:dyDescent="0.35">
      <c r="V1309" s="17"/>
    </row>
    <row r="1310" spans="22:22" x14ac:dyDescent="0.35">
      <c r="V1310" s="17"/>
    </row>
    <row r="1311" spans="22:22" x14ac:dyDescent="0.35">
      <c r="V1311" s="17"/>
    </row>
    <row r="1312" spans="22:22" x14ac:dyDescent="0.35">
      <c r="V1312" s="17"/>
    </row>
    <row r="1313" spans="22:22" x14ac:dyDescent="0.35">
      <c r="V1313" s="17"/>
    </row>
    <row r="1314" spans="22:22" x14ac:dyDescent="0.35">
      <c r="V1314" s="17"/>
    </row>
    <row r="1315" spans="22:22" x14ac:dyDescent="0.35">
      <c r="V1315" s="17"/>
    </row>
    <row r="1316" spans="22:22" x14ac:dyDescent="0.35">
      <c r="V1316" s="17"/>
    </row>
    <row r="1317" spans="22:22" x14ac:dyDescent="0.35">
      <c r="V1317" s="17"/>
    </row>
    <row r="1318" spans="22:22" x14ac:dyDescent="0.35">
      <c r="V1318" s="17"/>
    </row>
    <row r="1319" spans="22:22" x14ac:dyDescent="0.35">
      <c r="V1319" s="17"/>
    </row>
    <row r="1320" spans="22:22" x14ac:dyDescent="0.35">
      <c r="V1320" s="17"/>
    </row>
    <row r="1321" spans="22:22" x14ac:dyDescent="0.35">
      <c r="V1321" s="17"/>
    </row>
    <row r="1322" spans="22:22" x14ac:dyDescent="0.35">
      <c r="V1322" s="17"/>
    </row>
    <row r="1323" spans="22:22" x14ac:dyDescent="0.35">
      <c r="V1323" s="17"/>
    </row>
    <row r="1324" spans="22:22" x14ac:dyDescent="0.35">
      <c r="V1324" s="17"/>
    </row>
    <row r="1325" spans="22:22" x14ac:dyDescent="0.35">
      <c r="V1325" s="17"/>
    </row>
    <row r="1326" spans="22:22" x14ac:dyDescent="0.35">
      <c r="V1326" s="17"/>
    </row>
    <row r="1327" spans="22:22" x14ac:dyDescent="0.35">
      <c r="V1327" s="17"/>
    </row>
    <row r="1328" spans="22:22" x14ac:dyDescent="0.35">
      <c r="V1328" s="17"/>
    </row>
    <row r="1329" spans="22:22" x14ac:dyDescent="0.35">
      <c r="V1329" s="17"/>
    </row>
    <row r="1330" spans="22:22" x14ac:dyDescent="0.35">
      <c r="V1330" s="17"/>
    </row>
    <row r="1331" spans="22:22" x14ac:dyDescent="0.35">
      <c r="V1331" s="17"/>
    </row>
    <row r="1332" spans="22:22" x14ac:dyDescent="0.35">
      <c r="V1332" s="17"/>
    </row>
    <row r="1333" spans="22:22" x14ac:dyDescent="0.35">
      <c r="V1333" s="17"/>
    </row>
    <row r="1334" spans="22:22" x14ac:dyDescent="0.35">
      <c r="V1334" s="17"/>
    </row>
    <row r="1335" spans="22:22" x14ac:dyDescent="0.35">
      <c r="V1335" s="17"/>
    </row>
    <row r="1336" spans="22:22" x14ac:dyDescent="0.35">
      <c r="V1336" s="17"/>
    </row>
    <row r="1337" spans="22:22" x14ac:dyDescent="0.35">
      <c r="V1337" s="17"/>
    </row>
    <row r="1338" spans="22:22" x14ac:dyDescent="0.35">
      <c r="V1338" s="17"/>
    </row>
    <row r="1339" spans="22:22" x14ac:dyDescent="0.35">
      <c r="V1339" s="17"/>
    </row>
    <row r="1340" spans="22:22" x14ac:dyDescent="0.35">
      <c r="V1340" s="17"/>
    </row>
    <row r="1341" spans="22:22" x14ac:dyDescent="0.35">
      <c r="V1341" s="17"/>
    </row>
    <row r="1342" spans="22:22" x14ac:dyDescent="0.35">
      <c r="V1342" s="17"/>
    </row>
    <row r="1343" spans="22:22" x14ac:dyDescent="0.35">
      <c r="V1343" s="17"/>
    </row>
    <row r="1344" spans="22:22" x14ac:dyDescent="0.35">
      <c r="V1344" s="17"/>
    </row>
    <row r="1345" spans="22:22" x14ac:dyDescent="0.35">
      <c r="V1345" s="17"/>
    </row>
    <row r="1346" spans="22:22" x14ac:dyDescent="0.35">
      <c r="V1346" s="17"/>
    </row>
    <row r="1347" spans="22:22" x14ac:dyDescent="0.35">
      <c r="V1347" s="17"/>
    </row>
    <row r="1348" spans="22:22" x14ac:dyDescent="0.35">
      <c r="V1348" s="17"/>
    </row>
    <row r="1349" spans="22:22" x14ac:dyDescent="0.35">
      <c r="V1349" s="17"/>
    </row>
    <row r="1350" spans="22:22" x14ac:dyDescent="0.35">
      <c r="V1350" s="17"/>
    </row>
    <row r="1351" spans="22:22" x14ac:dyDescent="0.35">
      <c r="V1351" s="17"/>
    </row>
    <row r="1352" spans="22:22" x14ac:dyDescent="0.35">
      <c r="V1352" s="17"/>
    </row>
    <row r="1353" spans="22:22" x14ac:dyDescent="0.35">
      <c r="V1353" s="17"/>
    </row>
    <row r="1354" spans="22:22" x14ac:dyDescent="0.35">
      <c r="V1354" s="17"/>
    </row>
    <row r="1355" spans="22:22" x14ac:dyDescent="0.35">
      <c r="V1355" s="17"/>
    </row>
    <row r="1356" spans="22:22" x14ac:dyDescent="0.35">
      <c r="V1356" s="17"/>
    </row>
    <row r="1357" spans="22:22" x14ac:dyDescent="0.35">
      <c r="V1357" s="17"/>
    </row>
    <row r="1358" spans="22:22" x14ac:dyDescent="0.35">
      <c r="V1358" s="17"/>
    </row>
    <row r="1359" spans="22:22" x14ac:dyDescent="0.35">
      <c r="V1359" s="17"/>
    </row>
    <row r="1360" spans="22:22" x14ac:dyDescent="0.35">
      <c r="V1360" s="17"/>
    </row>
    <row r="1361" spans="22:22" x14ac:dyDescent="0.35">
      <c r="V1361" s="17"/>
    </row>
    <row r="1362" spans="22:22" x14ac:dyDescent="0.35">
      <c r="V1362" s="17"/>
    </row>
    <row r="1363" spans="22:22" x14ac:dyDescent="0.35">
      <c r="V1363" s="17"/>
    </row>
    <row r="1364" spans="22:22" x14ac:dyDescent="0.35">
      <c r="V1364" s="17"/>
    </row>
    <row r="1365" spans="22:22" x14ac:dyDescent="0.35">
      <c r="V1365" s="17"/>
    </row>
    <row r="1366" spans="22:22" x14ac:dyDescent="0.35">
      <c r="V1366" s="17"/>
    </row>
    <row r="1367" spans="22:22" x14ac:dyDescent="0.35">
      <c r="V1367" s="17"/>
    </row>
    <row r="1368" spans="22:22" x14ac:dyDescent="0.35">
      <c r="V1368" s="17"/>
    </row>
    <row r="1369" spans="22:22" x14ac:dyDescent="0.35">
      <c r="V1369" s="17"/>
    </row>
    <row r="1370" spans="22:22" x14ac:dyDescent="0.35">
      <c r="V1370" s="17"/>
    </row>
    <row r="1371" spans="22:22" x14ac:dyDescent="0.35">
      <c r="V1371" s="17"/>
    </row>
    <row r="1372" spans="22:22" x14ac:dyDescent="0.35">
      <c r="V1372" s="17"/>
    </row>
    <row r="1373" spans="22:22" x14ac:dyDescent="0.35">
      <c r="V1373" s="17"/>
    </row>
    <row r="1374" spans="22:22" x14ac:dyDescent="0.35">
      <c r="V1374" s="17"/>
    </row>
    <row r="1375" spans="22:22" x14ac:dyDescent="0.35">
      <c r="V1375" s="17"/>
    </row>
    <row r="1376" spans="22:22" x14ac:dyDescent="0.35">
      <c r="V1376" s="17"/>
    </row>
    <row r="1377" spans="22:22" x14ac:dyDescent="0.35">
      <c r="V1377" s="17"/>
    </row>
    <row r="1378" spans="22:22" x14ac:dyDescent="0.35">
      <c r="V1378" s="17"/>
    </row>
    <row r="1379" spans="22:22" x14ac:dyDescent="0.35">
      <c r="V1379" s="17"/>
    </row>
    <row r="1380" spans="22:22" x14ac:dyDescent="0.35">
      <c r="V1380" s="17"/>
    </row>
    <row r="1381" spans="22:22" x14ac:dyDescent="0.35">
      <c r="V1381" s="17"/>
    </row>
    <row r="1382" spans="22:22" x14ac:dyDescent="0.35">
      <c r="V1382" s="17"/>
    </row>
    <row r="1383" spans="22:22" x14ac:dyDescent="0.35">
      <c r="V1383" s="17"/>
    </row>
    <row r="1384" spans="22:22" x14ac:dyDescent="0.35">
      <c r="V1384" s="17"/>
    </row>
    <row r="1385" spans="22:22" x14ac:dyDescent="0.35">
      <c r="V1385" s="17"/>
    </row>
    <row r="1386" spans="22:22" x14ac:dyDescent="0.35">
      <c r="V1386" s="17"/>
    </row>
    <row r="1387" spans="22:22" x14ac:dyDescent="0.35">
      <c r="V1387" s="17"/>
    </row>
    <row r="1388" spans="22:22" x14ac:dyDescent="0.35">
      <c r="V1388" s="17"/>
    </row>
    <row r="1389" spans="22:22" x14ac:dyDescent="0.35">
      <c r="V1389" s="17"/>
    </row>
    <row r="1390" spans="22:22" x14ac:dyDescent="0.35">
      <c r="V1390" s="17"/>
    </row>
    <row r="1391" spans="22:22" x14ac:dyDescent="0.35">
      <c r="V1391" s="17"/>
    </row>
    <row r="1392" spans="22:22" x14ac:dyDescent="0.35">
      <c r="V1392" s="17"/>
    </row>
    <row r="1393" spans="22:22" x14ac:dyDescent="0.35">
      <c r="V1393" s="17"/>
    </row>
    <row r="1394" spans="22:22" x14ac:dyDescent="0.35">
      <c r="V1394" s="17"/>
    </row>
    <row r="1395" spans="22:22" x14ac:dyDescent="0.35">
      <c r="V1395" s="17"/>
    </row>
    <row r="1396" spans="22:22" x14ac:dyDescent="0.35">
      <c r="V1396" s="17"/>
    </row>
    <row r="1397" spans="22:22" x14ac:dyDescent="0.35">
      <c r="V1397" s="17"/>
    </row>
    <row r="1398" spans="22:22" x14ac:dyDescent="0.35">
      <c r="V1398" s="17"/>
    </row>
    <row r="1399" spans="22:22" x14ac:dyDescent="0.35">
      <c r="V1399" s="17"/>
    </row>
    <row r="1400" spans="22:22" x14ac:dyDescent="0.35">
      <c r="V1400" s="17"/>
    </row>
    <row r="1401" spans="22:22" x14ac:dyDescent="0.35">
      <c r="V1401" s="17"/>
    </row>
    <row r="1402" spans="22:22" x14ac:dyDescent="0.35">
      <c r="V1402" s="17"/>
    </row>
    <row r="1403" spans="22:22" x14ac:dyDescent="0.35">
      <c r="V1403" s="17"/>
    </row>
    <row r="1404" spans="22:22" x14ac:dyDescent="0.35">
      <c r="V1404" s="17"/>
    </row>
    <row r="1405" spans="22:22" x14ac:dyDescent="0.35">
      <c r="V1405" s="17"/>
    </row>
    <row r="1406" spans="22:22" x14ac:dyDescent="0.35">
      <c r="V1406" s="17"/>
    </row>
    <row r="1407" spans="22:22" x14ac:dyDescent="0.35">
      <c r="V1407" s="17"/>
    </row>
    <row r="1408" spans="22:22" x14ac:dyDescent="0.35">
      <c r="V1408" s="17"/>
    </row>
    <row r="1409" spans="22:22" x14ac:dyDescent="0.35">
      <c r="V1409" s="17"/>
    </row>
    <row r="1410" spans="22:22" x14ac:dyDescent="0.35">
      <c r="V1410" s="17"/>
    </row>
    <row r="1411" spans="22:22" x14ac:dyDescent="0.35">
      <c r="V1411" s="17"/>
    </row>
    <row r="1412" spans="22:22" x14ac:dyDescent="0.35">
      <c r="V1412" s="17"/>
    </row>
    <row r="1413" spans="22:22" x14ac:dyDescent="0.35">
      <c r="V1413" s="17"/>
    </row>
    <row r="1414" spans="22:22" x14ac:dyDescent="0.35">
      <c r="V1414" s="17"/>
    </row>
    <row r="1415" spans="22:22" x14ac:dyDescent="0.35">
      <c r="V1415" s="17"/>
    </row>
    <row r="1416" spans="22:22" x14ac:dyDescent="0.35">
      <c r="V1416" s="17"/>
    </row>
    <row r="1417" spans="22:22" x14ac:dyDescent="0.35">
      <c r="V1417" s="17"/>
    </row>
    <row r="1418" spans="22:22" x14ac:dyDescent="0.35">
      <c r="V1418" s="17"/>
    </row>
    <row r="1419" spans="22:22" x14ac:dyDescent="0.35">
      <c r="V1419" s="17"/>
    </row>
    <row r="1420" spans="22:22" x14ac:dyDescent="0.35">
      <c r="V1420" s="17"/>
    </row>
    <row r="1421" spans="22:22" x14ac:dyDescent="0.35">
      <c r="V1421" s="17"/>
    </row>
    <row r="1422" spans="22:22" x14ac:dyDescent="0.35">
      <c r="V1422" s="17"/>
    </row>
    <row r="1423" spans="22:22" x14ac:dyDescent="0.35">
      <c r="V1423" s="17"/>
    </row>
    <row r="1424" spans="22:22" x14ac:dyDescent="0.35">
      <c r="V1424" s="17"/>
    </row>
    <row r="1425" spans="22:22" x14ac:dyDescent="0.35">
      <c r="V1425" s="17"/>
    </row>
    <row r="1426" spans="22:22" x14ac:dyDescent="0.35">
      <c r="V1426" s="17"/>
    </row>
    <row r="1427" spans="22:22" x14ac:dyDescent="0.35">
      <c r="V1427" s="17"/>
    </row>
    <row r="1428" spans="22:22" x14ac:dyDescent="0.35">
      <c r="V1428" s="17"/>
    </row>
    <row r="1429" spans="22:22" x14ac:dyDescent="0.35">
      <c r="V1429" s="17"/>
    </row>
    <row r="1430" spans="22:22" x14ac:dyDescent="0.35">
      <c r="V1430" s="17"/>
    </row>
    <row r="1431" spans="22:22" x14ac:dyDescent="0.35">
      <c r="V1431" s="17"/>
    </row>
    <row r="1432" spans="22:22" x14ac:dyDescent="0.35">
      <c r="V1432" s="17"/>
    </row>
    <row r="1433" spans="22:22" x14ac:dyDescent="0.35">
      <c r="V1433" s="17"/>
    </row>
    <row r="1434" spans="22:22" x14ac:dyDescent="0.35">
      <c r="V1434" s="17"/>
    </row>
    <row r="1435" spans="22:22" x14ac:dyDescent="0.35">
      <c r="V1435" s="17"/>
    </row>
    <row r="1436" spans="22:22" x14ac:dyDescent="0.35">
      <c r="V1436" s="17"/>
    </row>
    <row r="1437" spans="22:22" x14ac:dyDescent="0.35">
      <c r="V1437" s="17"/>
    </row>
    <row r="1438" spans="22:22" x14ac:dyDescent="0.35">
      <c r="V1438" s="17"/>
    </row>
    <row r="1439" spans="22:22" x14ac:dyDescent="0.35">
      <c r="V1439" s="17"/>
    </row>
    <row r="1440" spans="22:22" x14ac:dyDescent="0.35">
      <c r="V1440" s="17"/>
    </row>
    <row r="1441" spans="22:22" x14ac:dyDescent="0.35">
      <c r="V1441" s="17"/>
    </row>
    <row r="1442" spans="22:22" x14ac:dyDescent="0.35">
      <c r="V1442" s="17"/>
    </row>
    <row r="1443" spans="22:22" x14ac:dyDescent="0.35">
      <c r="V1443" s="17"/>
    </row>
    <row r="1444" spans="22:22" x14ac:dyDescent="0.35">
      <c r="V1444" s="17"/>
    </row>
    <row r="1445" spans="22:22" x14ac:dyDescent="0.35">
      <c r="V1445" s="17"/>
    </row>
    <row r="1446" spans="22:22" x14ac:dyDescent="0.35">
      <c r="V1446" s="17"/>
    </row>
    <row r="1447" spans="22:22" x14ac:dyDescent="0.35">
      <c r="V1447" s="17"/>
    </row>
    <row r="1448" spans="22:22" x14ac:dyDescent="0.35">
      <c r="V1448" s="17"/>
    </row>
    <row r="1449" spans="22:22" x14ac:dyDescent="0.35">
      <c r="V1449" s="17"/>
    </row>
    <row r="1450" spans="22:22" x14ac:dyDescent="0.35">
      <c r="V1450" s="17"/>
    </row>
    <row r="1451" spans="22:22" x14ac:dyDescent="0.35">
      <c r="V1451" s="17"/>
    </row>
    <row r="1452" spans="22:22" x14ac:dyDescent="0.35">
      <c r="V1452" s="17"/>
    </row>
    <row r="1453" spans="22:22" x14ac:dyDescent="0.35">
      <c r="V1453" s="17"/>
    </row>
    <row r="1454" spans="22:22" x14ac:dyDescent="0.35">
      <c r="V1454" s="17"/>
    </row>
    <row r="1455" spans="22:22" x14ac:dyDescent="0.35">
      <c r="V1455" s="17"/>
    </row>
    <row r="1456" spans="22:22" x14ac:dyDescent="0.35">
      <c r="V1456" s="17"/>
    </row>
    <row r="1457" spans="22:22" x14ac:dyDescent="0.35">
      <c r="V1457" s="17"/>
    </row>
    <row r="1458" spans="22:22" x14ac:dyDescent="0.35">
      <c r="V1458" s="17"/>
    </row>
    <row r="1459" spans="22:22" x14ac:dyDescent="0.35">
      <c r="V1459" s="17"/>
    </row>
    <row r="1460" spans="22:22" x14ac:dyDescent="0.35">
      <c r="V1460" s="17"/>
    </row>
    <row r="1461" spans="22:22" x14ac:dyDescent="0.35">
      <c r="V1461" s="17"/>
    </row>
    <row r="1462" spans="22:22" x14ac:dyDescent="0.35">
      <c r="V1462" s="17"/>
    </row>
    <row r="1463" spans="22:22" x14ac:dyDescent="0.35">
      <c r="V1463" s="17"/>
    </row>
    <row r="1464" spans="22:22" x14ac:dyDescent="0.35">
      <c r="V1464" s="17"/>
    </row>
    <row r="1465" spans="22:22" x14ac:dyDescent="0.35">
      <c r="V1465" s="17"/>
    </row>
    <row r="1466" spans="22:22" x14ac:dyDescent="0.35">
      <c r="V1466" s="17"/>
    </row>
    <row r="1467" spans="22:22" x14ac:dyDescent="0.35">
      <c r="V1467" s="17"/>
    </row>
    <row r="1468" spans="22:22" x14ac:dyDescent="0.35">
      <c r="V1468" s="17"/>
    </row>
    <row r="1469" spans="22:22" x14ac:dyDescent="0.35">
      <c r="V1469" s="17"/>
    </row>
    <row r="1470" spans="22:22" x14ac:dyDescent="0.35">
      <c r="V1470" s="17"/>
    </row>
    <row r="1471" spans="22:22" x14ac:dyDescent="0.35">
      <c r="V1471" s="17"/>
    </row>
    <row r="1472" spans="22:22" x14ac:dyDescent="0.35">
      <c r="V1472" s="17"/>
    </row>
    <row r="1473" spans="22:22" x14ac:dyDescent="0.35">
      <c r="V1473" s="17"/>
    </row>
    <row r="1474" spans="22:22" x14ac:dyDescent="0.35">
      <c r="V1474" s="17"/>
    </row>
    <row r="1475" spans="22:22" x14ac:dyDescent="0.35">
      <c r="V1475" s="17"/>
    </row>
    <row r="1476" spans="22:22" x14ac:dyDescent="0.35">
      <c r="V1476" s="17"/>
    </row>
    <row r="1477" spans="22:22" x14ac:dyDescent="0.35">
      <c r="V1477" s="17"/>
    </row>
    <row r="1478" spans="22:22" x14ac:dyDescent="0.35">
      <c r="V1478" s="17"/>
    </row>
    <row r="1479" spans="22:22" x14ac:dyDescent="0.35">
      <c r="V1479" s="17"/>
    </row>
    <row r="1480" spans="22:22" x14ac:dyDescent="0.35">
      <c r="V1480" s="17"/>
    </row>
    <row r="1481" spans="22:22" x14ac:dyDescent="0.35">
      <c r="V1481" s="17"/>
    </row>
    <row r="1482" spans="22:22" x14ac:dyDescent="0.35">
      <c r="V1482" s="17"/>
    </row>
    <row r="1483" spans="22:22" x14ac:dyDescent="0.35">
      <c r="V1483" s="17"/>
    </row>
    <row r="1484" spans="22:22" x14ac:dyDescent="0.35">
      <c r="V1484" s="17"/>
    </row>
    <row r="1485" spans="22:22" x14ac:dyDescent="0.35">
      <c r="V1485" s="17"/>
    </row>
    <row r="1486" spans="22:22" x14ac:dyDescent="0.35">
      <c r="V1486" s="17"/>
    </row>
    <row r="1487" spans="22:22" x14ac:dyDescent="0.35">
      <c r="V1487" s="17"/>
    </row>
    <row r="1488" spans="22:22" x14ac:dyDescent="0.35">
      <c r="V1488" s="17"/>
    </row>
    <row r="1489" spans="22:22" x14ac:dyDescent="0.35">
      <c r="V1489" s="17"/>
    </row>
    <row r="1490" spans="22:22" x14ac:dyDescent="0.35">
      <c r="V1490" s="17"/>
    </row>
    <row r="1491" spans="22:22" x14ac:dyDescent="0.35">
      <c r="V1491" s="17"/>
    </row>
    <row r="1492" spans="22:22" x14ac:dyDescent="0.35">
      <c r="V1492" s="17"/>
    </row>
    <row r="1493" spans="22:22" x14ac:dyDescent="0.35">
      <c r="V1493" s="17"/>
    </row>
    <row r="1494" spans="22:22" x14ac:dyDescent="0.35">
      <c r="V1494" s="17"/>
    </row>
    <row r="1495" spans="22:22" x14ac:dyDescent="0.35">
      <c r="V1495" s="17"/>
    </row>
    <row r="1496" spans="22:22" x14ac:dyDescent="0.35">
      <c r="V1496" s="17"/>
    </row>
    <row r="1497" spans="22:22" x14ac:dyDescent="0.35">
      <c r="V1497" s="17"/>
    </row>
    <row r="1498" spans="22:22" x14ac:dyDescent="0.35">
      <c r="V1498" s="17"/>
    </row>
    <row r="1499" spans="22:22" x14ac:dyDescent="0.35">
      <c r="V1499" s="17"/>
    </row>
    <row r="1500" spans="22:22" x14ac:dyDescent="0.35">
      <c r="V1500" s="17"/>
    </row>
    <row r="1501" spans="22:22" x14ac:dyDescent="0.35">
      <c r="V1501" s="17"/>
    </row>
    <row r="1502" spans="22:22" x14ac:dyDescent="0.35">
      <c r="V1502" s="17"/>
    </row>
    <row r="1503" spans="22:22" x14ac:dyDescent="0.35">
      <c r="V1503" s="17"/>
    </row>
    <row r="1504" spans="22:22" x14ac:dyDescent="0.35">
      <c r="V1504" s="17"/>
    </row>
    <row r="1505" spans="22:22" x14ac:dyDescent="0.35">
      <c r="V1505" s="17"/>
    </row>
    <row r="1506" spans="22:22" x14ac:dyDescent="0.35">
      <c r="V1506" s="17"/>
    </row>
    <row r="1507" spans="22:22" x14ac:dyDescent="0.35">
      <c r="V1507" s="17"/>
    </row>
    <row r="1508" spans="22:22" x14ac:dyDescent="0.35">
      <c r="V1508" s="17"/>
    </row>
    <row r="1509" spans="22:22" x14ac:dyDescent="0.35">
      <c r="V1509" s="17"/>
    </row>
    <row r="1510" spans="22:22" x14ac:dyDescent="0.35">
      <c r="V1510" s="17"/>
    </row>
    <row r="1511" spans="22:22" x14ac:dyDescent="0.35">
      <c r="V1511" s="17"/>
    </row>
    <row r="1512" spans="22:22" x14ac:dyDescent="0.35">
      <c r="V1512" s="17"/>
    </row>
    <row r="1513" spans="22:22" x14ac:dyDescent="0.35">
      <c r="V1513" s="17"/>
    </row>
    <row r="1514" spans="22:22" x14ac:dyDescent="0.35">
      <c r="V1514" s="17"/>
    </row>
    <row r="1515" spans="22:22" x14ac:dyDescent="0.35">
      <c r="V1515" s="17"/>
    </row>
    <row r="1516" spans="22:22" x14ac:dyDescent="0.35">
      <c r="V1516" s="17"/>
    </row>
    <row r="1517" spans="22:22" x14ac:dyDescent="0.35">
      <c r="V1517" s="17"/>
    </row>
    <row r="1518" spans="22:22" x14ac:dyDescent="0.35">
      <c r="V1518" s="17"/>
    </row>
    <row r="1519" spans="22:22" x14ac:dyDescent="0.35">
      <c r="V1519" s="17"/>
    </row>
    <row r="1520" spans="22:22" x14ac:dyDescent="0.35">
      <c r="V1520" s="17"/>
    </row>
    <row r="1521" spans="22:22" x14ac:dyDescent="0.35">
      <c r="V1521" s="17"/>
    </row>
    <row r="1522" spans="22:22" x14ac:dyDescent="0.35">
      <c r="V1522" s="17"/>
    </row>
    <row r="1523" spans="22:22" x14ac:dyDescent="0.35">
      <c r="V1523" s="17"/>
    </row>
    <row r="1524" spans="22:22" x14ac:dyDescent="0.35">
      <c r="V1524" s="17"/>
    </row>
    <row r="1525" spans="22:22" x14ac:dyDescent="0.35">
      <c r="V1525" s="17"/>
    </row>
    <row r="1526" spans="22:22" x14ac:dyDescent="0.35">
      <c r="V1526" s="17"/>
    </row>
    <row r="1527" spans="22:22" x14ac:dyDescent="0.35">
      <c r="V1527" s="17"/>
    </row>
    <row r="1528" spans="22:22" x14ac:dyDescent="0.35">
      <c r="V1528" s="17"/>
    </row>
    <row r="1529" spans="22:22" x14ac:dyDescent="0.35">
      <c r="V1529" s="17"/>
    </row>
    <row r="1530" spans="22:22" x14ac:dyDescent="0.35">
      <c r="V1530" s="17"/>
    </row>
    <row r="1531" spans="22:22" x14ac:dyDescent="0.35">
      <c r="V1531" s="17"/>
    </row>
    <row r="1532" spans="22:22" x14ac:dyDescent="0.35">
      <c r="V1532" s="17"/>
    </row>
    <row r="1533" spans="22:22" x14ac:dyDescent="0.35">
      <c r="V1533" s="17"/>
    </row>
    <row r="1534" spans="22:22" x14ac:dyDescent="0.35">
      <c r="V1534" s="17"/>
    </row>
    <row r="1535" spans="22:22" x14ac:dyDescent="0.35">
      <c r="V1535" s="17"/>
    </row>
    <row r="1536" spans="22:22" x14ac:dyDescent="0.35">
      <c r="V1536" s="17"/>
    </row>
    <row r="1537" spans="22:22" x14ac:dyDescent="0.35">
      <c r="V1537" s="17"/>
    </row>
    <row r="1538" spans="22:22" x14ac:dyDescent="0.35">
      <c r="V1538" s="17"/>
    </row>
    <row r="1539" spans="22:22" x14ac:dyDescent="0.35">
      <c r="V1539" s="17"/>
    </row>
    <row r="1540" spans="22:22" x14ac:dyDescent="0.35">
      <c r="V1540" s="17"/>
    </row>
    <row r="1541" spans="22:22" x14ac:dyDescent="0.35">
      <c r="V1541" s="17"/>
    </row>
    <row r="1542" spans="22:22" x14ac:dyDescent="0.35">
      <c r="V1542" s="17"/>
    </row>
    <row r="1543" spans="22:22" x14ac:dyDescent="0.35">
      <c r="V1543" s="17"/>
    </row>
    <row r="1544" spans="22:22" x14ac:dyDescent="0.35">
      <c r="V1544" s="17"/>
    </row>
    <row r="1545" spans="22:22" x14ac:dyDescent="0.35">
      <c r="V1545" s="17"/>
    </row>
    <row r="1546" spans="22:22" x14ac:dyDescent="0.35">
      <c r="V1546" s="17"/>
    </row>
    <row r="1547" spans="22:22" x14ac:dyDescent="0.35">
      <c r="V1547" s="17"/>
    </row>
    <row r="1548" spans="22:22" x14ac:dyDescent="0.35">
      <c r="V1548" s="17"/>
    </row>
    <row r="1549" spans="22:22" x14ac:dyDescent="0.35">
      <c r="V1549" s="17"/>
    </row>
    <row r="1550" spans="22:22" x14ac:dyDescent="0.35">
      <c r="V1550" s="17"/>
    </row>
    <row r="1551" spans="22:22" x14ac:dyDescent="0.35">
      <c r="V1551" s="17"/>
    </row>
    <row r="1552" spans="22:22" x14ac:dyDescent="0.35">
      <c r="V1552" s="17"/>
    </row>
    <row r="1553" spans="22:22" x14ac:dyDescent="0.35">
      <c r="V1553" s="17"/>
    </row>
    <row r="1554" spans="22:22" x14ac:dyDescent="0.35">
      <c r="V1554" s="17"/>
    </row>
    <row r="1555" spans="22:22" x14ac:dyDescent="0.35">
      <c r="V1555" s="17"/>
    </row>
    <row r="1556" spans="22:22" x14ac:dyDescent="0.35">
      <c r="V1556" s="17"/>
    </row>
    <row r="1557" spans="22:22" x14ac:dyDescent="0.35">
      <c r="V1557" s="17"/>
    </row>
    <row r="1558" spans="22:22" x14ac:dyDescent="0.35">
      <c r="V1558" s="17"/>
    </row>
    <row r="1559" spans="22:22" x14ac:dyDescent="0.35">
      <c r="V1559" s="17"/>
    </row>
    <row r="1560" spans="22:22" x14ac:dyDescent="0.35">
      <c r="V1560" s="17"/>
    </row>
    <row r="1561" spans="22:22" x14ac:dyDescent="0.35">
      <c r="V1561" s="17"/>
    </row>
    <row r="1562" spans="22:22" x14ac:dyDescent="0.35">
      <c r="V1562" s="17"/>
    </row>
    <row r="1563" spans="22:22" x14ac:dyDescent="0.35">
      <c r="V1563" s="17"/>
    </row>
    <row r="1564" spans="22:22" x14ac:dyDescent="0.35">
      <c r="V1564" s="17"/>
    </row>
    <row r="1565" spans="22:22" x14ac:dyDescent="0.35">
      <c r="V1565" s="17"/>
    </row>
    <row r="1566" spans="22:22" x14ac:dyDescent="0.35">
      <c r="V1566" s="17"/>
    </row>
    <row r="1567" spans="22:22" x14ac:dyDescent="0.35">
      <c r="V1567" s="17"/>
    </row>
    <row r="1568" spans="22:22" x14ac:dyDescent="0.35">
      <c r="V1568" s="17"/>
    </row>
    <row r="1569" spans="22:22" x14ac:dyDescent="0.35">
      <c r="V1569" s="17"/>
    </row>
    <row r="1570" spans="22:22" x14ac:dyDescent="0.35">
      <c r="V1570" s="17"/>
    </row>
    <row r="1571" spans="22:22" x14ac:dyDescent="0.35">
      <c r="V1571" s="17"/>
    </row>
    <row r="1572" spans="22:22" x14ac:dyDescent="0.35">
      <c r="V1572" s="17"/>
    </row>
    <row r="1573" spans="22:22" x14ac:dyDescent="0.35">
      <c r="V1573" s="17"/>
    </row>
    <row r="1574" spans="22:22" x14ac:dyDescent="0.35">
      <c r="V1574" s="17"/>
    </row>
    <row r="1575" spans="22:22" x14ac:dyDescent="0.35">
      <c r="V1575" s="17"/>
    </row>
    <row r="1576" spans="22:22" x14ac:dyDescent="0.35">
      <c r="V1576" s="17"/>
    </row>
    <row r="1577" spans="22:22" x14ac:dyDescent="0.35">
      <c r="V1577" s="17"/>
    </row>
    <row r="1578" spans="22:22" x14ac:dyDescent="0.35">
      <c r="V1578" s="17"/>
    </row>
    <row r="1579" spans="22:22" x14ac:dyDescent="0.35">
      <c r="V1579" s="17"/>
    </row>
    <row r="1580" spans="22:22" x14ac:dyDescent="0.35">
      <c r="V1580" s="17"/>
    </row>
    <row r="1581" spans="22:22" x14ac:dyDescent="0.35">
      <c r="V1581" s="17"/>
    </row>
    <row r="1582" spans="22:22" x14ac:dyDescent="0.35">
      <c r="V1582" s="17"/>
    </row>
    <row r="1583" spans="22:22" x14ac:dyDescent="0.35">
      <c r="V1583" s="17"/>
    </row>
    <row r="1584" spans="22:22" x14ac:dyDescent="0.35">
      <c r="V1584" s="17"/>
    </row>
    <row r="1585" spans="22:22" x14ac:dyDescent="0.35">
      <c r="V1585" s="17"/>
    </row>
    <row r="1586" spans="22:22" x14ac:dyDescent="0.35">
      <c r="V1586" s="17"/>
    </row>
    <row r="1587" spans="22:22" x14ac:dyDescent="0.35">
      <c r="V1587" s="17"/>
    </row>
    <row r="1588" spans="22:22" x14ac:dyDescent="0.35">
      <c r="V1588" s="17"/>
    </row>
    <row r="1589" spans="22:22" x14ac:dyDescent="0.35">
      <c r="V1589" s="17"/>
    </row>
    <row r="1590" spans="22:22" x14ac:dyDescent="0.35">
      <c r="V1590" s="17"/>
    </row>
    <row r="1591" spans="22:22" x14ac:dyDescent="0.35">
      <c r="V1591" s="17"/>
    </row>
    <row r="1592" spans="22:22" x14ac:dyDescent="0.35">
      <c r="V1592" s="17"/>
    </row>
    <row r="1593" spans="22:22" x14ac:dyDescent="0.35">
      <c r="V1593" s="17"/>
    </row>
    <row r="1594" spans="22:22" x14ac:dyDescent="0.35">
      <c r="V1594" s="17"/>
    </row>
    <row r="1595" spans="22:22" x14ac:dyDescent="0.35">
      <c r="V1595" s="17"/>
    </row>
    <row r="1596" spans="22:22" x14ac:dyDescent="0.35">
      <c r="V1596" s="17"/>
    </row>
    <row r="1597" spans="22:22" x14ac:dyDescent="0.35">
      <c r="V1597" s="17"/>
    </row>
    <row r="1598" spans="22:22" x14ac:dyDescent="0.35">
      <c r="V1598" s="17"/>
    </row>
    <row r="1599" spans="22:22" x14ac:dyDescent="0.35">
      <c r="V1599" s="17"/>
    </row>
    <row r="1600" spans="22:22" x14ac:dyDescent="0.35">
      <c r="V1600" s="17"/>
    </row>
    <row r="1601" spans="22:22" x14ac:dyDescent="0.35">
      <c r="V1601" s="17"/>
    </row>
    <row r="1602" spans="22:22" x14ac:dyDescent="0.35">
      <c r="V1602" s="17"/>
    </row>
    <row r="1603" spans="22:22" x14ac:dyDescent="0.35">
      <c r="V1603" s="17"/>
    </row>
    <row r="1604" spans="22:22" x14ac:dyDescent="0.35">
      <c r="V1604" s="17"/>
    </row>
    <row r="1605" spans="22:22" x14ac:dyDescent="0.35">
      <c r="V1605" s="17"/>
    </row>
    <row r="1606" spans="22:22" x14ac:dyDescent="0.35">
      <c r="V1606" s="17"/>
    </row>
    <row r="1607" spans="22:22" x14ac:dyDescent="0.35">
      <c r="V1607" s="17"/>
    </row>
    <row r="1608" spans="22:22" x14ac:dyDescent="0.35">
      <c r="V1608" s="17"/>
    </row>
    <row r="1609" spans="22:22" x14ac:dyDescent="0.35">
      <c r="V1609" s="17"/>
    </row>
    <row r="1610" spans="22:22" x14ac:dyDescent="0.35">
      <c r="V1610" s="17"/>
    </row>
    <row r="1611" spans="22:22" x14ac:dyDescent="0.35">
      <c r="V1611" s="17"/>
    </row>
    <row r="1612" spans="22:22" x14ac:dyDescent="0.35">
      <c r="V1612" s="17"/>
    </row>
    <row r="1613" spans="22:22" x14ac:dyDescent="0.35">
      <c r="V1613" s="17"/>
    </row>
    <row r="1614" spans="22:22" x14ac:dyDescent="0.35">
      <c r="V1614" s="17"/>
    </row>
    <row r="1615" spans="22:22" x14ac:dyDescent="0.35">
      <c r="V1615" s="17"/>
    </row>
    <row r="1616" spans="22:22" x14ac:dyDescent="0.35">
      <c r="V1616" s="17"/>
    </row>
    <row r="1617" spans="22:22" x14ac:dyDescent="0.35">
      <c r="V1617" s="17"/>
    </row>
    <row r="1618" spans="22:22" x14ac:dyDescent="0.35">
      <c r="V1618" s="17"/>
    </row>
    <row r="1619" spans="22:22" x14ac:dyDescent="0.35">
      <c r="V1619" s="17"/>
    </row>
    <row r="1620" spans="22:22" x14ac:dyDescent="0.35">
      <c r="V1620" s="17"/>
    </row>
    <row r="1621" spans="22:22" x14ac:dyDescent="0.35">
      <c r="V1621" s="17"/>
    </row>
    <row r="1622" spans="22:22" x14ac:dyDescent="0.35">
      <c r="V1622" s="17"/>
    </row>
    <row r="1623" spans="22:22" x14ac:dyDescent="0.35">
      <c r="V1623" s="17"/>
    </row>
    <row r="1624" spans="22:22" x14ac:dyDescent="0.35">
      <c r="V1624" s="17"/>
    </row>
    <row r="1625" spans="22:22" x14ac:dyDescent="0.35">
      <c r="V1625" s="17"/>
    </row>
    <row r="1626" spans="22:22" x14ac:dyDescent="0.35">
      <c r="V1626" s="17"/>
    </row>
    <row r="1627" spans="22:22" x14ac:dyDescent="0.35">
      <c r="V1627" s="17"/>
    </row>
    <row r="1628" spans="22:22" x14ac:dyDescent="0.35">
      <c r="V1628" s="17"/>
    </row>
    <row r="1629" spans="22:22" x14ac:dyDescent="0.35">
      <c r="V1629" s="17"/>
    </row>
    <row r="1630" spans="22:22" x14ac:dyDescent="0.35">
      <c r="V1630" s="17"/>
    </row>
    <row r="1631" spans="22:22" x14ac:dyDescent="0.35">
      <c r="V1631" s="17"/>
    </row>
    <row r="1632" spans="22:22" x14ac:dyDescent="0.35">
      <c r="V1632" s="17"/>
    </row>
    <row r="1633" spans="22:22" x14ac:dyDescent="0.35">
      <c r="V1633" s="17"/>
    </row>
    <row r="1634" spans="22:22" x14ac:dyDescent="0.35">
      <c r="V1634" s="17"/>
    </row>
    <row r="1635" spans="22:22" x14ac:dyDescent="0.35">
      <c r="V1635" s="17"/>
    </row>
    <row r="1636" spans="22:22" x14ac:dyDescent="0.35">
      <c r="V1636" s="17"/>
    </row>
    <row r="1637" spans="22:22" x14ac:dyDescent="0.35">
      <c r="V1637" s="17"/>
    </row>
    <row r="1638" spans="22:22" x14ac:dyDescent="0.35">
      <c r="V1638" s="17"/>
    </row>
    <row r="1639" spans="22:22" x14ac:dyDescent="0.35">
      <c r="V1639" s="17"/>
    </row>
    <row r="1640" spans="22:22" x14ac:dyDescent="0.35">
      <c r="V1640" s="17"/>
    </row>
    <row r="1641" spans="22:22" x14ac:dyDescent="0.35">
      <c r="V1641" s="17"/>
    </row>
    <row r="1642" spans="22:22" x14ac:dyDescent="0.35">
      <c r="V1642" s="17"/>
    </row>
    <row r="1643" spans="22:22" x14ac:dyDescent="0.35">
      <c r="V1643" s="17"/>
    </row>
    <row r="1644" spans="22:22" x14ac:dyDescent="0.35">
      <c r="V1644" s="17"/>
    </row>
    <row r="1645" spans="22:22" x14ac:dyDescent="0.35">
      <c r="V1645" s="17"/>
    </row>
    <row r="1646" spans="22:22" x14ac:dyDescent="0.35">
      <c r="V1646" s="17"/>
    </row>
    <row r="1647" spans="22:22" x14ac:dyDescent="0.35">
      <c r="V1647" s="17"/>
    </row>
    <row r="1648" spans="22:22" x14ac:dyDescent="0.35">
      <c r="V1648" s="17"/>
    </row>
    <row r="1649" spans="22:22" x14ac:dyDescent="0.35">
      <c r="V1649" s="17"/>
    </row>
    <row r="1650" spans="22:22" x14ac:dyDescent="0.35">
      <c r="V1650" s="17"/>
    </row>
    <row r="1651" spans="22:22" x14ac:dyDescent="0.35">
      <c r="V1651" s="17"/>
    </row>
    <row r="1652" spans="22:22" x14ac:dyDescent="0.35">
      <c r="V1652" s="17"/>
    </row>
    <row r="1653" spans="22:22" x14ac:dyDescent="0.35">
      <c r="V1653" s="17"/>
    </row>
    <row r="1654" spans="22:22" x14ac:dyDescent="0.35">
      <c r="V1654" s="17"/>
    </row>
    <row r="1655" spans="22:22" x14ac:dyDescent="0.35">
      <c r="V1655" s="17"/>
    </row>
    <row r="1656" spans="22:22" x14ac:dyDescent="0.35">
      <c r="V1656" s="17"/>
    </row>
    <row r="1657" spans="22:22" x14ac:dyDescent="0.35">
      <c r="V1657" s="17"/>
    </row>
    <row r="1658" spans="22:22" x14ac:dyDescent="0.35">
      <c r="V1658" s="17"/>
    </row>
    <row r="1659" spans="22:22" x14ac:dyDescent="0.35">
      <c r="V1659" s="17"/>
    </row>
    <row r="1660" spans="22:22" x14ac:dyDescent="0.35">
      <c r="V1660" s="17"/>
    </row>
    <row r="1661" spans="22:22" x14ac:dyDescent="0.35">
      <c r="V1661" s="17"/>
    </row>
    <row r="1662" spans="22:22" x14ac:dyDescent="0.35">
      <c r="V1662" s="17"/>
    </row>
    <row r="1663" spans="22:22" x14ac:dyDescent="0.35">
      <c r="V1663" s="17"/>
    </row>
    <row r="1664" spans="22:22" x14ac:dyDescent="0.35">
      <c r="V1664" s="17"/>
    </row>
    <row r="1665" spans="22:22" x14ac:dyDescent="0.35">
      <c r="V1665" s="17"/>
    </row>
    <row r="1666" spans="22:22" x14ac:dyDescent="0.35">
      <c r="V1666" s="17"/>
    </row>
    <row r="1667" spans="22:22" x14ac:dyDescent="0.35">
      <c r="V1667" s="17"/>
    </row>
    <row r="1668" spans="22:22" x14ac:dyDescent="0.35">
      <c r="V1668" s="17"/>
    </row>
    <row r="1669" spans="22:22" x14ac:dyDescent="0.35">
      <c r="V1669" s="17"/>
    </row>
    <row r="1670" spans="22:22" x14ac:dyDescent="0.35">
      <c r="V1670" s="17"/>
    </row>
    <row r="1671" spans="22:22" x14ac:dyDescent="0.35">
      <c r="V1671" s="17"/>
    </row>
    <row r="1672" spans="22:22" x14ac:dyDescent="0.35">
      <c r="V1672" s="17"/>
    </row>
    <row r="1673" spans="22:22" x14ac:dyDescent="0.35">
      <c r="V1673" s="17"/>
    </row>
    <row r="1674" spans="22:22" x14ac:dyDescent="0.35">
      <c r="V1674" s="17"/>
    </row>
    <row r="1675" spans="22:22" x14ac:dyDescent="0.35">
      <c r="V1675" s="17"/>
    </row>
    <row r="1676" spans="22:22" x14ac:dyDescent="0.35">
      <c r="V1676" s="17"/>
    </row>
    <row r="1677" spans="22:22" x14ac:dyDescent="0.35">
      <c r="V1677" s="17"/>
    </row>
    <row r="1678" spans="22:22" x14ac:dyDescent="0.35">
      <c r="V1678" s="17"/>
    </row>
    <row r="1679" spans="22:22" x14ac:dyDescent="0.35">
      <c r="V1679" s="17"/>
    </row>
    <row r="1680" spans="22:22" x14ac:dyDescent="0.35">
      <c r="V1680" s="17"/>
    </row>
    <row r="1681" spans="22:22" x14ac:dyDescent="0.35">
      <c r="V1681" s="17"/>
    </row>
    <row r="1682" spans="22:22" x14ac:dyDescent="0.35">
      <c r="V1682" s="17"/>
    </row>
    <row r="1683" spans="22:22" x14ac:dyDescent="0.35">
      <c r="V1683" s="17"/>
    </row>
    <row r="1684" spans="22:22" x14ac:dyDescent="0.35">
      <c r="V1684" s="17"/>
    </row>
    <row r="1685" spans="22:22" x14ac:dyDescent="0.35">
      <c r="V1685" s="17"/>
    </row>
    <row r="1686" spans="22:22" x14ac:dyDescent="0.35">
      <c r="V1686" s="17"/>
    </row>
    <row r="1687" spans="22:22" x14ac:dyDescent="0.35">
      <c r="V1687" s="17"/>
    </row>
    <row r="1688" spans="22:22" x14ac:dyDescent="0.35">
      <c r="V1688" s="17"/>
    </row>
    <row r="1689" spans="22:22" x14ac:dyDescent="0.35">
      <c r="V1689" s="17"/>
    </row>
    <row r="1690" spans="22:22" x14ac:dyDescent="0.35">
      <c r="V1690" s="17"/>
    </row>
    <row r="1691" spans="22:22" x14ac:dyDescent="0.35">
      <c r="V1691" s="17"/>
    </row>
    <row r="1692" spans="22:22" x14ac:dyDescent="0.35">
      <c r="V1692" s="17"/>
    </row>
    <row r="1693" spans="22:22" x14ac:dyDescent="0.35">
      <c r="V1693" s="17"/>
    </row>
    <row r="1694" spans="22:22" x14ac:dyDescent="0.35">
      <c r="V1694" s="17"/>
    </row>
    <row r="1695" spans="22:22" x14ac:dyDescent="0.35">
      <c r="V1695" s="17"/>
    </row>
    <row r="1696" spans="22:22" x14ac:dyDescent="0.35">
      <c r="V1696" s="17"/>
    </row>
    <row r="1697" spans="22:22" x14ac:dyDescent="0.35">
      <c r="V1697" s="17"/>
    </row>
    <row r="1698" spans="22:22" x14ac:dyDescent="0.35">
      <c r="V1698" s="17"/>
    </row>
    <row r="1699" spans="22:22" x14ac:dyDescent="0.35">
      <c r="V1699" s="17"/>
    </row>
    <row r="1700" spans="22:22" x14ac:dyDescent="0.35">
      <c r="V1700" s="17"/>
    </row>
    <row r="1701" spans="22:22" x14ac:dyDescent="0.35">
      <c r="V1701" s="17"/>
    </row>
    <row r="1702" spans="22:22" x14ac:dyDescent="0.35">
      <c r="V1702" s="17"/>
    </row>
    <row r="1703" spans="22:22" x14ac:dyDescent="0.35">
      <c r="V1703" s="17"/>
    </row>
    <row r="1704" spans="22:22" x14ac:dyDescent="0.35">
      <c r="V1704" s="17"/>
    </row>
    <row r="1705" spans="22:22" x14ac:dyDescent="0.35">
      <c r="V1705" s="17"/>
    </row>
    <row r="1706" spans="22:22" x14ac:dyDescent="0.35">
      <c r="V1706" s="17"/>
    </row>
    <row r="1707" spans="22:22" x14ac:dyDescent="0.35">
      <c r="V1707" s="17"/>
    </row>
    <row r="1708" spans="22:22" x14ac:dyDescent="0.35">
      <c r="V1708" s="17"/>
    </row>
    <row r="1709" spans="22:22" x14ac:dyDescent="0.35">
      <c r="V1709" s="17"/>
    </row>
    <row r="1710" spans="22:22" x14ac:dyDescent="0.35">
      <c r="V1710" s="17"/>
    </row>
    <row r="1711" spans="22:22" x14ac:dyDescent="0.35">
      <c r="V1711" s="17"/>
    </row>
    <row r="1712" spans="22:22" x14ac:dyDescent="0.35">
      <c r="V1712" s="17"/>
    </row>
    <row r="1713" spans="22:22" x14ac:dyDescent="0.35">
      <c r="V1713" s="17"/>
    </row>
    <row r="1714" spans="22:22" x14ac:dyDescent="0.35">
      <c r="V1714" s="17"/>
    </row>
    <row r="1715" spans="22:22" x14ac:dyDescent="0.35">
      <c r="V1715" s="17"/>
    </row>
    <row r="1716" spans="22:22" x14ac:dyDescent="0.35">
      <c r="V1716" s="17"/>
    </row>
    <row r="1717" spans="22:22" x14ac:dyDescent="0.35">
      <c r="V1717" s="17"/>
    </row>
    <row r="1718" spans="22:22" x14ac:dyDescent="0.35">
      <c r="V1718" s="17"/>
    </row>
    <row r="1719" spans="22:22" x14ac:dyDescent="0.35">
      <c r="V1719" s="17"/>
    </row>
    <row r="1720" spans="22:22" x14ac:dyDescent="0.35">
      <c r="V1720" s="17"/>
    </row>
    <row r="1721" spans="22:22" x14ac:dyDescent="0.35">
      <c r="V1721" s="17"/>
    </row>
    <row r="1722" spans="22:22" x14ac:dyDescent="0.35">
      <c r="V1722" s="17"/>
    </row>
    <row r="1723" spans="22:22" x14ac:dyDescent="0.35">
      <c r="V1723" s="17"/>
    </row>
    <row r="1724" spans="22:22" x14ac:dyDescent="0.35">
      <c r="V1724" s="17"/>
    </row>
    <row r="1725" spans="22:22" x14ac:dyDescent="0.35">
      <c r="V1725" s="17"/>
    </row>
    <row r="1726" spans="22:22" x14ac:dyDescent="0.35">
      <c r="V1726" s="17"/>
    </row>
    <row r="1727" spans="22:22" x14ac:dyDescent="0.35">
      <c r="V1727" s="17"/>
    </row>
    <row r="1728" spans="22:22" x14ac:dyDescent="0.35">
      <c r="V1728" s="17"/>
    </row>
    <row r="1729" spans="22:22" x14ac:dyDescent="0.35">
      <c r="V1729" s="17"/>
    </row>
    <row r="1730" spans="22:22" x14ac:dyDescent="0.35">
      <c r="V1730" s="17"/>
    </row>
    <row r="1731" spans="22:22" x14ac:dyDescent="0.35">
      <c r="V1731" s="17"/>
    </row>
    <row r="1732" spans="22:22" x14ac:dyDescent="0.35">
      <c r="V1732" s="17"/>
    </row>
    <row r="1733" spans="22:22" x14ac:dyDescent="0.35">
      <c r="V1733" s="17"/>
    </row>
    <row r="1734" spans="22:22" x14ac:dyDescent="0.35">
      <c r="V1734" s="17"/>
    </row>
    <row r="1735" spans="22:22" x14ac:dyDescent="0.35">
      <c r="V1735" s="17"/>
    </row>
    <row r="1736" spans="22:22" x14ac:dyDescent="0.35">
      <c r="V1736" s="17"/>
    </row>
    <row r="1737" spans="22:22" x14ac:dyDescent="0.35">
      <c r="V1737" s="17"/>
    </row>
    <row r="1738" spans="22:22" x14ac:dyDescent="0.35">
      <c r="V1738" s="17"/>
    </row>
    <row r="1739" spans="22:22" x14ac:dyDescent="0.35">
      <c r="V1739" s="17"/>
    </row>
    <row r="1740" spans="22:22" x14ac:dyDescent="0.35">
      <c r="V1740" s="17"/>
    </row>
    <row r="1741" spans="22:22" x14ac:dyDescent="0.35">
      <c r="V1741" s="17"/>
    </row>
    <row r="1742" spans="22:22" x14ac:dyDescent="0.35">
      <c r="V1742" s="17"/>
    </row>
    <row r="1743" spans="22:22" x14ac:dyDescent="0.35">
      <c r="V1743" s="17"/>
    </row>
    <row r="1744" spans="22:22" x14ac:dyDescent="0.35">
      <c r="V1744" s="17"/>
    </row>
    <row r="1745" spans="22:22" x14ac:dyDescent="0.35">
      <c r="V1745" s="17"/>
    </row>
    <row r="1746" spans="22:22" x14ac:dyDescent="0.35">
      <c r="V1746" s="17"/>
    </row>
    <row r="1747" spans="22:22" x14ac:dyDescent="0.35">
      <c r="V1747" s="17"/>
    </row>
    <row r="1748" spans="22:22" x14ac:dyDescent="0.35">
      <c r="V1748" s="17"/>
    </row>
    <row r="1749" spans="22:22" x14ac:dyDescent="0.35">
      <c r="V1749" s="17"/>
    </row>
    <row r="1750" spans="22:22" x14ac:dyDescent="0.35">
      <c r="V1750" s="17"/>
    </row>
    <row r="1751" spans="22:22" x14ac:dyDescent="0.35">
      <c r="V1751" s="17"/>
    </row>
    <row r="1752" spans="22:22" x14ac:dyDescent="0.35">
      <c r="V1752" s="17"/>
    </row>
    <row r="1753" spans="22:22" x14ac:dyDescent="0.35">
      <c r="V1753" s="17"/>
    </row>
    <row r="1754" spans="22:22" x14ac:dyDescent="0.35">
      <c r="V1754" s="17"/>
    </row>
    <row r="1755" spans="22:22" x14ac:dyDescent="0.35">
      <c r="V1755" s="17"/>
    </row>
    <row r="1756" spans="22:22" x14ac:dyDescent="0.35">
      <c r="V1756" s="17"/>
    </row>
    <row r="1757" spans="22:22" x14ac:dyDescent="0.35">
      <c r="V1757" s="17"/>
    </row>
    <row r="1758" spans="22:22" x14ac:dyDescent="0.35">
      <c r="V1758" s="17"/>
    </row>
    <row r="1759" spans="22:22" x14ac:dyDescent="0.35">
      <c r="V1759" s="17"/>
    </row>
    <row r="1760" spans="22:22" x14ac:dyDescent="0.35">
      <c r="V1760" s="17"/>
    </row>
    <row r="1761" spans="22:22" x14ac:dyDescent="0.35">
      <c r="V1761" s="17"/>
    </row>
    <row r="1762" spans="22:22" x14ac:dyDescent="0.35">
      <c r="V1762" s="17"/>
    </row>
    <row r="1763" spans="22:22" x14ac:dyDescent="0.35">
      <c r="V1763" s="17"/>
    </row>
    <row r="1764" spans="22:22" x14ac:dyDescent="0.35">
      <c r="V1764" s="17"/>
    </row>
    <row r="1765" spans="22:22" x14ac:dyDescent="0.35">
      <c r="V1765" s="17"/>
    </row>
    <row r="1766" spans="22:22" x14ac:dyDescent="0.35">
      <c r="V1766" s="17"/>
    </row>
    <row r="1767" spans="22:22" x14ac:dyDescent="0.35">
      <c r="V1767" s="17"/>
    </row>
    <row r="1768" spans="22:22" x14ac:dyDescent="0.35">
      <c r="V1768" s="17"/>
    </row>
    <row r="1769" spans="22:22" x14ac:dyDescent="0.35">
      <c r="V1769" s="17"/>
    </row>
    <row r="1770" spans="22:22" x14ac:dyDescent="0.35">
      <c r="V1770" s="17"/>
    </row>
    <row r="1771" spans="22:22" x14ac:dyDescent="0.35">
      <c r="V1771" s="17"/>
    </row>
    <row r="1772" spans="22:22" x14ac:dyDescent="0.35">
      <c r="V1772" s="17"/>
    </row>
    <row r="1773" spans="22:22" x14ac:dyDescent="0.35">
      <c r="V1773" s="17"/>
    </row>
    <row r="1774" spans="22:22" x14ac:dyDescent="0.35">
      <c r="V1774" s="17"/>
    </row>
    <row r="1775" spans="22:22" x14ac:dyDescent="0.35">
      <c r="V1775" s="17"/>
    </row>
    <row r="1776" spans="22:22" x14ac:dyDescent="0.35">
      <c r="V1776" s="17"/>
    </row>
    <row r="1777" spans="22:22" x14ac:dyDescent="0.35">
      <c r="V1777" s="17"/>
    </row>
    <row r="1778" spans="22:22" x14ac:dyDescent="0.35">
      <c r="V1778" s="17"/>
    </row>
    <row r="1779" spans="22:22" x14ac:dyDescent="0.35">
      <c r="V1779" s="17"/>
    </row>
    <row r="1780" spans="22:22" x14ac:dyDescent="0.35">
      <c r="V1780" s="17"/>
    </row>
    <row r="1781" spans="22:22" x14ac:dyDescent="0.35">
      <c r="V1781" s="17"/>
    </row>
    <row r="1782" spans="22:22" x14ac:dyDescent="0.35">
      <c r="V1782" s="17"/>
    </row>
    <row r="1783" spans="22:22" x14ac:dyDescent="0.35">
      <c r="V1783" s="17"/>
    </row>
    <row r="1784" spans="22:22" x14ac:dyDescent="0.35">
      <c r="V1784" s="17"/>
    </row>
    <row r="1785" spans="22:22" x14ac:dyDescent="0.35">
      <c r="V1785" s="17"/>
    </row>
    <row r="1786" spans="22:22" x14ac:dyDescent="0.35">
      <c r="V1786" s="17"/>
    </row>
    <row r="1787" spans="22:22" x14ac:dyDescent="0.35">
      <c r="V1787" s="17"/>
    </row>
    <row r="1788" spans="22:22" x14ac:dyDescent="0.35">
      <c r="V1788" s="17"/>
    </row>
    <row r="1789" spans="22:22" x14ac:dyDescent="0.35">
      <c r="V1789" s="17"/>
    </row>
    <row r="1790" spans="22:22" x14ac:dyDescent="0.35">
      <c r="V1790" s="17"/>
    </row>
    <row r="1791" spans="22:22" x14ac:dyDescent="0.35">
      <c r="V1791" s="17"/>
    </row>
    <row r="1792" spans="22:22" x14ac:dyDescent="0.35">
      <c r="V1792" s="17"/>
    </row>
    <row r="1793" spans="22:22" x14ac:dyDescent="0.35">
      <c r="V1793" s="17"/>
    </row>
    <row r="1794" spans="22:22" x14ac:dyDescent="0.35">
      <c r="V1794" s="17"/>
    </row>
    <row r="1795" spans="22:22" x14ac:dyDescent="0.35">
      <c r="V1795" s="17"/>
    </row>
    <row r="1796" spans="22:22" x14ac:dyDescent="0.35">
      <c r="V1796" s="17"/>
    </row>
    <row r="1797" spans="22:22" x14ac:dyDescent="0.35">
      <c r="V1797" s="17"/>
    </row>
    <row r="1798" spans="22:22" x14ac:dyDescent="0.35">
      <c r="V1798" s="17"/>
    </row>
    <row r="1799" spans="22:22" x14ac:dyDescent="0.35">
      <c r="V1799" s="17"/>
    </row>
    <row r="1800" spans="22:22" x14ac:dyDescent="0.35">
      <c r="V1800" s="17"/>
    </row>
    <row r="1801" spans="22:22" x14ac:dyDescent="0.35">
      <c r="V1801" s="17"/>
    </row>
    <row r="1802" spans="22:22" x14ac:dyDescent="0.35">
      <c r="V1802" s="17"/>
    </row>
    <row r="1803" spans="22:22" x14ac:dyDescent="0.35">
      <c r="V1803" s="17"/>
    </row>
    <row r="1804" spans="22:22" x14ac:dyDescent="0.35">
      <c r="V1804" s="17"/>
    </row>
    <row r="1805" spans="22:22" x14ac:dyDescent="0.35">
      <c r="V1805" s="17"/>
    </row>
    <row r="1806" spans="22:22" x14ac:dyDescent="0.35">
      <c r="V1806" s="17"/>
    </row>
    <row r="1807" spans="22:22" x14ac:dyDescent="0.35">
      <c r="V1807" s="17"/>
    </row>
    <row r="1808" spans="22:22" x14ac:dyDescent="0.35">
      <c r="V1808" s="17"/>
    </row>
    <row r="1809" spans="22:22" x14ac:dyDescent="0.35">
      <c r="V1809" s="17"/>
    </row>
    <row r="1810" spans="22:22" x14ac:dyDescent="0.35">
      <c r="V1810" s="17"/>
    </row>
    <row r="1811" spans="22:22" x14ac:dyDescent="0.35">
      <c r="V1811" s="17"/>
    </row>
    <row r="1812" spans="22:22" x14ac:dyDescent="0.35">
      <c r="V1812" s="17"/>
    </row>
    <row r="1813" spans="22:22" x14ac:dyDescent="0.35">
      <c r="V1813" s="17"/>
    </row>
    <row r="1814" spans="22:22" x14ac:dyDescent="0.35">
      <c r="V1814" s="17"/>
    </row>
    <row r="1815" spans="22:22" x14ac:dyDescent="0.35">
      <c r="V1815" s="17"/>
    </row>
    <row r="1816" spans="22:22" x14ac:dyDescent="0.35">
      <c r="V1816" s="17"/>
    </row>
    <row r="1817" spans="22:22" x14ac:dyDescent="0.35">
      <c r="V1817" s="17"/>
    </row>
    <row r="1818" spans="22:22" x14ac:dyDescent="0.35">
      <c r="V1818" s="17"/>
    </row>
    <row r="1819" spans="22:22" x14ac:dyDescent="0.35">
      <c r="V1819" s="17"/>
    </row>
    <row r="1820" spans="22:22" x14ac:dyDescent="0.35">
      <c r="V1820" s="17"/>
    </row>
    <row r="1821" spans="22:22" x14ac:dyDescent="0.35">
      <c r="V1821" s="17"/>
    </row>
    <row r="1822" spans="22:22" x14ac:dyDescent="0.35">
      <c r="V1822" s="17"/>
    </row>
    <row r="1823" spans="22:22" x14ac:dyDescent="0.35">
      <c r="V1823" s="17"/>
    </row>
    <row r="1824" spans="22:22" x14ac:dyDescent="0.35">
      <c r="V1824" s="17"/>
    </row>
    <row r="1825" spans="22:22" x14ac:dyDescent="0.35">
      <c r="V1825" s="17"/>
    </row>
    <row r="1826" spans="22:22" x14ac:dyDescent="0.35">
      <c r="V1826" s="17"/>
    </row>
    <row r="1827" spans="22:22" x14ac:dyDescent="0.35">
      <c r="V1827" s="17"/>
    </row>
    <row r="1828" spans="22:22" x14ac:dyDescent="0.35">
      <c r="V1828" s="17"/>
    </row>
    <row r="1829" spans="22:22" x14ac:dyDescent="0.35">
      <c r="V1829" s="17"/>
    </row>
    <row r="1830" spans="22:22" x14ac:dyDescent="0.35">
      <c r="V1830" s="17"/>
    </row>
    <row r="1831" spans="22:22" x14ac:dyDescent="0.35">
      <c r="V1831" s="17"/>
    </row>
    <row r="1832" spans="22:22" x14ac:dyDescent="0.35">
      <c r="V1832" s="17"/>
    </row>
    <row r="1833" spans="22:22" x14ac:dyDescent="0.35">
      <c r="V1833" s="17"/>
    </row>
    <row r="1834" spans="22:22" x14ac:dyDescent="0.35">
      <c r="V1834" s="17"/>
    </row>
    <row r="1835" spans="22:22" x14ac:dyDescent="0.35">
      <c r="V1835" s="17"/>
    </row>
    <row r="1836" spans="22:22" x14ac:dyDescent="0.35">
      <c r="V1836" s="17"/>
    </row>
    <row r="1837" spans="22:22" x14ac:dyDescent="0.35">
      <c r="V1837" s="17"/>
    </row>
    <row r="1838" spans="22:22" x14ac:dyDescent="0.35">
      <c r="V1838" s="17"/>
    </row>
    <row r="1839" spans="22:22" x14ac:dyDescent="0.35">
      <c r="V1839" s="17"/>
    </row>
    <row r="1840" spans="22:22" x14ac:dyDescent="0.35">
      <c r="V1840" s="17"/>
    </row>
    <row r="1841" spans="22:22" x14ac:dyDescent="0.35">
      <c r="V1841" s="17"/>
    </row>
    <row r="1842" spans="22:22" x14ac:dyDescent="0.35">
      <c r="V1842" s="17"/>
    </row>
    <row r="1843" spans="22:22" x14ac:dyDescent="0.35">
      <c r="V1843" s="17"/>
    </row>
    <row r="1844" spans="22:22" x14ac:dyDescent="0.35">
      <c r="V1844" s="17"/>
    </row>
    <row r="1845" spans="22:22" x14ac:dyDescent="0.35">
      <c r="V1845" s="17"/>
    </row>
    <row r="1846" spans="22:22" x14ac:dyDescent="0.35">
      <c r="V1846" s="17"/>
    </row>
    <row r="1847" spans="22:22" x14ac:dyDescent="0.35">
      <c r="V1847" s="17"/>
    </row>
    <row r="1848" spans="22:22" x14ac:dyDescent="0.35">
      <c r="V1848" s="17"/>
    </row>
    <row r="1849" spans="22:22" x14ac:dyDescent="0.35">
      <c r="V1849" s="17"/>
    </row>
    <row r="1850" spans="22:22" x14ac:dyDescent="0.35">
      <c r="V1850" s="17"/>
    </row>
    <row r="1851" spans="22:22" x14ac:dyDescent="0.35">
      <c r="V1851" s="17"/>
    </row>
    <row r="1852" spans="22:22" x14ac:dyDescent="0.35">
      <c r="V1852" s="17"/>
    </row>
    <row r="1853" spans="22:22" x14ac:dyDescent="0.35">
      <c r="V1853" s="17"/>
    </row>
    <row r="1854" spans="22:22" x14ac:dyDescent="0.35">
      <c r="V1854" s="17"/>
    </row>
    <row r="1855" spans="22:22" x14ac:dyDescent="0.35">
      <c r="V1855" s="17"/>
    </row>
    <row r="1856" spans="22:22" x14ac:dyDescent="0.35">
      <c r="V1856" s="17"/>
    </row>
    <row r="1857" spans="22:22" x14ac:dyDescent="0.35">
      <c r="V1857" s="17"/>
    </row>
    <row r="1858" spans="22:22" x14ac:dyDescent="0.35">
      <c r="V1858" s="17"/>
    </row>
    <row r="1859" spans="22:22" x14ac:dyDescent="0.35">
      <c r="V1859" s="17"/>
    </row>
    <row r="1860" spans="22:22" x14ac:dyDescent="0.35">
      <c r="V1860" s="17"/>
    </row>
    <row r="1861" spans="22:22" x14ac:dyDescent="0.35">
      <c r="V1861" s="17"/>
    </row>
    <row r="1862" spans="22:22" x14ac:dyDescent="0.35">
      <c r="V1862" s="17"/>
    </row>
    <row r="1863" spans="22:22" x14ac:dyDescent="0.35">
      <c r="V1863" s="17"/>
    </row>
    <row r="1864" spans="22:22" x14ac:dyDescent="0.35">
      <c r="V1864" s="17"/>
    </row>
    <row r="1865" spans="22:22" x14ac:dyDescent="0.35">
      <c r="V1865" s="17"/>
    </row>
    <row r="1866" spans="22:22" x14ac:dyDescent="0.35">
      <c r="V1866" s="17"/>
    </row>
    <row r="1867" spans="22:22" x14ac:dyDescent="0.35">
      <c r="V1867" s="17"/>
    </row>
    <row r="1868" spans="22:22" x14ac:dyDescent="0.35">
      <c r="V1868" s="17"/>
    </row>
    <row r="1869" spans="22:22" x14ac:dyDescent="0.35">
      <c r="V1869" s="17"/>
    </row>
    <row r="1870" spans="22:22" x14ac:dyDescent="0.35">
      <c r="V1870" s="17"/>
    </row>
    <row r="1871" spans="22:22" x14ac:dyDescent="0.35">
      <c r="V1871" s="17"/>
    </row>
    <row r="1872" spans="22:22" x14ac:dyDescent="0.35">
      <c r="V1872" s="17"/>
    </row>
    <row r="1873" spans="22:22" x14ac:dyDescent="0.35">
      <c r="V1873" s="17"/>
    </row>
    <row r="1874" spans="22:22" x14ac:dyDescent="0.35">
      <c r="V1874" s="17"/>
    </row>
    <row r="1875" spans="22:22" x14ac:dyDescent="0.35">
      <c r="V1875" s="17"/>
    </row>
    <row r="1876" spans="22:22" x14ac:dyDescent="0.35">
      <c r="V1876" s="17"/>
    </row>
    <row r="1877" spans="22:22" x14ac:dyDescent="0.35">
      <c r="V1877" s="17"/>
    </row>
    <row r="1878" spans="22:22" x14ac:dyDescent="0.35">
      <c r="V1878" s="17"/>
    </row>
    <row r="1879" spans="22:22" x14ac:dyDescent="0.35">
      <c r="V1879" s="17"/>
    </row>
    <row r="1880" spans="22:22" x14ac:dyDescent="0.35">
      <c r="V1880" s="17"/>
    </row>
    <row r="1881" spans="22:22" x14ac:dyDescent="0.35">
      <c r="V1881" s="17"/>
    </row>
    <row r="1882" spans="22:22" x14ac:dyDescent="0.35">
      <c r="V1882" s="17"/>
    </row>
    <row r="1883" spans="22:22" x14ac:dyDescent="0.35">
      <c r="V1883" s="17"/>
    </row>
    <row r="1884" spans="22:22" x14ac:dyDescent="0.35">
      <c r="V1884" s="17"/>
    </row>
    <row r="1885" spans="22:22" x14ac:dyDescent="0.35">
      <c r="V1885" s="17"/>
    </row>
    <row r="1886" spans="22:22" x14ac:dyDescent="0.35">
      <c r="V1886" s="17"/>
    </row>
    <row r="1887" spans="22:22" x14ac:dyDescent="0.35">
      <c r="V1887" s="17"/>
    </row>
    <row r="1888" spans="22:22" x14ac:dyDescent="0.35">
      <c r="V1888" s="17"/>
    </row>
    <row r="1889" spans="22:22" x14ac:dyDescent="0.35">
      <c r="V1889" s="17"/>
    </row>
    <row r="1890" spans="22:22" x14ac:dyDescent="0.35">
      <c r="V1890" s="17"/>
    </row>
    <row r="1891" spans="22:22" x14ac:dyDescent="0.35">
      <c r="V1891" s="17"/>
    </row>
    <row r="1892" spans="22:22" x14ac:dyDescent="0.35">
      <c r="V1892" s="17"/>
    </row>
    <row r="1893" spans="22:22" x14ac:dyDescent="0.35">
      <c r="V1893" s="17"/>
    </row>
    <row r="1894" spans="22:22" x14ac:dyDescent="0.35">
      <c r="V1894" s="17"/>
    </row>
    <row r="1895" spans="22:22" x14ac:dyDescent="0.35">
      <c r="V1895" s="17"/>
    </row>
    <row r="1896" spans="22:22" x14ac:dyDescent="0.35">
      <c r="V1896" s="17"/>
    </row>
    <row r="1897" spans="22:22" x14ac:dyDescent="0.35">
      <c r="V1897" s="17"/>
    </row>
    <row r="1898" spans="22:22" x14ac:dyDescent="0.35">
      <c r="V1898" s="17"/>
    </row>
    <row r="1899" spans="22:22" x14ac:dyDescent="0.35">
      <c r="V1899" s="17"/>
    </row>
    <row r="1900" spans="22:22" x14ac:dyDescent="0.35">
      <c r="V1900" s="17"/>
    </row>
    <row r="1901" spans="22:22" x14ac:dyDescent="0.35">
      <c r="V1901" s="17"/>
    </row>
    <row r="1902" spans="22:22" x14ac:dyDescent="0.35">
      <c r="V1902" s="17"/>
    </row>
    <row r="1903" spans="22:22" x14ac:dyDescent="0.35">
      <c r="V1903" s="17"/>
    </row>
    <row r="1904" spans="22:22" x14ac:dyDescent="0.35">
      <c r="V1904" s="17"/>
    </row>
    <row r="1905" spans="22:22" x14ac:dyDescent="0.35">
      <c r="V1905" s="17"/>
    </row>
    <row r="1906" spans="22:22" x14ac:dyDescent="0.35">
      <c r="V1906" s="17"/>
    </row>
    <row r="1907" spans="22:22" x14ac:dyDescent="0.35">
      <c r="V1907" s="17"/>
    </row>
    <row r="1908" spans="22:22" x14ac:dyDescent="0.35">
      <c r="V1908" s="17"/>
    </row>
    <row r="1909" spans="22:22" x14ac:dyDescent="0.35">
      <c r="V1909" s="17"/>
    </row>
    <row r="1910" spans="22:22" x14ac:dyDescent="0.35">
      <c r="V1910" s="17"/>
    </row>
    <row r="1911" spans="22:22" x14ac:dyDescent="0.35">
      <c r="V1911" s="17"/>
    </row>
    <row r="1912" spans="22:22" x14ac:dyDescent="0.35">
      <c r="V1912" s="17"/>
    </row>
    <row r="1913" spans="22:22" x14ac:dyDescent="0.35">
      <c r="V1913" s="17"/>
    </row>
    <row r="1914" spans="22:22" x14ac:dyDescent="0.35">
      <c r="V1914" s="17"/>
    </row>
    <row r="1915" spans="22:22" x14ac:dyDescent="0.35">
      <c r="V1915" s="17"/>
    </row>
    <row r="1916" spans="22:22" x14ac:dyDescent="0.35">
      <c r="V1916" s="17"/>
    </row>
    <row r="1917" spans="22:22" x14ac:dyDescent="0.35">
      <c r="V1917" s="17"/>
    </row>
    <row r="1918" spans="22:22" x14ac:dyDescent="0.35">
      <c r="V1918" s="17"/>
    </row>
    <row r="1919" spans="22:22" x14ac:dyDescent="0.35">
      <c r="V1919" s="17"/>
    </row>
    <row r="1920" spans="22:22" x14ac:dyDescent="0.35">
      <c r="V1920" s="17"/>
    </row>
    <row r="1921" spans="22:22" x14ac:dyDescent="0.35">
      <c r="V1921" s="17"/>
    </row>
    <row r="1922" spans="22:22" x14ac:dyDescent="0.35">
      <c r="V1922" s="17"/>
    </row>
    <row r="1923" spans="22:22" x14ac:dyDescent="0.35">
      <c r="V1923" s="17"/>
    </row>
    <row r="1924" spans="22:22" x14ac:dyDescent="0.35">
      <c r="V1924" s="17"/>
    </row>
    <row r="1925" spans="22:22" x14ac:dyDescent="0.35">
      <c r="V1925" s="17"/>
    </row>
    <row r="1926" spans="22:22" x14ac:dyDescent="0.35">
      <c r="V1926" s="17"/>
    </row>
    <row r="1927" spans="22:22" x14ac:dyDescent="0.35">
      <c r="V1927" s="17"/>
    </row>
    <row r="1928" spans="22:22" x14ac:dyDescent="0.35">
      <c r="V1928" s="17"/>
    </row>
    <row r="1929" spans="22:22" x14ac:dyDescent="0.35">
      <c r="V1929" s="17"/>
    </row>
    <row r="1930" spans="22:22" x14ac:dyDescent="0.35">
      <c r="V1930" s="17"/>
    </row>
    <row r="1931" spans="22:22" x14ac:dyDescent="0.35">
      <c r="V1931" s="17"/>
    </row>
    <row r="1932" spans="22:22" x14ac:dyDescent="0.35">
      <c r="V1932" s="17"/>
    </row>
    <row r="1933" spans="22:22" x14ac:dyDescent="0.35">
      <c r="V1933" s="17"/>
    </row>
    <row r="1934" spans="22:22" x14ac:dyDescent="0.35">
      <c r="V1934" s="17"/>
    </row>
    <row r="1935" spans="22:22" x14ac:dyDescent="0.35">
      <c r="V1935" s="17"/>
    </row>
    <row r="1936" spans="22:22" x14ac:dyDescent="0.35">
      <c r="V1936" s="17"/>
    </row>
    <row r="1937" spans="22:22" x14ac:dyDescent="0.35">
      <c r="V1937" s="17"/>
    </row>
    <row r="1938" spans="22:22" x14ac:dyDescent="0.35">
      <c r="V1938" s="17"/>
    </row>
    <row r="1939" spans="22:22" x14ac:dyDescent="0.35">
      <c r="V1939" s="17"/>
    </row>
    <row r="1940" spans="22:22" x14ac:dyDescent="0.35">
      <c r="V1940" s="17"/>
    </row>
    <row r="1941" spans="22:22" x14ac:dyDescent="0.35">
      <c r="V1941" s="17"/>
    </row>
    <row r="1942" spans="22:22" x14ac:dyDescent="0.35">
      <c r="V1942" s="17"/>
    </row>
    <row r="1943" spans="22:22" x14ac:dyDescent="0.35">
      <c r="V1943" s="17"/>
    </row>
    <row r="1944" spans="22:22" x14ac:dyDescent="0.35">
      <c r="V1944" s="17"/>
    </row>
    <row r="1945" spans="22:22" x14ac:dyDescent="0.35">
      <c r="V1945" s="17"/>
    </row>
    <row r="1946" spans="22:22" x14ac:dyDescent="0.35">
      <c r="V1946" s="17"/>
    </row>
    <row r="1947" spans="22:22" x14ac:dyDescent="0.35">
      <c r="V1947" s="17"/>
    </row>
    <row r="1948" spans="22:22" x14ac:dyDescent="0.35">
      <c r="V1948" s="17"/>
    </row>
    <row r="1949" spans="22:22" x14ac:dyDescent="0.35">
      <c r="V1949" s="17"/>
    </row>
    <row r="1950" spans="22:22" x14ac:dyDescent="0.35">
      <c r="V1950" s="17"/>
    </row>
    <row r="1951" spans="22:22" x14ac:dyDescent="0.35">
      <c r="V1951" s="17"/>
    </row>
    <row r="1952" spans="22:22" x14ac:dyDescent="0.35">
      <c r="V1952" s="17"/>
    </row>
    <row r="1953" spans="22:22" x14ac:dyDescent="0.35">
      <c r="V1953" s="17"/>
    </row>
    <row r="1954" spans="22:22" x14ac:dyDescent="0.35">
      <c r="V1954" s="17"/>
    </row>
    <row r="1955" spans="22:22" x14ac:dyDescent="0.35">
      <c r="V1955" s="17"/>
    </row>
    <row r="1956" spans="22:22" x14ac:dyDescent="0.35">
      <c r="V1956" s="17"/>
    </row>
    <row r="1957" spans="22:22" x14ac:dyDescent="0.35">
      <c r="V1957" s="17"/>
    </row>
    <row r="1958" spans="22:22" x14ac:dyDescent="0.35">
      <c r="V1958" s="17"/>
    </row>
    <row r="1959" spans="22:22" x14ac:dyDescent="0.35">
      <c r="V1959" s="17"/>
    </row>
    <row r="1960" spans="22:22" x14ac:dyDescent="0.35">
      <c r="V1960" s="17"/>
    </row>
    <row r="1961" spans="22:22" x14ac:dyDescent="0.35">
      <c r="V1961" s="17"/>
    </row>
    <row r="1962" spans="22:22" x14ac:dyDescent="0.35">
      <c r="V1962" s="17"/>
    </row>
    <row r="1963" spans="22:22" x14ac:dyDescent="0.35">
      <c r="V1963" s="17"/>
    </row>
    <row r="1964" spans="22:22" x14ac:dyDescent="0.35">
      <c r="V1964" s="17"/>
    </row>
    <row r="1965" spans="22:22" x14ac:dyDescent="0.35">
      <c r="V1965" s="17"/>
    </row>
    <row r="1966" spans="22:22" x14ac:dyDescent="0.35">
      <c r="V1966" s="17"/>
    </row>
    <row r="1967" spans="22:22" x14ac:dyDescent="0.35">
      <c r="V1967" s="17"/>
    </row>
    <row r="1968" spans="22:22" x14ac:dyDescent="0.35">
      <c r="V1968" s="17"/>
    </row>
    <row r="1969" spans="22:22" x14ac:dyDescent="0.35">
      <c r="V1969" s="17"/>
    </row>
    <row r="1970" spans="22:22" x14ac:dyDescent="0.35">
      <c r="V1970" s="17"/>
    </row>
    <row r="1971" spans="22:22" x14ac:dyDescent="0.35">
      <c r="V1971" s="17"/>
    </row>
    <row r="1972" spans="22:22" x14ac:dyDescent="0.35">
      <c r="V1972" s="17"/>
    </row>
    <row r="1973" spans="22:22" x14ac:dyDescent="0.35">
      <c r="V1973" s="17"/>
    </row>
    <row r="1974" spans="22:22" x14ac:dyDescent="0.35">
      <c r="V1974" s="17"/>
    </row>
    <row r="1975" spans="22:22" x14ac:dyDescent="0.35">
      <c r="V1975" s="17"/>
    </row>
    <row r="1976" spans="22:22" x14ac:dyDescent="0.35">
      <c r="V1976" s="17"/>
    </row>
    <row r="1977" spans="22:22" x14ac:dyDescent="0.35">
      <c r="V1977" s="17"/>
    </row>
    <row r="1978" spans="22:22" x14ac:dyDescent="0.35">
      <c r="V1978" s="17"/>
    </row>
    <row r="1979" spans="22:22" x14ac:dyDescent="0.35">
      <c r="V1979" s="17"/>
    </row>
    <row r="1980" spans="22:22" x14ac:dyDescent="0.35">
      <c r="V1980" s="17"/>
    </row>
    <row r="1981" spans="22:22" x14ac:dyDescent="0.35">
      <c r="V1981" s="17"/>
    </row>
    <row r="1982" spans="22:22" x14ac:dyDescent="0.35">
      <c r="V1982" s="17"/>
    </row>
    <row r="1983" spans="22:22" x14ac:dyDescent="0.35">
      <c r="V1983" s="17"/>
    </row>
    <row r="1984" spans="22:22" x14ac:dyDescent="0.35">
      <c r="V1984" s="17"/>
    </row>
    <row r="1985" spans="22:22" x14ac:dyDescent="0.35">
      <c r="V1985" s="17"/>
    </row>
    <row r="1986" spans="22:22" x14ac:dyDescent="0.35">
      <c r="V1986" s="17"/>
    </row>
    <row r="1987" spans="22:22" x14ac:dyDescent="0.35">
      <c r="V1987" s="17"/>
    </row>
    <row r="1988" spans="22:22" x14ac:dyDescent="0.35">
      <c r="V1988" s="17"/>
    </row>
    <row r="1989" spans="22:22" x14ac:dyDescent="0.35">
      <c r="V1989" s="17"/>
    </row>
    <row r="1990" spans="22:22" x14ac:dyDescent="0.35">
      <c r="V1990" s="17"/>
    </row>
    <row r="1991" spans="22:22" x14ac:dyDescent="0.35">
      <c r="V1991" s="17"/>
    </row>
    <row r="1992" spans="22:22" x14ac:dyDescent="0.35">
      <c r="V1992" s="17"/>
    </row>
    <row r="1993" spans="22:22" x14ac:dyDescent="0.35">
      <c r="V1993" s="17"/>
    </row>
    <row r="1994" spans="22:22" x14ac:dyDescent="0.35">
      <c r="V1994" s="17"/>
    </row>
    <row r="1995" spans="22:22" x14ac:dyDescent="0.35">
      <c r="V1995" s="17"/>
    </row>
    <row r="1996" spans="22:22" x14ac:dyDescent="0.35">
      <c r="V1996" s="17"/>
    </row>
    <row r="1997" spans="22:22" x14ac:dyDescent="0.35">
      <c r="V1997" s="17"/>
    </row>
    <row r="1998" spans="22:22" x14ac:dyDescent="0.35">
      <c r="V1998" s="17"/>
    </row>
    <row r="1999" spans="22:22" x14ac:dyDescent="0.35">
      <c r="V1999" s="17"/>
    </row>
    <row r="2000" spans="22:22" x14ac:dyDescent="0.35">
      <c r="V2000" s="17"/>
    </row>
    <row r="2001" spans="22:22" x14ac:dyDescent="0.35">
      <c r="V2001" s="17"/>
    </row>
    <row r="2002" spans="22:22" x14ac:dyDescent="0.35">
      <c r="V2002" s="17"/>
    </row>
    <row r="2003" spans="22:22" x14ac:dyDescent="0.35">
      <c r="V2003" s="17"/>
    </row>
    <row r="2004" spans="22:22" x14ac:dyDescent="0.35">
      <c r="V2004" s="17"/>
    </row>
    <row r="2005" spans="22:22" x14ac:dyDescent="0.35">
      <c r="V2005" s="17"/>
    </row>
    <row r="2006" spans="22:22" x14ac:dyDescent="0.35">
      <c r="V2006" s="17"/>
    </row>
    <row r="2007" spans="22:22" x14ac:dyDescent="0.35">
      <c r="V2007" s="17"/>
    </row>
    <row r="2008" spans="22:22" x14ac:dyDescent="0.35">
      <c r="V2008" s="17"/>
    </row>
    <row r="2009" spans="22:22" x14ac:dyDescent="0.35">
      <c r="V2009" s="17"/>
    </row>
    <row r="2010" spans="22:22" x14ac:dyDescent="0.35">
      <c r="V2010" s="17"/>
    </row>
    <row r="2011" spans="22:22" x14ac:dyDescent="0.35">
      <c r="V2011" s="17"/>
    </row>
    <row r="2012" spans="22:22" x14ac:dyDescent="0.35">
      <c r="V2012" s="17"/>
    </row>
    <row r="2013" spans="22:22" x14ac:dyDescent="0.35">
      <c r="V2013" s="17"/>
    </row>
    <row r="2014" spans="22:22" x14ac:dyDescent="0.35">
      <c r="V2014" s="17"/>
    </row>
    <row r="2015" spans="22:22" x14ac:dyDescent="0.35">
      <c r="V2015" s="17"/>
    </row>
    <row r="2016" spans="22:22" x14ac:dyDescent="0.35">
      <c r="V2016" s="17"/>
    </row>
    <row r="2017" spans="22:22" x14ac:dyDescent="0.35">
      <c r="V2017" s="17"/>
    </row>
    <row r="2018" spans="22:22" x14ac:dyDescent="0.35">
      <c r="V2018" s="17"/>
    </row>
    <row r="2019" spans="22:22" x14ac:dyDescent="0.35">
      <c r="V2019" s="17"/>
    </row>
    <row r="2020" spans="22:22" x14ac:dyDescent="0.35">
      <c r="V2020" s="17"/>
    </row>
    <row r="2021" spans="22:22" x14ac:dyDescent="0.35">
      <c r="V2021" s="17"/>
    </row>
    <row r="2022" spans="22:22" x14ac:dyDescent="0.35">
      <c r="V2022" s="17"/>
    </row>
    <row r="2023" spans="22:22" x14ac:dyDescent="0.35">
      <c r="V2023" s="17"/>
    </row>
    <row r="2024" spans="22:22" x14ac:dyDescent="0.35">
      <c r="V2024" s="17"/>
    </row>
    <row r="2025" spans="22:22" x14ac:dyDescent="0.35">
      <c r="V2025" s="17"/>
    </row>
    <row r="2026" spans="22:22" x14ac:dyDescent="0.35">
      <c r="V2026" s="17"/>
    </row>
    <row r="2027" spans="22:22" x14ac:dyDescent="0.35">
      <c r="V2027" s="17"/>
    </row>
    <row r="2028" spans="22:22" x14ac:dyDescent="0.35">
      <c r="V2028" s="17"/>
    </row>
    <row r="2029" spans="22:22" x14ac:dyDescent="0.35">
      <c r="V2029" s="17"/>
    </row>
    <row r="2030" spans="22:22" x14ac:dyDescent="0.35">
      <c r="V2030" s="17"/>
    </row>
    <row r="2031" spans="22:22" x14ac:dyDescent="0.35">
      <c r="V2031" s="17"/>
    </row>
    <row r="2032" spans="22:22" x14ac:dyDescent="0.35">
      <c r="V2032" s="17"/>
    </row>
    <row r="2033" spans="22:22" x14ac:dyDescent="0.35">
      <c r="V2033" s="17"/>
    </row>
    <row r="2034" spans="22:22" x14ac:dyDescent="0.35">
      <c r="V2034" s="17"/>
    </row>
    <row r="2035" spans="22:22" x14ac:dyDescent="0.35">
      <c r="V2035" s="17"/>
    </row>
    <row r="2036" spans="22:22" x14ac:dyDescent="0.35">
      <c r="V2036" s="17"/>
    </row>
    <row r="2037" spans="22:22" x14ac:dyDescent="0.35">
      <c r="V2037" s="17"/>
    </row>
    <row r="2038" spans="22:22" x14ac:dyDescent="0.35">
      <c r="V2038" s="17"/>
    </row>
    <row r="2039" spans="22:22" x14ac:dyDescent="0.35">
      <c r="V2039" s="17"/>
    </row>
    <row r="2040" spans="22:22" x14ac:dyDescent="0.35">
      <c r="V2040" s="17"/>
    </row>
    <row r="2041" spans="22:22" x14ac:dyDescent="0.35">
      <c r="V2041" s="17"/>
    </row>
    <row r="2042" spans="22:22" x14ac:dyDescent="0.35">
      <c r="V2042" s="17"/>
    </row>
    <row r="2043" spans="22:22" x14ac:dyDescent="0.35">
      <c r="V2043" s="17"/>
    </row>
    <row r="2044" spans="22:22" x14ac:dyDescent="0.35">
      <c r="V2044" s="17"/>
    </row>
    <row r="2045" spans="22:22" x14ac:dyDescent="0.35">
      <c r="V2045" s="17"/>
    </row>
    <row r="2046" spans="22:22" x14ac:dyDescent="0.35">
      <c r="V2046" s="17"/>
    </row>
    <row r="2047" spans="22:22" x14ac:dyDescent="0.35">
      <c r="V2047" s="17"/>
    </row>
    <row r="2048" spans="22:22" x14ac:dyDescent="0.35">
      <c r="V2048" s="17"/>
    </row>
    <row r="2049" spans="22:22" x14ac:dyDescent="0.35">
      <c r="V2049" s="17"/>
    </row>
    <row r="2050" spans="22:22" x14ac:dyDescent="0.35">
      <c r="V2050" s="17"/>
    </row>
    <row r="2051" spans="22:22" x14ac:dyDescent="0.35">
      <c r="V2051" s="17"/>
    </row>
    <row r="2052" spans="22:22" x14ac:dyDescent="0.35">
      <c r="V2052" s="17"/>
    </row>
    <row r="2053" spans="22:22" x14ac:dyDescent="0.35">
      <c r="V2053" s="17"/>
    </row>
    <row r="2054" spans="22:22" x14ac:dyDescent="0.35">
      <c r="V2054" s="17"/>
    </row>
    <row r="2055" spans="22:22" x14ac:dyDescent="0.35">
      <c r="V2055" s="17"/>
    </row>
    <row r="2056" spans="22:22" x14ac:dyDescent="0.35">
      <c r="V2056" s="17"/>
    </row>
    <row r="2057" spans="22:22" x14ac:dyDescent="0.35">
      <c r="V2057" s="17"/>
    </row>
    <row r="2058" spans="22:22" x14ac:dyDescent="0.35">
      <c r="V2058" s="17"/>
    </row>
    <row r="2059" spans="22:22" x14ac:dyDescent="0.35">
      <c r="V2059" s="17"/>
    </row>
    <row r="2060" spans="22:22" x14ac:dyDescent="0.35">
      <c r="V2060" s="17"/>
    </row>
    <row r="2061" spans="22:22" x14ac:dyDescent="0.35">
      <c r="V2061" s="17"/>
    </row>
    <row r="2062" spans="22:22" x14ac:dyDescent="0.35">
      <c r="V2062" s="17"/>
    </row>
    <row r="2063" spans="22:22" x14ac:dyDescent="0.35">
      <c r="V2063" s="17"/>
    </row>
    <row r="2064" spans="22:22" x14ac:dyDescent="0.35">
      <c r="V2064" s="17"/>
    </row>
    <row r="2065" spans="22:22" x14ac:dyDescent="0.35">
      <c r="V2065" s="17"/>
    </row>
    <row r="2066" spans="22:22" x14ac:dyDescent="0.35">
      <c r="V2066" s="17"/>
    </row>
    <row r="2067" spans="22:22" x14ac:dyDescent="0.35">
      <c r="V2067" s="17"/>
    </row>
    <row r="2068" spans="22:22" x14ac:dyDescent="0.35">
      <c r="V2068" s="17"/>
    </row>
    <row r="2069" spans="22:22" x14ac:dyDescent="0.35">
      <c r="V2069" s="17"/>
    </row>
    <row r="2070" spans="22:22" x14ac:dyDescent="0.35">
      <c r="V2070" s="17"/>
    </row>
    <row r="2071" spans="22:22" x14ac:dyDescent="0.35">
      <c r="V2071" s="17"/>
    </row>
    <row r="2072" spans="22:22" x14ac:dyDescent="0.35">
      <c r="V2072" s="17"/>
    </row>
    <row r="2073" spans="22:22" x14ac:dyDescent="0.35">
      <c r="V2073" s="17"/>
    </row>
    <row r="2074" spans="22:22" x14ac:dyDescent="0.35">
      <c r="V2074" s="17"/>
    </row>
    <row r="2075" spans="22:22" x14ac:dyDescent="0.35">
      <c r="V2075" s="17"/>
    </row>
    <row r="2076" spans="22:22" x14ac:dyDescent="0.35">
      <c r="V2076" s="17"/>
    </row>
    <row r="2077" spans="22:22" x14ac:dyDescent="0.35">
      <c r="V2077" s="17"/>
    </row>
    <row r="2078" spans="22:22" x14ac:dyDescent="0.35">
      <c r="V2078" s="17"/>
    </row>
    <row r="2079" spans="22:22" x14ac:dyDescent="0.35">
      <c r="V2079" s="17"/>
    </row>
    <row r="2080" spans="22:22" x14ac:dyDescent="0.35">
      <c r="V2080" s="17"/>
    </row>
    <row r="2081" spans="22:22" x14ac:dyDescent="0.35">
      <c r="V2081" s="17"/>
    </row>
    <row r="2082" spans="22:22" x14ac:dyDescent="0.35">
      <c r="V2082" s="17"/>
    </row>
    <row r="2083" spans="22:22" x14ac:dyDescent="0.35">
      <c r="V2083" s="17"/>
    </row>
    <row r="2084" spans="22:22" x14ac:dyDescent="0.35">
      <c r="V2084" s="17"/>
    </row>
    <row r="2085" spans="22:22" x14ac:dyDescent="0.35">
      <c r="V2085" s="17"/>
    </row>
    <row r="2086" spans="22:22" x14ac:dyDescent="0.35">
      <c r="V2086" s="17"/>
    </row>
    <row r="2087" spans="22:22" x14ac:dyDescent="0.35">
      <c r="V2087" s="17"/>
    </row>
    <row r="2088" spans="22:22" x14ac:dyDescent="0.35">
      <c r="V2088" s="17"/>
    </row>
    <row r="2089" spans="22:22" x14ac:dyDescent="0.35">
      <c r="V2089" s="17"/>
    </row>
    <row r="2090" spans="22:22" x14ac:dyDescent="0.35">
      <c r="V2090" s="17"/>
    </row>
    <row r="2091" spans="22:22" x14ac:dyDescent="0.35">
      <c r="V2091" s="17"/>
    </row>
    <row r="2092" spans="22:22" x14ac:dyDescent="0.35">
      <c r="V2092" s="17"/>
    </row>
    <row r="2093" spans="22:22" x14ac:dyDescent="0.35">
      <c r="V2093" s="17"/>
    </row>
    <row r="2094" spans="22:22" x14ac:dyDescent="0.35">
      <c r="V2094" s="17"/>
    </row>
    <row r="2095" spans="22:22" x14ac:dyDescent="0.35">
      <c r="V2095" s="17"/>
    </row>
    <row r="2096" spans="22:22" x14ac:dyDescent="0.35">
      <c r="V2096" s="17"/>
    </row>
    <row r="2097" spans="22:22" x14ac:dyDescent="0.35">
      <c r="V2097" s="17"/>
    </row>
    <row r="2098" spans="22:22" x14ac:dyDescent="0.35">
      <c r="V2098" s="17"/>
    </row>
    <row r="2099" spans="22:22" x14ac:dyDescent="0.35">
      <c r="V2099" s="17"/>
    </row>
    <row r="2100" spans="22:22" x14ac:dyDescent="0.35">
      <c r="V2100" s="17"/>
    </row>
    <row r="2101" spans="22:22" x14ac:dyDescent="0.35">
      <c r="V2101" s="17"/>
    </row>
    <row r="2102" spans="22:22" x14ac:dyDescent="0.35">
      <c r="V2102" s="17"/>
    </row>
    <row r="2103" spans="22:22" x14ac:dyDescent="0.35">
      <c r="V2103" s="17"/>
    </row>
    <row r="2104" spans="22:22" x14ac:dyDescent="0.35">
      <c r="V2104" s="17"/>
    </row>
    <row r="2105" spans="22:22" x14ac:dyDescent="0.35">
      <c r="V2105" s="17"/>
    </row>
    <row r="2106" spans="22:22" x14ac:dyDescent="0.35">
      <c r="V2106" s="17"/>
    </row>
    <row r="2107" spans="22:22" x14ac:dyDescent="0.35">
      <c r="V2107" s="17"/>
    </row>
    <row r="2108" spans="22:22" x14ac:dyDescent="0.35">
      <c r="V2108" s="17"/>
    </row>
    <row r="2109" spans="22:22" x14ac:dyDescent="0.35">
      <c r="V2109" s="17"/>
    </row>
    <row r="2110" spans="22:22" x14ac:dyDescent="0.35">
      <c r="V2110" s="17"/>
    </row>
    <row r="2111" spans="22:22" x14ac:dyDescent="0.35">
      <c r="V2111" s="17"/>
    </row>
    <row r="2112" spans="22:22" x14ac:dyDescent="0.35">
      <c r="V2112" s="17"/>
    </row>
    <row r="2113" spans="22:22" x14ac:dyDescent="0.35">
      <c r="V2113" s="17"/>
    </row>
    <row r="2114" spans="22:22" x14ac:dyDescent="0.35">
      <c r="V2114" s="17"/>
    </row>
    <row r="2115" spans="22:22" x14ac:dyDescent="0.35">
      <c r="V2115" s="17"/>
    </row>
    <row r="2116" spans="22:22" x14ac:dyDescent="0.35">
      <c r="V2116" s="17"/>
    </row>
    <row r="2117" spans="22:22" x14ac:dyDescent="0.35">
      <c r="V2117" s="17"/>
    </row>
    <row r="2118" spans="22:22" x14ac:dyDescent="0.35">
      <c r="V2118" s="17"/>
    </row>
    <row r="2119" spans="22:22" x14ac:dyDescent="0.35">
      <c r="V2119" s="17"/>
    </row>
    <row r="2120" spans="22:22" x14ac:dyDescent="0.35">
      <c r="V2120" s="17"/>
    </row>
    <row r="2121" spans="22:22" x14ac:dyDescent="0.35">
      <c r="V2121" s="17"/>
    </row>
    <row r="2122" spans="22:22" x14ac:dyDescent="0.35">
      <c r="V2122" s="17"/>
    </row>
    <row r="2123" spans="22:22" x14ac:dyDescent="0.35">
      <c r="V2123" s="17"/>
    </row>
    <row r="2124" spans="22:22" x14ac:dyDescent="0.35">
      <c r="V2124" s="17"/>
    </row>
    <row r="2125" spans="22:22" x14ac:dyDescent="0.35">
      <c r="V2125" s="17"/>
    </row>
    <row r="2126" spans="22:22" x14ac:dyDescent="0.35">
      <c r="V2126" s="17"/>
    </row>
    <row r="2127" spans="22:22" x14ac:dyDescent="0.35">
      <c r="V2127" s="17"/>
    </row>
    <row r="2128" spans="22:22" x14ac:dyDescent="0.35">
      <c r="V2128" s="17"/>
    </row>
    <row r="2129" spans="22:22" x14ac:dyDescent="0.35">
      <c r="V2129" s="17"/>
    </row>
    <row r="2130" spans="22:22" x14ac:dyDescent="0.35">
      <c r="V2130" s="17"/>
    </row>
    <row r="2131" spans="22:22" x14ac:dyDescent="0.35">
      <c r="V2131" s="17"/>
    </row>
    <row r="2132" spans="22:22" x14ac:dyDescent="0.35">
      <c r="V2132" s="17"/>
    </row>
    <row r="2133" spans="22:22" x14ac:dyDescent="0.35">
      <c r="V2133" s="17"/>
    </row>
    <row r="2134" spans="22:22" x14ac:dyDescent="0.35">
      <c r="V2134" s="17"/>
    </row>
    <row r="2135" spans="22:22" x14ac:dyDescent="0.35">
      <c r="V2135" s="17"/>
    </row>
    <row r="2136" spans="22:22" x14ac:dyDescent="0.35">
      <c r="V2136" s="17"/>
    </row>
    <row r="2137" spans="22:22" x14ac:dyDescent="0.35">
      <c r="V2137" s="17"/>
    </row>
    <row r="2138" spans="22:22" x14ac:dyDescent="0.35">
      <c r="V2138" s="17"/>
    </row>
    <row r="2139" spans="22:22" x14ac:dyDescent="0.35">
      <c r="V2139" s="17"/>
    </row>
    <row r="2140" spans="22:22" x14ac:dyDescent="0.35">
      <c r="V2140" s="17"/>
    </row>
    <row r="2141" spans="22:22" x14ac:dyDescent="0.35">
      <c r="V2141" s="17"/>
    </row>
    <row r="2142" spans="22:22" x14ac:dyDescent="0.35">
      <c r="V2142" s="17"/>
    </row>
    <row r="2143" spans="22:22" x14ac:dyDescent="0.35">
      <c r="V2143" s="17"/>
    </row>
    <row r="2144" spans="22:22" x14ac:dyDescent="0.35">
      <c r="V2144" s="17"/>
    </row>
    <row r="2145" spans="22:22" x14ac:dyDescent="0.35">
      <c r="V2145" s="17"/>
    </row>
    <row r="2146" spans="22:22" x14ac:dyDescent="0.35">
      <c r="V2146" s="17"/>
    </row>
    <row r="2147" spans="22:22" x14ac:dyDescent="0.35">
      <c r="V2147" s="17"/>
    </row>
    <row r="2148" spans="22:22" x14ac:dyDescent="0.35">
      <c r="V2148" s="17"/>
    </row>
    <row r="2149" spans="22:22" x14ac:dyDescent="0.35">
      <c r="V2149" s="17"/>
    </row>
    <row r="2150" spans="22:22" x14ac:dyDescent="0.35">
      <c r="V2150" s="17"/>
    </row>
    <row r="2151" spans="22:22" x14ac:dyDescent="0.35">
      <c r="V2151" s="17"/>
    </row>
    <row r="2152" spans="22:22" x14ac:dyDescent="0.35">
      <c r="V2152" s="17"/>
    </row>
    <row r="2153" spans="22:22" x14ac:dyDescent="0.35">
      <c r="V2153" s="17"/>
    </row>
    <row r="2154" spans="22:22" x14ac:dyDescent="0.35">
      <c r="V2154" s="17"/>
    </row>
    <row r="2155" spans="22:22" x14ac:dyDescent="0.35">
      <c r="V2155" s="17"/>
    </row>
    <row r="2156" spans="22:22" x14ac:dyDescent="0.35">
      <c r="V2156" s="17"/>
    </row>
    <row r="2157" spans="22:22" x14ac:dyDescent="0.35">
      <c r="V2157" s="17"/>
    </row>
    <row r="2158" spans="22:22" x14ac:dyDescent="0.35">
      <c r="V2158" s="17"/>
    </row>
    <row r="2159" spans="22:22" x14ac:dyDescent="0.35">
      <c r="V2159" s="17"/>
    </row>
    <row r="2160" spans="22:22" x14ac:dyDescent="0.35">
      <c r="V2160" s="17"/>
    </row>
    <row r="2161" spans="22:22" x14ac:dyDescent="0.35">
      <c r="V2161" s="17"/>
    </row>
    <row r="2162" spans="22:22" x14ac:dyDescent="0.35">
      <c r="V2162" s="17"/>
    </row>
    <row r="2163" spans="22:22" x14ac:dyDescent="0.35">
      <c r="V2163" s="17"/>
    </row>
    <row r="2164" spans="22:22" x14ac:dyDescent="0.35">
      <c r="V2164" s="17"/>
    </row>
    <row r="2165" spans="22:22" x14ac:dyDescent="0.35">
      <c r="V2165" s="17"/>
    </row>
    <row r="2166" spans="22:22" x14ac:dyDescent="0.35">
      <c r="V2166" s="17"/>
    </row>
    <row r="2167" spans="22:22" x14ac:dyDescent="0.35">
      <c r="V2167" s="17"/>
    </row>
    <row r="2168" spans="22:22" x14ac:dyDescent="0.35">
      <c r="V2168" s="17"/>
    </row>
    <row r="2169" spans="22:22" x14ac:dyDescent="0.35">
      <c r="V2169" s="17"/>
    </row>
    <row r="2170" spans="22:22" x14ac:dyDescent="0.35">
      <c r="V2170" s="17"/>
    </row>
    <row r="2171" spans="22:22" x14ac:dyDescent="0.35">
      <c r="V2171" s="17"/>
    </row>
    <row r="2172" spans="22:22" x14ac:dyDescent="0.35">
      <c r="V2172" s="17"/>
    </row>
    <row r="2173" spans="22:22" x14ac:dyDescent="0.35">
      <c r="V2173" s="17"/>
    </row>
    <row r="2174" spans="22:22" x14ac:dyDescent="0.35">
      <c r="V2174" s="17"/>
    </row>
    <row r="2175" spans="22:22" x14ac:dyDescent="0.35">
      <c r="V2175" s="17"/>
    </row>
    <row r="2176" spans="22:22" x14ac:dyDescent="0.35">
      <c r="V2176" s="17"/>
    </row>
    <row r="2177" spans="22:22" x14ac:dyDescent="0.35">
      <c r="V2177" s="17"/>
    </row>
    <row r="2178" spans="22:22" x14ac:dyDescent="0.35">
      <c r="V2178" s="17"/>
    </row>
    <row r="2179" spans="22:22" x14ac:dyDescent="0.35">
      <c r="V2179" s="17"/>
    </row>
    <row r="2180" spans="22:22" x14ac:dyDescent="0.35">
      <c r="V2180" s="17"/>
    </row>
    <row r="2181" spans="22:22" x14ac:dyDescent="0.35">
      <c r="V2181" s="17"/>
    </row>
    <row r="2182" spans="22:22" x14ac:dyDescent="0.35">
      <c r="V2182" s="17"/>
    </row>
    <row r="2183" spans="22:22" x14ac:dyDescent="0.35">
      <c r="V2183" s="17"/>
    </row>
    <row r="2184" spans="22:22" x14ac:dyDescent="0.35">
      <c r="V2184" s="17"/>
    </row>
    <row r="2185" spans="22:22" x14ac:dyDescent="0.35">
      <c r="V2185" s="17"/>
    </row>
    <row r="2186" spans="22:22" x14ac:dyDescent="0.35">
      <c r="V2186" s="17"/>
    </row>
    <row r="2187" spans="22:22" x14ac:dyDescent="0.35">
      <c r="V2187" s="17"/>
    </row>
    <row r="2188" spans="22:22" x14ac:dyDescent="0.35">
      <c r="V2188" s="17"/>
    </row>
    <row r="2189" spans="22:22" x14ac:dyDescent="0.35">
      <c r="V2189" s="17"/>
    </row>
    <row r="2190" spans="22:22" x14ac:dyDescent="0.35">
      <c r="V2190" s="17"/>
    </row>
    <row r="2191" spans="22:22" x14ac:dyDescent="0.35">
      <c r="V2191" s="17"/>
    </row>
    <row r="2192" spans="22:22" x14ac:dyDescent="0.35">
      <c r="V2192" s="17"/>
    </row>
    <row r="2193" spans="22:22" x14ac:dyDescent="0.35">
      <c r="V2193" s="17"/>
    </row>
    <row r="2194" spans="22:22" x14ac:dyDescent="0.35">
      <c r="V2194" s="17"/>
    </row>
    <row r="2195" spans="22:22" x14ac:dyDescent="0.35">
      <c r="V2195" s="17"/>
    </row>
    <row r="2196" spans="22:22" x14ac:dyDescent="0.35">
      <c r="V2196" s="17"/>
    </row>
    <row r="2197" spans="22:22" x14ac:dyDescent="0.35">
      <c r="V2197" s="17"/>
    </row>
    <row r="2198" spans="22:22" x14ac:dyDescent="0.35">
      <c r="V2198" s="17"/>
    </row>
    <row r="2199" spans="22:22" x14ac:dyDescent="0.35">
      <c r="V2199" s="17"/>
    </row>
    <row r="2200" spans="22:22" x14ac:dyDescent="0.35">
      <c r="V2200" s="17"/>
    </row>
    <row r="2201" spans="22:22" x14ac:dyDescent="0.35">
      <c r="V2201" s="17"/>
    </row>
    <row r="2202" spans="22:22" x14ac:dyDescent="0.35">
      <c r="V2202" s="17"/>
    </row>
    <row r="2203" spans="22:22" x14ac:dyDescent="0.35">
      <c r="V2203" s="17"/>
    </row>
    <row r="2204" spans="22:22" x14ac:dyDescent="0.35">
      <c r="V2204" s="17"/>
    </row>
    <row r="2205" spans="22:22" x14ac:dyDescent="0.35">
      <c r="V2205" s="17"/>
    </row>
    <row r="2206" spans="22:22" x14ac:dyDescent="0.35">
      <c r="V2206" s="17"/>
    </row>
    <row r="2207" spans="22:22" x14ac:dyDescent="0.35">
      <c r="V2207" s="17"/>
    </row>
    <row r="2208" spans="22:22" x14ac:dyDescent="0.35">
      <c r="V2208" s="17"/>
    </row>
    <row r="2209" spans="22:22" x14ac:dyDescent="0.35">
      <c r="V2209" s="17"/>
    </row>
    <row r="2210" spans="22:22" x14ac:dyDescent="0.35">
      <c r="V2210" s="17"/>
    </row>
    <row r="2211" spans="22:22" x14ac:dyDescent="0.35">
      <c r="V2211" s="17"/>
    </row>
    <row r="2212" spans="22:22" x14ac:dyDescent="0.35">
      <c r="V2212" s="17"/>
    </row>
    <row r="2213" spans="22:22" x14ac:dyDescent="0.35">
      <c r="V2213" s="17"/>
    </row>
    <row r="2214" spans="22:22" x14ac:dyDescent="0.35">
      <c r="V2214" s="17"/>
    </row>
    <row r="2215" spans="22:22" x14ac:dyDescent="0.35">
      <c r="V2215" s="17"/>
    </row>
    <row r="2216" spans="22:22" x14ac:dyDescent="0.35">
      <c r="V2216" s="17"/>
    </row>
    <row r="2217" spans="22:22" x14ac:dyDescent="0.35">
      <c r="V2217" s="17"/>
    </row>
    <row r="2218" spans="22:22" x14ac:dyDescent="0.35">
      <c r="V2218" s="17"/>
    </row>
    <row r="2219" spans="22:22" x14ac:dyDescent="0.35">
      <c r="V2219" s="17"/>
    </row>
    <row r="2220" spans="22:22" x14ac:dyDescent="0.35">
      <c r="V2220" s="17"/>
    </row>
    <row r="2221" spans="22:22" x14ac:dyDescent="0.35">
      <c r="V2221" s="17"/>
    </row>
    <row r="2222" spans="22:22" x14ac:dyDescent="0.35">
      <c r="V2222" s="17"/>
    </row>
    <row r="2223" spans="22:22" x14ac:dyDescent="0.35">
      <c r="V2223" s="17"/>
    </row>
    <row r="2224" spans="22:22" x14ac:dyDescent="0.35">
      <c r="V2224" s="17"/>
    </row>
    <row r="2225" spans="22:22" x14ac:dyDescent="0.35">
      <c r="V2225" s="17"/>
    </row>
    <row r="2226" spans="22:22" x14ac:dyDescent="0.35">
      <c r="V2226" s="17"/>
    </row>
    <row r="2227" spans="22:22" x14ac:dyDescent="0.35">
      <c r="V2227" s="17"/>
    </row>
    <row r="2228" spans="22:22" x14ac:dyDescent="0.35">
      <c r="V2228" s="17"/>
    </row>
    <row r="2229" spans="22:22" x14ac:dyDescent="0.35">
      <c r="V2229" s="17"/>
    </row>
    <row r="2230" spans="22:22" x14ac:dyDescent="0.35">
      <c r="V2230" s="17"/>
    </row>
    <row r="2231" spans="22:22" x14ac:dyDescent="0.35">
      <c r="V2231" s="17"/>
    </row>
    <row r="2232" spans="22:22" x14ac:dyDescent="0.35">
      <c r="V2232" s="17"/>
    </row>
    <row r="2233" spans="22:22" x14ac:dyDescent="0.35">
      <c r="V2233" s="17"/>
    </row>
    <row r="2234" spans="22:22" x14ac:dyDescent="0.35">
      <c r="V2234" s="17"/>
    </row>
    <row r="2235" spans="22:22" x14ac:dyDescent="0.35">
      <c r="V2235" s="17"/>
    </row>
    <row r="2236" spans="22:22" x14ac:dyDescent="0.35">
      <c r="V2236" s="17"/>
    </row>
    <row r="2237" spans="22:22" x14ac:dyDescent="0.35">
      <c r="V2237" s="17"/>
    </row>
    <row r="2238" spans="22:22" x14ac:dyDescent="0.35">
      <c r="V2238" s="17"/>
    </row>
    <row r="2239" spans="22:22" x14ac:dyDescent="0.35">
      <c r="V2239" s="17"/>
    </row>
    <row r="2240" spans="22:22" x14ac:dyDescent="0.35">
      <c r="V2240" s="17"/>
    </row>
    <row r="2241" spans="22:22" x14ac:dyDescent="0.35">
      <c r="V2241" s="17"/>
    </row>
    <row r="2242" spans="22:22" x14ac:dyDescent="0.35">
      <c r="V2242" s="17"/>
    </row>
    <row r="2243" spans="22:22" x14ac:dyDescent="0.35">
      <c r="V2243" s="17"/>
    </row>
    <row r="2244" spans="22:22" x14ac:dyDescent="0.35">
      <c r="V2244" s="17"/>
    </row>
    <row r="2245" spans="22:22" x14ac:dyDescent="0.35">
      <c r="V2245" s="17"/>
    </row>
    <row r="2246" spans="22:22" x14ac:dyDescent="0.35">
      <c r="V2246" s="17"/>
    </row>
    <row r="2247" spans="22:22" x14ac:dyDescent="0.35">
      <c r="V2247" s="17"/>
    </row>
    <row r="2248" spans="22:22" x14ac:dyDescent="0.35">
      <c r="V2248" s="17"/>
    </row>
    <row r="2249" spans="22:22" x14ac:dyDescent="0.35">
      <c r="V2249" s="17"/>
    </row>
    <row r="2250" spans="22:22" x14ac:dyDescent="0.35">
      <c r="V2250" s="17"/>
    </row>
    <row r="2251" spans="22:22" x14ac:dyDescent="0.35">
      <c r="V2251" s="17"/>
    </row>
    <row r="2252" spans="22:22" x14ac:dyDescent="0.35">
      <c r="V2252" s="17"/>
    </row>
    <row r="2253" spans="22:22" x14ac:dyDescent="0.35">
      <c r="V2253" s="17"/>
    </row>
    <row r="2254" spans="22:22" x14ac:dyDescent="0.35">
      <c r="V2254" s="17"/>
    </row>
    <row r="2255" spans="22:22" x14ac:dyDescent="0.35">
      <c r="V2255" s="17"/>
    </row>
    <row r="2256" spans="22:22" x14ac:dyDescent="0.35">
      <c r="V2256" s="17"/>
    </row>
    <row r="2257" spans="22:22" x14ac:dyDescent="0.35">
      <c r="V2257" s="17"/>
    </row>
    <row r="2258" spans="22:22" x14ac:dyDescent="0.35">
      <c r="V2258" s="17"/>
    </row>
    <row r="2259" spans="22:22" x14ac:dyDescent="0.35">
      <c r="V2259" s="17"/>
    </row>
    <row r="2260" spans="22:22" x14ac:dyDescent="0.35">
      <c r="V2260" s="17"/>
    </row>
    <row r="2261" spans="22:22" x14ac:dyDescent="0.35">
      <c r="V2261" s="17"/>
    </row>
    <row r="2262" spans="22:22" x14ac:dyDescent="0.35">
      <c r="V2262" s="17"/>
    </row>
    <row r="2263" spans="22:22" x14ac:dyDescent="0.35">
      <c r="V2263" s="17"/>
    </row>
    <row r="2264" spans="22:22" x14ac:dyDescent="0.35">
      <c r="V2264" s="17"/>
    </row>
    <row r="2265" spans="22:22" x14ac:dyDescent="0.35">
      <c r="V2265" s="17"/>
    </row>
    <row r="2266" spans="22:22" x14ac:dyDescent="0.35">
      <c r="V2266" s="17"/>
    </row>
    <row r="2267" spans="22:22" x14ac:dyDescent="0.35">
      <c r="V2267" s="17"/>
    </row>
    <row r="2268" spans="22:22" x14ac:dyDescent="0.35">
      <c r="V2268" s="17"/>
    </row>
    <row r="2269" spans="22:22" x14ac:dyDescent="0.35">
      <c r="V2269" s="17"/>
    </row>
    <row r="2270" spans="22:22" x14ac:dyDescent="0.35">
      <c r="V2270" s="17"/>
    </row>
    <row r="2271" spans="22:22" x14ac:dyDescent="0.35">
      <c r="V2271" s="17"/>
    </row>
    <row r="2272" spans="22:22" x14ac:dyDescent="0.35">
      <c r="V2272" s="17"/>
    </row>
    <row r="2273" spans="22:22" x14ac:dyDescent="0.35">
      <c r="V2273" s="17"/>
    </row>
    <row r="2274" spans="22:22" x14ac:dyDescent="0.35">
      <c r="V2274" s="17"/>
    </row>
    <row r="2275" spans="22:22" x14ac:dyDescent="0.35">
      <c r="V2275" s="17"/>
    </row>
    <row r="2276" spans="22:22" x14ac:dyDescent="0.35">
      <c r="V2276" s="17"/>
    </row>
    <row r="2277" spans="22:22" x14ac:dyDescent="0.35">
      <c r="V2277" s="17"/>
    </row>
    <row r="2278" spans="22:22" x14ac:dyDescent="0.35">
      <c r="V2278" s="17"/>
    </row>
    <row r="2279" spans="22:22" x14ac:dyDescent="0.35">
      <c r="V2279" s="17"/>
    </row>
    <row r="2280" spans="22:22" x14ac:dyDescent="0.35">
      <c r="V2280" s="17"/>
    </row>
    <row r="2281" spans="22:22" x14ac:dyDescent="0.35">
      <c r="V2281" s="17"/>
    </row>
    <row r="2282" spans="22:22" x14ac:dyDescent="0.35">
      <c r="V2282" s="17"/>
    </row>
    <row r="2283" spans="22:22" x14ac:dyDescent="0.35">
      <c r="V2283" s="17"/>
    </row>
    <row r="2284" spans="22:22" x14ac:dyDescent="0.35">
      <c r="V2284" s="17"/>
    </row>
    <row r="2285" spans="22:22" x14ac:dyDescent="0.35">
      <c r="V2285" s="17"/>
    </row>
    <row r="2286" spans="22:22" x14ac:dyDescent="0.35">
      <c r="V2286" s="17"/>
    </row>
    <row r="2287" spans="22:22" x14ac:dyDescent="0.35">
      <c r="V2287" s="17"/>
    </row>
    <row r="2288" spans="22:22" x14ac:dyDescent="0.35">
      <c r="V2288" s="17"/>
    </row>
    <row r="2289" spans="22:22" x14ac:dyDescent="0.35">
      <c r="V2289" s="17"/>
    </row>
    <row r="2290" spans="22:22" x14ac:dyDescent="0.35">
      <c r="V2290" s="17"/>
    </row>
    <row r="2291" spans="22:22" x14ac:dyDescent="0.35">
      <c r="V2291" s="17"/>
    </row>
    <row r="2292" spans="22:22" x14ac:dyDescent="0.35">
      <c r="V2292" s="17"/>
    </row>
    <row r="2293" spans="22:22" x14ac:dyDescent="0.35">
      <c r="V2293" s="17"/>
    </row>
    <row r="2294" spans="22:22" x14ac:dyDescent="0.35">
      <c r="V2294" s="17"/>
    </row>
    <row r="2295" spans="22:22" x14ac:dyDescent="0.35">
      <c r="V2295" s="17"/>
    </row>
    <row r="2296" spans="22:22" x14ac:dyDescent="0.35">
      <c r="V2296" s="17"/>
    </row>
    <row r="2297" spans="22:22" x14ac:dyDescent="0.35">
      <c r="V2297" s="17"/>
    </row>
    <row r="2298" spans="22:22" x14ac:dyDescent="0.35">
      <c r="V2298" s="17"/>
    </row>
    <row r="2299" spans="22:22" x14ac:dyDescent="0.35">
      <c r="V2299" s="17"/>
    </row>
    <row r="2300" spans="22:22" x14ac:dyDescent="0.35">
      <c r="V2300" s="17"/>
    </row>
    <row r="2301" spans="22:22" x14ac:dyDescent="0.35">
      <c r="V2301" s="17"/>
    </row>
    <row r="2302" spans="22:22" x14ac:dyDescent="0.35">
      <c r="V2302" s="17"/>
    </row>
    <row r="2303" spans="22:22" x14ac:dyDescent="0.35">
      <c r="V2303" s="17"/>
    </row>
    <row r="2304" spans="22:22" x14ac:dyDescent="0.35">
      <c r="V2304" s="17"/>
    </row>
    <row r="2305" spans="22:22" x14ac:dyDescent="0.35">
      <c r="V2305" s="17"/>
    </row>
    <row r="2306" spans="22:22" x14ac:dyDescent="0.35">
      <c r="V2306" s="17"/>
    </row>
    <row r="2307" spans="22:22" x14ac:dyDescent="0.35">
      <c r="V2307" s="17"/>
    </row>
    <row r="2308" spans="22:22" x14ac:dyDescent="0.35">
      <c r="V2308" s="17"/>
    </row>
    <row r="2309" spans="22:22" x14ac:dyDescent="0.35">
      <c r="V2309" s="17"/>
    </row>
    <row r="2310" spans="22:22" x14ac:dyDescent="0.35">
      <c r="V2310" s="17"/>
    </row>
    <row r="2311" spans="22:22" x14ac:dyDescent="0.35">
      <c r="V2311" s="17"/>
    </row>
    <row r="2312" spans="22:22" x14ac:dyDescent="0.35">
      <c r="V2312" s="17"/>
    </row>
    <row r="2313" spans="22:22" x14ac:dyDescent="0.35">
      <c r="V2313" s="17"/>
    </row>
    <row r="2314" spans="22:22" x14ac:dyDescent="0.35">
      <c r="V2314" s="17"/>
    </row>
    <row r="2315" spans="22:22" x14ac:dyDescent="0.35">
      <c r="V2315" s="17"/>
    </row>
    <row r="2316" spans="22:22" x14ac:dyDescent="0.35">
      <c r="V2316" s="17"/>
    </row>
    <row r="2317" spans="22:22" x14ac:dyDescent="0.35">
      <c r="V2317" s="17"/>
    </row>
    <row r="2318" spans="22:22" x14ac:dyDescent="0.35">
      <c r="V2318" s="17"/>
    </row>
    <row r="2319" spans="22:22" x14ac:dyDescent="0.35">
      <c r="V2319" s="17"/>
    </row>
    <row r="2320" spans="22:22" x14ac:dyDescent="0.35">
      <c r="V2320" s="17"/>
    </row>
    <row r="2321" spans="22:22" x14ac:dyDescent="0.35">
      <c r="V2321" s="17"/>
    </row>
    <row r="2322" spans="22:22" x14ac:dyDescent="0.35">
      <c r="V2322" s="17"/>
    </row>
    <row r="2323" spans="22:22" x14ac:dyDescent="0.35">
      <c r="V2323" s="17"/>
    </row>
    <row r="2324" spans="22:22" x14ac:dyDescent="0.35">
      <c r="V2324" s="17"/>
    </row>
    <row r="2325" spans="22:22" x14ac:dyDescent="0.35">
      <c r="V2325" s="17"/>
    </row>
    <row r="2326" spans="22:22" x14ac:dyDescent="0.35">
      <c r="V2326" s="17"/>
    </row>
    <row r="2327" spans="22:22" x14ac:dyDescent="0.35">
      <c r="V2327" s="17"/>
    </row>
    <row r="2328" spans="22:22" x14ac:dyDescent="0.35">
      <c r="V2328" s="17"/>
    </row>
    <row r="2329" spans="22:22" x14ac:dyDescent="0.35">
      <c r="V2329" s="17"/>
    </row>
    <row r="2330" spans="22:22" x14ac:dyDescent="0.35">
      <c r="V2330" s="17"/>
    </row>
    <row r="2331" spans="22:22" x14ac:dyDescent="0.35">
      <c r="V2331" s="17"/>
    </row>
    <row r="2332" spans="22:22" x14ac:dyDescent="0.35">
      <c r="V2332" s="17"/>
    </row>
    <row r="2333" spans="22:22" x14ac:dyDescent="0.35">
      <c r="V2333" s="17"/>
    </row>
    <row r="2334" spans="22:22" x14ac:dyDescent="0.35">
      <c r="V2334" s="17"/>
    </row>
    <row r="2335" spans="22:22" x14ac:dyDescent="0.35">
      <c r="V2335" s="17"/>
    </row>
    <row r="2336" spans="22:22" x14ac:dyDescent="0.35">
      <c r="V2336" s="17"/>
    </row>
    <row r="2337" spans="22:22" x14ac:dyDescent="0.35">
      <c r="V2337" s="17"/>
    </row>
    <row r="2338" spans="22:22" x14ac:dyDescent="0.35">
      <c r="V2338" s="17"/>
    </row>
    <row r="2339" spans="22:22" x14ac:dyDescent="0.35">
      <c r="V2339" s="17"/>
    </row>
    <row r="2340" spans="22:22" x14ac:dyDescent="0.35">
      <c r="V2340" s="17"/>
    </row>
    <row r="2341" spans="22:22" x14ac:dyDescent="0.35">
      <c r="V2341" s="17"/>
    </row>
    <row r="2342" spans="22:22" x14ac:dyDescent="0.35">
      <c r="V2342" s="17"/>
    </row>
    <row r="2343" spans="22:22" x14ac:dyDescent="0.35">
      <c r="V2343" s="17"/>
    </row>
    <row r="2344" spans="22:22" x14ac:dyDescent="0.35">
      <c r="V2344" s="17"/>
    </row>
    <row r="2345" spans="22:22" x14ac:dyDescent="0.35">
      <c r="V2345" s="17"/>
    </row>
    <row r="2346" spans="22:22" x14ac:dyDescent="0.35">
      <c r="V2346" s="17"/>
    </row>
    <row r="2347" spans="22:22" x14ac:dyDescent="0.35">
      <c r="V2347" s="17"/>
    </row>
    <row r="2348" spans="22:22" x14ac:dyDescent="0.35">
      <c r="V2348" s="17"/>
    </row>
    <row r="2349" spans="22:22" x14ac:dyDescent="0.35">
      <c r="V2349" s="17"/>
    </row>
    <row r="2350" spans="22:22" x14ac:dyDescent="0.35">
      <c r="V2350" s="17"/>
    </row>
    <row r="2351" spans="22:22" x14ac:dyDescent="0.35">
      <c r="V2351" s="17"/>
    </row>
    <row r="2352" spans="22:22" x14ac:dyDescent="0.35">
      <c r="V2352" s="17"/>
    </row>
    <row r="2353" spans="22:22" x14ac:dyDescent="0.35">
      <c r="V2353" s="17"/>
    </row>
    <row r="2354" spans="22:22" x14ac:dyDescent="0.35">
      <c r="V2354" s="17"/>
    </row>
    <row r="2355" spans="22:22" x14ac:dyDescent="0.35">
      <c r="V2355" s="17"/>
    </row>
    <row r="2356" spans="22:22" x14ac:dyDescent="0.35">
      <c r="V2356" s="17"/>
    </row>
    <row r="2357" spans="22:22" x14ac:dyDescent="0.35">
      <c r="V2357" s="17"/>
    </row>
    <row r="2358" spans="22:22" x14ac:dyDescent="0.35">
      <c r="V2358" s="17"/>
    </row>
    <row r="2359" spans="22:22" x14ac:dyDescent="0.35">
      <c r="V2359" s="17"/>
    </row>
    <row r="2360" spans="22:22" x14ac:dyDescent="0.35">
      <c r="V2360" s="17"/>
    </row>
    <row r="2361" spans="22:22" x14ac:dyDescent="0.35">
      <c r="V2361" s="17"/>
    </row>
    <row r="2362" spans="22:22" x14ac:dyDescent="0.35">
      <c r="V2362" s="17"/>
    </row>
    <row r="2363" spans="22:22" x14ac:dyDescent="0.35">
      <c r="V2363" s="17"/>
    </row>
    <row r="2364" spans="22:22" x14ac:dyDescent="0.35">
      <c r="V2364" s="17"/>
    </row>
    <row r="2365" spans="22:22" x14ac:dyDescent="0.35">
      <c r="V2365" s="17"/>
    </row>
    <row r="2366" spans="22:22" x14ac:dyDescent="0.35">
      <c r="V2366" s="17"/>
    </row>
    <row r="2367" spans="22:22" x14ac:dyDescent="0.35">
      <c r="V2367" s="17"/>
    </row>
    <row r="2368" spans="22:22" x14ac:dyDescent="0.35">
      <c r="V2368" s="17"/>
    </row>
    <row r="2369" spans="22:22" x14ac:dyDescent="0.35">
      <c r="V2369" s="17"/>
    </row>
    <row r="2370" spans="22:22" x14ac:dyDescent="0.35">
      <c r="V2370" s="17"/>
    </row>
    <row r="2371" spans="22:22" x14ac:dyDescent="0.35">
      <c r="V2371" s="17"/>
    </row>
    <row r="2372" spans="22:22" x14ac:dyDescent="0.35">
      <c r="V2372" s="17"/>
    </row>
    <row r="2373" spans="22:22" x14ac:dyDescent="0.35">
      <c r="V2373" s="17"/>
    </row>
    <row r="2374" spans="22:22" x14ac:dyDescent="0.35">
      <c r="V2374" s="17"/>
    </row>
    <row r="2375" spans="22:22" x14ac:dyDescent="0.35">
      <c r="V2375" s="17"/>
    </row>
    <row r="2376" spans="22:22" x14ac:dyDescent="0.35">
      <c r="V2376" s="17"/>
    </row>
    <row r="2377" spans="22:22" x14ac:dyDescent="0.35">
      <c r="V2377" s="17"/>
    </row>
    <row r="2378" spans="22:22" x14ac:dyDescent="0.35">
      <c r="V2378" s="17"/>
    </row>
    <row r="2379" spans="22:22" x14ac:dyDescent="0.35">
      <c r="V2379" s="17"/>
    </row>
    <row r="2380" spans="22:22" x14ac:dyDescent="0.35">
      <c r="V2380" s="17"/>
    </row>
    <row r="2381" spans="22:22" x14ac:dyDescent="0.35">
      <c r="V2381" s="17"/>
    </row>
    <row r="2382" spans="22:22" x14ac:dyDescent="0.35">
      <c r="V2382" s="17"/>
    </row>
    <row r="2383" spans="22:22" x14ac:dyDescent="0.35">
      <c r="V2383" s="17"/>
    </row>
    <row r="2384" spans="22:22" x14ac:dyDescent="0.35">
      <c r="V2384" s="17"/>
    </row>
    <row r="2385" spans="22:22" x14ac:dyDescent="0.35">
      <c r="V2385" s="17"/>
    </row>
    <row r="2386" spans="22:22" x14ac:dyDescent="0.35">
      <c r="V2386" s="17"/>
    </row>
    <row r="2387" spans="22:22" x14ac:dyDescent="0.35">
      <c r="V2387" s="17"/>
    </row>
    <row r="2388" spans="22:22" x14ac:dyDescent="0.35">
      <c r="V2388" s="17"/>
    </row>
    <row r="2389" spans="22:22" x14ac:dyDescent="0.35">
      <c r="V2389" s="17"/>
    </row>
    <row r="2390" spans="22:22" x14ac:dyDescent="0.35">
      <c r="V2390" s="17"/>
    </row>
    <row r="2391" spans="22:22" x14ac:dyDescent="0.35">
      <c r="V2391" s="17"/>
    </row>
    <row r="2392" spans="22:22" x14ac:dyDescent="0.35">
      <c r="V2392" s="17"/>
    </row>
    <row r="2393" spans="22:22" x14ac:dyDescent="0.35">
      <c r="V2393" s="17"/>
    </row>
    <row r="2394" spans="22:22" x14ac:dyDescent="0.35">
      <c r="V2394" s="17"/>
    </row>
    <row r="2395" spans="22:22" x14ac:dyDescent="0.35">
      <c r="V2395" s="17"/>
    </row>
    <row r="2396" spans="22:22" x14ac:dyDescent="0.35">
      <c r="V2396" s="17"/>
    </row>
    <row r="2397" spans="22:22" x14ac:dyDescent="0.35">
      <c r="V2397" s="17"/>
    </row>
    <row r="2398" spans="22:22" x14ac:dyDescent="0.35">
      <c r="V2398" s="17"/>
    </row>
    <row r="2399" spans="22:22" x14ac:dyDescent="0.35">
      <c r="V2399" s="17"/>
    </row>
    <row r="2400" spans="22:22" x14ac:dyDescent="0.35">
      <c r="V2400" s="17"/>
    </row>
    <row r="2401" spans="22:22" x14ac:dyDescent="0.35">
      <c r="V2401" s="17"/>
    </row>
    <row r="2402" spans="22:22" x14ac:dyDescent="0.35">
      <c r="V2402" s="17"/>
    </row>
    <row r="2403" spans="22:22" x14ac:dyDescent="0.35">
      <c r="V2403" s="17"/>
    </row>
    <row r="2404" spans="22:22" x14ac:dyDescent="0.35">
      <c r="V2404" s="17"/>
    </row>
    <row r="2405" spans="22:22" x14ac:dyDescent="0.35">
      <c r="V2405" s="17"/>
    </row>
    <row r="2406" spans="22:22" x14ac:dyDescent="0.35">
      <c r="V2406" s="17"/>
    </row>
    <row r="2407" spans="22:22" x14ac:dyDescent="0.35">
      <c r="V2407" s="17"/>
    </row>
    <row r="2408" spans="22:22" x14ac:dyDescent="0.35">
      <c r="V2408" s="17"/>
    </row>
    <row r="2409" spans="22:22" x14ac:dyDescent="0.35">
      <c r="V2409" s="17"/>
    </row>
    <row r="2410" spans="22:22" x14ac:dyDescent="0.35">
      <c r="V2410" s="17"/>
    </row>
    <row r="2411" spans="22:22" x14ac:dyDescent="0.35">
      <c r="V2411" s="17"/>
    </row>
    <row r="2412" spans="22:22" x14ac:dyDescent="0.35">
      <c r="V2412" s="17"/>
    </row>
    <row r="2413" spans="22:22" x14ac:dyDescent="0.35">
      <c r="V2413" s="17"/>
    </row>
    <row r="2414" spans="22:22" x14ac:dyDescent="0.35">
      <c r="V2414" s="17"/>
    </row>
    <row r="2415" spans="22:22" x14ac:dyDescent="0.35">
      <c r="V2415" s="17"/>
    </row>
    <row r="2416" spans="22:22" x14ac:dyDescent="0.35">
      <c r="V2416" s="17"/>
    </row>
    <row r="2417" spans="22:22" x14ac:dyDescent="0.35">
      <c r="V2417" s="17"/>
    </row>
    <row r="2418" spans="22:22" x14ac:dyDescent="0.35">
      <c r="V2418" s="17"/>
    </row>
    <row r="2419" spans="22:22" x14ac:dyDescent="0.35">
      <c r="V2419" s="17"/>
    </row>
    <row r="2420" spans="22:22" x14ac:dyDescent="0.35">
      <c r="V2420" s="17"/>
    </row>
    <row r="2421" spans="22:22" x14ac:dyDescent="0.35">
      <c r="V2421" s="17"/>
    </row>
    <row r="2422" spans="22:22" x14ac:dyDescent="0.35">
      <c r="V2422" s="17"/>
    </row>
    <row r="2423" spans="22:22" x14ac:dyDescent="0.35">
      <c r="V2423" s="17"/>
    </row>
    <row r="2424" spans="22:22" x14ac:dyDescent="0.35">
      <c r="V2424" s="17"/>
    </row>
    <row r="2425" spans="22:22" x14ac:dyDescent="0.35">
      <c r="V2425" s="17"/>
    </row>
    <row r="2426" spans="22:22" x14ac:dyDescent="0.35">
      <c r="V2426" s="17"/>
    </row>
    <row r="2427" spans="22:22" x14ac:dyDescent="0.35">
      <c r="V2427" s="17"/>
    </row>
    <row r="2428" spans="22:22" x14ac:dyDescent="0.35">
      <c r="V2428" s="17"/>
    </row>
    <row r="2429" spans="22:22" x14ac:dyDescent="0.35">
      <c r="V2429" s="17"/>
    </row>
    <row r="2430" spans="22:22" x14ac:dyDescent="0.35">
      <c r="V2430" s="17"/>
    </row>
    <row r="2431" spans="22:22" x14ac:dyDescent="0.35">
      <c r="V2431" s="17"/>
    </row>
    <row r="2432" spans="22:22" x14ac:dyDescent="0.35">
      <c r="V2432" s="17"/>
    </row>
    <row r="2433" spans="22:22" x14ac:dyDescent="0.35">
      <c r="V2433" s="17"/>
    </row>
    <row r="2434" spans="22:22" x14ac:dyDescent="0.35">
      <c r="V2434" s="17"/>
    </row>
    <row r="2435" spans="22:22" x14ac:dyDescent="0.35">
      <c r="V2435" s="17"/>
    </row>
    <row r="2436" spans="22:22" x14ac:dyDescent="0.35">
      <c r="V2436" s="17"/>
    </row>
    <row r="2437" spans="22:22" x14ac:dyDescent="0.35">
      <c r="V2437" s="17"/>
    </row>
    <row r="2438" spans="22:22" x14ac:dyDescent="0.35">
      <c r="V2438" s="17"/>
    </row>
    <row r="2439" spans="22:22" x14ac:dyDescent="0.35">
      <c r="V2439" s="17"/>
    </row>
    <row r="2440" spans="22:22" x14ac:dyDescent="0.35">
      <c r="V2440" s="17"/>
    </row>
    <row r="2441" spans="22:22" x14ac:dyDescent="0.35">
      <c r="V2441" s="17"/>
    </row>
    <row r="2442" spans="22:22" x14ac:dyDescent="0.35">
      <c r="V2442" s="17"/>
    </row>
    <row r="2443" spans="22:22" x14ac:dyDescent="0.35">
      <c r="V2443" s="17"/>
    </row>
    <row r="2444" spans="22:22" x14ac:dyDescent="0.35">
      <c r="V2444" s="17"/>
    </row>
    <row r="2445" spans="22:22" x14ac:dyDescent="0.35">
      <c r="V2445" s="17"/>
    </row>
    <row r="2446" spans="22:22" x14ac:dyDescent="0.35">
      <c r="V2446" s="17"/>
    </row>
    <row r="2447" spans="22:22" x14ac:dyDescent="0.35">
      <c r="V2447" s="17"/>
    </row>
    <row r="2448" spans="22:22" x14ac:dyDescent="0.35">
      <c r="V2448" s="17"/>
    </row>
    <row r="2449" spans="22:22" x14ac:dyDescent="0.35">
      <c r="V2449" s="17"/>
    </row>
    <row r="2450" spans="22:22" x14ac:dyDescent="0.35">
      <c r="V2450" s="17"/>
    </row>
    <row r="2451" spans="22:22" x14ac:dyDescent="0.35">
      <c r="V2451" s="17"/>
    </row>
    <row r="2452" spans="22:22" x14ac:dyDescent="0.35">
      <c r="V2452" s="17"/>
    </row>
    <row r="2453" spans="22:22" x14ac:dyDescent="0.35">
      <c r="V2453" s="17"/>
    </row>
    <row r="2454" spans="22:22" x14ac:dyDescent="0.35">
      <c r="V2454" s="17"/>
    </row>
    <row r="2455" spans="22:22" x14ac:dyDescent="0.35">
      <c r="V2455" s="17"/>
    </row>
    <row r="2456" spans="22:22" x14ac:dyDescent="0.35">
      <c r="V2456" s="17"/>
    </row>
    <row r="2457" spans="22:22" x14ac:dyDescent="0.35">
      <c r="V2457" s="17"/>
    </row>
    <row r="2458" spans="22:22" x14ac:dyDescent="0.35">
      <c r="V2458" s="17"/>
    </row>
    <row r="2459" spans="22:22" x14ac:dyDescent="0.35">
      <c r="V2459" s="17"/>
    </row>
    <row r="2460" spans="22:22" x14ac:dyDescent="0.35">
      <c r="V2460" s="17"/>
    </row>
    <row r="2461" spans="22:22" x14ac:dyDescent="0.35">
      <c r="V2461" s="17"/>
    </row>
    <row r="2462" spans="22:22" x14ac:dyDescent="0.35">
      <c r="V2462" s="17"/>
    </row>
    <row r="2463" spans="22:22" x14ac:dyDescent="0.35">
      <c r="V2463" s="17"/>
    </row>
    <row r="2464" spans="22:22" x14ac:dyDescent="0.35">
      <c r="V2464" s="17"/>
    </row>
    <row r="2465" spans="22:22" x14ac:dyDescent="0.35">
      <c r="V2465" s="17"/>
    </row>
    <row r="2466" spans="22:22" x14ac:dyDescent="0.35">
      <c r="V2466" s="17"/>
    </row>
    <row r="2467" spans="22:22" x14ac:dyDescent="0.35">
      <c r="V2467" s="17"/>
    </row>
    <row r="2468" spans="22:22" x14ac:dyDescent="0.35">
      <c r="V2468" s="17"/>
    </row>
    <row r="2469" spans="22:22" x14ac:dyDescent="0.35">
      <c r="V2469" s="17"/>
    </row>
    <row r="2470" spans="22:22" x14ac:dyDescent="0.35">
      <c r="V2470" s="17"/>
    </row>
    <row r="2471" spans="22:22" x14ac:dyDescent="0.35">
      <c r="V2471" s="17"/>
    </row>
    <row r="2472" spans="22:22" x14ac:dyDescent="0.35">
      <c r="V2472" s="17"/>
    </row>
    <row r="2473" spans="22:22" x14ac:dyDescent="0.35">
      <c r="V2473" s="17"/>
    </row>
    <row r="2474" spans="22:22" x14ac:dyDescent="0.35">
      <c r="V2474" s="17"/>
    </row>
    <row r="2475" spans="22:22" x14ac:dyDescent="0.35">
      <c r="V2475" s="17"/>
    </row>
    <row r="2476" spans="22:22" x14ac:dyDescent="0.35">
      <c r="V2476" s="17"/>
    </row>
    <row r="2477" spans="22:22" x14ac:dyDescent="0.35">
      <c r="V2477" s="17"/>
    </row>
    <row r="2478" spans="22:22" x14ac:dyDescent="0.35">
      <c r="V2478" s="17"/>
    </row>
    <row r="2479" spans="22:22" x14ac:dyDescent="0.35">
      <c r="V2479" s="17"/>
    </row>
    <row r="2480" spans="22:22" x14ac:dyDescent="0.35">
      <c r="V2480" s="17"/>
    </row>
    <row r="2481" spans="22:22" x14ac:dyDescent="0.35">
      <c r="V2481" s="17"/>
    </row>
    <row r="2482" spans="22:22" x14ac:dyDescent="0.35">
      <c r="V2482" s="17"/>
    </row>
    <row r="2483" spans="22:22" x14ac:dyDescent="0.35">
      <c r="V2483" s="17"/>
    </row>
    <row r="2484" spans="22:22" x14ac:dyDescent="0.35">
      <c r="V2484" s="17"/>
    </row>
    <row r="2485" spans="22:22" x14ac:dyDescent="0.35">
      <c r="V2485" s="17"/>
    </row>
    <row r="2486" spans="22:22" x14ac:dyDescent="0.35">
      <c r="V2486" s="17"/>
    </row>
    <row r="2487" spans="22:22" x14ac:dyDescent="0.35">
      <c r="V2487" s="17"/>
    </row>
    <row r="2488" spans="22:22" x14ac:dyDescent="0.35">
      <c r="V2488" s="17"/>
    </row>
    <row r="2489" spans="22:22" x14ac:dyDescent="0.35">
      <c r="V2489" s="17"/>
    </row>
    <row r="2490" spans="22:22" x14ac:dyDescent="0.35">
      <c r="V2490" s="17"/>
    </row>
    <row r="2491" spans="22:22" x14ac:dyDescent="0.35">
      <c r="V2491" s="17"/>
    </row>
    <row r="2492" spans="22:22" x14ac:dyDescent="0.35">
      <c r="V2492" s="17"/>
    </row>
    <row r="2493" spans="22:22" x14ac:dyDescent="0.35">
      <c r="V2493" s="17"/>
    </row>
    <row r="2494" spans="22:22" x14ac:dyDescent="0.35">
      <c r="V2494" s="17"/>
    </row>
    <row r="2495" spans="22:22" x14ac:dyDescent="0.35">
      <c r="V2495" s="17"/>
    </row>
    <row r="2496" spans="22:22" x14ac:dyDescent="0.35">
      <c r="V2496" s="17"/>
    </row>
    <row r="2497" spans="22:22" x14ac:dyDescent="0.35">
      <c r="V2497" s="17"/>
    </row>
    <row r="2498" spans="22:22" x14ac:dyDescent="0.35">
      <c r="V2498" s="17"/>
    </row>
    <row r="2499" spans="22:22" x14ac:dyDescent="0.35">
      <c r="V2499" s="17"/>
    </row>
    <row r="2500" spans="22:22" x14ac:dyDescent="0.35">
      <c r="V2500" s="17"/>
    </row>
    <row r="2501" spans="22:22" x14ac:dyDescent="0.35">
      <c r="V2501" s="17"/>
    </row>
    <row r="2502" spans="22:22" x14ac:dyDescent="0.35">
      <c r="V2502" s="17"/>
    </row>
    <row r="2503" spans="22:22" x14ac:dyDescent="0.35">
      <c r="V2503" s="17"/>
    </row>
    <row r="2504" spans="22:22" x14ac:dyDescent="0.35">
      <c r="V2504" s="17"/>
    </row>
    <row r="2505" spans="22:22" x14ac:dyDescent="0.35">
      <c r="V2505" s="17"/>
    </row>
    <row r="2506" spans="22:22" x14ac:dyDescent="0.35">
      <c r="V2506" s="17"/>
    </row>
    <row r="2507" spans="22:22" x14ac:dyDescent="0.35">
      <c r="V2507" s="17"/>
    </row>
    <row r="2508" spans="22:22" x14ac:dyDescent="0.35">
      <c r="V2508" s="17"/>
    </row>
    <row r="2509" spans="22:22" x14ac:dyDescent="0.35">
      <c r="V2509" s="17"/>
    </row>
    <row r="2510" spans="22:22" x14ac:dyDescent="0.35">
      <c r="V2510" s="17"/>
    </row>
    <row r="2511" spans="22:22" x14ac:dyDescent="0.35">
      <c r="V2511" s="17"/>
    </row>
    <row r="2512" spans="22:22" x14ac:dyDescent="0.35">
      <c r="V2512" s="17"/>
    </row>
    <row r="2513" spans="22:22" x14ac:dyDescent="0.35">
      <c r="V2513" s="17"/>
    </row>
    <row r="2514" spans="22:22" x14ac:dyDescent="0.35">
      <c r="V2514" s="17"/>
    </row>
    <row r="2515" spans="22:22" x14ac:dyDescent="0.35">
      <c r="V2515" s="17"/>
    </row>
    <row r="2516" spans="22:22" x14ac:dyDescent="0.35">
      <c r="V2516" s="17"/>
    </row>
    <row r="2517" spans="22:22" x14ac:dyDescent="0.35">
      <c r="V2517" s="17"/>
    </row>
    <row r="2518" spans="22:22" x14ac:dyDescent="0.35">
      <c r="V2518" s="17"/>
    </row>
    <row r="2519" spans="22:22" x14ac:dyDescent="0.35">
      <c r="V2519" s="17"/>
    </row>
    <row r="2520" spans="22:22" x14ac:dyDescent="0.35">
      <c r="V2520" s="17"/>
    </row>
    <row r="2521" spans="22:22" x14ac:dyDescent="0.35">
      <c r="V2521" s="17"/>
    </row>
    <row r="2522" spans="22:22" x14ac:dyDescent="0.35">
      <c r="V2522" s="17"/>
    </row>
    <row r="2523" spans="22:22" x14ac:dyDescent="0.35">
      <c r="V2523" s="17"/>
    </row>
    <row r="2524" spans="22:22" x14ac:dyDescent="0.35">
      <c r="V2524" s="17"/>
    </row>
    <row r="2525" spans="22:22" x14ac:dyDescent="0.35">
      <c r="V2525" s="17"/>
    </row>
    <row r="2526" spans="22:22" x14ac:dyDescent="0.35">
      <c r="V2526" s="17"/>
    </row>
    <row r="2527" spans="22:22" x14ac:dyDescent="0.35">
      <c r="V2527" s="17"/>
    </row>
    <row r="2528" spans="22:22" x14ac:dyDescent="0.35">
      <c r="V2528" s="17"/>
    </row>
    <row r="2529" spans="22:22" x14ac:dyDescent="0.35">
      <c r="V2529" s="17"/>
    </row>
    <row r="2530" spans="22:22" x14ac:dyDescent="0.35">
      <c r="V2530" s="17"/>
    </row>
    <row r="2531" spans="22:22" x14ac:dyDescent="0.35">
      <c r="V2531" s="17"/>
    </row>
    <row r="2532" spans="22:22" x14ac:dyDescent="0.35">
      <c r="V2532" s="17"/>
    </row>
    <row r="2533" spans="22:22" x14ac:dyDescent="0.35">
      <c r="V2533" s="17"/>
    </row>
    <row r="2534" spans="22:22" x14ac:dyDescent="0.35">
      <c r="V2534" s="17"/>
    </row>
    <row r="2535" spans="22:22" x14ac:dyDescent="0.35">
      <c r="V2535" s="17"/>
    </row>
    <row r="2536" spans="22:22" x14ac:dyDescent="0.35">
      <c r="V2536" s="17"/>
    </row>
    <row r="2537" spans="22:22" x14ac:dyDescent="0.35">
      <c r="V2537" s="17"/>
    </row>
    <row r="2538" spans="22:22" x14ac:dyDescent="0.35">
      <c r="V2538" s="17"/>
    </row>
    <row r="2539" spans="22:22" x14ac:dyDescent="0.35">
      <c r="V2539" s="17"/>
    </row>
    <row r="2540" spans="22:22" x14ac:dyDescent="0.35">
      <c r="V2540" s="17"/>
    </row>
    <row r="2541" spans="22:22" x14ac:dyDescent="0.35">
      <c r="V2541" s="17"/>
    </row>
    <row r="2542" spans="22:22" x14ac:dyDescent="0.35">
      <c r="V2542" s="17"/>
    </row>
    <row r="2543" spans="22:22" x14ac:dyDescent="0.35">
      <c r="V2543" s="17"/>
    </row>
    <row r="2544" spans="22:22" x14ac:dyDescent="0.35">
      <c r="V2544" s="17"/>
    </row>
    <row r="2545" spans="22:22" x14ac:dyDescent="0.35">
      <c r="V2545" s="17"/>
    </row>
    <row r="2546" spans="22:22" x14ac:dyDescent="0.35">
      <c r="V2546" s="17"/>
    </row>
    <row r="2547" spans="22:22" x14ac:dyDescent="0.35">
      <c r="V2547" s="17"/>
    </row>
    <row r="2548" spans="22:22" x14ac:dyDescent="0.35">
      <c r="V2548" s="17"/>
    </row>
    <row r="2549" spans="22:22" x14ac:dyDescent="0.35">
      <c r="V2549" s="17"/>
    </row>
    <row r="2550" spans="22:22" x14ac:dyDescent="0.35">
      <c r="V2550" s="17"/>
    </row>
    <row r="2551" spans="22:22" x14ac:dyDescent="0.35">
      <c r="V2551" s="17"/>
    </row>
    <row r="2552" spans="22:22" x14ac:dyDescent="0.35">
      <c r="V2552" s="17"/>
    </row>
    <row r="2553" spans="22:22" x14ac:dyDescent="0.35">
      <c r="V2553" s="17"/>
    </row>
    <row r="2554" spans="22:22" x14ac:dyDescent="0.35">
      <c r="V2554" s="17"/>
    </row>
    <row r="2555" spans="22:22" x14ac:dyDescent="0.35">
      <c r="V2555" s="17"/>
    </row>
    <row r="2556" spans="22:22" x14ac:dyDescent="0.35">
      <c r="V2556" s="17"/>
    </row>
    <row r="2557" spans="22:22" x14ac:dyDescent="0.35">
      <c r="V2557" s="17"/>
    </row>
    <row r="2558" spans="22:22" x14ac:dyDescent="0.35">
      <c r="V2558" s="17"/>
    </row>
    <row r="2559" spans="22:22" x14ac:dyDescent="0.35">
      <c r="V2559" s="17"/>
    </row>
    <row r="2560" spans="22:22" x14ac:dyDescent="0.35">
      <c r="V2560" s="17"/>
    </row>
    <row r="2561" spans="22:22" x14ac:dyDescent="0.35">
      <c r="V2561" s="17"/>
    </row>
    <row r="2562" spans="22:22" x14ac:dyDescent="0.35">
      <c r="V2562" s="17"/>
    </row>
    <row r="2563" spans="22:22" x14ac:dyDescent="0.35">
      <c r="V2563" s="17"/>
    </row>
    <row r="2564" spans="22:22" x14ac:dyDescent="0.35">
      <c r="V2564" s="17"/>
    </row>
    <row r="2565" spans="22:22" x14ac:dyDescent="0.35">
      <c r="V2565" s="17"/>
    </row>
    <row r="2566" spans="22:22" x14ac:dyDescent="0.35">
      <c r="V2566" s="17"/>
    </row>
    <row r="2567" spans="22:22" x14ac:dyDescent="0.35">
      <c r="V2567" s="17"/>
    </row>
    <row r="2568" spans="22:22" x14ac:dyDescent="0.35">
      <c r="V2568" s="17"/>
    </row>
    <row r="2569" spans="22:22" x14ac:dyDescent="0.35">
      <c r="V2569" s="17"/>
    </row>
    <row r="2570" spans="22:22" x14ac:dyDescent="0.35">
      <c r="V2570" s="17"/>
    </row>
    <row r="2571" spans="22:22" x14ac:dyDescent="0.35">
      <c r="V2571" s="17"/>
    </row>
    <row r="2572" spans="22:22" x14ac:dyDescent="0.35">
      <c r="V2572" s="17"/>
    </row>
    <row r="2573" spans="22:22" x14ac:dyDescent="0.35">
      <c r="V2573" s="17"/>
    </row>
    <row r="2574" spans="22:22" x14ac:dyDescent="0.35">
      <c r="V2574" s="17"/>
    </row>
    <row r="2575" spans="22:22" x14ac:dyDescent="0.35">
      <c r="V2575" s="17"/>
    </row>
    <row r="2576" spans="22:22" x14ac:dyDescent="0.35">
      <c r="V2576" s="17"/>
    </row>
    <row r="2577" spans="22:22" x14ac:dyDescent="0.35">
      <c r="V2577" s="17"/>
    </row>
    <row r="2578" spans="22:22" x14ac:dyDescent="0.35">
      <c r="V2578" s="17"/>
    </row>
    <row r="2579" spans="22:22" x14ac:dyDescent="0.35">
      <c r="V2579" s="17"/>
    </row>
    <row r="2580" spans="22:22" x14ac:dyDescent="0.35">
      <c r="V2580" s="17"/>
    </row>
    <row r="2581" spans="22:22" x14ac:dyDescent="0.35">
      <c r="V2581" s="17"/>
    </row>
    <row r="2582" spans="22:22" x14ac:dyDescent="0.35">
      <c r="V2582" s="17"/>
    </row>
    <row r="2583" spans="22:22" x14ac:dyDescent="0.35">
      <c r="V2583" s="17"/>
    </row>
    <row r="2584" spans="22:22" x14ac:dyDescent="0.35">
      <c r="V2584" s="17"/>
    </row>
    <row r="2585" spans="22:22" x14ac:dyDescent="0.35">
      <c r="V2585" s="17"/>
    </row>
    <row r="2586" spans="22:22" x14ac:dyDescent="0.35">
      <c r="V2586" s="17"/>
    </row>
    <row r="2587" spans="22:22" x14ac:dyDescent="0.35">
      <c r="V2587" s="17"/>
    </row>
    <row r="2588" spans="22:22" x14ac:dyDescent="0.35">
      <c r="V2588" s="17"/>
    </row>
    <row r="2589" spans="22:22" x14ac:dyDescent="0.35">
      <c r="V2589" s="17"/>
    </row>
    <row r="2590" spans="22:22" x14ac:dyDescent="0.35">
      <c r="V2590" s="17"/>
    </row>
    <row r="2591" spans="22:22" x14ac:dyDescent="0.35">
      <c r="V2591" s="17"/>
    </row>
    <row r="2592" spans="22:22" x14ac:dyDescent="0.35">
      <c r="V2592" s="17"/>
    </row>
    <row r="2593" spans="22:22" x14ac:dyDescent="0.35">
      <c r="V2593" s="17"/>
    </row>
    <row r="2594" spans="22:22" x14ac:dyDescent="0.35">
      <c r="V2594" s="17"/>
    </row>
    <row r="2595" spans="22:22" x14ac:dyDescent="0.35">
      <c r="V2595" s="17"/>
    </row>
    <row r="2596" spans="22:22" x14ac:dyDescent="0.35">
      <c r="V2596" s="17"/>
    </row>
    <row r="2597" spans="22:22" x14ac:dyDescent="0.35">
      <c r="V2597" s="17"/>
    </row>
    <row r="2598" spans="22:22" x14ac:dyDescent="0.35">
      <c r="V2598" s="17"/>
    </row>
    <row r="2599" spans="22:22" x14ac:dyDescent="0.35">
      <c r="V2599" s="17"/>
    </row>
    <row r="2600" spans="22:22" x14ac:dyDescent="0.35">
      <c r="V2600" s="17"/>
    </row>
    <row r="2601" spans="22:22" x14ac:dyDescent="0.35">
      <c r="V2601" s="17"/>
    </row>
    <row r="2602" spans="22:22" x14ac:dyDescent="0.35">
      <c r="V2602" s="17"/>
    </row>
    <row r="2603" spans="22:22" x14ac:dyDescent="0.35">
      <c r="V2603" s="17"/>
    </row>
    <row r="2604" spans="22:22" x14ac:dyDescent="0.35">
      <c r="V2604" s="17"/>
    </row>
    <row r="2605" spans="22:22" x14ac:dyDescent="0.35">
      <c r="V2605" s="17"/>
    </row>
    <row r="2606" spans="22:22" x14ac:dyDescent="0.35">
      <c r="V2606" s="17"/>
    </row>
    <row r="2607" spans="22:22" x14ac:dyDescent="0.35">
      <c r="V2607" s="17"/>
    </row>
    <row r="2608" spans="22:22" x14ac:dyDescent="0.35">
      <c r="V2608" s="17"/>
    </row>
    <row r="2609" spans="22:22" x14ac:dyDescent="0.35">
      <c r="V2609" s="17"/>
    </row>
    <row r="2610" spans="22:22" x14ac:dyDescent="0.35">
      <c r="V2610" s="17"/>
    </row>
    <row r="2611" spans="22:22" x14ac:dyDescent="0.35">
      <c r="V2611" s="17"/>
    </row>
    <row r="2612" spans="22:22" x14ac:dyDescent="0.35">
      <c r="V2612" s="17"/>
    </row>
    <row r="2613" spans="22:22" x14ac:dyDescent="0.35">
      <c r="V2613" s="17"/>
    </row>
    <row r="2614" spans="22:22" x14ac:dyDescent="0.35">
      <c r="V2614" s="17"/>
    </row>
    <row r="2615" spans="22:22" x14ac:dyDescent="0.35">
      <c r="V2615" s="17"/>
    </row>
    <row r="2616" spans="22:22" x14ac:dyDescent="0.35">
      <c r="V2616" s="17"/>
    </row>
    <row r="2617" spans="22:22" x14ac:dyDescent="0.35">
      <c r="V2617" s="17"/>
    </row>
    <row r="2618" spans="22:22" x14ac:dyDescent="0.35">
      <c r="V2618" s="17"/>
    </row>
    <row r="2619" spans="22:22" x14ac:dyDescent="0.35">
      <c r="V2619" s="17"/>
    </row>
    <row r="2620" spans="22:22" x14ac:dyDescent="0.35">
      <c r="V2620" s="17"/>
    </row>
    <row r="2621" spans="22:22" x14ac:dyDescent="0.35">
      <c r="V2621" s="17"/>
    </row>
    <row r="2622" spans="22:22" x14ac:dyDescent="0.35">
      <c r="V2622" s="17"/>
    </row>
    <row r="2623" spans="22:22" x14ac:dyDescent="0.35">
      <c r="V2623" s="17"/>
    </row>
    <row r="2624" spans="22:22" x14ac:dyDescent="0.35">
      <c r="V2624" s="17"/>
    </row>
    <row r="2625" spans="22:22" x14ac:dyDescent="0.35">
      <c r="V2625" s="17"/>
    </row>
    <row r="2626" spans="22:22" x14ac:dyDescent="0.35">
      <c r="V2626" s="17"/>
    </row>
    <row r="2627" spans="22:22" x14ac:dyDescent="0.35">
      <c r="V2627" s="17"/>
    </row>
    <row r="2628" spans="22:22" x14ac:dyDescent="0.35">
      <c r="V2628" s="17"/>
    </row>
    <row r="2629" spans="22:22" x14ac:dyDescent="0.35">
      <c r="V2629" s="17"/>
    </row>
    <row r="2630" spans="22:22" x14ac:dyDescent="0.35">
      <c r="V2630" s="17"/>
    </row>
    <row r="2631" spans="22:22" x14ac:dyDescent="0.35">
      <c r="V2631" s="17"/>
    </row>
    <row r="2632" spans="22:22" x14ac:dyDescent="0.35">
      <c r="V2632" s="17"/>
    </row>
    <row r="2633" spans="22:22" x14ac:dyDescent="0.35">
      <c r="V2633" s="17"/>
    </row>
    <row r="2634" spans="22:22" x14ac:dyDescent="0.35">
      <c r="V2634" s="17"/>
    </row>
    <row r="2635" spans="22:22" x14ac:dyDescent="0.35">
      <c r="V2635" s="17"/>
    </row>
    <row r="2636" spans="22:22" x14ac:dyDescent="0.35">
      <c r="V2636" s="17"/>
    </row>
    <row r="2637" spans="22:22" x14ac:dyDescent="0.35">
      <c r="V2637" s="17"/>
    </row>
    <row r="2638" spans="22:22" x14ac:dyDescent="0.35">
      <c r="V2638" s="17"/>
    </row>
    <row r="2639" spans="22:22" x14ac:dyDescent="0.35">
      <c r="V2639" s="17"/>
    </row>
    <row r="2640" spans="22:22" x14ac:dyDescent="0.35">
      <c r="V2640" s="17"/>
    </row>
    <row r="2641" spans="22:22" x14ac:dyDescent="0.35">
      <c r="V2641" s="17"/>
    </row>
    <row r="2642" spans="22:22" x14ac:dyDescent="0.35">
      <c r="V2642" s="17"/>
    </row>
    <row r="2643" spans="22:22" x14ac:dyDescent="0.35">
      <c r="V2643" s="17"/>
    </row>
    <row r="2644" spans="22:22" x14ac:dyDescent="0.35">
      <c r="V2644" s="17"/>
    </row>
    <row r="2645" spans="22:22" x14ac:dyDescent="0.35">
      <c r="V2645" s="17"/>
    </row>
    <row r="2646" spans="22:22" x14ac:dyDescent="0.35">
      <c r="V2646" s="17"/>
    </row>
    <row r="2647" spans="22:22" x14ac:dyDescent="0.35">
      <c r="V2647" s="17"/>
    </row>
    <row r="2648" spans="22:22" x14ac:dyDescent="0.35">
      <c r="V2648" s="17"/>
    </row>
    <row r="2649" spans="22:22" x14ac:dyDescent="0.35">
      <c r="V2649" s="17"/>
    </row>
    <row r="2650" spans="22:22" x14ac:dyDescent="0.35">
      <c r="V2650" s="17"/>
    </row>
    <row r="2651" spans="22:22" x14ac:dyDescent="0.35">
      <c r="V2651" s="17"/>
    </row>
    <row r="2652" spans="22:22" x14ac:dyDescent="0.35">
      <c r="V2652" s="17"/>
    </row>
    <row r="2653" spans="22:22" x14ac:dyDescent="0.35">
      <c r="V2653" s="17"/>
    </row>
    <row r="2654" spans="22:22" x14ac:dyDescent="0.35">
      <c r="V2654" s="17"/>
    </row>
    <row r="2655" spans="22:22" x14ac:dyDescent="0.35">
      <c r="V2655" s="17"/>
    </row>
    <row r="2656" spans="22:22" x14ac:dyDescent="0.35">
      <c r="V2656" s="17"/>
    </row>
    <row r="2657" spans="22:22" x14ac:dyDescent="0.35">
      <c r="V2657" s="17"/>
    </row>
    <row r="2658" spans="22:22" x14ac:dyDescent="0.35">
      <c r="V2658" s="17"/>
    </row>
    <row r="2659" spans="22:22" x14ac:dyDescent="0.35">
      <c r="V2659" s="17"/>
    </row>
    <row r="2660" spans="22:22" x14ac:dyDescent="0.35">
      <c r="V2660" s="17"/>
    </row>
    <row r="2661" spans="22:22" x14ac:dyDescent="0.35">
      <c r="V2661" s="17"/>
    </row>
    <row r="2662" spans="22:22" x14ac:dyDescent="0.35">
      <c r="V2662" s="17"/>
    </row>
    <row r="2663" spans="22:22" x14ac:dyDescent="0.35">
      <c r="V2663" s="17"/>
    </row>
    <row r="2664" spans="22:22" x14ac:dyDescent="0.35">
      <c r="V2664" s="17"/>
    </row>
    <row r="2665" spans="22:22" x14ac:dyDescent="0.35">
      <c r="V2665" s="17"/>
    </row>
    <row r="2666" spans="22:22" x14ac:dyDescent="0.35">
      <c r="V2666" s="17"/>
    </row>
    <row r="2667" spans="22:22" x14ac:dyDescent="0.35">
      <c r="V2667" s="17"/>
    </row>
    <row r="2668" spans="22:22" x14ac:dyDescent="0.35">
      <c r="V2668" s="17"/>
    </row>
    <row r="2669" spans="22:22" x14ac:dyDescent="0.35">
      <c r="V2669" s="17"/>
    </row>
    <row r="2670" spans="22:22" x14ac:dyDescent="0.35">
      <c r="V2670" s="17"/>
    </row>
    <row r="2671" spans="22:22" x14ac:dyDescent="0.35">
      <c r="V2671" s="17"/>
    </row>
    <row r="2672" spans="22:22" x14ac:dyDescent="0.35">
      <c r="V2672" s="17"/>
    </row>
    <row r="2673" spans="22:22" x14ac:dyDescent="0.35">
      <c r="V2673" s="17"/>
    </row>
    <row r="2674" spans="22:22" x14ac:dyDescent="0.35">
      <c r="V2674" s="17"/>
    </row>
    <row r="2675" spans="22:22" x14ac:dyDescent="0.35">
      <c r="V2675" s="17"/>
    </row>
    <row r="2676" spans="22:22" x14ac:dyDescent="0.35">
      <c r="V2676" s="17"/>
    </row>
    <row r="2677" spans="22:22" x14ac:dyDescent="0.35">
      <c r="V2677" s="17"/>
    </row>
    <row r="2678" spans="22:22" x14ac:dyDescent="0.35">
      <c r="V2678" s="17"/>
    </row>
    <row r="2679" spans="22:22" x14ac:dyDescent="0.35">
      <c r="V2679" s="17"/>
    </row>
    <row r="2680" spans="22:22" x14ac:dyDescent="0.35">
      <c r="V2680" s="17"/>
    </row>
    <row r="2681" spans="22:22" x14ac:dyDescent="0.35">
      <c r="V2681" s="17"/>
    </row>
    <row r="2682" spans="22:22" x14ac:dyDescent="0.35">
      <c r="V2682" s="17"/>
    </row>
    <row r="2683" spans="22:22" x14ac:dyDescent="0.35">
      <c r="V2683" s="17"/>
    </row>
    <row r="2684" spans="22:22" x14ac:dyDescent="0.35">
      <c r="V2684" s="17"/>
    </row>
    <row r="2685" spans="22:22" x14ac:dyDescent="0.35">
      <c r="V2685" s="17"/>
    </row>
    <row r="2686" spans="22:22" x14ac:dyDescent="0.35">
      <c r="V2686" s="17"/>
    </row>
    <row r="2687" spans="22:22" x14ac:dyDescent="0.35">
      <c r="V2687" s="17"/>
    </row>
    <row r="2688" spans="22:22" x14ac:dyDescent="0.35">
      <c r="V2688" s="17"/>
    </row>
    <row r="2689" spans="22:22" x14ac:dyDescent="0.35">
      <c r="V2689" s="17"/>
    </row>
    <row r="2690" spans="22:22" x14ac:dyDescent="0.35">
      <c r="V2690" s="17"/>
    </row>
    <row r="2691" spans="22:22" x14ac:dyDescent="0.35">
      <c r="V2691" s="17"/>
    </row>
    <row r="2692" spans="22:22" x14ac:dyDescent="0.35">
      <c r="V2692" s="17"/>
    </row>
    <row r="2693" spans="22:22" x14ac:dyDescent="0.35">
      <c r="V2693" s="17"/>
    </row>
    <row r="2694" spans="22:22" x14ac:dyDescent="0.35">
      <c r="V2694" s="17"/>
    </row>
    <row r="2695" spans="22:22" x14ac:dyDescent="0.35">
      <c r="V2695" s="17"/>
    </row>
    <row r="2696" spans="22:22" x14ac:dyDescent="0.35">
      <c r="V2696" s="17"/>
    </row>
    <row r="2697" spans="22:22" x14ac:dyDescent="0.35">
      <c r="V2697" s="17"/>
    </row>
    <row r="2698" spans="22:22" x14ac:dyDescent="0.35">
      <c r="V2698" s="17"/>
    </row>
    <row r="2699" spans="22:22" x14ac:dyDescent="0.35">
      <c r="V2699" s="17"/>
    </row>
    <row r="2700" spans="22:22" x14ac:dyDescent="0.35">
      <c r="V2700" s="17"/>
    </row>
    <row r="2701" spans="22:22" x14ac:dyDescent="0.35">
      <c r="V2701" s="17"/>
    </row>
    <row r="2702" spans="22:22" x14ac:dyDescent="0.35">
      <c r="V2702" s="17"/>
    </row>
    <row r="2703" spans="22:22" x14ac:dyDescent="0.35">
      <c r="V2703" s="17"/>
    </row>
    <row r="2704" spans="22:22" x14ac:dyDescent="0.35">
      <c r="V2704" s="17"/>
    </row>
    <row r="2705" spans="22:22" x14ac:dyDescent="0.35">
      <c r="V2705" s="17"/>
    </row>
    <row r="2706" spans="22:22" x14ac:dyDescent="0.35">
      <c r="V2706" s="17"/>
    </row>
    <row r="2707" spans="22:22" x14ac:dyDescent="0.35">
      <c r="V2707" s="17"/>
    </row>
    <row r="2708" spans="22:22" x14ac:dyDescent="0.35">
      <c r="V2708" s="17"/>
    </row>
    <row r="2709" spans="22:22" x14ac:dyDescent="0.35">
      <c r="V2709" s="17"/>
    </row>
    <row r="2710" spans="22:22" x14ac:dyDescent="0.35">
      <c r="V2710" s="17"/>
    </row>
    <row r="2711" spans="22:22" x14ac:dyDescent="0.35">
      <c r="V2711" s="17"/>
    </row>
    <row r="2712" spans="22:22" x14ac:dyDescent="0.35">
      <c r="V2712" s="17"/>
    </row>
    <row r="2713" spans="22:22" x14ac:dyDescent="0.35">
      <c r="V2713" s="17"/>
    </row>
    <row r="2714" spans="22:22" x14ac:dyDescent="0.35">
      <c r="V2714" s="17"/>
    </row>
    <row r="2715" spans="22:22" x14ac:dyDescent="0.35">
      <c r="V2715" s="17"/>
    </row>
    <row r="2716" spans="22:22" x14ac:dyDescent="0.35">
      <c r="V2716" s="17"/>
    </row>
    <row r="2717" spans="22:22" x14ac:dyDescent="0.35">
      <c r="V2717" s="17"/>
    </row>
    <row r="2718" spans="22:22" x14ac:dyDescent="0.35">
      <c r="V2718" s="17"/>
    </row>
    <row r="2719" spans="22:22" x14ac:dyDescent="0.35">
      <c r="V2719" s="17"/>
    </row>
    <row r="2720" spans="22:22" x14ac:dyDescent="0.35">
      <c r="V2720" s="17"/>
    </row>
    <row r="2721" spans="22:22" x14ac:dyDescent="0.35">
      <c r="V2721" s="17"/>
    </row>
    <row r="2722" spans="22:22" x14ac:dyDescent="0.35">
      <c r="V2722" s="17"/>
    </row>
    <row r="2723" spans="22:22" x14ac:dyDescent="0.35">
      <c r="V2723" s="17"/>
    </row>
    <row r="2724" spans="22:22" x14ac:dyDescent="0.35">
      <c r="V2724" s="17"/>
    </row>
    <row r="2725" spans="22:22" x14ac:dyDescent="0.35">
      <c r="V2725" s="17"/>
    </row>
    <row r="2726" spans="22:22" x14ac:dyDescent="0.35">
      <c r="V2726" s="17"/>
    </row>
    <row r="2727" spans="22:22" x14ac:dyDescent="0.35">
      <c r="V2727" s="17"/>
    </row>
    <row r="2728" spans="22:22" x14ac:dyDescent="0.35">
      <c r="V2728" s="17"/>
    </row>
    <row r="2729" spans="22:22" x14ac:dyDescent="0.35">
      <c r="V2729" s="17"/>
    </row>
    <row r="2730" spans="22:22" x14ac:dyDescent="0.35">
      <c r="V2730" s="17"/>
    </row>
    <row r="2731" spans="22:22" x14ac:dyDescent="0.35">
      <c r="V2731" s="17"/>
    </row>
    <row r="2732" spans="22:22" x14ac:dyDescent="0.35">
      <c r="V2732" s="17"/>
    </row>
    <row r="2733" spans="22:22" x14ac:dyDescent="0.35">
      <c r="V2733" s="17"/>
    </row>
    <row r="2734" spans="22:22" x14ac:dyDescent="0.35">
      <c r="V2734" s="17"/>
    </row>
    <row r="2735" spans="22:22" x14ac:dyDescent="0.35">
      <c r="V2735" s="17"/>
    </row>
    <row r="2736" spans="22:22" x14ac:dyDescent="0.35">
      <c r="V2736" s="17"/>
    </row>
    <row r="2737" spans="22:22" x14ac:dyDescent="0.35">
      <c r="V2737" s="17"/>
    </row>
    <row r="2738" spans="22:22" x14ac:dyDescent="0.35">
      <c r="V2738" s="17"/>
    </row>
    <row r="2739" spans="22:22" x14ac:dyDescent="0.35">
      <c r="V2739" s="17"/>
    </row>
    <row r="2740" spans="22:22" x14ac:dyDescent="0.35">
      <c r="V2740" s="17"/>
    </row>
    <row r="2741" spans="22:22" x14ac:dyDescent="0.35">
      <c r="V2741" s="17"/>
    </row>
    <row r="2742" spans="22:22" x14ac:dyDescent="0.35">
      <c r="V2742" s="17"/>
    </row>
    <row r="2743" spans="22:22" x14ac:dyDescent="0.35">
      <c r="V2743" s="17"/>
    </row>
    <row r="2744" spans="22:22" x14ac:dyDescent="0.35">
      <c r="V2744" s="17"/>
    </row>
    <row r="2745" spans="22:22" x14ac:dyDescent="0.35">
      <c r="V2745" s="17"/>
    </row>
    <row r="2746" spans="22:22" x14ac:dyDescent="0.35">
      <c r="V2746" s="17"/>
    </row>
    <row r="2747" spans="22:22" x14ac:dyDescent="0.35">
      <c r="V2747" s="17"/>
    </row>
    <row r="2748" spans="22:22" x14ac:dyDescent="0.35">
      <c r="V2748" s="17"/>
    </row>
    <row r="2749" spans="22:22" x14ac:dyDescent="0.35">
      <c r="V2749" s="17"/>
    </row>
    <row r="2750" spans="22:22" x14ac:dyDescent="0.35">
      <c r="V2750" s="17"/>
    </row>
    <row r="2751" spans="22:22" x14ac:dyDescent="0.35">
      <c r="V2751" s="17"/>
    </row>
    <row r="2752" spans="22:22" x14ac:dyDescent="0.35">
      <c r="V2752" s="17"/>
    </row>
    <row r="2753" spans="22:22" x14ac:dyDescent="0.35">
      <c r="V2753" s="17"/>
    </row>
    <row r="2754" spans="22:22" x14ac:dyDescent="0.35">
      <c r="V2754" s="17"/>
    </row>
    <row r="2755" spans="22:22" x14ac:dyDescent="0.35">
      <c r="V2755" s="17"/>
    </row>
    <row r="2756" spans="22:22" x14ac:dyDescent="0.35">
      <c r="V2756" s="17"/>
    </row>
    <row r="2757" spans="22:22" x14ac:dyDescent="0.35">
      <c r="V2757" s="17"/>
    </row>
    <row r="2758" spans="22:22" x14ac:dyDescent="0.35">
      <c r="V2758" s="17"/>
    </row>
    <row r="2759" spans="22:22" x14ac:dyDescent="0.35">
      <c r="V2759" s="17"/>
    </row>
    <row r="2760" spans="22:22" x14ac:dyDescent="0.35">
      <c r="V2760" s="17"/>
    </row>
    <row r="2761" spans="22:22" x14ac:dyDescent="0.35">
      <c r="V2761" s="17"/>
    </row>
    <row r="2762" spans="22:22" x14ac:dyDescent="0.35">
      <c r="V2762" s="17"/>
    </row>
    <row r="2763" spans="22:22" x14ac:dyDescent="0.35">
      <c r="V2763" s="17"/>
    </row>
    <row r="2764" spans="22:22" x14ac:dyDescent="0.35">
      <c r="V2764" s="17"/>
    </row>
    <row r="2765" spans="22:22" x14ac:dyDescent="0.35">
      <c r="V2765" s="17"/>
    </row>
    <row r="2766" spans="22:22" x14ac:dyDescent="0.35">
      <c r="V2766" s="17"/>
    </row>
    <row r="2767" spans="22:22" x14ac:dyDescent="0.35">
      <c r="V2767" s="17"/>
    </row>
    <row r="2768" spans="22:22" x14ac:dyDescent="0.35">
      <c r="V2768" s="17"/>
    </row>
    <row r="2769" spans="22:22" x14ac:dyDescent="0.35">
      <c r="V2769" s="17"/>
    </row>
    <row r="2770" spans="22:22" x14ac:dyDescent="0.35">
      <c r="V2770" s="17"/>
    </row>
    <row r="2771" spans="22:22" x14ac:dyDescent="0.35">
      <c r="V2771" s="17"/>
    </row>
    <row r="2772" spans="22:22" x14ac:dyDescent="0.35">
      <c r="V2772" s="17"/>
    </row>
    <row r="2773" spans="22:22" x14ac:dyDescent="0.35">
      <c r="V2773" s="17"/>
    </row>
    <row r="2774" spans="22:22" x14ac:dyDescent="0.35">
      <c r="V2774" s="17"/>
    </row>
    <row r="2775" spans="22:22" x14ac:dyDescent="0.35">
      <c r="V2775" s="17"/>
    </row>
    <row r="2776" spans="22:22" x14ac:dyDescent="0.35">
      <c r="V2776" s="17"/>
    </row>
    <row r="2777" spans="22:22" x14ac:dyDescent="0.35">
      <c r="V2777" s="17"/>
    </row>
    <row r="2778" spans="22:22" x14ac:dyDescent="0.35">
      <c r="V2778" s="17"/>
    </row>
    <row r="2779" spans="22:22" x14ac:dyDescent="0.35">
      <c r="V2779" s="17"/>
    </row>
    <row r="2780" spans="22:22" x14ac:dyDescent="0.35">
      <c r="V2780" s="17"/>
    </row>
    <row r="2781" spans="22:22" x14ac:dyDescent="0.35">
      <c r="V2781" s="17"/>
    </row>
    <row r="2782" spans="22:22" x14ac:dyDescent="0.35">
      <c r="V2782" s="17"/>
    </row>
    <row r="2783" spans="22:22" x14ac:dyDescent="0.35">
      <c r="V2783" s="17"/>
    </row>
    <row r="2784" spans="22:22" x14ac:dyDescent="0.35">
      <c r="V2784" s="17"/>
    </row>
    <row r="2785" spans="22:22" x14ac:dyDescent="0.35">
      <c r="V2785" s="17"/>
    </row>
    <row r="2786" spans="22:22" x14ac:dyDescent="0.35">
      <c r="V2786" s="17"/>
    </row>
    <row r="2787" spans="22:22" x14ac:dyDescent="0.35">
      <c r="V2787" s="17"/>
    </row>
    <row r="2788" spans="22:22" x14ac:dyDescent="0.35">
      <c r="V2788" s="17"/>
    </row>
    <row r="2789" spans="22:22" x14ac:dyDescent="0.35">
      <c r="V2789" s="17"/>
    </row>
    <row r="2790" spans="22:22" x14ac:dyDescent="0.35">
      <c r="V2790" s="17"/>
    </row>
    <row r="2791" spans="22:22" x14ac:dyDescent="0.35">
      <c r="V2791" s="17"/>
    </row>
    <row r="2792" spans="22:22" x14ac:dyDescent="0.35">
      <c r="V2792" s="17"/>
    </row>
    <row r="2793" spans="22:22" x14ac:dyDescent="0.35">
      <c r="V2793" s="17"/>
    </row>
    <row r="2794" spans="22:22" x14ac:dyDescent="0.35">
      <c r="V2794" s="17"/>
    </row>
    <row r="2795" spans="22:22" x14ac:dyDescent="0.35">
      <c r="V2795" s="17"/>
    </row>
    <row r="2796" spans="22:22" x14ac:dyDescent="0.35">
      <c r="V2796" s="17"/>
    </row>
    <row r="2797" spans="22:22" x14ac:dyDescent="0.35">
      <c r="V2797" s="17"/>
    </row>
    <row r="2798" spans="22:22" x14ac:dyDescent="0.35">
      <c r="V2798" s="17"/>
    </row>
    <row r="2799" spans="22:22" x14ac:dyDescent="0.35">
      <c r="V2799" s="17"/>
    </row>
    <row r="2800" spans="22:22" x14ac:dyDescent="0.35">
      <c r="V2800" s="17"/>
    </row>
    <row r="2801" spans="22:22" x14ac:dyDescent="0.35">
      <c r="V2801" s="17"/>
    </row>
    <row r="2802" spans="22:22" x14ac:dyDescent="0.35">
      <c r="V2802" s="17"/>
    </row>
    <row r="2803" spans="22:22" x14ac:dyDescent="0.35">
      <c r="V2803" s="17"/>
    </row>
    <row r="2804" spans="22:22" x14ac:dyDescent="0.35">
      <c r="V2804" s="17"/>
    </row>
    <row r="2805" spans="22:22" x14ac:dyDescent="0.35">
      <c r="V2805" s="17"/>
    </row>
    <row r="2806" spans="22:22" x14ac:dyDescent="0.35">
      <c r="V2806" s="17"/>
    </row>
    <row r="2807" spans="22:22" x14ac:dyDescent="0.35">
      <c r="V2807" s="17"/>
    </row>
    <row r="2808" spans="22:22" x14ac:dyDescent="0.35">
      <c r="V2808" s="17"/>
    </row>
    <row r="2809" spans="22:22" x14ac:dyDescent="0.35">
      <c r="V2809" s="17"/>
    </row>
    <row r="2810" spans="22:22" x14ac:dyDescent="0.35">
      <c r="V2810" s="17"/>
    </row>
    <row r="2811" spans="22:22" x14ac:dyDescent="0.35">
      <c r="V2811" s="17"/>
    </row>
    <row r="2812" spans="22:22" x14ac:dyDescent="0.35">
      <c r="V2812" s="17"/>
    </row>
    <row r="2813" spans="22:22" x14ac:dyDescent="0.35">
      <c r="V2813" s="17"/>
    </row>
    <row r="2814" spans="22:22" x14ac:dyDescent="0.35">
      <c r="V2814" s="17"/>
    </row>
    <row r="2815" spans="22:22" x14ac:dyDescent="0.35">
      <c r="V2815" s="17"/>
    </row>
    <row r="2816" spans="22:22" x14ac:dyDescent="0.35">
      <c r="V2816" s="17"/>
    </row>
    <row r="2817" spans="22:22" x14ac:dyDescent="0.35">
      <c r="V2817" s="17"/>
    </row>
    <row r="2818" spans="22:22" x14ac:dyDescent="0.35">
      <c r="V2818" s="17"/>
    </row>
    <row r="2819" spans="22:22" x14ac:dyDescent="0.35">
      <c r="V2819" s="17"/>
    </row>
    <row r="2820" spans="22:22" x14ac:dyDescent="0.35">
      <c r="V2820" s="17"/>
    </row>
    <row r="2821" spans="22:22" x14ac:dyDescent="0.35">
      <c r="V2821" s="17"/>
    </row>
    <row r="2822" spans="22:22" x14ac:dyDescent="0.35">
      <c r="V2822" s="17"/>
    </row>
    <row r="2823" spans="22:22" x14ac:dyDescent="0.35">
      <c r="V2823" s="17"/>
    </row>
    <row r="2824" spans="22:22" x14ac:dyDescent="0.35">
      <c r="V2824" s="17"/>
    </row>
    <row r="2825" spans="22:22" x14ac:dyDescent="0.35">
      <c r="V2825" s="17"/>
    </row>
    <row r="2826" spans="22:22" x14ac:dyDescent="0.35">
      <c r="V2826" s="17"/>
    </row>
    <row r="2827" spans="22:22" x14ac:dyDescent="0.35">
      <c r="V2827" s="17"/>
    </row>
    <row r="2828" spans="22:22" x14ac:dyDescent="0.35">
      <c r="V2828" s="17"/>
    </row>
    <row r="2829" spans="22:22" x14ac:dyDescent="0.35">
      <c r="V2829" s="17"/>
    </row>
    <row r="2830" spans="22:22" x14ac:dyDescent="0.35">
      <c r="V2830" s="17"/>
    </row>
    <row r="2831" spans="22:22" x14ac:dyDescent="0.35">
      <c r="V2831" s="17"/>
    </row>
    <row r="2832" spans="22:22" x14ac:dyDescent="0.35">
      <c r="V2832" s="17"/>
    </row>
    <row r="2833" spans="22:22" x14ac:dyDescent="0.35">
      <c r="V2833" s="17"/>
    </row>
    <row r="2834" spans="22:22" x14ac:dyDescent="0.35">
      <c r="V2834" s="17"/>
    </row>
    <row r="2835" spans="22:22" x14ac:dyDescent="0.35">
      <c r="V2835" s="17"/>
    </row>
    <row r="2836" spans="22:22" x14ac:dyDescent="0.35">
      <c r="V2836" s="17"/>
    </row>
    <row r="2837" spans="22:22" x14ac:dyDescent="0.35">
      <c r="V2837" s="17"/>
    </row>
    <row r="2838" spans="22:22" x14ac:dyDescent="0.35">
      <c r="V2838" s="17"/>
    </row>
    <row r="2839" spans="22:22" x14ac:dyDescent="0.35">
      <c r="V2839" s="17"/>
    </row>
    <row r="2840" spans="22:22" x14ac:dyDescent="0.35">
      <c r="V2840" s="17"/>
    </row>
    <row r="2841" spans="22:22" x14ac:dyDescent="0.35">
      <c r="V2841" s="17"/>
    </row>
    <row r="2842" spans="22:22" x14ac:dyDescent="0.35">
      <c r="V2842" s="17"/>
    </row>
    <row r="2843" spans="22:22" x14ac:dyDescent="0.35">
      <c r="V2843" s="17"/>
    </row>
    <row r="2844" spans="22:22" x14ac:dyDescent="0.35">
      <c r="V2844" s="17"/>
    </row>
    <row r="2845" spans="22:22" x14ac:dyDescent="0.35">
      <c r="V2845" s="17"/>
    </row>
    <row r="2846" spans="22:22" x14ac:dyDescent="0.35">
      <c r="V2846" s="17"/>
    </row>
    <row r="2847" spans="22:22" x14ac:dyDescent="0.35">
      <c r="V2847" s="17"/>
    </row>
    <row r="2848" spans="22:22" x14ac:dyDescent="0.35">
      <c r="V2848" s="17"/>
    </row>
    <row r="2849" spans="22:22" x14ac:dyDescent="0.35">
      <c r="V2849" s="17"/>
    </row>
    <row r="2850" spans="22:22" x14ac:dyDescent="0.35">
      <c r="V2850" s="17"/>
    </row>
    <row r="2851" spans="22:22" x14ac:dyDescent="0.35">
      <c r="V2851" s="17"/>
    </row>
    <row r="2852" spans="22:22" x14ac:dyDescent="0.35">
      <c r="V2852" s="17"/>
    </row>
    <row r="2853" spans="22:22" x14ac:dyDescent="0.35">
      <c r="V2853" s="17"/>
    </row>
    <row r="2854" spans="22:22" x14ac:dyDescent="0.35">
      <c r="V2854" s="17"/>
    </row>
    <row r="2855" spans="22:22" x14ac:dyDescent="0.35">
      <c r="V2855" s="17"/>
    </row>
    <row r="2856" spans="22:22" x14ac:dyDescent="0.35">
      <c r="V2856" s="17"/>
    </row>
    <row r="2857" spans="22:22" x14ac:dyDescent="0.35">
      <c r="V2857" s="17"/>
    </row>
    <row r="2858" spans="22:22" x14ac:dyDescent="0.35">
      <c r="V2858" s="17"/>
    </row>
    <row r="2859" spans="22:22" x14ac:dyDescent="0.35">
      <c r="V2859" s="17"/>
    </row>
    <row r="2860" spans="22:22" x14ac:dyDescent="0.35">
      <c r="V2860" s="17"/>
    </row>
    <row r="2861" spans="22:22" x14ac:dyDescent="0.35">
      <c r="V2861" s="17"/>
    </row>
    <row r="2862" spans="22:22" x14ac:dyDescent="0.35">
      <c r="V2862" s="17"/>
    </row>
    <row r="2863" spans="22:22" x14ac:dyDescent="0.35">
      <c r="V2863" s="17"/>
    </row>
    <row r="2864" spans="22:22" x14ac:dyDescent="0.35">
      <c r="V2864" s="17"/>
    </row>
    <row r="2865" spans="22:22" x14ac:dyDescent="0.35">
      <c r="V2865" s="17"/>
    </row>
    <row r="2866" spans="22:22" x14ac:dyDescent="0.35">
      <c r="V2866" s="17"/>
    </row>
    <row r="2867" spans="22:22" x14ac:dyDescent="0.35">
      <c r="V2867" s="17"/>
    </row>
    <row r="2868" spans="22:22" x14ac:dyDescent="0.35">
      <c r="V2868" s="17"/>
    </row>
    <row r="2869" spans="22:22" x14ac:dyDescent="0.35">
      <c r="V2869" s="17"/>
    </row>
    <row r="2870" spans="22:22" x14ac:dyDescent="0.35">
      <c r="V2870" s="17"/>
    </row>
    <row r="2871" spans="22:22" x14ac:dyDescent="0.35">
      <c r="V2871" s="17"/>
    </row>
    <row r="2872" spans="22:22" x14ac:dyDescent="0.35">
      <c r="V2872" s="17"/>
    </row>
    <row r="2873" spans="22:22" x14ac:dyDescent="0.35">
      <c r="V2873" s="17"/>
    </row>
    <row r="2874" spans="22:22" x14ac:dyDescent="0.35">
      <c r="V2874" s="17"/>
    </row>
    <row r="2875" spans="22:22" x14ac:dyDescent="0.35">
      <c r="V2875" s="17"/>
    </row>
    <row r="2876" spans="22:22" x14ac:dyDescent="0.35">
      <c r="V2876" s="17"/>
    </row>
    <row r="2877" spans="22:22" x14ac:dyDescent="0.35">
      <c r="V2877" s="17"/>
    </row>
    <row r="2878" spans="22:22" x14ac:dyDescent="0.35">
      <c r="V2878" s="17"/>
    </row>
    <row r="2879" spans="22:22" x14ac:dyDescent="0.35">
      <c r="V2879" s="17"/>
    </row>
    <row r="2880" spans="22:22" x14ac:dyDescent="0.35">
      <c r="V2880" s="17"/>
    </row>
    <row r="2881" spans="22:22" x14ac:dyDescent="0.35">
      <c r="V2881" s="17"/>
    </row>
    <row r="2882" spans="22:22" x14ac:dyDescent="0.35">
      <c r="V2882" s="17"/>
    </row>
    <row r="2883" spans="22:22" x14ac:dyDescent="0.35">
      <c r="V2883" s="17"/>
    </row>
    <row r="2884" spans="22:22" x14ac:dyDescent="0.35">
      <c r="V2884" s="17"/>
    </row>
    <row r="2885" spans="22:22" x14ac:dyDescent="0.35">
      <c r="V2885" s="17"/>
    </row>
    <row r="2886" spans="22:22" x14ac:dyDescent="0.35">
      <c r="V2886" s="17"/>
    </row>
    <row r="2887" spans="22:22" x14ac:dyDescent="0.35">
      <c r="V2887" s="17"/>
    </row>
    <row r="2888" spans="22:22" x14ac:dyDescent="0.35">
      <c r="V2888" s="17"/>
    </row>
    <row r="2889" spans="22:22" x14ac:dyDescent="0.35">
      <c r="V2889" s="17"/>
    </row>
    <row r="2890" spans="22:22" x14ac:dyDescent="0.35">
      <c r="V2890" s="17"/>
    </row>
    <row r="2891" spans="22:22" x14ac:dyDescent="0.35">
      <c r="V2891" s="17"/>
    </row>
    <row r="2892" spans="22:22" x14ac:dyDescent="0.35">
      <c r="V2892" s="17"/>
    </row>
    <row r="2893" spans="22:22" x14ac:dyDescent="0.35">
      <c r="V2893" s="17"/>
    </row>
    <row r="2894" spans="22:22" x14ac:dyDescent="0.35">
      <c r="V2894" s="17"/>
    </row>
    <row r="2895" spans="22:22" x14ac:dyDescent="0.35">
      <c r="V2895" s="17"/>
    </row>
    <row r="2896" spans="22:22" x14ac:dyDescent="0.35">
      <c r="V2896" s="17"/>
    </row>
    <row r="2897" spans="22:22" x14ac:dyDescent="0.35">
      <c r="V2897" s="17"/>
    </row>
    <row r="2898" spans="22:22" x14ac:dyDescent="0.35">
      <c r="V2898" s="17"/>
    </row>
    <row r="2899" spans="22:22" x14ac:dyDescent="0.35">
      <c r="V2899" s="17"/>
    </row>
    <row r="2900" spans="22:22" x14ac:dyDescent="0.35">
      <c r="V2900" s="17"/>
    </row>
    <row r="2901" spans="22:22" x14ac:dyDescent="0.35">
      <c r="V2901" s="17"/>
    </row>
    <row r="2902" spans="22:22" x14ac:dyDescent="0.35">
      <c r="V2902" s="17"/>
    </row>
    <row r="2903" spans="22:22" x14ac:dyDescent="0.35">
      <c r="V2903" s="17"/>
    </row>
    <row r="2904" spans="22:22" x14ac:dyDescent="0.35">
      <c r="V2904" s="17"/>
    </row>
    <row r="2905" spans="22:22" x14ac:dyDescent="0.35">
      <c r="V2905" s="17"/>
    </row>
    <row r="2906" spans="22:22" x14ac:dyDescent="0.35">
      <c r="V2906" s="17"/>
    </row>
    <row r="2907" spans="22:22" x14ac:dyDescent="0.35">
      <c r="V2907" s="17"/>
    </row>
    <row r="2908" spans="22:22" x14ac:dyDescent="0.35">
      <c r="V2908" s="17"/>
    </row>
    <row r="2909" spans="22:22" x14ac:dyDescent="0.35">
      <c r="V2909" s="17"/>
    </row>
    <row r="2910" spans="22:22" x14ac:dyDescent="0.35">
      <c r="V2910" s="17"/>
    </row>
    <row r="2911" spans="22:22" x14ac:dyDescent="0.35">
      <c r="V2911" s="17"/>
    </row>
    <row r="2912" spans="22:22" x14ac:dyDescent="0.35">
      <c r="V2912" s="17"/>
    </row>
    <row r="2913" spans="22:22" x14ac:dyDescent="0.35">
      <c r="V2913" s="17"/>
    </row>
    <row r="2914" spans="22:22" x14ac:dyDescent="0.35">
      <c r="V2914" s="17"/>
    </row>
    <row r="2915" spans="22:22" x14ac:dyDescent="0.35">
      <c r="V2915" s="17"/>
    </row>
    <row r="2916" spans="22:22" x14ac:dyDescent="0.35">
      <c r="V2916" s="17"/>
    </row>
    <row r="2917" spans="22:22" x14ac:dyDescent="0.35">
      <c r="V2917" s="17"/>
    </row>
    <row r="2918" spans="22:22" x14ac:dyDescent="0.35">
      <c r="V2918" s="17"/>
    </row>
    <row r="2919" spans="22:22" x14ac:dyDescent="0.35">
      <c r="V2919" s="17"/>
    </row>
    <row r="2920" spans="22:22" x14ac:dyDescent="0.35">
      <c r="V2920" s="17"/>
    </row>
    <row r="2921" spans="22:22" x14ac:dyDescent="0.35">
      <c r="V2921" s="17"/>
    </row>
    <row r="2922" spans="22:22" x14ac:dyDescent="0.35">
      <c r="V2922" s="17"/>
    </row>
    <row r="2923" spans="22:22" x14ac:dyDescent="0.35">
      <c r="V2923" s="17"/>
    </row>
    <row r="2924" spans="22:22" x14ac:dyDescent="0.35">
      <c r="V2924" s="17"/>
    </row>
    <row r="2925" spans="22:22" x14ac:dyDescent="0.35">
      <c r="V2925" s="17"/>
    </row>
    <row r="2926" spans="22:22" x14ac:dyDescent="0.35">
      <c r="V2926" s="17"/>
    </row>
    <row r="2927" spans="22:22" x14ac:dyDescent="0.35">
      <c r="V2927" s="17"/>
    </row>
    <row r="2928" spans="22:22" x14ac:dyDescent="0.35">
      <c r="V2928" s="17"/>
    </row>
    <row r="2929" spans="22:22" x14ac:dyDescent="0.35">
      <c r="V2929" s="17"/>
    </row>
    <row r="2930" spans="22:22" x14ac:dyDescent="0.35">
      <c r="V2930" s="17"/>
    </row>
    <row r="2931" spans="22:22" x14ac:dyDescent="0.35">
      <c r="V2931" s="17"/>
    </row>
    <row r="2932" spans="22:22" x14ac:dyDescent="0.35">
      <c r="V2932" s="17"/>
    </row>
    <row r="2933" spans="22:22" x14ac:dyDescent="0.35">
      <c r="V2933" s="17"/>
    </row>
    <row r="2934" spans="22:22" x14ac:dyDescent="0.35">
      <c r="V2934" s="17"/>
    </row>
    <row r="2935" spans="22:22" x14ac:dyDescent="0.35">
      <c r="V2935" s="17"/>
    </row>
    <row r="2936" spans="22:22" x14ac:dyDescent="0.35">
      <c r="V2936" s="17"/>
    </row>
    <row r="2937" spans="22:22" x14ac:dyDescent="0.35">
      <c r="V2937" s="17"/>
    </row>
    <row r="2938" spans="22:22" x14ac:dyDescent="0.35">
      <c r="V2938" s="17"/>
    </row>
    <row r="2939" spans="22:22" x14ac:dyDescent="0.35">
      <c r="V2939" s="17"/>
    </row>
    <row r="2940" spans="22:22" x14ac:dyDescent="0.35">
      <c r="V2940" s="17"/>
    </row>
    <row r="2941" spans="22:22" x14ac:dyDescent="0.35">
      <c r="V2941" s="17"/>
    </row>
    <row r="2942" spans="22:22" x14ac:dyDescent="0.35">
      <c r="V2942" s="17"/>
    </row>
    <row r="2943" spans="22:22" x14ac:dyDescent="0.35">
      <c r="V2943" s="17"/>
    </row>
    <row r="2944" spans="22:22" x14ac:dyDescent="0.35">
      <c r="V2944" s="17"/>
    </row>
    <row r="2945" spans="22:22" x14ac:dyDescent="0.35">
      <c r="V2945" s="17"/>
    </row>
    <row r="2946" spans="22:22" x14ac:dyDescent="0.35">
      <c r="V2946" s="17"/>
    </row>
    <row r="2947" spans="22:22" x14ac:dyDescent="0.35">
      <c r="V2947" s="17"/>
    </row>
    <row r="2948" spans="22:22" x14ac:dyDescent="0.35">
      <c r="V2948" s="17"/>
    </row>
    <row r="2949" spans="22:22" x14ac:dyDescent="0.35">
      <c r="V2949" s="17"/>
    </row>
    <row r="2950" spans="22:22" x14ac:dyDescent="0.35">
      <c r="V2950" s="17"/>
    </row>
    <row r="2951" spans="22:22" x14ac:dyDescent="0.35">
      <c r="V2951" s="17"/>
    </row>
    <row r="2952" spans="22:22" x14ac:dyDescent="0.35">
      <c r="V2952" s="17"/>
    </row>
    <row r="2953" spans="22:22" x14ac:dyDescent="0.35">
      <c r="V2953" s="17"/>
    </row>
    <row r="2954" spans="22:22" x14ac:dyDescent="0.35">
      <c r="V2954" s="17"/>
    </row>
    <row r="2955" spans="22:22" x14ac:dyDescent="0.35">
      <c r="V2955" s="17"/>
    </row>
    <row r="2956" spans="22:22" x14ac:dyDescent="0.35">
      <c r="V2956" s="17"/>
    </row>
    <row r="2957" spans="22:22" x14ac:dyDescent="0.35">
      <c r="V2957" s="17"/>
    </row>
    <row r="2958" spans="22:22" x14ac:dyDescent="0.35">
      <c r="V2958" s="17"/>
    </row>
    <row r="2959" spans="22:22" x14ac:dyDescent="0.35">
      <c r="V2959" s="17"/>
    </row>
    <row r="2960" spans="22:22" x14ac:dyDescent="0.35">
      <c r="V2960" s="17"/>
    </row>
    <row r="2961" spans="22:22" x14ac:dyDescent="0.35">
      <c r="V2961" s="17"/>
    </row>
    <row r="2962" spans="22:22" x14ac:dyDescent="0.35">
      <c r="V2962" s="17"/>
    </row>
    <row r="2963" spans="22:22" x14ac:dyDescent="0.35">
      <c r="V2963" s="17"/>
    </row>
    <row r="2964" spans="22:22" x14ac:dyDescent="0.35">
      <c r="V2964" s="17"/>
    </row>
    <row r="2965" spans="22:22" x14ac:dyDescent="0.35">
      <c r="V2965" s="17"/>
    </row>
    <row r="2966" spans="22:22" x14ac:dyDescent="0.35">
      <c r="V2966" s="17"/>
    </row>
    <row r="2967" spans="22:22" x14ac:dyDescent="0.35">
      <c r="V2967" s="17"/>
    </row>
    <row r="2968" spans="22:22" x14ac:dyDescent="0.35">
      <c r="V2968" s="17"/>
    </row>
    <row r="2969" spans="22:22" x14ac:dyDescent="0.35">
      <c r="V2969" s="17"/>
    </row>
    <row r="2970" spans="22:22" x14ac:dyDescent="0.35">
      <c r="V2970" s="17"/>
    </row>
    <row r="2971" spans="22:22" x14ac:dyDescent="0.35">
      <c r="V2971" s="17"/>
    </row>
    <row r="2972" spans="22:22" x14ac:dyDescent="0.35">
      <c r="V2972" s="17"/>
    </row>
    <row r="2973" spans="22:22" x14ac:dyDescent="0.35">
      <c r="V2973" s="17"/>
    </row>
    <row r="2974" spans="22:22" x14ac:dyDescent="0.35">
      <c r="V2974" s="17"/>
    </row>
    <row r="2975" spans="22:22" x14ac:dyDescent="0.35">
      <c r="V2975" s="17"/>
    </row>
    <row r="2976" spans="22:22" x14ac:dyDescent="0.35">
      <c r="V2976" s="17"/>
    </row>
    <row r="2977" spans="22:22" x14ac:dyDescent="0.35">
      <c r="V2977" s="17"/>
    </row>
    <row r="2978" spans="22:22" x14ac:dyDescent="0.35">
      <c r="V2978" s="17"/>
    </row>
    <row r="2979" spans="22:22" x14ac:dyDescent="0.35">
      <c r="V2979" s="17"/>
    </row>
    <row r="2980" spans="22:22" x14ac:dyDescent="0.35">
      <c r="V2980" s="17"/>
    </row>
    <row r="2981" spans="22:22" x14ac:dyDescent="0.35">
      <c r="V2981" s="17"/>
    </row>
    <row r="2982" spans="22:22" x14ac:dyDescent="0.35">
      <c r="V2982" s="17"/>
    </row>
    <row r="2983" spans="22:22" x14ac:dyDescent="0.35">
      <c r="V2983" s="17"/>
    </row>
    <row r="2984" spans="22:22" x14ac:dyDescent="0.35">
      <c r="V2984" s="17"/>
    </row>
    <row r="2985" spans="22:22" x14ac:dyDescent="0.35">
      <c r="V2985" s="17"/>
    </row>
    <row r="2986" spans="22:22" x14ac:dyDescent="0.35">
      <c r="V2986" s="17"/>
    </row>
    <row r="2987" spans="22:22" x14ac:dyDescent="0.35">
      <c r="V2987" s="17"/>
    </row>
    <row r="2988" spans="22:22" x14ac:dyDescent="0.35">
      <c r="V2988" s="17"/>
    </row>
    <row r="2989" spans="22:22" x14ac:dyDescent="0.35">
      <c r="V2989" s="17"/>
    </row>
    <row r="2990" spans="22:22" x14ac:dyDescent="0.35">
      <c r="V2990" s="17"/>
    </row>
    <row r="2991" spans="22:22" x14ac:dyDescent="0.35">
      <c r="V2991" s="17"/>
    </row>
    <row r="2992" spans="22:22" x14ac:dyDescent="0.35">
      <c r="V2992" s="17"/>
    </row>
    <row r="2993" spans="22:22" x14ac:dyDescent="0.35">
      <c r="V2993" s="17"/>
    </row>
    <row r="2994" spans="22:22" x14ac:dyDescent="0.35">
      <c r="V2994" s="17"/>
    </row>
    <row r="2995" spans="22:22" x14ac:dyDescent="0.35">
      <c r="V2995" s="17"/>
    </row>
    <row r="2996" spans="22:22" x14ac:dyDescent="0.35">
      <c r="V2996" s="17"/>
    </row>
    <row r="2997" spans="22:22" x14ac:dyDescent="0.35">
      <c r="V2997" s="17"/>
    </row>
    <row r="2998" spans="22:22" x14ac:dyDescent="0.35">
      <c r="V2998" s="17"/>
    </row>
    <row r="2999" spans="22:22" x14ac:dyDescent="0.35">
      <c r="V2999" s="17"/>
    </row>
    <row r="3000" spans="22:22" x14ac:dyDescent="0.35">
      <c r="V3000" s="17"/>
    </row>
    <row r="3001" spans="22:22" x14ac:dyDescent="0.35">
      <c r="V3001" s="17"/>
    </row>
    <row r="3002" spans="22:22" x14ac:dyDescent="0.35">
      <c r="V3002" s="17"/>
    </row>
    <row r="3003" spans="22:22" x14ac:dyDescent="0.35">
      <c r="V3003" s="17"/>
    </row>
    <row r="3004" spans="22:22" x14ac:dyDescent="0.35">
      <c r="V3004" s="17"/>
    </row>
    <row r="3005" spans="22:22" x14ac:dyDescent="0.35">
      <c r="V3005" s="17"/>
    </row>
    <row r="3006" spans="22:22" x14ac:dyDescent="0.35">
      <c r="V3006" s="17"/>
    </row>
    <row r="3007" spans="22:22" x14ac:dyDescent="0.35">
      <c r="V3007" s="17"/>
    </row>
    <row r="3008" spans="22:22" x14ac:dyDescent="0.35">
      <c r="V3008" s="17"/>
    </row>
    <row r="3009" spans="22:22" x14ac:dyDescent="0.35">
      <c r="V3009" s="17"/>
    </row>
    <row r="3010" spans="22:22" x14ac:dyDescent="0.35">
      <c r="V3010" s="17"/>
    </row>
    <row r="3011" spans="22:22" x14ac:dyDescent="0.35">
      <c r="V3011" s="17"/>
    </row>
    <row r="3012" spans="22:22" x14ac:dyDescent="0.35">
      <c r="V3012" s="17"/>
    </row>
    <row r="3013" spans="22:22" x14ac:dyDescent="0.35">
      <c r="V3013" s="17"/>
    </row>
    <row r="3014" spans="22:22" x14ac:dyDescent="0.35">
      <c r="V3014" s="17"/>
    </row>
    <row r="3015" spans="22:22" x14ac:dyDescent="0.35">
      <c r="V3015" s="17"/>
    </row>
    <row r="3016" spans="22:22" x14ac:dyDescent="0.35">
      <c r="V3016" s="17"/>
    </row>
    <row r="3017" spans="22:22" x14ac:dyDescent="0.35">
      <c r="V3017" s="17"/>
    </row>
    <row r="3018" spans="22:22" x14ac:dyDescent="0.35">
      <c r="V3018" s="17"/>
    </row>
    <row r="3019" spans="22:22" x14ac:dyDescent="0.35">
      <c r="V3019" s="17"/>
    </row>
    <row r="3020" spans="22:22" x14ac:dyDescent="0.35">
      <c r="V3020" s="17"/>
    </row>
    <row r="3021" spans="22:22" x14ac:dyDescent="0.35">
      <c r="V3021" s="17"/>
    </row>
    <row r="3022" spans="22:22" x14ac:dyDescent="0.35">
      <c r="V3022" s="17"/>
    </row>
    <row r="3023" spans="22:22" x14ac:dyDescent="0.35">
      <c r="V3023" s="17"/>
    </row>
    <row r="3024" spans="22:22" x14ac:dyDescent="0.35">
      <c r="V3024" s="17"/>
    </row>
    <row r="3025" spans="22:22" x14ac:dyDescent="0.35">
      <c r="V3025" s="17"/>
    </row>
    <row r="3026" spans="22:22" x14ac:dyDescent="0.35">
      <c r="V3026" s="17"/>
    </row>
    <row r="3027" spans="22:22" x14ac:dyDescent="0.35">
      <c r="V3027" s="17"/>
    </row>
    <row r="3028" spans="22:22" x14ac:dyDescent="0.35">
      <c r="V3028" s="17"/>
    </row>
    <row r="3029" spans="22:22" x14ac:dyDescent="0.35">
      <c r="V3029" s="17"/>
    </row>
    <row r="3030" spans="22:22" x14ac:dyDescent="0.35">
      <c r="V3030" s="17"/>
    </row>
    <row r="3031" spans="22:22" x14ac:dyDescent="0.35">
      <c r="V3031" s="17"/>
    </row>
    <row r="3032" spans="22:22" x14ac:dyDescent="0.35">
      <c r="V3032" s="17"/>
    </row>
    <row r="3033" spans="22:22" x14ac:dyDescent="0.35">
      <c r="V3033" s="17"/>
    </row>
    <row r="3034" spans="22:22" x14ac:dyDescent="0.35">
      <c r="V3034" s="17"/>
    </row>
    <row r="3035" spans="22:22" x14ac:dyDescent="0.35">
      <c r="V3035" s="17"/>
    </row>
    <row r="3036" spans="22:22" x14ac:dyDescent="0.35">
      <c r="V3036" s="17"/>
    </row>
    <row r="3037" spans="22:22" x14ac:dyDescent="0.35">
      <c r="V3037" s="17"/>
    </row>
    <row r="3038" spans="22:22" x14ac:dyDescent="0.35">
      <c r="V3038" s="17"/>
    </row>
    <row r="3039" spans="22:22" x14ac:dyDescent="0.35">
      <c r="V3039" s="17"/>
    </row>
    <row r="3040" spans="22:22" x14ac:dyDescent="0.35">
      <c r="V3040" s="17"/>
    </row>
    <row r="3041" spans="22:22" x14ac:dyDescent="0.35">
      <c r="V3041" s="17"/>
    </row>
    <row r="3042" spans="22:22" x14ac:dyDescent="0.35">
      <c r="V3042" s="17"/>
    </row>
    <row r="3043" spans="22:22" x14ac:dyDescent="0.35">
      <c r="V3043" s="17"/>
    </row>
    <row r="3044" spans="22:22" x14ac:dyDescent="0.35">
      <c r="V3044" s="17"/>
    </row>
    <row r="3045" spans="22:22" x14ac:dyDescent="0.35">
      <c r="V3045" s="17"/>
    </row>
    <row r="3046" spans="22:22" x14ac:dyDescent="0.35">
      <c r="V3046" s="17"/>
    </row>
    <row r="3047" spans="22:22" x14ac:dyDescent="0.35">
      <c r="V3047" s="17"/>
    </row>
    <row r="3048" spans="22:22" x14ac:dyDescent="0.35">
      <c r="V3048" s="17"/>
    </row>
    <row r="3049" spans="22:22" x14ac:dyDescent="0.35">
      <c r="V3049" s="17"/>
    </row>
    <row r="3050" spans="22:22" x14ac:dyDescent="0.35">
      <c r="V3050" s="17"/>
    </row>
    <row r="3051" spans="22:22" x14ac:dyDescent="0.35">
      <c r="V3051" s="17"/>
    </row>
    <row r="3052" spans="22:22" x14ac:dyDescent="0.35">
      <c r="V3052" s="17"/>
    </row>
    <row r="3053" spans="22:22" x14ac:dyDescent="0.35">
      <c r="V3053" s="17"/>
    </row>
    <row r="3054" spans="22:22" x14ac:dyDescent="0.35">
      <c r="V3054" s="17"/>
    </row>
    <row r="3055" spans="22:22" x14ac:dyDescent="0.35">
      <c r="V3055" s="17"/>
    </row>
    <row r="3056" spans="22:22" x14ac:dyDescent="0.35">
      <c r="V3056" s="17"/>
    </row>
    <row r="3057" spans="22:22" x14ac:dyDescent="0.35">
      <c r="V3057" s="17"/>
    </row>
    <row r="3058" spans="22:22" x14ac:dyDescent="0.35">
      <c r="V3058" s="17"/>
    </row>
    <row r="3059" spans="22:22" x14ac:dyDescent="0.35">
      <c r="V3059" s="17"/>
    </row>
    <row r="3060" spans="22:22" x14ac:dyDescent="0.35">
      <c r="V3060" s="17"/>
    </row>
    <row r="3061" spans="22:22" x14ac:dyDescent="0.35">
      <c r="V3061" s="17"/>
    </row>
    <row r="3062" spans="22:22" x14ac:dyDescent="0.35">
      <c r="V3062" s="17"/>
    </row>
    <row r="3063" spans="22:22" x14ac:dyDescent="0.35">
      <c r="V3063" s="17"/>
    </row>
    <row r="3064" spans="22:22" x14ac:dyDescent="0.35">
      <c r="V3064" s="17"/>
    </row>
    <row r="3065" spans="22:22" x14ac:dyDescent="0.35">
      <c r="V3065" s="17"/>
    </row>
    <row r="3066" spans="22:22" x14ac:dyDescent="0.35">
      <c r="V3066" s="17"/>
    </row>
    <row r="3067" spans="22:22" x14ac:dyDescent="0.35">
      <c r="V3067" s="17"/>
    </row>
    <row r="3068" spans="22:22" x14ac:dyDescent="0.35">
      <c r="V3068" s="17"/>
    </row>
    <row r="3069" spans="22:22" x14ac:dyDescent="0.35">
      <c r="V3069" s="17"/>
    </row>
    <row r="3070" spans="22:22" x14ac:dyDescent="0.35">
      <c r="V3070" s="17"/>
    </row>
    <row r="3071" spans="22:22" x14ac:dyDescent="0.35">
      <c r="V3071" s="17"/>
    </row>
    <row r="3072" spans="22:22" x14ac:dyDescent="0.35">
      <c r="V3072" s="17"/>
    </row>
    <row r="3073" spans="22:22" x14ac:dyDescent="0.35">
      <c r="V3073" s="17"/>
    </row>
    <row r="3074" spans="22:22" x14ac:dyDescent="0.35">
      <c r="V3074" s="17"/>
    </row>
    <row r="3075" spans="22:22" x14ac:dyDescent="0.35">
      <c r="V3075" s="17"/>
    </row>
    <row r="3076" spans="22:22" x14ac:dyDescent="0.35">
      <c r="V3076" s="17"/>
    </row>
    <row r="3077" spans="22:22" x14ac:dyDescent="0.35">
      <c r="V3077" s="17"/>
    </row>
    <row r="3078" spans="22:22" x14ac:dyDescent="0.35">
      <c r="V3078" s="17"/>
    </row>
    <row r="3079" spans="22:22" x14ac:dyDescent="0.35">
      <c r="V3079" s="17"/>
    </row>
    <row r="3080" spans="22:22" x14ac:dyDescent="0.35">
      <c r="V3080" s="17"/>
    </row>
    <row r="3081" spans="22:22" x14ac:dyDescent="0.35">
      <c r="V3081" s="17"/>
    </row>
    <row r="3082" spans="22:22" x14ac:dyDescent="0.35">
      <c r="V3082" s="17"/>
    </row>
    <row r="3083" spans="22:22" x14ac:dyDescent="0.35">
      <c r="V3083" s="17"/>
    </row>
    <row r="3084" spans="22:22" x14ac:dyDescent="0.35">
      <c r="V3084" s="17"/>
    </row>
    <row r="3085" spans="22:22" x14ac:dyDescent="0.35">
      <c r="V3085" s="17"/>
    </row>
    <row r="3086" spans="22:22" x14ac:dyDescent="0.35">
      <c r="V3086" s="17"/>
    </row>
    <row r="3087" spans="22:22" x14ac:dyDescent="0.35">
      <c r="V3087" s="17"/>
    </row>
    <row r="3088" spans="22:22" x14ac:dyDescent="0.35">
      <c r="V3088" s="17"/>
    </row>
    <row r="3089" spans="22:22" x14ac:dyDescent="0.35">
      <c r="V3089" s="17"/>
    </row>
    <row r="3090" spans="22:22" x14ac:dyDescent="0.35">
      <c r="V3090" s="17"/>
    </row>
    <row r="3091" spans="22:22" x14ac:dyDescent="0.35">
      <c r="V3091" s="17"/>
    </row>
    <row r="3092" spans="22:22" x14ac:dyDescent="0.35">
      <c r="V3092" s="17"/>
    </row>
    <row r="3093" spans="22:22" x14ac:dyDescent="0.35">
      <c r="V3093" s="17"/>
    </row>
    <row r="3094" spans="22:22" x14ac:dyDescent="0.35">
      <c r="V3094" s="17"/>
    </row>
    <row r="3095" spans="22:22" x14ac:dyDescent="0.35">
      <c r="V3095" s="17"/>
    </row>
    <row r="3096" spans="22:22" x14ac:dyDescent="0.35">
      <c r="V3096" s="17"/>
    </row>
    <row r="3097" spans="22:22" x14ac:dyDescent="0.35">
      <c r="V3097" s="17"/>
    </row>
    <row r="3098" spans="22:22" x14ac:dyDescent="0.35">
      <c r="V3098" s="17"/>
    </row>
    <row r="3099" spans="22:22" x14ac:dyDescent="0.35">
      <c r="V3099" s="17"/>
    </row>
    <row r="3100" spans="22:22" x14ac:dyDescent="0.35">
      <c r="V3100" s="17"/>
    </row>
    <row r="3101" spans="22:22" x14ac:dyDescent="0.35">
      <c r="V3101" s="17"/>
    </row>
    <row r="3102" spans="22:22" x14ac:dyDescent="0.35">
      <c r="V3102" s="17"/>
    </row>
    <row r="3103" spans="22:22" x14ac:dyDescent="0.35">
      <c r="V3103" s="17"/>
    </row>
    <row r="3104" spans="22:22" x14ac:dyDescent="0.35">
      <c r="V3104" s="17"/>
    </row>
    <row r="3105" spans="22:22" x14ac:dyDescent="0.35">
      <c r="V3105" s="17"/>
    </row>
    <row r="3106" spans="22:22" x14ac:dyDescent="0.35">
      <c r="V3106" s="17"/>
    </row>
    <row r="3107" spans="22:22" x14ac:dyDescent="0.35">
      <c r="V3107" s="17"/>
    </row>
    <row r="3108" spans="22:22" x14ac:dyDescent="0.35">
      <c r="V3108" s="17"/>
    </row>
    <row r="3109" spans="22:22" x14ac:dyDescent="0.35">
      <c r="V3109" s="17"/>
    </row>
    <row r="3110" spans="22:22" x14ac:dyDescent="0.35">
      <c r="V3110" s="17"/>
    </row>
    <row r="3111" spans="22:22" x14ac:dyDescent="0.35">
      <c r="V3111" s="17"/>
    </row>
    <row r="3112" spans="22:22" x14ac:dyDescent="0.35">
      <c r="V3112" s="17"/>
    </row>
    <row r="3113" spans="22:22" x14ac:dyDescent="0.35">
      <c r="V3113" s="17"/>
    </row>
    <row r="3114" spans="22:22" x14ac:dyDescent="0.35">
      <c r="V3114" s="17"/>
    </row>
    <row r="3115" spans="22:22" x14ac:dyDescent="0.35">
      <c r="V3115" s="17"/>
    </row>
    <row r="3116" spans="22:22" x14ac:dyDescent="0.35">
      <c r="V3116" s="17"/>
    </row>
    <row r="3117" spans="22:22" x14ac:dyDescent="0.35">
      <c r="V3117" s="17"/>
    </row>
    <row r="3118" spans="22:22" x14ac:dyDescent="0.35">
      <c r="V3118" s="17"/>
    </row>
    <row r="3119" spans="22:22" x14ac:dyDescent="0.35">
      <c r="V3119" s="17"/>
    </row>
    <row r="3120" spans="22:22" x14ac:dyDescent="0.35">
      <c r="V3120" s="17"/>
    </row>
    <row r="3121" spans="22:22" x14ac:dyDescent="0.35">
      <c r="V3121" s="17"/>
    </row>
    <row r="3122" spans="22:22" x14ac:dyDescent="0.35">
      <c r="V3122" s="17"/>
    </row>
    <row r="3123" spans="22:22" x14ac:dyDescent="0.35">
      <c r="V3123" s="17"/>
    </row>
    <row r="3124" spans="22:22" x14ac:dyDescent="0.35">
      <c r="V3124" s="17"/>
    </row>
    <row r="3125" spans="22:22" x14ac:dyDescent="0.35">
      <c r="V3125" s="17"/>
    </row>
    <row r="3126" spans="22:22" x14ac:dyDescent="0.35">
      <c r="V3126" s="17"/>
    </row>
    <row r="3127" spans="22:22" x14ac:dyDescent="0.35">
      <c r="V3127" s="17"/>
    </row>
    <row r="3128" spans="22:22" x14ac:dyDescent="0.35">
      <c r="V3128" s="17"/>
    </row>
    <row r="3129" spans="22:22" x14ac:dyDescent="0.35">
      <c r="V3129" s="17"/>
    </row>
    <row r="3130" spans="22:22" x14ac:dyDescent="0.35">
      <c r="V3130" s="17"/>
    </row>
    <row r="3131" spans="22:22" x14ac:dyDescent="0.35">
      <c r="V3131" s="17"/>
    </row>
    <row r="3132" spans="22:22" x14ac:dyDescent="0.35">
      <c r="V3132" s="17"/>
    </row>
    <row r="3133" spans="22:22" x14ac:dyDescent="0.35">
      <c r="V3133" s="17"/>
    </row>
    <row r="3134" spans="22:22" x14ac:dyDescent="0.35">
      <c r="V3134" s="17"/>
    </row>
    <row r="3135" spans="22:22" x14ac:dyDescent="0.35">
      <c r="V3135" s="17"/>
    </row>
    <row r="3136" spans="22:22" x14ac:dyDescent="0.35">
      <c r="V3136" s="17"/>
    </row>
    <row r="3137" spans="22:22" x14ac:dyDescent="0.35">
      <c r="V3137" s="17"/>
    </row>
    <row r="3138" spans="22:22" x14ac:dyDescent="0.35">
      <c r="V3138" s="17"/>
    </row>
    <row r="3139" spans="22:22" x14ac:dyDescent="0.35">
      <c r="V3139" s="17"/>
    </row>
    <row r="3140" spans="22:22" x14ac:dyDescent="0.35">
      <c r="V3140" s="17"/>
    </row>
    <row r="3141" spans="22:22" x14ac:dyDescent="0.35">
      <c r="V3141" s="17"/>
    </row>
    <row r="3142" spans="22:22" x14ac:dyDescent="0.35">
      <c r="V3142" s="17"/>
    </row>
    <row r="3143" spans="22:22" x14ac:dyDescent="0.35">
      <c r="V3143" s="17"/>
    </row>
    <row r="3144" spans="22:22" x14ac:dyDescent="0.35">
      <c r="V3144" s="17"/>
    </row>
    <row r="3145" spans="22:22" x14ac:dyDescent="0.35">
      <c r="V3145" s="17"/>
    </row>
    <row r="3146" spans="22:22" x14ac:dyDescent="0.35">
      <c r="V3146" s="17"/>
    </row>
    <row r="3147" spans="22:22" x14ac:dyDescent="0.35">
      <c r="V3147" s="17"/>
    </row>
    <row r="3148" spans="22:22" x14ac:dyDescent="0.35">
      <c r="V3148" s="17"/>
    </row>
    <row r="3149" spans="22:22" x14ac:dyDescent="0.35">
      <c r="V3149" s="17"/>
    </row>
    <row r="3150" spans="22:22" x14ac:dyDescent="0.35">
      <c r="V3150" s="17"/>
    </row>
    <row r="3151" spans="22:22" x14ac:dyDescent="0.35">
      <c r="V3151" s="17"/>
    </row>
    <row r="3152" spans="22:22" x14ac:dyDescent="0.35">
      <c r="V3152" s="17"/>
    </row>
    <row r="3153" spans="22:22" x14ac:dyDescent="0.35">
      <c r="V3153" s="17"/>
    </row>
    <row r="3154" spans="22:22" x14ac:dyDescent="0.35">
      <c r="V3154" s="17"/>
    </row>
    <row r="3155" spans="22:22" x14ac:dyDescent="0.35">
      <c r="V3155" s="17"/>
    </row>
    <row r="3156" spans="22:22" x14ac:dyDescent="0.35">
      <c r="V3156" s="17"/>
    </row>
    <row r="3157" spans="22:22" x14ac:dyDescent="0.35">
      <c r="V3157" s="17"/>
    </row>
    <row r="3158" spans="22:22" x14ac:dyDescent="0.35">
      <c r="V3158" s="17"/>
    </row>
    <row r="3159" spans="22:22" x14ac:dyDescent="0.35">
      <c r="V3159" s="17"/>
    </row>
    <row r="3160" spans="22:22" x14ac:dyDescent="0.35">
      <c r="V3160" s="17"/>
    </row>
    <row r="3161" spans="22:22" x14ac:dyDescent="0.35">
      <c r="V3161" s="17"/>
    </row>
    <row r="3162" spans="22:22" x14ac:dyDescent="0.35">
      <c r="V3162" s="17"/>
    </row>
    <row r="3163" spans="22:22" x14ac:dyDescent="0.35">
      <c r="V3163" s="17"/>
    </row>
    <row r="3164" spans="22:22" x14ac:dyDescent="0.35">
      <c r="V3164" s="17"/>
    </row>
    <row r="3165" spans="22:22" x14ac:dyDescent="0.35">
      <c r="V3165" s="17"/>
    </row>
    <row r="3166" spans="22:22" x14ac:dyDescent="0.35">
      <c r="V3166" s="17"/>
    </row>
    <row r="3167" spans="22:22" x14ac:dyDescent="0.35">
      <c r="V3167" s="17"/>
    </row>
    <row r="3168" spans="22:22" x14ac:dyDescent="0.35">
      <c r="V3168" s="17"/>
    </row>
    <row r="3169" spans="22:22" x14ac:dyDescent="0.35">
      <c r="V3169" s="17"/>
    </row>
    <row r="3170" spans="22:22" x14ac:dyDescent="0.35">
      <c r="V3170" s="17"/>
    </row>
    <row r="3171" spans="22:22" x14ac:dyDescent="0.35">
      <c r="V3171" s="17"/>
    </row>
    <row r="3172" spans="22:22" x14ac:dyDescent="0.35">
      <c r="V3172" s="17"/>
    </row>
    <row r="3173" spans="22:22" x14ac:dyDescent="0.35">
      <c r="V3173" s="17"/>
    </row>
    <row r="3174" spans="22:22" x14ac:dyDescent="0.35">
      <c r="V3174" s="17"/>
    </row>
    <row r="3175" spans="22:22" x14ac:dyDescent="0.35">
      <c r="V3175" s="17"/>
    </row>
    <row r="3176" spans="22:22" x14ac:dyDescent="0.35">
      <c r="V3176" s="17"/>
    </row>
    <row r="3177" spans="22:22" x14ac:dyDescent="0.35">
      <c r="V3177" s="17"/>
    </row>
    <row r="3178" spans="22:22" x14ac:dyDescent="0.35">
      <c r="V3178" s="17"/>
    </row>
    <row r="3179" spans="22:22" x14ac:dyDescent="0.35">
      <c r="V3179" s="17"/>
    </row>
    <row r="3180" spans="22:22" x14ac:dyDescent="0.35">
      <c r="V3180" s="17"/>
    </row>
    <row r="3181" spans="22:22" x14ac:dyDescent="0.35">
      <c r="V3181" s="17"/>
    </row>
    <row r="3182" spans="22:22" x14ac:dyDescent="0.35">
      <c r="V3182" s="17"/>
    </row>
    <row r="3183" spans="22:22" x14ac:dyDescent="0.35">
      <c r="V3183" s="17"/>
    </row>
    <row r="3184" spans="22:22" x14ac:dyDescent="0.35">
      <c r="V3184" s="17"/>
    </row>
    <row r="3185" spans="22:22" x14ac:dyDescent="0.35">
      <c r="V3185" s="17"/>
    </row>
    <row r="3186" spans="22:22" x14ac:dyDescent="0.35">
      <c r="V3186" s="17"/>
    </row>
    <row r="3187" spans="22:22" x14ac:dyDescent="0.35">
      <c r="V3187" s="17"/>
    </row>
    <row r="3188" spans="22:22" x14ac:dyDescent="0.35">
      <c r="V3188" s="17"/>
    </row>
    <row r="3189" spans="22:22" x14ac:dyDescent="0.35">
      <c r="V3189" s="17"/>
    </row>
    <row r="3190" spans="22:22" x14ac:dyDescent="0.35">
      <c r="V3190" s="17"/>
    </row>
    <row r="3191" spans="22:22" x14ac:dyDescent="0.35">
      <c r="V3191" s="17"/>
    </row>
    <row r="3192" spans="22:22" x14ac:dyDescent="0.35">
      <c r="V3192" s="17"/>
    </row>
    <row r="3193" spans="22:22" x14ac:dyDescent="0.35">
      <c r="V3193" s="17"/>
    </row>
    <row r="3194" spans="22:22" x14ac:dyDescent="0.35">
      <c r="V3194" s="17"/>
    </row>
    <row r="3195" spans="22:22" x14ac:dyDescent="0.35">
      <c r="V3195" s="17"/>
    </row>
    <row r="3196" spans="22:22" x14ac:dyDescent="0.35">
      <c r="V3196" s="17"/>
    </row>
    <row r="3197" spans="22:22" x14ac:dyDescent="0.35">
      <c r="V3197" s="17"/>
    </row>
    <row r="3198" spans="22:22" x14ac:dyDescent="0.35">
      <c r="V3198" s="17"/>
    </row>
    <row r="3199" spans="22:22" x14ac:dyDescent="0.35">
      <c r="V3199" s="17"/>
    </row>
    <row r="3200" spans="22:22" x14ac:dyDescent="0.35">
      <c r="V3200" s="17"/>
    </row>
    <row r="3201" spans="22:22" x14ac:dyDescent="0.35">
      <c r="V3201" s="17"/>
    </row>
    <row r="3202" spans="22:22" x14ac:dyDescent="0.35">
      <c r="V3202" s="17"/>
    </row>
    <row r="3203" spans="22:22" x14ac:dyDescent="0.35">
      <c r="V3203" s="17"/>
    </row>
    <row r="3204" spans="22:22" x14ac:dyDescent="0.35">
      <c r="V3204" s="17"/>
    </row>
    <row r="3205" spans="22:22" x14ac:dyDescent="0.35">
      <c r="V3205" s="17"/>
    </row>
    <row r="3206" spans="22:22" x14ac:dyDescent="0.35">
      <c r="V3206" s="17"/>
    </row>
    <row r="3207" spans="22:22" x14ac:dyDescent="0.35">
      <c r="V3207" s="17"/>
    </row>
    <row r="3208" spans="22:22" x14ac:dyDescent="0.35">
      <c r="V3208" s="17"/>
    </row>
    <row r="3209" spans="22:22" x14ac:dyDescent="0.35">
      <c r="V3209" s="17"/>
    </row>
    <row r="3210" spans="22:22" x14ac:dyDescent="0.35">
      <c r="V3210" s="17"/>
    </row>
    <row r="3211" spans="22:22" x14ac:dyDescent="0.35">
      <c r="V3211" s="17"/>
    </row>
    <row r="3212" spans="22:22" x14ac:dyDescent="0.35">
      <c r="V3212" s="17"/>
    </row>
    <row r="3213" spans="22:22" x14ac:dyDescent="0.35">
      <c r="V3213" s="17"/>
    </row>
    <row r="3214" spans="22:22" x14ac:dyDescent="0.35">
      <c r="V3214" s="17"/>
    </row>
    <row r="3215" spans="22:22" x14ac:dyDescent="0.35">
      <c r="V3215" s="17"/>
    </row>
    <row r="3216" spans="22:22" x14ac:dyDescent="0.35">
      <c r="V3216" s="17"/>
    </row>
    <row r="3217" spans="22:22" x14ac:dyDescent="0.35">
      <c r="V3217" s="17"/>
    </row>
    <row r="3218" spans="22:22" x14ac:dyDescent="0.35">
      <c r="V3218" s="17"/>
    </row>
    <row r="3219" spans="22:22" x14ac:dyDescent="0.35">
      <c r="V3219" s="17"/>
    </row>
    <row r="3220" spans="22:22" x14ac:dyDescent="0.35">
      <c r="V3220" s="17"/>
    </row>
    <row r="3221" spans="22:22" x14ac:dyDescent="0.35">
      <c r="V3221" s="17"/>
    </row>
    <row r="3222" spans="22:22" x14ac:dyDescent="0.35">
      <c r="V3222" s="17"/>
    </row>
    <row r="3223" spans="22:22" x14ac:dyDescent="0.35">
      <c r="V3223" s="17"/>
    </row>
    <row r="3224" spans="22:22" x14ac:dyDescent="0.35">
      <c r="V3224" s="17"/>
    </row>
    <row r="3225" spans="22:22" x14ac:dyDescent="0.35">
      <c r="V3225" s="17"/>
    </row>
    <row r="3226" spans="22:22" x14ac:dyDescent="0.35">
      <c r="V3226" s="17"/>
    </row>
    <row r="3227" spans="22:22" x14ac:dyDescent="0.35">
      <c r="V3227" s="17"/>
    </row>
    <row r="3228" spans="22:22" x14ac:dyDescent="0.35">
      <c r="V3228" s="17"/>
    </row>
    <row r="3229" spans="22:22" x14ac:dyDescent="0.35">
      <c r="V3229" s="17"/>
    </row>
    <row r="3230" spans="22:22" x14ac:dyDescent="0.35">
      <c r="V3230" s="17"/>
    </row>
    <row r="3231" spans="22:22" x14ac:dyDescent="0.35">
      <c r="V3231" s="17"/>
    </row>
    <row r="3232" spans="22:22" x14ac:dyDescent="0.35">
      <c r="V3232" s="17"/>
    </row>
    <row r="3233" spans="22:22" x14ac:dyDescent="0.35">
      <c r="V3233" s="17"/>
    </row>
    <row r="3234" spans="22:22" x14ac:dyDescent="0.35">
      <c r="V3234" s="17"/>
    </row>
    <row r="3235" spans="22:22" x14ac:dyDescent="0.35">
      <c r="V3235" s="17"/>
    </row>
    <row r="3236" spans="22:22" x14ac:dyDescent="0.35">
      <c r="V3236" s="17"/>
    </row>
    <row r="3237" spans="22:22" x14ac:dyDescent="0.35">
      <c r="V3237" s="17"/>
    </row>
    <row r="3238" spans="22:22" x14ac:dyDescent="0.35">
      <c r="V3238" s="17"/>
    </row>
    <row r="3239" spans="22:22" x14ac:dyDescent="0.35">
      <c r="V3239" s="17"/>
    </row>
    <row r="3240" spans="22:22" x14ac:dyDescent="0.35">
      <c r="V3240" s="17"/>
    </row>
    <row r="3241" spans="22:22" x14ac:dyDescent="0.35">
      <c r="V3241" s="17"/>
    </row>
    <row r="3242" spans="22:22" x14ac:dyDescent="0.35">
      <c r="V3242" s="17"/>
    </row>
    <row r="3243" spans="22:22" x14ac:dyDescent="0.35">
      <c r="V3243" s="17"/>
    </row>
    <row r="3244" spans="22:22" x14ac:dyDescent="0.35">
      <c r="V3244" s="17"/>
    </row>
    <row r="3245" spans="22:22" x14ac:dyDescent="0.35">
      <c r="V3245" s="17"/>
    </row>
    <row r="3246" spans="22:22" x14ac:dyDescent="0.35">
      <c r="V3246" s="17"/>
    </row>
    <row r="3247" spans="22:22" x14ac:dyDescent="0.35">
      <c r="V3247" s="17"/>
    </row>
    <row r="3248" spans="22:22" x14ac:dyDescent="0.35">
      <c r="V3248" s="17"/>
    </row>
    <row r="3249" spans="22:22" x14ac:dyDescent="0.35">
      <c r="V3249" s="17"/>
    </row>
    <row r="3250" spans="22:22" x14ac:dyDescent="0.35">
      <c r="V3250" s="17"/>
    </row>
    <row r="3251" spans="22:22" x14ac:dyDescent="0.35">
      <c r="V3251" s="17"/>
    </row>
    <row r="3252" spans="22:22" x14ac:dyDescent="0.35">
      <c r="V3252" s="17"/>
    </row>
    <row r="3253" spans="22:22" x14ac:dyDescent="0.35">
      <c r="V3253" s="17"/>
    </row>
    <row r="3254" spans="22:22" x14ac:dyDescent="0.35">
      <c r="V3254" s="17"/>
    </row>
    <row r="3255" spans="22:22" x14ac:dyDescent="0.35">
      <c r="V3255" s="17"/>
    </row>
    <row r="3256" spans="22:22" x14ac:dyDescent="0.35">
      <c r="V3256" s="17"/>
    </row>
    <row r="3257" spans="22:22" x14ac:dyDescent="0.35">
      <c r="V3257" s="17"/>
    </row>
    <row r="3258" spans="22:22" x14ac:dyDescent="0.35">
      <c r="V3258" s="17"/>
    </row>
    <row r="3259" spans="22:22" x14ac:dyDescent="0.35">
      <c r="V3259" s="17"/>
    </row>
    <row r="3260" spans="22:22" x14ac:dyDescent="0.35">
      <c r="V3260" s="17"/>
    </row>
    <row r="3261" spans="22:22" x14ac:dyDescent="0.35">
      <c r="V3261" s="17"/>
    </row>
    <row r="3262" spans="22:22" x14ac:dyDescent="0.35">
      <c r="V3262" s="17"/>
    </row>
    <row r="3263" spans="22:22" x14ac:dyDescent="0.35">
      <c r="V3263" s="17"/>
    </row>
    <row r="3264" spans="22:22" x14ac:dyDescent="0.35">
      <c r="V3264" s="17"/>
    </row>
    <row r="3265" spans="22:22" x14ac:dyDescent="0.35">
      <c r="V3265" s="17"/>
    </row>
    <row r="3266" spans="22:22" x14ac:dyDescent="0.35">
      <c r="V3266" s="17"/>
    </row>
    <row r="3267" spans="22:22" x14ac:dyDescent="0.35">
      <c r="V3267" s="17"/>
    </row>
    <row r="3268" spans="22:22" x14ac:dyDescent="0.35">
      <c r="V3268" s="17"/>
    </row>
    <row r="3269" spans="22:22" x14ac:dyDescent="0.35">
      <c r="V3269" s="17"/>
    </row>
    <row r="3270" spans="22:22" x14ac:dyDescent="0.35">
      <c r="V3270" s="17"/>
    </row>
    <row r="3271" spans="22:22" x14ac:dyDescent="0.35">
      <c r="V3271" s="17"/>
    </row>
    <row r="3272" spans="22:22" x14ac:dyDescent="0.35">
      <c r="V3272" s="17"/>
    </row>
    <row r="3273" spans="22:22" x14ac:dyDescent="0.35">
      <c r="V3273" s="17"/>
    </row>
    <row r="3274" spans="22:22" x14ac:dyDescent="0.35">
      <c r="V3274" s="17"/>
    </row>
    <row r="3275" spans="22:22" x14ac:dyDescent="0.35">
      <c r="V3275" s="17"/>
    </row>
    <row r="3276" spans="22:22" x14ac:dyDescent="0.35">
      <c r="V3276" s="17"/>
    </row>
    <row r="3277" spans="22:22" x14ac:dyDescent="0.35">
      <c r="V3277" s="17"/>
    </row>
    <row r="3278" spans="22:22" x14ac:dyDescent="0.35">
      <c r="V3278" s="17"/>
    </row>
    <row r="3279" spans="22:22" x14ac:dyDescent="0.35">
      <c r="V3279" s="17"/>
    </row>
    <row r="3280" spans="22:22" x14ac:dyDescent="0.35">
      <c r="V3280" s="17"/>
    </row>
    <row r="3281" spans="22:22" x14ac:dyDescent="0.35">
      <c r="V3281" s="17"/>
    </row>
    <row r="3282" spans="22:22" x14ac:dyDescent="0.35">
      <c r="V3282" s="17"/>
    </row>
    <row r="3283" spans="22:22" x14ac:dyDescent="0.35">
      <c r="V3283" s="17"/>
    </row>
    <row r="3284" spans="22:22" x14ac:dyDescent="0.35">
      <c r="V3284" s="17"/>
    </row>
    <row r="3285" spans="22:22" x14ac:dyDescent="0.35">
      <c r="V3285" s="17"/>
    </row>
    <row r="3286" spans="22:22" x14ac:dyDescent="0.35">
      <c r="V3286" s="17"/>
    </row>
    <row r="3287" spans="22:22" x14ac:dyDescent="0.35">
      <c r="V3287" s="17"/>
    </row>
    <row r="3288" spans="22:22" x14ac:dyDescent="0.35">
      <c r="V3288" s="17"/>
    </row>
    <row r="3289" spans="22:22" x14ac:dyDescent="0.35">
      <c r="V3289" s="17"/>
    </row>
    <row r="3290" spans="22:22" x14ac:dyDescent="0.35">
      <c r="V3290" s="17"/>
    </row>
    <row r="3291" spans="22:22" x14ac:dyDescent="0.35">
      <c r="V3291" s="17"/>
    </row>
    <row r="3292" spans="22:22" x14ac:dyDescent="0.35">
      <c r="V3292" s="17"/>
    </row>
    <row r="3293" spans="22:22" x14ac:dyDescent="0.35">
      <c r="V3293" s="17"/>
    </row>
    <row r="3294" spans="22:22" x14ac:dyDescent="0.35">
      <c r="V3294" s="17"/>
    </row>
    <row r="3295" spans="22:22" x14ac:dyDescent="0.35">
      <c r="V3295" s="17"/>
    </row>
    <row r="3296" spans="22:22" x14ac:dyDescent="0.35">
      <c r="V3296" s="17"/>
    </row>
    <row r="3297" spans="22:22" x14ac:dyDescent="0.35">
      <c r="V3297" s="17"/>
    </row>
    <row r="3298" spans="22:22" x14ac:dyDescent="0.35">
      <c r="V3298" s="17"/>
    </row>
    <row r="3299" spans="22:22" x14ac:dyDescent="0.35">
      <c r="V3299" s="17"/>
    </row>
    <row r="3300" spans="22:22" x14ac:dyDescent="0.35">
      <c r="V3300" s="17"/>
    </row>
    <row r="3301" spans="22:22" x14ac:dyDescent="0.35">
      <c r="V3301" s="17"/>
    </row>
    <row r="3302" spans="22:22" x14ac:dyDescent="0.35">
      <c r="V3302" s="17"/>
    </row>
    <row r="3303" spans="22:22" x14ac:dyDescent="0.35">
      <c r="V3303" s="17"/>
    </row>
    <row r="3304" spans="22:22" x14ac:dyDescent="0.35">
      <c r="V3304" s="17"/>
    </row>
    <row r="3305" spans="22:22" x14ac:dyDescent="0.35">
      <c r="V3305" s="17"/>
    </row>
    <row r="3306" spans="22:22" x14ac:dyDescent="0.35">
      <c r="V3306" s="17"/>
    </row>
    <row r="3307" spans="22:22" x14ac:dyDescent="0.35">
      <c r="V3307" s="17"/>
    </row>
    <row r="3308" spans="22:22" x14ac:dyDescent="0.35">
      <c r="V3308" s="17"/>
    </row>
    <row r="3309" spans="22:22" x14ac:dyDescent="0.35">
      <c r="V3309" s="17"/>
    </row>
    <row r="3310" spans="22:22" x14ac:dyDescent="0.35">
      <c r="V3310" s="17"/>
    </row>
    <row r="3311" spans="22:22" x14ac:dyDescent="0.35">
      <c r="V3311" s="17"/>
    </row>
    <row r="3312" spans="22:22" x14ac:dyDescent="0.35">
      <c r="V3312" s="17"/>
    </row>
    <row r="3313" spans="22:22" x14ac:dyDescent="0.35">
      <c r="V3313" s="17"/>
    </row>
    <row r="3314" spans="22:22" x14ac:dyDescent="0.35">
      <c r="V3314" s="17"/>
    </row>
    <row r="3315" spans="22:22" x14ac:dyDescent="0.35">
      <c r="V3315" s="17"/>
    </row>
    <row r="3316" spans="22:22" x14ac:dyDescent="0.35">
      <c r="V3316" s="17"/>
    </row>
    <row r="3317" spans="22:22" x14ac:dyDescent="0.35">
      <c r="V3317" s="17"/>
    </row>
    <row r="3318" spans="22:22" x14ac:dyDescent="0.35">
      <c r="V3318" s="17"/>
    </row>
    <row r="3319" spans="22:22" x14ac:dyDescent="0.35">
      <c r="V3319" s="17"/>
    </row>
    <row r="3320" spans="22:22" x14ac:dyDescent="0.35">
      <c r="V3320" s="17"/>
    </row>
    <row r="3321" spans="22:22" x14ac:dyDescent="0.35">
      <c r="V3321" s="17"/>
    </row>
    <row r="3322" spans="22:22" x14ac:dyDescent="0.35">
      <c r="V3322" s="17"/>
    </row>
    <row r="3323" spans="22:22" x14ac:dyDescent="0.35">
      <c r="V3323" s="17"/>
    </row>
    <row r="3324" spans="22:22" x14ac:dyDescent="0.35">
      <c r="V3324" s="17"/>
    </row>
    <row r="3325" spans="22:22" x14ac:dyDescent="0.35">
      <c r="V3325" s="17"/>
    </row>
    <row r="3326" spans="22:22" x14ac:dyDescent="0.35">
      <c r="V3326" s="17"/>
    </row>
    <row r="3327" spans="22:22" x14ac:dyDescent="0.35">
      <c r="V3327" s="17"/>
    </row>
    <row r="3328" spans="22:22" x14ac:dyDescent="0.35">
      <c r="V3328" s="17"/>
    </row>
    <row r="3329" spans="22:22" x14ac:dyDescent="0.35">
      <c r="V3329" s="17"/>
    </row>
    <row r="3330" spans="22:22" x14ac:dyDescent="0.35">
      <c r="V3330" s="17"/>
    </row>
    <row r="3331" spans="22:22" x14ac:dyDescent="0.35">
      <c r="V3331" s="17"/>
    </row>
    <row r="3332" spans="22:22" x14ac:dyDescent="0.35">
      <c r="V3332" s="17"/>
    </row>
    <row r="3333" spans="22:22" x14ac:dyDescent="0.35">
      <c r="V3333" s="17"/>
    </row>
    <row r="3334" spans="22:22" x14ac:dyDescent="0.35">
      <c r="V3334" s="17"/>
    </row>
    <row r="3335" spans="22:22" x14ac:dyDescent="0.35">
      <c r="V3335" s="17"/>
    </row>
    <row r="3336" spans="22:22" x14ac:dyDescent="0.35">
      <c r="V3336" s="17"/>
    </row>
    <row r="3337" spans="22:22" x14ac:dyDescent="0.35">
      <c r="V3337" s="17"/>
    </row>
    <row r="3338" spans="22:22" x14ac:dyDescent="0.35">
      <c r="V3338" s="17"/>
    </row>
    <row r="3339" spans="22:22" x14ac:dyDescent="0.35">
      <c r="V3339" s="17"/>
    </row>
    <row r="3340" spans="22:22" x14ac:dyDescent="0.35">
      <c r="V3340" s="17"/>
    </row>
    <row r="3341" spans="22:22" x14ac:dyDescent="0.35">
      <c r="V3341" s="17"/>
    </row>
    <row r="3342" spans="22:22" x14ac:dyDescent="0.35">
      <c r="V3342" s="17"/>
    </row>
    <row r="3343" spans="22:22" x14ac:dyDescent="0.35">
      <c r="V3343" s="17"/>
    </row>
    <row r="3344" spans="22:22" x14ac:dyDescent="0.35">
      <c r="V3344" s="17"/>
    </row>
    <row r="3345" spans="22:22" x14ac:dyDescent="0.35">
      <c r="V3345" s="17"/>
    </row>
    <row r="3346" spans="22:22" x14ac:dyDescent="0.35">
      <c r="V3346" s="17"/>
    </row>
    <row r="3347" spans="22:22" x14ac:dyDescent="0.35">
      <c r="V3347" s="17"/>
    </row>
    <row r="3348" spans="22:22" x14ac:dyDescent="0.35">
      <c r="V3348" s="17"/>
    </row>
    <row r="3349" spans="22:22" x14ac:dyDescent="0.35">
      <c r="V3349" s="17"/>
    </row>
    <row r="3350" spans="22:22" x14ac:dyDescent="0.35">
      <c r="V3350" s="17"/>
    </row>
    <row r="3351" spans="22:22" x14ac:dyDescent="0.35">
      <c r="V3351" s="17"/>
    </row>
    <row r="3352" spans="22:22" x14ac:dyDescent="0.35">
      <c r="V3352" s="17"/>
    </row>
    <row r="3353" spans="22:22" x14ac:dyDescent="0.35">
      <c r="V3353" s="17"/>
    </row>
    <row r="3354" spans="22:22" x14ac:dyDescent="0.35">
      <c r="V3354" s="17"/>
    </row>
    <row r="3355" spans="22:22" x14ac:dyDescent="0.35">
      <c r="V3355" s="17"/>
    </row>
    <row r="3356" spans="22:22" x14ac:dyDescent="0.35">
      <c r="V3356" s="17"/>
    </row>
    <row r="3357" spans="22:22" x14ac:dyDescent="0.35">
      <c r="V3357" s="17"/>
    </row>
    <row r="3358" spans="22:22" x14ac:dyDescent="0.35">
      <c r="V3358" s="17"/>
    </row>
    <row r="3359" spans="22:22" x14ac:dyDescent="0.35">
      <c r="V3359" s="17"/>
    </row>
    <row r="3360" spans="22:22" x14ac:dyDescent="0.35">
      <c r="V3360" s="17"/>
    </row>
    <row r="3361" spans="22:22" x14ac:dyDescent="0.35">
      <c r="V3361" s="17"/>
    </row>
    <row r="3362" spans="22:22" x14ac:dyDescent="0.35">
      <c r="V3362" s="17"/>
    </row>
    <row r="3363" spans="22:22" x14ac:dyDescent="0.35">
      <c r="V3363" s="17"/>
    </row>
    <row r="3364" spans="22:22" x14ac:dyDescent="0.35">
      <c r="V3364" s="17"/>
    </row>
    <row r="3365" spans="22:22" x14ac:dyDescent="0.35">
      <c r="V3365" s="17"/>
    </row>
    <row r="3366" spans="22:22" x14ac:dyDescent="0.35">
      <c r="V3366" s="17"/>
    </row>
    <row r="3367" spans="22:22" x14ac:dyDescent="0.35">
      <c r="V3367" s="17"/>
    </row>
    <row r="3368" spans="22:22" x14ac:dyDescent="0.35">
      <c r="V3368" s="17"/>
    </row>
    <row r="3369" spans="22:22" x14ac:dyDescent="0.35">
      <c r="V3369" s="17"/>
    </row>
    <row r="3370" spans="22:22" x14ac:dyDescent="0.35">
      <c r="V3370" s="17"/>
    </row>
    <row r="3371" spans="22:22" x14ac:dyDescent="0.35">
      <c r="V3371" s="17"/>
    </row>
    <row r="3372" spans="22:22" x14ac:dyDescent="0.35">
      <c r="V3372" s="17"/>
    </row>
    <row r="3373" spans="22:22" x14ac:dyDescent="0.35">
      <c r="V3373" s="17"/>
    </row>
    <row r="3374" spans="22:22" x14ac:dyDescent="0.35">
      <c r="V3374" s="17"/>
    </row>
    <row r="3375" spans="22:22" x14ac:dyDescent="0.35">
      <c r="V3375" s="17"/>
    </row>
    <row r="3376" spans="22:22" x14ac:dyDescent="0.35">
      <c r="V3376" s="17"/>
    </row>
    <row r="3377" spans="22:22" x14ac:dyDescent="0.35">
      <c r="V3377" s="17"/>
    </row>
    <row r="3378" spans="22:22" x14ac:dyDescent="0.35">
      <c r="V3378" s="17"/>
    </row>
    <row r="3379" spans="22:22" x14ac:dyDescent="0.35">
      <c r="V3379" s="17"/>
    </row>
    <row r="3380" spans="22:22" x14ac:dyDescent="0.35">
      <c r="V3380" s="17"/>
    </row>
    <row r="3381" spans="22:22" x14ac:dyDescent="0.35">
      <c r="V3381" s="17"/>
    </row>
    <row r="3382" spans="22:22" x14ac:dyDescent="0.35">
      <c r="V3382" s="17"/>
    </row>
    <row r="3383" spans="22:22" x14ac:dyDescent="0.35">
      <c r="V3383" s="17"/>
    </row>
    <row r="3384" spans="22:22" x14ac:dyDescent="0.35">
      <c r="V3384" s="17"/>
    </row>
    <row r="3385" spans="22:22" x14ac:dyDescent="0.35">
      <c r="V3385" s="17"/>
    </row>
    <row r="3386" spans="22:22" x14ac:dyDescent="0.35">
      <c r="V3386" s="17"/>
    </row>
    <row r="3387" spans="22:22" x14ac:dyDescent="0.35">
      <c r="V3387" s="17"/>
    </row>
    <row r="3388" spans="22:22" x14ac:dyDescent="0.35">
      <c r="V3388" s="17"/>
    </row>
    <row r="3389" spans="22:22" x14ac:dyDescent="0.35">
      <c r="V3389" s="17"/>
    </row>
    <row r="3390" spans="22:22" x14ac:dyDescent="0.35">
      <c r="V3390" s="17"/>
    </row>
    <row r="3391" spans="22:22" x14ac:dyDescent="0.35">
      <c r="V3391" s="17"/>
    </row>
    <row r="3392" spans="22:22" x14ac:dyDescent="0.35">
      <c r="V3392" s="17"/>
    </row>
    <row r="3393" spans="22:22" x14ac:dyDescent="0.35">
      <c r="V3393" s="17"/>
    </row>
    <row r="3394" spans="22:22" x14ac:dyDescent="0.35">
      <c r="V3394" s="17"/>
    </row>
    <row r="3395" spans="22:22" x14ac:dyDescent="0.35">
      <c r="V3395" s="17"/>
    </row>
    <row r="3396" spans="22:22" x14ac:dyDescent="0.35">
      <c r="V3396" s="17"/>
    </row>
    <row r="3397" spans="22:22" x14ac:dyDescent="0.35">
      <c r="V3397" s="17"/>
    </row>
    <row r="3398" spans="22:22" x14ac:dyDescent="0.35">
      <c r="V3398" s="17"/>
    </row>
    <row r="3399" spans="22:22" x14ac:dyDescent="0.35">
      <c r="V3399" s="17"/>
    </row>
    <row r="3400" spans="22:22" x14ac:dyDescent="0.35">
      <c r="V3400" s="17"/>
    </row>
    <row r="3401" spans="22:22" x14ac:dyDescent="0.35">
      <c r="V3401" s="17"/>
    </row>
    <row r="3402" spans="22:22" x14ac:dyDescent="0.35">
      <c r="V3402" s="17"/>
    </row>
    <row r="3403" spans="22:22" x14ac:dyDescent="0.35">
      <c r="V3403" s="17"/>
    </row>
    <row r="3404" spans="22:22" x14ac:dyDescent="0.35">
      <c r="V3404" s="17"/>
    </row>
    <row r="3405" spans="22:22" x14ac:dyDescent="0.35">
      <c r="V3405" s="17"/>
    </row>
    <row r="3406" spans="22:22" x14ac:dyDescent="0.35">
      <c r="V3406" s="17"/>
    </row>
    <row r="3407" spans="22:22" x14ac:dyDescent="0.35">
      <c r="V3407" s="17"/>
    </row>
    <row r="3408" spans="22:22" x14ac:dyDescent="0.35">
      <c r="V3408" s="17"/>
    </row>
    <row r="3409" spans="22:22" x14ac:dyDescent="0.35">
      <c r="V3409" s="17"/>
    </row>
    <row r="3410" spans="22:22" x14ac:dyDescent="0.35">
      <c r="V3410" s="17"/>
    </row>
    <row r="3411" spans="22:22" x14ac:dyDescent="0.35">
      <c r="V3411" s="17"/>
    </row>
    <row r="3412" spans="22:22" x14ac:dyDescent="0.35">
      <c r="V3412" s="17"/>
    </row>
    <row r="3413" spans="22:22" x14ac:dyDescent="0.35">
      <c r="V3413" s="17"/>
    </row>
    <row r="3414" spans="22:22" x14ac:dyDescent="0.35">
      <c r="V3414" s="17"/>
    </row>
    <row r="3415" spans="22:22" x14ac:dyDescent="0.35">
      <c r="V3415" s="17"/>
    </row>
    <row r="3416" spans="22:22" x14ac:dyDescent="0.35">
      <c r="V3416" s="17"/>
    </row>
    <row r="3417" spans="22:22" x14ac:dyDescent="0.35">
      <c r="V3417" s="17"/>
    </row>
    <row r="3418" spans="22:22" x14ac:dyDescent="0.35">
      <c r="V3418" s="17"/>
    </row>
    <row r="3419" spans="22:22" x14ac:dyDescent="0.35">
      <c r="V3419" s="17"/>
    </row>
    <row r="3420" spans="22:22" x14ac:dyDescent="0.35">
      <c r="V3420" s="17"/>
    </row>
    <row r="3421" spans="22:22" x14ac:dyDescent="0.35">
      <c r="V3421" s="17"/>
    </row>
    <row r="3422" spans="22:22" x14ac:dyDescent="0.35">
      <c r="V3422" s="17"/>
    </row>
    <row r="3423" spans="22:22" x14ac:dyDescent="0.35">
      <c r="V3423" s="17"/>
    </row>
    <row r="3424" spans="22:22" x14ac:dyDescent="0.35">
      <c r="V3424" s="17"/>
    </row>
    <row r="3425" spans="22:22" x14ac:dyDescent="0.35">
      <c r="V3425" s="17"/>
    </row>
    <row r="3426" spans="22:22" x14ac:dyDescent="0.35">
      <c r="V3426" s="17"/>
    </row>
    <row r="3427" spans="22:22" x14ac:dyDescent="0.35">
      <c r="V3427" s="17"/>
    </row>
    <row r="3428" spans="22:22" x14ac:dyDescent="0.35">
      <c r="V3428" s="17"/>
    </row>
    <row r="3429" spans="22:22" x14ac:dyDescent="0.35">
      <c r="V3429" s="17"/>
    </row>
    <row r="3430" spans="22:22" x14ac:dyDescent="0.35">
      <c r="V3430" s="17"/>
    </row>
    <row r="3431" spans="22:22" x14ac:dyDescent="0.35">
      <c r="V3431" s="17"/>
    </row>
    <row r="3432" spans="22:22" x14ac:dyDescent="0.35">
      <c r="V3432" s="17"/>
    </row>
    <row r="3433" spans="22:22" x14ac:dyDescent="0.35">
      <c r="V3433" s="17"/>
    </row>
    <row r="3434" spans="22:22" x14ac:dyDescent="0.35">
      <c r="V3434" s="17"/>
    </row>
    <row r="3435" spans="22:22" x14ac:dyDescent="0.35">
      <c r="V3435" s="17"/>
    </row>
    <row r="3436" spans="22:22" x14ac:dyDescent="0.35">
      <c r="V3436" s="17"/>
    </row>
    <row r="3437" spans="22:22" x14ac:dyDescent="0.35">
      <c r="V3437" s="17"/>
    </row>
    <row r="3438" spans="22:22" x14ac:dyDescent="0.35">
      <c r="V3438" s="17"/>
    </row>
    <row r="3439" spans="22:22" x14ac:dyDescent="0.35">
      <c r="V3439" s="17"/>
    </row>
    <row r="3440" spans="22:22" x14ac:dyDescent="0.35">
      <c r="V3440" s="17"/>
    </row>
    <row r="3441" spans="22:22" x14ac:dyDescent="0.35">
      <c r="V3441" s="17"/>
    </row>
    <row r="3442" spans="22:22" x14ac:dyDescent="0.35">
      <c r="V3442" s="17"/>
    </row>
    <row r="3443" spans="22:22" x14ac:dyDescent="0.35">
      <c r="V3443" s="17"/>
    </row>
    <row r="3444" spans="22:22" x14ac:dyDescent="0.35">
      <c r="V3444" s="17"/>
    </row>
    <row r="3445" spans="22:22" x14ac:dyDescent="0.35">
      <c r="V3445" s="17"/>
    </row>
    <row r="3446" spans="22:22" x14ac:dyDescent="0.35">
      <c r="V3446" s="17"/>
    </row>
    <row r="3447" spans="22:22" x14ac:dyDescent="0.35">
      <c r="V3447" s="17"/>
    </row>
    <row r="3448" spans="22:22" x14ac:dyDescent="0.35">
      <c r="V3448" s="17"/>
    </row>
    <row r="3449" spans="22:22" x14ac:dyDescent="0.35">
      <c r="V3449" s="17"/>
    </row>
    <row r="3450" spans="22:22" x14ac:dyDescent="0.35">
      <c r="V3450" s="17"/>
    </row>
    <row r="3451" spans="22:22" x14ac:dyDescent="0.35">
      <c r="V3451" s="17"/>
    </row>
    <row r="3452" spans="22:22" x14ac:dyDescent="0.35">
      <c r="V3452" s="17"/>
    </row>
    <row r="3453" spans="22:22" x14ac:dyDescent="0.35">
      <c r="V3453" s="17"/>
    </row>
    <row r="3454" spans="22:22" x14ac:dyDescent="0.35">
      <c r="V3454" s="17"/>
    </row>
    <row r="3455" spans="22:22" x14ac:dyDescent="0.35">
      <c r="V3455" s="17"/>
    </row>
    <row r="3456" spans="22:22" x14ac:dyDescent="0.35">
      <c r="V3456" s="17"/>
    </row>
    <row r="3457" spans="22:22" x14ac:dyDescent="0.35">
      <c r="V3457" s="17"/>
    </row>
    <row r="3458" spans="22:22" x14ac:dyDescent="0.35">
      <c r="V3458" s="17"/>
    </row>
    <row r="3459" spans="22:22" x14ac:dyDescent="0.35">
      <c r="V3459" s="17"/>
    </row>
    <row r="3460" spans="22:22" x14ac:dyDescent="0.35">
      <c r="V3460" s="17"/>
    </row>
    <row r="3461" spans="22:22" x14ac:dyDescent="0.35">
      <c r="V3461" s="17"/>
    </row>
    <row r="3462" spans="22:22" x14ac:dyDescent="0.35">
      <c r="V3462" s="17"/>
    </row>
    <row r="3463" spans="22:22" x14ac:dyDescent="0.35">
      <c r="V3463" s="17"/>
    </row>
    <row r="3464" spans="22:22" x14ac:dyDescent="0.35">
      <c r="V3464" s="17"/>
    </row>
    <row r="3465" spans="22:22" x14ac:dyDescent="0.35">
      <c r="V3465" s="17"/>
    </row>
    <row r="3466" spans="22:22" x14ac:dyDescent="0.35">
      <c r="V3466" s="17"/>
    </row>
    <row r="3467" spans="22:22" x14ac:dyDescent="0.35">
      <c r="V3467" s="17"/>
    </row>
    <row r="3468" spans="22:22" x14ac:dyDescent="0.35">
      <c r="V3468" s="17"/>
    </row>
    <row r="3469" spans="22:22" x14ac:dyDescent="0.35">
      <c r="V3469" s="17"/>
    </row>
    <row r="3470" spans="22:22" x14ac:dyDescent="0.35">
      <c r="V3470" s="17"/>
    </row>
    <row r="3471" spans="22:22" x14ac:dyDescent="0.35">
      <c r="V3471" s="17"/>
    </row>
    <row r="3472" spans="22:22" x14ac:dyDescent="0.35">
      <c r="V3472" s="17"/>
    </row>
    <row r="3473" spans="22:22" x14ac:dyDescent="0.35">
      <c r="V3473" s="17"/>
    </row>
    <row r="3474" spans="22:22" x14ac:dyDescent="0.35">
      <c r="V3474" s="17"/>
    </row>
    <row r="3475" spans="22:22" x14ac:dyDescent="0.35">
      <c r="V3475" s="17"/>
    </row>
    <row r="3476" spans="22:22" x14ac:dyDescent="0.35">
      <c r="V3476" s="17"/>
    </row>
    <row r="3477" spans="22:22" x14ac:dyDescent="0.35">
      <c r="V3477" s="17"/>
    </row>
    <row r="3478" spans="22:22" x14ac:dyDescent="0.35">
      <c r="V3478" s="17"/>
    </row>
    <row r="3479" spans="22:22" x14ac:dyDescent="0.35">
      <c r="V3479" s="17"/>
    </row>
    <row r="3480" spans="22:22" x14ac:dyDescent="0.35">
      <c r="V3480" s="17"/>
    </row>
    <row r="3481" spans="22:22" x14ac:dyDescent="0.35">
      <c r="V3481" s="17"/>
    </row>
    <row r="3482" spans="22:22" x14ac:dyDescent="0.35">
      <c r="V3482" s="17"/>
    </row>
    <row r="3483" spans="22:22" x14ac:dyDescent="0.35">
      <c r="V3483" s="17"/>
    </row>
    <row r="3484" spans="22:22" x14ac:dyDescent="0.35">
      <c r="V3484" s="17"/>
    </row>
    <row r="3485" spans="22:22" x14ac:dyDescent="0.35">
      <c r="V3485" s="17"/>
    </row>
    <row r="3486" spans="22:22" x14ac:dyDescent="0.35">
      <c r="V3486" s="17"/>
    </row>
    <row r="3487" spans="22:22" x14ac:dyDescent="0.35">
      <c r="V3487" s="17"/>
    </row>
    <row r="3488" spans="22:22" x14ac:dyDescent="0.35">
      <c r="V3488" s="17"/>
    </row>
    <row r="3489" spans="22:22" x14ac:dyDescent="0.35">
      <c r="V3489" s="17"/>
    </row>
    <row r="3490" spans="22:22" x14ac:dyDescent="0.35">
      <c r="V3490" s="17"/>
    </row>
    <row r="3491" spans="22:22" x14ac:dyDescent="0.35">
      <c r="V3491" s="17"/>
    </row>
    <row r="3492" spans="22:22" x14ac:dyDescent="0.35">
      <c r="V3492" s="17"/>
    </row>
    <row r="3493" spans="22:22" x14ac:dyDescent="0.35">
      <c r="V3493" s="17"/>
    </row>
    <row r="3494" spans="22:22" x14ac:dyDescent="0.35">
      <c r="V3494" s="17"/>
    </row>
    <row r="3495" spans="22:22" x14ac:dyDescent="0.35">
      <c r="V3495" s="17"/>
    </row>
    <row r="3496" spans="22:22" x14ac:dyDescent="0.35">
      <c r="V3496" s="17"/>
    </row>
    <row r="3497" spans="22:22" x14ac:dyDescent="0.35">
      <c r="V3497" s="17"/>
    </row>
    <row r="3498" spans="22:22" x14ac:dyDescent="0.35">
      <c r="V3498" s="17"/>
    </row>
    <row r="3499" spans="22:22" x14ac:dyDescent="0.35">
      <c r="V3499" s="17"/>
    </row>
    <row r="3500" spans="22:22" x14ac:dyDescent="0.35">
      <c r="V3500" s="17"/>
    </row>
    <row r="3501" spans="22:22" x14ac:dyDescent="0.35">
      <c r="V3501" s="17"/>
    </row>
    <row r="3502" spans="22:22" x14ac:dyDescent="0.35">
      <c r="V3502" s="17"/>
    </row>
    <row r="3503" spans="22:22" x14ac:dyDescent="0.35">
      <c r="V3503" s="17"/>
    </row>
    <row r="3504" spans="22:22" x14ac:dyDescent="0.35">
      <c r="V3504" s="17"/>
    </row>
    <row r="3505" spans="22:22" x14ac:dyDescent="0.35">
      <c r="V3505" s="17"/>
    </row>
    <row r="3506" spans="22:22" x14ac:dyDescent="0.35">
      <c r="V3506" s="17"/>
    </row>
    <row r="3507" spans="22:22" x14ac:dyDescent="0.35">
      <c r="V3507" s="17"/>
    </row>
    <row r="3508" spans="22:22" x14ac:dyDescent="0.35">
      <c r="V3508" s="17"/>
    </row>
    <row r="3509" spans="22:22" x14ac:dyDescent="0.35">
      <c r="V3509" s="17"/>
    </row>
    <row r="3510" spans="22:22" x14ac:dyDescent="0.35">
      <c r="V3510" s="17"/>
    </row>
    <row r="3511" spans="22:22" x14ac:dyDescent="0.35">
      <c r="V3511" s="17"/>
    </row>
    <row r="3512" spans="22:22" x14ac:dyDescent="0.35">
      <c r="V3512" s="17"/>
    </row>
    <row r="3513" spans="22:22" x14ac:dyDescent="0.35">
      <c r="V3513" s="17"/>
    </row>
    <row r="3514" spans="22:22" x14ac:dyDescent="0.35">
      <c r="V3514" s="17"/>
    </row>
    <row r="3515" spans="22:22" x14ac:dyDescent="0.35">
      <c r="V3515" s="17"/>
    </row>
    <row r="3516" spans="22:22" x14ac:dyDescent="0.35">
      <c r="V3516" s="17"/>
    </row>
    <row r="3517" spans="22:22" x14ac:dyDescent="0.35">
      <c r="V3517" s="17"/>
    </row>
    <row r="3518" spans="22:22" x14ac:dyDescent="0.35">
      <c r="V3518" s="17"/>
    </row>
    <row r="3519" spans="22:22" x14ac:dyDescent="0.35">
      <c r="V3519" s="17"/>
    </row>
    <row r="3520" spans="22:22" x14ac:dyDescent="0.35">
      <c r="V3520" s="17"/>
    </row>
    <row r="3521" spans="22:22" x14ac:dyDescent="0.35">
      <c r="V3521" s="17"/>
    </row>
    <row r="3522" spans="22:22" x14ac:dyDescent="0.35">
      <c r="V3522" s="17"/>
    </row>
    <row r="3523" spans="22:22" x14ac:dyDescent="0.35">
      <c r="V3523" s="17"/>
    </row>
    <row r="3524" spans="22:22" x14ac:dyDescent="0.35">
      <c r="V3524" s="17"/>
    </row>
    <row r="3525" spans="22:22" x14ac:dyDescent="0.35">
      <c r="V3525" s="17"/>
    </row>
    <row r="3526" spans="22:22" x14ac:dyDescent="0.35">
      <c r="V3526" s="17"/>
    </row>
    <row r="3527" spans="22:22" x14ac:dyDescent="0.35">
      <c r="V3527" s="17"/>
    </row>
    <row r="3528" spans="22:22" x14ac:dyDescent="0.35">
      <c r="V3528" s="17"/>
    </row>
    <row r="3529" spans="22:22" x14ac:dyDescent="0.35">
      <c r="V3529" s="17"/>
    </row>
    <row r="3530" spans="22:22" x14ac:dyDescent="0.35">
      <c r="V3530" s="17"/>
    </row>
    <row r="3531" spans="22:22" x14ac:dyDescent="0.35">
      <c r="V3531" s="17"/>
    </row>
    <row r="3532" spans="22:22" x14ac:dyDescent="0.35">
      <c r="V3532" s="17"/>
    </row>
    <row r="3533" spans="22:22" x14ac:dyDescent="0.35">
      <c r="V3533" s="17"/>
    </row>
    <row r="3534" spans="22:22" x14ac:dyDescent="0.35">
      <c r="V3534" s="17"/>
    </row>
    <row r="3535" spans="22:22" x14ac:dyDescent="0.35">
      <c r="V3535" s="17"/>
    </row>
    <row r="3536" spans="22:22" x14ac:dyDescent="0.35">
      <c r="V3536" s="17"/>
    </row>
    <row r="3537" spans="22:22" x14ac:dyDescent="0.35">
      <c r="V3537" s="17"/>
    </row>
    <row r="3538" spans="22:22" x14ac:dyDescent="0.35">
      <c r="V3538" s="17"/>
    </row>
    <row r="3539" spans="22:22" x14ac:dyDescent="0.35">
      <c r="V3539" s="17"/>
    </row>
    <row r="3540" spans="22:22" x14ac:dyDescent="0.35">
      <c r="V3540" s="17"/>
    </row>
    <row r="3541" spans="22:22" x14ac:dyDescent="0.35">
      <c r="V3541" s="17"/>
    </row>
    <row r="3542" spans="22:22" x14ac:dyDescent="0.35">
      <c r="V3542" s="17"/>
    </row>
    <row r="3543" spans="22:22" x14ac:dyDescent="0.35">
      <c r="V3543" s="17"/>
    </row>
    <row r="3544" spans="22:22" x14ac:dyDescent="0.35">
      <c r="V3544" s="17"/>
    </row>
    <row r="3545" spans="22:22" x14ac:dyDescent="0.35">
      <c r="V3545" s="17"/>
    </row>
    <row r="3546" spans="22:22" x14ac:dyDescent="0.35">
      <c r="V3546" s="17"/>
    </row>
    <row r="3547" spans="22:22" x14ac:dyDescent="0.35">
      <c r="V3547" s="17"/>
    </row>
    <row r="3548" spans="22:22" x14ac:dyDescent="0.35">
      <c r="V3548" s="17"/>
    </row>
    <row r="3549" spans="22:22" x14ac:dyDescent="0.35">
      <c r="V3549" s="17"/>
    </row>
    <row r="3550" spans="22:22" x14ac:dyDescent="0.35">
      <c r="V3550" s="17"/>
    </row>
    <row r="3551" spans="22:22" x14ac:dyDescent="0.35">
      <c r="V3551" s="17"/>
    </row>
    <row r="3552" spans="22:22" x14ac:dyDescent="0.35">
      <c r="V3552" s="17"/>
    </row>
    <row r="3553" spans="22:22" x14ac:dyDescent="0.35">
      <c r="V3553" s="17"/>
    </row>
    <row r="3554" spans="22:22" x14ac:dyDescent="0.35">
      <c r="V3554" s="17"/>
    </row>
    <row r="3555" spans="22:22" x14ac:dyDescent="0.35">
      <c r="V3555" s="17"/>
    </row>
    <row r="3556" spans="22:22" x14ac:dyDescent="0.35">
      <c r="V3556" s="17"/>
    </row>
    <row r="3557" spans="22:22" x14ac:dyDescent="0.35">
      <c r="V3557" s="17"/>
    </row>
    <row r="3558" spans="22:22" x14ac:dyDescent="0.35">
      <c r="V3558" s="17"/>
    </row>
    <row r="3559" spans="22:22" x14ac:dyDescent="0.35">
      <c r="V3559" s="17"/>
    </row>
    <row r="3560" spans="22:22" x14ac:dyDescent="0.35">
      <c r="V3560" s="17"/>
    </row>
    <row r="3561" spans="22:22" x14ac:dyDescent="0.35">
      <c r="V3561" s="17"/>
    </row>
    <row r="3562" spans="22:22" x14ac:dyDescent="0.35">
      <c r="V3562" s="17"/>
    </row>
    <row r="3563" spans="22:22" x14ac:dyDescent="0.35">
      <c r="V3563" s="17"/>
    </row>
    <row r="3564" spans="22:22" x14ac:dyDescent="0.35">
      <c r="V3564" s="17"/>
    </row>
    <row r="3565" spans="22:22" x14ac:dyDescent="0.35">
      <c r="V3565" s="17"/>
    </row>
    <row r="3566" spans="22:22" x14ac:dyDescent="0.35">
      <c r="V3566" s="17"/>
    </row>
    <row r="3567" spans="22:22" x14ac:dyDescent="0.35">
      <c r="V3567" s="17"/>
    </row>
    <row r="3568" spans="22:22" x14ac:dyDescent="0.35">
      <c r="V3568" s="17"/>
    </row>
    <row r="3569" spans="22:22" x14ac:dyDescent="0.35">
      <c r="V3569" s="17"/>
    </row>
    <row r="3570" spans="22:22" x14ac:dyDescent="0.35">
      <c r="V3570" s="17"/>
    </row>
    <row r="3571" spans="22:22" x14ac:dyDescent="0.35">
      <c r="V3571" s="17"/>
    </row>
    <row r="3572" spans="22:22" x14ac:dyDescent="0.35">
      <c r="V3572" s="17"/>
    </row>
    <row r="3573" spans="22:22" x14ac:dyDescent="0.35">
      <c r="V3573" s="17"/>
    </row>
    <row r="3574" spans="22:22" x14ac:dyDescent="0.35">
      <c r="V3574" s="17"/>
    </row>
    <row r="3575" spans="22:22" x14ac:dyDescent="0.35">
      <c r="V3575" s="17"/>
    </row>
    <row r="3576" spans="22:22" x14ac:dyDescent="0.35">
      <c r="V3576" s="17"/>
    </row>
    <row r="3577" spans="22:22" x14ac:dyDescent="0.35">
      <c r="V3577" s="17"/>
    </row>
    <row r="3578" spans="22:22" x14ac:dyDescent="0.35">
      <c r="V3578" s="17"/>
    </row>
    <row r="3579" spans="22:22" x14ac:dyDescent="0.35">
      <c r="V3579" s="17"/>
    </row>
    <row r="3580" spans="22:22" x14ac:dyDescent="0.35">
      <c r="V3580" s="17"/>
    </row>
    <row r="3581" spans="22:22" x14ac:dyDescent="0.35">
      <c r="V3581" s="17"/>
    </row>
    <row r="3582" spans="22:22" x14ac:dyDescent="0.35">
      <c r="V3582" s="17"/>
    </row>
    <row r="3583" spans="22:22" x14ac:dyDescent="0.35">
      <c r="V3583" s="17"/>
    </row>
    <row r="3584" spans="22:22" x14ac:dyDescent="0.35">
      <c r="V3584" s="17"/>
    </row>
    <row r="3585" spans="22:22" x14ac:dyDescent="0.35">
      <c r="V3585" s="17"/>
    </row>
    <row r="3586" spans="22:22" x14ac:dyDescent="0.35">
      <c r="V3586" s="17"/>
    </row>
    <row r="3587" spans="22:22" x14ac:dyDescent="0.35">
      <c r="V3587" s="17"/>
    </row>
    <row r="3588" spans="22:22" x14ac:dyDescent="0.35">
      <c r="V3588" s="17"/>
    </row>
    <row r="3589" spans="22:22" x14ac:dyDescent="0.35">
      <c r="V3589" s="17"/>
    </row>
    <row r="3590" spans="22:22" x14ac:dyDescent="0.35">
      <c r="V3590" s="17"/>
    </row>
    <row r="3591" spans="22:22" x14ac:dyDescent="0.35">
      <c r="V3591" s="17"/>
    </row>
    <row r="3592" spans="22:22" x14ac:dyDescent="0.35">
      <c r="V3592" s="17"/>
    </row>
    <row r="3593" spans="22:22" x14ac:dyDescent="0.35">
      <c r="V3593" s="17"/>
    </row>
    <row r="3594" spans="22:22" x14ac:dyDescent="0.35">
      <c r="V3594" s="17"/>
    </row>
    <row r="3595" spans="22:22" x14ac:dyDescent="0.35">
      <c r="V3595" s="17"/>
    </row>
    <row r="3596" spans="22:22" x14ac:dyDescent="0.35">
      <c r="V3596" s="17"/>
    </row>
    <row r="3597" spans="22:22" x14ac:dyDescent="0.35">
      <c r="V3597" s="17"/>
    </row>
    <row r="3598" spans="22:22" x14ac:dyDescent="0.35">
      <c r="V3598" s="17"/>
    </row>
    <row r="3599" spans="22:22" x14ac:dyDescent="0.35">
      <c r="V3599" s="17"/>
    </row>
    <row r="3600" spans="22:22" x14ac:dyDescent="0.35">
      <c r="V3600" s="17"/>
    </row>
    <row r="3601" spans="22:22" x14ac:dyDescent="0.35">
      <c r="V3601" s="17"/>
    </row>
    <row r="3602" spans="22:22" x14ac:dyDescent="0.35">
      <c r="V3602" s="17"/>
    </row>
    <row r="3603" spans="22:22" x14ac:dyDescent="0.35">
      <c r="V3603" s="17"/>
    </row>
    <row r="3604" spans="22:22" x14ac:dyDescent="0.35">
      <c r="V3604" s="17"/>
    </row>
    <row r="3605" spans="22:22" x14ac:dyDescent="0.35">
      <c r="V3605" s="17"/>
    </row>
    <row r="3606" spans="22:22" x14ac:dyDescent="0.35">
      <c r="V3606" s="17"/>
    </row>
    <row r="3607" spans="22:22" x14ac:dyDescent="0.35">
      <c r="V3607" s="17"/>
    </row>
    <row r="3608" spans="22:22" x14ac:dyDescent="0.35">
      <c r="V3608" s="17"/>
    </row>
    <row r="3609" spans="22:22" x14ac:dyDescent="0.35">
      <c r="V3609" s="17"/>
    </row>
    <row r="3610" spans="22:22" x14ac:dyDescent="0.35">
      <c r="V3610" s="17"/>
    </row>
    <row r="3611" spans="22:22" x14ac:dyDescent="0.35">
      <c r="V3611" s="17"/>
    </row>
    <row r="3612" spans="22:22" x14ac:dyDescent="0.35">
      <c r="V3612" s="17"/>
    </row>
    <row r="3613" spans="22:22" x14ac:dyDescent="0.35">
      <c r="V3613" s="17"/>
    </row>
    <row r="3614" spans="22:22" x14ac:dyDescent="0.35">
      <c r="V3614" s="17"/>
    </row>
    <row r="3615" spans="22:22" x14ac:dyDescent="0.35">
      <c r="V3615" s="17"/>
    </row>
    <row r="3616" spans="22:22" x14ac:dyDescent="0.35">
      <c r="V3616" s="17"/>
    </row>
    <row r="3617" spans="22:22" x14ac:dyDescent="0.35">
      <c r="V3617" s="17"/>
    </row>
    <row r="3618" spans="22:22" x14ac:dyDescent="0.35">
      <c r="V3618" s="17"/>
    </row>
    <row r="3619" spans="22:22" x14ac:dyDescent="0.35">
      <c r="V3619" s="17"/>
    </row>
    <row r="3620" spans="22:22" x14ac:dyDescent="0.35">
      <c r="V3620" s="17"/>
    </row>
    <row r="3621" spans="22:22" x14ac:dyDescent="0.35">
      <c r="V3621" s="17"/>
    </row>
    <row r="3622" spans="22:22" x14ac:dyDescent="0.35">
      <c r="V3622" s="17"/>
    </row>
    <row r="3623" spans="22:22" x14ac:dyDescent="0.35">
      <c r="V3623" s="17"/>
    </row>
    <row r="3624" spans="22:22" x14ac:dyDescent="0.35">
      <c r="V3624" s="17"/>
    </row>
    <row r="3625" spans="22:22" x14ac:dyDescent="0.35">
      <c r="V3625" s="17"/>
    </row>
    <row r="3626" spans="22:22" x14ac:dyDescent="0.35">
      <c r="V3626" s="17"/>
    </row>
    <row r="3627" spans="22:22" x14ac:dyDescent="0.35">
      <c r="V3627" s="17"/>
    </row>
    <row r="3628" spans="22:22" x14ac:dyDescent="0.35">
      <c r="V3628" s="17"/>
    </row>
    <row r="3629" spans="22:22" x14ac:dyDescent="0.35">
      <c r="V3629" s="17"/>
    </row>
    <row r="3630" spans="22:22" x14ac:dyDescent="0.35">
      <c r="V3630" s="17"/>
    </row>
    <row r="3631" spans="22:22" x14ac:dyDescent="0.35">
      <c r="V3631" s="17"/>
    </row>
    <row r="3632" spans="22:22" x14ac:dyDescent="0.35">
      <c r="V3632" s="17"/>
    </row>
    <row r="3633" spans="22:22" x14ac:dyDescent="0.35">
      <c r="V3633" s="17"/>
    </row>
    <row r="3634" spans="22:22" x14ac:dyDescent="0.35">
      <c r="V3634" s="17"/>
    </row>
    <row r="3635" spans="22:22" x14ac:dyDescent="0.35">
      <c r="V3635" s="17"/>
    </row>
    <row r="3636" spans="22:22" x14ac:dyDescent="0.35">
      <c r="V3636" s="17"/>
    </row>
    <row r="3637" spans="22:22" x14ac:dyDescent="0.35">
      <c r="V3637" s="17"/>
    </row>
    <row r="3638" spans="22:22" x14ac:dyDescent="0.35">
      <c r="V3638" s="17"/>
    </row>
    <row r="3639" spans="22:22" x14ac:dyDescent="0.35">
      <c r="V3639" s="17"/>
    </row>
    <row r="3640" spans="22:22" x14ac:dyDescent="0.35">
      <c r="V3640" s="17"/>
    </row>
    <row r="3641" spans="22:22" x14ac:dyDescent="0.35">
      <c r="V3641" s="17"/>
    </row>
    <row r="3642" spans="22:22" x14ac:dyDescent="0.35">
      <c r="V3642" s="17"/>
    </row>
    <row r="3643" spans="22:22" x14ac:dyDescent="0.35">
      <c r="V3643" s="17"/>
    </row>
    <row r="3644" spans="22:22" x14ac:dyDescent="0.35">
      <c r="V3644" s="17"/>
    </row>
    <row r="3645" spans="22:22" x14ac:dyDescent="0.35">
      <c r="V3645" s="17"/>
    </row>
    <row r="3646" spans="22:22" x14ac:dyDescent="0.35">
      <c r="V3646" s="17"/>
    </row>
    <row r="3647" spans="22:22" x14ac:dyDescent="0.35">
      <c r="V3647" s="17"/>
    </row>
    <row r="3648" spans="22:22" x14ac:dyDescent="0.35">
      <c r="V3648" s="17"/>
    </row>
    <row r="3649" spans="22:22" x14ac:dyDescent="0.35">
      <c r="V3649" s="17"/>
    </row>
    <row r="3650" spans="22:22" x14ac:dyDescent="0.35">
      <c r="V3650" s="17"/>
    </row>
    <row r="3651" spans="22:22" x14ac:dyDescent="0.35">
      <c r="V3651" s="17"/>
    </row>
    <row r="3652" spans="22:22" x14ac:dyDescent="0.35">
      <c r="V3652" s="17"/>
    </row>
    <row r="3653" spans="22:22" x14ac:dyDescent="0.35">
      <c r="V3653" s="17"/>
    </row>
    <row r="3654" spans="22:22" x14ac:dyDescent="0.35">
      <c r="V3654" s="17"/>
    </row>
    <row r="3655" spans="22:22" x14ac:dyDescent="0.35">
      <c r="V3655" s="17"/>
    </row>
    <row r="3656" spans="22:22" x14ac:dyDescent="0.35">
      <c r="V3656" s="17"/>
    </row>
    <row r="3657" spans="22:22" x14ac:dyDescent="0.35">
      <c r="V3657" s="17"/>
    </row>
    <row r="3658" spans="22:22" x14ac:dyDescent="0.35">
      <c r="V3658" s="17"/>
    </row>
    <row r="3659" spans="22:22" x14ac:dyDescent="0.35">
      <c r="V3659" s="17"/>
    </row>
    <row r="3660" spans="22:22" x14ac:dyDescent="0.35">
      <c r="V3660" s="17"/>
    </row>
    <row r="3661" spans="22:22" x14ac:dyDescent="0.35">
      <c r="V3661" s="17"/>
    </row>
    <row r="3662" spans="22:22" x14ac:dyDescent="0.35">
      <c r="V3662" s="17"/>
    </row>
    <row r="3663" spans="22:22" x14ac:dyDescent="0.35">
      <c r="V3663" s="17"/>
    </row>
    <row r="3664" spans="22:22" x14ac:dyDescent="0.35">
      <c r="V3664" s="17"/>
    </row>
    <row r="3665" spans="22:22" x14ac:dyDescent="0.35">
      <c r="V3665" s="17"/>
    </row>
    <row r="3666" spans="22:22" x14ac:dyDescent="0.35">
      <c r="V3666" s="17"/>
    </row>
    <row r="3667" spans="22:22" x14ac:dyDescent="0.35">
      <c r="V3667" s="17"/>
    </row>
    <row r="3668" spans="22:22" x14ac:dyDescent="0.35">
      <c r="V3668" s="17"/>
    </row>
    <row r="3669" spans="22:22" x14ac:dyDescent="0.35">
      <c r="V3669" s="17"/>
    </row>
    <row r="3670" spans="22:22" x14ac:dyDescent="0.35">
      <c r="V3670" s="17"/>
    </row>
    <row r="3671" spans="22:22" x14ac:dyDescent="0.35">
      <c r="V3671" s="17"/>
    </row>
    <row r="3672" spans="22:22" x14ac:dyDescent="0.35">
      <c r="V3672" s="17"/>
    </row>
    <row r="3673" spans="22:22" x14ac:dyDescent="0.35">
      <c r="V3673" s="17"/>
    </row>
    <row r="3674" spans="22:22" x14ac:dyDescent="0.35">
      <c r="V3674" s="17"/>
    </row>
    <row r="3675" spans="22:22" x14ac:dyDescent="0.35">
      <c r="V3675" s="17"/>
    </row>
    <row r="3676" spans="22:22" x14ac:dyDescent="0.35">
      <c r="V3676" s="17"/>
    </row>
    <row r="3677" spans="22:22" x14ac:dyDescent="0.35">
      <c r="V3677" s="17"/>
    </row>
    <row r="3678" spans="22:22" x14ac:dyDescent="0.35">
      <c r="V3678" s="17"/>
    </row>
    <row r="3679" spans="22:22" x14ac:dyDescent="0.35">
      <c r="V3679" s="17"/>
    </row>
    <row r="3680" spans="22:22" x14ac:dyDescent="0.35">
      <c r="V3680" s="17"/>
    </row>
    <row r="3681" spans="22:22" x14ac:dyDescent="0.35">
      <c r="V3681" s="17"/>
    </row>
    <row r="3682" spans="22:22" x14ac:dyDescent="0.35">
      <c r="V3682" s="17"/>
    </row>
    <row r="3683" spans="22:22" x14ac:dyDescent="0.35">
      <c r="V3683" s="17"/>
    </row>
    <row r="3684" spans="22:22" x14ac:dyDescent="0.35">
      <c r="V3684" s="17"/>
    </row>
    <row r="3685" spans="22:22" x14ac:dyDescent="0.35">
      <c r="V3685" s="17"/>
    </row>
    <row r="3686" spans="22:22" x14ac:dyDescent="0.35">
      <c r="V3686" s="17"/>
    </row>
    <row r="3687" spans="22:22" x14ac:dyDescent="0.35">
      <c r="V3687" s="17"/>
    </row>
    <row r="3688" spans="22:22" x14ac:dyDescent="0.35">
      <c r="V3688" s="17"/>
    </row>
    <row r="3689" spans="22:22" x14ac:dyDescent="0.35">
      <c r="V3689" s="17"/>
    </row>
    <row r="3690" spans="22:22" x14ac:dyDescent="0.35">
      <c r="V3690" s="17"/>
    </row>
    <row r="3691" spans="22:22" x14ac:dyDescent="0.35">
      <c r="V3691" s="17"/>
    </row>
    <row r="3692" spans="22:22" x14ac:dyDescent="0.35">
      <c r="V3692" s="17"/>
    </row>
    <row r="3693" spans="22:22" x14ac:dyDescent="0.35">
      <c r="V3693" s="17"/>
    </row>
    <row r="3694" spans="22:22" x14ac:dyDescent="0.35">
      <c r="V3694" s="17"/>
    </row>
    <row r="3695" spans="22:22" x14ac:dyDescent="0.35">
      <c r="V3695" s="17"/>
    </row>
    <row r="3696" spans="22:22" x14ac:dyDescent="0.35">
      <c r="V3696" s="17"/>
    </row>
    <row r="3697" spans="22:22" x14ac:dyDescent="0.35">
      <c r="V3697" s="17"/>
    </row>
    <row r="3698" spans="22:22" x14ac:dyDescent="0.35">
      <c r="V3698" s="17"/>
    </row>
    <row r="3699" spans="22:22" x14ac:dyDescent="0.35">
      <c r="V3699" s="17"/>
    </row>
    <row r="3700" spans="22:22" x14ac:dyDescent="0.35">
      <c r="V3700" s="17"/>
    </row>
    <row r="3701" spans="22:22" x14ac:dyDescent="0.35">
      <c r="V3701" s="17"/>
    </row>
    <row r="3702" spans="22:22" x14ac:dyDescent="0.35">
      <c r="V3702" s="17"/>
    </row>
    <row r="3703" spans="22:22" x14ac:dyDescent="0.35">
      <c r="V3703" s="17"/>
    </row>
    <row r="3704" spans="22:22" x14ac:dyDescent="0.35">
      <c r="V3704" s="17"/>
    </row>
    <row r="3705" spans="22:22" x14ac:dyDescent="0.35">
      <c r="V3705" s="17"/>
    </row>
    <row r="3706" spans="22:22" x14ac:dyDescent="0.35">
      <c r="V3706" s="17"/>
    </row>
    <row r="3707" spans="22:22" x14ac:dyDescent="0.35">
      <c r="V3707" s="17"/>
    </row>
    <row r="3708" spans="22:22" x14ac:dyDescent="0.35">
      <c r="V3708" s="17"/>
    </row>
    <row r="3709" spans="22:22" x14ac:dyDescent="0.35">
      <c r="V3709" s="17"/>
    </row>
    <row r="3710" spans="22:22" x14ac:dyDescent="0.35">
      <c r="V3710" s="17"/>
    </row>
    <row r="3711" spans="22:22" x14ac:dyDescent="0.35">
      <c r="V3711" s="17"/>
    </row>
    <row r="3712" spans="22:22" x14ac:dyDescent="0.35">
      <c r="V3712" s="17"/>
    </row>
    <row r="3713" spans="22:22" x14ac:dyDescent="0.35">
      <c r="V3713" s="17"/>
    </row>
    <row r="3714" spans="22:22" x14ac:dyDescent="0.35">
      <c r="V3714" s="17"/>
    </row>
    <row r="3715" spans="22:22" x14ac:dyDescent="0.35">
      <c r="V3715" s="17"/>
    </row>
    <row r="3716" spans="22:22" x14ac:dyDescent="0.35">
      <c r="V3716" s="17"/>
    </row>
    <row r="3717" spans="22:22" x14ac:dyDescent="0.35">
      <c r="V3717" s="17"/>
    </row>
    <row r="3718" spans="22:22" x14ac:dyDescent="0.35">
      <c r="V3718" s="17"/>
    </row>
    <row r="3719" spans="22:22" x14ac:dyDescent="0.35">
      <c r="V3719" s="17"/>
    </row>
    <row r="3720" spans="22:22" x14ac:dyDescent="0.35">
      <c r="V3720" s="17"/>
    </row>
    <row r="3721" spans="22:22" x14ac:dyDescent="0.35">
      <c r="V3721" s="17"/>
    </row>
    <row r="3722" spans="22:22" x14ac:dyDescent="0.35">
      <c r="V3722" s="17"/>
    </row>
    <row r="3723" spans="22:22" x14ac:dyDescent="0.35">
      <c r="V3723" s="17"/>
    </row>
    <row r="3724" spans="22:22" x14ac:dyDescent="0.35">
      <c r="V3724" s="17"/>
    </row>
    <row r="3725" spans="22:22" x14ac:dyDescent="0.35">
      <c r="V3725" s="17"/>
    </row>
    <row r="3726" spans="22:22" x14ac:dyDescent="0.35">
      <c r="V3726" s="17"/>
    </row>
    <row r="3727" spans="22:22" x14ac:dyDescent="0.35">
      <c r="V3727" s="17"/>
    </row>
    <row r="3728" spans="22:22" x14ac:dyDescent="0.35">
      <c r="V3728" s="17"/>
    </row>
    <row r="3729" spans="22:22" x14ac:dyDescent="0.35">
      <c r="V3729" s="17"/>
    </row>
    <row r="3730" spans="22:22" x14ac:dyDescent="0.35">
      <c r="V3730" s="17"/>
    </row>
    <row r="3731" spans="22:22" x14ac:dyDescent="0.35">
      <c r="V3731" s="17"/>
    </row>
    <row r="3732" spans="22:22" x14ac:dyDescent="0.35">
      <c r="V3732" s="17"/>
    </row>
    <row r="3733" spans="22:22" x14ac:dyDescent="0.35">
      <c r="V3733" s="17"/>
    </row>
    <row r="3734" spans="22:22" x14ac:dyDescent="0.35">
      <c r="V3734" s="17"/>
    </row>
    <row r="3735" spans="22:22" x14ac:dyDescent="0.35">
      <c r="V3735" s="17"/>
    </row>
    <row r="3736" spans="22:22" x14ac:dyDescent="0.35">
      <c r="V3736" s="17"/>
    </row>
    <row r="3737" spans="22:22" x14ac:dyDescent="0.35">
      <c r="V3737" s="17"/>
    </row>
    <row r="3738" spans="22:22" x14ac:dyDescent="0.35">
      <c r="V3738" s="17"/>
    </row>
    <row r="3739" spans="22:22" x14ac:dyDescent="0.35">
      <c r="V3739" s="17"/>
    </row>
    <row r="3740" spans="22:22" x14ac:dyDescent="0.35">
      <c r="V3740" s="17"/>
    </row>
    <row r="3741" spans="22:22" x14ac:dyDescent="0.35">
      <c r="V3741" s="17"/>
    </row>
    <row r="3742" spans="22:22" x14ac:dyDescent="0.35">
      <c r="V3742" s="17"/>
    </row>
    <row r="3743" spans="22:22" x14ac:dyDescent="0.35">
      <c r="V3743" s="17"/>
    </row>
    <row r="3744" spans="22:22" x14ac:dyDescent="0.35">
      <c r="V3744" s="17"/>
    </row>
    <row r="3745" spans="22:22" x14ac:dyDescent="0.35">
      <c r="V3745" s="17"/>
    </row>
    <row r="3746" spans="22:22" x14ac:dyDescent="0.35">
      <c r="V3746" s="17"/>
    </row>
    <row r="3747" spans="22:22" x14ac:dyDescent="0.35">
      <c r="V3747" s="17"/>
    </row>
    <row r="3748" spans="22:22" x14ac:dyDescent="0.35">
      <c r="V3748" s="17"/>
    </row>
    <row r="3749" spans="22:22" x14ac:dyDescent="0.35">
      <c r="V3749" s="17"/>
    </row>
    <row r="3750" spans="22:22" x14ac:dyDescent="0.35">
      <c r="V3750" s="17"/>
    </row>
    <row r="3751" spans="22:22" x14ac:dyDescent="0.35">
      <c r="V3751" s="17"/>
    </row>
    <row r="3752" spans="22:22" x14ac:dyDescent="0.35">
      <c r="V3752" s="17"/>
    </row>
    <row r="3753" spans="22:22" x14ac:dyDescent="0.35">
      <c r="V3753" s="17"/>
    </row>
    <row r="3754" spans="22:22" x14ac:dyDescent="0.35">
      <c r="V3754" s="17"/>
    </row>
    <row r="3755" spans="22:22" x14ac:dyDescent="0.35">
      <c r="V3755" s="17"/>
    </row>
    <row r="3756" spans="22:22" x14ac:dyDescent="0.35">
      <c r="V3756" s="17"/>
    </row>
    <row r="3757" spans="22:22" x14ac:dyDescent="0.35">
      <c r="V3757" s="17"/>
    </row>
    <row r="3758" spans="22:22" x14ac:dyDescent="0.35">
      <c r="V3758" s="17"/>
    </row>
    <row r="3759" spans="22:22" x14ac:dyDescent="0.35">
      <c r="V3759" s="17"/>
    </row>
    <row r="3760" spans="22:22" x14ac:dyDescent="0.35">
      <c r="V3760" s="17"/>
    </row>
    <row r="3761" spans="22:22" x14ac:dyDescent="0.35">
      <c r="V3761" s="17"/>
    </row>
    <row r="3762" spans="22:22" x14ac:dyDescent="0.35">
      <c r="V3762" s="17"/>
    </row>
    <row r="3763" spans="22:22" x14ac:dyDescent="0.35">
      <c r="V3763" s="17"/>
    </row>
    <row r="3764" spans="22:22" x14ac:dyDescent="0.35">
      <c r="V3764" s="17"/>
    </row>
    <row r="3765" spans="22:22" x14ac:dyDescent="0.35">
      <c r="V3765" s="17"/>
    </row>
    <row r="3766" spans="22:22" x14ac:dyDescent="0.35">
      <c r="V3766" s="17"/>
    </row>
    <row r="3767" spans="22:22" x14ac:dyDescent="0.35">
      <c r="V3767" s="17"/>
    </row>
    <row r="3768" spans="22:22" x14ac:dyDescent="0.35">
      <c r="V3768" s="17"/>
    </row>
    <row r="3769" spans="22:22" x14ac:dyDescent="0.35">
      <c r="V3769" s="17"/>
    </row>
    <row r="3770" spans="22:22" x14ac:dyDescent="0.35">
      <c r="V3770" s="17"/>
    </row>
    <row r="3771" spans="22:22" x14ac:dyDescent="0.35">
      <c r="V3771" s="17"/>
    </row>
    <row r="3772" spans="22:22" x14ac:dyDescent="0.35">
      <c r="V3772" s="17"/>
    </row>
    <row r="3773" spans="22:22" x14ac:dyDescent="0.35">
      <c r="V3773" s="17"/>
    </row>
    <row r="3774" spans="22:22" x14ac:dyDescent="0.35">
      <c r="V3774" s="17"/>
    </row>
    <row r="3775" spans="22:22" x14ac:dyDescent="0.35">
      <c r="V3775" s="17"/>
    </row>
    <row r="3776" spans="22:22" x14ac:dyDescent="0.35">
      <c r="V3776" s="17"/>
    </row>
    <row r="3777" spans="22:22" x14ac:dyDescent="0.35">
      <c r="V3777" s="17"/>
    </row>
    <row r="3778" spans="22:22" x14ac:dyDescent="0.35">
      <c r="V3778" s="17"/>
    </row>
    <row r="3779" spans="22:22" x14ac:dyDescent="0.35">
      <c r="V3779" s="17"/>
    </row>
    <row r="3780" spans="22:22" x14ac:dyDescent="0.35">
      <c r="V3780" s="17"/>
    </row>
    <row r="3781" spans="22:22" x14ac:dyDescent="0.35">
      <c r="V3781" s="17"/>
    </row>
    <row r="3782" spans="22:22" x14ac:dyDescent="0.35">
      <c r="V3782" s="17"/>
    </row>
    <row r="3783" spans="22:22" x14ac:dyDescent="0.35">
      <c r="V3783" s="17"/>
    </row>
    <row r="3784" spans="22:22" x14ac:dyDescent="0.35">
      <c r="V3784" s="17"/>
    </row>
    <row r="3785" spans="22:22" x14ac:dyDescent="0.35">
      <c r="V3785" s="17"/>
    </row>
    <row r="3786" spans="22:22" x14ac:dyDescent="0.35">
      <c r="V3786" s="17"/>
    </row>
    <row r="3787" spans="22:22" x14ac:dyDescent="0.35">
      <c r="V3787" s="17"/>
    </row>
    <row r="3788" spans="22:22" x14ac:dyDescent="0.35">
      <c r="V3788" s="17"/>
    </row>
    <row r="3789" spans="22:22" x14ac:dyDescent="0.35">
      <c r="V3789" s="17"/>
    </row>
    <row r="3790" spans="22:22" x14ac:dyDescent="0.35">
      <c r="V3790" s="17"/>
    </row>
    <row r="3791" spans="22:22" x14ac:dyDescent="0.35">
      <c r="V3791" s="17"/>
    </row>
    <row r="3792" spans="22:22" x14ac:dyDescent="0.35">
      <c r="V3792" s="17"/>
    </row>
    <row r="3793" spans="22:22" x14ac:dyDescent="0.35">
      <c r="V3793" s="17"/>
    </row>
    <row r="3794" spans="22:22" x14ac:dyDescent="0.35">
      <c r="V3794" s="17"/>
    </row>
    <row r="3795" spans="22:22" x14ac:dyDescent="0.35">
      <c r="V3795" s="17"/>
    </row>
    <row r="3796" spans="22:22" x14ac:dyDescent="0.35">
      <c r="V3796" s="17"/>
    </row>
    <row r="3797" spans="22:22" x14ac:dyDescent="0.35">
      <c r="V3797" s="17"/>
    </row>
    <row r="3798" spans="22:22" x14ac:dyDescent="0.35">
      <c r="V3798" s="17"/>
    </row>
    <row r="3799" spans="22:22" x14ac:dyDescent="0.35">
      <c r="V3799" s="17"/>
    </row>
    <row r="3800" spans="22:22" x14ac:dyDescent="0.35">
      <c r="V3800" s="17"/>
    </row>
    <row r="3801" spans="22:22" x14ac:dyDescent="0.35">
      <c r="V3801" s="17"/>
    </row>
    <row r="3802" spans="22:22" x14ac:dyDescent="0.35">
      <c r="V3802" s="17"/>
    </row>
    <row r="3803" spans="22:22" x14ac:dyDescent="0.35">
      <c r="V3803" s="17"/>
    </row>
    <row r="3804" spans="22:22" x14ac:dyDescent="0.35">
      <c r="V3804" s="17"/>
    </row>
    <row r="3805" spans="22:22" x14ac:dyDescent="0.35">
      <c r="V3805" s="17"/>
    </row>
    <row r="3806" spans="22:22" x14ac:dyDescent="0.35">
      <c r="V3806" s="17"/>
    </row>
    <row r="3807" spans="22:22" x14ac:dyDescent="0.35">
      <c r="V3807" s="17"/>
    </row>
    <row r="3808" spans="22:22" x14ac:dyDescent="0.35">
      <c r="V3808" s="17"/>
    </row>
    <row r="3809" spans="22:22" x14ac:dyDescent="0.35">
      <c r="V3809" s="17"/>
    </row>
    <row r="3810" spans="22:22" x14ac:dyDescent="0.35">
      <c r="V3810" s="17"/>
    </row>
    <row r="3811" spans="22:22" x14ac:dyDescent="0.35">
      <c r="V3811" s="17"/>
    </row>
    <row r="3812" spans="22:22" x14ac:dyDescent="0.35">
      <c r="V3812" s="17"/>
    </row>
    <row r="3813" spans="22:22" x14ac:dyDescent="0.35">
      <c r="V3813" s="17"/>
    </row>
    <row r="3814" spans="22:22" x14ac:dyDescent="0.35">
      <c r="V3814" s="17"/>
    </row>
    <row r="3815" spans="22:22" x14ac:dyDescent="0.35">
      <c r="V3815" s="17"/>
    </row>
    <row r="3816" spans="22:22" x14ac:dyDescent="0.35">
      <c r="V3816" s="17"/>
    </row>
    <row r="3817" spans="22:22" x14ac:dyDescent="0.35">
      <c r="V3817" s="17"/>
    </row>
    <row r="3818" spans="22:22" x14ac:dyDescent="0.35">
      <c r="V3818" s="17"/>
    </row>
    <row r="3819" spans="22:22" x14ac:dyDescent="0.35">
      <c r="V3819" s="17"/>
    </row>
    <row r="3820" spans="22:22" x14ac:dyDescent="0.35">
      <c r="V3820" s="17"/>
    </row>
    <row r="3821" spans="22:22" x14ac:dyDescent="0.35">
      <c r="V3821" s="17"/>
    </row>
    <row r="3822" spans="22:22" x14ac:dyDescent="0.35">
      <c r="V3822" s="17"/>
    </row>
    <row r="3823" spans="22:22" x14ac:dyDescent="0.35">
      <c r="V3823" s="17"/>
    </row>
    <row r="3824" spans="22:22" x14ac:dyDescent="0.35">
      <c r="V3824" s="17"/>
    </row>
    <row r="3825" spans="22:22" x14ac:dyDescent="0.35">
      <c r="V3825" s="17"/>
    </row>
    <row r="3826" spans="22:22" x14ac:dyDescent="0.35">
      <c r="V3826" s="17"/>
    </row>
    <row r="3827" spans="22:22" x14ac:dyDescent="0.35">
      <c r="V3827" s="17"/>
    </row>
    <row r="3828" spans="22:22" x14ac:dyDescent="0.35">
      <c r="V3828" s="17"/>
    </row>
    <row r="3829" spans="22:22" x14ac:dyDescent="0.35">
      <c r="V3829" s="17"/>
    </row>
    <row r="3830" spans="22:22" x14ac:dyDescent="0.35">
      <c r="V3830" s="17"/>
    </row>
    <row r="3831" spans="22:22" x14ac:dyDescent="0.35">
      <c r="V3831" s="17"/>
    </row>
    <row r="3832" spans="22:22" x14ac:dyDescent="0.35">
      <c r="V3832" s="17"/>
    </row>
    <row r="3833" spans="22:22" x14ac:dyDescent="0.35">
      <c r="V3833" s="17"/>
    </row>
    <row r="3834" spans="22:22" x14ac:dyDescent="0.35">
      <c r="V3834" s="17"/>
    </row>
    <row r="3835" spans="22:22" x14ac:dyDescent="0.35">
      <c r="V3835" s="17"/>
    </row>
    <row r="3836" spans="22:22" x14ac:dyDescent="0.35">
      <c r="V3836" s="17"/>
    </row>
    <row r="3837" spans="22:22" x14ac:dyDescent="0.35">
      <c r="V3837" s="17"/>
    </row>
    <row r="3838" spans="22:22" x14ac:dyDescent="0.35">
      <c r="V3838" s="17"/>
    </row>
    <row r="3839" spans="22:22" x14ac:dyDescent="0.35">
      <c r="V3839" s="17"/>
    </row>
    <row r="3840" spans="22:22" x14ac:dyDescent="0.35">
      <c r="V3840" s="17"/>
    </row>
    <row r="3841" spans="22:22" x14ac:dyDescent="0.35">
      <c r="V3841" s="17"/>
    </row>
    <row r="3842" spans="22:22" x14ac:dyDescent="0.35">
      <c r="V3842" s="17"/>
    </row>
    <row r="3843" spans="22:22" x14ac:dyDescent="0.35">
      <c r="V3843" s="17"/>
    </row>
    <row r="3844" spans="22:22" x14ac:dyDescent="0.35">
      <c r="V3844" s="17"/>
    </row>
    <row r="3845" spans="22:22" x14ac:dyDescent="0.35">
      <c r="V3845" s="17"/>
    </row>
    <row r="3846" spans="22:22" x14ac:dyDescent="0.35">
      <c r="V3846" s="17"/>
    </row>
    <row r="3847" spans="22:22" x14ac:dyDescent="0.35">
      <c r="V3847" s="17"/>
    </row>
    <row r="3848" spans="22:22" x14ac:dyDescent="0.35">
      <c r="V3848" s="17"/>
    </row>
    <row r="3849" spans="22:22" x14ac:dyDescent="0.35">
      <c r="V3849" s="17"/>
    </row>
    <row r="3850" spans="22:22" x14ac:dyDescent="0.35">
      <c r="V3850" s="17"/>
    </row>
    <row r="3851" spans="22:22" x14ac:dyDescent="0.35">
      <c r="V3851" s="17"/>
    </row>
    <row r="3852" spans="22:22" x14ac:dyDescent="0.35">
      <c r="V3852" s="17"/>
    </row>
    <row r="3853" spans="22:22" x14ac:dyDescent="0.35">
      <c r="V3853" s="17"/>
    </row>
    <row r="3854" spans="22:22" x14ac:dyDescent="0.35">
      <c r="V3854" s="17"/>
    </row>
    <row r="3855" spans="22:22" x14ac:dyDescent="0.35">
      <c r="V3855" s="17"/>
    </row>
    <row r="3856" spans="22:22" x14ac:dyDescent="0.35">
      <c r="V3856" s="17"/>
    </row>
    <row r="3857" spans="22:22" x14ac:dyDescent="0.35">
      <c r="V3857" s="17"/>
    </row>
    <row r="3858" spans="22:22" x14ac:dyDescent="0.35">
      <c r="V3858" s="17"/>
    </row>
    <row r="3859" spans="22:22" x14ac:dyDescent="0.35">
      <c r="V3859" s="17"/>
    </row>
    <row r="3860" spans="22:22" x14ac:dyDescent="0.35">
      <c r="V3860" s="17"/>
    </row>
    <row r="3861" spans="22:22" x14ac:dyDescent="0.35">
      <c r="V3861" s="17"/>
    </row>
    <row r="3862" spans="22:22" x14ac:dyDescent="0.35">
      <c r="V3862" s="17"/>
    </row>
    <row r="3863" spans="22:22" x14ac:dyDescent="0.35">
      <c r="V3863" s="17"/>
    </row>
    <row r="3864" spans="22:22" x14ac:dyDescent="0.35">
      <c r="V3864" s="17"/>
    </row>
    <row r="3865" spans="22:22" x14ac:dyDescent="0.35">
      <c r="V3865" s="17"/>
    </row>
    <row r="3866" spans="22:22" x14ac:dyDescent="0.35">
      <c r="V3866" s="17"/>
    </row>
    <row r="3867" spans="22:22" x14ac:dyDescent="0.35">
      <c r="V3867" s="17"/>
    </row>
    <row r="3868" spans="22:22" x14ac:dyDescent="0.35">
      <c r="V3868" s="17"/>
    </row>
    <row r="3869" spans="22:22" x14ac:dyDescent="0.35">
      <c r="V3869" s="17"/>
    </row>
    <row r="3870" spans="22:22" x14ac:dyDescent="0.35">
      <c r="V3870" s="17"/>
    </row>
    <row r="3871" spans="22:22" x14ac:dyDescent="0.35">
      <c r="V3871" s="17"/>
    </row>
    <row r="3872" spans="22:22" x14ac:dyDescent="0.35">
      <c r="V3872" s="17"/>
    </row>
    <row r="3873" spans="22:22" x14ac:dyDescent="0.35">
      <c r="V3873" s="17"/>
    </row>
    <row r="3874" spans="22:22" x14ac:dyDescent="0.35">
      <c r="V3874" s="17"/>
    </row>
    <row r="3875" spans="22:22" x14ac:dyDescent="0.35">
      <c r="V3875" s="17"/>
    </row>
    <row r="3876" spans="22:22" x14ac:dyDescent="0.35">
      <c r="V3876" s="17"/>
    </row>
    <row r="3877" spans="22:22" x14ac:dyDescent="0.35">
      <c r="V3877" s="17"/>
    </row>
    <row r="3878" spans="22:22" x14ac:dyDescent="0.35">
      <c r="V3878" s="17"/>
    </row>
    <row r="3879" spans="22:22" x14ac:dyDescent="0.35">
      <c r="V3879" s="17"/>
    </row>
    <row r="3880" spans="22:22" x14ac:dyDescent="0.35">
      <c r="V3880" s="17"/>
    </row>
    <row r="3881" spans="22:22" x14ac:dyDescent="0.35">
      <c r="V3881" s="17"/>
    </row>
    <row r="3882" spans="22:22" x14ac:dyDescent="0.35">
      <c r="V3882" s="17"/>
    </row>
    <row r="3883" spans="22:22" x14ac:dyDescent="0.35">
      <c r="V3883" s="17"/>
    </row>
    <row r="3884" spans="22:22" x14ac:dyDescent="0.35">
      <c r="V3884" s="17"/>
    </row>
    <row r="3885" spans="22:22" x14ac:dyDescent="0.35">
      <c r="V3885" s="17"/>
    </row>
    <row r="3886" spans="22:22" x14ac:dyDescent="0.35">
      <c r="V3886" s="17"/>
    </row>
    <row r="3887" spans="22:22" x14ac:dyDescent="0.35">
      <c r="V3887" s="17"/>
    </row>
    <row r="3888" spans="22:22" x14ac:dyDescent="0.35">
      <c r="V3888" s="17"/>
    </row>
    <row r="3889" spans="22:22" x14ac:dyDescent="0.35">
      <c r="V3889" s="17"/>
    </row>
    <row r="3890" spans="22:22" x14ac:dyDescent="0.35">
      <c r="V3890" s="17"/>
    </row>
    <row r="3891" spans="22:22" x14ac:dyDescent="0.35">
      <c r="V3891" s="17"/>
    </row>
    <row r="3892" spans="22:22" x14ac:dyDescent="0.35">
      <c r="V3892" s="17"/>
    </row>
    <row r="3893" spans="22:22" x14ac:dyDescent="0.35">
      <c r="V3893" s="17"/>
    </row>
    <row r="3894" spans="22:22" x14ac:dyDescent="0.35">
      <c r="V3894" s="17"/>
    </row>
    <row r="3895" spans="22:22" x14ac:dyDescent="0.35">
      <c r="V3895" s="17"/>
    </row>
    <row r="3896" spans="22:22" x14ac:dyDescent="0.35">
      <c r="V3896" s="17"/>
    </row>
    <row r="3897" spans="22:22" x14ac:dyDescent="0.35">
      <c r="V3897" s="17"/>
    </row>
    <row r="3898" spans="22:22" x14ac:dyDescent="0.35">
      <c r="V3898" s="17"/>
    </row>
    <row r="3899" spans="22:22" x14ac:dyDescent="0.35">
      <c r="V3899" s="17"/>
    </row>
    <row r="3900" spans="22:22" x14ac:dyDescent="0.35">
      <c r="V3900" s="17"/>
    </row>
    <row r="3901" spans="22:22" x14ac:dyDescent="0.35">
      <c r="V3901" s="17"/>
    </row>
    <row r="3902" spans="22:22" x14ac:dyDescent="0.35">
      <c r="V3902" s="17"/>
    </row>
    <row r="3903" spans="22:22" x14ac:dyDescent="0.35">
      <c r="V3903" s="17"/>
    </row>
    <row r="3904" spans="22:22" x14ac:dyDescent="0.35">
      <c r="V3904" s="17"/>
    </row>
    <row r="3905" spans="22:22" x14ac:dyDescent="0.35">
      <c r="V3905" s="17"/>
    </row>
    <row r="3906" spans="22:22" x14ac:dyDescent="0.35">
      <c r="V3906" s="17"/>
    </row>
    <row r="3907" spans="22:22" x14ac:dyDescent="0.35">
      <c r="V3907" s="17"/>
    </row>
    <row r="3908" spans="22:22" x14ac:dyDescent="0.35">
      <c r="V3908" s="17"/>
    </row>
    <row r="3909" spans="22:22" x14ac:dyDescent="0.35">
      <c r="V3909" s="17"/>
    </row>
    <row r="3910" spans="22:22" x14ac:dyDescent="0.35">
      <c r="V3910" s="17"/>
    </row>
    <row r="3911" spans="22:22" x14ac:dyDescent="0.35">
      <c r="V3911" s="17"/>
    </row>
    <row r="3912" spans="22:22" x14ac:dyDescent="0.35">
      <c r="V3912" s="17"/>
    </row>
    <row r="3913" spans="22:22" x14ac:dyDescent="0.35">
      <c r="V3913" s="17"/>
    </row>
    <row r="3914" spans="22:22" x14ac:dyDescent="0.35">
      <c r="V3914" s="17"/>
    </row>
    <row r="3915" spans="22:22" x14ac:dyDescent="0.35">
      <c r="V3915" s="17"/>
    </row>
    <row r="3916" spans="22:22" x14ac:dyDescent="0.35">
      <c r="V3916" s="17"/>
    </row>
    <row r="3917" spans="22:22" x14ac:dyDescent="0.35">
      <c r="V3917" s="17"/>
    </row>
    <row r="3918" spans="22:22" x14ac:dyDescent="0.35">
      <c r="V3918" s="17"/>
    </row>
    <row r="3919" spans="22:22" x14ac:dyDescent="0.35">
      <c r="V3919" s="17"/>
    </row>
    <row r="3920" spans="22:22" x14ac:dyDescent="0.35">
      <c r="V3920" s="17"/>
    </row>
    <row r="3921" spans="22:22" x14ac:dyDescent="0.35">
      <c r="V3921" s="17"/>
    </row>
    <row r="3922" spans="22:22" x14ac:dyDescent="0.35">
      <c r="V3922" s="17"/>
    </row>
    <row r="3923" spans="22:22" x14ac:dyDescent="0.35">
      <c r="V3923" s="17"/>
    </row>
    <row r="3924" spans="22:22" x14ac:dyDescent="0.35">
      <c r="V3924" s="17"/>
    </row>
    <row r="3925" spans="22:22" x14ac:dyDescent="0.35">
      <c r="V3925" s="17"/>
    </row>
    <row r="3926" spans="22:22" x14ac:dyDescent="0.35">
      <c r="V3926" s="17"/>
    </row>
    <row r="3927" spans="22:22" x14ac:dyDescent="0.35">
      <c r="V3927" s="17"/>
    </row>
    <row r="3928" spans="22:22" x14ac:dyDescent="0.35">
      <c r="V3928" s="17"/>
    </row>
    <row r="3929" spans="22:22" x14ac:dyDescent="0.35">
      <c r="V3929" s="17"/>
    </row>
    <row r="3930" spans="22:22" x14ac:dyDescent="0.35">
      <c r="V3930" s="17"/>
    </row>
    <row r="3931" spans="22:22" x14ac:dyDescent="0.35">
      <c r="V3931" s="17"/>
    </row>
    <row r="3932" spans="22:22" x14ac:dyDescent="0.35">
      <c r="V3932" s="17"/>
    </row>
    <row r="3933" spans="22:22" x14ac:dyDescent="0.35">
      <c r="V3933" s="17"/>
    </row>
    <row r="3934" spans="22:22" x14ac:dyDescent="0.35">
      <c r="V3934" s="17"/>
    </row>
    <row r="3935" spans="22:22" x14ac:dyDescent="0.35">
      <c r="V3935" s="17"/>
    </row>
    <row r="3936" spans="22:22" x14ac:dyDescent="0.35">
      <c r="V3936" s="17"/>
    </row>
    <row r="3937" spans="22:22" x14ac:dyDescent="0.35">
      <c r="V3937" s="17"/>
    </row>
    <row r="3938" spans="22:22" x14ac:dyDescent="0.35">
      <c r="V3938" s="17"/>
    </row>
    <row r="3939" spans="22:22" x14ac:dyDescent="0.35">
      <c r="V3939" s="17"/>
    </row>
    <row r="3940" spans="22:22" x14ac:dyDescent="0.35">
      <c r="V3940" s="17"/>
    </row>
    <row r="3941" spans="22:22" x14ac:dyDescent="0.35">
      <c r="V3941" s="17"/>
    </row>
    <row r="3942" spans="22:22" x14ac:dyDescent="0.35">
      <c r="V3942" s="17"/>
    </row>
    <row r="3943" spans="22:22" x14ac:dyDescent="0.35">
      <c r="V3943" s="17"/>
    </row>
    <row r="3944" spans="22:22" x14ac:dyDescent="0.35">
      <c r="V3944" s="17"/>
    </row>
    <row r="3945" spans="22:22" x14ac:dyDescent="0.35">
      <c r="V3945" s="17"/>
    </row>
    <row r="3946" spans="22:22" x14ac:dyDescent="0.35">
      <c r="V3946" s="17"/>
    </row>
    <row r="3947" spans="22:22" x14ac:dyDescent="0.35">
      <c r="V3947" s="17"/>
    </row>
    <row r="3948" spans="22:22" x14ac:dyDescent="0.35">
      <c r="V3948" s="17"/>
    </row>
    <row r="3949" spans="22:22" x14ac:dyDescent="0.35">
      <c r="V3949" s="17"/>
    </row>
    <row r="3950" spans="22:22" x14ac:dyDescent="0.35">
      <c r="V3950" s="17"/>
    </row>
    <row r="3951" spans="22:22" x14ac:dyDescent="0.35">
      <c r="V3951" s="17"/>
    </row>
    <row r="3952" spans="22:22" x14ac:dyDescent="0.35">
      <c r="V3952" s="17"/>
    </row>
    <row r="3953" spans="22:22" x14ac:dyDescent="0.35">
      <c r="V3953" s="17"/>
    </row>
    <row r="3954" spans="22:22" x14ac:dyDescent="0.35">
      <c r="V3954" s="17"/>
    </row>
    <row r="3955" spans="22:22" x14ac:dyDescent="0.35">
      <c r="V3955" s="17"/>
    </row>
    <row r="3956" spans="22:22" x14ac:dyDescent="0.35">
      <c r="V3956" s="17"/>
    </row>
    <row r="3957" spans="22:22" x14ac:dyDescent="0.35">
      <c r="V3957" s="17"/>
    </row>
    <row r="3958" spans="22:22" x14ac:dyDescent="0.35">
      <c r="V3958" s="17"/>
    </row>
    <row r="3959" spans="22:22" x14ac:dyDescent="0.35">
      <c r="V3959" s="17"/>
    </row>
    <row r="3960" spans="22:22" x14ac:dyDescent="0.35">
      <c r="V3960" s="17"/>
    </row>
    <row r="3961" spans="22:22" x14ac:dyDescent="0.35">
      <c r="V3961" s="17"/>
    </row>
    <row r="3962" spans="22:22" x14ac:dyDescent="0.35">
      <c r="V3962" s="17"/>
    </row>
    <row r="3963" spans="22:22" x14ac:dyDescent="0.35">
      <c r="V3963" s="17"/>
    </row>
    <row r="3964" spans="22:22" x14ac:dyDescent="0.35">
      <c r="V3964" s="17"/>
    </row>
    <row r="3965" spans="22:22" x14ac:dyDescent="0.35">
      <c r="V3965" s="17"/>
    </row>
    <row r="3966" spans="22:22" x14ac:dyDescent="0.35">
      <c r="V3966" s="17"/>
    </row>
    <row r="3967" spans="22:22" x14ac:dyDescent="0.35">
      <c r="V3967" s="17"/>
    </row>
    <row r="3968" spans="22:22" x14ac:dyDescent="0.35">
      <c r="V3968" s="17"/>
    </row>
    <row r="3969" spans="22:22" x14ac:dyDescent="0.35">
      <c r="V3969" s="17"/>
    </row>
    <row r="3970" spans="22:22" x14ac:dyDescent="0.35">
      <c r="V3970" s="17"/>
    </row>
    <row r="3971" spans="22:22" x14ac:dyDescent="0.35">
      <c r="V3971" s="17"/>
    </row>
    <row r="3972" spans="22:22" x14ac:dyDescent="0.35">
      <c r="V3972" s="17"/>
    </row>
    <row r="3973" spans="22:22" x14ac:dyDescent="0.35">
      <c r="V3973" s="17"/>
    </row>
    <row r="3974" spans="22:22" x14ac:dyDescent="0.35">
      <c r="V3974" s="17"/>
    </row>
    <row r="3975" spans="22:22" x14ac:dyDescent="0.35">
      <c r="V3975" s="17"/>
    </row>
    <row r="3976" spans="22:22" x14ac:dyDescent="0.35">
      <c r="V3976" s="17"/>
    </row>
    <row r="3977" spans="22:22" x14ac:dyDescent="0.35">
      <c r="V3977" s="17"/>
    </row>
    <row r="3978" spans="22:22" x14ac:dyDescent="0.35">
      <c r="V3978" s="17"/>
    </row>
    <row r="3979" spans="22:22" x14ac:dyDescent="0.35">
      <c r="V3979" s="17"/>
    </row>
    <row r="3980" spans="22:22" x14ac:dyDescent="0.35">
      <c r="V3980" s="17"/>
    </row>
    <row r="3981" spans="22:22" x14ac:dyDescent="0.35">
      <c r="V3981" s="17"/>
    </row>
    <row r="3982" spans="22:22" x14ac:dyDescent="0.35">
      <c r="V3982" s="17"/>
    </row>
    <row r="3983" spans="22:22" x14ac:dyDescent="0.35">
      <c r="V3983" s="17"/>
    </row>
    <row r="3984" spans="22:22" x14ac:dyDescent="0.35">
      <c r="V3984" s="17"/>
    </row>
    <row r="3985" spans="22:22" x14ac:dyDescent="0.35">
      <c r="V3985" s="17"/>
    </row>
    <row r="3986" spans="22:22" x14ac:dyDescent="0.35">
      <c r="V3986" s="17"/>
    </row>
    <row r="3987" spans="22:22" x14ac:dyDescent="0.35">
      <c r="V3987" s="17"/>
    </row>
    <row r="3988" spans="22:22" x14ac:dyDescent="0.35">
      <c r="V3988" s="17"/>
    </row>
    <row r="3989" spans="22:22" x14ac:dyDescent="0.35">
      <c r="V3989" s="17"/>
    </row>
    <row r="3990" spans="22:22" x14ac:dyDescent="0.35">
      <c r="V3990" s="17"/>
    </row>
    <row r="3991" spans="22:22" x14ac:dyDescent="0.35">
      <c r="V3991" s="17"/>
    </row>
    <row r="3992" spans="22:22" x14ac:dyDescent="0.35">
      <c r="V3992" s="17"/>
    </row>
    <row r="3993" spans="22:22" x14ac:dyDescent="0.35">
      <c r="V3993" s="17"/>
    </row>
    <row r="3994" spans="22:22" x14ac:dyDescent="0.35">
      <c r="V3994" s="17"/>
    </row>
    <row r="3995" spans="22:22" x14ac:dyDescent="0.35">
      <c r="V3995" s="17"/>
    </row>
    <row r="3996" spans="22:22" x14ac:dyDescent="0.35">
      <c r="V3996" s="17"/>
    </row>
    <row r="3997" spans="22:22" x14ac:dyDescent="0.35">
      <c r="V3997" s="17"/>
    </row>
    <row r="3998" spans="22:22" x14ac:dyDescent="0.35">
      <c r="V3998" s="17"/>
    </row>
    <row r="3999" spans="22:22" x14ac:dyDescent="0.35">
      <c r="V3999" s="17"/>
    </row>
    <row r="4000" spans="22:22" x14ac:dyDescent="0.35">
      <c r="V4000" s="17"/>
    </row>
    <row r="4001" spans="22:22" x14ac:dyDescent="0.35">
      <c r="V4001" s="17"/>
    </row>
    <row r="4002" spans="22:22" x14ac:dyDescent="0.35">
      <c r="V4002" s="17"/>
    </row>
    <row r="4003" spans="22:22" x14ac:dyDescent="0.35">
      <c r="V4003" s="17"/>
    </row>
    <row r="4004" spans="22:22" x14ac:dyDescent="0.35">
      <c r="V4004" s="17"/>
    </row>
    <row r="4005" spans="22:22" x14ac:dyDescent="0.35">
      <c r="V4005" s="17"/>
    </row>
    <row r="4006" spans="22:22" x14ac:dyDescent="0.35">
      <c r="V4006" s="17"/>
    </row>
    <row r="4007" spans="22:22" x14ac:dyDescent="0.35">
      <c r="V4007" s="17"/>
    </row>
    <row r="4008" spans="22:22" x14ac:dyDescent="0.35">
      <c r="V4008" s="17"/>
    </row>
    <row r="4009" spans="22:22" x14ac:dyDescent="0.35">
      <c r="V4009" s="17"/>
    </row>
    <row r="4010" spans="22:22" x14ac:dyDescent="0.35">
      <c r="V4010" s="17"/>
    </row>
    <row r="4011" spans="22:22" x14ac:dyDescent="0.35">
      <c r="V4011" s="17"/>
    </row>
    <row r="4012" spans="22:22" x14ac:dyDescent="0.35">
      <c r="V4012" s="17"/>
    </row>
    <row r="4013" spans="22:22" x14ac:dyDescent="0.35">
      <c r="V4013" s="17"/>
    </row>
    <row r="4014" spans="22:22" x14ac:dyDescent="0.35">
      <c r="V4014" s="17"/>
    </row>
    <row r="4015" spans="22:22" x14ac:dyDescent="0.35">
      <c r="V4015" s="17"/>
    </row>
    <row r="4016" spans="22:22" x14ac:dyDescent="0.35">
      <c r="V4016" s="17"/>
    </row>
    <row r="4017" spans="22:22" x14ac:dyDescent="0.35">
      <c r="V4017" s="17"/>
    </row>
    <row r="4018" spans="22:22" x14ac:dyDescent="0.35">
      <c r="V4018" s="17"/>
    </row>
    <row r="4019" spans="22:22" x14ac:dyDescent="0.35">
      <c r="V4019" s="17"/>
    </row>
    <row r="4020" spans="22:22" x14ac:dyDescent="0.35">
      <c r="V4020" s="17"/>
    </row>
    <row r="4021" spans="22:22" x14ac:dyDescent="0.35">
      <c r="V4021" s="17"/>
    </row>
    <row r="4022" spans="22:22" x14ac:dyDescent="0.35">
      <c r="V4022" s="17"/>
    </row>
    <row r="4023" spans="22:22" x14ac:dyDescent="0.35">
      <c r="V4023" s="17"/>
    </row>
    <row r="4024" spans="22:22" x14ac:dyDescent="0.35">
      <c r="V4024" s="17"/>
    </row>
    <row r="4025" spans="22:22" x14ac:dyDescent="0.35">
      <c r="V4025" s="17"/>
    </row>
    <row r="4026" spans="22:22" x14ac:dyDescent="0.35">
      <c r="V4026" s="17"/>
    </row>
    <row r="4027" spans="22:22" x14ac:dyDescent="0.35">
      <c r="V4027" s="17"/>
    </row>
    <row r="4028" spans="22:22" x14ac:dyDescent="0.35">
      <c r="V4028" s="17"/>
    </row>
    <row r="4029" spans="22:22" x14ac:dyDescent="0.35">
      <c r="V4029" s="17"/>
    </row>
    <row r="4030" spans="22:22" x14ac:dyDescent="0.35">
      <c r="V4030" s="17"/>
    </row>
    <row r="4031" spans="22:22" x14ac:dyDescent="0.35">
      <c r="V4031" s="17"/>
    </row>
    <row r="4032" spans="22:22" x14ac:dyDescent="0.35">
      <c r="V4032" s="17"/>
    </row>
    <row r="4033" spans="22:22" x14ac:dyDescent="0.35">
      <c r="V4033" s="17"/>
    </row>
    <row r="4034" spans="22:22" x14ac:dyDescent="0.35">
      <c r="V4034" s="17"/>
    </row>
    <row r="4035" spans="22:22" x14ac:dyDescent="0.35">
      <c r="V4035" s="17"/>
    </row>
    <row r="4036" spans="22:22" x14ac:dyDescent="0.35">
      <c r="V4036" s="17"/>
    </row>
    <row r="4037" spans="22:22" x14ac:dyDescent="0.35">
      <c r="V4037" s="17"/>
    </row>
    <row r="4038" spans="22:22" x14ac:dyDescent="0.35">
      <c r="V4038" s="17"/>
    </row>
    <row r="4039" spans="22:22" x14ac:dyDescent="0.35">
      <c r="V4039" s="17"/>
    </row>
    <row r="4040" spans="22:22" x14ac:dyDescent="0.35">
      <c r="V4040" s="17"/>
    </row>
    <row r="4041" spans="22:22" x14ac:dyDescent="0.35">
      <c r="V4041" s="17"/>
    </row>
    <row r="4042" spans="22:22" x14ac:dyDescent="0.35">
      <c r="V4042" s="17"/>
    </row>
    <row r="4043" spans="22:22" x14ac:dyDescent="0.35">
      <c r="V4043" s="17"/>
    </row>
    <row r="4044" spans="22:22" x14ac:dyDescent="0.35">
      <c r="V4044" s="17"/>
    </row>
    <row r="4045" spans="22:22" x14ac:dyDescent="0.35">
      <c r="V4045" s="17"/>
    </row>
    <row r="4046" spans="22:22" x14ac:dyDescent="0.35">
      <c r="V4046" s="17"/>
    </row>
    <row r="4047" spans="22:22" x14ac:dyDescent="0.35">
      <c r="V4047" s="17"/>
    </row>
    <row r="4048" spans="22:22" x14ac:dyDescent="0.35">
      <c r="V4048" s="17"/>
    </row>
    <row r="4049" spans="22:22" x14ac:dyDescent="0.35">
      <c r="V4049" s="17"/>
    </row>
    <row r="4050" spans="22:22" x14ac:dyDescent="0.35">
      <c r="V4050" s="17"/>
    </row>
    <row r="4051" spans="22:22" x14ac:dyDescent="0.35">
      <c r="V4051" s="17"/>
    </row>
    <row r="4052" spans="22:22" x14ac:dyDescent="0.35">
      <c r="V4052" s="17"/>
    </row>
    <row r="4053" spans="22:22" x14ac:dyDescent="0.35">
      <c r="V4053" s="17"/>
    </row>
    <row r="4054" spans="22:22" x14ac:dyDescent="0.35">
      <c r="V4054" s="17"/>
    </row>
    <row r="4055" spans="22:22" x14ac:dyDescent="0.35">
      <c r="V4055" s="17"/>
    </row>
    <row r="4056" spans="22:22" x14ac:dyDescent="0.35">
      <c r="V4056" s="17"/>
    </row>
    <row r="4057" spans="22:22" x14ac:dyDescent="0.35">
      <c r="V4057" s="17"/>
    </row>
    <row r="4058" spans="22:22" x14ac:dyDescent="0.35">
      <c r="V4058" s="17"/>
    </row>
    <row r="4059" spans="22:22" x14ac:dyDescent="0.35">
      <c r="V4059" s="17"/>
    </row>
    <row r="4060" spans="22:22" x14ac:dyDescent="0.35">
      <c r="V4060" s="17"/>
    </row>
    <row r="4061" spans="22:22" x14ac:dyDescent="0.35">
      <c r="V4061" s="17"/>
    </row>
    <row r="4062" spans="22:22" x14ac:dyDescent="0.35">
      <c r="V4062" s="17"/>
    </row>
    <row r="4063" spans="22:22" x14ac:dyDescent="0.35">
      <c r="V4063" s="17"/>
    </row>
    <row r="4064" spans="22:22" x14ac:dyDescent="0.35">
      <c r="V4064" s="17"/>
    </row>
    <row r="4065" spans="22:22" x14ac:dyDescent="0.35">
      <c r="V4065" s="17"/>
    </row>
    <row r="4066" spans="22:22" x14ac:dyDescent="0.35">
      <c r="V4066" s="17"/>
    </row>
    <row r="4067" spans="22:22" x14ac:dyDescent="0.35">
      <c r="V4067" s="17"/>
    </row>
    <row r="4068" spans="22:22" x14ac:dyDescent="0.35">
      <c r="V4068" s="17"/>
    </row>
    <row r="4069" spans="22:22" x14ac:dyDescent="0.35">
      <c r="V4069" s="17"/>
    </row>
    <row r="4070" spans="22:22" x14ac:dyDescent="0.35">
      <c r="V4070" s="17"/>
    </row>
    <row r="4071" spans="22:22" x14ac:dyDescent="0.35">
      <c r="V4071" s="17"/>
    </row>
    <row r="4072" spans="22:22" x14ac:dyDescent="0.35">
      <c r="V4072" s="17"/>
    </row>
    <row r="4073" spans="22:22" x14ac:dyDescent="0.35">
      <c r="V4073" s="17"/>
    </row>
    <row r="4074" spans="22:22" x14ac:dyDescent="0.35">
      <c r="V4074" s="17"/>
    </row>
    <row r="4075" spans="22:22" x14ac:dyDescent="0.35">
      <c r="V4075" s="17"/>
    </row>
    <row r="4076" spans="22:22" x14ac:dyDescent="0.35">
      <c r="V4076" s="17"/>
    </row>
    <row r="4077" spans="22:22" x14ac:dyDescent="0.35">
      <c r="V4077" s="17"/>
    </row>
    <row r="4078" spans="22:22" x14ac:dyDescent="0.35">
      <c r="V4078" s="17"/>
    </row>
    <row r="4079" spans="22:22" x14ac:dyDescent="0.35">
      <c r="V4079" s="17"/>
    </row>
    <row r="4080" spans="22:22" x14ac:dyDescent="0.35">
      <c r="V4080" s="17"/>
    </row>
    <row r="4081" spans="22:22" x14ac:dyDescent="0.35">
      <c r="V4081" s="17"/>
    </row>
    <row r="4082" spans="22:22" x14ac:dyDescent="0.35">
      <c r="V4082" s="17"/>
    </row>
    <row r="4083" spans="22:22" x14ac:dyDescent="0.35">
      <c r="V4083" s="17"/>
    </row>
    <row r="4084" spans="22:22" x14ac:dyDescent="0.35">
      <c r="V4084" s="17"/>
    </row>
    <row r="4085" spans="22:22" x14ac:dyDescent="0.35">
      <c r="V4085" s="17"/>
    </row>
    <row r="4086" spans="22:22" x14ac:dyDescent="0.35">
      <c r="V4086" s="17"/>
    </row>
    <row r="4087" spans="22:22" x14ac:dyDescent="0.35">
      <c r="V4087" s="17"/>
    </row>
    <row r="4088" spans="22:22" x14ac:dyDescent="0.35">
      <c r="V4088" s="17"/>
    </row>
    <row r="4089" spans="22:22" x14ac:dyDescent="0.35">
      <c r="V4089" s="17"/>
    </row>
    <row r="4090" spans="22:22" x14ac:dyDescent="0.35">
      <c r="V4090" s="17"/>
    </row>
    <row r="4091" spans="22:22" x14ac:dyDescent="0.35">
      <c r="V4091" s="17"/>
    </row>
    <row r="4092" spans="22:22" x14ac:dyDescent="0.35">
      <c r="V4092" s="17"/>
    </row>
    <row r="4093" spans="22:22" x14ac:dyDescent="0.35">
      <c r="V4093" s="17"/>
    </row>
    <row r="4094" spans="22:22" x14ac:dyDescent="0.35">
      <c r="V4094" s="17"/>
    </row>
    <row r="4095" spans="22:22" x14ac:dyDescent="0.35">
      <c r="V4095" s="17"/>
    </row>
    <row r="4096" spans="22:22" x14ac:dyDescent="0.35">
      <c r="V4096" s="17"/>
    </row>
    <row r="4097" spans="22:22" x14ac:dyDescent="0.35">
      <c r="V4097" s="17"/>
    </row>
    <row r="4098" spans="22:22" x14ac:dyDescent="0.35">
      <c r="V4098" s="17"/>
    </row>
    <row r="4099" spans="22:22" x14ac:dyDescent="0.35">
      <c r="V4099" s="17"/>
    </row>
    <row r="4100" spans="22:22" x14ac:dyDescent="0.35">
      <c r="V4100" s="17"/>
    </row>
    <row r="4101" spans="22:22" x14ac:dyDescent="0.35">
      <c r="V4101" s="17"/>
    </row>
    <row r="4102" spans="22:22" x14ac:dyDescent="0.35">
      <c r="V4102" s="17"/>
    </row>
    <row r="4103" spans="22:22" x14ac:dyDescent="0.35">
      <c r="V4103" s="17"/>
    </row>
    <row r="4104" spans="22:22" x14ac:dyDescent="0.35">
      <c r="V4104" s="17"/>
    </row>
    <row r="4105" spans="22:22" x14ac:dyDescent="0.35">
      <c r="V4105" s="17"/>
    </row>
    <row r="4106" spans="22:22" x14ac:dyDescent="0.35">
      <c r="V4106" s="17"/>
    </row>
    <row r="4107" spans="22:22" x14ac:dyDescent="0.35">
      <c r="V4107" s="17"/>
    </row>
    <row r="4108" spans="22:22" x14ac:dyDescent="0.35">
      <c r="V4108" s="17"/>
    </row>
    <row r="4109" spans="22:22" x14ac:dyDescent="0.35">
      <c r="V4109" s="17"/>
    </row>
    <row r="4110" spans="22:22" x14ac:dyDescent="0.35">
      <c r="V4110" s="17"/>
    </row>
    <row r="4111" spans="22:22" x14ac:dyDescent="0.35">
      <c r="V4111" s="17"/>
    </row>
    <row r="4112" spans="22:22" x14ac:dyDescent="0.35">
      <c r="V4112" s="17"/>
    </row>
    <row r="4113" spans="22:22" x14ac:dyDescent="0.35">
      <c r="V4113" s="17"/>
    </row>
    <row r="4114" spans="22:22" x14ac:dyDescent="0.35">
      <c r="V4114" s="17"/>
    </row>
    <row r="4115" spans="22:22" x14ac:dyDescent="0.35">
      <c r="V4115" s="17"/>
    </row>
    <row r="4116" spans="22:22" x14ac:dyDescent="0.35">
      <c r="V4116" s="17"/>
    </row>
    <row r="4117" spans="22:22" x14ac:dyDescent="0.35">
      <c r="V4117" s="17"/>
    </row>
    <row r="4118" spans="22:22" x14ac:dyDescent="0.35">
      <c r="V4118" s="17"/>
    </row>
    <row r="4119" spans="22:22" x14ac:dyDescent="0.35">
      <c r="V4119" s="17"/>
    </row>
    <row r="4120" spans="22:22" x14ac:dyDescent="0.35">
      <c r="V4120" s="17"/>
    </row>
    <row r="4121" spans="22:22" x14ac:dyDescent="0.35">
      <c r="V4121" s="17"/>
    </row>
    <row r="4122" spans="22:22" x14ac:dyDescent="0.35">
      <c r="V4122" s="17"/>
    </row>
    <row r="4123" spans="22:22" x14ac:dyDescent="0.35">
      <c r="V4123" s="17"/>
    </row>
    <row r="4124" spans="22:22" x14ac:dyDescent="0.35">
      <c r="V4124" s="17"/>
    </row>
    <row r="4125" spans="22:22" x14ac:dyDescent="0.35">
      <c r="V4125" s="17"/>
    </row>
    <row r="4126" spans="22:22" x14ac:dyDescent="0.35">
      <c r="V4126" s="17"/>
    </row>
    <row r="4127" spans="22:22" x14ac:dyDescent="0.35">
      <c r="V4127" s="17"/>
    </row>
    <row r="4128" spans="22:22" x14ac:dyDescent="0.35">
      <c r="V4128" s="17"/>
    </row>
    <row r="4129" spans="22:22" x14ac:dyDescent="0.35">
      <c r="V4129" s="17"/>
    </row>
    <row r="4130" spans="22:22" x14ac:dyDescent="0.35">
      <c r="V4130" s="17"/>
    </row>
    <row r="4131" spans="22:22" x14ac:dyDescent="0.35">
      <c r="V4131" s="17"/>
    </row>
    <row r="4132" spans="22:22" x14ac:dyDescent="0.35">
      <c r="V4132" s="17"/>
    </row>
    <row r="4133" spans="22:22" x14ac:dyDescent="0.35">
      <c r="V4133" s="17"/>
    </row>
    <row r="4134" spans="22:22" x14ac:dyDescent="0.35">
      <c r="V4134" s="17"/>
    </row>
    <row r="4135" spans="22:22" x14ac:dyDescent="0.35">
      <c r="V4135" s="17"/>
    </row>
    <row r="4136" spans="22:22" x14ac:dyDescent="0.35">
      <c r="V4136" s="17"/>
    </row>
    <row r="4137" spans="22:22" x14ac:dyDescent="0.35">
      <c r="V4137" s="17"/>
    </row>
    <row r="4138" spans="22:22" x14ac:dyDescent="0.35">
      <c r="V4138" s="17"/>
    </row>
    <row r="4139" spans="22:22" x14ac:dyDescent="0.35">
      <c r="V4139" s="17"/>
    </row>
    <row r="4140" spans="22:22" x14ac:dyDescent="0.35">
      <c r="V4140" s="17"/>
    </row>
    <row r="4141" spans="22:22" x14ac:dyDescent="0.35">
      <c r="V4141" s="17"/>
    </row>
    <row r="4142" spans="22:22" x14ac:dyDescent="0.35">
      <c r="V4142" s="17"/>
    </row>
    <row r="4143" spans="22:22" x14ac:dyDescent="0.35">
      <c r="V4143" s="17"/>
    </row>
    <row r="4144" spans="22:22" x14ac:dyDescent="0.35">
      <c r="V4144" s="17"/>
    </row>
    <row r="4145" spans="22:22" x14ac:dyDescent="0.35">
      <c r="V4145" s="17"/>
    </row>
    <row r="4146" spans="22:22" x14ac:dyDescent="0.35">
      <c r="V4146" s="17"/>
    </row>
    <row r="4147" spans="22:22" x14ac:dyDescent="0.35">
      <c r="V4147" s="17"/>
    </row>
    <row r="4148" spans="22:22" x14ac:dyDescent="0.35">
      <c r="V4148" s="17"/>
    </row>
    <row r="4149" spans="22:22" x14ac:dyDescent="0.35">
      <c r="V4149" s="17"/>
    </row>
    <row r="4150" spans="22:22" x14ac:dyDescent="0.35">
      <c r="V4150" s="17"/>
    </row>
    <row r="4151" spans="22:22" x14ac:dyDescent="0.35">
      <c r="V4151" s="17"/>
    </row>
    <row r="4152" spans="22:22" x14ac:dyDescent="0.35">
      <c r="V4152" s="17"/>
    </row>
    <row r="4153" spans="22:22" x14ac:dyDescent="0.35">
      <c r="V4153" s="17"/>
    </row>
    <row r="4154" spans="22:22" x14ac:dyDescent="0.35">
      <c r="V4154" s="17"/>
    </row>
    <row r="4155" spans="22:22" x14ac:dyDescent="0.35">
      <c r="V4155" s="17"/>
    </row>
    <row r="4156" spans="22:22" x14ac:dyDescent="0.35">
      <c r="V4156" s="17"/>
    </row>
    <row r="4157" spans="22:22" x14ac:dyDescent="0.35">
      <c r="V4157" s="17"/>
    </row>
    <row r="4158" spans="22:22" x14ac:dyDescent="0.35">
      <c r="V4158" s="17"/>
    </row>
    <row r="4159" spans="22:22" x14ac:dyDescent="0.35">
      <c r="V4159" s="17"/>
    </row>
    <row r="4160" spans="22:22" x14ac:dyDescent="0.35">
      <c r="V4160" s="17"/>
    </row>
    <row r="4161" spans="22:22" x14ac:dyDescent="0.35">
      <c r="V4161" s="17"/>
    </row>
    <row r="4162" spans="22:22" x14ac:dyDescent="0.35">
      <c r="V4162" s="17"/>
    </row>
    <row r="4163" spans="22:22" x14ac:dyDescent="0.35">
      <c r="V4163" s="17"/>
    </row>
    <row r="4164" spans="22:22" x14ac:dyDescent="0.35">
      <c r="V4164" s="17"/>
    </row>
    <row r="4165" spans="22:22" x14ac:dyDescent="0.35">
      <c r="V4165" s="17"/>
    </row>
    <row r="4166" spans="22:22" x14ac:dyDescent="0.35">
      <c r="V4166" s="17"/>
    </row>
    <row r="4167" spans="22:22" x14ac:dyDescent="0.35">
      <c r="V4167" s="17"/>
    </row>
    <row r="4168" spans="22:22" x14ac:dyDescent="0.35">
      <c r="V4168" s="17"/>
    </row>
    <row r="4169" spans="22:22" x14ac:dyDescent="0.35">
      <c r="V4169" s="17"/>
    </row>
    <row r="4170" spans="22:22" x14ac:dyDescent="0.35">
      <c r="V4170" s="17"/>
    </row>
    <row r="4171" spans="22:22" x14ac:dyDescent="0.35">
      <c r="V4171" s="17"/>
    </row>
    <row r="4172" spans="22:22" x14ac:dyDescent="0.35">
      <c r="V4172" s="17"/>
    </row>
    <row r="4173" spans="22:22" x14ac:dyDescent="0.35">
      <c r="V4173" s="17"/>
    </row>
    <row r="4174" spans="22:22" x14ac:dyDescent="0.35">
      <c r="V4174" s="17"/>
    </row>
    <row r="4175" spans="22:22" x14ac:dyDescent="0.35">
      <c r="V4175" s="17"/>
    </row>
    <row r="4176" spans="22:22" x14ac:dyDescent="0.35">
      <c r="V4176" s="17"/>
    </row>
    <row r="4177" spans="22:22" x14ac:dyDescent="0.35">
      <c r="V4177" s="17"/>
    </row>
    <row r="4178" spans="22:22" x14ac:dyDescent="0.35">
      <c r="V4178" s="17"/>
    </row>
    <row r="4179" spans="22:22" x14ac:dyDescent="0.35">
      <c r="V4179" s="17"/>
    </row>
    <row r="4180" spans="22:22" x14ac:dyDescent="0.35">
      <c r="V4180" s="17"/>
    </row>
    <row r="4181" spans="22:22" x14ac:dyDescent="0.35">
      <c r="V4181" s="17"/>
    </row>
    <row r="4182" spans="22:22" x14ac:dyDescent="0.35">
      <c r="V4182" s="17"/>
    </row>
    <row r="4183" spans="22:22" x14ac:dyDescent="0.35">
      <c r="V4183" s="17"/>
    </row>
    <row r="4184" spans="22:22" x14ac:dyDescent="0.35">
      <c r="V4184" s="17"/>
    </row>
    <row r="4185" spans="22:22" x14ac:dyDescent="0.35">
      <c r="V4185" s="17"/>
    </row>
    <row r="4186" spans="22:22" x14ac:dyDescent="0.35">
      <c r="V4186" s="17"/>
    </row>
    <row r="4187" spans="22:22" x14ac:dyDescent="0.35">
      <c r="V4187" s="17"/>
    </row>
    <row r="4188" spans="22:22" x14ac:dyDescent="0.35">
      <c r="V4188" s="17"/>
    </row>
    <row r="4189" spans="22:22" x14ac:dyDescent="0.35">
      <c r="V4189" s="17"/>
    </row>
    <row r="4190" spans="22:22" x14ac:dyDescent="0.35">
      <c r="V4190" s="17"/>
    </row>
    <row r="4191" spans="22:22" x14ac:dyDescent="0.35">
      <c r="V4191" s="17"/>
    </row>
    <row r="4192" spans="22:22" x14ac:dyDescent="0.35">
      <c r="V4192" s="17"/>
    </row>
    <row r="4193" spans="22:22" x14ac:dyDescent="0.35">
      <c r="V4193" s="17"/>
    </row>
    <row r="4194" spans="22:22" x14ac:dyDescent="0.35">
      <c r="V4194" s="17"/>
    </row>
    <row r="4195" spans="22:22" x14ac:dyDescent="0.35">
      <c r="V4195" s="17"/>
    </row>
    <row r="4196" spans="22:22" x14ac:dyDescent="0.35">
      <c r="V4196" s="17"/>
    </row>
    <row r="4197" spans="22:22" x14ac:dyDescent="0.35">
      <c r="V4197" s="17"/>
    </row>
    <row r="4198" spans="22:22" x14ac:dyDescent="0.35">
      <c r="V4198" s="17"/>
    </row>
    <row r="4199" spans="22:22" x14ac:dyDescent="0.35">
      <c r="V4199" s="17"/>
    </row>
    <row r="4200" spans="22:22" x14ac:dyDescent="0.35">
      <c r="V4200" s="17"/>
    </row>
    <row r="4201" spans="22:22" x14ac:dyDescent="0.35">
      <c r="V4201" s="17"/>
    </row>
    <row r="4202" spans="22:22" x14ac:dyDescent="0.35">
      <c r="V4202" s="17"/>
    </row>
    <row r="4203" spans="22:22" x14ac:dyDescent="0.35">
      <c r="V4203" s="17"/>
    </row>
    <row r="4204" spans="22:22" x14ac:dyDescent="0.35">
      <c r="V4204" s="17"/>
    </row>
    <row r="4205" spans="22:22" x14ac:dyDescent="0.35">
      <c r="V4205" s="17"/>
    </row>
    <row r="4206" spans="22:22" x14ac:dyDescent="0.35">
      <c r="V4206" s="17"/>
    </row>
    <row r="4207" spans="22:22" x14ac:dyDescent="0.35">
      <c r="V4207" s="17"/>
    </row>
    <row r="4208" spans="22:22" x14ac:dyDescent="0.35">
      <c r="V4208" s="17"/>
    </row>
    <row r="4209" spans="22:22" x14ac:dyDescent="0.35">
      <c r="V4209" s="17"/>
    </row>
    <row r="4210" spans="22:22" x14ac:dyDescent="0.35">
      <c r="V4210" s="17"/>
    </row>
    <row r="4211" spans="22:22" x14ac:dyDescent="0.35">
      <c r="V4211" s="17"/>
    </row>
    <row r="4212" spans="22:22" x14ac:dyDescent="0.35">
      <c r="V4212" s="17"/>
    </row>
    <row r="4213" spans="22:22" x14ac:dyDescent="0.35">
      <c r="V4213" s="17"/>
    </row>
    <row r="4214" spans="22:22" x14ac:dyDescent="0.35">
      <c r="V4214" s="17"/>
    </row>
    <row r="4215" spans="22:22" x14ac:dyDescent="0.35">
      <c r="V4215" s="17"/>
    </row>
    <row r="4216" spans="22:22" x14ac:dyDescent="0.35">
      <c r="V4216" s="17"/>
    </row>
    <row r="4217" spans="22:22" x14ac:dyDescent="0.35">
      <c r="V4217" s="17"/>
    </row>
    <row r="4218" spans="22:22" x14ac:dyDescent="0.35">
      <c r="V4218" s="17"/>
    </row>
    <row r="4219" spans="22:22" x14ac:dyDescent="0.35">
      <c r="V4219" s="17"/>
    </row>
    <row r="4220" spans="22:22" x14ac:dyDescent="0.35">
      <c r="V4220" s="17"/>
    </row>
    <row r="4221" spans="22:22" x14ac:dyDescent="0.35">
      <c r="V4221" s="17"/>
    </row>
    <row r="4222" spans="22:22" x14ac:dyDescent="0.35">
      <c r="V4222" s="17"/>
    </row>
    <row r="4223" spans="22:22" x14ac:dyDescent="0.35">
      <c r="V4223" s="17"/>
    </row>
    <row r="4224" spans="22:22" x14ac:dyDescent="0.35">
      <c r="V4224" s="17"/>
    </row>
    <row r="4225" spans="22:22" x14ac:dyDescent="0.35">
      <c r="V4225" s="17"/>
    </row>
    <row r="4226" spans="22:22" x14ac:dyDescent="0.35">
      <c r="V4226" s="17"/>
    </row>
    <row r="4227" spans="22:22" x14ac:dyDescent="0.35">
      <c r="V4227" s="17"/>
    </row>
    <row r="4228" spans="22:22" x14ac:dyDescent="0.35">
      <c r="V4228" s="17"/>
    </row>
    <row r="4229" spans="22:22" x14ac:dyDescent="0.35">
      <c r="V4229" s="17"/>
    </row>
    <row r="4230" spans="22:22" x14ac:dyDescent="0.35">
      <c r="V4230" s="17"/>
    </row>
    <row r="4231" spans="22:22" x14ac:dyDescent="0.35">
      <c r="V4231" s="17"/>
    </row>
    <row r="4232" spans="22:22" x14ac:dyDescent="0.35">
      <c r="V4232" s="17"/>
    </row>
    <row r="4233" spans="22:22" x14ac:dyDescent="0.35">
      <c r="V4233" s="17"/>
    </row>
    <row r="4234" spans="22:22" x14ac:dyDescent="0.35">
      <c r="V4234" s="17"/>
    </row>
    <row r="4235" spans="22:22" x14ac:dyDescent="0.35">
      <c r="V4235" s="17"/>
    </row>
    <row r="4236" spans="22:22" x14ac:dyDescent="0.35">
      <c r="V4236" s="17"/>
    </row>
    <row r="4237" spans="22:22" x14ac:dyDescent="0.35">
      <c r="V4237" s="17"/>
    </row>
    <row r="4238" spans="22:22" x14ac:dyDescent="0.35">
      <c r="V4238" s="17"/>
    </row>
    <row r="4239" spans="22:22" x14ac:dyDescent="0.35">
      <c r="V4239" s="17"/>
    </row>
    <row r="4240" spans="22:22" x14ac:dyDescent="0.35">
      <c r="V4240" s="17"/>
    </row>
    <row r="4241" spans="22:22" x14ac:dyDescent="0.35">
      <c r="V4241" s="17"/>
    </row>
    <row r="4242" spans="22:22" x14ac:dyDescent="0.35">
      <c r="V4242" s="17"/>
    </row>
    <row r="4243" spans="22:22" x14ac:dyDescent="0.35">
      <c r="V4243" s="17"/>
    </row>
    <row r="4244" spans="22:22" x14ac:dyDescent="0.35">
      <c r="V4244" s="17"/>
    </row>
    <row r="4245" spans="22:22" x14ac:dyDescent="0.35">
      <c r="V4245" s="17"/>
    </row>
    <row r="4246" spans="22:22" x14ac:dyDescent="0.35">
      <c r="V4246" s="17"/>
    </row>
    <row r="4247" spans="22:22" x14ac:dyDescent="0.35">
      <c r="V4247" s="17"/>
    </row>
    <row r="4248" spans="22:22" x14ac:dyDescent="0.35">
      <c r="V4248" s="17"/>
    </row>
    <row r="4249" spans="22:22" x14ac:dyDescent="0.35">
      <c r="V4249" s="17"/>
    </row>
    <row r="4250" spans="22:22" x14ac:dyDescent="0.35">
      <c r="V4250" s="17"/>
    </row>
    <row r="4251" spans="22:22" x14ac:dyDescent="0.35">
      <c r="V4251" s="17"/>
    </row>
    <row r="4252" spans="22:22" x14ac:dyDescent="0.35">
      <c r="V4252" s="17"/>
    </row>
    <row r="4253" spans="22:22" x14ac:dyDescent="0.35">
      <c r="V4253" s="17"/>
    </row>
    <row r="4254" spans="22:22" x14ac:dyDescent="0.35">
      <c r="V4254" s="17"/>
    </row>
    <row r="4255" spans="22:22" x14ac:dyDescent="0.35">
      <c r="V4255" s="17"/>
    </row>
    <row r="4256" spans="22:22" x14ac:dyDescent="0.35">
      <c r="V4256" s="17"/>
    </row>
    <row r="4257" spans="22:22" x14ac:dyDescent="0.35">
      <c r="V4257" s="17"/>
    </row>
    <row r="4258" spans="22:22" x14ac:dyDescent="0.35">
      <c r="V4258" s="17"/>
    </row>
    <row r="4259" spans="22:22" x14ac:dyDescent="0.35">
      <c r="V4259" s="17"/>
    </row>
    <row r="4260" spans="22:22" x14ac:dyDescent="0.35">
      <c r="V4260" s="17"/>
    </row>
    <row r="4261" spans="22:22" x14ac:dyDescent="0.35">
      <c r="V4261" s="17"/>
    </row>
    <row r="4262" spans="22:22" x14ac:dyDescent="0.35">
      <c r="V4262" s="17"/>
    </row>
    <row r="4263" spans="22:22" x14ac:dyDescent="0.35">
      <c r="V4263" s="17"/>
    </row>
    <row r="4264" spans="22:22" x14ac:dyDescent="0.35">
      <c r="V4264" s="17"/>
    </row>
    <row r="4265" spans="22:22" x14ac:dyDescent="0.35">
      <c r="V4265" s="17"/>
    </row>
    <row r="4266" spans="22:22" x14ac:dyDescent="0.35">
      <c r="V4266" s="17"/>
    </row>
    <row r="4267" spans="22:22" x14ac:dyDescent="0.35">
      <c r="V4267" s="17"/>
    </row>
    <row r="4268" spans="22:22" x14ac:dyDescent="0.35">
      <c r="V4268" s="17"/>
    </row>
    <row r="4269" spans="22:22" x14ac:dyDescent="0.35">
      <c r="V4269" s="17"/>
    </row>
    <row r="4270" spans="22:22" x14ac:dyDescent="0.35">
      <c r="V4270" s="17"/>
    </row>
    <row r="4271" spans="22:22" x14ac:dyDescent="0.35">
      <c r="V4271" s="17"/>
    </row>
    <row r="4272" spans="22:22" x14ac:dyDescent="0.35">
      <c r="V4272" s="17"/>
    </row>
    <row r="4273" spans="22:22" x14ac:dyDescent="0.35">
      <c r="V4273" s="17"/>
    </row>
    <row r="4274" spans="22:22" x14ac:dyDescent="0.35">
      <c r="V4274" s="17"/>
    </row>
    <row r="4275" spans="22:22" x14ac:dyDescent="0.35">
      <c r="V4275" s="17"/>
    </row>
    <row r="4276" spans="22:22" x14ac:dyDescent="0.35">
      <c r="V4276" s="17"/>
    </row>
    <row r="4277" spans="22:22" x14ac:dyDescent="0.35">
      <c r="V4277" s="17"/>
    </row>
    <row r="4278" spans="22:22" x14ac:dyDescent="0.35">
      <c r="V4278" s="17"/>
    </row>
    <row r="4279" spans="22:22" x14ac:dyDescent="0.35">
      <c r="V4279" s="17"/>
    </row>
    <row r="4280" spans="22:22" x14ac:dyDescent="0.35">
      <c r="V4280" s="17"/>
    </row>
    <row r="4281" spans="22:22" x14ac:dyDescent="0.35">
      <c r="V4281" s="17"/>
    </row>
    <row r="4282" spans="22:22" x14ac:dyDescent="0.35">
      <c r="V4282" s="17"/>
    </row>
    <row r="4283" spans="22:22" x14ac:dyDescent="0.35">
      <c r="V4283" s="17"/>
    </row>
    <row r="4284" spans="22:22" x14ac:dyDescent="0.35">
      <c r="V4284" s="17"/>
    </row>
    <row r="4285" spans="22:22" x14ac:dyDescent="0.35">
      <c r="V4285" s="17"/>
    </row>
    <row r="4286" spans="22:22" x14ac:dyDescent="0.35">
      <c r="V4286" s="17"/>
    </row>
    <row r="4287" spans="22:22" x14ac:dyDescent="0.35">
      <c r="V4287" s="17"/>
    </row>
    <row r="4288" spans="22:22" x14ac:dyDescent="0.35">
      <c r="V4288" s="17"/>
    </row>
    <row r="4289" spans="22:22" x14ac:dyDescent="0.35">
      <c r="V4289" s="17"/>
    </row>
    <row r="4290" spans="22:22" x14ac:dyDescent="0.35">
      <c r="V4290" s="17"/>
    </row>
    <row r="4291" spans="22:22" x14ac:dyDescent="0.35">
      <c r="V4291" s="17"/>
    </row>
    <row r="4292" spans="22:22" x14ac:dyDescent="0.35">
      <c r="V4292" s="17"/>
    </row>
    <row r="4293" spans="22:22" x14ac:dyDescent="0.35">
      <c r="V4293" s="17"/>
    </row>
    <row r="4294" spans="22:22" x14ac:dyDescent="0.35">
      <c r="V4294" s="17"/>
    </row>
    <row r="4295" spans="22:22" x14ac:dyDescent="0.35">
      <c r="V4295" s="17"/>
    </row>
    <row r="4296" spans="22:22" x14ac:dyDescent="0.35">
      <c r="V4296" s="17"/>
    </row>
    <row r="4297" spans="22:22" x14ac:dyDescent="0.35">
      <c r="V4297" s="17"/>
    </row>
    <row r="4298" spans="22:22" x14ac:dyDescent="0.35">
      <c r="V4298" s="17"/>
    </row>
    <row r="4299" spans="22:22" x14ac:dyDescent="0.35">
      <c r="V4299" s="17"/>
    </row>
    <row r="4300" spans="22:22" x14ac:dyDescent="0.35">
      <c r="V4300" s="17"/>
    </row>
    <row r="4301" spans="22:22" x14ac:dyDescent="0.35">
      <c r="V4301" s="17"/>
    </row>
    <row r="4302" spans="22:22" x14ac:dyDescent="0.35">
      <c r="V4302" s="17"/>
    </row>
    <row r="4303" spans="22:22" x14ac:dyDescent="0.35">
      <c r="V4303" s="17"/>
    </row>
    <row r="4304" spans="22:22" x14ac:dyDescent="0.35">
      <c r="V4304" s="17"/>
    </row>
    <row r="4305" spans="22:22" x14ac:dyDescent="0.35">
      <c r="V4305" s="17"/>
    </row>
    <row r="4306" spans="22:22" x14ac:dyDescent="0.35">
      <c r="V4306" s="17"/>
    </row>
    <row r="4307" spans="22:22" x14ac:dyDescent="0.35">
      <c r="V4307" s="17"/>
    </row>
    <row r="4308" spans="22:22" x14ac:dyDescent="0.35">
      <c r="V4308" s="17"/>
    </row>
    <row r="4309" spans="22:22" x14ac:dyDescent="0.35">
      <c r="V4309" s="17"/>
    </row>
    <row r="4310" spans="22:22" x14ac:dyDescent="0.35">
      <c r="V4310" s="17"/>
    </row>
    <row r="4311" spans="22:22" x14ac:dyDescent="0.35">
      <c r="V4311" s="17"/>
    </row>
    <row r="4312" spans="22:22" x14ac:dyDescent="0.35">
      <c r="V4312" s="17"/>
    </row>
    <row r="4313" spans="22:22" x14ac:dyDescent="0.35">
      <c r="V4313" s="17"/>
    </row>
    <row r="4314" spans="22:22" x14ac:dyDescent="0.35">
      <c r="V4314" s="17"/>
    </row>
    <row r="4315" spans="22:22" x14ac:dyDescent="0.35">
      <c r="V4315" s="17"/>
    </row>
    <row r="4316" spans="22:22" x14ac:dyDescent="0.35">
      <c r="V4316" s="17"/>
    </row>
    <row r="4317" spans="22:22" x14ac:dyDescent="0.35">
      <c r="V4317" s="17"/>
    </row>
    <row r="4318" spans="22:22" x14ac:dyDescent="0.35">
      <c r="V4318" s="17"/>
    </row>
    <row r="4319" spans="22:22" x14ac:dyDescent="0.35">
      <c r="V4319" s="17"/>
    </row>
    <row r="4320" spans="22:22" x14ac:dyDescent="0.35">
      <c r="V4320" s="17"/>
    </row>
    <row r="4321" spans="22:22" x14ac:dyDescent="0.35">
      <c r="V4321" s="17"/>
    </row>
    <row r="4322" spans="22:22" x14ac:dyDescent="0.35">
      <c r="V4322" s="17"/>
    </row>
    <row r="4323" spans="22:22" x14ac:dyDescent="0.35">
      <c r="V4323" s="17"/>
    </row>
    <row r="4324" spans="22:22" x14ac:dyDescent="0.35">
      <c r="V4324" s="17"/>
    </row>
    <row r="4325" spans="22:22" x14ac:dyDescent="0.35">
      <c r="V4325" s="17"/>
    </row>
    <row r="4326" spans="22:22" x14ac:dyDescent="0.35">
      <c r="V4326" s="17"/>
    </row>
    <row r="4327" spans="22:22" x14ac:dyDescent="0.35">
      <c r="V4327" s="17"/>
    </row>
    <row r="4328" spans="22:22" x14ac:dyDescent="0.35">
      <c r="V4328" s="17"/>
    </row>
    <row r="4329" spans="22:22" x14ac:dyDescent="0.35">
      <c r="V4329" s="17"/>
    </row>
    <row r="4330" spans="22:22" x14ac:dyDescent="0.35">
      <c r="V4330" s="17"/>
    </row>
    <row r="4331" spans="22:22" x14ac:dyDescent="0.35">
      <c r="V4331" s="17"/>
    </row>
    <row r="4332" spans="22:22" x14ac:dyDescent="0.35">
      <c r="V4332" s="17"/>
    </row>
    <row r="4333" spans="22:22" x14ac:dyDescent="0.35">
      <c r="V4333" s="17"/>
    </row>
    <row r="4334" spans="22:22" x14ac:dyDescent="0.35">
      <c r="V4334" s="17"/>
    </row>
    <row r="4335" spans="22:22" x14ac:dyDescent="0.35">
      <c r="V4335" s="17"/>
    </row>
    <row r="4336" spans="22:22" x14ac:dyDescent="0.35">
      <c r="V4336" s="17"/>
    </row>
    <row r="4337" spans="22:22" x14ac:dyDescent="0.35">
      <c r="V4337" s="17"/>
    </row>
    <row r="4338" spans="22:22" x14ac:dyDescent="0.35">
      <c r="V4338" s="17"/>
    </row>
    <row r="4339" spans="22:22" x14ac:dyDescent="0.35">
      <c r="V4339" s="17"/>
    </row>
    <row r="4340" spans="22:22" x14ac:dyDescent="0.35">
      <c r="V4340" s="17"/>
    </row>
    <row r="4341" spans="22:22" x14ac:dyDescent="0.35">
      <c r="V4341" s="17"/>
    </row>
    <row r="4342" spans="22:22" x14ac:dyDescent="0.35">
      <c r="V4342" s="17"/>
    </row>
    <row r="4343" spans="22:22" x14ac:dyDescent="0.35">
      <c r="V4343" s="17"/>
    </row>
    <row r="4344" spans="22:22" x14ac:dyDescent="0.35">
      <c r="V4344" s="17"/>
    </row>
    <row r="4345" spans="22:22" x14ac:dyDescent="0.35">
      <c r="V4345" s="17"/>
    </row>
    <row r="4346" spans="22:22" x14ac:dyDescent="0.35">
      <c r="V4346" s="17"/>
    </row>
    <row r="4347" spans="22:22" x14ac:dyDescent="0.35">
      <c r="V4347" s="17"/>
    </row>
    <row r="4348" spans="22:22" x14ac:dyDescent="0.35">
      <c r="V4348" s="17"/>
    </row>
    <row r="4349" spans="22:22" x14ac:dyDescent="0.35">
      <c r="V4349" s="17"/>
    </row>
    <row r="4350" spans="22:22" x14ac:dyDescent="0.35">
      <c r="V4350" s="17"/>
    </row>
    <row r="4351" spans="22:22" x14ac:dyDescent="0.35">
      <c r="V4351" s="17"/>
    </row>
    <row r="4352" spans="22:22" x14ac:dyDescent="0.35">
      <c r="V4352" s="17"/>
    </row>
    <row r="4353" spans="22:22" x14ac:dyDescent="0.35">
      <c r="V4353" s="17"/>
    </row>
    <row r="4354" spans="22:22" x14ac:dyDescent="0.35">
      <c r="V4354" s="17"/>
    </row>
    <row r="4355" spans="22:22" x14ac:dyDescent="0.35">
      <c r="V4355" s="17"/>
    </row>
    <row r="4356" spans="22:22" x14ac:dyDescent="0.35">
      <c r="V4356" s="17"/>
    </row>
    <row r="4357" spans="22:22" x14ac:dyDescent="0.35">
      <c r="V4357" s="17"/>
    </row>
    <row r="4358" spans="22:22" x14ac:dyDescent="0.35">
      <c r="V4358" s="17"/>
    </row>
    <row r="4359" spans="22:22" x14ac:dyDescent="0.35">
      <c r="V4359" s="17"/>
    </row>
    <row r="4360" spans="22:22" x14ac:dyDescent="0.35">
      <c r="V4360" s="17"/>
    </row>
    <row r="4361" spans="22:22" x14ac:dyDescent="0.35">
      <c r="V4361" s="17"/>
    </row>
    <row r="4362" spans="22:22" x14ac:dyDescent="0.35">
      <c r="V4362" s="17"/>
    </row>
    <row r="4363" spans="22:22" x14ac:dyDescent="0.35">
      <c r="V4363" s="17"/>
    </row>
    <row r="4364" spans="22:22" x14ac:dyDescent="0.35">
      <c r="V4364" s="17"/>
    </row>
    <row r="4365" spans="22:22" x14ac:dyDescent="0.35">
      <c r="V4365" s="17"/>
    </row>
    <row r="4366" spans="22:22" x14ac:dyDescent="0.35">
      <c r="V4366" s="17"/>
    </row>
    <row r="4367" spans="22:22" x14ac:dyDescent="0.35">
      <c r="V4367" s="17"/>
    </row>
    <row r="4368" spans="22:22" x14ac:dyDescent="0.35">
      <c r="V4368" s="17"/>
    </row>
    <row r="4369" spans="22:22" x14ac:dyDescent="0.35">
      <c r="V4369" s="17"/>
    </row>
    <row r="4370" spans="22:22" x14ac:dyDescent="0.35">
      <c r="V4370" s="17"/>
    </row>
    <row r="4371" spans="22:22" x14ac:dyDescent="0.35">
      <c r="V4371" s="17"/>
    </row>
    <row r="4372" spans="22:22" x14ac:dyDescent="0.35">
      <c r="V4372" s="17"/>
    </row>
    <row r="4373" spans="22:22" x14ac:dyDescent="0.35">
      <c r="V4373" s="17"/>
    </row>
    <row r="4374" spans="22:22" x14ac:dyDescent="0.35">
      <c r="V4374" s="17"/>
    </row>
    <row r="4375" spans="22:22" x14ac:dyDescent="0.35">
      <c r="V4375" s="17"/>
    </row>
    <row r="4376" spans="22:22" x14ac:dyDescent="0.35">
      <c r="V4376" s="17"/>
    </row>
    <row r="4377" spans="22:22" x14ac:dyDescent="0.35">
      <c r="V4377" s="17"/>
    </row>
    <row r="4378" spans="22:22" x14ac:dyDescent="0.35">
      <c r="V4378" s="17"/>
    </row>
    <row r="4379" spans="22:22" x14ac:dyDescent="0.35">
      <c r="V4379" s="17"/>
    </row>
    <row r="4380" spans="22:22" x14ac:dyDescent="0.35">
      <c r="V4380" s="17"/>
    </row>
    <row r="4381" spans="22:22" x14ac:dyDescent="0.35">
      <c r="V4381" s="17"/>
    </row>
    <row r="4382" spans="22:22" x14ac:dyDescent="0.35">
      <c r="V4382" s="17"/>
    </row>
    <row r="4383" spans="22:22" x14ac:dyDescent="0.35">
      <c r="V4383" s="17"/>
    </row>
    <row r="4384" spans="22:22" x14ac:dyDescent="0.35">
      <c r="V4384" s="17"/>
    </row>
    <row r="4385" spans="22:22" x14ac:dyDescent="0.35">
      <c r="V4385" s="17"/>
    </row>
    <row r="4386" spans="22:22" x14ac:dyDescent="0.35">
      <c r="V4386" s="17"/>
    </row>
    <row r="4387" spans="22:22" x14ac:dyDescent="0.35">
      <c r="V4387" s="17"/>
    </row>
    <row r="4388" spans="22:22" x14ac:dyDescent="0.35">
      <c r="V4388" s="17"/>
    </row>
    <row r="4389" spans="22:22" x14ac:dyDescent="0.35">
      <c r="V4389" s="17"/>
    </row>
    <row r="4390" spans="22:22" x14ac:dyDescent="0.35">
      <c r="V4390" s="17"/>
    </row>
    <row r="4391" spans="22:22" x14ac:dyDescent="0.35">
      <c r="V4391" s="17"/>
    </row>
    <row r="4392" spans="22:22" x14ac:dyDescent="0.35">
      <c r="V4392" s="17"/>
    </row>
    <row r="4393" spans="22:22" x14ac:dyDescent="0.35">
      <c r="V4393" s="17"/>
    </row>
    <row r="4394" spans="22:22" x14ac:dyDescent="0.35">
      <c r="V4394" s="17"/>
    </row>
    <row r="4395" spans="22:22" x14ac:dyDescent="0.35">
      <c r="V4395" s="17"/>
    </row>
    <row r="4396" spans="22:22" x14ac:dyDescent="0.35">
      <c r="V4396" s="17"/>
    </row>
    <row r="4397" spans="22:22" x14ac:dyDescent="0.35">
      <c r="V4397" s="17"/>
    </row>
    <row r="4398" spans="22:22" x14ac:dyDescent="0.35">
      <c r="V4398" s="17"/>
    </row>
    <row r="4399" spans="22:22" x14ac:dyDescent="0.35">
      <c r="V4399" s="17"/>
    </row>
    <row r="4400" spans="22:22" x14ac:dyDescent="0.35">
      <c r="V4400" s="17"/>
    </row>
    <row r="4401" spans="22:22" x14ac:dyDescent="0.35">
      <c r="V4401" s="17"/>
    </row>
    <row r="4402" spans="22:22" x14ac:dyDescent="0.35">
      <c r="V4402" s="17"/>
    </row>
    <row r="4403" spans="22:22" x14ac:dyDescent="0.35">
      <c r="V4403" s="17"/>
    </row>
    <row r="4404" spans="22:22" x14ac:dyDescent="0.35">
      <c r="V4404" s="17"/>
    </row>
    <row r="4405" spans="22:22" x14ac:dyDescent="0.35">
      <c r="V4405" s="17"/>
    </row>
    <row r="4406" spans="22:22" x14ac:dyDescent="0.35">
      <c r="V4406" s="17"/>
    </row>
    <row r="4407" spans="22:22" x14ac:dyDescent="0.35">
      <c r="V4407" s="17"/>
    </row>
    <row r="4408" spans="22:22" x14ac:dyDescent="0.35">
      <c r="V4408" s="17"/>
    </row>
    <row r="4409" spans="22:22" x14ac:dyDescent="0.35">
      <c r="V4409" s="17"/>
    </row>
    <row r="4410" spans="22:22" x14ac:dyDescent="0.35">
      <c r="V4410" s="17"/>
    </row>
    <row r="4411" spans="22:22" x14ac:dyDescent="0.35">
      <c r="V4411" s="17"/>
    </row>
    <row r="4412" spans="22:22" x14ac:dyDescent="0.35">
      <c r="V4412" s="17"/>
    </row>
    <row r="4413" spans="22:22" x14ac:dyDescent="0.35">
      <c r="V4413" s="17"/>
    </row>
    <row r="4414" spans="22:22" x14ac:dyDescent="0.35">
      <c r="V4414" s="17"/>
    </row>
    <row r="4415" spans="22:22" x14ac:dyDescent="0.35">
      <c r="V4415" s="17"/>
    </row>
    <row r="4416" spans="22:22" x14ac:dyDescent="0.35">
      <c r="V4416" s="17"/>
    </row>
    <row r="4417" spans="22:22" x14ac:dyDescent="0.35">
      <c r="V4417" s="17"/>
    </row>
    <row r="4418" spans="22:22" x14ac:dyDescent="0.35">
      <c r="V4418" s="17"/>
    </row>
    <row r="4419" spans="22:22" x14ac:dyDescent="0.35">
      <c r="V4419" s="17"/>
    </row>
    <row r="4420" spans="22:22" x14ac:dyDescent="0.35">
      <c r="V4420" s="17"/>
    </row>
    <row r="4421" spans="22:22" x14ac:dyDescent="0.35">
      <c r="V4421" s="17"/>
    </row>
    <row r="4422" spans="22:22" x14ac:dyDescent="0.35">
      <c r="V4422" s="17"/>
    </row>
    <row r="4423" spans="22:22" x14ac:dyDescent="0.35">
      <c r="V4423" s="17"/>
    </row>
    <row r="4424" spans="22:22" x14ac:dyDescent="0.35">
      <c r="V4424" s="17"/>
    </row>
    <row r="4425" spans="22:22" x14ac:dyDescent="0.35">
      <c r="V4425" s="17"/>
    </row>
    <row r="4426" spans="22:22" x14ac:dyDescent="0.35">
      <c r="V4426" s="17"/>
    </row>
    <row r="4427" spans="22:22" x14ac:dyDescent="0.35">
      <c r="V4427" s="17"/>
    </row>
    <row r="4428" spans="22:22" x14ac:dyDescent="0.35">
      <c r="V4428" s="17"/>
    </row>
    <row r="4429" spans="22:22" x14ac:dyDescent="0.35">
      <c r="V4429" s="17"/>
    </row>
    <row r="4430" spans="22:22" x14ac:dyDescent="0.35">
      <c r="V4430" s="17"/>
    </row>
    <row r="4431" spans="22:22" x14ac:dyDescent="0.35">
      <c r="V4431" s="17"/>
    </row>
    <row r="4432" spans="22:22" x14ac:dyDescent="0.35">
      <c r="V4432" s="17"/>
    </row>
    <row r="4433" spans="22:22" x14ac:dyDescent="0.35">
      <c r="V4433" s="17"/>
    </row>
    <row r="4434" spans="22:22" x14ac:dyDescent="0.35">
      <c r="V4434" s="17"/>
    </row>
    <row r="4435" spans="22:22" x14ac:dyDescent="0.35">
      <c r="V4435" s="17"/>
    </row>
    <row r="4436" spans="22:22" x14ac:dyDescent="0.35">
      <c r="V4436" s="17"/>
    </row>
    <row r="4437" spans="22:22" x14ac:dyDescent="0.35">
      <c r="V4437" s="17"/>
    </row>
    <row r="4438" spans="22:22" x14ac:dyDescent="0.35">
      <c r="V4438" s="17"/>
    </row>
    <row r="4439" spans="22:22" x14ac:dyDescent="0.35">
      <c r="V4439" s="17"/>
    </row>
    <row r="4440" spans="22:22" x14ac:dyDescent="0.35">
      <c r="V4440" s="17"/>
    </row>
    <row r="4441" spans="22:22" x14ac:dyDescent="0.35">
      <c r="V4441" s="17"/>
    </row>
    <row r="4442" spans="22:22" x14ac:dyDescent="0.35">
      <c r="V4442" s="17"/>
    </row>
    <row r="4443" spans="22:22" x14ac:dyDescent="0.35">
      <c r="V4443" s="17"/>
    </row>
    <row r="4444" spans="22:22" x14ac:dyDescent="0.35">
      <c r="V4444" s="17"/>
    </row>
    <row r="4445" spans="22:22" x14ac:dyDescent="0.35">
      <c r="V4445" s="17"/>
    </row>
    <row r="4446" spans="22:22" x14ac:dyDescent="0.35">
      <c r="V4446" s="17"/>
    </row>
    <row r="4447" spans="22:22" x14ac:dyDescent="0.35">
      <c r="V4447" s="17"/>
    </row>
    <row r="4448" spans="22:22" x14ac:dyDescent="0.35">
      <c r="V4448" s="17"/>
    </row>
    <row r="4449" spans="22:22" x14ac:dyDescent="0.35">
      <c r="V4449" s="17"/>
    </row>
    <row r="4450" spans="22:22" x14ac:dyDescent="0.35">
      <c r="V4450" s="17"/>
    </row>
    <row r="4451" spans="22:22" x14ac:dyDescent="0.35">
      <c r="V4451" s="17"/>
    </row>
    <row r="4452" spans="22:22" x14ac:dyDescent="0.35">
      <c r="V4452" s="17"/>
    </row>
    <row r="4453" spans="22:22" x14ac:dyDescent="0.35">
      <c r="V4453" s="17"/>
    </row>
    <row r="4454" spans="22:22" x14ac:dyDescent="0.35">
      <c r="V4454" s="17"/>
    </row>
    <row r="4455" spans="22:22" x14ac:dyDescent="0.35">
      <c r="V4455" s="17"/>
    </row>
    <row r="4456" spans="22:22" x14ac:dyDescent="0.35">
      <c r="V4456" s="17"/>
    </row>
    <row r="4457" spans="22:22" x14ac:dyDescent="0.35">
      <c r="V4457" s="17"/>
    </row>
    <row r="4458" spans="22:22" x14ac:dyDescent="0.35">
      <c r="V4458" s="17"/>
    </row>
    <row r="4459" spans="22:22" x14ac:dyDescent="0.35">
      <c r="V4459" s="17"/>
    </row>
    <row r="4460" spans="22:22" x14ac:dyDescent="0.35">
      <c r="V4460" s="17"/>
    </row>
    <row r="4461" spans="22:22" x14ac:dyDescent="0.35">
      <c r="V4461" s="17"/>
    </row>
    <row r="4462" spans="22:22" x14ac:dyDescent="0.35">
      <c r="V4462" s="17"/>
    </row>
    <row r="4463" spans="22:22" x14ac:dyDescent="0.35">
      <c r="V4463" s="17"/>
    </row>
    <row r="4464" spans="22:22" x14ac:dyDescent="0.35">
      <c r="V4464" s="17"/>
    </row>
    <row r="4465" spans="22:22" x14ac:dyDescent="0.35">
      <c r="V4465" s="17"/>
    </row>
    <row r="4466" spans="22:22" x14ac:dyDescent="0.35">
      <c r="V4466" s="17"/>
    </row>
    <row r="4467" spans="22:22" x14ac:dyDescent="0.35">
      <c r="V4467" s="17"/>
    </row>
    <row r="4468" spans="22:22" x14ac:dyDescent="0.35">
      <c r="V4468" s="17"/>
    </row>
    <row r="4469" spans="22:22" x14ac:dyDescent="0.35">
      <c r="V4469" s="17"/>
    </row>
    <row r="4470" spans="22:22" x14ac:dyDescent="0.35">
      <c r="V4470" s="17"/>
    </row>
    <row r="4471" spans="22:22" x14ac:dyDescent="0.35">
      <c r="V4471" s="17"/>
    </row>
    <row r="4472" spans="22:22" x14ac:dyDescent="0.35">
      <c r="V4472" s="17"/>
    </row>
    <row r="4473" spans="22:22" x14ac:dyDescent="0.35">
      <c r="V4473" s="17"/>
    </row>
    <row r="4474" spans="22:22" x14ac:dyDescent="0.35">
      <c r="V4474" s="17"/>
    </row>
    <row r="4475" spans="22:22" x14ac:dyDescent="0.35">
      <c r="V4475" s="17"/>
    </row>
    <row r="4476" spans="22:22" x14ac:dyDescent="0.35">
      <c r="V4476" s="17"/>
    </row>
    <row r="4477" spans="22:22" x14ac:dyDescent="0.35">
      <c r="V4477" s="17"/>
    </row>
    <row r="4478" spans="22:22" x14ac:dyDescent="0.35">
      <c r="V4478" s="17"/>
    </row>
    <row r="4479" spans="22:22" x14ac:dyDescent="0.35">
      <c r="V4479" s="17"/>
    </row>
    <row r="4480" spans="22:22" x14ac:dyDescent="0.35">
      <c r="V4480" s="17"/>
    </row>
    <row r="4481" spans="22:22" x14ac:dyDescent="0.35">
      <c r="V4481" s="17"/>
    </row>
    <row r="4482" spans="22:22" x14ac:dyDescent="0.35">
      <c r="V4482" s="17"/>
    </row>
    <row r="4483" spans="22:22" x14ac:dyDescent="0.35">
      <c r="V4483" s="17"/>
    </row>
    <row r="4484" spans="22:22" x14ac:dyDescent="0.35">
      <c r="V4484" s="17"/>
    </row>
    <row r="4485" spans="22:22" x14ac:dyDescent="0.35">
      <c r="V4485" s="17"/>
    </row>
    <row r="4486" spans="22:22" x14ac:dyDescent="0.35">
      <c r="V4486" s="17"/>
    </row>
    <row r="4487" spans="22:22" x14ac:dyDescent="0.35">
      <c r="V4487" s="17"/>
    </row>
    <row r="4488" spans="22:22" x14ac:dyDescent="0.35">
      <c r="V4488" s="17"/>
    </row>
    <row r="4489" spans="22:22" x14ac:dyDescent="0.35">
      <c r="V4489" s="17"/>
    </row>
    <row r="4490" spans="22:22" x14ac:dyDescent="0.35">
      <c r="V4490" s="17"/>
    </row>
    <row r="4491" spans="22:22" x14ac:dyDescent="0.35">
      <c r="V4491" s="17"/>
    </row>
    <row r="4492" spans="22:22" x14ac:dyDescent="0.35">
      <c r="V4492" s="17"/>
    </row>
    <row r="4493" spans="22:22" x14ac:dyDescent="0.35">
      <c r="V4493" s="17"/>
    </row>
    <row r="4494" spans="22:22" x14ac:dyDescent="0.35">
      <c r="V4494" s="17"/>
    </row>
    <row r="4495" spans="22:22" x14ac:dyDescent="0.35">
      <c r="V4495" s="17"/>
    </row>
    <row r="4496" spans="22:22" x14ac:dyDescent="0.35">
      <c r="V4496" s="17"/>
    </row>
    <row r="4497" spans="22:22" x14ac:dyDescent="0.35">
      <c r="V4497" s="17"/>
    </row>
    <row r="4498" spans="22:22" x14ac:dyDescent="0.35">
      <c r="V4498" s="17"/>
    </row>
    <row r="4499" spans="22:22" x14ac:dyDescent="0.35">
      <c r="V4499" s="17"/>
    </row>
    <row r="4500" spans="22:22" x14ac:dyDescent="0.35">
      <c r="V4500" s="17"/>
    </row>
    <row r="4501" spans="22:22" x14ac:dyDescent="0.35">
      <c r="V4501" s="17"/>
    </row>
    <row r="4502" spans="22:22" x14ac:dyDescent="0.35">
      <c r="V4502" s="17"/>
    </row>
    <row r="4503" spans="22:22" x14ac:dyDescent="0.35">
      <c r="V4503" s="17"/>
    </row>
    <row r="4504" spans="22:22" x14ac:dyDescent="0.35">
      <c r="V4504" s="17"/>
    </row>
    <row r="4505" spans="22:22" x14ac:dyDescent="0.35">
      <c r="V4505" s="17"/>
    </row>
    <row r="4506" spans="22:22" x14ac:dyDescent="0.35">
      <c r="V4506" s="17"/>
    </row>
    <row r="4507" spans="22:22" x14ac:dyDescent="0.35">
      <c r="V4507" s="17"/>
    </row>
    <row r="4508" spans="22:22" x14ac:dyDescent="0.35">
      <c r="V4508" s="17"/>
    </row>
    <row r="4509" spans="22:22" x14ac:dyDescent="0.35">
      <c r="V4509" s="17"/>
    </row>
    <row r="4510" spans="22:22" x14ac:dyDescent="0.35">
      <c r="V4510" s="17"/>
    </row>
    <row r="4511" spans="22:22" x14ac:dyDescent="0.35">
      <c r="V4511" s="17"/>
    </row>
    <row r="4512" spans="22:22" x14ac:dyDescent="0.35">
      <c r="V4512" s="17"/>
    </row>
    <row r="4513" spans="22:22" x14ac:dyDescent="0.35">
      <c r="V4513" s="17"/>
    </row>
    <row r="4514" spans="22:22" x14ac:dyDescent="0.35">
      <c r="V4514" s="17"/>
    </row>
    <row r="4515" spans="22:22" x14ac:dyDescent="0.35">
      <c r="V4515" s="17"/>
    </row>
    <row r="4516" spans="22:22" x14ac:dyDescent="0.35">
      <c r="V4516" s="17"/>
    </row>
    <row r="4517" spans="22:22" x14ac:dyDescent="0.35">
      <c r="V4517" s="17"/>
    </row>
    <row r="4518" spans="22:22" x14ac:dyDescent="0.35">
      <c r="V4518" s="17"/>
    </row>
    <row r="4519" spans="22:22" x14ac:dyDescent="0.35">
      <c r="V4519" s="17"/>
    </row>
    <row r="4520" spans="22:22" x14ac:dyDescent="0.35">
      <c r="V4520" s="17"/>
    </row>
    <row r="4521" spans="22:22" x14ac:dyDescent="0.35">
      <c r="V4521" s="17"/>
    </row>
    <row r="4522" spans="22:22" x14ac:dyDescent="0.35">
      <c r="V4522" s="17"/>
    </row>
    <row r="4523" spans="22:22" x14ac:dyDescent="0.35">
      <c r="V4523" s="17"/>
    </row>
    <row r="4524" spans="22:22" x14ac:dyDescent="0.35">
      <c r="V4524" s="17"/>
    </row>
    <row r="4525" spans="22:22" x14ac:dyDescent="0.35">
      <c r="V4525" s="17"/>
    </row>
    <row r="4526" spans="22:22" x14ac:dyDescent="0.35">
      <c r="V4526" s="17"/>
    </row>
    <row r="4527" spans="22:22" x14ac:dyDescent="0.35">
      <c r="V4527" s="17"/>
    </row>
    <row r="4528" spans="22:22" x14ac:dyDescent="0.35">
      <c r="V4528" s="17"/>
    </row>
    <row r="4529" spans="22:22" x14ac:dyDescent="0.35">
      <c r="V4529" s="17"/>
    </row>
    <row r="4530" spans="22:22" x14ac:dyDescent="0.35">
      <c r="V4530" s="17"/>
    </row>
    <row r="4531" spans="22:22" x14ac:dyDescent="0.35">
      <c r="V4531" s="17"/>
    </row>
    <row r="4532" spans="22:22" x14ac:dyDescent="0.35">
      <c r="V4532" s="17"/>
    </row>
    <row r="4533" spans="22:22" x14ac:dyDescent="0.35">
      <c r="V4533" s="17"/>
    </row>
    <row r="4534" spans="22:22" x14ac:dyDescent="0.35">
      <c r="V4534" s="17"/>
    </row>
    <row r="4535" spans="22:22" x14ac:dyDescent="0.35">
      <c r="V4535" s="17"/>
    </row>
    <row r="4536" spans="22:22" x14ac:dyDescent="0.35">
      <c r="V4536" s="17"/>
    </row>
    <row r="4537" spans="22:22" x14ac:dyDescent="0.35">
      <c r="V4537" s="17"/>
    </row>
    <row r="4538" spans="22:22" x14ac:dyDescent="0.35">
      <c r="V4538" s="17"/>
    </row>
    <row r="4539" spans="22:22" x14ac:dyDescent="0.35">
      <c r="V4539" s="17"/>
    </row>
    <row r="4540" spans="22:22" x14ac:dyDescent="0.35">
      <c r="V4540" s="17"/>
    </row>
    <row r="4541" spans="22:22" x14ac:dyDescent="0.35">
      <c r="V4541" s="17"/>
    </row>
    <row r="4542" spans="22:22" x14ac:dyDescent="0.35">
      <c r="V4542" s="17"/>
    </row>
    <row r="4543" spans="22:22" x14ac:dyDescent="0.35">
      <c r="V4543" s="17"/>
    </row>
    <row r="4544" spans="22:22" x14ac:dyDescent="0.35">
      <c r="V4544" s="17"/>
    </row>
    <row r="4545" spans="22:22" x14ac:dyDescent="0.35">
      <c r="V4545" s="17"/>
    </row>
    <row r="4546" spans="22:22" x14ac:dyDescent="0.35">
      <c r="V4546" s="17"/>
    </row>
    <row r="4547" spans="22:22" x14ac:dyDescent="0.35">
      <c r="V4547" s="17"/>
    </row>
    <row r="4548" spans="22:22" x14ac:dyDescent="0.35">
      <c r="V4548" s="17"/>
    </row>
    <row r="4549" spans="22:22" x14ac:dyDescent="0.35">
      <c r="V4549" s="17"/>
    </row>
    <row r="4550" spans="22:22" x14ac:dyDescent="0.35">
      <c r="V4550" s="17"/>
    </row>
    <row r="4551" spans="22:22" x14ac:dyDescent="0.35">
      <c r="V4551" s="17"/>
    </row>
    <row r="4552" spans="22:22" x14ac:dyDescent="0.35">
      <c r="V4552" s="17"/>
    </row>
    <row r="4553" spans="22:22" x14ac:dyDescent="0.35">
      <c r="V4553" s="17"/>
    </row>
    <row r="4554" spans="22:22" x14ac:dyDescent="0.35">
      <c r="V4554" s="17"/>
    </row>
    <row r="4555" spans="22:22" x14ac:dyDescent="0.35">
      <c r="V4555" s="17"/>
    </row>
    <row r="4556" spans="22:22" x14ac:dyDescent="0.35">
      <c r="V4556" s="17"/>
    </row>
    <row r="4557" spans="22:22" x14ac:dyDescent="0.35">
      <c r="V4557" s="17"/>
    </row>
    <row r="4558" spans="22:22" x14ac:dyDescent="0.35">
      <c r="V4558" s="17"/>
    </row>
    <row r="4559" spans="22:22" x14ac:dyDescent="0.35">
      <c r="V4559" s="17"/>
    </row>
    <row r="4560" spans="22:22" x14ac:dyDescent="0.35">
      <c r="V4560" s="17"/>
    </row>
    <row r="4561" spans="22:22" x14ac:dyDescent="0.35">
      <c r="V4561" s="17"/>
    </row>
    <row r="4562" spans="22:22" x14ac:dyDescent="0.35">
      <c r="V4562" s="17"/>
    </row>
    <row r="4563" spans="22:22" x14ac:dyDescent="0.35">
      <c r="V4563" s="17"/>
    </row>
    <row r="4564" spans="22:22" x14ac:dyDescent="0.35">
      <c r="V4564" s="17"/>
    </row>
    <row r="4565" spans="22:22" x14ac:dyDescent="0.35">
      <c r="V4565" s="17"/>
    </row>
    <row r="4566" spans="22:22" x14ac:dyDescent="0.35">
      <c r="V4566" s="17"/>
    </row>
    <row r="4567" spans="22:22" x14ac:dyDescent="0.35">
      <c r="V4567" s="17"/>
    </row>
    <row r="4568" spans="22:22" x14ac:dyDescent="0.35">
      <c r="V4568" s="17"/>
    </row>
    <row r="4569" spans="22:22" x14ac:dyDescent="0.35">
      <c r="V4569" s="17"/>
    </row>
    <row r="4570" spans="22:22" x14ac:dyDescent="0.35">
      <c r="V4570" s="17"/>
    </row>
    <row r="4571" spans="22:22" x14ac:dyDescent="0.35">
      <c r="V4571" s="17"/>
    </row>
    <row r="4572" spans="22:22" x14ac:dyDescent="0.35">
      <c r="V4572" s="17"/>
    </row>
    <row r="4573" spans="22:22" x14ac:dyDescent="0.35">
      <c r="V4573" s="17"/>
    </row>
    <row r="4574" spans="22:22" x14ac:dyDescent="0.35">
      <c r="V4574" s="17"/>
    </row>
    <row r="4575" spans="22:22" x14ac:dyDescent="0.35">
      <c r="V4575" s="17"/>
    </row>
    <row r="4576" spans="22:22" x14ac:dyDescent="0.35">
      <c r="V4576" s="17"/>
    </row>
    <row r="4577" spans="22:22" x14ac:dyDescent="0.35">
      <c r="V4577" s="17"/>
    </row>
    <row r="4578" spans="22:22" x14ac:dyDescent="0.35">
      <c r="V4578" s="17"/>
    </row>
    <row r="4579" spans="22:22" x14ac:dyDescent="0.35">
      <c r="V4579" s="17"/>
    </row>
    <row r="4580" spans="22:22" x14ac:dyDescent="0.35">
      <c r="V4580" s="17"/>
    </row>
    <row r="4581" spans="22:22" x14ac:dyDescent="0.35">
      <c r="V4581" s="17"/>
    </row>
    <row r="4582" spans="22:22" x14ac:dyDescent="0.35">
      <c r="V4582" s="17"/>
    </row>
    <row r="4583" spans="22:22" x14ac:dyDescent="0.35">
      <c r="V4583" s="17"/>
    </row>
    <row r="4584" spans="22:22" x14ac:dyDescent="0.35">
      <c r="V4584" s="17"/>
    </row>
    <row r="4585" spans="22:22" x14ac:dyDescent="0.35">
      <c r="V4585" s="17"/>
    </row>
    <row r="4586" spans="22:22" x14ac:dyDescent="0.35">
      <c r="V4586" s="17"/>
    </row>
    <row r="4587" spans="22:22" x14ac:dyDescent="0.35">
      <c r="V4587" s="17"/>
    </row>
    <row r="4588" spans="22:22" x14ac:dyDescent="0.35">
      <c r="V4588" s="17"/>
    </row>
    <row r="4589" spans="22:22" x14ac:dyDescent="0.35">
      <c r="V4589" s="17"/>
    </row>
    <row r="4590" spans="22:22" x14ac:dyDescent="0.35">
      <c r="V4590" s="17"/>
    </row>
    <row r="4591" spans="22:22" x14ac:dyDescent="0.35">
      <c r="V4591" s="17"/>
    </row>
    <row r="4592" spans="22:22" x14ac:dyDescent="0.35">
      <c r="V4592" s="17"/>
    </row>
    <row r="4593" spans="22:22" x14ac:dyDescent="0.35">
      <c r="V4593" s="17"/>
    </row>
    <row r="4594" spans="22:22" x14ac:dyDescent="0.35">
      <c r="V4594" s="17"/>
    </row>
    <row r="4595" spans="22:22" x14ac:dyDescent="0.35">
      <c r="V4595" s="17"/>
    </row>
    <row r="4596" spans="22:22" x14ac:dyDescent="0.35">
      <c r="V4596" s="17"/>
    </row>
    <row r="4597" spans="22:22" x14ac:dyDescent="0.35">
      <c r="V4597" s="17"/>
    </row>
    <row r="4598" spans="22:22" x14ac:dyDescent="0.35">
      <c r="V4598" s="17"/>
    </row>
    <row r="4599" spans="22:22" x14ac:dyDescent="0.35">
      <c r="V4599" s="17"/>
    </row>
    <row r="4600" spans="22:22" x14ac:dyDescent="0.35">
      <c r="V4600" s="17"/>
    </row>
    <row r="4601" spans="22:22" x14ac:dyDescent="0.35">
      <c r="V4601" s="17"/>
    </row>
    <row r="4602" spans="22:22" x14ac:dyDescent="0.35">
      <c r="V4602" s="17"/>
    </row>
    <row r="4603" spans="22:22" x14ac:dyDescent="0.35">
      <c r="V4603" s="17"/>
    </row>
    <row r="4604" spans="22:22" x14ac:dyDescent="0.35">
      <c r="V4604" s="17"/>
    </row>
    <row r="4605" spans="22:22" x14ac:dyDescent="0.35">
      <c r="V4605" s="17"/>
    </row>
    <row r="4606" spans="22:22" x14ac:dyDescent="0.35">
      <c r="V4606" s="17"/>
    </row>
    <row r="4607" spans="22:22" x14ac:dyDescent="0.35">
      <c r="V4607" s="17"/>
    </row>
    <row r="4608" spans="22:22" x14ac:dyDescent="0.35">
      <c r="V4608" s="17"/>
    </row>
    <row r="4609" spans="22:22" x14ac:dyDescent="0.35">
      <c r="V4609" s="17"/>
    </row>
    <row r="4610" spans="22:22" x14ac:dyDescent="0.35">
      <c r="V4610" s="17"/>
    </row>
    <row r="4611" spans="22:22" x14ac:dyDescent="0.35">
      <c r="V4611" s="17"/>
    </row>
    <row r="4612" spans="22:22" x14ac:dyDescent="0.35">
      <c r="V4612" s="17"/>
    </row>
    <row r="4613" spans="22:22" x14ac:dyDescent="0.35">
      <c r="V4613" s="17"/>
    </row>
    <row r="4614" spans="22:22" x14ac:dyDescent="0.35">
      <c r="V4614" s="17"/>
    </row>
    <row r="4615" spans="22:22" x14ac:dyDescent="0.35">
      <c r="V4615" s="17"/>
    </row>
    <row r="4616" spans="22:22" x14ac:dyDescent="0.35">
      <c r="V4616" s="17"/>
    </row>
    <row r="4617" spans="22:22" x14ac:dyDescent="0.35">
      <c r="V4617" s="17"/>
    </row>
    <row r="4618" spans="22:22" x14ac:dyDescent="0.35">
      <c r="V4618" s="17"/>
    </row>
    <row r="4619" spans="22:22" x14ac:dyDescent="0.35">
      <c r="V4619" s="17"/>
    </row>
    <row r="4620" spans="22:22" x14ac:dyDescent="0.35">
      <c r="V4620" s="17"/>
    </row>
    <row r="4621" spans="22:22" x14ac:dyDescent="0.35">
      <c r="V4621" s="17"/>
    </row>
    <row r="4622" spans="22:22" x14ac:dyDescent="0.35">
      <c r="V4622" s="17"/>
    </row>
    <row r="4623" spans="22:22" x14ac:dyDescent="0.35">
      <c r="V4623" s="17"/>
    </row>
    <row r="4624" spans="22:22" x14ac:dyDescent="0.35">
      <c r="V4624" s="17"/>
    </row>
    <row r="4625" spans="22:22" x14ac:dyDescent="0.35">
      <c r="V4625" s="17"/>
    </row>
    <row r="4626" spans="22:22" x14ac:dyDescent="0.35">
      <c r="V4626" s="17"/>
    </row>
    <row r="4627" spans="22:22" x14ac:dyDescent="0.35">
      <c r="V4627" s="17"/>
    </row>
    <row r="4628" spans="22:22" x14ac:dyDescent="0.35">
      <c r="V4628" s="17"/>
    </row>
    <row r="4629" spans="22:22" x14ac:dyDescent="0.35">
      <c r="V4629" s="17"/>
    </row>
    <row r="4630" spans="22:22" x14ac:dyDescent="0.35">
      <c r="V4630" s="17"/>
    </row>
    <row r="4631" spans="22:22" x14ac:dyDescent="0.35">
      <c r="V4631" s="17"/>
    </row>
    <row r="4632" spans="22:22" x14ac:dyDescent="0.35">
      <c r="V4632" s="17"/>
    </row>
    <row r="4633" spans="22:22" x14ac:dyDescent="0.35">
      <c r="V4633" s="17"/>
    </row>
    <row r="4634" spans="22:22" x14ac:dyDescent="0.35">
      <c r="V4634" s="17"/>
    </row>
    <row r="4635" spans="22:22" x14ac:dyDescent="0.35">
      <c r="V4635" s="17"/>
    </row>
    <row r="4636" spans="22:22" x14ac:dyDescent="0.35">
      <c r="V4636" s="17"/>
    </row>
    <row r="4637" spans="22:22" x14ac:dyDescent="0.35">
      <c r="V4637" s="17"/>
    </row>
    <row r="4638" spans="22:22" x14ac:dyDescent="0.35">
      <c r="V4638" s="17"/>
    </row>
    <row r="4639" spans="22:22" x14ac:dyDescent="0.35">
      <c r="V4639" s="17"/>
    </row>
    <row r="4640" spans="22:22" x14ac:dyDescent="0.35">
      <c r="V4640" s="17"/>
    </row>
    <row r="4641" spans="22:22" x14ac:dyDescent="0.35">
      <c r="V4641" s="17"/>
    </row>
    <row r="4642" spans="22:22" x14ac:dyDescent="0.35">
      <c r="V4642" s="17"/>
    </row>
    <row r="4643" spans="22:22" x14ac:dyDescent="0.35">
      <c r="V4643" s="17"/>
    </row>
    <row r="4644" spans="22:22" x14ac:dyDescent="0.35">
      <c r="V4644" s="17"/>
    </row>
    <row r="4645" spans="22:22" x14ac:dyDescent="0.35">
      <c r="V4645" s="17"/>
    </row>
    <row r="4646" spans="22:22" x14ac:dyDescent="0.35">
      <c r="V4646" s="17"/>
    </row>
    <row r="4647" spans="22:22" x14ac:dyDescent="0.35">
      <c r="V4647" s="17"/>
    </row>
    <row r="4648" spans="22:22" x14ac:dyDescent="0.35">
      <c r="V4648" s="17"/>
    </row>
    <row r="4649" spans="22:22" x14ac:dyDescent="0.35">
      <c r="V4649" s="17"/>
    </row>
    <row r="4650" spans="22:22" x14ac:dyDescent="0.35">
      <c r="V4650" s="17"/>
    </row>
    <row r="4651" spans="22:22" x14ac:dyDescent="0.35">
      <c r="V4651" s="17"/>
    </row>
    <row r="4652" spans="22:22" x14ac:dyDescent="0.35">
      <c r="V4652" s="17"/>
    </row>
    <row r="4653" spans="22:22" x14ac:dyDescent="0.35">
      <c r="V4653" s="17"/>
    </row>
    <row r="4654" spans="22:22" x14ac:dyDescent="0.35">
      <c r="V4654" s="17"/>
    </row>
    <row r="4655" spans="22:22" x14ac:dyDescent="0.35">
      <c r="V4655" s="17"/>
    </row>
    <row r="4656" spans="22:22" x14ac:dyDescent="0.35">
      <c r="V4656" s="17"/>
    </row>
    <row r="4657" spans="22:22" x14ac:dyDescent="0.35">
      <c r="V4657" s="17"/>
    </row>
    <row r="4658" spans="22:22" x14ac:dyDescent="0.35">
      <c r="V4658" s="17"/>
    </row>
    <row r="4659" spans="22:22" x14ac:dyDescent="0.35">
      <c r="V4659" s="17"/>
    </row>
    <row r="4660" spans="22:22" x14ac:dyDescent="0.35">
      <c r="V4660" s="17"/>
    </row>
    <row r="4661" spans="22:22" x14ac:dyDescent="0.35">
      <c r="V4661" s="17"/>
    </row>
    <row r="4662" spans="22:22" x14ac:dyDescent="0.35">
      <c r="V4662" s="17"/>
    </row>
    <row r="4663" spans="22:22" x14ac:dyDescent="0.35">
      <c r="V4663" s="17"/>
    </row>
    <row r="4664" spans="22:22" x14ac:dyDescent="0.35">
      <c r="V4664" s="17"/>
    </row>
    <row r="4665" spans="22:22" x14ac:dyDescent="0.35">
      <c r="V4665" s="17"/>
    </row>
    <row r="4666" spans="22:22" x14ac:dyDescent="0.35">
      <c r="V4666" s="17"/>
    </row>
    <row r="4667" spans="22:22" x14ac:dyDescent="0.35">
      <c r="V4667" s="17"/>
    </row>
    <row r="4668" spans="22:22" x14ac:dyDescent="0.35">
      <c r="V4668" s="17"/>
    </row>
    <row r="4669" spans="22:22" x14ac:dyDescent="0.35">
      <c r="V4669" s="17"/>
    </row>
    <row r="4670" spans="22:22" x14ac:dyDescent="0.35">
      <c r="V4670" s="17"/>
    </row>
    <row r="4671" spans="22:22" x14ac:dyDescent="0.35">
      <c r="V4671" s="17"/>
    </row>
    <row r="4672" spans="22:22" x14ac:dyDescent="0.35">
      <c r="V4672" s="17"/>
    </row>
    <row r="4673" spans="22:22" x14ac:dyDescent="0.35">
      <c r="V4673" s="17"/>
    </row>
    <row r="4674" spans="22:22" x14ac:dyDescent="0.35">
      <c r="V4674" s="17"/>
    </row>
    <row r="4675" spans="22:22" x14ac:dyDescent="0.35">
      <c r="V4675" s="17"/>
    </row>
    <row r="4676" spans="22:22" x14ac:dyDescent="0.35">
      <c r="V4676" s="17"/>
    </row>
    <row r="4677" spans="22:22" x14ac:dyDescent="0.35">
      <c r="V4677" s="17"/>
    </row>
    <row r="4678" spans="22:22" x14ac:dyDescent="0.35">
      <c r="V4678" s="17"/>
    </row>
    <row r="4679" spans="22:22" x14ac:dyDescent="0.35">
      <c r="V4679" s="17"/>
    </row>
    <row r="4680" spans="22:22" x14ac:dyDescent="0.35">
      <c r="V4680" s="17"/>
    </row>
    <row r="4681" spans="22:22" x14ac:dyDescent="0.35">
      <c r="V4681" s="17"/>
    </row>
    <row r="4682" spans="22:22" x14ac:dyDescent="0.35">
      <c r="V4682" s="17"/>
    </row>
    <row r="4683" spans="22:22" x14ac:dyDescent="0.35">
      <c r="V4683" s="17"/>
    </row>
    <row r="4684" spans="22:22" x14ac:dyDescent="0.35">
      <c r="V4684" s="17"/>
    </row>
    <row r="4685" spans="22:22" x14ac:dyDescent="0.35">
      <c r="V4685" s="17"/>
    </row>
    <row r="4686" spans="22:22" x14ac:dyDescent="0.35">
      <c r="V4686" s="17"/>
    </row>
    <row r="4687" spans="22:22" x14ac:dyDescent="0.35">
      <c r="V4687" s="17"/>
    </row>
    <row r="4688" spans="22:22" x14ac:dyDescent="0.35">
      <c r="V4688" s="17"/>
    </row>
    <row r="4689" spans="22:22" x14ac:dyDescent="0.35">
      <c r="V4689" s="17"/>
    </row>
    <row r="4690" spans="22:22" x14ac:dyDescent="0.35">
      <c r="V4690" s="17"/>
    </row>
    <row r="4691" spans="22:22" x14ac:dyDescent="0.35">
      <c r="V4691" s="17"/>
    </row>
    <row r="4692" spans="22:22" x14ac:dyDescent="0.35">
      <c r="V4692" s="17"/>
    </row>
    <row r="4693" spans="22:22" x14ac:dyDescent="0.35">
      <c r="V4693" s="17"/>
    </row>
    <row r="4694" spans="22:22" x14ac:dyDescent="0.35">
      <c r="V4694" s="17"/>
    </row>
    <row r="4695" spans="22:22" x14ac:dyDescent="0.35">
      <c r="V4695" s="17"/>
    </row>
    <row r="4696" spans="22:22" x14ac:dyDescent="0.35">
      <c r="V4696" s="17"/>
    </row>
    <row r="4697" spans="22:22" x14ac:dyDescent="0.35">
      <c r="V4697" s="17"/>
    </row>
    <row r="4698" spans="22:22" x14ac:dyDescent="0.35">
      <c r="V4698" s="17"/>
    </row>
    <row r="4699" spans="22:22" x14ac:dyDescent="0.35">
      <c r="V4699" s="17"/>
    </row>
    <row r="4700" spans="22:22" x14ac:dyDescent="0.35">
      <c r="V4700" s="17"/>
    </row>
    <row r="4701" spans="22:22" x14ac:dyDescent="0.35">
      <c r="V4701" s="17"/>
    </row>
    <row r="4702" spans="22:22" x14ac:dyDescent="0.35">
      <c r="V4702" s="17"/>
    </row>
    <row r="4703" spans="22:22" x14ac:dyDescent="0.35">
      <c r="V4703" s="17"/>
    </row>
    <row r="4704" spans="22:22" x14ac:dyDescent="0.35">
      <c r="V4704" s="17"/>
    </row>
    <row r="4705" spans="22:22" x14ac:dyDescent="0.35">
      <c r="V4705" s="17"/>
    </row>
    <row r="4706" spans="22:22" x14ac:dyDescent="0.35">
      <c r="V4706" s="17"/>
    </row>
    <row r="4707" spans="22:22" x14ac:dyDescent="0.35">
      <c r="V4707" s="17"/>
    </row>
    <row r="4708" spans="22:22" x14ac:dyDescent="0.35">
      <c r="V4708" s="17"/>
    </row>
    <row r="4709" spans="22:22" x14ac:dyDescent="0.35">
      <c r="V4709" s="17"/>
    </row>
    <row r="4710" spans="22:22" x14ac:dyDescent="0.35">
      <c r="V4710" s="17"/>
    </row>
    <row r="4711" spans="22:22" x14ac:dyDescent="0.35">
      <c r="V4711" s="17"/>
    </row>
    <row r="4712" spans="22:22" x14ac:dyDescent="0.35">
      <c r="V4712" s="17"/>
    </row>
    <row r="4713" spans="22:22" x14ac:dyDescent="0.35">
      <c r="V4713" s="17"/>
    </row>
    <row r="4714" spans="22:22" x14ac:dyDescent="0.35">
      <c r="V4714" s="17"/>
    </row>
    <row r="4715" spans="22:22" x14ac:dyDescent="0.35">
      <c r="V4715" s="17"/>
    </row>
    <row r="4716" spans="22:22" x14ac:dyDescent="0.35">
      <c r="V4716" s="17"/>
    </row>
    <row r="4717" spans="22:22" x14ac:dyDescent="0.35">
      <c r="V4717" s="17"/>
    </row>
    <row r="4718" spans="22:22" x14ac:dyDescent="0.35">
      <c r="V4718" s="17"/>
    </row>
    <row r="4719" spans="22:22" x14ac:dyDescent="0.35">
      <c r="V4719" s="17"/>
    </row>
    <row r="4720" spans="22:22" x14ac:dyDescent="0.35">
      <c r="V4720" s="17"/>
    </row>
    <row r="4721" spans="22:22" x14ac:dyDescent="0.35">
      <c r="V4721" s="17"/>
    </row>
    <row r="4722" spans="22:22" x14ac:dyDescent="0.35">
      <c r="V4722" s="17"/>
    </row>
    <row r="4723" spans="22:22" x14ac:dyDescent="0.35">
      <c r="V4723" s="17"/>
    </row>
    <row r="4724" spans="22:22" x14ac:dyDescent="0.35">
      <c r="V4724" s="17"/>
    </row>
    <row r="4725" spans="22:22" x14ac:dyDescent="0.35">
      <c r="V4725" s="17"/>
    </row>
    <row r="4726" spans="22:22" x14ac:dyDescent="0.35">
      <c r="V4726" s="17"/>
    </row>
    <row r="4727" spans="22:22" x14ac:dyDescent="0.35">
      <c r="V4727" s="17"/>
    </row>
    <row r="4728" spans="22:22" x14ac:dyDescent="0.35">
      <c r="V4728" s="17"/>
    </row>
    <row r="4729" spans="22:22" x14ac:dyDescent="0.35">
      <c r="V4729" s="17"/>
    </row>
    <row r="4730" spans="22:22" x14ac:dyDescent="0.35">
      <c r="V4730" s="17"/>
    </row>
    <row r="4731" spans="22:22" x14ac:dyDescent="0.35">
      <c r="V4731" s="17"/>
    </row>
    <row r="4732" spans="22:22" x14ac:dyDescent="0.35">
      <c r="V4732" s="17"/>
    </row>
    <row r="4733" spans="22:22" x14ac:dyDescent="0.35">
      <c r="V4733" s="17"/>
    </row>
    <row r="4734" spans="22:22" x14ac:dyDescent="0.35">
      <c r="V4734" s="17"/>
    </row>
    <row r="4735" spans="22:22" x14ac:dyDescent="0.35">
      <c r="V4735" s="17"/>
    </row>
    <row r="4736" spans="22:22" x14ac:dyDescent="0.35">
      <c r="V4736" s="17"/>
    </row>
    <row r="4737" spans="22:22" x14ac:dyDescent="0.35">
      <c r="V4737" s="17"/>
    </row>
    <row r="4738" spans="22:22" x14ac:dyDescent="0.35">
      <c r="V4738" s="17"/>
    </row>
    <row r="4739" spans="22:22" x14ac:dyDescent="0.35">
      <c r="V4739" s="17"/>
    </row>
    <row r="4740" spans="22:22" x14ac:dyDescent="0.35">
      <c r="V4740" s="17"/>
    </row>
    <row r="4741" spans="22:22" x14ac:dyDescent="0.35">
      <c r="V4741" s="17"/>
    </row>
    <row r="4742" spans="22:22" x14ac:dyDescent="0.35">
      <c r="V4742" s="17"/>
    </row>
    <row r="4743" spans="22:22" x14ac:dyDescent="0.35">
      <c r="V4743" s="17"/>
    </row>
    <row r="4744" spans="22:22" x14ac:dyDescent="0.35">
      <c r="V4744" s="17"/>
    </row>
    <row r="4745" spans="22:22" x14ac:dyDescent="0.35">
      <c r="V4745" s="17"/>
    </row>
    <row r="4746" spans="22:22" x14ac:dyDescent="0.35">
      <c r="V4746" s="17"/>
    </row>
    <row r="4747" spans="22:22" x14ac:dyDescent="0.35">
      <c r="V4747" s="17"/>
    </row>
    <row r="4748" spans="22:22" x14ac:dyDescent="0.35">
      <c r="V4748" s="17"/>
    </row>
    <row r="4749" spans="22:22" x14ac:dyDescent="0.35">
      <c r="V4749" s="17"/>
    </row>
    <row r="4750" spans="22:22" x14ac:dyDescent="0.35">
      <c r="V4750" s="17"/>
    </row>
    <row r="4751" spans="22:22" x14ac:dyDescent="0.35">
      <c r="V4751" s="17"/>
    </row>
    <row r="4752" spans="22:22" x14ac:dyDescent="0.35">
      <c r="V4752" s="17"/>
    </row>
    <row r="4753" spans="22:22" x14ac:dyDescent="0.35">
      <c r="V4753" s="17"/>
    </row>
    <row r="4754" spans="22:22" x14ac:dyDescent="0.35">
      <c r="V4754" s="17"/>
    </row>
    <row r="4755" spans="22:22" x14ac:dyDescent="0.35">
      <c r="V4755" s="17"/>
    </row>
    <row r="4756" spans="22:22" x14ac:dyDescent="0.35">
      <c r="V4756" s="17"/>
    </row>
    <row r="4757" spans="22:22" x14ac:dyDescent="0.35">
      <c r="V4757" s="17"/>
    </row>
    <row r="4758" spans="22:22" x14ac:dyDescent="0.35">
      <c r="V4758" s="17"/>
    </row>
    <row r="4759" spans="22:22" x14ac:dyDescent="0.35">
      <c r="V4759" s="17"/>
    </row>
    <row r="4760" spans="22:22" x14ac:dyDescent="0.35">
      <c r="V4760" s="17"/>
    </row>
    <row r="4761" spans="22:22" x14ac:dyDescent="0.35">
      <c r="V4761" s="17"/>
    </row>
    <row r="4762" spans="22:22" x14ac:dyDescent="0.35">
      <c r="V4762" s="17"/>
    </row>
    <row r="4763" spans="22:22" x14ac:dyDescent="0.35">
      <c r="V4763" s="17"/>
    </row>
    <row r="4764" spans="22:22" x14ac:dyDescent="0.35">
      <c r="V4764" s="17"/>
    </row>
    <row r="4765" spans="22:22" x14ac:dyDescent="0.35">
      <c r="V4765" s="17"/>
    </row>
    <row r="4766" spans="22:22" x14ac:dyDescent="0.35">
      <c r="V4766" s="17"/>
    </row>
    <row r="4767" spans="22:22" x14ac:dyDescent="0.35">
      <c r="V4767" s="17"/>
    </row>
    <row r="4768" spans="22:22" x14ac:dyDescent="0.35">
      <c r="V4768" s="17"/>
    </row>
    <row r="4769" spans="22:22" x14ac:dyDescent="0.35">
      <c r="V4769" s="17"/>
    </row>
    <row r="4770" spans="22:22" x14ac:dyDescent="0.35">
      <c r="V4770" s="17"/>
    </row>
    <row r="4771" spans="22:22" x14ac:dyDescent="0.35">
      <c r="V4771" s="17"/>
    </row>
    <row r="4772" spans="22:22" x14ac:dyDescent="0.35">
      <c r="V4772" s="17"/>
    </row>
    <row r="4773" spans="22:22" x14ac:dyDescent="0.35">
      <c r="V4773" s="17"/>
    </row>
    <row r="4774" spans="22:22" x14ac:dyDescent="0.35">
      <c r="V4774" s="17"/>
    </row>
    <row r="4775" spans="22:22" x14ac:dyDescent="0.35">
      <c r="V4775" s="17"/>
    </row>
    <row r="4776" spans="22:22" x14ac:dyDescent="0.35">
      <c r="V4776" s="17"/>
    </row>
    <row r="4777" spans="22:22" x14ac:dyDescent="0.35">
      <c r="V4777" s="17"/>
    </row>
    <row r="4778" spans="22:22" x14ac:dyDescent="0.35">
      <c r="V4778" s="17"/>
    </row>
    <row r="4779" spans="22:22" x14ac:dyDescent="0.35">
      <c r="V4779" s="17"/>
    </row>
    <row r="4780" spans="22:22" x14ac:dyDescent="0.35">
      <c r="V4780" s="17"/>
    </row>
    <row r="4781" spans="22:22" x14ac:dyDescent="0.35">
      <c r="V4781" s="17"/>
    </row>
    <row r="4782" spans="22:22" x14ac:dyDescent="0.35">
      <c r="V4782" s="17"/>
    </row>
    <row r="4783" spans="22:22" x14ac:dyDescent="0.35">
      <c r="V4783" s="17"/>
    </row>
    <row r="4784" spans="22:22" x14ac:dyDescent="0.35">
      <c r="V4784" s="17"/>
    </row>
    <row r="4785" spans="22:22" x14ac:dyDescent="0.35">
      <c r="V4785" s="17"/>
    </row>
    <row r="4786" spans="22:22" x14ac:dyDescent="0.35">
      <c r="V4786" s="17"/>
    </row>
    <row r="4787" spans="22:22" x14ac:dyDescent="0.35">
      <c r="V4787" s="17"/>
    </row>
    <row r="4788" spans="22:22" x14ac:dyDescent="0.35">
      <c r="V4788" s="17"/>
    </row>
    <row r="4789" spans="22:22" x14ac:dyDescent="0.35">
      <c r="V4789" s="17"/>
    </row>
    <row r="4790" spans="22:22" x14ac:dyDescent="0.35">
      <c r="V4790" s="17"/>
    </row>
    <row r="4791" spans="22:22" x14ac:dyDescent="0.35">
      <c r="V4791" s="17"/>
    </row>
    <row r="4792" spans="22:22" x14ac:dyDescent="0.35">
      <c r="V4792" s="17"/>
    </row>
    <row r="4793" spans="22:22" x14ac:dyDescent="0.35">
      <c r="V4793" s="17"/>
    </row>
    <row r="4794" spans="22:22" x14ac:dyDescent="0.35">
      <c r="V4794" s="17"/>
    </row>
    <row r="4795" spans="22:22" x14ac:dyDescent="0.35">
      <c r="V4795" s="17"/>
    </row>
    <row r="4796" spans="22:22" x14ac:dyDescent="0.35">
      <c r="V4796" s="17"/>
    </row>
    <row r="4797" spans="22:22" x14ac:dyDescent="0.35">
      <c r="V4797" s="17"/>
    </row>
    <row r="4798" spans="22:22" x14ac:dyDescent="0.35">
      <c r="V4798" s="17"/>
    </row>
    <row r="4799" spans="22:22" x14ac:dyDescent="0.35">
      <c r="V4799" s="17"/>
    </row>
    <row r="4800" spans="22:22" x14ac:dyDescent="0.35">
      <c r="V4800" s="17"/>
    </row>
    <row r="4801" spans="22:22" x14ac:dyDescent="0.35">
      <c r="V4801" s="17"/>
    </row>
    <row r="4802" spans="22:22" x14ac:dyDescent="0.35">
      <c r="V4802" s="17"/>
    </row>
    <row r="4803" spans="22:22" x14ac:dyDescent="0.35">
      <c r="V4803" s="17"/>
    </row>
    <row r="4804" spans="22:22" x14ac:dyDescent="0.35">
      <c r="V4804" s="17"/>
    </row>
    <row r="4805" spans="22:22" x14ac:dyDescent="0.35">
      <c r="V4805" s="17"/>
    </row>
    <row r="4806" spans="22:22" x14ac:dyDescent="0.35">
      <c r="V4806" s="17"/>
    </row>
    <row r="4807" spans="22:22" x14ac:dyDescent="0.35">
      <c r="V4807" s="17"/>
    </row>
    <row r="4808" spans="22:22" x14ac:dyDescent="0.35">
      <c r="V4808" s="17"/>
    </row>
    <row r="4809" spans="22:22" x14ac:dyDescent="0.35">
      <c r="V4809" s="17"/>
    </row>
    <row r="4810" spans="22:22" x14ac:dyDescent="0.35">
      <c r="V4810" s="17"/>
    </row>
    <row r="4811" spans="22:22" x14ac:dyDescent="0.35">
      <c r="V4811" s="17"/>
    </row>
    <row r="4812" spans="22:22" x14ac:dyDescent="0.35">
      <c r="V4812" s="17"/>
    </row>
    <row r="4813" spans="22:22" x14ac:dyDescent="0.35">
      <c r="V4813" s="17"/>
    </row>
    <row r="4814" spans="22:22" x14ac:dyDescent="0.35">
      <c r="V4814" s="17"/>
    </row>
    <row r="4815" spans="22:22" x14ac:dyDescent="0.35">
      <c r="V4815" s="17"/>
    </row>
    <row r="4816" spans="22:22" x14ac:dyDescent="0.35">
      <c r="V4816" s="17"/>
    </row>
    <row r="4817" spans="22:22" x14ac:dyDescent="0.35">
      <c r="V4817" s="17"/>
    </row>
    <row r="4818" spans="22:22" x14ac:dyDescent="0.35">
      <c r="V4818" s="17"/>
    </row>
    <row r="4819" spans="22:22" x14ac:dyDescent="0.35">
      <c r="V4819" s="17"/>
    </row>
    <row r="4820" spans="22:22" x14ac:dyDescent="0.35">
      <c r="V4820" s="17"/>
    </row>
    <row r="4821" spans="22:22" x14ac:dyDescent="0.35">
      <c r="V4821" s="17"/>
    </row>
    <row r="4822" spans="22:22" x14ac:dyDescent="0.35">
      <c r="V4822" s="17"/>
    </row>
    <row r="4823" spans="22:22" x14ac:dyDescent="0.35">
      <c r="V4823" s="17"/>
    </row>
    <row r="4824" spans="22:22" x14ac:dyDescent="0.35">
      <c r="V4824" s="17"/>
    </row>
    <row r="4825" spans="22:22" x14ac:dyDescent="0.35">
      <c r="V4825" s="17"/>
    </row>
    <row r="4826" spans="22:22" x14ac:dyDescent="0.35">
      <c r="V4826" s="17"/>
    </row>
    <row r="4827" spans="22:22" x14ac:dyDescent="0.35">
      <c r="V4827" s="17"/>
    </row>
    <row r="4828" spans="22:22" x14ac:dyDescent="0.35">
      <c r="V4828" s="17"/>
    </row>
    <row r="4829" spans="22:22" x14ac:dyDescent="0.35">
      <c r="V4829" s="17"/>
    </row>
    <row r="4830" spans="22:22" x14ac:dyDescent="0.35">
      <c r="V4830" s="17"/>
    </row>
    <row r="4831" spans="22:22" x14ac:dyDescent="0.35">
      <c r="V4831" s="17"/>
    </row>
    <row r="4832" spans="22:22" x14ac:dyDescent="0.35">
      <c r="V4832" s="17"/>
    </row>
    <row r="4833" spans="22:22" x14ac:dyDescent="0.35">
      <c r="V4833" s="17"/>
    </row>
    <row r="4834" spans="22:22" x14ac:dyDescent="0.35">
      <c r="V4834" s="17"/>
    </row>
    <row r="4835" spans="22:22" x14ac:dyDescent="0.35">
      <c r="V4835" s="17"/>
    </row>
    <row r="4836" spans="22:22" x14ac:dyDescent="0.35">
      <c r="V4836" s="17"/>
    </row>
    <row r="4837" spans="22:22" x14ac:dyDescent="0.35">
      <c r="V4837" s="17"/>
    </row>
    <row r="4838" spans="22:22" x14ac:dyDescent="0.35">
      <c r="V4838" s="17"/>
    </row>
    <row r="4839" spans="22:22" x14ac:dyDescent="0.35">
      <c r="V4839" s="17"/>
    </row>
    <row r="4840" spans="22:22" x14ac:dyDescent="0.35">
      <c r="V4840" s="17"/>
    </row>
    <row r="4841" spans="22:22" x14ac:dyDescent="0.35">
      <c r="V4841" s="17"/>
    </row>
    <row r="4842" spans="22:22" x14ac:dyDescent="0.35">
      <c r="V4842" s="17"/>
    </row>
    <row r="4843" spans="22:22" x14ac:dyDescent="0.35">
      <c r="V4843" s="17"/>
    </row>
    <row r="4844" spans="22:22" x14ac:dyDescent="0.35">
      <c r="V4844" s="17"/>
    </row>
    <row r="4845" spans="22:22" x14ac:dyDescent="0.35">
      <c r="V4845" s="17"/>
    </row>
    <row r="4846" spans="22:22" x14ac:dyDescent="0.35">
      <c r="V4846" s="17"/>
    </row>
    <row r="4847" spans="22:22" x14ac:dyDescent="0.35">
      <c r="V4847" s="17"/>
    </row>
    <row r="4848" spans="22:22" x14ac:dyDescent="0.35">
      <c r="V4848" s="17"/>
    </row>
    <row r="4849" spans="22:22" x14ac:dyDescent="0.35">
      <c r="V4849" s="17"/>
    </row>
    <row r="4850" spans="22:22" x14ac:dyDescent="0.35">
      <c r="V4850" s="17"/>
    </row>
    <row r="4851" spans="22:22" x14ac:dyDescent="0.35">
      <c r="V4851" s="17"/>
    </row>
    <row r="4852" spans="22:22" x14ac:dyDescent="0.35">
      <c r="V4852" s="17"/>
    </row>
    <row r="4853" spans="22:22" x14ac:dyDescent="0.35">
      <c r="V4853" s="17"/>
    </row>
    <row r="4854" spans="22:22" x14ac:dyDescent="0.35">
      <c r="V4854" s="17"/>
    </row>
    <row r="4855" spans="22:22" x14ac:dyDescent="0.35">
      <c r="V4855" s="17"/>
    </row>
    <row r="4856" spans="22:22" x14ac:dyDescent="0.35">
      <c r="V4856" s="17"/>
    </row>
    <row r="4857" spans="22:22" x14ac:dyDescent="0.35">
      <c r="V4857" s="17"/>
    </row>
    <row r="4858" spans="22:22" x14ac:dyDescent="0.35">
      <c r="V4858" s="17"/>
    </row>
    <row r="4859" spans="22:22" x14ac:dyDescent="0.35">
      <c r="V4859" s="17"/>
    </row>
    <row r="4860" spans="22:22" x14ac:dyDescent="0.35">
      <c r="V4860" s="17"/>
    </row>
    <row r="4861" spans="22:22" x14ac:dyDescent="0.35">
      <c r="V4861" s="17"/>
    </row>
    <row r="4862" spans="22:22" x14ac:dyDescent="0.35">
      <c r="V4862" s="17"/>
    </row>
    <row r="4863" spans="22:22" x14ac:dyDescent="0.35">
      <c r="V4863" s="17"/>
    </row>
    <row r="4864" spans="22:22" x14ac:dyDescent="0.35">
      <c r="V4864" s="17"/>
    </row>
    <row r="4865" spans="22:22" x14ac:dyDescent="0.35">
      <c r="V4865" s="17"/>
    </row>
    <row r="4866" spans="22:22" x14ac:dyDescent="0.35">
      <c r="V4866" s="17"/>
    </row>
    <row r="4867" spans="22:22" x14ac:dyDescent="0.35">
      <c r="V4867" s="17"/>
    </row>
    <row r="4868" spans="22:22" x14ac:dyDescent="0.35">
      <c r="V4868" s="17"/>
    </row>
    <row r="4869" spans="22:22" x14ac:dyDescent="0.35">
      <c r="V4869" s="17"/>
    </row>
    <row r="4870" spans="22:22" x14ac:dyDescent="0.35">
      <c r="V4870" s="17"/>
    </row>
    <row r="4871" spans="22:22" x14ac:dyDescent="0.35">
      <c r="V4871" s="17"/>
    </row>
    <row r="4872" spans="22:22" x14ac:dyDescent="0.35">
      <c r="V4872" s="17"/>
    </row>
    <row r="4873" spans="22:22" x14ac:dyDescent="0.35">
      <c r="V4873" s="17"/>
    </row>
    <row r="4874" spans="22:22" x14ac:dyDescent="0.35">
      <c r="V4874" s="17"/>
    </row>
    <row r="4875" spans="22:22" x14ac:dyDescent="0.35">
      <c r="V4875" s="17"/>
    </row>
    <row r="4876" spans="22:22" x14ac:dyDescent="0.35">
      <c r="V4876" s="17"/>
    </row>
    <row r="4877" spans="22:22" x14ac:dyDescent="0.35">
      <c r="V4877" s="17"/>
    </row>
    <row r="4878" spans="22:22" x14ac:dyDescent="0.35">
      <c r="V4878" s="17"/>
    </row>
    <row r="4879" spans="22:22" x14ac:dyDescent="0.35">
      <c r="V4879" s="17"/>
    </row>
    <row r="4880" spans="22:22" x14ac:dyDescent="0.35">
      <c r="V4880" s="17"/>
    </row>
    <row r="4881" spans="22:22" x14ac:dyDescent="0.35">
      <c r="V4881" s="17"/>
    </row>
    <row r="4882" spans="22:22" x14ac:dyDescent="0.35">
      <c r="V4882" s="17"/>
    </row>
    <row r="4883" spans="22:22" x14ac:dyDescent="0.35">
      <c r="V4883" s="17"/>
    </row>
    <row r="4884" spans="22:22" x14ac:dyDescent="0.35">
      <c r="V4884" s="17"/>
    </row>
    <row r="4885" spans="22:22" x14ac:dyDescent="0.35">
      <c r="V4885" s="17"/>
    </row>
    <row r="4886" spans="22:22" x14ac:dyDescent="0.35">
      <c r="V4886" s="17"/>
    </row>
    <row r="4887" spans="22:22" x14ac:dyDescent="0.35">
      <c r="V4887" s="17"/>
    </row>
    <row r="4888" spans="22:22" x14ac:dyDescent="0.35">
      <c r="V4888" s="17"/>
    </row>
    <row r="4889" spans="22:22" x14ac:dyDescent="0.35">
      <c r="V4889" s="17"/>
    </row>
    <row r="4890" spans="22:22" x14ac:dyDescent="0.35">
      <c r="V4890" s="17"/>
    </row>
    <row r="4891" spans="22:22" x14ac:dyDescent="0.35">
      <c r="V4891" s="17"/>
    </row>
    <row r="4892" spans="22:22" x14ac:dyDescent="0.35">
      <c r="V4892" s="17"/>
    </row>
    <row r="4893" spans="22:22" x14ac:dyDescent="0.35">
      <c r="V4893" s="17"/>
    </row>
    <row r="4894" spans="22:22" x14ac:dyDescent="0.35">
      <c r="V4894" s="17"/>
    </row>
    <row r="4895" spans="22:22" x14ac:dyDescent="0.35">
      <c r="V4895" s="17"/>
    </row>
    <row r="4896" spans="22:22" x14ac:dyDescent="0.35">
      <c r="V4896" s="17"/>
    </row>
    <row r="4897" spans="22:22" x14ac:dyDescent="0.35">
      <c r="V4897" s="17"/>
    </row>
    <row r="4898" spans="22:22" x14ac:dyDescent="0.35">
      <c r="V4898" s="17"/>
    </row>
    <row r="4899" spans="22:22" x14ac:dyDescent="0.35">
      <c r="V4899" s="17"/>
    </row>
    <row r="4900" spans="22:22" x14ac:dyDescent="0.35">
      <c r="V4900" s="17"/>
    </row>
    <row r="4901" spans="22:22" x14ac:dyDescent="0.35">
      <c r="V4901" s="17"/>
    </row>
    <row r="4902" spans="22:22" x14ac:dyDescent="0.35">
      <c r="V4902" s="17"/>
    </row>
    <row r="4903" spans="22:22" x14ac:dyDescent="0.35">
      <c r="V4903" s="17"/>
    </row>
    <row r="4904" spans="22:22" x14ac:dyDescent="0.35">
      <c r="V4904" s="17"/>
    </row>
    <row r="4905" spans="22:22" x14ac:dyDescent="0.35">
      <c r="V4905" s="17"/>
    </row>
    <row r="4906" spans="22:22" x14ac:dyDescent="0.35">
      <c r="V4906" s="17"/>
    </row>
    <row r="4907" spans="22:22" x14ac:dyDescent="0.35">
      <c r="V4907" s="17"/>
    </row>
    <row r="4908" spans="22:22" x14ac:dyDescent="0.35">
      <c r="V4908" s="17"/>
    </row>
    <row r="4909" spans="22:22" x14ac:dyDescent="0.35">
      <c r="V4909" s="17"/>
    </row>
    <row r="4910" spans="22:22" x14ac:dyDescent="0.35">
      <c r="V4910" s="17"/>
    </row>
    <row r="4911" spans="22:22" x14ac:dyDescent="0.35">
      <c r="V4911" s="17"/>
    </row>
    <row r="4912" spans="22:22" x14ac:dyDescent="0.35">
      <c r="V4912" s="17"/>
    </row>
    <row r="4913" spans="22:22" x14ac:dyDescent="0.35">
      <c r="V4913" s="17"/>
    </row>
    <row r="4914" spans="22:22" x14ac:dyDescent="0.35">
      <c r="V4914" s="17"/>
    </row>
    <row r="4915" spans="22:22" x14ac:dyDescent="0.35">
      <c r="V4915" s="17"/>
    </row>
    <row r="4916" spans="22:22" x14ac:dyDescent="0.35">
      <c r="V4916" s="17"/>
    </row>
    <row r="4917" spans="22:22" x14ac:dyDescent="0.35">
      <c r="V4917" s="17"/>
    </row>
    <row r="4918" spans="22:22" x14ac:dyDescent="0.35">
      <c r="V4918" s="17"/>
    </row>
    <row r="4919" spans="22:22" x14ac:dyDescent="0.35">
      <c r="V4919" s="17"/>
    </row>
    <row r="4920" spans="22:22" x14ac:dyDescent="0.35">
      <c r="V4920" s="17"/>
    </row>
    <row r="4921" spans="22:22" x14ac:dyDescent="0.35">
      <c r="V4921" s="17"/>
    </row>
    <row r="4922" spans="22:22" x14ac:dyDescent="0.35">
      <c r="V4922" s="17"/>
    </row>
    <row r="4923" spans="22:22" x14ac:dyDescent="0.35">
      <c r="V4923" s="17"/>
    </row>
    <row r="4924" spans="22:22" x14ac:dyDescent="0.35">
      <c r="V4924" s="17"/>
    </row>
    <row r="4925" spans="22:22" x14ac:dyDescent="0.35">
      <c r="V4925" s="17"/>
    </row>
    <row r="4926" spans="22:22" x14ac:dyDescent="0.35">
      <c r="V4926" s="17"/>
    </row>
    <row r="4927" spans="22:22" x14ac:dyDescent="0.35">
      <c r="V4927" s="17"/>
    </row>
    <row r="4928" spans="22:22" x14ac:dyDescent="0.35">
      <c r="V4928" s="17"/>
    </row>
    <row r="4929" spans="22:22" x14ac:dyDescent="0.35">
      <c r="V4929" s="17"/>
    </row>
    <row r="4930" spans="22:22" x14ac:dyDescent="0.35">
      <c r="V4930" s="17"/>
    </row>
    <row r="4931" spans="22:22" x14ac:dyDescent="0.35">
      <c r="V4931" s="17"/>
    </row>
    <row r="4932" spans="22:22" x14ac:dyDescent="0.35">
      <c r="V4932" s="17"/>
    </row>
    <row r="4933" spans="22:22" x14ac:dyDescent="0.35">
      <c r="V4933" s="17"/>
    </row>
    <row r="4934" spans="22:22" x14ac:dyDescent="0.35">
      <c r="V4934" s="17"/>
    </row>
    <row r="4935" spans="22:22" x14ac:dyDescent="0.35">
      <c r="V4935" s="17"/>
    </row>
    <row r="4936" spans="22:22" x14ac:dyDescent="0.35">
      <c r="V4936" s="17"/>
    </row>
    <row r="4937" spans="22:22" x14ac:dyDescent="0.35">
      <c r="V4937" s="17"/>
    </row>
    <row r="4938" spans="22:22" x14ac:dyDescent="0.35">
      <c r="V4938" s="17"/>
    </row>
    <row r="4939" spans="22:22" x14ac:dyDescent="0.35">
      <c r="V4939" s="17"/>
    </row>
    <row r="4940" spans="22:22" x14ac:dyDescent="0.35">
      <c r="V4940" s="17"/>
    </row>
    <row r="4941" spans="22:22" x14ac:dyDescent="0.35">
      <c r="V4941" s="17"/>
    </row>
    <row r="4942" spans="22:22" x14ac:dyDescent="0.35">
      <c r="V4942" s="17"/>
    </row>
    <row r="4943" spans="22:22" x14ac:dyDescent="0.35">
      <c r="V4943" s="17"/>
    </row>
    <row r="4944" spans="22:22" x14ac:dyDescent="0.35">
      <c r="V4944" s="17"/>
    </row>
    <row r="4945" spans="22:22" x14ac:dyDescent="0.35">
      <c r="V4945" s="17"/>
    </row>
    <row r="4946" spans="22:22" x14ac:dyDescent="0.35">
      <c r="V4946" s="17"/>
    </row>
    <row r="4947" spans="22:22" x14ac:dyDescent="0.35">
      <c r="V4947" s="17"/>
    </row>
    <row r="4948" spans="22:22" x14ac:dyDescent="0.35">
      <c r="V4948" s="17"/>
    </row>
    <row r="4949" spans="22:22" x14ac:dyDescent="0.35">
      <c r="V4949" s="17"/>
    </row>
    <row r="4950" spans="22:22" x14ac:dyDescent="0.35">
      <c r="V4950" s="17"/>
    </row>
    <row r="4951" spans="22:22" x14ac:dyDescent="0.35">
      <c r="V4951" s="17"/>
    </row>
    <row r="4952" spans="22:22" x14ac:dyDescent="0.35">
      <c r="V4952" s="17"/>
    </row>
    <row r="4953" spans="22:22" x14ac:dyDescent="0.35">
      <c r="V4953" s="17"/>
    </row>
    <row r="4954" spans="22:22" x14ac:dyDescent="0.35">
      <c r="V4954" s="17"/>
    </row>
    <row r="4955" spans="22:22" x14ac:dyDescent="0.35">
      <c r="V4955" s="17"/>
    </row>
    <row r="4956" spans="22:22" x14ac:dyDescent="0.35">
      <c r="V4956" s="17"/>
    </row>
    <row r="4957" spans="22:22" x14ac:dyDescent="0.35">
      <c r="V4957" s="17"/>
    </row>
    <row r="4958" spans="22:22" x14ac:dyDescent="0.35">
      <c r="V4958" s="17"/>
    </row>
    <row r="4959" spans="22:22" x14ac:dyDescent="0.35">
      <c r="V4959" s="17"/>
    </row>
    <row r="4960" spans="22:22" x14ac:dyDescent="0.35">
      <c r="V4960" s="17"/>
    </row>
    <row r="4961" spans="22:22" x14ac:dyDescent="0.35">
      <c r="V4961" s="17"/>
    </row>
    <row r="4962" spans="22:22" x14ac:dyDescent="0.35">
      <c r="V4962" s="17"/>
    </row>
    <row r="4963" spans="22:22" x14ac:dyDescent="0.35">
      <c r="V4963" s="17"/>
    </row>
    <row r="4964" spans="22:22" x14ac:dyDescent="0.35">
      <c r="V4964" s="17"/>
    </row>
    <row r="4965" spans="22:22" x14ac:dyDescent="0.35">
      <c r="V4965" s="17"/>
    </row>
    <row r="4966" spans="22:22" x14ac:dyDescent="0.35">
      <c r="V4966" s="17"/>
    </row>
    <row r="4967" spans="22:22" x14ac:dyDescent="0.35">
      <c r="V4967" s="17"/>
    </row>
    <row r="4968" spans="22:22" x14ac:dyDescent="0.35">
      <c r="V4968" s="17"/>
    </row>
    <row r="4969" spans="22:22" x14ac:dyDescent="0.35">
      <c r="V4969" s="17"/>
    </row>
    <row r="4970" spans="22:22" x14ac:dyDescent="0.35">
      <c r="V4970" s="17"/>
    </row>
    <row r="4971" spans="22:22" x14ac:dyDescent="0.35">
      <c r="V4971" s="17"/>
    </row>
    <row r="4972" spans="22:22" x14ac:dyDescent="0.35">
      <c r="V4972" s="17"/>
    </row>
    <row r="4973" spans="22:22" x14ac:dyDescent="0.35">
      <c r="V4973" s="17"/>
    </row>
    <row r="4974" spans="22:22" x14ac:dyDescent="0.35">
      <c r="V4974" s="17"/>
    </row>
    <row r="4975" spans="22:22" x14ac:dyDescent="0.35">
      <c r="V4975" s="17"/>
    </row>
    <row r="4976" spans="22:22" x14ac:dyDescent="0.35">
      <c r="V4976" s="17"/>
    </row>
    <row r="4977" spans="22:22" x14ac:dyDescent="0.35">
      <c r="V4977" s="17"/>
    </row>
    <row r="4978" spans="22:22" x14ac:dyDescent="0.35">
      <c r="V4978" s="17"/>
    </row>
    <row r="4979" spans="22:22" x14ac:dyDescent="0.35">
      <c r="V4979" s="17"/>
    </row>
    <row r="4980" spans="22:22" x14ac:dyDescent="0.35">
      <c r="V4980" s="17"/>
    </row>
    <row r="4981" spans="22:22" x14ac:dyDescent="0.35">
      <c r="V4981" s="17"/>
    </row>
    <row r="4982" spans="22:22" x14ac:dyDescent="0.35">
      <c r="V4982" s="17"/>
    </row>
    <row r="4983" spans="22:22" x14ac:dyDescent="0.35">
      <c r="V4983" s="17"/>
    </row>
    <row r="4984" spans="22:22" x14ac:dyDescent="0.35">
      <c r="V4984" s="17"/>
    </row>
    <row r="4985" spans="22:22" x14ac:dyDescent="0.35">
      <c r="V4985" s="17"/>
    </row>
    <row r="4986" spans="22:22" x14ac:dyDescent="0.35">
      <c r="V4986" s="17"/>
    </row>
    <row r="4987" spans="22:22" x14ac:dyDescent="0.35">
      <c r="V4987" s="17"/>
    </row>
    <row r="4988" spans="22:22" x14ac:dyDescent="0.35">
      <c r="V4988" s="17"/>
    </row>
    <row r="4989" spans="22:22" x14ac:dyDescent="0.35">
      <c r="V4989" s="17"/>
    </row>
    <row r="4990" spans="22:22" x14ac:dyDescent="0.35">
      <c r="V4990" s="17"/>
    </row>
    <row r="4991" spans="22:22" x14ac:dyDescent="0.35">
      <c r="V4991" s="17"/>
    </row>
    <row r="4992" spans="22:22" x14ac:dyDescent="0.35">
      <c r="V4992" s="17"/>
    </row>
    <row r="4993" spans="22:22" x14ac:dyDescent="0.35">
      <c r="V4993" s="17"/>
    </row>
    <row r="4994" spans="22:22" x14ac:dyDescent="0.35">
      <c r="V4994" s="17"/>
    </row>
    <row r="4995" spans="22:22" x14ac:dyDescent="0.35">
      <c r="V4995" s="17"/>
    </row>
    <row r="4996" spans="22:22" x14ac:dyDescent="0.35">
      <c r="V4996" s="17"/>
    </row>
    <row r="4997" spans="22:22" x14ac:dyDescent="0.35">
      <c r="V4997" s="17"/>
    </row>
    <row r="4998" spans="22:22" x14ac:dyDescent="0.35">
      <c r="V4998" s="17"/>
    </row>
    <row r="4999" spans="22:22" x14ac:dyDescent="0.35">
      <c r="V4999" s="17"/>
    </row>
    <row r="5000" spans="22:22" x14ac:dyDescent="0.35">
      <c r="V5000" s="17"/>
    </row>
    <row r="5001" spans="22:22" x14ac:dyDescent="0.35">
      <c r="V5001" s="17"/>
    </row>
    <row r="5002" spans="22:22" x14ac:dyDescent="0.35">
      <c r="V5002" s="17"/>
    </row>
    <row r="5003" spans="22:22" x14ac:dyDescent="0.35">
      <c r="V5003" s="17"/>
    </row>
    <row r="5004" spans="22:22" x14ac:dyDescent="0.35">
      <c r="V5004" s="17"/>
    </row>
    <row r="5005" spans="22:22" x14ac:dyDescent="0.35">
      <c r="V5005" s="17"/>
    </row>
    <row r="5006" spans="22:22" x14ac:dyDescent="0.35">
      <c r="V5006" s="17"/>
    </row>
    <row r="5007" spans="22:22" x14ac:dyDescent="0.35">
      <c r="V5007" s="17"/>
    </row>
    <row r="5008" spans="22:22" x14ac:dyDescent="0.35">
      <c r="V5008" s="17"/>
    </row>
    <row r="5009" spans="22:22" x14ac:dyDescent="0.35">
      <c r="V5009" s="17"/>
    </row>
    <row r="5010" spans="22:22" x14ac:dyDescent="0.35">
      <c r="V5010" s="17"/>
    </row>
    <row r="5011" spans="22:22" x14ac:dyDescent="0.35">
      <c r="V5011" s="17"/>
    </row>
    <row r="5012" spans="22:22" x14ac:dyDescent="0.35">
      <c r="V5012" s="17"/>
    </row>
    <row r="5013" spans="22:22" x14ac:dyDescent="0.35">
      <c r="V5013" s="17"/>
    </row>
    <row r="5014" spans="22:22" x14ac:dyDescent="0.35">
      <c r="V5014" s="17"/>
    </row>
    <row r="5015" spans="22:22" x14ac:dyDescent="0.35">
      <c r="V5015" s="17"/>
    </row>
    <row r="5016" spans="22:22" x14ac:dyDescent="0.35">
      <c r="V5016" s="17"/>
    </row>
    <row r="5017" spans="22:22" x14ac:dyDescent="0.35">
      <c r="V5017" s="17"/>
    </row>
    <row r="5018" spans="22:22" x14ac:dyDescent="0.35">
      <c r="V5018" s="17"/>
    </row>
    <row r="5019" spans="22:22" x14ac:dyDescent="0.35">
      <c r="V5019" s="17"/>
    </row>
    <row r="5020" spans="22:22" x14ac:dyDescent="0.35">
      <c r="V5020" s="17"/>
    </row>
    <row r="5021" spans="22:22" x14ac:dyDescent="0.35">
      <c r="V5021" s="17"/>
    </row>
    <row r="5022" spans="22:22" x14ac:dyDescent="0.35">
      <c r="V5022" s="17"/>
    </row>
    <row r="5023" spans="22:22" x14ac:dyDescent="0.35">
      <c r="V5023" s="17"/>
    </row>
    <row r="5024" spans="22:22" x14ac:dyDescent="0.35">
      <c r="V5024" s="17"/>
    </row>
    <row r="5025" spans="22:22" x14ac:dyDescent="0.35">
      <c r="V5025" s="17"/>
    </row>
    <row r="5026" spans="22:22" x14ac:dyDescent="0.35">
      <c r="V5026" s="17"/>
    </row>
    <row r="5027" spans="22:22" x14ac:dyDescent="0.35">
      <c r="V5027" s="17"/>
    </row>
    <row r="5028" spans="22:22" x14ac:dyDescent="0.35">
      <c r="V5028" s="17"/>
    </row>
    <row r="5029" spans="22:22" x14ac:dyDescent="0.35">
      <c r="V5029" s="17"/>
    </row>
    <row r="5030" spans="22:22" x14ac:dyDescent="0.35">
      <c r="V5030" s="17"/>
    </row>
    <row r="5031" spans="22:22" x14ac:dyDescent="0.35">
      <c r="V5031" s="17"/>
    </row>
    <row r="5032" spans="22:22" x14ac:dyDescent="0.35">
      <c r="V5032" s="17"/>
    </row>
    <row r="5033" spans="22:22" x14ac:dyDescent="0.35">
      <c r="V5033" s="17"/>
    </row>
    <row r="5034" spans="22:22" x14ac:dyDescent="0.35">
      <c r="V5034" s="17"/>
    </row>
    <row r="5035" spans="22:22" x14ac:dyDescent="0.35">
      <c r="V5035" s="17"/>
    </row>
    <row r="5036" spans="22:22" x14ac:dyDescent="0.35">
      <c r="V5036" s="17"/>
    </row>
    <row r="5037" spans="22:22" x14ac:dyDescent="0.35">
      <c r="V5037" s="17"/>
    </row>
    <row r="5038" spans="22:22" x14ac:dyDescent="0.35">
      <c r="V5038" s="17"/>
    </row>
    <row r="5039" spans="22:22" x14ac:dyDescent="0.35">
      <c r="V5039" s="17"/>
    </row>
    <row r="5040" spans="22:22" x14ac:dyDescent="0.35">
      <c r="V5040" s="17"/>
    </row>
    <row r="5041" spans="22:22" x14ac:dyDescent="0.35">
      <c r="V5041" s="17"/>
    </row>
    <row r="5042" spans="22:22" x14ac:dyDescent="0.35">
      <c r="V5042" s="17"/>
    </row>
    <row r="5043" spans="22:22" x14ac:dyDescent="0.35">
      <c r="V5043" s="17"/>
    </row>
    <row r="5044" spans="22:22" x14ac:dyDescent="0.35">
      <c r="V5044" s="17"/>
    </row>
    <row r="5045" spans="22:22" x14ac:dyDescent="0.35">
      <c r="V5045" s="17"/>
    </row>
    <row r="5046" spans="22:22" x14ac:dyDescent="0.35">
      <c r="V5046" s="17"/>
    </row>
    <row r="5047" spans="22:22" x14ac:dyDescent="0.35">
      <c r="V5047" s="17"/>
    </row>
    <row r="5048" spans="22:22" x14ac:dyDescent="0.35">
      <c r="V5048" s="17"/>
    </row>
    <row r="5049" spans="22:22" x14ac:dyDescent="0.35">
      <c r="V5049" s="17"/>
    </row>
    <row r="5050" spans="22:22" x14ac:dyDescent="0.35">
      <c r="V5050" s="17"/>
    </row>
    <row r="5051" spans="22:22" x14ac:dyDescent="0.35">
      <c r="V5051" s="17"/>
    </row>
    <row r="5052" spans="22:22" x14ac:dyDescent="0.35">
      <c r="V5052" s="17"/>
    </row>
    <row r="5053" spans="22:22" x14ac:dyDescent="0.35">
      <c r="V5053" s="17"/>
    </row>
    <row r="5054" spans="22:22" x14ac:dyDescent="0.35">
      <c r="V5054" s="17"/>
    </row>
    <row r="5055" spans="22:22" x14ac:dyDescent="0.35">
      <c r="V5055" s="17"/>
    </row>
    <row r="5056" spans="22:22" x14ac:dyDescent="0.35">
      <c r="V5056" s="17"/>
    </row>
    <row r="5057" spans="22:22" x14ac:dyDescent="0.35">
      <c r="V5057" s="17"/>
    </row>
    <row r="5058" spans="22:22" x14ac:dyDescent="0.35">
      <c r="V5058" s="17"/>
    </row>
    <row r="5059" spans="22:22" x14ac:dyDescent="0.35">
      <c r="V5059" s="17"/>
    </row>
    <row r="5060" spans="22:22" x14ac:dyDescent="0.35">
      <c r="V5060" s="17"/>
    </row>
    <row r="5061" spans="22:22" x14ac:dyDescent="0.35">
      <c r="V5061" s="17"/>
    </row>
    <row r="5062" spans="22:22" x14ac:dyDescent="0.35">
      <c r="V5062" s="17"/>
    </row>
    <row r="5063" spans="22:22" x14ac:dyDescent="0.35">
      <c r="V5063" s="17"/>
    </row>
    <row r="5064" spans="22:22" x14ac:dyDescent="0.35">
      <c r="V5064" s="17"/>
    </row>
    <row r="5065" spans="22:22" x14ac:dyDescent="0.35">
      <c r="V5065" s="17"/>
    </row>
    <row r="5066" spans="22:22" x14ac:dyDescent="0.35">
      <c r="V5066" s="17"/>
    </row>
    <row r="5067" spans="22:22" x14ac:dyDescent="0.35">
      <c r="V5067" s="17"/>
    </row>
    <row r="5068" spans="22:22" x14ac:dyDescent="0.35">
      <c r="V5068" s="17"/>
    </row>
    <row r="5069" spans="22:22" x14ac:dyDescent="0.35">
      <c r="V5069" s="17"/>
    </row>
    <row r="5070" spans="22:22" x14ac:dyDescent="0.35">
      <c r="V5070" s="17"/>
    </row>
    <row r="5071" spans="22:22" x14ac:dyDescent="0.35">
      <c r="V5071" s="17"/>
    </row>
    <row r="5072" spans="22:22" x14ac:dyDescent="0.35">
      <c r="V5072" s="17"/>
    </row>
    <row r="5073" spans="22:22" x14ac:dyDescent="0.35">
      <c r="V5073" s="17"/>
    </row>
    <row r="5074" spans="22:22" x14ac:dyDescent="0.35">
      <c r="V5074" s="17"/>
    </row>
    <row r="5075" spans="22:22" x14ac:dyDescent="0.35">
      <c r="V5075" s="17"/>
    </row>
    <row r="5076" spans="22:22" x14ac:dyDescent="0.35">
      <c r="V5076" s="17"/>
    </row>
    <row r="5077" spans="22:22" x14ac:dyDescent="0.35">
      <c r="V5077" s="17"/>
    </row>
    <row r="5078" spans="22:22" x14ac:dyDescent="0.35">
      <c r="V5078" s="17"/>
    </row>
    <row r="5079" spans="22:22" x14ac:dyDescent="0.35">
      <c r="V5079" s="17"/>
    </row>
    <row r="5080" spans="22:22" x14ac:dyDescent="0.35">
      <c r="V5080" s="17"/>
    </row>
    <row r="5081" spans="22:22" x14ac:dyDescent="0.35">
      <c r="V5081" s="17"/>
    </row>
    <row r="5082" spans="22:22" x14ac:dyDescent="0.35">
      <c r="V5082" s="17"/>
    </row>
    <row r="5083" spans="22:22" x14ac:dyDescent="0.35">
      <c r="V5083" s="17"/>
    </row>
    <row r="5084" spans="22:22" x14ac:dyDescent="0.35">
      <c r="V5084" s="17"/>
    </row>
    <row r="5085" spans="22:22" x14ac:dyDescent="0.35">
      <c r="V5085" s="17"/>
    </row>
    <row r="5086" spans="22:22" x14ac:dyDescent="0.35">
      <c r="V5086" s="17"/>
    </row>
    <row r="5087" spans="22:22" x14ac:dyDescent="0.35">
      <c r="V5087" s="17"/>
    </row>
    <row r="5088" spans="22:22" x14ac:dyDescent="0.35">
      <c r="V5088" s="17"/>
    </row>
    <row r="5089" spans="22:22" x14ac:dyDescent="0.35">
      <c r="V5089" s="17"/>
    </row>
    <row r="5090" spans="22:22" x14ac:dyDescent="0.35">
      <c r="V5090" s="17"/>
    </row>
    <row r="5091" spans="22:22" x14ac:dyDescent="0.35">
      <c r="V5091" s="17"/>
    </row>
    <row r="5092" spans="22:22" x14ac:dyDescent="0.35">
      <c r="V5092" s="17"/>
    </row>
    <row r="5093" spans="22:22" x14ac:dyDescent="0.35">
      <c r="V5093" s="17"/>
    </row>
    <row r="5094" spans="22:22" x14ac:dyDescent="0.35">
      <c r="V5094" s="17"/>
    </row>
    <row r="5095" spans="22:22" x14ac:dyDescent="0.35">
      <c r="V5095" s="17"/>
    </row>
    <row r="5096" spans="22:22" x14ac:dyDescent="0.35">
      <c r="V5096" s="17"/>
    </row>
    <row r="5097" spans="22:22" x14ac:dyDescent="0.35">
      <c r="V5097" s="17"/>
    </row>
    <row r="5098" spans="22:22" x14ac:dyDescent="0.35">
      <c r="V5098" s="17"/>
    </row>
    <row r="5099" spans="22:22" x14ac:dyDescent="0.35">
      <c r="V5099" s="17"/>
    </row>
    <row r="5100" spans="22:22" x14ac:dyDescent="0.35">
      <c r="V5100" s="17"/>
    </row>
    <row r="5101" spans="22:22" x14ac:dyDescent="0.35">
      <c r="V5101" s="17"/>
    </row>
    <row r="5102" spans="22:22" x14ac:dyDescent="0.35">
      <c r="V5102" s="17"/>
    </row>
    <row r="5103" spans="22:22" x14ac:dyDescent="0.35">
      <c r="V5103" s="17"/>
    </row>
    <row r="5104" spans="22:22" x14ac:dyDescent="0.35">
      <c r="V5104" s="17"/>
    </row>
    <row r="5105" spans="22:22" x14ac:dyDescent="0.35">
      <c r="V5105" s="17"/>
    </row>
    <row r="5106" spans="22:22" x14ac:dyDescent="0.35">
      <c r="V5106" s="17"/>
    </row>
    <row r="5107" spans="22:22" x14ac:dyDescent="0.35">
      <c r="V5107" s="17"/>
    </row>
    <row r="5108" spans="22:22" x14ac:dyDescent="0.35">
      <c r="V5108" s="17"/>
    </row>
    <row r="5109" spans="22:22" x14ac:dyDescent="0.35">
      <c r="V5109" s="17"/>
    </row>
    <row r="5110" spans="22:22" x14ac:dyDescent="0.35">
      <c r="V5110" s="17"/>
    </row>
    <row r="5111" spans="22:22" x14ac:dyDescent="0.35">
      <c r="V5111" s="17"/>
    </row>
    <row r="5112" spans="22:22" x14ac:dyDescent="0.35">
      <c r="V5112" s="17"/>
    </row>
    <row r="5113" spans="22:22" x14ac:dyDescent="0.35">
      <c r="V5113" s="17"/>
    </row>
    <row r="5114" spans="22:22" x14ac:dyDescent="0.35">
      <c r="V5114" s="17"/>
    </row>
    <row r="5115" spans="22:22" x14ac:dyDescent="0.35">
      <c r="V5115" s="17"/>
    </row>
    <row r="5116" spans="22:22" x14ac:dyDescent="0.35">
      <c r="V5116" s="17"/>
    </row>
    <row r="5117" spans="22:22" x14ac:dyDescent="0.35">
      <c r="V5117" s="17"/>
    </row>
    <row r="5118" spans="22:22" x14ac:dyDescent="0.35">
      <c r="V5118" s="17"/>
    </row>
    <row r="5119" spans="22:22" x14ac:dyDescent="0.35">
      <c r="V5119" s="17"/>
    </row>
    <row r="5120" spans="22:22" x14ac:dyDescent="0.35">
      <c r="V5120" s="17"/>
    </row>
    <row r="5121" spans="22:22" x14ac:dyDescent="0.35">
      <c r="V5121" s="17"/>
    </row>
    <row r="5122" spans="22:22" x14ac:dyDescent="0.35">
      <c r="V5122" s="17"/>
    </row>
    <row r="5123" spans="22:22" x14ac:dyDescent="0.35">
      <c r="V5123" s="17"/>
    </row>
    <row r="5124" spans="22:22" x14ac:dyDescent="0.35">
      <c r="V5124" s="17"/>
    </row>
    <row r="5125" spans="22:22" x14ac:dyDescent="0.35">
      <c r="V5125" s="17"/>
    </row>
    <row r="5126" spans="22:22" x14ac:dyDescent="0.35">
      <c r="V5126" s="17"/>
    </row>
    <row r="5127" spans="22:22" x14ac:dyDescent="0.35">
      <c r="V5127" s="17"/>
    </row>
    <row r="5128" spans="22:22" x14ac:dyDescent="0.35">
      <c r="V5128" s="17"/>
    </row>
    <row r="5129" spans="22:22" x14ac:dyDescent="0.35">
      <c r="V5129" s="17"/>
    </row>
    <row r="5130" spans="22:22" x14ac:dyDescent="0.35">
      <c r="V5130" s="17"/>
    </row>
    <row r="5131" spans="22:22" x14ac:dyDescent="0.35">
      <c r="V5131" s="17"/>
    </row>
    <row r="5132" spans="22:22" x14ac:dyDescent="0.35">
      <c r="V5132" s="17"/>
    </row>
    <row r="5133" spans="22:22" x14ac:dyDescent="0.35">
      <c r="V5133" s="17"/>
    </row>
    <row r="5134" spans="22:22" x14ac:dyDescent="0.35">
      <c r="V5134" s="17"/>
    </row>
    <row r="5135" spans="22:22" x14ac:dyDescent="0.35">
      <c r="V5135" s="17"/>
    </row>
    <row r="5136" spans="22:22" x14ac:dyDescent="0.35">
      <c r="V5136" s="17"/>
    </row>
    <row r="5137" spans="22:22" x14ac:dyDescent="0.35">
      <c r="V5137" s="17"/>
    </row>
    <row r="5138" spans="22:22" x14ac:dyDescent="0.35">
      <c r="V5138" s="17"/>
    </row>
    <row r="5139" spans="22:22" x14ac:dyDescent="0.35">
      <c r="V5139" s="17"/>
    </row>
    <row r="5140" spans="22:22" x14ac:dyDescent="0.35">
      <c r="V5140" s="17"/>
    </row>
    <row r="5141" spans="22:22" x14ac:dyDescent="0.35">
      <c r="V5141" s="17"/>
    </row>
    <row r="5142" spans="22:22" x14ac:dyDescent="0.35">
      <c r="V5142" s="17"/>
    </row>
    <row r="5143" spans="22:22" x14ac:dyDescent="0.35">
      <c r="V5143" s="17"/>
    </row>
    <row r="5144" spans="22:22" x14ac:dyDescent="0.35">
      <c r="V5144" s="17"/>
    </row>
    <row r="5145" spans="22:22" x14ac:dyDescent="0.35">
      <c r="V5145" s="17"/>
    </row>
    <row r="5146" spans="22:22" x14ac:dyDescent="0.35">
      <c r="V5146" s="17"/>
    </row>
    <row r="5147" spans="22:22" x14ac:dyDescent="0.35">
      <c r="V5147" s="17"/>
    </row>
    <row r="5148" spans="22:22" x14ac:dyDescent="0.35">
      <c r="V5148" s="17"/>
    </row>
    <row r="5149" spans="22:22" x14ac:dyDescent="0.35">
      <c r="V5149" s="17"/>
    </row>
    <row r="5150" spans="22:22" x14ac:dyDescent="0.35">
      <c r="V5150" s="17"/>
    </row>
    <row r="5151" spans="22:22" x14ac:dyDescent="0.35">
      <c r="V5151" s="17"/>
    </row>
    <row r="5152" spans="22:22" x14ac:dyDescent="0.35">
      <c r="V5152" s="17"/>
    </row>
    <row r="5153" spans="22:22" x14ac:dyDescent="0.35">
      <c r="V5153" s="17"/>
    </row>
    <row r="5154" spans="22:22" x14ac:dyDescent="0.35">
      <c r="V5154" s="17"/>
    </row>
    <row r="5155" spans="22:22" x14ac:dyDescent="0.35">
      <c r="V5155" s="17"/>
    </row>
    <row r="5156" spans="22:22" x14ac:dyDescent="0.35">
      <c r="V5156" s="17"/>
    </row>
    <row r="5157" spans="22:22" x14ac:dyDescent="0.35">
      <c r="V5157" s="17"/>
    </row>
    <row r="5158" spans="22:22" x14ac:dyDescent="0.35">
      <c r="V5158" s="17"/>
    </row>
    <row r="5159" spans="22:22" x14ac:dyDescent="0.35">
      <c r="V5159" s="17"/>
    </row>
    <row r="5160" spans="22:22" x14ac:dyDescent="0.35">
      <c r="V5160" s="17"/>
    </row>
    <row r="5161" spans="22:22" x14ac:dyDescent="0.35">
      <c r="V5161" s="17"/>
    </row>
    <row r="5162" spans="22:22" x14ac:dyDescent="0.35">
      <c r="V5162" s="17"/>
    </row>
    <row r="5163" spans="22:22" x14ac:dyDescent="0.35">
      <c r="V5163" s="17"/>
    </row>
    <row r="5164" spans="22:22" x14ac:dyDescent="0.35">
      <c r="V5164" s="17"/>
    </row>
    <row r="5165" spans="22:22" x14ac:dyDescent="0.35">
      <c r="V5165" s="17"/>
    </row>
    <row r="5166" spans="22:22" x14ac:dyDescent="0.35">
      <c r="V5166" s="17"/>
    </row>
    <row r="5167" spans="22:22" x14ac:dyDescent="0.35">
      <c r="V5167" s="17"/>
    </row>
    <row r="5168" spans="22:22" x14ac:dyDescent="0.35">
      <c r="V5168" s="17"/>
    </row>
    <row r="5169" spans="22:22" x14ac:dyDescent="0.35">
      <c r="V5169" s="17"/>
    </row>
    <row r="5170" spans="22:22" x14ac:dyDescent="0.35">
      <c r="V5170" s="17"/>
    </row>
    <row r="5171" spans="22:22" x14ac:dyDescent="0.35">
      <c r="V5171" s="17"/>
    </row>
    <row r="5172" spans="22:22" x14ac:dyDescent="0.35">
      <c r="V5172" s="17"/>
    </row>
    <row r="5173" spans="22:22" x14ac:dyDescent="0.35">
      <c r="V5173" s="17"/>
    </row>
    <row r="5174" spans="22:22" x14ac:dyDescent="0.35">
      <c r="V5174" s="17"/>
    </row>
    <row r="5175" spans="22:22" x14ac:dyDescent="0.35">
      <c r="V5175" s="17"/>
    </row>
    <row r="5176" spans="22:22" x14ac:dyDescent="0.35">
      <c r="V5176" s="17"/>
    </row>
    <row r="5177" spans="22:22" x14ac:dyDescent="0.35">
      <c r="V5177" s="17"/>
    </row>
    <row r="5178" spans="22:22" x14ac:dyDescent="0.35">
      <c r="V5178" s="17"/>
    </row>
    <row r="5179" spans="22:22" x14ac:dyDescent="0.35">
      <c r="V5179" s="17"/>
    </row>
    <row r="5180" spans="22:22" x14ac:dyDescent="0.35">
      <c r="V5180" s="17"/>
    </row>
    <row r="5181" spans="22:22" x14ac:dyDescent="0.35">
      <c r="V5181" s="17"/>
    </row>
    <row r="5182" spans="22:22" x14ac:dyDescent="0.35">
      <c r="V5182" s="17"/>
    </row>
    <row r="5183" spans="22:22" x14ac:dyDescent="0.35">
      <c r="V5183" s="17"/>
    </row>
    <row r="5184" spans="22:22" x14ac:dyDescent="0.35">
      <c r="V5184" s="17"/>
    </row>
    <row r="5185" spans="22:22" x14ac:dyDescent="0.35">
      <c r="V5185" s="17"/>
    </row>
    <row r="5186" spans="22:22" x14ac:dyDescent="0.35">
      <c r="V5186" s="17"/>
    </row>
    <row r="5187" spans="22:22" x14ac:dyDescent="0.35">
      <c r="V5187" s="17"/>
    </row>
    <row r="5188" spans="22:22" x14ac:dyDescent="0.35">
      <c r="V5188" s="17"/>
    </row>
    <row r="5189" spans="22:22" x14ac:dyDescent="0.35">
      <c r="V5189" s="17"/>
    </row>
    <row r="5190" spans="22:22" x14ac:dyDescent="0.35">
      <c r="V5190" s="17"/>
    </row>
    <row r="5191" spans="22:22" x14ac:dyDescent="0.35">
      <c r="V5191" s="17"/>
    </row>
    <row r="5192" spans="22:22" x14ac:dyDescent="0.35">
      <c r="V5192" s="17"/>
    </row>
    <row r="5193" spans="22:22" x14ac:dyDescent="0.35">
      <c r="V5193" s="17"/>
    </row>
    <row r="5194" spans="22:22" x14ac:dyDescent="0.35">
      <c r="V5194" s="17"/>
    </row>
    <row r="5195" spans="22:22" x14ac:dyDescent="0.35">
      <c r="V5195" s="17"/>
    </row>
    <row r="5196" spans="22:22" x14ac:dyDescent="0.35">
      <c r="V5196" s="17"/>
    </row>
    <row r="5197" spans="22:22" x14ac:dyDescent="0.35">
      <c r="V5197" s="17"/>
    </row>
    <row r="5198" spans="22:22" x14ac:dyDescent="0.35">
      <c r="V5198" s="17"/>
    </row>
    <row r="5199" spans="22:22" x14ac:dyDescent="0.35">
      <c r="V5199" s="17"/>
    </row>
    <row r="5200" spans="22:22" x14ac:dyDescent="0.35">
      <c r="V5200" s="17"/>
    </row>
    <row r="5201" spans="22:22" x14ac:dyDescent="0.35">
      <c r="V5201" s="17"/>
    </row>
    <row r="5202" spans="22:22" x14ac:dyDescent="0.35">
      <c r="V5202" s="17"/>
    </row>
    <row r="5203" spans="22:22" x14ac:dyDescent="0.35">
      <c r="V5203" s="17"/>
    </row>
    <row r="5204" spans="22:22" x14ac:dyDescent="0.35">
      <c r="V5204" s="17"/>
    </row>
    <row r="5205" spans="22:22" x14ac:dyDescent="0.35">
      <c r="V5205" s="17"/>
    </row>
    <row r="5206" spans="22:22" x14ac:dyDescent="0.35">
      <c r="V5206" s="17"/>
    </row>
    <row r="5207" spans="22:22" x14ac:dyDescent="0.35">
      <c r="V5207" s="17"/>
    </row>
    <row r="5208" spans="22:22" x14ac:dyDescent="0.35">
      <c r="V5208" s="17"/>
    </row>
    <row r="5209" spans="22:22" x14ac:dyDescent="0.35">
      <c r="V5209" s="17"/>
    </row>
    <row r="5210" spans="22:22" x14ac:dyDescent="0.35">
      <c r="V5210" s="17"/>
    </row>
    <row r="5211" spans="22:22" x14ac:dyDescent="0.35">
      <c r="V5211" s="17"/>
    </row>
    <row r="5212" spans="22:22" x14ac:dyDescent="0.35">
      <c r="V5212" s="17"/>
    </row>
    <row r="5213" spans="22:22" x14ac:dyDescent="0.35">
      <c r="V5213" s="17"/>
    </row>
    <row r="5214" spans="22:22" x14ac:dyDescent="0.35">
      <c r="V5214" s="17"/>
    </row>
    <row r="5215" spans="22:22" x14ac:dyDescent="0.35">
      <c r="V5215" s="17"/>
    </row>
    <row r="5216" spans="22:22" x14ac:dyDescent="0.35">
      <c r="V5216" s="17"/>
    </row>
    <row r="5217" spans="22:22" x14ac:dyDescent="0.35">
      <c r="V5217" s="17"/>
    </row>
    <row r="5218" spans="22:22" x14ac:dyDescent="0.35">
      <c r="V5218" s="17"/>
    </row>
    <row r="5219" spans="22:22" x14ac:dyDescent="0.35">
      <c r="V5219" s="17"/>
    </row>
    <row r="5220" spans="22:22" x14ac:dyDescent="0.35">
      <c r="V5220" s="17"/>
    </row>
    <row r="5221" spans="22:22" x14ac:dyDescent="0.35">
      <c r="V5221" s="17"/>
    </row>
    <row r="5222" spans="22:22" x14ac:dyDescent="0.35">
      <c r="V5222" s="17"/>
    </row>
    <row r="5223" spans="22:22" x14ac:dyDescent="0.35">
      <c r="V5223" s="17"/>
    </row>
    <row r="5224" spans="22:22" x14ac:dyDescent="0.35">
      <c r="V5224" s="17"/>
    </row>
    <row r="5225" spans="22:22" x14ac:dyDescent="0.35">
      <c r="V5225" s="17"/>
    </row>
    <row r="5226" spans="22:22" x14ac:dyDescent="0.35">
      <c r="V5226" s="17"/>
    </row>
    <row r="5227" spans="22:22" x14ac:dyDescent="0.35">
      <c r="V5227" s="17"/>
    </row>
    <row r="5228" spans="22:22" x14ac:dyDescent="0.35">
      <c r="V5228" s="17"/>
    </row>
    <row r="5229" spans="22:22" x14ac:dyDescent="0.35">
      <c r="V5229" s="17"/>
    </row>
    <row r="5230" spans="22:22" x14ac:dyDescent="0.35">
      <c r="V5230" s="17"/>
    </row>
    <row r="5231" spans="22:22" x14ac:dyDescent="0.35">
      <c r="V5231" s="17"/>
    </row>
    <row r="5232" spans="22:22" x14ac:dyDescent="0.35">
      <c r="V5232" s="17"/>
    </row>
    <row r="5233" spans="22:22" x14ac:dyDescent="0.35">
      <c r="V5233" s="17"/>
    </row>
    <row r="5234" spans="22:22" x14ac:dyDescent="0.35">
      <c r="V5234" s="17"/>
    </row>
    <row r="5235" spans="22:22" x14ac:dyDescent="0.35">
      <c r="V5235" s="17"/>
    </row>
    <row r="5236" spans="22:22" x14ac:dyDescent="0.35">
      <c r="V5236" s="17"/>
    </row>
    <row r="5237" spans="22:22" x14ac:dyDescent="0.35">
      <c r="V5237" s="17"/>
    </row>
    <row r="5238" spans="22:22" x14ac:dyDescent="0.35">
      <c r="V5238" s="17"/>
    </row>
    <row r="5239" spans="22:22" x14ac:dyDescent="0.35">
      <c r="V5239" s="17"/>
    </row>
    <row r="5240" spans="22:22" x14ac:dyDescent="0.35">
      <c r="V5240" s="17"/>
    </row>
    <row r="5241" spans="22:22" x14ac:dyDescent="0.35">
      <c r="V5241" s="17"/>
    </row>
    <row r="5242" spans="22:22" x14ac:dyDescent="0.35">
      <c r="V5242" s="17"/>
    </row>
    <row r="5243" spans="22:22" x14ac:dyDescent="0.35">
      <c r="V5243" s="17"/>
    </row>
    <row r="5244" spans="22:22" x14ac:dyDescent="0.35">
      <c r="V5244" s="17"/>
    </row>
    <row r="5245" spans="22:22" x14ac:dyDescent="0.35">
      <c r="V5245" s="17"/>
    </row>
    <row r="5246" spans="22:22" x14ac:dyDescent="0.35">
      <c r="V5246" s="17"/>
    </row>
    <row r="5247" spans="22:22" x14ac:dyDescent="0.35">
      <c r="V5247" s="17"/>
    </row>
    <row r="5248" spans="22:22" x14ac:dyDescent="0.35">
      <c r="V5248" s="17"/>
    </row>
    <row r="5249" spans="22:22" x14ac:dyDescent="0.35">
      <c r="V5249" s="17"/>
    </row>
    <row r="5250" spans="22:22" x14ac:dyDescent="0.35">
      <c r="V5250" s="17"/>
    </row>
    <row r="5251" spans="22:22" x14ac:dyDescent="0.35">
      <c r="V5251" s="17"/>
    </row>
    <row r="5252" spans="22:22" x14ac:dyDescent="0.35">
      <c r="V5252" s="17"/>
    </row>
    <row r="5253" spans="22:22" x14ac:dyDescent="0.35">
      <c r="V5253" s="17"/>
    </row>
    <row r="5254" spans="22:22" x14ac:dyDescent="0.35">
      <c r="V5254" s="17"/>
    </row>
    <row r="5255" spans="22:22" x14ac:dyDescent="0.35">
      <c r="V5255" s="17"/>
    </row>
    <row r="5256" spans="22:22" x14ac:dyDescent="0.35">
      <c r="V5256" s="17"/>
    </row>
    <row r="5257" spans="22:22" x14ac:dyDescent="0.35">
      <c r="V5257" s="17"/>
    </row>
    <row r="5258" spans="22:22" x14ac:dyDescent="0.35">
      <c r="V5258" s="17"/>
    </row>
    <row r="5259" spans="22:22" x14ac:dyDescent="0.35">
      <c r="V5259" s="17"/>
    </row>
    <row r="5260" spans="22:22" x14ac:dyDescent="0.35">
      <c r="V5260" s="17"/>
    </row>
    <row r="5261" spans="22:22" x14ac:dyDescent="0.35">
      <c r="V5261" s="17"/>
    </row>
    <row r="5262" spans="22:22" x14ac:dyDescent="0.35">
      <c r="V5262" s="17"/>
    </row>
    <row r="5263" spans="22:22" x14ac:dyDescent="0.35">
      <c r="V5263" s="17"/>
    </row>
    <row r="5264" spans="22:22" x14ac:dyDescent="0.35">
      <c r="V5264" s="17"/>
    </row>
    <row r="5265" spans="22:22" x14ac:dyDescent="0.35">
      <c r="V5265" s="17"/>
    </row>
    <row r="5266" spans="22:22" x14ac:dyDescent="0.35">
      <c r="V5266" s="17"/>
    </row>
    <row r="5267" spans="22:22" x14ac:dyDescent="0.35">
      <c r="V5267" s="17"/>
    </row>
    <row r="5268" spans="22:22" x14ac:dyDescent="0.35">
      <c r="V5268" s="17"/>
    </row>
    <row r="5269" spans="22:22" x14ac:dyDescent="0.35">
      <c r="V5269" s="17"/>
    </row>
    <row r="5270" spans="22:22" x14ac:dyDescent="0.35">
      <c r="V5270" s="17"/>
    </row>
    <row r="5271" spans="22:22" x14ac:dyDescent="0.35">
      <c r="V5271" s="17"/>
    </row>
    <row r="5272" spans="22:22" x14ac:dyDescent="0.35">
      <c r="V5272" s="17"/>
    </row>
    <row r="5273" spans="22:22" x14ac:dyDescent="0.35">
      <c r="V5273" s="17"/>
    </row>
    <row r="5274" spans="22:22" x14ac:dyDescent="0.35">
      <c r="V5274" s="17"/>
    </row>
    <row r="5275" spans="22:22" x14ac:dyDescent="0.35">
      <c r="V5275" s="17"/>
    </row>
    <row r="5276" spans="22:22" x14ac:dyDescent="0.35">
      <c r="V5276" s="17"/>
    </row>
    <row r="5277" spans="22:22" x14ac:dyDescent="0.35">
      <c r="V5277" s="17"/>
    </row>
    <row r="5278" spans="22:22" x14ac:dyDescent="0.35">
      <c r="V5278" s="17"/>
    </row>
    <row r="5279" spans="22:22" x14ac:dyDescent="0.35">
      <c r="V5279" s="17"/>
    </row>
    <row r="5280" spans="22:22" x14ac:dyDescent="0.35">
      <c r="V5280" s="17"/>
    </row>
    <row r="5281" spans="22:22" x14ac:dyDescent="0.35">
      <c r="V5281" s="17"/>
    </row>
    <row r="5282" spans="22:22" x14ac:dyDescent="0.35">
      <c r="V5282" s="17"/>
    </row>
    <row r="5283" spans="22:22" x14ac:dyDescent="0.35">
      <c r="V5283" s="17"/>
    </row>
    <row r="5284" spans="22:22" x14ac:dyDescent="0.35">
      <c r="V5284" s="17"/>
    </row>
    <row r="5285" spans="22:22" x14ac:dyDescent="0.35">
      <c r="V5285" s="17"/>
    </row>
    <row r="5286" spans="22:22" x14ac:dyDescent="0.35">
      <c r="V5286" s="17"/>
    </row>
    <row r="5287" spans="22:22" x14ac:dyDescent="0.35">
      <c r="V5287" s="17"/>
    </row>
    <row r="5288" spans="22:22" x14ac:dyDescent="0.35">
      <c r="V5288" s="17"/>
    </row>
    <row r="5289" spans="22:22" x14ac:dyDescent="0.35">
      <c r="V5289" s="17"/>
    </row>
    <row r="5290" spans="22:22" x14ac:dyDescent="0.35">
      <c r="V5290" s="17"/>
    </row>
    <row r="5291" spans="22:22" x14ac:dyDescent="0.35">
      <c r="V5291" s="17"/>
    </row>
    <row r="5292" spans="22:22" x14ac:dyDescent="0.35">
      <c r="V5292" s="17"/>
    </row>
    <row r="5293" spans="22:22" x14ac:dyDescent="0.35">
      <c r="V5293" s="17"/>
    </row>
    <row r="5294" spans="22:22" x14ac:dyDescent="0.35">
      <c r="V5294" s="17"/>
    </row>
    <row r="5295" spans="22:22" x14ac:dyDescent="0.35">
      <c r="V5295" s="17"/>
    </row>
    <row r="5296" spans="22:22" x14ac:dyDescent="0.35">
      <c r="V5296" s="17"/>
    </row>
    <row r="5297" spans="22:22" x14ac:dyDescent="0.35">
      <c r="V5297" s="17"/>
    </row>
    <row r="5298" spans="22:22" x14ac:dyDescent="0.35">
      <c r="V5298" s="17"/>
    </row>
    <row r="5299" spans="22:22" x14ac:dyDescent="0.35">
      <c r="V5299" s="17"/>
    </row>
    <row r="5300" spans="22:22" x14ac:dyDescent="0.35">
      <c r="V5300" s="17"/>
    </row>
    <row r="5301" spans="22:22" x14ac:dyDescent="0.35">
      <c r="V5301" s="17"/>
    </row>
    <row r="5302" spans="22:22" x14ac:dyDescent="0.35">
      <c r="V5302" s="17"/>
    </row>
    <row r="5303" spans="22:22" x14ac:dyDescent="0.35">
      <c r="V5303" s="17"/>
    </row>
    <row r="5304" spans="22:22" x14ac:dyDescent="0.35">
      <c r="V5304" s="17"/>
    </row>
    <row r="5305" spans="22:22" x14ac:dyDescent="0.35">
      <c r="V5305" s="17"/>
    </row>
    <row r="5306" spans="22:22" x14ac:dyDescent="0.35">
      <c r="V5306" s="17"/>
    </row>
    <row r="5307" spans="22:22" x14ac:dyDescent="0.35">
      <c r="V5307" s="17"/>
    </row>
    <row r="5308" spans="22:22" x14ac:dyDescent="0.35">
      <c r="V5308" s="17"/>
    </row>
    <row r="5309" spans="22:22" x14ac:dyDescent="0.35">
      <c r="V5309" s="17"/>
    </row>
    <row r="5310" spans="22:22" x14ac:dyDescent="0.35">
      <c r="V5310" s="17"/>
    </row>
    <row r="5311" spans="22:22" x14ac:dyDescent="0.35">
      <c r="V5311" s="17"/>
    </row>
    <row r="5312" spans="22:22" x14ac:dyDescent="0.35">
      <c r="V5312" s="17"/>
    </row>
    <row r="5313" spans="22:22" x14ac:dyDescent="0.35">
      <c r="V5313" s="17"/>
    </row>
    <row r="5314" spans="22:22" x14ac:dyDescent="0.35">
      <c r="V5314" s="17"/>
    </row>
    <row r="5315" spans="22:22" x14ac:dyDescent="0.35">
      <c r="V5315" s="17"/>
    </row>
    <row r="5316" spans="22:22" x14ac:dyDescent="0.35">
      <c r="V5316" s="17"/>
    </row>
    <row r="5317" spans="22:22" x14ac:dyDescent="0.35">
      <c r="V5317" s="17"/>
    </row>
    <row r="5318" spans="22:22" x14ac:dyDescent="0.35">
      <c r="V5318" s="17"/>
    </row>
    <row r="5319" spans="22:22" x14ac:dyDescent="0.35">
      <c r="V5319" s="17"/>
    </row>
    <row r="5320" spans="22:22" x14ac:dyDescent="0.35">
      <c r="V5320" s="17"/>
    </row>
    <row r="5321" spans="22:22" x14ac:dyDescent="0.35">
      <c r="V5321" s="17"/>
    </row>
    <row r="5322" spans="22:22" x14ac:dyDescent="0.35">
      <c r="V5322" s="17"/>
    </row>
    <row r="5323" spans="22:22" x14ac:dyDescent="0.35">
      <c r="V5323" s="17"/>
    </row>
    <row r="5324" spans="22:22" x14ac:dyDescent="0.35">
      <c r="V5324" s="17"/>
    </row>
    <row r="5325" spans="22:22" x14ac:dyDescent="0.35">
      <c r="V5325" s="17"/>
    </row>
    <row r="5326" spans="22:22" x14ac:dyDescent="0.35">
      <c r="V5326" s="17"/>
    </row>
    <row r="5327" spans="22:22" x14ac:dyDescent="0.35">
      <c r="V5327" s="17"/>
    </row>
    <row r="5328" spans="22:22" x14ac:dyDescent="0.35">
      <c r="V5328" s="17"/>
    </row>
    <row r="5329" spans="22:22" x14ac:dyDescent="0.35">
      <c r="V5329" s="17"/>
    </row>
    <row r="5330" spans="22:22" x14ac:dyDescent="0.35">
      <c r="V5330" s="17"/>
    </row>
    <row r="5331" spans="22:22" x14ac:dyDescent="0.35">
      <c r="V5331" s="17"/>
    </row>
    <row r="5332" spans="22:22" x14ac:dyDescent="0.35">
      <c r="V5332" s="17"/>
    </row>
    <row r="5333" spans="22:22" x14ac:dyDescent="0.35">
      <c r="V5333" s="17"/>
    </row>
    <row r="5334" spans="22:22" x14ac:dyDescent="0.35">
      <c r="V5334" s="17"/>
    </row>
    <row r="5335" spans="22:22" x14ac:dyDescent="0.35">
      <c r="V5335" s="17"/>
    </row>
    <row r="5336" spans="22:22" x14ac:dyDescent="0.35">
      <c r="V5336" s="17"/>
    </row>
    <row r="5337" spans="22:22" x14ac:dyDescent="0.35">
      <c r="V5337" s="17"/>
    </row>
    <row r="5338" spans="22:22" x14ac:dyDescent="0.35">
      <c r="V5338" s="17"/>
    </row>
    <row r="5339" spans="22:22" x14ac:dyDescent="0.35">
      <c r="V5339" s="17"/>
    </row>
    <row r="5340" spans="22:22" x14ac:dyDescent="0.35">
      <c r="V5340" s="17"/>
    </row>
    <row r="5341" spans="22:22" x14ac:dyDescent="0.35">
      <c r="V5341" s="17"/>
    </row>
    <row r="5342" spans="22:22" x14ac:dyDescent="0.35">
      <c r="V5342" s="17"/>
    </row>
    <row r="5343" spans="22:22" x14ac:dyDescent="0.35">
      <c r="V5343" s="17"/>
    </row>
    <row r="5344" spans="22:22" x14ac:dyDescent="0.35">
      <c r="V5344" s="17"/>
    </row>
    <row r="5345" spans="22:22" x14ac:dyDescent="0.35">
      <c r="V5345" s="17"/>
    </row>
    <row r="5346" spans="22:22" x14ac:dyDescent="0.35">
      <c r="V5346" s="17"/>
    </row>
    <row r="5347" spans="22:22" x14ac:dyDescent="0.35">
      <c r="V5347" s="17"/>
    </row>
    <row r="5348" spans="22:22" x14ac:dyDescent="0.35">
      <c r="V5348" s="17"/>
    </row>
    <row r="5349" spans="22:22" x14ac:dyDescent="0.35">
      <c r="V5349" s="17"/>
    </row>
    <row r="5350" spans="22:22" x14ac:dyDescent="0.35">
      <c r="V5350" s="17"/>
    </row>
    <row r="5351" spans="22:22" x14ac:dyDescent="0.35">
      <c r="V5351" s="17"/>
    </row>
    <row r="5352" spans="22:22" x14ac:dyDescent="0.35">
      <c r="V5352" s="17"/>
    </row>
    <row r="5353" spans="22:22" x14ac:dyDescent="0.35">
      <c r="V5353" s="17"/>
    </row>
    <row r="5354" spans="22:22" x14ac:dyDescent="0.35">
      <c r="V5354" s="17"/>
    </row>
    <row r="5355" spans="22:22" x14ac:dyDescent="0.35">
      <c r="V5355" s="17"/>
    </row>
    <row r="5356" spans="22:22" x14ac:dyDescent="0.35">
      <c r="V5356" s="17"/>
    </row>
    <row r="5357" spans="22:22" x14ac:dyDescent="0.35">
      <c r="V5357" s="17"/>
    </row>
    <row r="5358" spans="22:22" x14ac:dyDescent="0.35">
      <c r="V5358" s="17"/>
    </row>
    <row r="5359" spans="22:22" x14ac:dyDescent="0.35">
      <c r="V5359" s="17"/>
    </row>
    <row r="5360" spans="22:22" x14ac:dyDescent="0.35">
      <c r="V5360" s="17"/>
    </row>
    <row r="5361" spans="22:22" x14ac:dyDescent="0.35">
      <c r="V5361" s="17"/>
    </row>
    <row r="5362" spans="22:22" x14ac:dyDescent="0.35">
      <c r="V5362" s="17"/>
    </row>
    <row r="5363" spans="22:22" x14ac:dyDescent="0.35">
      <c r="V5363" s="17"/>
    </row>
    <row r="5364" spans="22:22" x14ac:dyDescent="0.35">
      <c r="V5364" s="17"/>
    </row>
    <row r="5365" spans="22:22" x14ac:dyDescent="0.35">
      <c r="V5365" s="17"/>
    </row>
    <row r="5366" spans="22:22" x14ac:dyDescent="0.35">
      <c r="V5366" s="17"/>
    </row>
    <row r="5367" spans="22:22" x14ac:dyDescent="0.35">
      <c r="V5367" s="17"/>
    </row>
    <row r="5368" spans="22:22" x14ac:dyDescent="0.35">
      <c r="V5368" s="17"/>
    </row>
    <row r="5369" spans="22:22" x14ac:dyDescent="0.35">
      <c r="V5369" s="17"/>
    </row>
    <row r="5370" spans="22:22" x14ac:dyDescent="0.35">
      <c r="V5370" s="17"/>
    </row>
    <row r="5371" spans="22:22" x14ac:dyDescent="0.35">
      <c r="V5371" s="17"/>
    </row>
    <row r="5372" spans="22:22" x14ac:dyDescent="0.35">
      <c r="V5372" s="17"/>
    </row>
    <row r="5373" spans="22:22" x14ac:dyDescent="0.35">
      <c r="V5373" s="17"/>
    </row>
    <row r="5374" spans="22:22" x14ac:dyDescent="0.35">
      <c r="V5374" s="17"/>
    </row>
    <row r="5375" spans="22:22" x14ac:dyDescent="0.35">
      <c r="V5375" s="17"/>
    </row>
    <row r="5376" spans="22:22" x14ac:dyDescent="0.35">
      <c r="V5376" s="17"/>
    </row>
    <row r="5377" spans="22:22" x14ac:dyDescent="0.35">
      <c r="V5377" s="17"/>
    </row>
    <row r="5378" spans="22:22" x14ac:dyDescent="0.35">
      <c r="V5378" s="17"/>
    </row>
    <row r="5379" spans="22:22" x14ac:dyDescent="0.35">
      <c r="V5379" s="17"/>
    </row>
    <row r="5380" spans="22:22" x14ac:dyDescent="0.35">
      <c r="V5380" s="17"/>
    </row>
    <row r="5381" spans="22:22" x14ac:dyDescent="0.35">
      <c r="V5381" s="17"/>
    </row>
    <row r="5382" spans="22:22" x14ac:dyDescent="0.35">
      <c r="V5382" s="17"/>
    </row>
    <row r="5383" spans="22:22" x14ac:dyDescent="0.35">
      <c r="V5383" s="17"/>
    </row>
    <row r="5384" spans="22:22" x14ac:dyDescent="0.35">
      <c r="V5384" s="17"/>
    </row>
    <row r="5385" spans="22:22" x14ac:dyDescent="0.35">
      <c r="V5385" s="17"/>
    </row>
    <row r="5386" spans="22:22" x14ac:dyDescent="0.35">
      <c r="V5386" s="17"/>
    </row>
    <row r="5387" spans="22:22" x14ac:dyDescent="0.35">
      <c r="V5387" s="17"/>
    </row>
    <row r="5388" spans="22:22" x14ac:dyDescent="0.35">
      <c r="V5388" s="17"/>
    </row>
    <row r="5389" spans="22:22" x14ac:dyDescent="0.35">
      <c r="V5389" s="17"/>
    </row>
    <row r="5390" spans="22:22" x14ac:dyDescent="0.35">
      <c r="V5390" s="17"/>
    </row>
    <row r="5391" spans="22:22" x14ac:dyDescent="0.35">
      <c r="V5391" s="17"/>
    </row>
    <row r="5392" spans="22:22" x14ac:dyDescent="0.35">
      <c r="V5392" s="17"/>
    </row>
    <row r="5393" spans="22:22" x14ac:dyDescent="0.35">
      <c r="V5393" s="17"/>
    </row>
    <row r="5394" spans="22:22" x14ac:dyDescent="0.35">
      <c r="V5394" s="17"/>
    </row>
    <row r="5395" spans="22:22" x14ac:dyDescent="0.35">
      <c r="V5395" s="17"/>
    </row>
    <row r="5396" spans="22:22" x14ac:dyDescent="0.35">
      <c r="V5396" s="17"/>
    </row>
    <row r="5397" spans="22:22" x14ac:dyDescent="0.35">
      <c r="V5397" s="17"/>
    </row>
    <row r="5398" spans="22:22" x14ac:dyDescent="0.35">
      <c r="V5398" s="17"/>
    </row>
    <row r="5399" spans="22:22" x14ac:dyDescent="0.35">
      <c r="V5399" s="17"/>
    </row>
    <row r="5400" spans="22:22" x14ac:dyDescent="0.35">
      <c r="V5400" s="17"/>
    </row>
    <row r="5401" spans="22:22" x14ac:dyDescent="0.35">
      <c r="V5401" s="17"/>
    </row>
    <row r="5402" spans="22:22" x14ac:dyDescent="0.35">
      <c r="V5402" s="17"/>
    </row>
    <row r="5403" spans="22:22" x14ac:dyDescent="0.35">
      <c r="V5403" s="17"/>
    </row>
    <row r="5404" spans="22:22" x14ac:dyDescent="0.35">
      <c r="V5404" s="17"/>
    </row>
    <row r="5405" spans="22:22" x14ac:dyDescent="0.35">
      <c r="V5405" s="17"/>
    </row>
    <row r="5406" spans="22:22" x14ac:dyDescent="0.35">
      <c r="V5406" s="17"/>
    </row>
    <row r="5407" spans="22:22" x14ac:dyDescent="0.35">
      <c r="V5407" s="17"/>
    </row>
    <row r="5408" spans="22:22" x14ac:dyDescent="0.35">
      <c r="V5408" s="17"/>
    </row>
    <row r="5409" spans="22:22" x14ac:dyDescent="0.35">
      <c r="V5409" s="17"/>
    </row>
    <row r="5410" spans="22:22" x14ac:dyDescent="0.35">
      <c r="V5410" s="17"/>
    </row>
    <row r="5411" spans="22:22" x14ac:dyDescent="0.35">
      <c r="V5411" s="17"/>
    </row>
    <row r="5412" spans="22:22" x14ac:dyDescent="0.35">
      <c r="V5412" s="17"/>
    </row>
    <row r="5413" spans="22:22" x14ac:dyDescent="0.35">
      <c r="V5413" s="17"/>
    </row>
    <row r="5414" spans="22:22" x14ac:dyDescent="0.35">
      <c r="V5414" s="17"/>
    </row>
    <row r="5415" spans="22:22" x14ac:dyDescent="0.35">
      <c r="V5415" s="17"/>
    </row>
    <row r="5416" spans="22:22" x14ac:dyDescent="0.35">
      <c r="V5416" s="17"/>
    </row>
    <row r="5417" spans="22:22" x14ac:dyDescent="0.35">
      <c r="V5417" s="17"/>
    </row>
    <row r="5418" spans="22:22" x14ac:dyDescent="0.35">
      <c r="V5418" s="17"/>
    </row>
    <row r="5419" spans="22:22" x14ac:dyDescent="0.35">
      <c r="V5419" s="17"/>
    </row>
    <row r="5420" spans="22:22" x14ac:dyDescent="0.35">
      <c r="V5420" s="17"/>
    </row>
    <row r="5421" spans="22:22" x14ac:dyDescent="0.35">
      <c r="V5421" s="17"/>
    </row>
    <row r="5422" spans="22:22" x14ac:dyDescent="0.35">
      <c r="V5422" s="17"/>
    </row>
    <row r="5423" spans="22:22" x14ac:dyDescent="0.35">
      <c r="V5423" s="17"/>
    </row>
    <row r="5424" spans="22:22" x14ac:dyDescent="0.35">
      <c r="V5424" s="17"/>
    </row>
    <row r="5425" spans="22:22" x14ac:dyDescent="0.35">
      <c r="V5425" s="17"/>
    </row>
    <row r="5426" spans="22:22" x14ac:dyDescent="0.35">
      <c r="V5426" s="17"/>
    </row>
    <row r="5427" spans="22:22" x14ac:dyDescent="0.35">
      <c r="V5427" s="17"/>
    </row>
    <row r="5428" spans="22:22" x14ac:dyDescent="0.35">
      <c r="V5428" s="17"/>
    </row>
    <row r="5429" spans="22:22" x14ac:dyDescent="0.35">
      <c r="V5429" s="17"/>
    </row>
    <row r="5430" spans="22:22" x14ac:dyDescent="0.35">
      <c r="V5430" s="17"/>
    </row>
    <row r="5431" spans="22:22" x14ac:dyDescent="0.35">
      <c r="V5431" s="17"/>
    </row>
    <row r="5432" spans="22:22" x14ac:dyDescent="0.35">
      <c r="V5432" s="17"/>
    </row>
    <row r="5433" spans="22:22" x14ac:dyDescent="0.35">
      <c r="V5433" s="17"/>
    </row>
    <row r="5434" spans="22:22" x14ac:dyDescent="0.35">
      <c r="V5434" s="17"/>
    </row>
    <row r="5435" spans="22:22" x14ac:dyDescent="0.35">
      <c r="V5435" s="17"/>
    </row>
    <row r="5436" spans="22:22" x14ac:dyDescent="0.35">
      <c r="V5436" s="17"/>
    </row>
    <row r="5437" spans="22:22" x14ac:dyDescent="0.35">
      <c r="V5437" s="17"/>
    </row>
    <row r="5438" spans="22:22" x14ac:dyDescent="0.35">
      <c r="V5438" s="17"/>
    </row>
    <row r="5439" spans="22:22" x14ac:dyDescent="0.35">
      <c r="V5439" s="17"/>
    </row>
    <row r="5440" spans="22:22" x14ac:dyDescent="0.35">
      <c r="V5440" s="17"/>
    </row>
    <row r="5441" spans="22:22" x14ac:dyDescent="0.35">
      <c r="V5441" s="17"/>
    </row>
    <row r="5442" spans="22:22" x14ac:dyDescent="0.35">
      <c r="V5442" s="17"/>
    </row>
    <row r="5443" spans="22:22" x14ac:dyDescent="0.35">
      <c r="V5443" s="17"/>
    </row>
    <row r="5444" spans="22:22" x14ac:dyDescent="0.35">
      <c r="V5444" s="17"/>
    </row>
    <row r="5445" spans="22:22" x14ac:dyDescent="0.35">
      <c r="V5445" s="17"/>
    </row>
    <row r="5446" spans="22:22" x14ac:dyDescent="0.35">
      <c r="V5446" s="17"/>
    </row>
    <row r="5447" spans="22:22" x14ac:dyDescent="0.35">
      <c r="V5447" s="17"/>
    </row>
    <row r="5448" spans="22:22" x14ac:dyDescent="0.35">
      <c r="V5448" s="17"/>
    </row>
    <row r="5449" spans="22:22" x14ac:dyDescent="0.35">
      <c r="V5449" s="17"/>
    </row>
    <row r="5450" spans="22:22" x14ac:dyDescent="0.35">
      <c r="V5450" s="17"/>
    </row>
    <row r="5451" spans="22:22" x14ac:dyDescent="0.35">
      <c r="V5451" s="17"/>
    </row>
    <row r="5452" spans="22:22" x14ac:dyDescent="0.35">
      <c r="V5452" s="17"/>
    </row>
    <row r="5453" spans="22:22" x14ac:dyDescent="0.35">
      <c r="V5453" s="17"/>
    </row>
    <row r="5454" spans="22:22" x14ac:dyDescent="0.35">
      <c r="V5454" s="17"/>
    </row>
    <row r="5455" spans="22:22" x14ac:dyDescent="0.35">
      <c r="V5455" s="17"/>
    </row>
    <row r="5456" spans="22:22" x14ac:dyDescent="0.35">
      <c r="V5456" s="17"/>
    </row>
    <row r="5457" spans="22:22" x14ac:dyDescent="0.35">
      <c r="V5457" s="17"/>
    </row>
    <row r="5458" spans="22:22" x14ac:dyDescent="0.35">
      <c r="V5458" s="17"/>
    </row>
    <row r="5459" spans="22:22" x14ac:dyDescent="0.35">
      <c r="V5459" s="17"/>
    </row>
    <row r="5460" spans="22:22" x14ac:dyDescent="0.35">
      <c r="V5460" s="17"/>
    </row>
    <row r="5461" spans="22:22" x14ac:dyDescent="0.35">
      <c r="V5461" s="17"/>
    </row>
    <row r="5462" spans="22:22" x14ac:dyDescent="0.35">
      <c r="V5462" s="17"/>
    </row>
    <row r="5463" spans="22:22" x14ac:dyDescent="0.35">
      <c r="V5463" s="17"/>
    </row>
    <row r="5464" spans="22:22" x14ac:dyDescent="0.35">
      <c r="V5464" s="17"/>
    </row>
    <row r="5465" spans="22:22" x14ac:dyDescent="0.35">
      <c r="V5465" s="17"/>
    </row>
    <row r="5466" spans="22:22" x14ac:dyDescent="0.35">
      <c r="V5466" s="17"/>
    </row>
    <row r="5467" spans="22:22" x14ac:dyDescent="0.35">
      <c r="V5467" s="17"/>
    </row>
    <row r="5468" spans="22:22" x14ac:dyDescent="0.35">
      <c r="V5468" s="17"/>
    </row>
    <row r="5469" spans="22:22" x14ac:dyDescent="0.35">
      <c r="V5469" s="17"/>
    </row>
    <row r="5470" spans="22:22" x14ac:dyDescent="0.35">
      <c r="V5470" s="17"/>
    </row>
    <row r="5471" spans="22:22" x14ac:dyDescent="0.35">
      <c r="V5471" s="17"/>
    </row>
    <row r="5472" spans="22:22" x14ac:dyDescent="0.35">
      <c r="V5472" s="17"/>
    </row>
    <row r="5473" spans="22:22" x14ac:dyDescent="0.35">
      <c r="V5473" s="17"/>
    </row>
    <row r="5474" spans="22:22" x14ac:dyDescent="0.35">
      <c r="V5474" s="17"/>
    </row>
    <row r="5475" spans="22:22" x14ac:dyDescent="0.35">
      <c r="V5475" s="17"/>
    </row>
    <row r="5476" spans="22:22" x14ac:dyDescent="0.35">
      <c r="V5476" s="17"/>
    </row>
    <row r="5477" spans="22:22" x14ac:dyDescent="0.35">
      <c r="V5477" s="17"/>
    </row>
    <row r="5478" spans="22:22" x14ac:dyDescent="0.35">
      <c r="V5478" s="17"/>
    </row>
    <row r="5479" spans="22:22" x14ac:dyDescent="0.35">
      <c r="V5479" s="17"/>
    </row>
    <row r="5480" spans="22:22" x14ac:dyDescent="0.35">
      <c r="V5480" s="17"/>
    </row>
    <row r="5481" spans="22:22" x14ac:dyDescent="0.35">
      <c r="V5481" s="17"/>
    </row>
    <row r="5482" spans="22:22" x14ac:dyDescent="0.35">
      <c r="V5482" s="17"/>
    </row>
    <row r="5483" spans="22:22" x14ac:dyDescent="0.35">
      <c r="V5483" s="17"/>
    </row>
    <row r="5484" spans="22:22" x14ac:dyDescent="0.35">
      <c r="V5484" s="17"/>
    </row>
    <row r="5485" spans="22:22" x14ac:dyDescent="0.35">
      <c r="V5485" s="17"/>
    </row>
    <row r="5486" spans="22:22" x14ac:dyDescent="0.35">
      <c r="V5486" s="17"/>
    </row>
    <row r="5487" spans="22:22" x14ac:dyDescent="0.35">
      <c r="V5487" s="17"/>
    </row>
    <row r="5488" spans="22:22" x14ac:dyDescent="0.35">
      <c r="V5488" s="17"/>
    </row>
    <row r="5489" spans="22:22" x14ac:dyDescent="0.35">
      <c r="V5489" s="17"/>
    </row>
    <row r="5490" spans="22:22" x14ac:dyDescent="0.35">
      <c r="V5490" s="17"/>
    </row>
    <row r="5491" spans="22:22" x14ac:dyDescent="0.35">
      <c r="V5491" s="17"/>
    </row>
    <row r="5492" spans="22:22" x14ac:dyDescent="0.35">
      <c r="V5492" s="17"/>
    </row>
    <row r="5493" spans="22:22" x14ac:dyDescent="0.35">
      <c r="V5493" s="17"/>
    </row>
    <row r="5494" spans="22:22" x14ac:dyDescent="0.35">
      <c r="V5494" s="17"/>
    </row>
    <row r="5495" spans="22:22" x14ac:dyDescent="0.35">
      <c r="V5495" s="17"/>
    </row>
    <row r="5496" spans="22:22" x14ac:dyDescent="0.35">
      <c r="V5496" s="17"/>
    </row>
    <row r="5497" spans="22:22" x14ac:dyDescent="0.35">
      <c r="V5497" s="17"/>
    </row>
    <row r="5498" spans="22:22" x14ac:dyDescent="0.35">
      <c r="V5498" s="17"/>
    </row>
    <row r="5499" spans="22:22" x14ac:dyDescent="0.35">
      <c r="V5499" s="17"/>
    </row>
    <row r="5500" spans="22:22" x14ac:dyDescent="0.35">
      <c r="V5500" s="17"/>
    </row>
    <row r="5501" spans="22:22" x14ac:dyDescent="0.35">
      <c r="V5501" s="17"/>
    </row>
    <row r="5502" spans="22:22" x14ac:dyDescent="0.35">
      <c r="V5502" s="17"/>
    </row>
    <row r="5503" spans="22:22" x14ac:dyDescent="0.35">
      <c r="V5503" s="17"/>
    </row>
    <row r="5504" spans="22:22" x14ac:dyDescent="0.35">
      <c r="V5504" s="17"/>
    </row>
    <row r="5505" spans="22:22" x14ac:dyDescent="0.35">
      <c r="V5505" s="17"/>
    </row>
    <row r="5506" spans="22:22" x14ac:dyDescent="0.35">
      <c r="V5506" s="17"/>
    </row>
    <row r="5507" spans="22:22" x14ac:dyDescent="0.35">
      <c r="V5507" s="17"/>
    </row>
    <row r="5508" spans="22:22" x14ac:dyDescent="0.35">
      <c r="V5508" s="17"/>
    </row>
    <row r="5509" spans="22:22" x14ac:dyDescent="0.35">
      <c r="V5509" s="17"/>
    </row>
    <row r="5510" spans="22:22" x14ac:dyDescent="0.35">
      <c r="V5510" s="17"/>
    </row>
    <row r="5511" spans="22:22" x14ac:dyDescent="0.35">
      <c r="V5511" s="17"/>
    </row>
    <row r="5512" spans="22:22" x14ac:dyDescent="0.35">
      <c r="V5512" s="17"/>
    </row>
    <row r="5513" spans="22:22" x14ac:dyDescent="0.35">
      <c r="V5513" s="17"/>
    </row>
    <row r="5514" spans="22:22" x14ac:dyDescent="0.35">
      <c r="V5514" s="17"/>
    </row>
    <row r="5515" spans="22:22" x14ac:dyDescent="0.35">
      <c r="V5515" s="17"/>
    </row>
    <row r="5516" spans="22:22" x14ac:dyDescent="0.35">
      <c r="V5516" s="17"/>
    </row>
    <row r="5517" spans="22:22" x14ac:dyDescent="0.35">
      <c r="V5517" s="17"/>
    </row>
    <row r="5518" spans="22:22" x14ac:dyDescent="0.35">
      <c r="V5518" s="17"/>
    </row>
    <row r="5519" spans="22:22" x14ac:dyDescent="0.35">
      <c r="V5519" s="17"/>
    </row>
    <row r="5520" spans="22:22" x14ac:dyDescent="0.35">
      <c r="V5520" s="17"/>
    </row>
    <row r="5521" spans="22:22" x14ac:dyDescent="0.35">
      <c r="V5521" s="17"/>
    </row>
    <row r="5522" spans="22:22" x14ac:dyDescent="0.35">
      <c r="V5522" s="17"/>
    </row>
    <row r="5523" spans="22:22" x14ac:dyDescent="0.35">
      <c r="V5523" s="17"/>
    </row>
    <row r="5524" spans="22:22" x14ac:dyDescent="0.35">
      <c r="V5524" s="17"/>
    </row>
    <row r="5525" spans="22:22" x14ac:dyDescent="0.35">
      <c r="V5525" s="17"/>
    </row>
    <row r="5526" spans="22:22" x14ac:dyDescent="0.35">
      <c r="V5526" s="17"/>
    </row>
    <row r="5527" spans="22:22" x14ac:dyDescent="0.35">
      <c r="V5527" s="17"/>
    </row>
    <row r="5528" spans="22:22" x14ac:dyDescent="0.35">
      <c r="V5528" s="17"/>
    </row>
    <row r="5529" spans="22:22" x14ac:dyDescent="0.35">
      <c r="V5529" s="17"/>
    </row>
    <row r="5530" spans="22:22" x14ac:dyDescent="0.35">
      <c r="V5530" s="17"/>
    </row>
    <row r="5531" spans="22:22" x14ac:dyDescent="0.35">
      <c r="V5531" s="17"/>
    </row>
    <row r="5532" spans="22:22" x14ac:dyDescent="0.35">
      <c r="V5532" s="17"/>
    </row>
    <row r="5533" spans="22:22" x14ac:dyDescent="0.35">
      <c r="V5533" s="17"/>
    </row>
    <row r="5534" spans="22:22" x14ac:dyDescent="0.35">
      <c r="V5534" s="17"/>
    </row>
    <row r="5535" spans="22:22" x14ac:dyDescent="0.35">
      <c r="V5535" s="17"/>
    </row>
    <row r="5536" spans="22:22" x14ac:dyDescent="0.35">
      <c r="V5536" s="17"/>
    </row>
    <row r="5537" spans="22:22" x14ac:dyDescent="0.35">
      <c r="V5537" s="17"/>
    </row>
    <row r="5538" spans="22:22" x14ac:dyDescent="0.35">
      <c r="V5538" s="17"/>
    </row>
    <row r="5539" spans="22:22" x14ac:dyDescent="0.35">
      <c r="V5539" s="17"/>
    </row>
    <row r="5540" spans="22:22" x14ac:dyDescent="0.35">
      <c r="V5540" s="17"/>
    </row>
    <row r="5541" spans="22:22" x14ac:dyDescent="0.35">
      <c r="V5541" s="17"/>
    </row>
    <row r="5542" spans="22:22" x14ac:dyDescent="0.35">
      <c r="V5542" s="17"/>
    </row>
    <row r="5543" spans="22:22" x14ac:dyDescent="0.35">
      <c r="V5543" s="17"/>
    </row>
    <row r="5544" spans="22:22" x14ac:dyDescent="0.35">
      <c r="V5544" s="17"/>
    </row>
    <row r="5545" spans="22:22" x14ac:dyDescent="0.35">
      <c r="V5545" s="17"/>
    </row>
    <row r="5546" spans="22:22" x14ac:dyDescent="0.35">
      <c r="V5546" s="17"/>
    </row>
    <row r="5547" spans="22:22" x14ac:dyDescent="0.35">
      <c r="V5547" s="17"/>
    </row>
    <row r="5548" spans="22:22" x14ac:dyDescent="0.35">
      <c r="V5548" s="17"/>
    </row>
    <row r="5549" spans="22:22" x14ac:dyDescent="0.35">
      <c r="V5549" s="17"/>
    </row>
    <row r="5550" spans="22:22" x14ac:dyDescent="0.35">
      <c r="V5550" s="17"/>
    </row>
    <row r="5551" spans="22:22" x14ac:dyDescent="0.35">
      <c r="V5551" s="17"/>
    </row>
    <row r="5552" spans="22:22" x14ac:dyDescent="0.35">
      <c r="V5552" s="17"/>
    </row>
    <row r="5553" spans="22:22" x14ac:dyDescent="0.35">
      <c r="V5553" s="17"/>
    </row>
    <row r="5554" spans="22:22" x14ac:dyDescent="0.35">
      <c r="V5554" s="17"/>
    </row>
    <row r="5555" spans="22:22" x14ac:dyDescent="0.35">
      <c r="V5555" s="17"/>
    </row>
    <row r="5556" spans="22:22" x14ac:dyDescent="0.35">
      <c r="V5556" s="17"/>
    </row>
    <row r="5557" spans="22:22" x14ac:dyDescent="0.35">
      <c r="V5557" s="17"/>
    </row>
    <row r="5558" spans="22:22" x14ac:dyDescent="0.35">
      <c r="V5558" s="17"/>
    </row>
    <row r="5559" spans="22:22" x14ac:dyDescent="0.35">
      <c r="V5559" s="17"/>
    </row>
    <row r="5560" spans="22:22" x14ac:dyDescent="0.35">
      <c r="V5560" s="17"/>
    </row>
    <row r="5561" spans="22:22" x14ac:dyDescent="0.35">
      <c r="V5561" s="17"/>
    </row>
    <row r="5562" spans="22:22" x14ac:dyDescent="0.35">
      <c r="V5562" s="17"/>
    </row>
    <row r="5563" spans="22:22" x14ac:dyDescent="0.35">
      <c r="V5563" s="17"/>
    </row>
    <row r="5564" spans="22:22" x14ac:dyDescent="0.35">
      <c r="V5564" s="17"/>
    </row>
    <row r="5565" spans="22:22" x14ac:dyDescent="0.35">
      <c r="V5565" s="17"/>
    </row>
    <row r="5566" spans="22:22" x14ac:dyDescent="0.35">
      <c r="V5566" s="17"/>
    </row>
    <row r="5567" spans="22:22" x14ac:dyDescent="0.35">
      <c r="V5567" s="17"/>
    </row>
    <row r="5568" spans="22:22" x14ac:dyDescent="0.35">
      <c r="V5568" s="17"/>
    </row>
    <row r="5569" spans="22:22" x14ac:dyDescent="0.35">
      <c r="V5569" s="17"/>
    </row>
    <row r="5570" spans="22:22" x14ac:dyDescent="0.35">
      <c r="V5570" s="17"/>
    </row>
    <row r="5571" spans="22:22" x14ac:dyDescent="0.35">
      <c r="V5571" s="17"/>
    </row>
    <row r="5572" spans="22:22" x14ac:dyDescent="0.35">
      <c r="V5572" s="17"/>
    </row>
    <row r="5573" spans="22:22" x14ac:dyDescent="0.35">
      <c r="V5573" s="17"/>
    </row>
    <row r="5574" spans="22:22" x14ac:dyDescent="0.35">
      <c r="V5574" s="17"/>
    </row>
    <row r="5575" spans="22:22" x14ac:dyDescent="0.35">
      <c r="V5575" s="17"/>
    </row>
    <row r="5576" spans="22:22" x14ac:dyDescent="0.35">
      <c r="V5576" s="17"/>
    </row>
    <row r="5577" spans="22:22" x14ac:dyDescent="0.35">
      <c r="V5577" s="17"/>
    </row>
    <row r="5578" spans="22:22" x14ac:dyDescent="0.35">
      <c r="V5578" s="17"/>
    </row>
    <row r="5579" spans="22:22" x14ac:dyDescent="0.35">
      <c r="V5579" s="17"/>
    </row>
    <row r="5580" spans="22:22" x14ac:dyDescent="0.35">
      <c r="V5580" s="17"/>
    </row>
    <row r="5581" spans="22:22" x14ac:dyDescent="0.35">
      <c r="V5581" s="17"/>
    </row>
    <row r="5582" spans="22:22" x14ac:dyDescent="0.35">
      <c r="V5582" s="17"/>
    </row>
    <row r="5583" spans="22:22" x14ac:dyDescent="0.35">
      <c r="V5583" s="17"/>
    </row>
    <row r="5584" spans="22:22" x14ac:dyDescent="0.35">
      <c r="V5584" s="17"/>
    </row>
    <row r="5585" spans="22:22" x14ac:dyDescent="0.35">
      <c r="V5585" s="17"/>
    </row>
    <row r="5586" spans="22:22" x14ac:dyDescent="0.35">
      <c r="V5586" s="17"/>
    </row>
    <row r="5587" spans="22:22" x14ac:dyDescent="0.35">
      <c r="V5587" s="17"/>
    </row>
    <row r="5588" spans="22:22" x14ac:dyDescent="0.35">
      <c r="V5588" s="17"/>
    </row>
    <row r="5589" spans="22:22" x14ac:dyDescent="0.35">
      <c r="V5589" s="17"/>
    </row>
    <row r="5590" spans="22:22" x14ac:dyDescent="0.35">
      <c r="V5590" s="17"/>
    </row>
    <row r="5591" spans="22:22" x14ac:dyDescent="0.35">
      <c r="V5591" s="17"/>
    </row>
    <row r="5592" spans="22:22" x14ac:dyDescent="0.35">
      <c r="V5592" s="17"/>
    </row>
    <row r="5593" spans="22:22" x14ac:dyDescent="0.35">
      <c r="V5593" s="17"/>
    </row>
    <row r="5594" spans="22:22" x14ac:dyDescent="0.35">
      <c r="V5594" s="17"/>
    </row>
    <row r="5595" spans="22:22" x14ac:dyDescent="0.35">
      <c r="V5595" s="17"/>
    </row>
    <row r="5596" spans="22:22" x14ac:dyDescent="0.35">
      <c r="V5596" s="17"/>
    </row>
    <row r="5597" spans="22:22" x14ac:dyDescent="0.35">
      <c r="V5597" s="17"/>
    </row>
    <row r="5598" spans="22:22" x14ac:dyDescent="0.35">
      <c r="V5598" s="17"/>
    </row>
    <row r="5599" spans="22:22" x14ac:dyDescent="0.35">
      <c r="V5599" s="17"/>
    </row>
    <row r="5600" spans="22:22" x14ac:dyDescent="0.35">
      <c r="V5600" s="17"/>
    </row>
    <row r="5601" spans="22:22" x14ac:dyDescent="0.35">
      <c r="V5601" s="17"/>
    </row>
    <row r="5602" spans="22:22" x14ac:dyDescent="0.35">
      <c r="V5602" s="17"/>
    </row>
    <row r="5603" spans="22:22" x14ac:dyDescent="0.35">
      <c r="V5603" s="17"/>
    </row>
    <row r="5604" spans="22:22" x14ac:dyDescent="0.35">
      <c r="V5604" s="17"/>
    </row>
    <row r="5605" spans="22:22" x14ac:dyDescent="0.35">
      <c r="V5605" s="17"/>
    </row>
    <row r="5606" spans="22:22" x14ac:dyDescent="0.35">
      <c r="V5606" s="17"/>
    </row>
    <row r="5607" spans="22:22" x14ac:dyDescent="0.35">
      <c r="V5607" s="17"/>
    </row>
    <row r="5608" spans="22:22" x14ac:dyDescent="0.35">
      <c r="V5608" s="17"/>
    </row>
    <row r="5609" spans="22:22" x14ac:dyDescent="0.35">
      <c r="V5609" s="17"/>
    </row>
    <row r="5610" spans="22:22" x14ac:dyDescent="0.35">
      <c r="V5610" s="17"/>
    </row>
    <row r="5611" spans="22:22" x14ac:dyDescent="0.35">
      <c r="V5611" s="17"/>
    </row>
    <row r="5612" spans="22:22" x14ac:dyDescent="0.35">
      <c r="V5612" s="17"/>
    </row>
    <row r="5613" spans="22:22" x14ac:dyDescent="0.35">
      <c r="V5613" s="17"/>
    </row>
    <row r="5614" spans="22:22" x14ac:dyDescent="0.35">
      <c r="V5614" s="17"/>
    </row>
    <row r="5615" spans="22:22" x14ac:dyDescent="0.35">
      <c r="V5615" s="17"/>
    </row>
    <row r="5616" spans="22:22" x14ac:dyDescent="0.35">
      <c r="V5616" s="17"/>
    </row>
    <row r="5617" spans="22:22" x14ac:dyDescent="0.35">
      <c r="V5617" s="17"/>
    </row>
    <row r="5618" spans="22:22" x14ac:dyDescent="0.35">
      <c r="V5618" s="17"/>
    </row>
    <row r="5619" spans="22:22" x14ac:dyDescent="0.35">
      <c r="V5619" s="17"/>
    </row>
    <row r="5620" spans="22:22" x14ac:dyDescent="0.35">
      <c r="V5620" s="17"/>
    </row>
    <row r="5621" spans="22:22" x14ac:dyDescent="0.35">
      <c r="V5621" s="17"/>
    </row>
    <row r="5622" spans="22:22" x14ac:dyDescent="0.35">
      <c r="V5622" s="17"/>
    </row>
    <row r="5623" spans="22:22" x14ac:dyDescent="0.35">
      <c r="V5623" s="17"/>
    </row>
    <row r="5624" spans="22:22" x14ac:dyDescent="0.35">
      <c r="V5624" s="17"/>
    </row>
    <row r="5625" spans="22:22" x14ac:dyDescent="0.35">
      <c r="V5625" s="17"/>
    </row>
    <row r="5626" spans="22:22" x14ac:dyDescent="0.35">
      <c r="V5626" s="17"/>
    </row>
    <row r="5627" spans="22:22" x14ac:dyDescent="0.35">
      <c r="V5627" s="17"/>
    </row>
    <row r="5628" spans="22:22" x14ac:dyDescent="0.35">
      <c r="V5628" s="17"/>
    </row>
    <row r="5629" spans="22:22" x14ac:dyDescent="0.35">
      <c r="V5629" s="17"/>
    </row>
    <row r="5630" spans="22:22" x14ac:dyDescent="0.35">
      <c r="V5630" s="17"/>
    </row>
    <row r="5631" spans="22:22" x14ac:dyDescent="0.35">
      <c r="V5631" s="17"/>
    </row>
    <row r="5632" spans="22:22" x14ac:dyDescent="0.35">
      <c r="V5632" s="17"/>
    </row>
    <row r="5633" spans="22:22" x14ac:dyDescent="0.35">
      <c r="V5633" s="17"/>
    </row>
    <row r="5634" spans="22:22" x14ac:dyDescent="0.35">
      <c r="V5634" s="17"/>
    </row>
    <row r="5635" spans="22:22" x14ac:dyDescent="0.35">
      <c r="V5635" s="17"/>
    </row>
    <row r="5636" spans="22:22" x14ac:dyDescent="0.35">
      <c r="V5636" s="17"/>
    </row>
    <row r="5637" spans="22:22" x14ac:dyDescent="0.35">
      <c r="V5637" s="17"/>
    </row>
    <row r="5638" spans="22:22" x14ac:dyDescent="0.35">
      <c r="V5638" s="17"/>
    </row>
    <row r="5639" spans="22:22" x14ac:dyDescent="0.35">
      <c r="V5639" s="17"/>
    </row>
    <row r="5640" spans="22:22" x14ac:dyDescent="0.35">
      <c r="V5640" s="17"/>
    </row>
    <row r="5641" spans="22:22" x14ac:dyDescent="0.35">
      <c r="V5641" s="17"/>
    </row>
    <row r="5642" spans="22:22" x14ac:dyDescent="0.35">
      <c r="V5642" s="17"/>
    </row>
    <row r="5643" spans="22:22" x14ac:dyDescent="0.35">
      <c r="V5643" s="17"/>
    </row>
    <row r="5644" spans="22:22" x14ac:dyDescent="0.35">
      <c r="V5644" s="17"/>
    </row>
    <row r="5645" spans="22:22" x14ac:dyDescent="0.35">
      <c r="V5645" s="17"/>
    </row>
    <row r="5646" spans="22:22" x14ac:dyDescent="0.35">
      <c r="V5646" s="17"/>
    </row>
    <row r="5647" spans="22:22" x14ac:dyDescent="0.35">
      <c r="V5647" s="17"/>
    </row>
    <row r="5648" spans="22:22" x14ac:dyDescent="0.35">
      <c r="V5648" s="17"/>
    </row>
    <row r="5649" spans="22:22" x14ac:dyDescent="0.35">
      <c r="V5649" s="17"/>
    </row>
    <row r="5650" spans="22:22" x14ac:dyDescent="0.35">
      <c r="V5650" s="17"/>
    </row>
    <row r="5651" spans="22:22" x14ac:dyDescent="0.35">
      <c r="V5651" s="17"/>
    </row>
    <row r="5652" spans="22:22" x14ac:dyDescent="0.35">
      <c r="V5652" s="17"/>
    </row>
    <row r="5653" spans="22:22" x14ac:dyDescent="0.35">
      <c r="V5653" s="17"/>
    </row>
    <row r="5654" spans="22:22" x14ac:dyDescent="0.35">
      <c r="V5654" s="17"/>
    </row>
    <row r="5655" spans="22:22" x14ac:dyDescent="0.35">
      <c r="V5655" s="17"/>
    </row>
    <row r="5656" spans="22:22" x14ac:dyDescent="0.35">
      <c r="V5656" s="17"/>
    </row>
    <row r="5657" spans="22:22" x14ac:dyDescent="0.35">
      <c r="V5657" s="17"/>
    </row>
    <row r="5658" spans="22:22" x14ac:dyDescent="0.35">
      <c r="V5658" s="17"/>
    </row>
    <row r="5659" spans="22:22" x14ac:dyDescent="0.35">
      <c r="V5659" s="17"/>
    </row>
    <row r="5660" spans="22:22" x14ac:dyDescent="0.35">
      <c r="V5660" s="17"/>
    </row>
    <row r="5661" spans="22:22" x14ac:dyDescent="0.35">
      <c r="V5661" s="17"/>
    </row>
    <row r="5662" spans="22:22" x14ac:dyDescent="0.35">
      <c r="V5662" s="17"/>
    </row>
    <row r="5663" spans="22:22" x14ac:dyDescent="0.35">
      <c r="V5663" s="17"/>
    </row>
    <row r="5664" spans="22:22" x14ac:dyDescent="0.35">
      <c r="V5664" s="17"/>
    </row>
    <row r="5665" spans="22:22" x14ac:dyDescent="0.35">
      <c r="V5665" s="17"/>
    </row>
    <row r="5666" spans="22:22" x14ac:dyDescent="0.35">
      <c r="V5666" s="17"/>
    </row>
    <row r="5667" spans="22:22" x14ac:dyDescent="0.35">
      <c r="V5667" s="17"/>
    </row>
    <row r="5668" spans="22:22" x14ac:dyDescent="0.35">
      <c r="V5668" s="17"/>
    </row>
    <row r="5669" spans="22:22" x14ac:dyDescent="0.35">
      <c r="V5669" s="17"/>
    </row>
    <row r="5670" spans="22:22" x14ac:dyDescent="0.35">
      <c r="V5670" s="17"/>
    </row>
    <row r="5671" spans="22:22" x14ac:dyDescent="0.35">
      <c r="V5671" s="17"/>
    </row>
    <row r="5672" spans="22:22" x14ac:dyDescent="0.35">
      <c r="V5672" s="17"/>
    </row>
    <row r="5673" spans="22:22" x14ac:dyDescent="0.35">
      <c r="V5673" s="17"/>
    </row>
    <row r="5674" spans="22:22" x14ac:dyDescent="0.35">
      <c r="V5674" s="17"/>
    </row>
    <row r="5675" spans="22:22" x14ac:dyDescent="0.35">
      <c r="V5675" s="17"/>
    </row>
    <row r="5676" spans="22:22" x14ac:dyDescent="0.35">
      <c r="V5676" s="17"/>
    </row>
    <row r="5677" spans="22:22" x14ac:dyDescent="0.35">
      <c r="V5677" s="17"/>
    </row>
    <row r="5678" spans="22:22" x14ac:dyDescent="0.35">
      <c r="V5678" s="17"/>
    </row>
    <row r="5679" spans="22:22" x14ac:dyDescent="0.35">
      <c r="V5679" s="17"/>
    </row>
    <row r="5680" spans="22:22" x14ac:dyDescent="0.35">
      <c r="V5680" s="17"/>
    </row>
    <row r="5681" spans="22:22" x14ac:dyDescent="0.35">
      <c r="V5681" s="17"/>
    </row>
    <row r="5682" spans="22:22" x14ac:dyDescent="0.35">
      <c r="V5682" s="17"/>
    </row>
    <row r="5683" spans="22:22" x14ac:dyDescent="0.35">
      <c r="V5683" s="17"/>
    </row>
    <row r="5684" spans="22:22" x14ac:dyDescent="0.35">
      <c r="V5684" s="17"/>
    </row>
    <row r="5685" spans="22:22" x14ac:dyDescent="0.35">
      <c r="V5685" s="17"/>
    </row>
    <row r="5686" spans="22:22" x14ac:dyDescent="0.35">
      <c r="V5686" s="17"/>
    </row>
    <row r="5687" spans="22:22" x14ac:dyDescent="0.35">
      <c r="V5687" s="17"/>
    </row>
    <row r="5688" spans="22:22" x14ac:dyDescent="0.35">
      <c r="V5688" s="17"/>
    </row>
    <row r="5689" spans="22:22" x14ac:dyDescent="0.35">
      <c r="V5689" s="17"/>
    </row>
    <row r="5690" spans="22:22" x14ac:dyDescent="0.35">
      <c r="V5690" s="17"/>
    </row>
    <row r="5691" spans="22:22" x14ac:dyDescent="0.35">
      <c r="V5691" s="17"/>
    </row>
    <row r="5692" spans="22:22" x14ac:dyDescent="0.35">
      <c r="V5692" s="17"/>
    </row>
    <row r="5693" spans="22:22" x14ac:dyDescent="0.35">
      <c r="V5693" s="17"/>
    </row>
    <row r="5694" spans="22:22" x14ac:dyDescent="0.35">
      <c r="V5694" s="17"/>
    </row>
    <row r="5695" spans="22:22" x14ac:dyDescent="0.35">
      <c r="V5695" s="17"/>
    </row>
    <row r="5696" spans="22:22" x14ac:dyDescent="0.35">
      <c r="V5696" s="17"/>
    </row>
    <row r="5697" spans="22:22" x14ac:dyDescent="0.35">
      <c r="V5697" s="17"/>
    </row>
    <row r="5698" spans="22:22" x14ac:dyDescent="0.35">
      <c r="V5698" s="17"/>
    </row>
    <row r="5699" spans="22:22" x14ac:dyDescent="0.35">
      <c r="V5699" s="17"/>
    </row>
    <row r="5700" spans="22:22" x14ac:dyDescent="0.35">
      <c r="V5700" s="17"/>
    </row>
    <row r="5701" spans="22:22" x14ac:dyDescent="0.35">
      <c r="V5701" s="17"/>
    </row>
    <row r="5702" spans="22:22" x14ac:dyDescent="0.35">
      <c r="V5702" s="17"/>
    </row>
    <row r="5703" spans="22:22" x14ac:dyDescent="0.35">
      <c r="V5703" s="17"/>
    </row>
    <row r="5704" spans="22:22" x14ac:dyDescent="0.35">
      <c r="V5704" s="17"/>
    </row>
    <row r="5705" spans="22:22" x14ac:dyDescent="0.35">
      <c r="V5705" s="17"/>
    </row>
    <row r="5706" spans="22:22" x14ac:dyDescent="0.35">
      <c r="V5706" s="17"/>
    </row>
    <row r="5707" spans="22:22" x14ac:dyDescent="0.35">
      <c r="V5707" s="17"/>
    </row>
    <row r="5708" spans="22:22" x14ac:dyDescent="0.35">
      <c r="V5708" s="17"/>
    </row>
    <row r="5709" spans="22:22" x14ac:dyDescent="0.35">
      <c r="V5709" s="17"/>
    </row>
    <row r="5710" spans="22:22" x14ac:dyDescent="0.35">
      <c r="V5710" s="17"/>
    </row>
    <row r="5711" spans="22:22" x14ac:dyDescent="0.35">
      <c r="V5711" s="17"/>
    </row>
    <row r="5712" spans="22:22" x14ac:dyDescent="0.35">
      <c r="V5712" s="17"/>
    </row>
    <row r="5713" spans="22:22" x14ac:dyDescent="0.35">
      <c r="V5713" s="17"/>
    </row>
    <row r="5714" spans="22:22" x14ac:dyDescent="0.35">
      <c r="V5714" s="17"/>
    </row>
    <row r="5715" spans="22:22" x14ac:dyDescent="0.35">
      <c r="V5715" s="17"/>
    </row>
    <row r="5716" spans="22:22" x14ac:dyDescent="0.35">
      <c r="V5716" s="17"/>
    </row>
    <row r="5717" spans="22:22" x14ac:dyDescent="0.35">
      <c r="V5717" s="17"/>
    </row>
    <row r="5718" spans="22:22" x14ac:dyDescent="0.35">
      <c r="V5718" s="17"/>
    </row>
    <row r="5719" spans="22:22" x14ac:dyDescent="0.35">
      <c r="V5719" s="17"/>
    </row>
    <row r="5720" spans="22:22" x14ac:dyDescent="0.35">
      <c r="V5720" s="17"/>
    </row>
    <row r="5721" spans="22:22" x14ac:dyDescent="0.35">
      <c r="V5721" s="17"/>
    </row>
    <row r="5722" spans="22:22" x14ac:dyDescent="0.35">
      <c r="V5722" s="17"/>
    </row>
    <row r="5723" spans="22:22" x14ac:dyDescent="0.35">
      <c r="V5723" s="17"/>
    </row>
    <row r="5724" spans="22:22" x14ac:dyDescent="0.35">
      <c r="V5724" s="17"/>
    </row>
    <row r="5725" spans="22:22" x14ac:dyDescent="0.35">
      <c r="V5725" s="17"/>
    </row>
    <row r="5726" spans="22:22" x14ac:dyDescent="0.35">
      <c r="V5726" s="17"/>
    </row>
    <row r="5727" spans="22:22" x14ac:dyDescent="0.35">
      <c r="V5727" s="17"/>
    </row>
    <row r="5728" spans="22:22" x14ac:dyDescent="0.35">
      <c r="V5728" s="17"/>
    </row>
    <row r="5729" spans="22:22" x14ac:dyDescent="0.35">
      <c r="V5729" s="17"/>
    </row>
    <row r="5730" spans="22:22" x14ac:dyDescent="0.35">
      <c r="V5730" s="17"/>
    </row>
    <row r="5731" spans="22:22" x14ac:dyDescent="0.35">
      <c r="V5731" s="17"/>
    </row>
    <row r="5732" spans="22:22" x14ac:dyDescent="0.35">
      <c r="V5732" s="17"/>
    </row>
    <row r="5733" spans="22:22" x14ac:dyDescent="0.35">
      <c r="V5733" s="17"/>
    </row>
    <row r="5734" spans="22:22" x14ac:dyDescent="0.35">
      <c r="V5734" s="17"/>
    </row>
    <row r="5735" spans="22:22" x14ac:dyDescent="0.35">
      <c r="V5735" s="17"/>
    </row>
    <row r="5736" spans="22:22" x14ac:dyDescent="0.35">
      <c r="V5736" s="17"/>
    </row>
    <row r="5737" spans="22:22" x14ac:dyDescent="0.35">
      <c r="V5737" s="17"/>
    </row>
    <row r="5738" spans="22:22" x14ac:dyDescent="0.35">
      <c r="V5738" s="17"/>
    </row>
    <row r="5739" spans="22:22" x14ac:dyDescent="0.35">
      <c r="V5739" s="17"/>
    </row>
    <row r="5740" spans="22:22" x14ac:dyDescent="0.35">
      <c r="V5740" s="17"/>
    </row>
    <row r="5741" spans="22:22" x14ac:dyDescent="0.35">
      <c r="V5741" s="17"/>
    </row>
    <row r="5742" spans="22:22" x14ac:dyDescent="0.35">
      <c r="V5742" s="17"/>
    </row>
    <row r="5743" spans="22:22" x14ac:dyDescent="0.35">
      <c r="V5743" s="17"/>
    </row>
    <row r="5744" spans="22:22" x14ac:dyDescent="0.35">
      <c r="V5744" s="17"/>
    </row>
    <row r="5745" spans="22:22" x14ac:dyDescent="0.35">
      <c r="V5745" s="17"/>
    </row>
    <row r="5746" spans="22:22" x14ac:dyDescent="0.35">
      <c r="V5746" s="17"/>
    </row>
    <row r="5747" spans="22:22" x14ac:dyDescent="0.35">
      <c r="V5747" s="17"/>
    </row>
    <row r="5748" spans="22:22" x14ac:dyDescent="0.35">
      <c r="V5748" s="17"/>
    </row>
    <row r="5749" spans="22:22" x14ac:dyDescent="0.35">
      <c r="V5749" s="17"/>
    </row>
    <row r="5750" spans="22:22" x14ac:dyDescent="0.35">
      <c r="V5750" s="17"/>
    </row>
    <row r="5751" spans="22:22" x14ac:dyDescent="0.35">
      <c r="V5751" s="17"/>
    </row>
    <row r="5752" spans="22:22" x14ac:dyDescent="0.35">
      <c r="V5752" s="17"/>
    </row>
    <row r="5753" spans="22:22" x14ac:dyDescent="0.35">
      <c r="V5753" s="17"/>
    </row>
    <row r="5754" spans="22:22" x14ac:dyDescent="0.35">
      <c r="V5754" s="17"/>
    </row>
    <row r="5755" spans="22:22" x14ac:dyDescent="0.35">
      <c r="V5755" s="17"/>
    </row>
    <row r="5756" spans="22:22" x14ac:dyDescent="0.35">
      <c r="V5756" s="17"/>
    </row>
    <row r="5757" spans="22:22" x14ac:dyDescent="0.35">
      <c r="V5757" s="17"/>
    </row>
    <row r="5758" spans="22:22" x14ac:dyDescent="0.35">
      <c r="V5758" s="17"/>
    </row>
    <row r="5759" spans="22:22" x14ac:dyDescent="0.35">
      <c r="V5759" s="17"/>
    </row>
    <row r="5760" spans="22:22" x14ac:dyDescent="0.35">
      <c r="V5760" s="17"/>
    </row>
    <row r="5761" spans="22:22" x14ac:dyDescent="0.35">
      <c r="V5761" s="17"/>
    </row>
    <row r="5762" spans="22:22" x14ac:dyDescent="0.35">
      <c r="V5762" s="17"/>
    </row>
    <row r="5763" spans="22:22" x14ac:dyDescent="0.35">
      <c r="V5763" s="17"/>
    </row>
    <row r="5764" spans="22:22" x14ac:dyDescent="0.35">
      <c r="V5764" s="17"/>
    </row>
    <row r="5765" spans="22:22" x14ac:dyDescent="0.35">
      <c r="V5765" s="17"/>
    </row>
    <row r="5766" spans="22:22" x14ac:dyDescent="0.35">
      <c r="V5766" s="17"/>
    </row>
    <row r="5767" spans="22:22" x14ac:dyDescent="0.35">
      <c r="V5767" s="17"/>
    </row>
    <row r="5768" spans="22:22" x14ac:dyDescent="0.35">
      <c r="V5768" s="17"/>
    </row>
    <row r="5769" spans="22:22" x14ac:dyDescent="0.35">
      <c r="V5769" s="17"/>
    </row>
    <row r="5770" spans="22:22" x14ac:dyDescent="0.35">
      <c r="V5770" s="17"/>
    </row>
    <row r="5771" spans="22:22" x14ac:dyDescent="0.35">
      <c r="V5771" s="17"/>
    </row>
    <row r="5772" spans="22:22" x14ac:dyDescent="0.35">
      <c r="V5772" s="17"/>
    </row>
    <row r="5773" spans="22:22" x14ac:dyDescent="0.35">
      <c r="V5773" s="17"/>
    </row>
    <row r="5774" spans="22:22" x14ac:dyDescent="0.35">
      <c r="V5774" s="17"/>
    </row>
    <row r="5775" spans="22:22" x14ac:dyDescent="0.35">
      <c r="V5775" s="17"/>
    </row>
    <row r="5776" spans="22:22" x14ac:dyDescent="0.35">
      <c r="V5776" s="17"/>
    </row>
    <row r="5777" spans="22:22" x14ac:dyDescent="0.35">
      <c r="V5777" s="17"/>
    </row>
    <row r="5778" spans="22:22" x14ac:dyDescent="0.35">
      <c r="V5778" s="17"/>
    </row>
    <row r="5779" spans="22:22" x14ac:dyDescent="0.35">
      <c r="V5779" s="17"/>
    </row>
    <row r="5780" spans="22:22" x14ac:dyDescent="0.35">
      <c r="V5780" s="17"/>
    </row>
    <row r="5781" spans="22:22" x14ac:dyDescent="0.35">
      <c r="V5781" s="17"/>
    </row>
    <row r="5782" spans="22:22" x14ac:dyDescent="0.35">
      <c r="V5782" s="17"/>
    </row>
    <row r="5783" spans="22:22" x14ac:dyDescent="0.35">
      <c r="V5783" s="17"/>
    </row>
    <row r="5784" spans="22:22" x14ac:dyDescent="0.35">
      <c r="V5784" s="17"/>
    </row>
    <row r="5785" spans="22:22" x14ac:dyDescent="0.35">
      <c r="V5785" s="17"/>
    </row>
    <row r="5786" spans="22:22" x14ac:dyDescent="0.35">
      <c r="V5786" s="17"/>
    </row>
    <row r="5787" spans="22:22" x14ac:dyDescent="0.35">
      <c r="V5787" s="17"/>
    </row>
    <row r="5788" spans="22:22" x14ac:dyDescent="0.35">
      <c r="V5788" s="17"/>
    </row>
    <row r="5789" spans="22:22" x14ac:dyDescent="0.35">
      <c r="V5789" s="17"/>
    </row>
    <row r="5790" spans="22:22" x14ac:dyDescent="0.35">
      <c r="V5790" s="17"/>
    </row>
    <row r="5791" spans="22:22" x14ac:dyDescent="0.35">
      <c r="V5791" s="17"/>
    </row>
    <row r="5792" spans="22:22" x14ac:dyDescent="0.35">
      <c r="V5792" s="17"/>
    </row>
    <row r="5793" spans="22:22" x14ac:dyDescent="0.35">
      <c r="V5793" s="17"/>
    </row>
    <row r="5794" spans="22:22" x14ac:dyDescent="0.35">
      <c r="V5794" s="17"/>
    </row>
    <row r="5795" spans="22:22" x14ac:dyDescent="0.35">
      <c r="V5795" s="17"/>
    </row>
    <row r="5796" spans="22:22" x14ac:dyDescent="0.35">
      <c r="V5796" s="17"/>
    </row>
    <row r="5797" spans="22:22" x14ac:dyDescent="0.35">
      <c r="V5797" s="17"/>
    </row>
    <row r="5798" spans="22:22" x14ac:dyDescent="0.35">
      <c r="V5798" s="17"/>
    </row>
    <row r="5799" spans="22:22" x14ac:dyDescent="0.35">
      <c r="V5799" s="17"/>
    </row>
    <row r="5800" spans="22:22" x14ac:dyDescent="0.35">
      <c r="V5800" s="17"/>
    </row>
    <row r="5801" spans="22:22" x14ac:dyDescent="0.35">
      <c r="V5801" s="17"/>
    </row>
    <row r="5802" spans="22:22" x14ac:dyDescent="0.35">
      <c r="V5802" s="17"/>
    </row>
    <row r="5803" spans="22:22" x14ac:dyDescent="0.35">
      <c r="V5803" s="17"/>
    </row>
    <row r="5804" spans="22:22" x14ac:dyDescent="0.35">
      <c r="V5804" s="17"/>
    </row>
    <row r="5805" spans="22:22" x14ac:dyDescent="0.35">
      <c r="V5805" s="17"/>
    </row>
    <row r="5806" spans="22:22" x14ac:dyDescent="0.35">
      <c r="V5806" s="17"/>
    </row>
    <row r="5807" spans="22:22" x14ac:dyDescent="0.35">
      <c r="V5807" s="17"/>
    </row>
    <row r="5808" spans="22:22" x14ac:dyDescent="0.35">
      <c r="V5808" s="17"/>
    </row>
    <row r="5809" spans="22:22" x14ac:dyDescent="0.35">
      <c r="V5809" s="17"/>
    </row>
    <row r="5810" spans="22:22" x14ac:dyDescent="0.35">
      <c r="V5810" s="17"/>
    </row>
    <row r="5811" spans="22:22" x14ac:dyDescent="0.35">
      <c r="V5811" s="17"/>
    </row>
    <row r="5812" spans="22:22" x14ac:dyDescent="0.35">
      <c r="V5812" s="17"/>
    </row>
    <row r="5813" spans="22:22" x14ac:dyDescent="0.35">
      <c r="V5813" s="17"/>
    </row>
    <row r="5814" spans="22:22" x14ac:dyDescent="0.35">
      <c r="V5814" s="17"/>
    </row>
    <row r="5815" spans="22:22" x14ac:dyDescent="0.35">
      <c r="V5815" s="17"/>
    </row>
    <row r="5816" spans="22:22" x14ac:dyDescent="0.35">
      <c r="V5816" s="17"/>
    </row>
    <row r="5817" spans="22:22" x14ac:dyDescent="0.35">
      <c r="V5817" s="17"/>
    </row>
    <row r="5818" spans="22:22" x14ac:dyDescent="0.35">
      <c r="V5818" s="17"/>
    </row>
    <row r="5819" spans="22:22" x14ac:dyDescent="0.35">
      <c r="V5819" s="17"/>
    </row>
    <row r="5820" spans="22:22" x14ac:dyDescent="0.35">
      <c r="V5820" s="17"/>
    </row>
    <row r="5821" spans="22:22" x14ac:dyDescent="0.35">
      <c r="V5821" s="17"/>
    </row>
    <row r="5822" spans="22:22" x14ac:dyDescent="0.35">
      <c r="V5822" s="17"/>
    </row>
    <row r="5823" spans="22:22" x14ac:dyDescent="0.35">
      <c r="V5823" s="17"/>
    </row>
    <row r="5824" spans="22:22" x14ac:dyDescent="0.35">
      <c r="V5824" s="17"/>
    </row>
    <row r="5825" spans="22:22" x14ac:dyDescent="0.35">
      <c r="V5825" s="17"/>
    </row>
    <row r="5826" spans="22:22" x14ac:dyDescent="0.35">
      <c r="V5826" s="17"/>
    </row>
    <row r="5827" spans="22:22" x14ac:dyDescent="0.35">
      <c r="V5827" s="17"/>
    </row>
    <row r="5828" spans="22:22" x14ac:dyDescent="0.35">
      <c r="V5828" s="17"/>
    </row>
    <row r="5829" spans="22:22" x14ac:dyDescent="0.35">
      <c r="V5829" s="17"/>
    </row>
    <row r="5830" spans="22:22" x14ac:dyDescent="0.35">
      <c r="V5830" s="17"/>
    </row>
    <row r="5831" spans="22:22" x14ac:dyDescent="0.35">
      <c r="V5831" s="17"/>
    </row>
    <row r="5832" spans="22:22" x14ac:dyDescent="0.35">
      <c r="V5832" s="17"/>
    </row>
    <row r="5833" spans="22:22" x14ac:dyDescent="0.35">
      <c r="V5833" s="17"/>
    </row>
    <row r="5834" spans="22:22" x14ac:dyDescent="0.35">
      <c r="V5834" s="17"/>
    </row>
    <row r="5835" spans="22:22" x14ac:dyDescent="0.35">
      <c r="V5835" s="17"/>
    </row>
    <row r="5836" spans="22:22" x14ac:dyDescent="0.35">
      <c r="V5836" s="17"/>
    </row>
    <row r="5837" spans="22:22" x14ac:dyDescent="0.35">
      <c r="V5837" s="17"/>
    </row>
    <row r="5838" spans="22:22" x14ac:dyDescent="0.35">
      <c r="V5838" s="17"/>
    </row>
    <row r="5839" spans="22:22" x14ac:dyDescent="0.35">
      <c r="V5839" s="17"/>
    </row>
    <row r="5840" spans="22:22" x14ac:dyDescent="0.35">
      <c r="V5840" s="17"/>
    </row>
    <row r="5841" spans="22:22" x14ac:dyDescent="0.35">
      <c r="V5841" s="17"/>
    </row>
    <row r="5842" spans="22:22" x14ac:dyDescent="0.35">
      <c r="V5842" s="17"/>
    </row>
    <row r="5843" spans="22:22" x14ac:dyDescent="0.35">
      <c r="V5843" s="17"/>
    </row>
    <row r="5844" spans="22:22" x14ac:dyDescent="0.35">
      <c r="V5844" s="17"/>
    </row>
    <row r="5845" spans="22:22" x14ac:dyDescent="0.35">
      <c r="V5845" s="17"/>
    </row>
    <row r="5846" spans="22:22" x14ac:dyDescent="0.35">
      <c r="V5846" s="17"/>
    </row>
    <row r="5847" spans="22:22" x14ac:dyDescent="0.35">
      <c r="V5847" s="17"/>
    </row>
    <row r="5848" spans="22:22" x14ac:dyDescent="0.35">
      <c r="V5848" s="17"/>
    </row>
    <row r="5849" spans="22:22" x14ac:dyDescent="0.35">
      <c r="V5849" s="17"/>
    </row>
    <row r="5850" spans="22:22" x14ac:dyDescent="0.35">
      <c r="V5850" s="17"/>
    </row>
    <row r="5851" spans="22:22" x14ac:dyDescent="0.35">
      <c r="V5851" s="17"/>
    </row>
    <row r="5852" spans="22:22" x14ac:dyDescent="0.35">
      <c r="V5852" s="17"/>
    </row>
    <row r="5853" spans="22:22" x14ac:dyDescent="0.35">
      <c r="V5853" s="17"/>
    </row>
    <row r="5854" spans="22:22" x14ac:dyDescent="0.35">
      <c r="V5854" s="17"/>
    </row>
    <row r="5855" spans="22:22" x14ac:dyDescent="0.35">
      <c r="V5855" s="17"/>
    </row>
    <row r="5856" spans="22:22" x14ac:dyDescent="0.35">
      <c r="V5856" s="17"/>
    </row>
    <row r="5857" spans="22:22" x14ac:dyDescent="0.35">
      <c r="V5857" s="17"/>
    </row>
    <row r="5858" spans="22:22" x14ac:dyDescent="0.35">
      <c r="V5858" s="17"/>
    </row>
    <row r="5859" spans="22:22" x14ac:dyDescent="0.35">
      <c r="V5859" s="17"/>
    </row>
    <row r="5860" spans="22:22" x14ac:dyDescent="0.35">
      <c r="V5860" s="17"/>
    </row>
    <row r="5861" spans="22:22" x14ac:dyDescent="0.35">
      <c r="V5861" s="17"/>
    </row>
    <row r="5862" spans="22:22" x14ac:dyDescent="0.35">
      <c r="V5862" s="17"/>
    </row>
    <row r="5863" spans="22:22" x14ac:dyDescent="0.35">
      <c r="V5863" s="17"/>
    </row>
    <row r="5864" spans="22:22" x14ac:dyDescent="0.35">
      <c r="V5864" s="17"/>
    </row>
    <row r="5865" spans="22:22" x14ac:dyDescent="0.35">
      <c r="V5865" s="17"/>
    </row>
    <row r="5866" spans="22:22" x14ac:dyDescent="0.35">
      <c r="V5866" s="17"/>
    </row>
    <row r="5867" spans="22:22" x14ac:dyDescent="0.35">
      <c r="V5867" s="17"/>
    </row>
    <row r="5868" spans="22:22" x14ac:dyDescent="0.35">
      <c r="V5868" s="17"/>
    </row>
    <row r="5869" spans="22:22" x14ac:dyDescent="0.35">
      <c r="V5869" s="17"/>
    </row>
    <row r="5870" spans="22:22" x14ac:dyDescent="0.35">
      <c r="V5870" s="17"/>
    </row>
    <row r="5871" spans="22:22" x14ac:dyDescent="0.35">
      <c r="V5871" s="17"/>
    </row>
    <row r="5872" spans="22:22" x14ac:dyDescent="0.35">
      <c r="V5872" s="17"/>
    </row>
    <row r="5873" spans="22:22" x14ac:dyDescent="0.35">
      <c r="V5873" s="17"/>
    </row>
    <row r="5874" spans="22:22" x14ac:dyDescent="0.35">
      <c r="V5874" s="17"/>
    </row>
    <row r="5875" spans="22:22" x14ac:dyDescent="0.35">
      <c r="V5875" s="17"/>
    </row>
    <row r="5876" spans="22:22" x14ac:dyDescent="0.35">
      <c r="V5876" s="17"/>
    </row>
    <row r="5877" spans="22:22" x14ac:dyDescent="0.35">
      <c r="V5877" s="17"/>
    </row>
    <row r="5878" spans="22:22" x14ac:dyDescent="0.35">
      <c r="V5878" s="17"/>
    </row>
    <row r="5879" spans="22:22" x14ac:dyDescent="0.35">
      <c r="V5879" s="17"/>
    </row>
    <row r="5880" spans="22:22" x14ac:dyDescent="0.35">
      <c r="V5880" s="17"/>
    </row>
    <row r="5881" spans="22:22" x14ac:dyDescent="0.35">
      <c r="V5881" s="17"/>
    </row>
    <row r="5882" spans="22:22" x14ac:dyDescent="0.35">
      <c r="V5882" s="17"/>
    </row>
    <row r="5883" spans="22:22" x14ac:dyDescent="0.35">
      <c r="V5883" s="17"/>
    </row>
    <row r="5884" spans="22:22" x14ac:dyDescent="0.35">
      <c r="V5884" s="17"/>
    </row>
    <row r="5885" spans="22:22" x14ac:dyDescent="0.35">
      <c r="V5885" s="17"/>
    </row>
    <row r="5886" spans="22:22" x14ac:dyDescent="0.35">
      <c r="V5886" s="17"/>
    </row>
    <row r="5887" spans="22:22" x14ac:dyDescent="0.35">
      <c r="V5887" s="17"/>
    </row>
    <row r="5888" spans="22:22" x14ac:dyDescent="0.35">
      <c r="V5888" s="17"/>
    </row>
    <row r="5889" spans="22:22" x14ac:dyDescent="0.35">
      <c r="V5889" s="17"/>
    </row>
    <row r="5890" spans="22:22" x14ac:dyDescent="0.35">
      <c r="V5890" s="17"/>
    </row>
    <row r="5891" spans="22:22" x14ac:dyDescent="0.35">
      <c r="V5891" s="17"/>
    </row>
    <row r="5892" spans="22:22" x14ac:dyDescent="0.35">
      <c r="V5892" s="17"/>
    </row>
    <row r="5893" spans="22:22" x14ac:dyDescent="0.35">
      <c r="V5893" s="17"/>
    </row>
    <row r="5894" spans="22:22" x14ac:dyDescent="0.35">
      <c r="V5894" s="17"/>
    </row>
    <row r="5895" spans="22:22" x14ac:dyDescent="0.35">
      <c r="V5895" s="17"/>
    </row>
    <row r="5896" spans="22:22" x14ac:dyDescent="0.35">
      <c r="V5896" s="17"/>
    </row>
    <row r="5897" spans="22:22" x14ac:dyDescent="0.35">
      <c r="V5897" s="17"/>
    </row>
    <row r="5898" spans="22:22" x14ac:dyDescent="0.35">
      <c r="V5898" s="17"/>
    </row>
    <row r="5899" spans="22:22" x14ac:dyDescent="0.35">
      <c r="V5899" s="17"/>
    </row>
    <row r="5900" spans="22:22" x14ac:dyDescent="0.35">
      <c r="V5900" s="17"/>
    </row>
    <row r="5901" spans="22:22" x14ac:dyDescent="0.35">
      <c r="V5901" s="17"/>
    </row>
    <row r="5902" spans="22:22" x14ac:dyDescent="0.35">
      <c r="V5902" s="17"/>
    </row>
    <row r="5903" spans="22:22" x14ac:dyDescent="0.35">
      <c r="V5903" s="17"/>
    </row>
    <row r="5904" spans="22:22" x14ac:dyDescent="0.35">
      <c r="V5904" s="17"/>
    </row>
    <row r="5905" spans="22:22" x14ac:dyDescent="0.35">
      <c r="V5905" s="17"/>
    </row>
    <row r="5906" spans="22:22" x14ac:dyDescent="0.35">
      <c r="V5906" s="17"/>
    </row>
    <row r="5907" spans="22:22" x14ac:dyDescent="0.35">
      <c r="V5907" s="17"/>
    </row>
    <row r="5908" spans="22:22" x14ac:dyDescent="0.35">
      <c r="V5908" s="17"/>
    </row>
    <row r="5909" spans="22:22" x14ac:dyDescent="0.35">
      <c r="V5909" s="17"/>
    </row>
    <row r="5910" spans="22:22" x14ac:dyDescent="0.35">
      <c r="V5910" s="17"/>
    </row>
    <row r="5911" spans="22:22" x14ac:dyDescent="0.35">
      <c r="V5911" s="17"/>
    </row>
    <row r="5912" spans="22:22" x14ac:dyDescent="0.35">
      <c r="V5912" s="17"/>
    </row>
    <row r="5913" spans="22:22" x14ac:dyDescent="0.35">
      <c r="V5913" s="17"/>
    </row>
    <row r="5914" spans="22:22" x14ac:dyDescent="0.35">
      <c r="V5914" s="17"/>
    </row>
    <row r="5915" spans="22:22" x14ac:dyDescent="0.35">
      <c r="V5915" s="17"/>
    </row>
    <row r="5916" spans="22:22" x14ac:dyDescent="0.35">
      <c r="V5916" s="17"/>
    </row>
    <row r="5917" spans="22:22" x14ac:dyDescent="0.35">
      <c r="V5917" s="17"/>
    </row>
    <row r="5918" spans="22:22" x14ac:dyDescent="0.35">
      <c r="V5918" s="17"/>
    </row>
    <row r="5919" spans="22:22" x14ac:dyDescent="0.35">
      <c r="V5919" s="17"/>
    </row>
    <row r="5920" spans="22:22" x14ac:dyDescent="0.35">
      <c r="V5920" s="17"/>
    </row>
    <row r="5921" spans="22:22" x14ac:dyDescent="0.35">
      <c r="V5921" s="17"/>
    </row>
    <row r="5922" spans="22:22" x14ac:dyDescent="0.35">
      <c r="V5922" s="17"/>
    </row>
    <row r="5923" spans="22:22" x14ac:dyDescent="0.35">
      <c r="V5923" s="17"/>
    </row>
    <row r="5924" spans="22:22" x14ac:dyDescent="0.35">
      <c r="V5924" s="17"/>
    </row>
    <row r="5925" spans="22:22" x14ac:dyDescent="0.35">
      <c r="V5925" s="17"/>
    </row>
    <row r="5926" spans="22:22" x14ac:dyDescent="0.35">
      <c r="V5926" s="17"/>
    </row>
    <row r="5927" spans="22:22" x14ac:dyDescent="0.35">
      <c r="V5927" s="17"/>
    </row>
    <row r="5928" spans="22:22" x14ac:dyDescent="0.35">
      <c r="V5928" s="17"/>
    </row>
    <row r="5929" spans="22:22" x14ac:dyDescent="0.35">
      <c r="V5929" s="17"/>
    </row>
    <row r="5930" spans="22:22" x14ac:dyDescent="0.35">
      <c r="V5930" s="17"/>
    </row>
    <row r="5931" spans="22:22" x14ac:dyDescent="0.35">
      <c r="V5931" s="17"/>
    </row>
    <row r="5932" spans="22:22" x14ac:dyDescent="0.35">
      <c r="V5932" s="17"/>
    </row>
    <row r="5933" spans="22:22" x14ac:dyDescent="0.35">
      <c r="V5933" s="17"/>
    </row>
    <row r="5934" spans="22:22" x14ac:dyDescent="0.35">
      <c r="V5934" s="17"/>
    </row>
    <row r="5935" spans="22:22" x14ac:dyDescent="0.35">
      <c r="V5935" s="17"/>
    </row>
    <row r="5936" spans="22:22" x14ac:dyDescent="0.35">
      <c r="V5936" s="17"/>
    </row>
    <row r="5937" spans="22:22" x14ac:dyDescent="0.35">
      <c r="V5937" s="17"/>
    </row>
    <row r="5938" spans="22:22" x14ac:dyDescent="0.35">
      <c r="V5938" s="17"/>
    </row>
    <row r="5939" spans="22:22" x14ac:dyDescent="0.35">
      <c r="V5939" s="17"/>
    </row>
    <row r="5940" spans="22:22" x14ac:dyDescent="0.35">
      <c r="V5940" s="17"/>
    </row>
    <row r="5941" spans="22:22" x14ac:dyDescent="0.35">
      <c r="V5941" s="17"/>
    </row>
    <row r="5942" spans="22:22" x14ac:dyDescent="0.35">
      <c r="V5942" s="17"/>
    </row>
    <row r="5943" spans="22:22" x14ac:dyDescent="0.35">
      <c r="V5943" s="17"/>
    </row>
    <row r="5944" spans="22:22" x14ac:dyDescent="0.35">
      <c r="V5944" s="17"/>
    </row>
    <row r="5945" spans="22:22" x14ac:dyDescent="0.35">
      <c r="V5945" s="17"/>
    </row>
    <row r="5946" spans="22:22" x14ac:dyDescent="0.35">
      <c r="V5946" s="17"/>
    </row>
    <row r="5947" spans="22:22" x14ac:dyDescent="0.35">
      <c r="V5947" s="17"/>
    </row>
    <row r="5948" spans="22:22" x14ac:dyDescent="0.35">
      <c r="V5948" s="17"/>
    </row>
    <row r="5949" spans="22:22" x14ac:dyDescent="0.35">
      <c r="V5949" s="17"/>
    </row>
    <row r="5950" spans="22:22" x14ac:dyDescent="0.35">
      <c r="V5950" s="17"/>
    </row>
    <row r="5951" spans="22:22" x14ac:dyDescent="0.35">
      <c r="V5951" s="17"/>
    </row>
    <row r="5952" spans="22:22" x14ac:dyDescent="0.35">
      <c r="V5952" s="17"/>
    </row>
    <row r="5953" spans="22:22" x14ac:dyDescent="0.35">
      <c r="V5953" s="17"/>
    </row>
    <row r="5954" spans="22:22" x14ac:dyDescent="0.35">
      <c r="V5954" s="17"/>
    </row>
    <row r="5955" spans="22:22" x14ac:dyDescent="0.35">
      <c r="V5955" s="17"/>
    </row>
    <row r="5956" spans="22:22" x14ac:dyDescent="0.35">
      <c r="V5956" s="17"/>
    </row>
    <row r="5957" spans="22:22" x14ac:dyDescent="0.35">
      <c r="V5957" s="17"/>
    </row>
    <row r="5958" spans="22:22" x14ac:dyDescent="0.35">
      <c r="V5958" s="17"/>
    </row>
    <row r="5959" spans="22:22" x14ac:dyDescent="0.35">
      <c r="V5959" s="17"/>
    </row>
    <row r="5960" spans="22:22" x14ac:dyDescent="0.35">
      <c r="V5960" s="17"/>
    </row>
    <row r="5961" spans="22:22" x14ac:dyDescent="0.35">
      <c r="V5961" s="17"/>
    </row>
    <row r="5962" spans="22:22" x14ac:dyDescent="0.35">
      <c r="V5962" s="17"/>
    </row>
    <row r="5963" spans="22:22" x14ac:dyDescent="0.35">
      <c r="V5963" s="17"/>
    </row>
    <row r="5964" spans="22:22" x14ac:dyDescent="0.35">
      <c r="V5964" s="17"/>
    </row>
    <row r="5965" spans="22:22" x14ac:dyDescent="0.35">
      <c r="V5965" s="17"/>
    </row>
    <row r="5966" spans="22:22" x14ac:dyDescent="0.35">
      <c r="V5966" s="17"/>
    </row>
    <row r="5967" spans="22:22" x14ac:dyDescent="0.35">
      <c r="V5967" s="17"/>
    </row>
    <row r="5968" spans="22:22" x14ac:dyDescent="0.35">
      <c r="V5968" s="17"/>
    </row>
    <row r="5969" spans="22:22" x14ac:dyDescent="0.35">
      <c r="V5969" s="17"/>
    </row>
    <row r="5970" spans="22:22" x14ac:dyDescent="0.35">
      <c r="V5970" s="17"/>
    </row>
    <row r="5971" spans="22:22" x14ac:dyDescent="0.35">
      <c r="V5971" s="17"/>
    </row>
    <row r="5972" spans="22:22" x14ac:dyDescent="0.35">
      <c r="V5972" s="17"/>
    </row>
    <row r="5973" spans="22:22" x14ac:dyDescent="0.35">
      <c r="V5973" s="17"/>
    </row>
    <row r="5974" spans="22:22" x14ac:dyDescent="0.35">
      <c r="V5974" s="17"/>
    </row>
    <row r="5975" spans="22:22" x14ac:dyDescent="0.35">
      <c r="V5975" s="17"/>
    </row>
    <row r="5976" spans="22:22" x14ac:dyDescent="0.35">
      <c r="V5976" s="17"/>
    </row>
    <row r="5977" spans="22:22" x14ac:dyDescent="0.35">
      <c r="V5977" s="17"/>
    </row>
    <row r="5978" spans="22:22" x14ac:dyDescent="0.35">
      <c r="V5978" s="17"/>
    </row>
    <row r="5979" spans="22:22" x14ac:dyDescent="0.35">
      <c r="V5979" s="17"/>
    </row>
    <row r="5980" spans="22:22" x14ac:dyDescent="0.35">
      <c r="V5980" s="17"/>
    </row>
    <row r="5981" spans="22:22" x14ac:dyDescent="0.35">
      <c r="V5981" s="17"/>
    </row>
    <row r="5982" spans="22:22" x14ac:dyDescent="0.35">
      <c r="V5982" s="17"/>
    </row>
    <row r="5983" spans="22:22" x14ac:dyDescent="0.35">
      <c r="V5983" s="17"/>
    </row>
    <row r="5984" spans="22:22" x14ac:dyDescent="0.35">
      <c r="V5984" s="17"/>
    </row>
    <row r="5985" spans="22:22" x14ac:dyDescent="0.35">
      <c r="V5985" s="17"/>
    </row>
    <row r="5986" spans="22:22" x14ac:dyDescent="0.35">
      <c r="V5986" s="17"/>
    </row>
    <row r="5987" spans="22:22" x14ac:dyDescent="0.35">
      <c r="V5987" s="17"/>
    </row>
    <row r="5988" spans="22:22" x14ac:dyDescent="0.35">
      <c r="V5988" s="17"/>
    </row>
    <row r="5989" spans="22:22" x14ac:dyDescent="0.35">
      <c r="V5989" s="17"/>
    </row>
    <row r="5990" spans="22:22" x14ac:dyDescent="0.35">
      <c r="V5990" s="17"/>
    </row>
    <row r="5991" spans="22:22" x14ac:dyDescent="0.35">
      <c r="V5991" s="17"/>
    </row>
    <row r="5992" spans="22:22" x14ac:dyDescent="0.35">
      <c r="V5992" s="17"/>
    </row>
    <row r="5993" spans="22:22" x14ac:dyDescent="0.35">
      <c r="V5993" s="17"/>
    </row>
    <row r="5994" spans="22:22" x14ac:dyDescent="0.35">
      <c r="V5994" s="17"/>
    </row>
    <row r="5995" spans="22:22" x14ac:dyDescent="0.35">
      <c r="V5995" s="17"/>
    </row>
    <row r="5996" spans="22:22" x14ac:dyDescent="0.35">
      <c r="V5996" s="17"/>
    </row>
    <row r="5997" spans="22:22" x14ac:dyDescent="0.35">
      <c r="V5997" s="17"/>
    </row>
    <row r="5998" spans="22:22" x14ac:dyDescent="0.35">
      <c r="V5998" s="17"/>
    </row>
    <row r="5999" spans="22:22" x14ac:dyDescent="0.35">
      <c r="V5999" s="17"/>
    </row>
    <row r="6000" spans="22:22" x14ac:dyDescent="0.35">
      <c r="V6000" s="17"/>
    </row>
    <row r="6001" spans="22:22" x14ac:dyDescent="0.35">
      <c r="V6001" s="17"/>
    </row>
    <row r="6002" spans="22:22" x14ac:dyDescent="0.35">
      <c r="V6002" s="17"/>
    </row>
    <row r="6003" spans="22:22" x14ac:dyDescent="0.35">
      <c r="V6003" s="17"/>
    </row>
    <row r="6004" spans="22:22" x14ac:dyDescent="0.35">
      <c r="V6004" s="17"/>
    </row>
    <row r="6005" spans="22:22" x14ac:dyDescent="0.35">
      <c r="V6005" s="17"/>
    </row>
    <row r="6006" spans="22:22" x14ac:dyDescent="0.35">
      <c r="V6006" s="17"/>
    </row>
    <row r="6007" spans="22:22" x14ac:dyDescent="0.35">
      <c r="V6007" s="17"/>
    </row>
    <row r="6008" spans="22:22" x14ac:dyDescent="0.35">
      <c r="V6008" s="17"/>
    </row>
    <row r="6009" spans="22:22" x14ac:dyDescent="0.35">
      <c r="V6009" s="17"/>
    </row>
    <row r="6010" spans="22:22" x14ac:dyDescent="0.35">
      <c r="V6010" s="17"/>
    </row>
    <row r="6011" spans="22:22" x14ac:dyDescent="0.35">
      <c r="V6011" s="17"/>
    </row>
    <row r="6012" spans="22:22" x14ac:dyDescent="0.35">
      <c r="V6012" s="17"/>
    </row>
    <row r="6013" spans="22:22" x14ac:dyDescent="0.35">
      <c r="V6013" s="17"/>
    </row>
    <row r="6014" spans="22:22" x14ac:dyDescent="0.35">
      <c r="V6014" s="17"/>
    </row>
    <row r="6015" spans="22:22" x14ac:dyDescent="0.35">
      <c r="V6015" s="17"/>
    </row>
    <row r="6016" spans="22:22" x14ac:dyDescent="0.35">
      <c r="V6016" s="17"/>
    </row>
    <row r="6017" spans="22:22" x14ac:dyDescent="0.35">
      <c r="V6017" s="17"/>
    </row>
    <row r="6018" spans="22:22" x14ac:dyDescent="0.35">
      <c r="V6018" s="17"/>
    </row>
    <row r="6019" spans="22:22" x14ac:dyDescent="0.35">
      <c r="V6019" s="17"/>
    </row>
    <row r="6020" spans="22:22" x14ac:dyDescent="0.35">
      <c r="V6020" s="17"/>
    </row>
    <row r="6021" spans="22:22" x14ac:dyDescent="0.35">
      <c r="V6021" s="17"/>
    </row>
    <row r="6022" spans="22:22" x14ac:dyDescent="0.35">
      <c r="V6022" s="17"/>
    </row>
    <row r="6023" spans="22:22" x14ac:dyDescent="0.35">
      <c r="V6023" s="17"/>
    </row>
    <row r="6024" spans="22:22" x14ac:dyDescent="0.35">
      <c r="V6024" s="17"/>
    </row>
    <row r="6025" spans="22:22" x14ac:dyDescent="0.35">
      <c r="V6025" s="17"/>
    </row>
    <row r="6026" spans="22:22" x14ac:dyDescent="0.35">
      <c r="V6026" s="17"/>
    </row>
    <row r="6027" spans="22:22" x14ac:dyDescent="0.35">
      <c r="V6027" s="17"/>
    </row>
    <row r="6028" spans="22:22" x14ac:dyDescent="0.35">
      <c r="V6028" s="17"/>
    </row>
    <row r="6029" spans="22:22" x14ac:dyDescent="0.35">
      <c r="V6029" s="17"/>
    </row>
    <row r="6030" spans="22:22" x14ac:dyDescent="0.35">
      <c r="V6030" s="17"/>
    </row>
    <row r="6031" spans="22:22" x14ac:dyDescent="0.35">
      <c r="V6031" s="17"/>
    </row>
    <row r="6032" spans="22:22" x14ac:dyDescent="0.35">
      <c r="V6032" s="17"/>
    </row>
    <row r="6033" spans="22:22" x14ac:dyDescent="0.35">
      <c r="V6033" s="17"/>
    </row>
    <row r="6034" spans="22:22" x14ac:dyDescent="0.35">
      <c r="V6034" s="17"/>
    </row>
    <row r="6035" spans="22:22" x14ac:dyDescent="0.35">
      <c r="V6035" s="17"/>
    </row>
    <row r="6036" spans="22:22" x14ac:dyDescent="0.35">
      <c r="V6036" s="17"/>
    </row>
    <row r="6037" spans="22:22" x14ac:dyDescent="0.35">
      <c r="V6037" s="17"/>
    </row>
    <row r="6038" spans="22:22" x14ac:dyDescent="0.35">
      <c r="V6038" s="17"/>
    </row>
    <row r="6039" spans="22:22" x14ac:dyDescent="0.35">
      <c r="V6039" s="17"/>
    </row>
    <row r="6040" spans="22:22" x14ac:dyDescent="0.35">
      <c r="V6040" s="17"/>
    </row>
    <row r="6041" spans="22:22" x14ac:dyDescent="0.35">
      <c r="V6041" s="17"/>
    </row>
    <row r="6042" spans="22:22" x14ac:dyDescent="0.35">
      <c r="V6042" s="17"/>
    </row>
    <row r="6043" spans="22:22" x14ac:dyDescent="0.35">
      <c r="V6043" s="17"/>
    </row>
    <row r="6044" spans="22:22" x14ac:dyDescent="0.35">
      <c r="V6044" s="17"/>
    </row>
    <row r="6045" spans="22:22" x14ac:dyDescent="0.35">
      <c r="V6045" s="17"/>
    </row>
    <row r="6046" spans="22:22" x14ac:dyDescent="0.35">
      <c r="V6046" s="17"/>
    </row>
    <row r="6047" spans="22:22" x14ac:dyDescent="0.35">
      <c r="V6047" s="17"/>
    </row>
    <row r="6048" spans="22:22" x14ac:dyDescent="0.35">
      <c r="V6048" s="17"/>
    </row>
    <row r="6049" spans="22:22" x14ac:dyDescent="0.35">
      <c r="V6049" s="17"/>
    </row>
    <row r="6050" spans="22:22" x14ac:dyDescent="0.35">
      <c r="V6050" s="17"/>
    </row>
    <row r="6051" spans="22:22" x14ac:dyDescent="0.35">
      <c r="V6051" s="17"/>
    </row>
    <row r="6052" spans="22:22" x14ac:dyDescent="0.35">
      <c r="V6052" s="17"/>
    </row>
    <row r="6053" spans="22:22" x14ac:dyDescent="0.35">
      <c r="V6053" s="17"/>
    </row>
    <row r="6054" spans="22:22" x14ac:dyDescent="0.35">
      <c r="V6054" s="17"/>
    </row>
    <row r="6055" spans="22:22" x14ac:dyDescent="0.35">
      <c r="V6055" s="17"/>
    </row>
    <row r="6056" spans="22:22" x14ac:dyDescent="0.35">
      <c r="V6056" s="17"/>
    </row>
    <row r="6057" spans="22:22" x14ac:dyDescent="0.35">
      <c r="V6057" s="17"/>
    </row>
    <row r="6058" spans="22:22" x14ac:dyDescent="0.35">
      <c r="V6058" s="17"/>
    </row>
    <row r="6059" spans="22:22" x14ac:dyDescent="0.35">
      <c r="V6059" s="17"/>
    </row>
    <row r="6060" spans="22:22" x14ac:dyDescent="0.35">
      <c r="V6060" s="17"/>
    </row>
    <row r="6061" spans="22:22" x14ac:dyDescent="0.35">
      <c r="V6061" s="17"/>
    </row>
    <row r="6062" spans="22:22" x14ac:dyDescent="0.35">
      <c r="V6062" s="17"/>
    </row>
    <row r="6063" spans="22:22" x14ac:dyDescent="0.35">
      <c r="V6063" s="17"/>
    </row>
    <row r="6064" spans="22:22" x14ac:dyDescent="0.35">
      <c r="V6064" s="17"/>
    </row>
    <row r="6065" spans="22:22" x14ac:dyDescent="0.35">
      <c r="V6065" s="17"/>
    </row>
    <row r="6066" spans="22:22" x14ac:dyDescent="0.35">
      <c r="V6066" s="17"/>
    </row>
    <row r="6067" spans="22:22" x14ac:dyDescent="0.35">
      <c r="V6067" s="17"/>
    </row>
    <row r="6068" spans="22:22" x14ac:dyDescent="0.35">
      <c r="V6068" s="17"/>
    </row>
    <row r="6069" spans="22:22" x14ac:dyDescent="0.35">
      <c r="V6069" s="17"/>
    </row>
    <row r="6070" spans="22:22" x14ac:dyDescent="0.35">
      <c r="V6070" s="17"/>
    </row>
    <row r="6071" spans="22:22" x14ac:dyDescent="0.35">
      <c r="V6071" s="17"/>
    </row>
    <row r="6072" spans="22:22" x14ac:dyDescent="0.35">
      <c r="V6072" s="17"/>
    </row>
    <row r="6073" spans="22:22" x14ac:dyDescent="0.35">
      <c r="V6073" s="17"/>
    </row>
    <row r="6074" spans="22:22" x14ac:dyDescent="0.35">
      <c r="V6074" s="17"/>
    </row>
    <row r="6075" spans="22:22" x14ac:dyDescent="0.35">
      <c r="V6075" s="17"/>
    </row>
    <row r="6076" spans="22:22" x14ac:dyDescent="0.35">
      <c r="V6076" s="17"/>
    </row>
    <row r="6077" spans="22:22" x14ac:dyDescent="0.35">
      <c r="V6077" s="17"/>
    </row>
    <row r="6078" spans="22:22" x14ac:dyDescent="0.35">
      <c r="V6078" s="17"/>
    </row>
    <row r="6079" spans="22:22" x14ac:dyDescent="0.35">
      <c r="V6079" s="17"/>
    </row>
    <row r="6080" spans="22:22" x14ac:dyDescent="0.35">
      <c r="V6080" s="17"/>
    </row>
    <row r="6081" spans="22:22" x14ac:dyDescent="0.35">
      <c r="V6081" s="17"/>
    </row>
    <row r="6082" spans="22:22" x14ac:dyDescent="0.35">
      <c r="V6082" s="17"/>
    </row>
    <row r="6083" spans="22:22" x14ac:dyDescent="0.35">
      <c r="V6083" s="17"/>
    </row>
    <row r="6084" spans="22:22" x14ac:dyDescent="0.35">
      <c r="V6084" s="17"/>
    </row>
    <row r="6085" spans="22:22" x14ac:dyDescent="0.35">
      <c r="V6085" s="17"/>
    </row>
    <row r="6086" spans="22:22" x14ac:dyDescent="0.35">
      <c r="V6086" s="17"/>
    </row>
    <row r="6087" spans="22:22" x14ac:dyDescent="0.35">
      <c r="V6087" s="17"/>
    </row>
    <row r="6088" spans="22:22" x14ac:dyDescent="0.35">
      <c r="V6088" s="17"/>
    </row>
    <row r="6089" spans="22:22" x14ac:dyDescent="0.35">
      <c r="V6089" s="17"/>
    </row>
    <row r="6090" spans="22:22" x14ac:dyDescent="0.35">
      <c r="V6090" s="17"/>
    </row>
    <row r="6091" spans="22:22" x14ac:dyDescent="0.35">
      <c r="V6091" s="17"/>
    </row>
    <row r="6092" spans="22:22" x14ac:dyDescent="0.35">
      <c r="V6092" s="17"/>
    </row>
    <row r="6093" spans="22:22" x14ac:dyDescent="0.35">
      <c r="V6093" s="17"/>
    </row>
    <row r="6094" spans="22:22" x14ac:dyDescent="0.35">
      <c r="V6094" s="17"/>
    </row>
    <row r="6095" spans="22:22" x14ac:dyDescent="0.35">
      <c r="V6095" s="17"/>
    </row>
    <row r="6096" spans="22:22" x14ac:dyDescent="0.35">
      <c r="V6096" s="17"/>
    </row>
    <row r="6097" spans="22:22" x14ac:dyDescent="0.35">
      <c r="V6097" s="17"/>
    </row>
    <row r="6098" spans="22:22" x14ac:dyDescent="0.35">
      <c r="V6098" s="17"/>
    </row>
    <row r="6099" spans="22:22" x14ac:dyDescent="0.35">
      <c r="V6099" s="17"/>
    </row>
    <row r="6100" spans="22:22" x14ac:dyDescent="0.35">
      <c r="V6100" s="17"/>
    </row>
    <row r="6101" spans="22:22" x14ac:dyDescent="0.35">
      <c r="V6101" s="17"/>
    </row>
    <row r="6102" spans="22:22" x14ac:dyDescent="0.35">
      <c r="V6102" s="17"/>
    </row>
    <row r="6103" spans="22:22" x14ac:dyDescent="0.35">
      <c r="V6103" s="17"/>
    </row>
    <row r="6104" spans="22:22" x14ac:dyDescent="0.35">
      <c r="V6104" s="17"/>
    </row>
    <row r="6105" spans="22:22" x14ac:dyDescent="0.35">
      <c r="V6105" s="17"/>
    </row>
    <row r="6106" spans="22:22" x14ac:dyDescent="0.35">
      <c r="V6106" s="17"/>
    </row>
    <row r="6107" spans="22:22" x14ac:dyDescent="0.35">
      <c r="V6107" s="17"/>
    </row>
    <row r="6108" spans="22:22" x14ac:dyDescent="0.35">
      <c r="V6108" s="17"/>
    </row>
    <row r="6109" spans="22:22" x14ac:dyDescent="0.35">
      <c r="V6109" s="17"/>
    </row>
    <row r="6110" spans="22:22" x14ac:dyDescent="0.35">
      <c r="V6110" s="17"/>
    </row>
    <row r="6111" spans="22:22" x14ac:dyDescent="0.35">
      <c r="V6111" s="17"/>
    </row>
    <row r="6112" spans="22:22" x14ac:dyDescent="0.35">
      <c r="V6112" s="17"/>
    </row>
    <row r="6113" spans="22:22" x14ac:dyDescent="0.35">
      <c r="V6113" s="17"/>
    </row>
    <row r="6114" spans="22:22" x14ac:dyDescent="0.35">
      <c r="V6114" s="17"/>
    </row>
    <row r="6115" spans="22:22" x14ac:dyDescent="0.35">
      <c r="V6115" s="17"/>
    </row>
    <row r="6116" spans="22:22" x14ac:dyDescent="0.35">
      <c r="V6116" s="17"/>
    </row>
    <row r="6117" spans="22:22" x14ac:dyDescent="0.35">
      <c r="V6117" s="17"/>
    </row>
    <row r="6118" spans="22:22" x14ac:dyDescent="0.35">
      <c r="V6118" s="17"/>
    </row>
    <row r="6119" spans="22:22" x14ac:dyDescent="0.35">
      <c r="V6119" s="17"/>
    </row>
    <row r="6120" spans="22:22" x14ac:dyDescent="0.35">
      <c r="V6120" s="17"/>
    </row>
    <row r="6121" spans="22:22" x14ac:dyDescent="0.35">
      <c r="V6121" s="17"/>
    </row>
    <row r="6122" spans="22:22" x14ac:dyDescent="0.35">
      <c r="V6122" s="17"/>
    </row>
    <row r="6123" spans="22:22" x14ac:dyDescent="0.35">
      <c r="V6123" s="17"/>
    </row>
    <row r="6124" spans="22:22" x14ac:dyDescent="0.35">
      <c r="V6124" s="17"/>
    </row>
    <row r="6125" spans="22:22" x14ac:dyDescent="0.35">
      <c r="V6125" s="17"/>
    </row>
    <row r="6126" spans="22:22" x14ac:dyDescent="0.35">
      <c r="V6126" s="17"/>
    </row>
    <row r="6127" spans="22:22" x14ac:dyDescent="0.35">
      <c r="V6127" s="17"/>
    </row>
    <row r="6128" spans="22:22" x14ac:dyDescent="0.35">
      <c r="V6128" s="17"/>
    </row>
    <row r="6129" spans="22:22" x14ac:dyDescent="0.35">
      <c r="V6129" s="17"/>
    </row>
    <row r="6130" spans="22:22" x14ac:dyDescent="0.35">
      <c r="V6130" s="17"/>
    </row>
    <row r="6131" spans="22:22" x14ac:dyDescent="0.35">
      <c r="V6131" s="17"/>
    </row>
    <row r="6132" spans="22:22" x14ac:dyDescent="0.35">
      <c r="V6132" s="17"/>
    </row>
    <row r="6133" spans="22:22" x14ac:dyDescent="0.35">
      <c r="V6133" s="17"/>
    </row>
    <row r="6134" spans="22:22" x14ac:dyDescent="0.35">
      <c r="V6134" s="17"/>
    </row>
    <row r="6135" spans="22:22" x14ac:dyDescent="0.35">
      <c r="V6135" s="17"/>
    </row>
    <row r="6136" spans="22:22" x14ac:dyDescent="0.35">
      <c r="V6136" s="17"/>
    </row>
    <row r="6137" spans="22:22" x14ac:dyDescent="0.35">
      <c r="V6137" s="17"/>
    </row>
    <row r="6138" spans="22:22" x14ac:dyDescent="0.35">
      <c r="V6138" s="17"/>
    </row>
    <row r="6139" spans="22:22" x14ac:dyDescent="0.35">
      <c r="V6139" s="17"/>
    </row>
    <row r="6140" spans="22:22" x14ac:dyDescent="0.35">
      <c r="V6140" s="17"/>
    </row>
    <row r="6141" spans="22:22" x14ac:dyDescent="0.35">
      <c r="V6141" s="17"/>
    </row>
    <row r="6142" spans="22:22" x14ac:dyDescent="0.35">
      <c r="V6142" s="17"/>
    </row>
    <row r="6143" spans="22:22" x14ac:dyDescent="0.35">
      <c r="V6143" s="17"/>
    </row>
    <row r="6144" spans="22:22" x14ac:dyDescent="0.35">
      <c r="V6144" s="17"/>
    </row>
    <row r="6145" spans="22:22" x14ac:dyDescent="0.35">
      <c r="V6145" s="17"/>
    </row>
    <row r="6146" spans="22:22" x14ac:dyDescent="0.35">
      <c r="V6146" s="17"/>
    </row>
    <row r="6147" spans="22:22" x14ac:dyDescent="0.35">
      <c r="V6147" s="17"/>
    </row>
    <row r="6148" spans="22:22" x14ac:dyDescent="0.35">
      <c r="V6148" s="17"/>
    </row>
    <row r="6149" spans="22:22" x14ac:dyDescent="0.35">
      <c r="V6149" s="17"/>
    </row>
    <row r="6150" spans="22:22" x14ac:dyDescent="0.35">
      <c r="V6150" s="17"/>
    </row>
    <row r="6151" spans="22:22" x14ac:dyDescent="0.35">
      <c r="V6151" s="17"/>
    </row>
    <row r="6152" spans="22:22" x14ac:dyDescent="0.35">
      <c r="V6152" s="17"/>
    </row>
    <row r="6153" spans="22:22" x14ac:dyDescent="0.35">
      <c r="V6153" s="17"/>
    </row>
    <row r="6154" spans="22:22" x14ac:dyDescent="0.35">
      <c r="V6154" s="17"/>
    </row>
    <row r="6155" spans="22:22" x14ac:dyDescent="0.35">
      <c r="V6155" s="17"/>
    </row>
    <row r="6156" spans="22:22" x14ac:dyDescent="0.35">
      <c r="V6156" s="17"/>
    </row>
    <row r="6157" spans="22:22" x14ac:dyDescent="0.35">
      <c r="V6157" s="17"/>
    </row>
    <row r="6158" spans="22:22" x14ac:dyDescent="0.35">
      <c r="V6158" s="17"/>
    </row>
    <row r="6159" spans="22:22" x14ac:dyDescent="0.35">
      <c r="V6159" s="17"/>
    </row>
    <row r="6160" spans="22:22" x14ac:dyDescent="0.35">
      <c r="V6160" s="17"/>
    </row>
    <row r="6161" spans="22:22" x14ac:dyDescent="0.35">
      <c r="V6161" s="17"/>
    </row>
    <row r="6162" spans="22:22" x14ac:dyDescent="0.35">
      <c r="V6162" s="17"/>
    </row>
    <row r="6163" spans="22:22" x14ac:dyDescent="0.35">
      <c r="V6163" s="17"/>
    </row>
    <row r="6164" spans="22:22" x14ac:dyDescent="0.35">
      <c r="V6164" s="17"/>
    </row>
    <row r="6165" spans="22:22" x14ac:dyDescent="0.35">
      <c r="V6165" s="17"/>
    </row>
    <row r="6166" spans="22:22" x14ac:dyDescent="0.35">
      <c r="V6166" s="17"/>
    </row>
    <row r="6167" spans="22:22" x14ac:dyDescent="0.35">
      <c r="V6167" s="17"/>
    </row>
    <row r="6168" spans="22:22" x14ac:dyDescent="0.35">
      <c r="V6168" s="17"/>
    </row>
    <row r="6169" spans="22:22" x14ac:dyDescent="0.35">
      <c r="V6169" s="17"/>
    </row>
    <row r="6170" spans="22:22" x14ac:dyDescent="0.35">
      <c r="V6170" s="17"/>
    </row>
    <row r="6171" spans="22:22" x14ac:dyDescent="0.35">
      <c r="V6171" s="17"/>
    </row>
    <row r="6172" spans="22:22" x14ac:dyDescent="0.35">
      <c r="V6172" s="17"/>
    </row>
    <row r="6173" spans="22:22" x14ac:dyDescent="0.35">
      <c r="V6173" s="17"/>
    </row>
    <row r="6174" spans="22:22" x14ac:dyDescent="0.35">
      <c r="V6174" s="17"/>
    </row>
    <row r="6175" spans="22:22" x14ac:dyDescent="0.35">
      <c r="V6175" s="17"/>
    </row>
    <row r="6176" spans="22:22" x14ac:dyDescent="0.35">
      <c r="V6176" s="17"/>
    </row>
    <row r="6177" spans="22:22" x14ac:dyDescent="0.35">
      <c r="V6177" s="17"/>
    </row>
    <row r="6178" spans="22:22" x14ac:dyDescent="0.35">
      <c r="V6178" s="17"/>
    </row>
    <row r="6179" spans="22:22" x14ac:dyDescent="0.35">
      <c r="V6179" s="17"/>
    </row>
    <row r="6180" spans="22:22" x14ac:dyDescent="0.35">
      <c r="V6180" s="17"/>
    </row>
    <row r="6181" spans="22:22" x14ac:dyDescent="0.35">
      <c r="V6181" s="17"/>
    </row>
    <row r="6182" spans="22:22" x14ac:dyDescent="0.35">
      <c r="V6182" s="17"/>
    </row>
    <row r="6183" spans="22:22" x14ac:dyDescent="0.35">
      <c r="V6183" s="17"/>
    </row>
    <row r="6184" spans="22:22" x14ac:dyDescent="0.35">
      <c r="V6184" s="17"/>
    </row>
    <row r="6185" spans="22:22" x14ac:dyDescent="0.35">
      <c r="V6185" s="17"/>
    </row>
    <row r="6186" spans="22:22" x14ac:dyDescent="0.35">
      <c r="V6186" s="17"/>
    </row>
    <row r="6187" spans="22:22" x14ac:dyDescent="0.35">
      <c r="V6187" s="17"/>
    </row>
    <row r="6188" spans="22:22" x14ac:dyDescent="0.35">
      <c r="V6188" s="17"/>
    </row>
    <row r="6189" spans="22:22" x14ac:dyDescent="0.35">
      <c r="V6189" s="17"/>
    </row>
    <row r="6190" spans="22:22" x14ac:dyDescent="0.35">
      <c r="V6190" s="17"/>
    </row>
    <row r="6191" spans="22:22" x14ac:dyDescent="0.35">
      <c r="V6191" s="17"/>
    </row>
    <row r="6192" spans="22:22" x14ac:dyDescent="0.35">
      <c r="V6192" s="17"/>
    </row>
    <row r="6193" spans="22:22" x14ac:dyDescent="0.35">
      <c r="V6193" s="17"/>
    </row>
    <row r="6194" spans="22:22" x14ac:dyDescent="0.35">
      <c r="V6194" s="17"/>
    </row>
    <row r="6195" spans="22:22" x14ac:dyDescent="0.35">
      <c r="V6195" s="17"/>
    </row>
    <row r="6196" spans="22:22" x14ac:dyDescent="0.35">
      <c r="V6196" s="17"/>
    </row>
    <row r="6197" spans="22:22" x14ac:dyDescent="0.35">
      <c r="V6197" s="17"/>
    </row>
    <row r="6198" spans="22:22" x14ac:dyDescent="0.35">
      <c r="V6198" s="17"/>
    </row>
    <row r="6199" spans="22:22" x14ac:dyDescent="0.35">
      <c r="V6199" s="17"/>
    </row>
    <row r="6200" spans="22:22" x14ac:dyDescent="0.35">
      <c r="V6200" s="17"/>
    </row>
    <row r="6201" spans="22:22" x14ac:dyDescent="0.35">
      <c r="V6201" s="17"/>
    </row>
    <row r="6202" spans="22:22" x14ac:dyDescent="0.35">
      <c r="V6202" s="17"/>
    </row>
    <row r="6203" spans="22:22" x14ac:dyDescent="0.35">
      <c r="V6203" s="17"/>
    </row>
    <row r="6204" spans="22:22" x14ac:dyDescent="0.35">
      <c r="V6204" s="17"/>
    </row>
    <row r="6205" spans="22:22" x14ac:dyDescent="0.35">
      <c r="V6205" s="17"/>
    </row>
    <row r="6206" spans="22:22" x14ac:dyDescent="0.35">
      <c r="V6206" s="17"/>
    </row>
    <row r="6207" spans="22:22" x14ac:dyDescent="0.35">
      <c r="V6207" s="17"/>
    </row>
    <row r="6208" spans="22:22" x14ac:dyDescent="0.35">
      <c r="V6208" s="17"/>
    </row>
    <row r="6209" spans="22:22" x14ac:dyDescent="0.35">
      <c r="V6209" s="17"/>
    </row>
    <row r="6210" spans="22:22" x14ac:dyDescent="0.35">
      <c r="V6210" s="17"/>
    </row>
    <row r="6211" spans="22:22" x14ac:dyDescent="0.35">
      <c r="V6211" s="17"/>
    </row>
    <row r="6212" spans="22:22" x14ac:dyDescent="0.35">
      <c r="V6212" s="17"/>
    </row>
    <row r="6213" spans="22:22" x14ac:dyDescent="0.35">
      <c r="V6213" s="17"/>
    </row>
    <row r="6214" spans="22:22" x14ac:dyDescent="0.35">
      <c r="V6214" s="17"/>
    </row>
    <row r="6215" spans="22:22" x14ac:dyDescent="0.35">
      <c r="V6215" s="17"/>
    </row>
    <row r="6216" spans="22:22" x14ac:dyDescent="0.35">
      <c r="V6216" s="17"/>
    </row>
    <row r="6217" spans="22:22" x14ac:dyDescent="0.35">
      <c r="V6217" s="17"/>
    </row>
    <row r="6218" spans="22:22" x14ac:dyDescent="0.35">
      <c r="V6218" s="17"/>
    </row>
    <row r="6219" spans="22:22" x14ac:dyDescent="0.35">
      <c r="V6219" s="17"/>
    </row>
    <row r="6220" spans="22:22" x14ac:dyDescent="0.35">
      <c r="V6220" s="17"/>
    </row>
    <row r="6221" spans="22:22" x14ac:dyDescent="0.35">
      <c r="V6221" s="17"/>
    </row>
    <row r="6222" spans="22:22" x14ac:dyDescent="0.35">
      <c r="V6222" s="17"/>
    </row>
    <row r="6223" spans="22:22" x14ac:dyDescent="0.35">
      <c r="V6223" s="17"/>
    </row>
    <row r="6224" spans="22:22" x14ac:dyDescent="0.35">
      <c r="V6224" s="17"/>
    </row>
    <row r="6225" spans="22:22" x14ac:dyDescent="0.35">
      <c r="V6225" s="17"/>
    </row>
    <row r="6226" spans="22:22" x14ac:dyDescent="0.35">
      <c r="V6226" s="17"/>
    </row>
    <row r="6227" spans="22:22" x14ac:dyDescent="0.35">
      <c r="V6227" s="17"/>
    </row>
    <row r="6228" spans="22:22" x14ac:dyDescent="0.35">
      <c r="V6228" s="17"/>
    </row>
    <row r="6229" spans="22:22" x14ac:dyDescent="0.35">
      <c r="V6229" s="17"/>
    </row>
    <row r="6230" spans="22:22" x14ac:dyDescent="0.35">
      <c r="V6230" s="17"/>
    </row>
    <row r="6231" spans="22:22" x14ac:dyDescent="0.35">
      <c r="V6231" s="17"/>
    </row>
    <row r="6232" spans="22:22" x14ac:dyDescent="0.35">
      <c r="V6232" s="17"/>
    </row>
    <row r="6233" spans="22:22" x14ac:dyDescent="0.35">
      <c r="V6233" s="17"/>
    </row>
    <row r="6234" spans="22:22" x14ac:dyDescent="0.35">
      <c r="V6234" s="17"/>
    </row>
    <row r="6235" spans="22:22" x14ac:dyDescent="0.35">
      <c r="V6235" s="17"/>
    </row>
    <row r="6236" spans="22:22" x14ac:dyDescent="0.35">
      <c r="V6236" s="17"/>
    </row>
    <row r="6237" spans="22:22" x14ac:dyDescent="0.35">
      <c r="V6237" s="17"/>
    </row>
    <row r="6238" spans="22:22" x14ac:dyDescent="0.35">
      <c r="V6238" s="17"/>
    </row>
    <row r="6239" spans="22:22" x14ac:dyDescent="0.35">
      <c r="V6239" s="17"/>
    </row>
    <row r="6240" spans="22:22" x14ac:dyDescent="0.35">
      <c r="V6240" s="17"/>
    </row>
    <row r="6241" spans="22:22" x14ac:dyDescent="0.35">
      <c r="V6241" s="17"/>
    </row>
    <row r="6242" spans="22:22" x14ac:dyDescent="0.35">
      <c r="V6242" s="17"/>
    </row>
    <row r="6243" spans="22:22" x14ac:dyDescent="0.35">
      <c r="V6243" s="17"/>
    </row>
    <row r="6244" spans="22:22" x14ac:dyDescent="0.35">
      <c r="V6244" s="17"/>
    </row>
    <row r="6245" spans="22:22" x14ac:dyDescent="0.35">
      <c r="V6245" s="17"/>
    </row>
    <row r="6246" spans="22:22" x14ac:dyDescent="0.35">
      <c r="V6246" s="17"/>
    </row>
    <row r="6247" spans="22:22" x14ac:dyDescent="0.35">
      <c r="V6247" s="17"/>
    </row>
    <row r="6248" spans="22:22" x14ac:dyDescent="0.35">
      <c r="V6248" s="17"/>
    </row>
    <row r="6249" spans="22:22" x14ac:dyDescent="0.35">
      <c r="V6249" s="17"/>
    </row>
    <row r="6250" spans="22:22" x14ac:dyDescent="0.35">
      <c r="V6250" s="17"/>
    </row>
    <row r="6251" spans="22:22" x14ac:dyDescent="0.35">
      <c r="V6251" s="17"/>
    </row>
    <row r="6252" spans="22:22" x14ac:dyDescent="0.35">
      <c r="V6252" s="17"/>
    </row>
    <row r="6253" spans="22:22" x14ac:dyDescent="0.35">
      <c r="V6253" s="17"/>
    </row>
    <row r="6254" spans="22:22" x14ac:dyDescent="0.35">
      <c r="V6254" s="17"/>
    </row>
    <row r="6255" spans="22:22" x14ac:dyDescent="0.35">
      <c r="V6255" s="17"/>
    </row>
    <row r="6256" spans="22:22" x14ac:dyDescent="0.35">
      <c r="V6256" s="17"/>
    </row>
    <row r="6257" spans="22:22" x14ac:dyDescent="0.35">
      <c r="V6257" s="17"/>
    </row>
    <row r="6258" spans="22:22" x14ac:dyDescent="0.35">
      <c r="V6258" s="17"/>
    </row>
    <row r="6259" spans="22:22" x14ac:dyDescent="0.35">
      <c r="V6259" s="17"/>
    </row>
    <row r="6260" spans="22:22" x14ac:dyDescent="0.35">
      <c r="V6260" s="17"/>
    </row>
    <row r="6261" spans="22:22" x14ac:dyDescent="0.35">
      <c r="V6261" s="17"/>
    </row>
    <row r="6262" spans="22:22" x14ac:dyDescent="0.35">
      <c r="V6262" s="17"/>
    </row>
    <row r="6263" spans="22:22" x14ac:dyDescent="0.35">
      <c r="V6263" s="17"/>
    </row>
    <row r="6264" spans="22:22" x14ac:dyDescent="0.35">
      <c r="V6264" s="17"/>
    </row>
    <row r="6265" spans="22:22" x14ac:dyDescent="0.35">
      <c r="V6265" s="17"/>
    </row>
    <row r="6266" spans="22:22" x14ac:dyDescent="0.35">
      <c r="V6266" s="17"/>
    </row>
    <row r="6267" spans="22:22" x14ac:dyDescent="0.35">
      <c r="V6267" s="17"/>
    </row>
    <row r="6268" spans="22:22" x14ac:dyDescent="0.35">
      <c r="V6268" s="17"/>
    </row>
    <row r="6269" spans="22:22" x14ac:dyDescent="0.35">
      <c r="V6269" s="17"/>
    </row>
    <row r="6270" spans="22:22" x14ac:dyDescent="0.35">
      <c r="V6270" s="17"/>
    </row>
    <row r="6271" spans="22:22" x14ac:dyDescent="0.35">
      <c r="V6271" s="17"/>
    </row>
    <row r="6272" spans="22:22" x14ac:dyDescent="0.35">
      <c r="V6272" s="17"/>
    </row>
    <row r="6273" spans="22:22" x14ac:dyDescent="0.35">
      <c r="V6273" s="17"/>
    </row>
    <row r="6274" spans="22:22" x14ac:dyDescent="0.35">
      <c r="V6274" s="17"/>
    </row>
    <row r="6275" spans="22:22" x14ac:dyDescent="0.35">
      <c r="V6275" s="17"/>
    </row>
    <row r="6276" spans="22:22" x14ac:dyDescent="0.35">
      <c r="V6276" s="17"/>
    </row>
    <row r="6277" spans="22:22" x14ac:dyDescent="0.35">
      <c r="V6277" s="17"/>
    </row>
    <row r="6278" spans="22:22" x14ac:dyDescent="0.35">
      <c r="V6278" s="17"/>
    </row>
    <row r="6279" spans="22:22" x14ac:dyDescent="0.35">
      <c r="V6279" s="17"/>
    </row>
    <row r="6280" spans="22:22" x14ac:dyDescent="0.35">
      <c r="V6280" s="17"/>
    </row>
    <row r="6281" spans="22:22" x14ac:dyDescent="0.35">
      <c r="V6281" s="17"/>
    </row>
    <row r="6282" spans="22:22" x14ac:dyDescent="0.35">
      <c r="V6282" s="17"/>
    </row>
    <row r="6283" spans="22:22" x14ac:dyDescent="0.35">
      <c r="V6283" s="17"/>
    </row>
    <row r="6284" spans="22:22" x14ac:dyDescent="0.35">
      <c r="V6284" s="17"/>
    </row>
    <row r="6285" spans="22:22" x14ac:dyDescent="0.35">
      <c r="V6285" s="17"/>
    </row>
    <row r="6286" spans="22:22" x14ac:dyDescent="0.35">
      <c r="V6286" s="17"/>
    </row>
    <row r="6287" spans="22:22" x14ac:dyDescent="0.35">
      <c r="V6287" s="17"/>
    </row>
    <row r="6288" spans="22:22" x14ac:dyDescent="0.35">
      <c r="V6288" s="17"/>
    </row>
    <row r="6289" spans="22:22" x14ac:dyDescent="0.35">
      <c r="V6289" s="17"/>
    </row>
    <row r="6290" spans="22:22" x14ac:dyDescent="0.35">
      <c r="V6290" s="17"/>
    </row>
    <row r="6291" spans="22:22" x14ac:dyDescent="0.35">
      <c r="V6291" s="17"/>
    </row>
    <row r="6292" spans="22:22" x14ac:dyDescent="0.35">
      <c r="V6292" s="17"/>
    </row>
    <row r="6293" spans="22:22" x14ac:dyDescent="0.35">
      <c r="V6293" s="17"/>
    </row>
    <row r="6294" spans="22:22" x14ac:dyDescent="0.35">
      <c r="V6294" s="17"/>
    </row>
    <row r="6295" spans="22:22" x14ac:dyDescent="0.35">
      <c r="V6295" s="17"/>
    </row>
    <row r="6296" spans="22:22" x14ac:dyDescent="0.35">
      <c r="V6296" s="17"/>
    </row>
    <row r="6297" spans="22:22" x14ac:dyDescent="0.35">
      <c r="V6297" s="17"/>
    </row>
    <row r="6298" spans="22:22" x14ac:dyDescent="0.35">
      <c r="V6298" s="17"/>
    </row>
    <row r="6299" spans="22:22" x14ac:dyDescent="0.35">
      <c r="V6299" s="17"/>
    </row>
    <row r="6300" spans="22:22" x14ac:dyDescent="0.35">
      <c r="V6300" s="17"/>
    </row>
    <row r="6301" spans="22:22" x14ac:dyDescent="0.35">
      <c r="V6301" s="17"/>
    </row>
    <row r="6302" spans="22:22" x14ac:dyDescent="0.35">
      <c r="V6302" s="17"/>
    </row>
    <row r="6303" spans="22:22" x14ac:dyDescent="0.35">
      <c r="V6303" s="17"/>
    </row>
    <row r="6304" spans="22:22" x14ac:dyDescent="0.35">
      <c r="V6304" s="17"/>
    </row>
    <row r="6305" spans="22:22" x14ac:dyDescent="0.35">
      <c r="V6305" s="17"/>
    </row>
    <row r="6306" spans="22:22" x14ac:dyDescent="0.35">
      <c r="V6306" s="17"/>
    </row>
    <row r="6307" spans="22:22" x14ac:dyDescent="0.35">
      <c r="V6307" s="17"/>
    </row>
    <row r="6308" spans="22:22" x14ac:dyDescent="0.35">
      <c r="V6308" s="17"/>
    </row>
    <row r="6309" spans="22:22" x14ac:dyDescent="0.35">
      <c r="V6309" s="17"/>
    </row>
    <row r="6310" spans="22:22" x14ac:dyDescent="0.35">
      <c r="V6310" s="17"/>
    </row>
    <row r="6311" spans="22:22" x14ac:dyDescent="0.35">
      <c r="V6311" s="17"/>
    </row>
    <row r="6312" spans="22:22" x14ac:dyDescent="0.35">
      <c r="V6312" s="17"/>
    </row>
    <row r="6313" spans="22:22" x14ac:dyDescent="0.35">
      <c r="V6313" s="17"/>
    </row>
    <row r="6314" spans="22:22" x14ac:dyDescent="0.35">
      <c r="V6314" s="17"/>
    </row>
    <row r="6315" spans="22:22" x14ac:dyDescent="0.35">
      <c r="V6315" s="17"/>
    </row>
    <row r="6316" spans="22:22" x14ac:dyDescent="0.35">
      <c r="V6316" s="17"/>
    </row>
    <row r="6317" spans="22:22" x14ac:dyDescent="0.35">
      <c r="V6317" s="17"/>
    </row>
    <row r="6318" spans="22:22" x14ac:dyDescent="0.35">
      <c r="V6318" s="17"/>
    </row>
    <row r="6319" spans="22:22" x14ac:dyDescent="0.35">
      <c r="V6319" s="17"/>
    </row>
    <row r="6320" spans="22:22" x14ac:dyDescent="0.35">
      <c r="V6320" s="17"/>
    </row>
    <row r="6321" spans="22:22" x14ac:dyDescent="0.35">
      <c r="V6321" s="17"/>
    </row>
    <row r="6322" spans="22:22" x14ac:dyDescent="0.35">
      <c r="V6322" s="17"/>
    </row>
    <row r="6323" spans="22:22" x14ac:dyDescent="0.35">
      <c r="V6323" s="17"/>
    </row>
    <row r="6324" spans="22:22" x14ac:dyDescent="0.35">
      <c r="V6324" s="17"/>
    </row>
    <row r="6325" spans="22:22" x14ac:dyDescent="0.35">
      <c r="V6325" s="17"/>
    </row>
    <row r="6326" spans="22:22" x14ac:dyDescent="0.35">
      <c r="V6326" s="17"/>
    </row>
    <row r="6327" spans="22:22" x14ac:dyDescent="0.35">
      <c r="V6327" s="17"/>
    </row>
    <row r="6328" spans="22:22" x14ac:dyDescent="0.35">
      <c r="V6328" s="17"/>
    </row>
    <row r="6329" spans="22:22" x14ac:dyDescent="0.35">
      <c r="V6329" s="17"/>
    </row>
    <row r="6330" spans="22:22" x14ac:dyDescent="0.35">
      <c r="V6330" s="17"/>
    </row>
    <row r="6331" spans="22:22" x14ac:dyDescent="0.35">
      <c r="V6331" s="17"/>
    </row>
    <row r="6332" spans="22:22" x14ac:dyDescent="0.35">
      <c r="V6332" s="17"/>
    </row>
    <row r="6333" spans="22:22" x14ac:dyDescent="0.35">
      <c r="V6333" s="17"/>
    </row>
    <row r="6334" spans="22:22" x14ac:dyDescent="0.35">
      <c r="V6334" s="17"/>
    </row>
    <row r="6335" spans="22:22" x14ac:dyDescent="0.35">
      <c r="V6335" s="17"/>
    </row>
    <row r="6336" spans="22:22" x14ac:dyDescent="0.35">
      <c r="V6336" s="17"/>
    </row>
    <row r="6337" spans="22:22" x14ac:dyDescent="0.35">
      <c r="V6337" s="17"/>
    </row>
    <row r="6338" spans="22:22" x14ac:dyDescent="0.35">
      <c r="V6338" s="17"/>
    </row>
    <row r="6339" spans="22:22" x14ac:dyDescent="0.35">
      <c r="V6339" s="17"/>
    </row>
    <row r="6340" spans="22:22" x14ac:dyDescent="0.35">
      <c r="V6340" s="17"/>
    </row>
    <row r="6341" spans="22:22" x14ac:dyDescent="0.35">
      <c r="V6341" s="17"/>
    </row>
    <row r="6342" spans="22:22" x14ac:dyDescent="0.35">
      <c r="V6342" s="17"/>
    </row>
    <row r="6343" spans="22:22" x14ac:dyDescent="0.35">
      <c r="V6343" s="17"/>
    </row>
    <row r="6344" spans="22:22" x14ac:dyDescent="0.35">
      <c r="V6344" s="17"/>
    </row>
    <row r="6345" spans="22:22" x14ac:dyDescent="0.35">
      <c r="V6345" s="17"/>
    </row>
    <row r="6346" spans="22:22" x14ac:dyDescent="0.35">
      <c r="V6346" s="17"/>
    </row>
    <row r="6347" spans="22:22" x14ac:dyDescent="0.35">
      <c r="V6347" s="17"/>
    </row>
    <row r="6348" spans="22:22" x14ac:dyDescent="0.35">
      <c r="V6348" s="17"/>
    </row>
    <row r="6349" spans="22:22" x14ac:dyDescent="0.35">
      <c r="V6349" s="17"/>
    </row>
    <row r="6350" spans="22:22" x14ac:dyDescent="0.35">
      <c r="V6350" s="17"/>
    </row>
    <row r="6351" spans="22:22" x14ac:dyDescent="0.35">
      <c r="V6351" s="17"/>
    </row>
    <row r="6352" spans="22:22" x14ac:dyDescent="0.35">
      <c r="V6352" s="17"/>
    </row>
    <row r="6353" spans="22:22" x14ac:dyDescent="0.35">
      <c r="V6353" s="17"/>
    </row>
    <row r="6354" spans="22:22" x14ac:dyDescent="0.35">
      <c r="V6354" s="17"/>
    </row>
    <row r="6355" spans="22:22" x14ac:dyDescent="0.35">
      <c r="V6355" s="17"/>
    </row>
    <row r="6356" spans="22:22" x14ac:dyDescent="0.35">
      <c r="V6356" s="17"/>
    </row>
    <row r="6357" spans="22:22" x14ac:dyDescent="0.35">
      <c r="V6357" s="17"/>
    </row>
    <row r="6358" spans="22:22" x14ac:dyDescent="0.35">
      <c r="V6358" s="17"/>
    </row>
    <row r="6359" spans="22:22" x14ac:dyDescent="0.35">
      <c r="V6359" s="17"/>
    </row>
    <row r="6360" spans="22:22" x14ac:dyDescent="0.35">
      <c r="V6360" s="17"/>
    </row>
    <row r="6361" spans="22:22" x14ac:dyDescent="0.35">
      <c r="V6361" s="17"/>
    </row>
    <row r="6362" spans="22:22" x14ac:dyDescent="0.35">
      <c r="V6362" s="17"/>
    </row>
    <row r="6363" spans="22:22" x14ac:dyDescent="0.35">
      <c r="V6363" s="17"/>
    </row>
    <row r="6364" spans="22:22" x14ac:dyDescent="0.35">
      <c r="V6364" s="17"/>
    </row>
    <row r="6365" spans="22:22" x14ac:dyDescent="0.35">
      <c r="V6365" s="17"/>
    </row>
    <row r="6366" spans="22:22" x14ac:dyDescent="0.35">
      <c r="V6366" s="17"/>
    </row>
    <row r="6367" spans="22:22" x14ac:dyDescent="0.35">
      <c r="V6367" s="17"/>
    </row>
    <row r="6368" spans="22:22" x14ac:dyDescent="0.35">
      <c r="V6368" s="17"/>
    </row>
    <row r="6369" spans="22:22" x14ac:dyDescent="0.35">
      <c r="V6369" s="17"/>
    </row>
    <row r="6370" spans="22:22" x14ac:dyDescent="0.35">
      <c r="V6370" s="17"/>
    </row>
    <row r="6371" spans="22:22" x14ac:dyDescent="0.35">
      <c r="V6371" s="17"/>
    </row>
    <row r="6372" spans="22:22" x14ac:dyDescent="0.35">
      <c r="V6372" s="17"/>
    </row>
    <row r="6373" spans="22:22" x14ac:dyDescent="0.35">
      <c r="V6373" s="17"/>
    </row>
    <row r="6374" spans="22:22" x14ac:dyDescent="0.35">
      <c r="V6374" s="17"/>
    </row>
    <row r="6375" spans="22:22" x14ac:dyDescent="0.35">
      <c r="V6375" s="17"/>
    </row>
    <row r="6376" spans="22:22" x14ac:dyDescent="0.35">
      <c r="V6376" s="17"/>
    </row>
    <row r="6377" spans="22:22" x14ac:dyDescent="0.35">
      <c r="V6377" s="17"/>
    </row>
    <row r="6378" spans="22:22" x14ac:dyDescent="0.35">
      <c r="V6378" s="17"/>
    </row>
    <row r="6379" spans="22:22" x14ac:dyDescent="0.35">
      <c r="V6379" s="17"/>
    </row>
    <row r="6380" spans="22:22" x14ac:dyDescent="0.35">
      <c r="V6380" s="17"/>
    </row>
    <row r="6381" spans="22:22" x14ac:dyDescent="0.35">
      <c r="V6381" s="17"/>
    </row>
    <row r="6382" spans="22:22" x14ac:dyDescent="0.35">
      <c r="V6382" s="17"/>
    </row>
    <row r="6383" spans="22:22" x14ac:dyDescent="0.35">
      <c r="V6383" s="17"/>
    </row>
    <row r="6384" spans="22:22" x14ac:dyDescent="0.35">
      <c r="V6384" s="17"/>
    </row>
    <row r="6385" spans="22:22" x14ac:dyDescent="0.35">
      <c r="V6385" s="17"/>
    </row>
    <row r="6386" spans="22:22" x14ac:dyDescent="0.35">
      <c r="V6386" s="17"/>
    </row>
    <row r="6387" spans="22:22" x14ac:dyDescent="0.35">
      <c r="V6387" s="17"/>
    </row>
    <row r="6388" spans="22:22" x14ac:dyDescent="0.35">
      <c r="V6388" s="17"/>
    </row>
    <row r="6389" spans="22:22" x14ac:dyDescent="0.35">
      <c r="V6389" s="17"/>
    </row>
    <row r="6390" spans="22:22" x14ac:dyDescent="0.35">
      <c r="V6390" s="17"/>
    </row>
    <row r="6391" spans="22:22" x14ac:dyDescent="0.35">
      <c r="V6391" s="17"/>
    </row>
    <row r="6392" spans="22:22" x14ac:dyDescent="0.35">
      <c r="V6392" s="17"/>
    </row>
    <row r="6393" spans="22:22" x14ac:dyDescent="0.35">
      <c r="V6393" s="17"/>
    </row>
    <row r="6394" spans="22:22" x14ac:dyDescent="0.35">
      <c r="V6394" s="17"/>
    </row>
    <row r="6395" spans="22:22" x14ac:dyDescent="0.35">
      <c r="V6395" s="17"/>
    </row>
    <row r="6396" spans="22:22" x14ac:dyDescent="0.35">
      <c r="V6396" s="17"/>
    </row>
    <row r="6397" spans="22:22" x14ac:dyDescent="0.35">
      <c r="V6397" s="17"/>
    </row>
    <row r="6398" spans="22:22" x14ac:dyDescent="0.35">
      <c r="V6398" s="17"/>
    </row>
    <row r="6399" spans="22:22" x14ac:dyDescent="0.35">
      <c r="V6399" s="17"/>
    </row>
    <row r="6400" spans="22:22" x14ac:dyDescent="0.35">
      <c r="V6400" s="17"/>
    </row>
    <row r="6401" spans="22:22" x14ac:dyDescent="0.35">
      <c r="V6401" s="17"/>
    </row>
    <row r="6402" spans="22:22" x14ac:dyDescent="0.35">
      <c r="V6402" s="17"/>
    </row>
    <row r="6403" spans="22:22" x14ac:dyDescent="0.35">
      <c r="V6403" s="17"/>
    </row>
    <row r="6404" spans="22:22" x14ac:dyDescent="0.35">
      <c r="V6404" s="17"/>
    </row>
    <row r="6405" spans="22:22" x14ac:dyDescent="0.35">
      <c r="V6405" s="17"/>
    </row>
    <row r="6406" spans="22:22" x14ac:dyDescent="0.35">
      <c r="V6406" s="17"/>
    </row>
    <row r="6407" spans="22:22" x14ac:dyDescent="0.35">
      <c r="V6407" s="17"/>
    </row>
    <row r="6408" spans="22:22" x14ac:dyDescent="0.35">
      <c r="V6408" s="17"/>
    </row>
    <row r="6409" spans="22:22" x14ac:dyDescent="0.35">
      <c r="V6409" s="17"/>
    </row>
    <row r="6410" spans="22:22" x14ac:dyDescent="0.35">
      <c r="V6410" s="17"/>
    </row>
    <row r="6411" spans="22:22" x14ac:dyDescent="0.35">
      <c r="V6411" s="17"/>
    </row>
    <row r="6412" spans="22:22" x14ac:dyDescent="0.35">
      <c r="V6412" s="17"/>
    </row>
    <row r="6413" spans="22:22" x14ac:dyDescent="0.35">
      <c r="V6413" s="17"/>
    </row>
    <row r="6414" spans="22:22" x14ac:dyDescent="0.35">
      <c r="V6414" s="17"/>
    </row>
    <row r="6415" spans="22:22" x14ac:dyDescent="0.35">
      <c r="V6415" s="17"/>
    </row>
    <row r="6416" spans="22:22" x14ac:dyDescent="0.35">
      <c r="V6416" s="17"/>
    </row>
    <row r="6417" spans="22:22" x14ac:dyDescent="0.35">
      <c r="V6417" s="17"/>
    </row>
    <row r="6418" spans="22:22" x14ac:dyDescent="0.35">
      <c r="V6418" s="17"/>
    </row>
    <row r="6419" spans="22:22" x14ac:dyDescent="0.35">
      <c r="V6419" s="17"/>
    </row>
    <row r="6420" spans="22:22" x14ac:dyDescent="0.35">
      <c r="V6420" s="17"/>
    </row>
    <row r="6421" spans="22:22" x14ac:dyDescent="0.35">
      <c r="V6421" s="17"/>
    </row>
    <row r="6422" spans="22:22" x14ac:dyDescent="0.35">
      <c r="V6422" s="17"/>
    </row>
    <row r="6423" spans="22:22" x14ac:dyDescent="0.35">
      <c r="V6423" s="17"/>
    </row>
    <row r="6424" spans="22:22" x14ac:dyDescent="0.35">
      <c r="V6424" s="17"/>
    </row>
    <row r="6425" spans="22:22" x14ac:dyDescent="0.35">
      <c r="V6425" s="17"/>
    </row>
    <row r="6426" spans="22:22" x14ac:dyDescent="0.35">
      <c r="V6426" s="17"/>
    </row>
    <row r="6427" spans="22:22" x14ac:dyDescent="0.35">
      <c r="V6427" s="17"/>
    </row>
    <row r="6428" spans="22:22" x14ac:dyDescent="0.35">
      <c r="V6428" s="17"/>
    </row>
    <row r="6429" spans="22:22" x14ac:dyDescent="0.35">
      <c r="V6429" s="17"/>
    </row>
    <row r="6430" spans="22:22" x14ac:dyDescent="0.35">
      <c r="V6430" s="17"/>
    </row>
    <row r="6431" spans="22:22" x14ac:dyDescent="0.35">
      <c r="V6431" s="17"/>
    </row>
    <row r="6432" spans="22:22" x14ac:dyDescent="0.35">
      <c r="V6432" s="17"/>
    </row>
    <row r="6433" spans="22:22" x14ac:dyDescent="0.35">
      <c r="V6433" s="17"/>
    </row>
    <row r="6434" spans="22:22" x14ac:dyDescent="0.35">
      <c r="V6434" s="17"/>
    </row>
    <row r="6435" spans="22:22" x14ac:dyDescent="0.35">
      <c r="V6435" s="17"/>
    </row>
    <row r="6436" spans="22:22" x14ac:dyDescent="0.35">
      <c r="V6436" s="17"/>
    </row>
    <row r="6437" spans="22:22" x14ac:dyDescent="0.35">
      <c r="V6437" s="17"/>
    </row>
    <row r="6438" spans="22:22" x14ac:dyDescent="0.35">
      <c r="V6438" s="17"/>
    </row>
    <row r="6439" spans="22:22" x14ac:dyDescent="0.35">
      <c r="V6439" s="17"/>
    </row>
    <row r="6440" spans="22:22" x14ac:dyDescent="0.35">
      <c r="V6440" s="17"/>
    </row>
    <row r="6441" spans="22:22" x14ac:dyDescent="0.35">
      <c r="V6441" s="17"/>
    </row>
    <row r="6442" spans="22:22" x14ac:dyDescent="0.35">
      <c r="V6442" s="17"/>
    </row>
    <row r="6443" spans="22:22" x14ac:dyDescent="0.35">
      <c r="V6443" s="17"/>
    </row>
    <row r="6444" spans="22:22" x14ac:dyDescent="0.35">
      <c r="V6444" s="17"/>
    </row>
    <row r="6445" spans="22:22" x14ac:dyDescent="0.35">
      <c r="V6445" s="17"/>
    </row>
    <row r="6446" spans="22:22" x14ac:dyDescent="0.35">
      <c r="V6446" s="17"/>
    </row>
    <row r="6447" spans="22:22" x14ac:dyDescent="0.35">
      <c r="V6447" s="17"/>
    </row>
    <row r="6448" spans="22:22" x14ac:dyDescent="0.35">
      <c r="V6448" s="17"/>
    </row>
    <row r="6449" spans="22:22" x14ac:dyDescent="0.35">
      <c r="V6449" s="17"/>
    </row>
    <row r="6450" spans="22:22" x14ac:dyDescent="0.35">
      <c r="V6450" s="17"/>
    </row>
    <row r="6451" spans="22:22" x14ac:dyDescent="0.35">
      <c r="V6451" s="17"/>
    </row>
    <row r="6452" spans="22:22" x14ac:dyDescent="0.35">
      <c r="V6452" s="17"/>
    </row>
    <row r="6453" spans="22:22" x14ac:dyDescent="0.35">
      <c r="V6453" s="17"/>
    </row>
    <row r="6454" spans="22:22" x14ac:dyDescent="0.35">
      <c r="V6454" s="17"/>
    </row>
    <row r="6455" spans="22:22" x14ac:dyDescent="0.35">
      <c r="V6455" s="17"/>
    </row>
    <row r="6456" spans="22:22" x14ac:dyDescent="0.35">
      <c r="V6456" s="17"/>
    </row>
    <row r="6457" spans="22:22" x14ac:dyDescent="0.35">
      <c r="V6457" s="17"/>
    </row>
    <row r="6458" spans="22:22" x14ac:dyDescent="0.35">
      <c r="V6458" s="17"/>
    </row>
    <row r="6459" spans="22:22" x14ac:dyDescent="0.35">
      <c r="V6459" s="17"/>
    </row>
    <row r="6460" spans="22:22" x14ac:dyDescent="0.35">
      <c r="V6460" s="17"/>
    </row>
    <row r="6461" spans="22:22" x14ac:dyDescent="0.35">
      <c r="V6461" s="17"/>
    </row>
    <row r="6462" spans="22:22" x14ac:dyDescent="0.35">
      <c r="V6462" s="17"/>
    </row>
    <row r="6463" spans="22:22" x14ac:dyDescent="0.35">
      <c r="V6463" s="17"/>
    </row>
    <row r="6464" spans="22:22" x14ac:dyDescent="0.35">
      <c r="V6464" s="17"/>
    </row>
    <row r="6465" spans="22:22" x14ac:dyDescent="0.35">
      <c r="V6465" s="17"/>
    </row>
    <row r="6466" spans="22:22" x14ac:dyDescent="0.35">
      <c r="V6466" s="17"/>
    </row>
    <row r="6467" spans="22:22" x14ac:dyDescent="0.35">
      <c r="V6467" s="17"/>
    </row>
    <row r="6468" spans="22:22" x14ac:dyDescent="0.35">
      <c r="V6468" s="17"/>
    </row>
    <row r="6469" spans="22:22" x14ac:dyDescent="0.35">
      <c r="V6469" s="17"/>
    </row>
    <row r="6470" spans="22:22" x14ac:dyDescent="0.35">
      <c r="V6470" s="17"/>
    </row>
    <row r="6471" spans="22:22" x14ac:dyDescent="0.35">
      <c r="V6471" s="17"/>
    </row>
    <row r="6472" spans="22:22" x14ac:dyDescent="0.35">
      <c r="V6472" s="17"/>
    </row>
    <row r="6473" spans="22:22" x14ac:dyDescent="0.35">
      <c r="V6473" s="17"/>
    </row>
    <row r="6474" spans="22:22" x14ac:dyDescent="0.35">
      <c r="V6474" s="17"/>
    </row>
    <row r="6475" spans="22:22" x14ac:dyDescent="0.35">
      <c r="V6475" s="17"/>
    </row>
    <row r="6476" spans="22:22" x14ac:dyDescent="0.35">
      <c r="V6476" s="17"/>
    </row>
    <row r="6477" spans="22:22" x14ac:dyDescent="0.35">
      <c r="V6477" s="17"/>
    </row>
    <row r="6478" spans="22:22" x14ac:dyDescent="0.35">
      <c r="V6478" s="17"/>
    </row>
    <row r="6479" spans="22:22" x14ac:dyDescent="0.35">
      <c r="V6479" s="17"/>
    </row>
    <row r="6480" spans="22:22" x14ac:dyDescent="0.35">
      <c r="V6480" s="17"/>
    </row>
    <row r="6481" spans="22:22" x14ac:dyDescent="0.35">
      <c r="V6481" s="17"/>
    </row>
    <row r="6482" spans="22:22" x14ac:dyDescent="0.35">
      <c r="V6482" s="17"/>
    </row>
    <row r="6483" spans="22:22" x14ac:dyDescent="0.35">
      <c r="V6483" s="17"/>
    </row>
    <row r="6484" spans="22:22" x14ac:dyDescent="0.35">
      <c r="V6484" s="17"/>
    </row>
    <row r="6485" spans="22:22" x14ac:dyDescent="0.35">
      <c r="V6485" s="17"/>
    </row>
    <row r="6486" spans="22:22" x14ac:dyDescent="0.35">
      <c r="V6486" s="17"/>
    </row>
    <row r="6487" spans="22:22" x14ac:dyDescent="0.35">
      <c r="V6487" s="17"/>
    </row>
    <row r="6488" spans="22:22" x14ac:dyDescent="0.35">
      <c r="V6488" s="17"/>
    </row>
    <row r="6489" spans="22:22" x14ac:dyDescent="0.35">
      <c r="V6489" s="17"/>
    </row>
    <row r="6490" spans="22:22" x14ac:dyDescent="0.35">
      <c r="V6490" s="17"/>
    </row>
    <row r="6491" spans="22:22" x14ac:dyDescent="0.35">
      <c r="V6491" s="17"/>
    </row>
    <row r="6492" spans="22:22" x14ac:dyDescent="0.35">
      <c r="V6492" s="17"/>
    </row>
    <row r="6493" spans="22:22" x14ac:dyDescent="0.35">
      <c r="V6493" s="17"/>
    </row>
    <row r="6494" spans="22:22" x14ac:dyDescent="0.35">
      <c r="V6494" s="17"/>
    </row>
    <row r="6495" spans="22:22" x14ac:dyDescent="0.35">
      <c r="V6495" s="17"/>
    </row>
    <row r="6496" spans="22:22" x14ac:dyDescent="0.35">
      <c r="V6496" s="17"/>
    </row>
    <row r="6497" spans="22:22" x14ac:dyDescent="0.35">
      <c r="V6497" s="17"/>
    </row>
    <row r="6498" spans="22:22" x14ac:dyDescent="0.35">
      <c r="V6498" s="17"/>
    </row>
    <row r="6499" spans="22:22" x14ac:dyDescent="0.35">
      <c r="V6499" s="17"/>
    </row>
    <row r="6500" spans="22:22" x14ac:dyDescent="0.35">
      <c r="V6500" s="17"/>
    </row>
    <row r="6501" spans="22:22" x14ac:dyDescent="0.35">
      <c r="V6501" s="17"/>
    </row>
    <row r="6502" spans="22:22" x14ac:dyDescent="0.35">
      <c r="V6502" s="17"/>
    </row>
    <row r="6503" spans="22:22" x14ac:dyDescent="0.35">
      <c r="V6503" s="17"/>
    </row>
    <row r="6504" spans="22:22" x14ac:dyDescent="0.35">
      <c r="V6504" s="17"/>
    </row>
    <row r="6505" spans="22:22" x14ac:dyDescent="0.35">
      <c r="V6505" s="17"/>
    </row>
    <row r="6506" spans="22:22" x14ac:dyDescent="0.35">
      <c r="V6506" s="17"/>
    </row>
    <row r="6507" spans="22:22" x14ac:dyDescent="0.35">
      <c r="V6507" s="17"/>
    </row>
    <row r="6508" spans="22:22" x14ac:dyDescent="0.35">
      <c r="V6508" s="17"/>
    </row>
    <row r="6509" spans="22:22" x14ac:dyDescent="0.35">
      <c r="V6509" s="17"/>
    </row>
    <row r="6510" spans="22:22" x14ac:dyDescent="0.35">
      <c r="V6510" s="17"/>
    </row>
    <row r="6511" spans="22:22" x14ac:dyDescent="0.35">
      <c r="V6511" s="17"/>
    </row>
    <row r="6512" spans="22:22" x14ac:dyDescent="0.35">
      <c r="V6512" s="17"/>
    </row>
    <row r="6513" spans="22:22" x14ac:dyDescent="0.35">
      <c r="V6513" s="17"/>
    </row>
    <row r="6514" spans="22:22" x14ac:dyDescent="0.35">
      <c r="V6514" s="17"/>
    </row>
    <row r="6515" spans="22:22" x14ac:dyDescent="0.35">
      <c r="V6515" s="17"/>
    </row>
    <row r="6516" spans="22:22" x14ac:dyDescent="0.35">
      <c r="V6516" s="17"/>
    </row>
    <row r="6517" spans="22:22" x14ac:dyDescent="0.35">
      <c r="V6517" s="17"/>
    </row>
    <row r="6518" spans="22:22" x14ac:dyDescent="0.35">
      <c r="V6518" s="17"/>
    </row>
    <row r="6519" spans="22:22" x14ac:dyDescent="0.35">
      <c r="V6519" s="17"/>
    </row>
    <row r="6520" spans="22:22" x14ac:dyDescent="0.35">
      <c r="V6520" s="17"/>
    </row>
    <row r="6521" spans="22:22" x14ac:dyDescent="0.35">
      <c r="V6521" s="17"/>
    </row>
    <row r="6522" spans="22:22" x14ac:dyDescent="0.35">
      <c r="V6522" s="17"/>
    </row>
    <row r="6523" spans="22:22" x14ac:dyDescent="0.35">
      <c r="V6523" s="17"/>
    </row>
    <row r="6524" spans="22:22" x14ac:dyDescent="0.35">
      <c r="V6524" s="17"/>
    </row>
    <row r="6525" spans="22:22" x14ac:dyDescent="0.35">
      <c r="V6525" s="17"/>
    </row>
    <row r="6526" spans="22:22" x14ac:dyDescent="0.35">
      <c r="V6526" s="17"/>
    </row>
    <row r="6527" spans="22:22" x14ac:dyDescent="0.35">
      <c r="V6527" s="17"/>
    </row>
    <row r="6528" spans="22:22" x14ac:dyDescent="0.35">
      <c r="V6528" s="17"/>
    </row>
    <row r="6529" spans="22:22" x14ac:dyDescent="0.35">
      <c r="V6529" s="17"/>
    </row>
    <row r="6530" spans="22:22" x14ac:dyDescent="0.35">
      <c r="V6530" s="17"/>
    </row>
    <row r="6531" spans="22:22" x14ac:dyDescent="0.35">
      <c r="V6531" s="17"/>
    </row>
    <row r="6532" spans="22:22" x14ac:dyDescent="0.35">
      <c r="V6532" s="17"/>
    </row>
    <row r="6533" spans="22:22" x14ac:dyDescent="0.35">
      <c r="V6533" s="17"/>
    </row>
    <row r="6534" spans="22:22" x14ac:dyDescent="0.35">
      <c r="V6534" s="17"/>
    </row>
    <row r="6535" spans="22:22" x14ac:dyDescent="0.35">
      <c r="V6535" s="17"/>
    </row>
    <row r="6536" spans="22:22" x14ac:dyDescent="0.35">
      <c r="V6536" s="17"/>
    </row>
    <row r="6537" spans="22:22" x14ac:dyDescent="0.35">
      <c r="V6537" s="17"/>
    </row>
    <row r="6538" spans="22:22" x14ac:dyDescent="0.35">
      <c r="V6538" s="17"/>
    </row>
    <row r="6539" spans="22:22" x14ac:dyDescent="0.35">
      <c r="V6539" s="17"/>
    </row>
    <row r="6540" spans="22:22" x14ac:dyDescent="0.35">
      <c r="V6540" s="17"/>
    </row>
    <row r="6541" spans="22:22" x14ac:dyDescent="0.35">
      <c r="V6541" s="17"/>
    </row>
    <row r="6542" spans="22:22" x14ac:dyDescent="0.35">
      <c r="V6542" s="17"/>
    </row>
    <row r="6543" spans="22:22" x14ac:dyDescent="0.35">
      <c r="V6543" s="17"/>
    </row>
    <row r="6544" spans="22:22" x14ac:dyDescent="0.35">
      <c r="V6544" s="17"/>
    </row>
    <row r="6545" spans="22:22" x14ac:dyDescent="0.35">
      <c r="V6545" s="17"/>
    </row>
    <row r="6546" spans="22:22" x14ac:dyDescent="0.35">
      <c r="V6546" s="17"/>
    </row>
    <row r="6547" spans="22:22" x14ac:dyDescent="0.35">
      <c r="V6547" s="17"/>
    </row>
    <row r="6548" spans="22:22" x14ac:dyDescent="0.35">
      <c r="V6548" s="17"/>
    </row>
    <row r="6549" spans="22:22" x14ac:dyDescent="0.35">
      <c r="V6549" s="17"/>
    </row>
    <row r="6550" spans="22:22" x14ac:dyDescent="0.35">
      <c r="V6550" s="17"/>
    </row>
    <row r="6551" spans="22:22" x14ac:dyDescent="0.35">
      <c r="V6551" s="17"/>
    </row>
    <row r="6552" spans="22:22" x14ac:dyDescent="0.35">
      <c r="V6552" s="17"/>
    </row>
    <row r="6553" spans="22:22" x14ac:dyDescent="0.35">
      <c r="V6553" s="17"/>
    </row>
    <row r="6554" spans="22:22" x14ac:dyDescent="0.35">
      <c r="V6554" s="17"/>
    </row>
    <row r="6555" spans="22:22" x14ac:dyDescent="0.35">
      <c r="V6555" s="17"/>
    </row>
    <row r="6556" spans="22:22" x14ac:dyDescent="0.35">
      <c r="V6556" s="17"/>
    </row>
    <row r="6557" spans="22:22" x14ac:dyDescent="0.35">
      <c r="V6557" s="17"/>
    </row>
    <row r="6558" spans="22:22" x14ac:dyDescent="0.35">
      <c r="V6558" s="17"/>
    </row>
    <row r="6559" spans="22:22" x14ac:dyDescent="0.35">
      <c r="V6559" s="17"/>
    </row>
    <row r="6560" spans="22:22" x14ac:dyDescent="0.35">
      <c r="V6560" s="17"/>
    </row>
    <row r="6561" spans="22:22" x14ac:dyDescent="0.35">
      <c r="V6561" s="17"/>
    </row>
    <row r="6562" spans="22:22" x14ac:dyDescent="0.35">
      <c r="V6562" s="17"/>
    </row>
    <row r="6563" spans="22:22" x14ac:dyDescent="0.35">
      <c r="V6563" s="17"/>
    </row>
    <row r="6564" spans="22:22" x14ac:dyDescent="0.35">
      <c r="V6564" s="17"/>
    </row>
    <row r="6565" spans="22:22" x14ac:dyDescent="0.35">
      <c r="V6565" s="17"/>
    </row>
    <row r="6566" spans="22:22" x14ac:dyDescent="0.35">
      <c r="V6566" s="17"/>
    </row>
    <row r="6567" spans="22:22" x14ac:dyDescent="0.35">
      <c r="V6567" s="17"/>
    </row>
    <row r="6568" spans="22:22" x14ac:dyDescent="0.35">
      <c r="V6568" s="17"/>
    </row>
    <row r="6569" spans="22:22" x14ac:dyDescent="0.35">
      <c r="V6569" s="17"/>
    </row>
    <row r="6570" spans="22:22" x14ac:dyDescent="0.35">
      <c r="V6570" s="17"/>
    </row>
    <row r="6571" spans="22:22" x14ac:dyDescent="0.35">
      <c r="V6571" s="17"/>
    </row>
    <row r="6572" spans="22:22" x14ac:dyDescent="0.35">
      <c r="V6572" s="17"/>
    </row>
    <row r="6573" spans="22:22" x14ac:dyDescent="0.35">
      <c r="V6573" s="17"/>
    </row>
    <row r="6574" spans="22:22" x14ac:dyDescent="0.35">
      <c r="V6574" s="17"/>
    </row>
    <row r="6575" spans="22:22" x14ac:dyDescent="0.35">
      <c r="V6575" s="17"/>
    </row>
    <row r="6576" spans="22:22" x14ac:dyDescent="0.35">
      <c r="V6576" s="17"/>
    </row>
    <row r="6577" spans="22:22" x14ac:dyDescent="0.35">
      <c r="V6577" s="17"/>
    </row>
    <row r="6578" spans="22:22" x14ac:dyDescent="0.35">
      <c r="V6578" s="17"/>
    </row>
    <row r="6579" spans="22:22" x14ac:dyDescent="0.35">
      <c r="V6579" s="17"/>
    </row>
    <row r="6580" spans="22:22" x14ac:dyDescent="0.35">
      <c r="V6580" s="17"/>
    </row>
    <row r="6581" spans="22:22" x14ac:dyDescent="0.35">
      <c r="V6581" s="17"/>
    </row>
    <row r="6582" spans="22:22" x14ac:dyDescent="0.35">
      <c r="V6582" s="17"/>
    </row>
    <row r="6583" spans="22:22" x14ac:dyDescent="0.35">
      <c r="V6583" s="17"/>
    </row>
    <row r="6584" spans="22:22" x14ac:dyDescent="0.35">
      <c r="V6584" s="17"/>
    </row>
    <row r="6585" spans="22:22" x14ac:dyDescent="0.35">
      <c r="V6585" s="17"/>
    </row>
    <row r="6586" spans="22:22" x14ac:dyDescent="0.35">
      <c r="V6586" s="17"/>
    </row>
    <row r="6587" spans="22:22" x14ac:dyDescent="0.35">
      <c r="V6587" s="17"/>
    </row>
    <row r="6588" spans="22:22" x14ac:dyDescent="0.35">
      <c r="V6588" s="17"/>
    </row>
    <row r="6589" spans="22:22" x14ac:dyDescent="0.35">
      <c r="V6589" s="17"/>
    </row>
    <row r="6590" spans="22:22" x14ac:dyDescent="0.35">
      <c r="V6590" s="17"/>
    </row>
    <row r="6591" spans="22:22" x14ac:dyDescent="0.35">
      <c r="V6591" s="17"/>
    </row>
    <row r="6592" spans="22:22" x14ac:dyDescent="0.35">
      <c r="V6592" s="17"/>
    </row>
    <row r="6593" spans="22:22" x14ac:dyDescent="0.35">
      <c r="V6593" s="17"/>
    </row>
    <row r="6594" spans="22:22" x14ac:dyDescent="0.35">
      <c r="V6594" s="17"/>
    </row>
    <row r="6595" spans="22:22" x14ac:dyDescent="0.35">
      <c r="V6595" s="17"/>
    </row>
    <row r="6596" spans="22:22" x14ac:dyDescent="0.35">
      <c r="V6596" s="17"/>
    </row>
    <row r="6597" spans="22:22" x14ac:dyDescent="0.35">
      <c r="V6597" s="17"/>
    </row>
    <row r="6598" spans="22:22" x14ac:dyDescent="0.35">
      <c r="V6598" s="17"/>
    </row>
    <row r="6599" spans="22:22" x14ac:dyDescent="0.35">
      <c r="V6599" s="17"/>
    </row>
    <row r="6600" spans="22:22" x14ac:dyDescent="0.35">
      <c r="V6600" s="17"/>
    </row>
    <row r="6601" spans="22:22" x14ac:dyDescent="0.35">
      <c r="V6601" s="17"/>
    </row>
    <row r="6602" spans="22:22" x14ac:dyDescent="0.35">
      <c r="V6602" s="17"/>
    </row>
    <row r="6603" spans="22:22" x14ac:dyDescent="0.35">
      <c r="V6603" s="17"/>
    </row>
    <row r="6604" spans="22:22" x14ac:dyDescent="0.35">
      <c r="V6604" s="17"/>
    </row>
    <row r="6605" spans="22:22" x14ac:dyDescent="0.35">
      <c r="V6605" s="17"/>
    </row>
    <row r="6606" spans="22:22" x14ac:dyDescent="0.35">
      <c r="V6606" s="17"/>
    </row>
    <row r="6607" spans="22:22" x14ac:dyDescent="0.35">
      <c r="V6607" s="17"/>
    </row>
    <row r="6608" spans="22:22" x14ac:dyDescent="0.35">
      <c r="V6608" s="17"/>
    </row>
    <row r="6609" spans="22:22" x14ac:dyDescent="0.35">
      <c r="V6609" s="17"/>
    </row>
    <row r="6610" spans="22:22" x14ac:dyDescent="0.35">
      <c r="V6610" s="17"/>
    </row>
    <row r="6611" spans="22:22" x14ac:dyDescent="0.35">
      <c r="V6611" s="17"/>
    </row>
    <row r="6612" spans="22:22" x14ac:dyDescent="0.35">
      <c r="V6612" s="17"/>
    </row>
    <row r="6613" spans="22:22" x14ac:dyDescent="0.35">
      <c r="V6613" s="17"/>
    </row>
    <row r="6614" spans="22:22" x14ac:dyDescent="0.35">
      <c r="V6614" s="17"/>
    </row>
    <row r="6615" spans="22:22" x14ac:dyDescent="0.35">
      <c r="V6615" s="17"/>
    </row>
    <row r="6616" spans="22:22" x14ac:dyDescent="0.35">
      <c r="V6616" s="17"/>
    </row>
    <row r="6617" spans="22:22" x14ac:dyDescent="0.35">
      <c r="V6617" s="17"/>
    </row>
    <row r="6618" spans="22:22" x14ac:dyDescent="0.35">
      <c r="V6618" s="17"/>
    </row>
    <row r="6619" spans="22:22" x14ac:dyDescent="0.35">
      <c r="V6619" s="17"/>
    </row>
    <row r="6620" spans="22:22" x14ac:dyDescent="0.35">
      <c r="V6620" s="17"/>
    </row>
    <row r="6621" spans="22:22" x14ac:dyDescent="0.35">
      <c r="V6621" s="17"/>
    </row>
    <row r="6622" spans="22:22" x14ac:dyDescent="0.35">
      <c r="V6622" s="17"/>
    </row>
    <row r="6623" spans="22:22" x14ac:dyDescent="0.35">
      <c r="V6623" s="17"/>
    </row>
    <row r="6624" spans="22:22" x14ac:dyDescent="0.35">
      <c r="V6624" s="17"/>
    </row>
    <row r="6625" spans="22:22" x14ac:dyDescent="0.35">
      <c r="V6625" s="17"/>
    </row>
    <row r="6626" spans="22:22" x14ac:dyDescent="0.35">
      <c r="V6626" s="17"/>
    </row>
    <row r="6627" spans="22:22" x14ac:dyDescent="0.35">
      <c r="V6627" s="17"/>
    </row>
    <row r="6628" spans="22:22" x14ac:dyDescent="0.35">
      <c r="V6628" s="17"/>
    </row>
    <row r="6629" spans="22:22" x14ac:dyDescent="0.35">
      <c r="V6629" s="17"/>
    </row>
    <row r="6630" spans="22:22" x14ac:dyDescent="0.35">
      <c r="V6630" s="17"/>
    </row>
    <row r="6631" spans="22:22" x14ac:dyDescent="0.35">
      <c r="V6631" s="17"/>
    </row>
    <row r="6632" spans="22:22" x14ac:dyDescent="0.35">
      <c r="V6632" s="17"/>
    </row>
    <row r="6633" spans="22:22" x14ac:dyDescent="0.35">
      <c r="V6633" s="17"/>
    </row>
    <row r="6634" spans="22:22" x14ac:dyDescent="0.35">
      <c r="V6634" s="17"/>
    </row>
    <row r="6635" spans="22:22" x14ac:dyDescent="0.35">
      <c r="V6635" s="17"/>
    </row>
    <row r="6636" spans="22:22" x14ac:dyDescent="0.35">
      <c r="V6636" s="17"/>
    </row>
    <row r="6637" spans="22:22" x14ac:dyDescent="0.35">
      <c r="V6637" s="17"/>
    </row>
    <row r="6638" spans="22:22" x14ac:dyDescent="0.35">
      <c r="V6638" s="17"/>
    </row>
    <row r="6639" spans="22:22" x14ac:dyDescent="0.35">
      <c r="V6639" s="17"/>
    </row>
    <row r="6640" spans="22:22" x14ac:dyDescent="0.35">
      <c r="V6640" s="17"/>
    </row>
    <row r="6641" spans="22:22" x14ac:dyDescent="0.35">
      <c r="V6641" s="17"/>
    </row>
    <row r="6642" spans="22:22" x14ac:dyDescent="0.35">
      <c r="V6642" s="17"/>
    </row>
    <row r="6643" spans="22:22" x14ac:dyDescent="0.35">
      <c r="V6643" s="17"/>
    </row>
    <row r="6644" spans="22:22" x14ac:dyDescent="0.35">
      <c r="V6644" s="17"/>
    </row>
    <row r="6645" spans="22:22" x14ac:dyDescent="0.35">
      <c r="V6645" s="17"/>
    </row>
    <row r="6646" spans="22:22" x14ac:dyDescent="0.35">
      <c r="V6646" s="17"/>
    </row>
    <row r="6647" spans="22:22" x14ac:dyDescent="0.35">
      <c r="V6647" s="17"/>
    </row>
    <row r="6648" spans="22:22" x14ac:dyDescent="0.35">
      <c r="V6648" s="17"/>
    </row>
    <row r="6649" spans="22:22" x14ac:dyDescent="0.35">
      <c r="V6649" s="17"/>
    </row>
    <row r="6650" spans="22:22" x14ac:dyDescent="0.35">
      <c r="V6650" s="17"/>
    </row>
    <row r="6651" spans="22:22" x14ac:dyDescent="0.35">
      <c r="V6651" s="17"/>
    </row>
    <row r="6652" spans="22:22" x14ac:dyDescent="0.35">
      <c r="V6652" s="17"/>
    </row>
    <row r="6653" spans="22:22" x14ac:dyDescent="0.35">
      <c r="V6653" s="17"/>
    </row>
    <row r="6654" spans="22:22" x14ac:dyDescent="0.35">
      <c r="V6654" s="17"/>
    </row>
    <row r="6655" spans="22:22" x14ac:dyDescent="0.35">
      <c r="V6655" s="17"/>
    </row>
    <row r="6656" spans="22:22" x14ac:dyDescent="0.35">
      <c r="V6656" s="17"/>
    </row>
    <row r="6657" spans="22:22" x14ac:dyDescent="0.35">
      <c r="V6657" s="17"/>
    </row>
    <row r="6658" spans="22:22" x14ac:dyDescent="0.35">
      <c r="V6658" s="17"/>
    </row>
    <row r="6659" spans="22:22" x14ac:dyDescent="0.35">
      <c r="V6659" s="17"/>
    </row>
    <row r="6660" spans="22:22" x14ac:dyDescent="0.35">
      <c r="V6660" s="17"/>
    </row>
    <row r="6661" spans="22:22" x14ac:dyDescent="0.35">
      <c r="V6661" s="17"/>
    </row>
    <row r="6662" spans="22:22" x14ac:dyDescent="0.35">
      <c r="V6662" s="17"/>
    </row>
    <row r="6663" spans="22:22" x14ac:dyDescent="0.35">
      <c r="V6663" s="17"/>
    </row>
    <row r="6664" spans="22:22" x14ac:dyDescent="0.35">
      <c r="V6664" s="17"/>
    </row>
    <row r="6665" spans="22:22" x14ac:dyDescent="0.35">
      <c r="V6665" s="17"/>
    </row>
    <row r="6666" spans="22:22" x14ac:dyDescent="0.35">
      <c r="V6666" s="17"/>
    </row>
    <row r="6667" spans="22:22" x14ac:dyDescent="0.35">
      <c r="V6667" s="17"/>
    </row>
    <row r="6668" spans="22:22" x14ac:dyDescent="0.35">
      <c r="V6668" s="17"/>
    </row>
    <row r="6669" spans="22:22" x14ac:dyDescent="0.35">
      <c r="V6669" s="17"/>
    </row>
    <row r="6670" spans="22:22" x14ac:dyDescent="0.35">
      <c r="V6670" s="17"/>
    </row>
    <row r="6671" spans="22:22" x14ac:dyDescent="0.35">
      <c r="V6671" s="17"/>
    </row>
    <row r="6672" spans="22:22" x14ac:dyDescent="0.35">
      <c r="V6672" s="17"/>
    </row>
    <row r="6673" spans="22:22" x14ac:dyDescent="0.35">
      <c r="V6673" s="17"/>
    </row>
    <row r="6674" spans="22:22" x14ac:dyDescent="0.35">
      <c r="V6674" s="17"/>
    </row>
    <row r="6675" spans="22:22" x14ac:dyDescent="0.35">
      <c r="V6675" s="17"/>
    </row>
    <row r="6676" spans="22:22" x14ac:dyDescent="0.35">
      <c r="V6676" s="17"/>
    </row>
    <row r="6677" spans="22:22" x14ac:dyDescent="0.35">
      <c r="V6677" s="17"/>
    </row>
    <row r="6678" spans="22:22" x14ac:dyDescent="0.35">
      <c r="V6678" s="17"/>
    </row>
    <row r="6679" spans="22:22" x14ac:dyDescent="0.35">
      <c r="V6679" s="17"/>
    </row>
    <row r="6680" spans="22:22" x14ac:dyDescent="0.35">
      <c r="V6680" s="17"/>
    </row>
    <row r="6681" spans="22:22" x14ac:dyDescent="0.35">
      <c r="V6681" s="17"/>
    </row>
    <row r="6682" spans="22:22" x14ac:dyDescent="0.35">
      <c r="V6682" s="17"/>
    </row>
    <row r="6683" spans="22:22" x14ac:dyDescent="0.35">
      <c r="V6683" s="17"/>
    </row>
    <row r="6684" spans="22:22" x14ac:dyDescent="0.35">
      <c r="V6684" s="17"/>
    </row>
    <row r="6685" spans="22:22" x14ac:dyDescent="0.35">
      <c r="V6685" s="17"/>
    </row>
    <row r="6686" spans="22:22" x14ac:dyDescent="0.35">
      <c r="V6686" s="17"/>
    </row>
    <row r="6687" spans="22:22" x14ac:dyDescent="0.35">
      <c r="V6687" s="17"/>
    </row>
    <row r="6688" spans="22:22" x14ac:dyDescent="0.35">
      <c r="V6688" s="17"/>
    </row>
    <row r="6689" spans="22:22" x14ac:dyDescent="0.35">
      <c r="V6689" s="17"/>
    </row>
    <row r="6690" spans="22:22" x14ac:dyDescent="0.35">
      <c r="V6690" s="17"/>
    </row>
    <row r="6691" spans="22:22" x14ac:dyDescent="0.35">
      <c r="V6691" s="17"/>
    </row>
    <row r="6692" spans="22:22" x14ac:dyDescent="0.35">
      <c r="V6692" s="17"/>
    </row>
    <row r="6693" spans="22:22" x14ac:dyDescent="0.35">
      <c r="V6693" s="17"/>
    </row>
    <row r="6694" spans="22:22" x14ac:dyDescent="0.35">
      <c r="V6694" s="17"/>
    </row>
    <row r="6695" spans="22:22" x14ac:dyDescent="0.35">
      <c r="V6695" s="17"/>
    </row>
    <row r="6696" spans="22:22" x14ac:dyDescent="0.35">
      <c r="V6696" s="17"/>
    </row>
    <row r="6697" spans="22:22" x14ac:dyDescent="0.35">
      <c r="V6697" s="17"/>
    </row>
    <row r="6698" spans="22:22" x14ac:dyDescent="0.35">
      <c r="V6698" s="17"/>
    </row>
    <row r="6699" spans="22:22" x14ac:dyDescent="0.35">
      <c r="V6699" s="17"/>
    </row>
    <row r="6700" spans="22:22" x14ac:dyDescent="0.35">
      <c r="V6700" s="17"/>
    </row>
    <row r="6701" spans="22:22" x14ac:dyDescent="0.35">
      <c r="V6701" s="17"/>
    </row>
    <row r="6702" spans="22:22" x14ac:dyDescent="0.35">
      <c r="V6702" s="17"/>
    </row>
    <row r="6703" spans="22:22" x14ac:dyDescent="0.35">
      <c r="V6703" s="17"/>
    </row>
    <row r="6704" spans="22:22" x14ac:dyDescent="0.35">
      <c r="V6704" s="17"/>
    </row>
    <row r="6705" spans="22:22" x14ac:dyDescent="0.35">
      <c r="V6705" s="17"/>
    </row>
    <row r="6706" spans="22:22" x14ac:dyDescent="0.35">
      <c r="V6706" s="17"/>
    </row>
    <row r="6707" spans="22:22" x14ac:dyDescent="0.35">
      <c r="V6707" s="17"/>
    </row>
    <row r="6708" spans="22:22" x14ac:dyDescent="0.35">
      <c r="V6708" s="17"/>
    </row>
    <row r="6709" spans="22:22" x14ac:dyDescent="0.35">
      <c r="V6709" s="17"/>
    </row>
    <row r="6710" spans="22:22" x14ac:dyDescent="0.35">
      <c r="V6710" s="17"/>
    </row>
    <row r="6711" spans="22:22" x14ac:dyDescent="0.35">
      <c r="V6711" s="17"/>
    </row>
    <row r="6712" spans="22:22" x14ac:dyDescent="0.35">
      <c r="V6712" s="17"/>
    </row>
    <row r="6713" spans="22:22" x14ac:dyDescent="0.35">
      <c r="V6713" s="17"/>
    </row>
    <row r="6714" spans="22:22" x14ac:dyDescent="0.35">
      <c r="V6714" s="17"/>
    </row>
    <row r="6715" spans="22:22" x14ac:dyDescent="0.35">
      <c r="V6715" s="17"/>
    </row>
    <row r="6716" spans="22:22" x14ac:dyDescent="0.35">
      <c r="V6716" s="17"/>
    </row>
    <row r="6717" spans="22:22" x14ac:dyDescent="0.35">
      <c r="V6717" s="17"/>
    </row>
    <row r="6718" spans="22:22" x14ac:dyDescent="0.35">
      <c r="V6718" s="17"/>
    </row>
    <row r="6719" spans="22:22" x14ac:dyDescent="0.35">
      <c r="V6719" s="17"/>
    </row>
    <row r="6720" spans="22:22" x14ac:dyDescent="0.35">
      <c r="V6720" s="17"/>
    </row>
    <row r="6721" spans="22:22" x14ac:dyDescent="0.35">
      <c r="V6721" s="17"/>
    </row>
    <row r="6722" spans="22:22" x14ac:dyDescent="0.35">
      <c r="V6722" s="17"/>
    </row>
    <row r="6723" spans="22:22" x14ac:dyDescent="0.35">
      <c r="V6723" s="17"/>
    </row>
    <row r="6724" spans="22:22" x14ac:dyDescent="0.35">
      <c r="V6724" s="17"/>
    </row>
    <row r="6725" spans="22:22" x14ac:dyDescent="0.35">
      <c r="V6725" s="17"/>
    </row>
    <row r="6726" spans="22:22" x14ac:dyDescent="0.35">
      <c r="V6726" s="17"/>
    </row>
    <row r="6727" spans="22:22" x14ac:dyDescent="0.35">
      <c r="V6727" s="17"/>
    </row>
    <row r="6728" spans="22:22" x14ac:dyDescent="0.35">
      <c r="V6728" s="17"/>
    </row>
    <row r="6729" spans="22:22" x14ac:dyDescent="0.35">
      <c r="V6729" s="17"/>
    </row>
    <row r="6730" spans="22:22" x14ac:dyDescent="0.35">
      <c r="V6730" s="17"/>
    </row>
    <row r="6731" spans="22:22" x14ac:dyDescent="0.35">
      <c r="V6731" s="17"/>
    </row>
    <row r="6732" spans="22:22" x14ac:dyDescent="0.35">
      <c r="V6732" s="17"/>
    </row>
    <row r="6733" spans="22:22" x14ac:dyDescent="0.35">
      <c r="V6733" s="17"/>
    </row>
    <row r="6734" spans="22:22" x14ac:dyDescent="0.35">
      <c r="V6734" s="17"/>
    </row>
    <row r="6735" spans="22:22" x14ac:dyDescent="0.35">
      <c r="V6735" s="17"/>
    </row>
    <row r="6736" spans="22:22" x14ac:dyDescent="0.35">
      <c r="V6736" s="17"/>
    </row>
    <row r="6737" spans="22:22" x14ac:dyDescent="0.35">
      <c r="V6737" s="17"/>
    </row>
    <row r="6738" spans="22:22" x14ac:dyDescent="0.35">
      <c r="V6738" s="17"/>
    </row>
    <row r="6739" spans="22:22" x14ac:dyDescent="0.35">
      <c r="V6739" s="17"/>
    </row>
    <row r="6740" spans="22:22" x14ac:dyDescent="0.35">
      <c r="V6740" s="17"/>
    </row>
    <row r="6741" spans="22:22" x14ac:dyDescent="0.35">
      <c r="V6741" s="17"/>
    </row>
    <row r="6742" spans="22:22" x14ac:dyDescent="0.35">
      <c r="V6742" s="17"/>
    </row>
    <row r="6743" spans="22:22" x14ac:dyDescent="0.35">
      <c r="V6743" s="17"/>
    </row>
    <row r="6744" spans="22:22" x14ac:dyDescent="0.35">
      <c r="V6744" s="17"/>
    </row>
    <row r="6745" spans="22:22" x14ac:dyDescent="0.35">
      <c r="V6745" s="17"/>
    </row>
    <row r="6746" spans="22:22" x14ac:dyDescent="0.35">
      <c r="V6746" s="17"/>
    </row>
    <row r="6747" spans="22:22" x14ac:dyDescent="0.35">
      <c r="V6747" s="17"/>
    </row>
    <row r="6748" spans="22:22" x14ac:dyDescent="0.35">
      <c r="V6748" s="17"/>
    </row>
    <row r="6749" spans="22:22" x14ac:dyDescent="0.35">
      <c r="V6749" s="17"/>
    </row>
    <row r="6750" spans="22:22" x14ac:dyDescent="0.35">
      <c r="V6750" s="17"/>
    </row>
    <row r="6751" spans="22:22" x14ac:dyDescent="0.35">
      <c r="V6751" s="17"/>
    </row>
    <row r="6752" spans="22:22" x14ac:dyDescent="0.35">
      <c r="V6752" s="17"/>
    </row>
    <row r="6753" spans="22:22" x14ac:dyDescent="0.35">
      <c r="V6753" s="17"/>
    </row>
    <row r="6754" spans="22:22" x14ac:dyDescent="0.35">
      <c r="V6754" s="17"/>
    </row>
    <row r="6755" spans="22:22" x14ac:dyDescent="0.35">
      <c r="V6755" s="17"/>
    </row>
    <row r="6756" spans="22:22" x14ac:dyDescent="0.35">
      <c r="V6756" s="17"/>
    </row>
    <row r="6757" spans="22:22" x14ac:dyDescent="0.35">
      <c r="V6757" s="17"/>
    </row>
    <row r="6758" spans="22:22" x14ac:dyDescent="0.35">
      <c r="V6758" s="17"/>
    </row>
    <row r="6759" spans="22:22" x14ac:dyDescent="0.35">
      <c r="V6759" s="17"/>
    </row>
    <row r="6760" spans="22:22" x14ac:dyDescent="0.35">
      <c r="V6760" s="17"/>
    </row>
    <row r="6761" spans="22:22" x14ac:dyDescent="0.35">
      <c r="V6761" s="17"/>
    </row>
    <row r="6762" spans="22:22" x14ac:dyDescent="0.35">
      <c r="V6762" s="17"/>
    </row>
    <row r="6763" spans="22:22" x14ac:dyDescent="0.35">
      <c r="V6763" s="17"/>
    </row>
    <row r="6764" spans="22:22" x14ac:dyDescent="0.35">
      <c r="V6764" s="17"/>
    </row>
    <row r="6765" spans="22:22" x14ac:dyDescent="0.35">
      <c r="V6765" s="17"/>
    </row>
    <row r="6766" spans="22:22" x14ac:dyDescent="0.35">
      <c r="V6766" s="17"/>
    </row>
    <row r="6767" spans="22:22" x14ac:dyDescent="0.35">
      <c r="V6767" s="17"/>
    </row>
    <row r="6768" spans="22:22" x14ac:dyDescent="0.35">
      <c r="V6768" s="17"/>
    </row>
    <row r="6769" spans="22:22" x14ac:dyDescent="0.35">
      <c r="V6769" s="17"/>
    </row>
    <row r="6770" spans="22:22" x14ac:dyDescent="0.35">
      <c r="V6770" s="17"/>
    </row>
    <row r="6771" spans="22:22" x14ac:dyDescent="0.35">
      <c r="V6771" s="17"/>
    </row>
    <row r="6772" spans="22:22" x14ac:dyDescent="0.35">
      <c r="V6772" s="17"/>
    </row>
    <row r="6773" spans="22:22" x14ac:dyDescent="0.35">
      <c r="V6773" s="17"/>
    </row>
    <row r="6774" spans="22:22" x14ac:dyDescent="0.35">
      <c r="V6774" s="17"/>
    </row>
    <row r="6775" spans="22:22" x14ac:dyDescent="0.35">
      <c r="V6775" s="17"/>
    </row>
    <row r="6776" spans="22:22" x14ac:dyDescent="0.35">
      <c r="V6776" s="17"/>
    </row>
    <row r="6777" spans="22:22" x14ac:dyDescent="0.35">
      <c r="V6777" s="17"/>
    </row>
    <row r="6778" spans="22:22" x14ac:dyDescent="0.35">
      <c r="V6778" s="17"/>
    </row>
    <row r="6779" spans="22:22" x14ac:dyDescent="0.35">
      <c r="V6779" s="17"/>
    </row>
    <row r="6780" spans="22:22" x14ac:dyDescent="0.35">
      <c r="V6780" s="17"/>
    </row>
    <row r="6781" spans="22:22" x14ac:dyDescent="0.35">
      <c r="V6781" s="17"/>
    </row>
    <row r="6782" spans="22:22" x14ac:dyDescent="0.35">
      <c r="V6782" s="17"/>
    </row>
    <row r="6783" spans="22:22" x14ac:dyDescent="0.35">
      <c r="V6783" s="17"/>
    </row>
    <row r="6784" spans="22:22" x14ac:dyDescent="0.35">
      <c r="V6784" s="17"/>
    </row>
    <row r="6785" spans="22:22" x14ac:dyDescent="0.35">
      <c r="V6785" s="17"/>
    </row>
    <row r="6786" spans="22:22" x14ac:dyDescent="0.35">
      <c r="V6786" s="17"/>
    </row>
    <row r="6787" spans="22:22" x14ac:dyDescent="0.35">
      <c r="V6787" s="17"/>
    </row>
    <row r="6788" spans="22:22" x14ac:dyDescent="0.35">
      <c r="V6788" s="17"/>
    </row>
    <row r="6789" spans="22:22" x14ac:dyDescent="0.35">
      <c r="V6789" s="17"/>
    </row>
    <row r="6790" spans="22:22" x14ac:dyDescent="0.35">
      <c r="V6790" s="17"/>
    </row>
    <row r="6791" spans="22:22" x14ac:dyDescent="0.35">
      <c r="V6791" s="17"/>
    </row>
    <row r="6792" spans="22:22" x14ac:dyDescent="0.35">
      <c r="V6792" s="17"/>
    </row>
    <row r="6793" spans="22:22" x14ac:dyDescent="0.35">
      <c r="V6793" s="17"/>
    </row>
    <row r="6794" spans="22:22" x14ac:dyDescent="0.35">
      <c r="V6794" s="17"/>
    </row>
    <row r="6795" spans="22:22" x14ac:dyDescent="0.35">
      <c r="V6795" s="17"/>
    </row>
    <row r="6796" spans="22:22" x14ac:dyDescent="0.35">
      <c r="V6796" s="17"/>
    </row>
    <row r="6797" spans="22:22" x14ac:dyDescent="0.35">
      <c r="V6797" s="17"/>
    </row>
    <row r="6798" spans="22:22" x14ac:dyDescent="0.35">
      <c r="V6798" s="17"/>
    </row>
    <row r="6799" spans="22:22" x14ac:dyDescent="0.35">
      <c r="V6799" s="17"/>
    </row>
    <row r="6800" spans="22:22" x14ac:dyDescent="0.35">
      <c r="V6800" s="17"/>
    </row>
    <row r="6801" spans="22:22" x14ac:dyDescent="0.35">
      <c r="V6801" s="17"/>
    </row>
    <row r="6802" spans="22:22" x14ac:dyDescent="0.35">
      <c r="V6802" s="17"/>
    </row>
    <row r="6803" spans="22:22" x14ac:dyDescent="0.35">
      <c r="V6803" s="17"/>
    </row>
    <row r="6804" spans="22:22" x14ac:dyDescent="0.35">
      <c r="V6804" s="17"/>
    </row>
    <row r="6805" spans="22:22" x14ac:dyDescent="0.35">
      <c r="V6805" s="17"/>
    </row>
    <row r="6806" spans="22:22" x14ac:dyDescent="0.35">
      <c r="V6806" s="17"/>
    </row>
    <row r="6807" spans="22:22" x14ac:dyDescent="0.35">
      <c r="V6807" s="17"/>
    </row>
    <row r="6808" spans="22:22" x14ac:dyDescent="0.35">
      <c r="V6808" s="17"/>
    </row>
    <row r="6809" spans="22:22" x14ac:dyDescent="0.35">
      <c r="V6809" s="17"/>
    </row>
    <row r="6810" spans="22:22" x14ac:dyDescent="0.35">
      <c r="V6810" s="17"/>
    </row>
    <row r="6811" spans="22:22" x14ac:dyDescent="0.35">
      <c r="V6811" s="17"/>
    </row>
    <row r="6812" spans="22:22" x14ac:dyDescent="0.35">
      <c r="V6812" s="17"/>
    </row>
    <row r="6813" spans="22:22" x14ac:dyDescent="0.35">
      <c r="V6813" s="17"/>
    </row>
    <row r="6814" spans="22:22" x14ac:dyDescent="0.35">
      <c r="V6814" s="17"/>
    </row>
    <row r="6815" spans="22:22" x14ac:dyDescent="0.35">
      <c r="V6815" s="17"/>
    </row>
    <row r="6816" spans="22:22" x14ac:dyDescent="0.35">
      <c r="V6816" s="17"/>
    </row>
    <row r="6817" spans="22:22" x14ac:dyDescent="0.35">
      <c r="V6817" s="17"/>
    </row>
    <row r="6818" spans="22:22" x14ac:dyDescent="0.35">
      <c r="V6818" s="17"/>
    </row>
    <row r="6819" spans="22:22" x14ac:dyDescent="0.35">
      <c r="V6819" s="17"/>
    </row>
    <row r="6820" spans="22:22" x14ac:dyDescent="0.35">
      <c r="V6820" s="17"/>
    </row>
    <row r="6821" spans="22:22" x14ac:dyDescent="0.35">
      <c r="V6821" s="17"/>
    </row>
    <row r="6822" spans="22:22" x14ac:dyDescent="0.35">
      <c r="V6822" s="17"/>
    </row>
    <row r="6823" spans="22:22" x14ac:dyDescent="0.35">
      <c r="V6823" s="17"/>
    </row>
    <row r="6824" spans="22:22" x14ac:dyDescent="0.35">
      <c r="V6824" s="17"/>
    </row>
    <row r="6825" spans="22:22" x14ac:dyDescent="0.35">
      <c r="V6825" s="17"/>
    </row>
    <row r="6826" spans="22:22" x14ac:dyDescent="0.35">
      <c r="V6826" s="17"/>
    </row>
    <row r="6827" spans="22:22" x14ac:dyDescent="0.35">
      <c r="V6827" s="17"/>
    </row>
    <row r="6828" spans="22:22" x14ac:dyDescent="0.35">
      <c r="V6828" s="17"/>
    </row>
    <row r="6829" spans="22:22" x14ac:dyDescent="0.35">
      <c r="V6829" s="17"/>
    </row>
    <row r="6830" spans="22:22" x14ac:dyDescent="0.35">
      <c r="V6830" s="17"/>
    </row>
    <row r="6831" spans="22:22" x14ac:dyDescent="0.35">
      <c r="V6831" s="17"/>
    </row>
    <row r="6832" spans="22:22" x14ac:dyDescent="0.35">
      <c r="V6832" s="17"/>
    </row>
    <row r="6833" spans="22:22" x14ac:dyDescent="0.35">
      <c r="V6833" s="17"/>
    </row>
    <row r="6834" spans="22:22" x14ac:dyDescent="0.35">
      <c r="V6834" s="17"/>
    </row>
    <row r="6835" spans="22:22" x14ac:dyDescent="0.35">
      <c r="V6835" s="17"/>
    </row>
    <row r="6836" spans="22:22" x14ac:dyDescent="0.35">
      <c r="V6836" s="17"/>
    </row>
    <row r="6837" spans="22:22" x14ac:dyDescent="0.35">
      <c r="V6837" s="17"/>
    </row>
    <row r="6838" spans="22:22" x14ac:dyDescent="0.35">
      <c r="V6838" s="17"/>
    </row>
    <row r="6839" spans="22:22" x14ac:dyDescent="0.35">
      <c r="V6839" s="17"/>
    </row>
    <row r="6840" spans="22:22" x14ac:dyDescent="0.35">
      <c r="V6840" s="17"/>
    </row>
    <row r="6841" spans="22:22" x14ac:dyDescent="0.35">
      <c r="V6841" s="17"/>
    </row>
    <row r="6842" spans="22:22" x14ac:dyDescent="0.35">
      <c r="V6842" s="17"/>
    </row>
    <row r="6843" spans="22:22" x14ac:dyDescent="0.35">
      <c r="V6843" s="17"/>
    </row>
    <row r="6844" spans="22:22" x14ac:dyDescent="0.35">
      <c r="V6844" s="17"/>
    </row>
    <row r="6845" spans="22:22" x14ac:dyDescent="0.35">
      <c r="V6845" s="17"/>
    </row>
    <row r="6846" spans="22:22" x14ac:dyDescent="0.35">
      <c r="V6846" s="17"/>
    </row>
    <row r="6847" spans="22:22" x14ac:dyDescent="0.35">
      <c r="V6847" s="17"/>
    </row>
    <row r="6848" spans="22:22" x14ac:dyDescent="0.35">
      <c r="V6848" s="17"/>
    </row>
    <row r="6849" spans="22:22" x14ac:dyDescent="0.35">
      <c r="V6849" s="17"/>
    </row>
    <row r="6850" spans="22:22" x14ac:dyDescent="0.35">
      <c r="V6850" s="17"/>
    </row>
    <row r="6851" spans="22:22" x14ac:dyDescent="0.35">
      <c r="V6851" s="17"/>
    </row>
    <row r="6852" spans="22:22" x14ac:dyDescent="0.35">
      <c r="V6852" s="17"/>
    </row>
    <row r="6853" spans="22:22" x14ac:dyDescent="0.35">
      <c r="V6853" s="17"/>
    </row>
    <row r="6854" spans="22:22" x14ac:dyDescent="0.35">
      <c r="V6854" s="17"/>
    </row>
    <row r="6855" spans="22:22" x14ac:dyDescent="0.35">
      <c r="V6855" s="17"/>
    </row>
    <row r="6856" spans="22:22" x14ac:dyDescent="0.35">
      <c r="V6856" s="17"/>
    </row>
    <row r="6857" spans="22:22" x14ac:dyDescent="0.35">
      <c r="V6857" s="17"/>
    </row>
    <row r="6858" spans="22:22" x14ac:dyDescent="0.35">
      <c r="V6858" s="17"/>
    </row>
    <row r="6859" spans="22:22" x14ac:dyDescent="0.35">
      <c r="V6859" s="17"/>
    </row>
    <row r="6860" spans="22:22" x14ac:dyDescent="0.35">
      <c r="V6860" s="17"/>
    </row>
    <row r="6861" spans="22:22" x14ac:dyDescent="0.35">
      <c r="V6861" s="17"/>
    </row>
    <row r="6862" spans="22:22" x14ac:dyDescent="0.35">
      <c r="V6862" s="17"/>
    </row>
    <row r="6863" spans="22:22" x14ac:dyDescent="0.35">
      <c r="V6863" s="17"/>
    </row>
    <row r="6864" spans="22:22" x14ac:dyDescent="0.35">
      <c r="V6864" s="17"/>
    </row>
    <row r="6865" spans="22:22" x14ac:dyDescent="0.35">
      <c r="V6865" s="17"/>
    </row>
    <row r="6866" spans="22:22" x14ac:dyDescent="0.35">
      <c r="V6866" s="17"/>
    </row>
    <row r="6867" spans="22:22" x14ac:dyDescent="0.35">
      <c r="V6867" s="17"/>
    </row>
    <row r="6868" spans="22:22" x14ac:dyDescent="0.35">
      <c r="V6868" s="17"/>
    </row>
    <row r="6869" spans="22:22" x14ac:dyDescent="0.35">
      <c r="V6869" s="17"/>
    </row>
    <row r="6870" spans="22:22" x14ac:dyDescent="0.35">
      <c r="V6870" s="17"/>
    </row>
    <row r="6871" spans="22:22" x14ac:dyDescent="0.35">
      <c r="V6871" s="17"/>
    </row>
    <row r="6872" spans="22:22" x14ac:dyDescent="0.35">
      <c r="V6872" s="17"/>
    </row>
    <row r="6873" spans="22:22" x14ac:dyDescent="0.35">
      <c r="V6873" s="17"/>
    </row>
    <row r="6874" spans="22:22" x14ac:dyDescent="0.35">
      <c r="V6874" s="17"/>
    </row>
    <row r="6875" spans="22:22" x14ac:dyDescent="0.35">
      <c r="V6875" s="17"/>
    </row>
    <row r="6876" spans="22:22" x14ac:dyDescent="0.35">
      <c r="V6876" s="17"/>
    </row>
    <row r="6877" spans="22:22" x14ac:dyDescent="0.35">
      <c r="V6877" s="17"/>
    </row>
    <row r="6878" spans="22:22" x14ac:dyDescent="0.35">
      <c r="V6878" s="17"/>
    </row>
    <row r="6879" spans="22:22" x14ac:dyDescent="0.35">
      <c r="V6879" s="17"/>
    </row>
    <row r="6880" spans="22:22" x14ac:dyDescent="0.35">
      <c r="V6880" s="17"/>
    </row>
    <row r="6881" spans="22:22" x14ac:dyDescent="0.35">
      <c r="V6881" s="17"/>
    </row>
    <row r="6882" spans="22:22" x14ac:dyDescent="0.35">
      <c r="V6882" s="17"/>
    </row>
    <row r="6883" spans="22:22" x14ac:dyDescent="0.35">
      <c r="V6883" s="17"/>
    </row>
    <row r="6884" spans="22:22" x14ac:dyDescent="0.35">
      <c r="V6884" s="17"/>
    </row>
    <row r="6885" spans="22:22" x14ac:dyDescent="0.35">
      <c r="V6885" s="17"/>
    </row>
    <row r="6886" spans="22:22" x14ac:dyDescent="0.35">
      <c r="V6886" s="17"/>
    </row>
    <row r="6887" spans="22:22" x14ac:dyDescent="0.35">
      <c r="V6887" s="17"/>
    </row>
    <row r="6888" spans="22:22" x14ac:dyDescent="0.35">
      <c r="V6888" s="17"/>
    </row>
    <row r="6889" spans="22:22" x14ac:dyDescent="0.35">
      <c r="V6889" s="17"/>
    </row>
    <row r="6890" spans="22:22" x14ac:dyDescent="0.35">
      <c r="V6890" s="17"/>
    </row>
    <row r="6891" spans="22:22" x14ac:dyDescent="0.35">
      <c r="V6891" s="17"/>
    </row>
    <row r="6892" spans="22:22" x14ac:dyDescent="0.35">
      <c r="V6892" s="17"/>
    </row>
    <row r="6893" spans="22:22" x14ac:dyDescent="0.35">
      <c r="V6893" s="17"/>
    </row>
    <row r="6894" spans="22:22" x14ac:dyDescent="0.35">
      <c r="V6894" s="17"/>
    </row>
    <row r="6895" spans="22:22" x14ac:dyDescent="0.35">
      <c r="V6895" s="17"/>
    </row>
    <row r="6896" spans="22:22" x14ac:dyDescent="0.35">
      <c r="V6896" s="17"/>
    </row>
    <row r="6897" spans="22:22" x14ac:dyDescent="0.35">
      <c r="V6897" s="17"/>
    </row>
    <row r="6898" spans="22:22" x14ac:dyDescent="0.35">
      <c r="V6898" s="17"/>
    </row>
    <row r="6899" spans="22:22" x14ac:dyDescent="0.35">
      <c r="V6899" s="17"/>
    </row>
    <row r="6900" spans="22:22" x14ac:dyDescent="0.35">
      <c r="V6900" s="17"/>
    </row>
    <row r="6901" spans="22:22" x14ac:dyDescent="0.35">
      <c r="V6901" s="17"/>
    </row>
    <row r="6902" spans="22:22" x14ac:dyDescent="0.35">
      <c r="V6902" s="17"/>
    </row>
    <row r="6903" spans="22:22" x14ac:dyDescent="0.35">
      <c r="V6903" s="17"/>
    </row>
    <row r="6904" spans="22:22" x14ac:dyDescent="0.35">
      <c r="V6904" s="17"/>
    </row>
    <row r="6905" spans="22:22" x14ac:dyDescent="0.35">
      <c r="V6905" s="17"/>
    </row>
    <row r="6906" spans="22:22" x14ac:dyDescent="0.35">
      <c r="V6906" s="17"/>
    </row>
    <row r="6907" spans="22:22" x14ac:dyDescent="0.35">
      <c r="V6907" s="17"/>
    </row>
    <row r="6908" spans="22:22" x14ac:dyDescent="0.35">
      <c r="V6908" s="17"/>
    </row>
    <row r="6909" spans="22:22" x14ac:dyDescent="0.35">
      <c r="V6909" s="17"/>
    </row>
    <row r="6910" spans="22:22" x14ac:dyDescent="0.35">
      <c r="V6910" s="17"/>
    </row>
    <row r="6911" spans="22:22" x14ac:dyDescent="0.35">
      <c r="V6911" s="17"/>
    </row>
    <row r="6912" spans="22:22" x14ac:dyDescent="0.35">
      <c r="V6912" s="17"/>
    </row>
    <row r="6913" spans="22:22" x14ac:dyDescent="0.35">
      <c r="V6913" s="17"/>
    </row>
    <row r="6914" spans="22:22" x14ac:dyDescent="0.35">
      <c r="V6914" s="17"/>
    </row>
    <row r="6915" spans="22:22" x14ac:dyDescent="0.35">
      <c r="V6915" s="17"/>
    </row>
    <row r="6916" spans="22:22" x14ac:dyDescent="0.35">
      <c r="V6916" s="17"/>
    </row>
    <row r="6917" spans="22:22" x14ac:dyDescent="0.35">
      <c r="V6917" s="17"/>
    </row>
    <row r="6918" spans="22:22" x14ac:dyDescent="0.35">
      <c r="V6918" s="17"/>
    </row>
    <row r="6919" spans="22:22" x14ac:dyDescent="0.35">
      <c r="V6919" s="17"/>
    </row>
    <row r="6920" spans="22:22" x14ac:dyDescent="0.35">
      <c r="V6920" s="17"/>
    </row>
    <row r="6921" spans="22:22" x14ac:dyDescent="0.35">
      <c r="V6921" s="17"/>
    </row>
    <row r="6922" spans="22:22" x14ac:dyDescent="0.35">
      <c r="V6922" s="17"/>
    </row>
    <row r="6923" spans="22:22" x14ac:dyDescent="0.35">
      <c r="V6923" s="17"/>
    </row>
    <row r="6924" spans="22:22" x14ac:dyDescent="0.35">
      <c r="V6924" s="17"/>
    </row>
    <row r="6925" spans="22:22" x14ac:dyDescent="0.35">
      <c r="V6925" s="17"/>
    </row>
    <row r="6926" spans="22:22" x14ac:dyDescent="0.35">
      <c r="V6926" s="17"/>
    </row>
    <row r="6927" spans="22:22" x14ac:dyDescent="0.35">
      <c r="V6927" s="17"/>
    </row>
    <row r="6928" spans="22:22" x14ac:dyDescent="0.35">
      <c r="V6928" s="17"/>
    </row>
    <row r="6929" spans="22:22" x14ac:dyDescent="0.35">
      <c r="V6929" s="17"/>
    </row>
    <row r="6930" spans="22:22" x14ac:dyDescent="0.35">
      <c r="V6930" s="17"/>
    </row>
    <row r="6931" spans="22:22" x14ac:dyDescent="0.35">
      <c r="V6931" s="17"/>
    </row>
    <row r="6932" spans="22:22" x14ac:dyDescent="0.35">
      <c r="V6932" s="17"/>
    </row>
    <row r="6933" spans="22:22" x14ac:dyDescent="0.35">
      <c r="V6933" s="17"/>
    </row>
    <row r="6934" spans="22:22" x14ac:dyDescent="0.35">
      <c r="V6934" s="17"/>
    </row>
    <row r="6935" spans="22:22" x14ac:dyDescent="0.35">
      <c r="V6935" s="17"/>
    </row>
    <row r="6936" spans="22:22" x14ac:dyDescent="0.35">
      <c r="V6936" s="17"/>
    </row>
    <row r="6937" spans="22:22" x14ac:dyDescent="0.35">
      <c r="V6937" s="17"/>
    </row>
    <row r="6938" spans="22:22" x14ac:dyDescent="0.35">
      <c r="V6938" s="17"/>
    </row>
    <row r="6939" spans="22:22" x14ac:dyDescent="0.35">
      <c r="V6939" s="17"/>
    </row>
    <row r="6940" spans="22:22" x14ac:dyDescent="0.35">
      <c r="V6940" s="17"/>
    </row>
    <row r="6941" spans="22:22" x14ac:dyDescent="0.35">
      <c r="V6941" s="17"/>
    </row>
    <row r="6942" spans="22:22" x14ac:dyDescent="0.35">
      <c r="V6942" s="17"/>
    </row>
    <row r="6943" spans="22:22" x14ac:dyDescent="0.35">
      <c r="V6943" s="17"/>
    </row>
    <row r="6944" spans="22:22" x14ac:dyDescent="0.35">
      <c r="V6944" s="17"/>
    </row>
    <row r="6945" spans="22:22" x14ac:dyDescent="0.35">
      <c r="V6945" s="17"/>
    </row>
    <row r="6946" spans="22:22" x14ac:dyDescent="0.35">
      <c r="V6946" s="17"/>
    </row>
    <row r="6947" spans="22:22" x14ac:dyDescent="0.35">
      <c r="V6947" s="17"/>
    </row>
    <row r="6948" spans="22:22" x14ac:dyDescent="0.35">
      <c r="V6948" s="17"/>
    </row>
    <row r="6949" spans="22:22" x14ac:dyDescent="0.35">
      <c r="V6949" s="17"/>
    </row>
    <row r="6950" spans="22:22" x14ac:dyDescent="0.35">
      <c r="V6950" s="17"/>
    </row>
    <row r="6951" spans="22:22" x14ac:dyDescent="0.35">
      <c r="V6951" s="17"/>
    </row>
    <row r="6952" spans="22:22" x14ac:dyDescent="0.35">
      <c r="V6952" s="17"/>
    </row>
    <row r="6953" spans="22:22" x14ac:dyDescent="0.35">
      <c r="V6953" s="17"/>
    </row>
    <row r="6954" spans="22:22" x14ac:dyDescent="0.35">
      <c r="V6954" s="17"/>
    </row>
    <row r="6955" spans="22:22" x14ac:dyDescent="0.35">
      <c r="V6955" s="17"/>
    </row>
    <row r="6956" spans="22:22" x14ac:dyDescent="0.35">
      <c r="V6956" s="17"/>
    </row>
    <row r="6957" spans="22:22" x14ac:dyDescent="0.35">
      <c r="V6957" s="17"/>
    </row>
    <row r="6958" spans="22:22" x14ac:dyDescent="0.35">
      <c r="V6958" s="17"/>
    </row>
    <row r="6959" spans="22:22" x14ac:dyDescent="0.35">
      <c r="V6959" s="17"/>
    </row>
    <row r="6960" spans="22:22" x14ac:dyDescent="0.35">
      <c r="V6960" s="17"/>
    </row>
    <row r="6961" spans="22:22" x14ac:dyDescent="0.35">
      <c r="V6961" s="17"/>
    </row>
    <row r="6962" spans="22:22" x14ac:dyDescent="0.35">
      <c r="V6962" s="17"/>
    </row>
    <row r="6963" spans="22:22" x14ac:dyDescent="0.35">
      <c r="V6963" s="17"/>
    </row>
    <row r="6964" spans="22:22" x14ac:dyDescent="0.35">
      <c r="V6964" s="17"/>
    </row>
    <row r="6965" spans="22:22" x14ac:dyDescent="0.35">
      <c r="V6965" s="17"/>
    </row>
    <row r="6966" spans="22:22" x14ac:dyDescent="0.35">
      <c r="V6966" s="17"/>
    </row>
    <row r="6967" spans="22:22" x14ac:dyDescent="0.35">
      <c r="V6967" s="17"/>
    </row>
    <row r="6968" spans="22:22" x14ac:dyDescent="0.35">
      <c r="V6968" s="17"/>
    </row>
    <row r="6969" spans="22:22" x14ac:dyDescent="0.35">
      <c r="V6969" s="17"/>
    </row>
    <row r="6970" spans="22:22" x14ac:dyDescent="0.35">
      <c r="V6970" s="17"/>
    </row>
    <row r="6971" spans="22:22" x14ac:dyDescent="0.35">
      <c r="V6971" s="17"/>
    </row>
    <row r="6972" spans="22:22" x14ac:dyDescent="0.35">
      <c r="V6972" s="17"/>
    </row>
    <row r="6973" spans="22:22" x14ac:dyDescent="0.35">
      <c r="V6973" s="17"/>
    </row>
    <row r="6974" spans="22:22" x14ac:dyDescent="0.35">
      <c r="V6974" s="17"/>
    </row>
    <row r="6975" spans="22:22" x14ac:dyDescent="0.35">
      <c r="V6975" s="17"/>
    </row>
    <row r="6976" spans="22:22" x14ac:dyDescent="0.35">
      <c r="V6976" s="17"/>
    </row>
    <row r="6977" spans="22:22" x14ac:dyDescent="0.35">
      <c r="V6977" s="17"/>
    </row>
    <row r="6978" spans="22:22" x14ac:dyDescent="0.35">
      <c r="V6978" s="17"/>
    </row>
    <row r="6979" spans="22:22" x14ac:dyDescent="0.35">
      <c r="V6979" s="17"/>
    </row>
    <row r="6980" spans="22:22" x14ac:dyDescent="0.35">
      <c r="V6980" s="17"/>
    </row>
    <row r="6981" spans="22:22" x14ac:dyDescent="0.35">
      <c r="V6981" s="17"/>
    </row>
    <row r="6982" spans="22:22" x14ac:dyDescent="0.35">
      <c r="V6982" s="17"/>
    </row>
    <row r="6983" spans="22:22" x14ac:dyDescent="0.35">
      <c r="V6983" s="17"/>
    </row>
    <row r="6984" spans="22:22" x14ac:dyDescent="0.35">
      <c r="V6984" s="17"/>
    </row>
    <row r="6985" spans="22:22" x14ac:dyDescent="0.35">
      <c r="V6985" s="17"/>
    </row>
    <row r="6986" spans="22:22" x14ac:dyDescent="0.35">
      <c r="V6986" s="17"/>
    </row>
    <row r="6987" spans="22:22" x14ac:dyDescent="0.35">
      <c r="V6987" s="17"/>
    </row>
    <row r="6988" spans="22:22" x14ac:dyDescent="0.35">
      <c r="V6988" s="17"/>
    </row>
    <row r="6989" spans="22:22" x14ac:dyDescent="0.35">
      <c r="V6989" s="17"/>
    </row>
    <row r="6990" spans="22:22" x14ac:dyDescent="0.35">
      <c r="V6990" s="17"/>
    </row>
    <row r="6991" spans="22:22" x14ac:dyDescent="0.35">
      <c r="V6991" s="17"/>
    </row>
    <row r="6992" spans="22:22" x14ac:dyDescent="0.35">
      <c r="V6992" s="17"/>
    </row>
    <row r="6993" spans="22:22" x14ac:dyDescent="0.35">
      <c r="V6993" s="17"/>
    </row>
    <row r="6994" spans="22:22" x14ac:dyDescent="0.35">
      <c r="V6994" s="17"/>
    </row>
    <row r="6995" spans="22:22" x14ac:dyDescent="0.35">
      <c r="V6995" s="17"/>
    </row>
    <row r="6996" spans="22:22" x14ac:dyDescent="0.35">
      <c r="V6996" s="17"/>
    </row>
    <row r="6997" spans="22:22" x14ac:dyDescent="0.35">
      <c r="V6997" s="17"/>
    </row>
    <row r="6998" spans="22:22" x14ac:dyDescent="0.35">
      <c r="V6998" s="17"/>
    </row>
    <row r="6999" spans="22:22" x14ac:dyDescent="0.35">
      <c r="V6999" s="17"/>
    </row>
    <row r="7000" spans="22:22" x14ac:dyDescent="0.35">
      <c r="V7000" s="17"/>
    </row>
    <row r="7001" spans="22:22" x14ac:dyDescent="0.35">
      <c r="V7001" s="17"/>
    </row>
    <row r="7002" spans="22:22" x14ac:dyDescent="0.35">
      <c r="V7002" s="17"/>
    </row>
    <row r="7003" spans="22:22" x14ac:dyDescent="0.35">
      <c r="V7003" s="17"/>
    </row>
    <row r="7004" spans="22:22" x14ac:dyDescent="0.35">
      <c r="V7004" s="17"/>
    </row>
    <row r="7005" spans="22:22" x14ac:dyDescent="0.35">
      <c r="V7005" s="17"/>
    </row>
    <row r="7006" spans="22:22" x14ac:dyDescent="0.35">
      <c r="V7006" s="17"/>
    </row>
    <row r="7007" spans="22:22" x14ac:dyDescent="0.35">
      <c r="V7007" s="17"/>
    </row>
    <row r="7008" spans="22:22" x14ac:dyDescent="0.35">
      <c r="V7008" s="17"/>
    </row>
    <row r="7009" spans="22:22" x14ac:dyDescent="0.35">
      <c r="V7009" s="17"/>
    </row>
    <row r="7010" spans="22:22" x14ac:dyDescent="0.35">
      <c r="V7010" s="17"/>
    </row>
    <row r="7011" spans="22:22" x14ac:dyDescent="0.35">
      <c r="V7011" s="17"/>
    </row>
    <row r="7012" spans="22:22" x14ac:dyDescent="0.35">
      <c r="V7012" s="17"/>
    </row>
    <row r="7013" spans="22:22" x14ac:dyDescent="0.35">
      <c r="V7013" s="17"/>
    </row>
    <row r="7014" spans="22:22" x14ac:dyDescent="0.35">
      <c r="V7014" s="17"/>
    </row>
    <row r="7015" spans="22:22" x14ac:dyDescent="0.35">
      <c r="V7015" s="17"/>
    </row>
    <row r="7016" spans="22:22" x14ac:dyDescent="0.35">
      <c r="V7016" s="17"/>
    </row>
    <row r="7017" spans="22:22" x14ac:dyDescent="0.35">
      <c r="V7017" s="17"/>
    </row>
    <row r="7018" spans="22:22" x14ac:dyDescent="0.35">
      <c r="V7018" s="17"/>
    </row>
    <row r="7019" spans="22:22" x14ac:dyDescent="0.35">
      <c r="V7019" s="17"/>
    </row>
    <row r="7020" spans="22:22" x14ac:dyDescent="0.35">
      <c r="V7020" s="17"/>
    </row>
    <row r="7021" spans="22:22" x14ac:dyDescent="0.35">
      <c r="V7021" s="17"/>
    </row>
    <row r="7022" spans="22:22" x14ac:dyDescent="0.35">
      <c r="V7022" s="17"/>
    </row>
    <row r="7023" spans="22:22" x14ac:dyDescent="0.35">
      <c r="V7023" s="17"/>
    </row>
    <row r="7024" spans="22:22" x14ac:dyDescent="0.35">
      <c r="V7024" s="17"/>
    </row>
    <row r="7025" spans="22:22" x14ac:dyDescent="0.35">
      <c r="V7025" s="17"/>
    </row>
    <row r="7026" spans="22:22" x14ac:dyDescent="0.35">
      <c r="V7026" s="17"/>
    </row>
    <row r="7027" spans="22:22" x14ac:dyDescent="0.35">
      <c r="V7027" s="17"/>
    </row>
    <row r="7028" spans="22:22" x14ac:dyDescent="0.35">
      <c r="V7028" s="17"/>
    </row>
    <row r="7029" spans="22:22" x14ac:dyDescent="0.35">
      <c r="V7029" s="17"/>
    </row>
    <row r="7030" spans="22:22" x14ac:dyDescent="0.35">
      <c r="V7030" s="17"/>
    </row>
    <row r="7031" spans="22:22" x14ac:dyDescent="0.35">
      <c r="V7031" s="17"/>
    </row>
    <row r="7032" spans="22:22" x14ac:dyDescent="0.35">
      <c r="V7032" s="17"/>
    </row>
    <row r="7033" spans="22:22" x14ac:dyDescent="0.35">
      <c r="V7033" s="17"/>
    </row>
    <row r="7034" spans="22:22" x14ac:dyDescent="0.35">
      <c r="V7034" s="17"/>
    </row>
    <row r="7035" spans="22:22" x14ac:dyDescent="0.35">
      <c r="V7035" s="17"/>
    </row>
    <row r="7036" spans="22:22" x14ac:dyDescent="0.35">
      <c r="V7036" s="17"/>
    </row>
    <row r="7037" spans="22:22" x14ac:dyDescent="0.35">
      <c r="V7037" s="17"/>
    </row>
    <row r="7038" spans="22:22" x14ac:dyDescent="0.35">
      <c r="V7038" s="17"/>
    </row>
    <row r="7039" spans="22:22" x14ac:dyDescent="0.35">
      <c r="V7039" s="17"/>
    </row>
    <row r="7040" spans="22:22" x14ac:dyDescent="0.35">
      <c r="V7040" s="17"/>
    </row>
    <row r="7041" spans="22:22" x14ac:dyDescent="0.35">
      <c r="V7041" s="17"/>
    </row>
    <row r="7042" spans="22:22" x14ac:dyDescent="0.35">
      <c r="V7042" s="17"/>
    </row>
    <row r="7043" spans="22:22" x14ac:dyDescent="0.35">
      <c r="V7043" s="17"/>
    </row>
    <row r="7044" spans="22:22" x14ac:dyDescent="0.35">
      <c r="V7044" s="17"/>
    </row>
    <row r="7045" spans="22:22" x14ac:dyDescent="0.35">
      <c r="V7045" s="17"/>
    </row>
    <row r="7046" spans="22:22" x14ac:dyDescent="0.35">
      <c r="V7046" s="17"/>
    </row>
    <row r="7047" spans="22:22" x14ac:dyDescent="0.35">
      <c r="V7047" s="17"/>
    </row>
    <row r="7048" spans="22:22" x14ac:dyDescent="0.35">
      <c r="V7048" s="17"/>
    </row>
    <row r="7049" spans="22:22" x14ac:dyDescent="0.35">
      <c r="V7049" s="17"/>
    </row>
    <row r="7050" spans="22:22" x14ac:dyDescent="0.35">
      <c r="V7050" s="17"/>
    </row>
    <row r="7051" spans="22:22" x14ac:dyDescent="0.35">
      <c r="V7051" s="17"/>
    </row>
    <row r="7052" spans="22:22" x14ac:dyDescent="0.35">
      <c r="V7052" s="17"/>
    </row>
    <row r="7053" spans="22:22" x14ac:dyDescent="0.35">
      <c r="V7053" s="17"/>
    </row>
    <row r="7054" spans="22:22" x14ac:dyDescent="0.35">
      <c r="V7054" s="17"/>
    </row>
    <row r="7055" spans="22:22" x14ac:dyDescent="0.35">
      <c r="V7055" s="17"/>
    </row>
    <row r="7056" spans="22:22" x14ac:dyDescent="0.35">
      <c r="V7056" s="17"/>
    </row>
    <row r="7057" spans="22:22" x14ac:dyDescent="0.35">
      <c r="V7057" s="17"/>
    </row>
    <row r="7058" spans="22:22" x14ac:dyDescent="0.35">
      <c r="V7058" s="17"/>
    </row>
    <row r="7059" spans="22:22" x14ac:dyDescent="0.35">
      <c r="V7059" s="17"/>
    </row>
    <row r="7060" spans="22:22" x14ac:dyDescent="0.35">
      <c r="V7060" s="17"/>
    </row>
    <row r="7061" spans="22:22" x14ac:dyDescent="0.35">
      <c r="V7061" s="17"/>
    </row>
    <row r="7062" spans="22:22" x14ac:dyDescent="0.35">
      <c r="V7062" s="17"/>
    </row>
    <row r="7063" spans="22:22" x14ac:dyDescent="0.35">
      <c r="V7063" s="17"/>
    </row>
    <row r="7064" spans="22:22" x14ac:dyDescent="0.35">
      <c r="V7064" s="17"/>
    </row>
    <row r="7065" spans="22:22" x14ac:dyDescent="0.35">
      <c r="V7065" s="17"/>
    </row>
    <row r="7066" spans="22:22" x14ac:dyDescent="0.35">
      <c r="V7066" s="17"/>
    </row>
    <row r="7067" spans="22:22" x14ac:dyDescent="0.35">
      <c r="V7067" s="17"/>
    </row>
    <row r="7068" spans="22:22" x14ac:dyDescent="0.35">
      <c r="V7068" s="17"/>
    </row>
    <row r="7069" spans="22:22" x14ac:dyDescent="0.35">
      <c r="V7069" s="17"/>
    </row>
    <row r="7070" spans="22:22" x14ac:dyDescent="0.35">
      <c r="V7070" s="17"/>
    </row>
    <row r="7071" spans="22:22" x14ac:dyDescent="0.35">
      <c r="V7071" s="17"/>
    </row>
    <row r="7072" spans="22:22" x14ac:dyDescent="0.35">
      <c r="V7072" s="17"/>
    </row>
    <row r="7073" spans="22:22" x14ac:dyDescent="0.35">
      <c r="V7073" s="17"/>
    </row>
    <row r="7074" spans="22:22" x14ac:dyDescent="0.35">
      <c r="V7074" s="17"/>
    </row>
    <row r="7075" spans="22:22" x14ac:dyDescent="0.35">
      <c r="V7075" s="17"/>
    </row>
    <row r="7076" spans="22:22" x14ac:dyDescent="0.35">
      <c r="V7076" s="17"/>
    </row>
    <row r="7077" spans="22:22" x14ac:dyDescent="0.35">
      <c r="V7077" s="17"/>
    </row>
    <row r="7078" spans="22:22" x14ac:dyDescent="0.35">
      <c r="V7078" s="17"/>
    </row>
    <row r="7079" spans="22:22" x14ac:dyDescent="0.35">
      <c r="V7079" s="17"/>
    </row>
    <row r="7080" spans="22:22" x14ac:dyDescent="0.35">
      <c r="V7080" s="17"/>
    </row>
    <row r="7081" spans="22:22" x14ac:dyDescent="0.35">
      <c r="V7081" s="17"/>
    </row>
    <row r="7082" spans="22:22" x14ac:dyDescent="0.35">
      <c r="V7082" s="17"/>
    </row>
    <row r="7083" spans="22:22" x14ac:dyDescent="0.35">
      <c r="V7083" s="17"/>
    </row>
    <row r="7084" spans="22:22" x14ac:dyDescent="0.35">
      <c r="V7084" s="17"/>
    </row>
    <row r="7085" spans="22:22" x14ac:dyDescent="0.35">
      <c r="V7085" s="17"/>
    </row>
    <row r="7086" spans="22:22" x14ac:dyDescent="0.35">
      <c r="V7086" s="17"/>
    </row>
    <row r="7087" spans="22:22" x14ac:dyDescent="0.35">
      <c r="V7087" s="17"/>
    </row>
    <row r="7088" spans="22:22" x14ac:dyDescent="0.35">
      <c r="V7088" s="17"/>
    </row>
    <row r="7089" spans="22:22" x14ac:dyDescent="0.35">
      <c r="V7089" s="17"/>
    </row>
    <row r="7090" spans="22:22" x14ac:dyDescent="0.35">
      <c r="V7090" s="17"/>
    </row>
    <row r="7091" spans="22:22" x14ac:dyDescent="0.35">
      <c r="V7091" s="17"/>
    </row>
    <row r="7092" spans="22:22" x14ac:dyDescent="0.35">
      <c r="V7092" s="17"/>
    </row>
    <row r="7093" spans="22:22" x14ac:dyDescent="0.35">
      <c r="V7093" s="17"/>
    </row>
    <row r="7094" spans="22:22" x14ac:dyDescent="0.35">
      <c r="V7094" s="17"/>
    </row>
    <row r="7095" spans="22:22" x14ac:dyDescent="0.35">
      <c r="V7095" s="17"/>
    </row>
    <row r="7096" spans="22:22" x14ac:dyDescent="0.35">
      <c r="V7096" s="17"/>
    </row>
    <row r="7097" spans="22:22" x14ac:dyDescent="0.35">
      <c r="V7097" s="17"/>
    </row>
    <row r="7098" spans="22:22" x14ac:dyDescent="0.35">
      <c r="V7098" s="17"/>
    </row>
    <row r="7099" spans="22:22" x14ac:dyDescent="0.35">
      <c r="V7099" s="17"/>
    </row>
    <row r="7100" spans="22:22" x14ac:dyDescent="0.35">
      <c r="V7100" s="17"/>
    </row>
    <row r="7101" spans="22:22" x14ac:dyDescent="0.35">
      <c r="V7101" s="17"/>
    </row>
    <row r="7102" spans="22:22" x14ac:dyDescent="0.35">
      <c r="V7102" s="17"/>
    </row>
    <row r="7103" spans="22:22" x14ac:dyDescent="0.35">
      <c r="V7103" s="17"/>
    </row>
    <row r="7104" spans="22:22" x14ac:dyDescent="0.35">
      <c r="V7104" s="17"/>
    </row>
    <row r="7105" spans="22:22" x14ac:dyDescent="0.35">
      <c r="V7105" s="17"/>
    </row>
    <row r="7106" spans="22:22" x14ac:dyDescent="0.35">
      <c r="V7106" s="17"/>
    </row>
    <row r="7107" spans="22:22" x14ac:dyDescent="0.35">
      <c r="V7107" s="17"/>
    </row>
    <row r="7108" spans="22:22" x14ac:dyDescent="0.35">
      <c r="V7108" s="17"/>
    </row>
    <row r="7109" spans="22:22" x14ac:dyDescent="0.35">
      <c r="V7109" s="17"/>
    </row>
    <row r="7110" spans="22:22" x14ac:dyDescent="0.35">
      <c r="V7110" s="17"/>
    </row>
    <row r="7111" spans="22:22" x14ac:dyDescent="0.35">
      <c r="V7111" s="17"/>
    </row>
    <row r="7112" spans="22:22" x14ac:dyDescent="0.35">
      <c r="V7112" s="17"/>
    </row>
    <row r="7113" spans="22:22" x14ac:dyDescent="0.35">
      <c r="V7113" s="17"/>
    </row>
    <row r="7114" spans="22:22" x14ac:dyDescent="0.35">
      <c r="V7114" s="17"/>
    </row>
    <row r="7115" spans="22:22" x14ac:dyDescent="0.35">
      <c r="V7115" s="17"/>
    </row>
    <row r="7116" spans="22:22" x14ac:dyDescent="0.35">
      <c r="V7116" s="17"/>
    </row>
    <row r="7117" spans="22:22" x14ac:dyDescent="0.35">
      <c r="V7117" s="17"/>
    </row>
    <row r="7118" spans="22:22" x14ac:dyDescent="0.35">
      <c r="V7118" s="17"/>
    </row>
    <row r="7119" spans="22:22" x14ac:dyDescent="0.35">
      <c r="V7119" s="17"/>
    </row>
    <row r="7120" spans="22:22" x14ac:dyDescent="0.35">
      <c r="V7120" s="17"/>
    </row>
    <row r="7121" spans="22:22" x14ac:dyDescent="0.35">
      <c r="V7121" s="17"/>
    </row>
    <row r="7122" spans="22:22" x14ac:dyDescent="0.35">
      <c r="V7122" s="17"/>
    </row>
    <row r="7123" spans="22:22" x14ac:dyDescent="0.35">
      <c r="V7123" s="17"/>
    </row>
    <row r="7124" spans="22:22" x14ac:dyDescent="0.35">
      <c r="V7124" s="17"/>
    </row>
    <row r="7125" spans="22:22" x14ac:dyDescent="0.35">
      <c r="V7125" s="17"/>
    </row>
    <row r="7126" spans="22:22" x14ac:dyDescent="0.35">
      <c r="V7126" s="17"/>
    </row>
    <row r="7127" spans="22:22" x14ac:dyDescent="0.35">
      <c r="V7127" s="17"/>
    </row>
    <row r="7128" spans="22:22" x14ac:dyDescent="0.35">
      <c r="V7128" s="17"/>
    </row>
    <row r="7129" spans="22:22" x14ac:dyDescent="0.35">
      <c r="V7129" s="17"/>
    </row>
    <row r="7130" spans="22:22" x14ac:dyDescent="0.35">
      <c r="V7130" s="17"/>
    </row>
    <row r="7131" spans="22:22" x14ac:dyDescent="0.35">
      <c r="V7131" s="17"/>
    </row>
    <row r="7132" spans="22:22" x14ac:dyDescent="0.35">
      <c r="V7132" s="17"/>
    </row>
    <row r="7133" spans="22:22" x14ac:dyDescent="0.35">
      <c r="V7133" s="17"/>
    </row>
    <row r="7134" spans="22:22" x14ac:dyDescent="0.35">
      <c r="V7134" s="17"/>
    </row>
    <row r="7135" spans="22:22" x14ac:dyDescent="0.35">
      <c r="V7135" s="17"/>
    </row>
    <row r="7136" spans="22:22" x14ac:dyDescent="0.35">
      <c r="V7136" s="17"/>
    </row>
    <row r="7137" spans="22:22" x14ac:dyDescent="0.35">
      <c r="V7137" s="17"/>
    </row>
    <row r="7138" spans="22:22" x14ac:dyDescent="0.35">
      <c r="V7138" s="17"/>
    </row>
    <row r="7139" spans="22:22" x14ac:dyDescent="0.35">
      <c r="V7139" s="17"/>
    </row>
    <row r="7140" spans="22:22" x14ac:dyDescent="0.35">
      <c r="V7140" s="17"/>
    </row>
    <row r="7141" spans="22:22" x14ac:dyDescent="0.35">
      <c r="V7141" s="17"/>
    </row>
    <row r="7142" spans="22:22" x14ac:dyDescent="0.35">
      <c r="V7142" s="17"/>
    </row>
    <row r="7143" spans="22:22" x14ac:dyDescent="0.35">
      <c r="V7143" s="17"/>
    </row>
    <row r="7144" spans="22:22" x14ac:dyDescent="0.35">
      <c r="V7144" s="17"/>
    </row>
    <row r="7145" spans="22:22" x14ac:dyDescent="0.35">
      <c r="V7145" s="17"/>
    </row>
    <row r="7146" spans="22:22" x14ac:dyDescent="0.35">
      <c r="V7146" s="17"/>
    </row>
    <row r="7147" spans="22:22" x14ac:dyDescent="0.35">
      <c r="V7147" s="17"/>
    </row>
    <row r="7148" spans="22:22" x14ac:dyDescent="0.35">
      <c r="V7148" s="17"/>
    </row>
    <row r="7149" spans="22:22" x14ac:dyDescent="0.35">
      <c r="V7149" s="17"/>
    </row>
    <row r="7150" spans="22:22" x14ac:dyDescent="0.35">
      <c r="V7150" s="17"/>
    </row>
    <row r="7151" spans="22:22" x14ac:dyDescent="0.35">
      <c r="V7151" s="17"/>
    </row>
    <row r="7152" spans="22:22" x14ac:dyDescent="0.35">
      <c r="V7152" s="17"/>
    </row>
    <row r="7153" spans="22:22" x14ac:dyDescent="0.35">
      <c r="V7153" s="17"/>
    </row>
    <row r="7154" spans="22:22" x14ac:dyDescent="0.35">
      <c r="V7154" s="17"/>
    </row>
    <row r="7155" spans="22:22" x14ac:dyDescent="0.35">
      <c r="V7155" s="17"/>
    </row>
    <row r="7156" spans="22:22" x14ac:dyDescent="0.35">
      <c r="V7156" s="17"/>
    </row>
    <row r="7157" spans="22:22" x14ac:dyDescent="0.35">
      <c r="V7157" s="17"/>
    </row>
    <row r="7158" spans="22:22" x14ac:dyDescent="0.35">
      <c r="V7158" s="17"/>
    </row>
    <row r="7159" spans="22:22" x14ac:dyDescent="0.35">
      <c r="V7159" s="17"/>
    </row>
    <row r="7160" spans="22:22" x14ac:dyDescent="0.35">
      <c r="V7160" s="17"/>
    </row>
    <row r="7161" spans="22:22" x14ac:dyDescent="0.35">
      <c r="V7161" s="17"/>
    </row>
    <row r="7162" spans="22:22" x14ac:dyDescent="0.35">
      <c r="V7162" s="17"/>
    </row>
    <row r="7163" spans="22:22" x14ac:dyDescent="0.35">
      <c r="V7163" s="17"/>
    </row>
    <row r="7164" spans="22:22" x14ac:dyDescent="0.35">
      <c r="V7164" s="17"/>
    </row>
    <row r="7165" spans="22:22" x14ac:dyDescent="0.35">
      <c r="V7165" s="17"/>
    </row>
    <row r="7166" spans="22:22" x14ac:dyDescent="0.35">
      <c r="V7166" s="17"/>
    </row>
    <row r="7167" spans="22:22" x14ac:dyDescent="0.35">
      <c r="V7167" s="17"/>
    </row>
    <row r="7168" spans="22:22" x14ac:dyDescent="0.35">
      <c r="V7168" s="17"/>
    </row>
    <row r="7169" spans="22:22" x14ac:dyDescent="0.35">
      <c r="V7169" s="17"/>
    </row>
    <row r="7170" spans="22:22" x14ac:dyDescent="0.35">
      <c r="V7170" s="17"/>
    </row>
    <row r="7171" spans="22:22" x14ac:dyDescent="0.35">
      <c r="V7171" s="17"/>
    </row>
    <row r="7172" spans="22:22" x14ac:dyDescent="0.35">
      <c r="V7172" s="17"/>
    </row>
    <row r="7173" spans="22:22" x14ac:dyDescent="0.35">
      <c r="V7173" s="17"/>
    </row>
    <row r="7174" spans="22:22" x14ac:dyDescent="0.35">
      <c r="V7174" s="17"/>
    </row>
    <row r="7175" spans="22:22" x14ac:dyDescent="0.35">
      <c r="V7175" s="17"/>
    </row>
    <row r="7176" spans="22:22" x14ac:dyDescent="0.35">
      <c r="V7176" s="17"/>
    </row>
    <row r="7177" spans="22:22" x14ac:dyDescent="0.35">
      <c r="V7177" s="17"/>
    </row>
    <row r="7178" spans="22:22" x14ac:dyDescent="0.35">
      <c r="V7178" s="17"/>
    </row>
    <row r="7179" spans="22:22" x14ac:dyDescent="0.35">
      <c r="V7179" s="17"/>
    </row>
    <row r="7180" spans="22:22" x14ac:dyDescent="0.35">
      <c r="V7180" s="17"/>
    </row>
    <row r="7181" spans="22:22" x14ac:dyDescent="0.35">
      <c r="V7181" s="17"/>
    </row>
    <row r="7182" spans="22:22" x14ac:dyDescent="0.35">
      <c r="V7182" s="17"/>
    </row>
    <row r="7183" spans="22:22" x14ac:dyDescent="0.35">
      <c r="V7183" s="17"/>
    </row>
    <row r="7184" spans="22:22" x14ac:dyDescent="0.35">
      <c r="V7184" s="17"/>
    </row>
    <row r="7185" spans="22:22" x14ac:dyDescent="0.35">
      <c r="V7185" s="17"/>
    </row>
    <row r="7186" spans="22:22" x14ac:dyDescent="0.35">
      <c r="V7186" s="17"/>
    </row>
    <row r="7187" spans="22:22" x14ac:dyDescent="0.35">
      <c r="V7187" s="17"/>
    </row>
    <row r="7188" spans="22:22" x14ac:dyDescent="0.35">
      <c r="V7188" s="17"/>
    </row>
    <row r="7189" spans="22:22" x14ac:dyDescent="0.35">
      <c r="V7189" s="17"/>
    </row>
    <row r="7190" spans="22:22" x14ac:dyDescent="0.35">
      <c r="V7190" s="17"/>
    </row>
    <row r="7191" spans="22:22" x14ac:dyDescent="0.35">
      <c r="V7191" s="17"/>
    </row>
    <row r="7192" spans="22:22" x14ac:dyDescent="0.35">
      <c r="V7192" s="17"/>
    </row>
    <row r="7193" spans="22:22" x14ac:dyDescent="0.35">
      <c r="V7193" s="17"/>
    </row>
    <row r="7194" spans="22:22" x14ac:dyDescent="0.35">
      <c r="V7194" s="17"/>
    </row>
    <row r="7195" spans="22:22" x14ac:dyDescent="0.35">
      <c r="V7195" s="17"/>
    </row>
    <row r="7196" spans="22:22" x14ac:dyDescent="0.35">
      <c r="V7196" s="17"/>
    </row>
    <row r="7197" spans="22:22" x14ac:dyDescent="0.35">
      <c r="V7197" s="17"/>
    </row>
    <row r="7198" spans="22:22" x14ac:dyDescent="0.35">
      <c r="V7198" s="17"/>
    </row>
    <row r="7199" spans="22:22" x14ac:dyDescent="0.35">
      <c r="V7199" s="17"/>
    </row>
    <row r="7200" spans="22:22" x14ac:dyDescent="0.35">
      <c r="V7200" s="17"/>
    </row>
    <row r="7201" spans="22:22" x14ac:dyDescent="0.35">
      <c r="V7201" s="17"/>
    </row>
    <row r="7202" spans="22:22" x14ac:dyDescent="0.35">
      <c r="V7202" s="17"/>
    </row>
    <row r="7203" spans="22:22" x14ac:dyDescent="0.35">
      <c r="V7203" s="17"/>
    </row>
    <row r="7204" spans="22:22" x14ac:dyDescent="0.35">
      <c r="V7204" s="17"/>
    </row>
    <row r="7205" spans="22:22" x14ac:dyDescent="0.35">
      <c r="V7205" s="17"/>
    </row>
    <row r="7206" spans="22:22" x14ac:dyDescent="0.35">
      <c r="V7206" s="17"/>
    </row>
    <row r="7207" spans="22:22" x14ac:dyDescent="0.35">
      <c r="V7207" s="17"/>
    </row>
    <row r="7208" spans="22:22" x14ac:dyDescent="0.35">
      <c r="V7208" s="17"/>
    </row>
    <row r="7209" spans="22:22" x14ac:dyDescent="0.35">
      <c r="V7209" s="17"/>
    </row>
    <row r="7210" spans="22:22" x14ac:dyDescent="0.35">
      <c r="V7210" s="17"/>
    </row>
    <row r="7211" spans="22:22" x14ac:dyDescent="0.35">
      <c r="V7211" s="17"/>
    </row>
    <row r="7212" spans="22:22" x14ac:dyDescent="0.35">
      <c r="V7212" s="17"/>
    </row>
    <row r="7213" spans="22:22" x14ac:dyDescent="0.35">
      <c r="V7213" s="17"/>
    </row>
    <row r="7214" spans="22:22" x14ac:dyDescent="0.35">
      <c r="V7214" s="17"/>
    </row>
    <row r="7215" spans="22:22" x14ac:dyDescent="0.35">
      <c r="V7215" s="17"/>
    </row>
    <row r="7216" spans="22:22" x14ac:dyDescent="0.35">
      <c r="V7216" s="17"/>
    </row>
    <row r="7217" spans="22:22" x14ac:dyDescent="0.35">
      <c r="V7217" s="17"/>
    </row>
    <row r="7218" spans="22:22" x14ac:dyDescent="0.35">
      <c r="V7218" s="17"/>
    </row>
    <row r="7219" spans="22:22" x14ac:dyDescent="0.35">
      <c r="V7219" s="17"/>
    </row>
    <row r="7220" spans="22:22" x14ac:dyDescent="0.35">
      <c r="V7220" s="17"/>
    </row>
    <row r="7221" spans="22:22" x14ac:dyDescent="0.35">
      <c r="V7221" s="17"/>
    </row>
    <row r="7222" spans="22:22" x14ac:dyDescent="0.35">
      <c r="V7222" s="17"/>
    </row>
    <row r="7223" spans="22:22" x14ac:dyDescent="0.35">
      <c r="V7223" s="17"/>
    </row>
    <row r="7224" spans="22:22" x14ac:dyDescent="0.35">
      <c r="V7224" s="17"/>
    </row>
    <row r="7225" spans="22:22" x14ac:dyDescent="0.35">
      <c r="V7225" s="17"/>
    </row>
    <row r="7226" spans="22:22" x14ac:dyDescent="0.35">
      <c r="V7226" s="17"/>
    </row>
    <row r="7227" spans="22:22" x14ac:dyDescent="0.35">
      <c r="V7227" s="17"/>
    </row>
    <row r="7228" spans="22:22" x14ac:dyDescent="0.35">
      <c r="V7228" s="17"/>
    </row>
    <row r="7229" spans="22:22" x14ac:dyDescent="0.35">
      <c r="V7229" s="17"/>
    </row>
    <row r="7230" spans="22:22" x14ac:dyDescent="0.35">
      <c r="V7230" s="17"/>
    </row>
    <row r="7231" spans="22:22" x14ac:dyDescent="0.35">
      <c r="V7231" s="17"/>
    </row>
    <row r="7232" spans="22:22" x14ac:dyDescent="0.35">
      <c r="V7232" s="17"/>
    </row>
    <row r="7233" spans="22:22" x14ac:dyDescent="0.35">
      <c r="V7233" s="17"/>
    </row>
    <row r="7234" spans="22:22" x14ac:dyDescent="0.35">
      <c r="V7234" s="17"/>
    </row>
    <row r="7235" spans="22:22" x14ac:dyDescent="0.35">
      <c r="V7235" s="17"/>
    </row>
    <row r="7236" spans="22:22" x14ac:dyDescent="0.35">
      <c r="V7236" s="17"/>
    </row>
    <row r="7237" spans="22:22" x14ac:dyDescent="0.35">
      <c r="V7237" s="17"/>
    </row>
    <row r="7238" spans="22:22" x14ac:dyDescent="0.35">
      <c r="V7238" s="17"/>
    </row>
    <row r="7239" spans="22:22" x14ac:dyDescent="0.35">
      <c r="V7239" s="17"/>
    </row>
    <row r="7240" spans="22:22" x14ac:dyDescent="0.35">
      <c r="V7240" s="17"/>
    </row>
    <row r="7241" spans="22:22" x14ac:dyDescent="0.35">
      <c r="V7241" s="17"/>
    </row>
    <row r="7242" spans="22:22" x14ac:dyDescent="0.35">
      <c r="V7242" s="17"/>
    </row>
    <row r="7243" spans="22:22" x14ac:dyDescent="0.35">
      <c r="V7243" s="17"/>
    </row>
    <row r="7244" spans="22:22" x14ac:dyDescent="0.35">
      <c r="V7244" s="17"/>
    </row>
    <row r="7245" spans="22:22" x14ac:dyDescent="0.35">
      <c r="V7245" s="17"/>
    </row>
    <row r="7246" spans="22:22" x14ac:dyDescent="0.35">
      <c r="V7246" s="17"/>
    </row>
    <row r="7247" spans="22:22" x14ac:dyDescent="0.35">
      <c r="V7247" s="17"/>
    </row>
    <row r="7248" spans="22:22" x14ac:dyDescent="0.35">
      <c r="V7248" s="17"/>
    </row>
    <row r="7249" spans="22:22" x14ac:dyDescent="0.35">
      <c r="V7249" s="17"/>
    </row>
    <row r="7250" spans="22:22" x14ac:dyDescent="0.35">
      <c r="V7250" s="17"/>
    </row>
    <row r="7251" spans="22:22" x14ac:dyDescent="0.35">
      <c r="V7251" s="17"/>
    </row>
    <row r="7252" spans="22:22" x14ac:dyDescent="0.35">
      <c r="V7252" s="17"/>
    </row>
    <row r="7253" spans="22:22" x14ac:dyDescent="0.35">
      <c r="V7253" s="17"/>
    </row>
    <row r="7254" spans="22:22" x14ac:dyDescent="0.35">
      <c r="V7254" s="17"/>
    </row>
    <row r="7255" spans="22:22" x14ac:dyDescent="0.35">
      <c r="V7255" s="17"/>
    </row>
    <row r="7256" spans="22:22" x14ac:dyDescent="0.35">
      <c r="V7256" s="17"/>
    </row>
    <row r="7257" spans="22:22" x14ac:dyDescent="0.35">
      <c r="V7257" s="17"/>
    </row>
    <row r="7258" spans="22:22" x14ac:dyDescent="0.35">
      <c r="V7258" s="17"/>
    </row>
    <row r="7259" spans="22:22" x14ac:dyDescent="0.35">
      <c r="V7259" s="17"/>
    </row>
    <row r="7260" spans="22:22" x14ac:dyDescent="0.35">
      <c r="V7260" s="17"/>
    </row>
    <row r="7261" spans="22:22" x14ac:dyDescent="0.35">
      <c r="V7261" s="17"/>
    </row>
    <row r="7262" spans="22:22" x14ac:dyDescent="0.35">
      <c r="V7262" s="17"/>
    </row>
    <row r="7263" spans="22:22" x14ac:dyDescent="0.35">
      <c r="V7263" s="17"/>
    </row>
    <row r="7264" spans="22:22" x14ac:dyDescent="0.35">
      <c r="V7264" s="17"/>
    </row>
    <row r="7265" spans="22:22" x14ac:dyDescent="0.35">
      <c r="V7265" s="17"/>
    </row>
    <row r="7266" spans="22:22" x14ac:dyDescent="0.35">
      <c r="V7266" s="17"/>
    </row>
    <row r="7267" spans="22:22" x14ac:dyDescent="0.35">
      <c r="V7267" s="17"/>
    </row>
    <row r="7268" spans="22:22" x14ac:dyDescent="0.35">
      <c r="V7268" s="17"/>
    </row>
    <row r="7269" spans="22:22" x14ac:dyDescent="0.35">
      <c r="V7269" s="17"/>
    </row>
    <row r="7270" spans="22:22" x14ac:dyDescent="0.35">
      <c r="V7270" s="17"/>
    </row>
    <row r="7271" spans="22:22" x14ac:dyDescent="0.35">
      <c r="V7271" s="17"/>
    </row>
    <row r="7272" spans="22:22" x14ac:dyDescent="0.35">
      <c r="V7272" s="17"/>
    </row>
    <row r="7273" spans="22:22" x14ac:dyDescent="0.35">
      <c r="V7273" s="17"/>
    </row>
    <row r="7274" spans="22:22" x14ac:dyDescent="0.35">
      <c r="V7274" s="17"/>
    </row>
    <row r="7275" spans="22:22" x14ac:dyDescent="0.35">
      <c r="V7275" s="17"/>
    </row>
    <row r="7276" spans="22:22" x14ac:dyDescent="0.35">
      <c r="V7276" s="17"/>
    </row>
    <row r="7277" spans="22:22" x14ac:dyDescent="0.35">
      <c r="V7277" s="17"/>
    </row>
    <row r="7278" spans="22:22" x14ac:dyDescent="0.35">
      <c r="V7278" s="17"/>
    </row>
    <row r="7279" spans="22:22" x14ac:dyDescent="0.35">
      <c r="V7279" s="17"/>
    </row>
    <row r="7280" spans="22:22" x14ac:dyDescent="0.35">
      <c r="V7280" s="17"/>
    </row>
    <row r="7281" spans="22:22" x14ac:dyDescent="0.35">
      <c r="V7281" s="17"/>
    </row>
    <row r="7282" spans="22:22" x14ac:dyDescent="0.35">
      <c r="V7282" s="17"/>
    </row>
    <row r="7283" spans="22:22" x14ac:dyDescent="0.35">
      <c r="V7283" s="17"/>
    </row>
    <row r="7284" spans="22:22" x14ac:dyDescent="0.35">
      <c r="V7284" s="17"/>
    </row>
    <row r="7285" spans="22:22" x14ac:dyDescent="0.35">
      <c r="V7285" s="17"/>
    </row>
    <row r="7286" spans="22:22" x14ac:dyDescent="0.35">
      <c r="V7286" s="17"/>
    </row>
    <row r="7287" spans="22:22" x14ac:dyDescent="0.35">
      <c r="V7287" s="17"/>
    </row>
    <row r="7288" spans="22:22" x14ac:dyDescent="0.35">
      <c r="V7288" s="17"/>
    </row>
    <row r="7289" spans="22:22" x14ac:dyDescent="0.35">
      <c r="V7289" s="17"/>
    </row>
    <row r="7290" spans="22:22" x14ac:dyDescent="0.35">
      <c r="V7290" s="17"/>
    </row>
    <row r="7291" spans="22:22" x14ac:dyDescent="0.35">
      <c r="V7291" s="17"/>
    </row>
    <row r="7292" spans="22:22" x14ac:dyDescent="0.35">
      <c r="V7292" s="17"/>
    </row>
    <row r="7293" spans="22:22" x14ac:dyDescent="0.35">
      <c r="V7293" s="17"/>
    </row>
    <row r="7294" spans="22:22" x14ac:dyDescent="0.35">
      <c r="V7294" s="17"/>
    </row>
    <row r="7295" spans="22:22" x14ac:dyDescent="0.35">
      <c r="V7295" s="17"/>
    </row>
    <row r="7296" spans="22:22" x14ac:dyDescent="0.35">
      <c r="V7296" s="17"/>
    </row>
    <row r="7297" spans="22:22" x14ac:dyDescent="0.35">
      <c r="V7297" s="17"/>
    </row>
    <row r="7298" spans="22:22" x14ac:dyDescent="0.35">
      <c r="V7298" s="17"/>
    </row>
    <row r="7299" spans="22:22" x14ac:dyDescent="0.35">
      <c r="V7299" s="17"/>
    </row>
    <row r="7300" spans="22:22" x14ac:dyDescent="0.35">
      <c r="V7300" s="17"/>
    </row>
    <row r="7301" spans="22:22" x14ac:dyDescent="0.35">
      <c r="V7301" s="17"/>
    </row>
    <row r="7302" spans="22:22" x14ac:dyDescent="0.35">
      <c r="V7302" s="17"/>
    </row>
    <row r="7303" spans="22:22" x14ac:dyDescent="0.35">
      <c r="V7303" s="17"/>
    </row>
    <row r="7304" spans="22:22" x14ac:dyDescent="0.35">
      <c r="V7304" s="17"/>
    </row>
    <row r="7305" spans="22:22" x14ac:dyDescent="0.35">
      <c r="V7305" s="17"/>
    </row>
    <row r="7306" spans="22:22" x14ac:dyDescent="0.35">
      <c r="V7306" s="17"/>
    </row>
    <row r="7307" spans="22:22" x14ac:dyDescent="0.35">
      <c r="V7307" s="17"/>
    </row>
    <row r="7308" spans="22:22" x14ac:dyDescent="0.35">
      <c r="V7308" s="17"/>
    </row>
    <row r="7309" spans="22:22" x14ac:dyDescent="0.35">
      <c r="V7309" s="17"/>
    </row>
    <row r="7310" spans="22:22" x14ac:dyDescent="0.35">
      <c r="V7310" s="17"/>
    </row>
    <row r="7311" spans="22:22" x14ac:dyDescent="0.35">
      <c r="V7311" s="17"/>
    </row>
    <row r="7312" spans="22:22" x14ac:dyDescent="0.35">
      <c r="V7312" s="17"/>
    </row>
    <row r="7313" spans="22:22" x14ac:dyDescent="0.35">
      <c r="V7313" s="17"/>
    </row>
    <row r="7314" spans="22:22" x14ac:dyDescent="0.35">
      <c r="V7314" s="17"/>
    </row>
    <row r="7315" spans="22:22" x14ac:dyDescent="0.35">
      <c r="V7315" s="17"/>
    </row>
    <row r="7316" spans="22:22" x14ac:dyDescent="0.35">
      <c r="V7316" s="17"/>
    </row>
    <row r="7317" spans="22:22" x14ac:dyDescent="0.35">
      <c r="V7317" s="17"/>
    </row>
    <row r="7318" spans="22:22" x14ac:dyDescent="0.35">
      <c r="V7318" s="17"/>
    </row>
    <row r="7319" spans="22:22" x14ac:dyDescent="0.35">
      <c r="V7319" s="17"/>
    </row>
    <row r="7320" spans="22:22" x14ac:dyDescent="0.35">
      <c r="V7320" s="17"/>
    </row>
    <row r="7321" spans="22:22" x14ac:dyDescent="0.35">
      <c r="V7321" s="17"/>
    </row>
    <row r="7322" spans="22:22" x14ac:dyDescent="0.35">
      <c r="V7322" s="17"/>
    </row>
    <row r="7323" spans="22:22" x14ac:dyDescent="0.35">
      <c r="V7323" s="17"/>
    </row>
    <row r="7324" spans="22:22" x14ac:dyDescent="0.35">
      <c r="V7324" s="17"/>
    </row>
    <row r="7325" spans="22:22" x14ac:dyDescent="0.35">
      <c r="V7325" s="17"/>
    </row>
    <row r="7326" spans="22:22" x14ac:dyDescent="0.35">
      <c r="V7326" s="17"/>
    </row>
    <row r="7327" spans="22:22" x14ac:dyDescent="0.35">
      <c r="V7327" s="17"/>
    </row>
    <row r="7328" spans="22:22" x14ac:dyDescent="0.35">
      <c r="V7328" s="17"/>
    </row>
    <row r="7329" spans="22:22" x14ac:dyDescent="0.35">
      <c r="V7329" s="17"/>
    </row>
    <row r="7330" spans="22:22" x14ac:dyDescent="0.35">
      <c r="V7330" s="17"/>
    </row>
    <row r="7331" spans="22:22" x14ac:dyDescent="0.35">
      <c r="V7331" s="17"/>
    </row>
    <row r="7332" spans="22:22" x14ac:dyDescent="0.35">
      <c r="V7332" s="17"/>
    </row>
    <row r="7333" spans="22:22" x14ac:dyDescent="0.35">
      <c r="V7333" s="17"/>
    </row>
    <row r="7334" spans="22:22" x14ac:dyDescent="0.35">
      <c r="V7334" s="17"/>
    </row>
    <row r="7335" spans="22:22" x14ac:dyDescent="0.35">
      <c r="V7335" s="17"/>
    </row>
    <row r="7336" spans="22:22" x14ac:dyDescent="0.35">
      <c r="V7336" s="17"/>
    </row>
    <row r="7337" spans="22:22" x14ac:dyDescent="0.35">
      <c r="V7337" s="17"/>
    </row>
    <row r="7338" spans="22:22" x14ac:dyDescent="0.35">
      <c r="V7338" s="17"/>
    </row>
    <row r="7339" spans="22:22" x14ac:dyDescent="0.35">
      <c r="V7339" s="17"/>
    </row>
    <row r="7340" spans="22:22" x14ac:dyDescent="0.35">
      <c r="V7340" s="17"/>
    </row>
    <row r="7341" spans="22:22" x14ac:dyDescent="0.35">
      <c r="V7341" s="17"/>
    </row>
    <row r="7342" spans="22:22" x14ac:dyDescent="0.35">
      <c r="V7342" s="17"/>
    </row>
    <row r="7343" spans="22:22" x14ac:dyDescent="0.35">
      <c r="V7343" s="17"/>
    </row>
    <row r="7344" spans="22:22" x14ac:dyDescent="0.35">
      <c r="V7344" s="17"/>
    </row>
    <row r="7345" spans="22:22" x14ac:dyDescent="0.35">
      <c r="V7345" s="17"/>
    </row>
    <row r="7346" spans="22:22" x14ac:dyDescent="0.35">
      <c r="V7346" s="17"/>
    </row>
    <row r="7347" spans="22:22" x14ac:dyDescent="0.35">
      <c r="V7347" s="17"/>
    </row>
    <row r="7348" spans="22:22" x14ac:dyDescent="0.35">
      <c r="V7348" s="17"/>
    </row>
    <row r="7349" spans="22:22" x14ac:dyDescent="0.35">
      <c r="V7349" s="17"/>
    </row>
    <row r="7350" spans="22:22" x14ac:dyDescent="0.35">
      <c r="V7350" s="17"/>
    </row>
    <row r="7351" spans="22:22" x14ac:dyDescent="0.35">
      <c r="V7351" s="17"/>
    </row>
    <row r="7352" spans="22:22" x14ac:dyDescent="0.35">
      <c r="V7352" s="17"/>
    </row>
    <row r="7353" spans="22:22" x14ac:dyDescent="0.35">
      <c r="V7353" s="17"/>
    </row>
    <row r="7354" spans="22:22" x14ac:dyDescent="0.35">
      <c r="V7354" s="17"/>
    </row>
    <row r="7355" spans="22:22" x14ac:dyDescent="0.35">
      <c r="V7355" s="17"/>
    </row>
    <row r="7356" spans="22:22" x14ac:dyDescent="0.35">
      <c r="V7356" s="17"/>
    </row>
    <row r="7357" spans="22:22" x14ac:dyDescent="0.35">
      <c r="V7357" s="17"/>
    </row>
    <row r="7358" spans="22:22" x14ac:dyDescent="0.35">
      <c r="V7358" s="17"/>
    </row>
    <row r="7359" spans="22:22" x14ac:dyDescent="0.35">
      <c r="V7359" s="17"/>
    </row>
    <row r="7360" spans="22:22" x14ac:dyDescent="0.35">
      <c r="V7360" s="17"/>
    </row>
    <row r="7361" spans="22:22" x14ac:dyDescent="0.35">
      <c r="V7361" s="17"/>
    </row>
    <row r="7362" spans="22:22" x14ac:dyDescent="0.35">
      <c r="V7362" s="17"/>
    </row>
    <row r="7363" spans="22:22" x14ac:dyDescent="0.35">
      <c r="V7363" s="17"/>
    </row>
    <row r="7364" spans="22:22" x14ac:dyDescent="0.35">
      <c r="V7364" s="17"/>
    </row>
    <row r="7365" spans="22:22" x14ac:dyDescent="0.35">
      <c r="V7365" s="17"/>
    </row>
    <row r="7366" spans="22:22" x14ac:dyDescent="0.35">
      <c r="V7366" s="17"/>
    </row>
    <row r="7367" spans="22:22" x14ac:dyDescent="0.35">
      <c r="V7367" s="17"/>
    </row>
    <row r="7368" spans="22:22" x14ac:dyDescent="0.35">
      <c r="V7368" s="17"/>
    </row>
    <row r="7369" spans="22:22" x14ac:dyDescent="0.35">
      <c r="V7369" s="17"/>
    </row>
    <row r="7370" spans="22:22" x14ac:dyDescent="0.35">
      <c r="V7370" s="17"/>
    </row>
    <row r="7371" spans="22:22" x14ac:dyDescent="0.35">
      <c r="V7371" s="17"/>
    </row>
    <row r="7372" spans="22:22" x14ac:dyDescent="0.35">
      <c r="V7372" s="17"/>
    </row>
    <row r="7373" spans="22:22" x14ac:dyDescent="0.35">
      <c r="V7373" s="17"/>
    </row>
    <row r="7374" spans="22:22" x14ac:dyDescent="0.35">
      <c r="V7374" s="17"/>
    </row>
    <row r="7375" spans="22:22" x14ac:dyDescent="0.35">
      <c r="V7375" s="17"/>
    </row>
    <row r="7376" spans="22:22" x14ac:dyDescent="0.35">
      <c r="V7376" s="17"/>
    </row>
    <row r="7377" spans="22:22" x14ac:dyDescent="0.35">
      <c r="V7377" s="17"/>
    </row>
    <row r="7378" spans="22:22" x14ac:dyDescent="0.35">
      <c r="V7378" s="17"/>
    </row>
    <row r="7379" spans="22:22" x14ac:dyDescent="0.35">
      <c r="V7379" s="17"/>
    </row>
    <row r="7380" spans="22:22" x14ac:dyDescent="0.35">
      <c r="V7380" s="17"/>
    </row>
    <row r="7381" spans="22:22" x14ac:dyDescent="0.35">
      <c r="V7381" s="17"/>
    </row>
    <row r="7382" spans="22:22" x14ac:dyDescent="0.35">
      <c r="V7382" s="17"/>
    </row>
    <row r="7383" spans="22:22" x14ac:dyDescent="0.35">
      <c r="V7383" s="17"/>
    </row>
    <row r="7384" spans="22:22" x14ac:dyDescent="0.35">
      <c r="V7384" s="17"/>
    </row>
    <row r="7385" spans="22:22" x14ac:dyDescent="0.35">
      <c r="V7385" s="17"/>
    </row>
    <row r="7386" spans="22:22" x14ac:dyDescent="0.35">
      <c r="V7386" s="17"/>
    </row>
    <row r="7387" spans="22:22" x14ac:dyDescent="0.35">
      <c r="V7387" s="17"/>
    </row>
    <row r="7388" spans="22:22" x14ac:dyDescent="0.35">
      <c r="V7388" s="17"/>
    </row>
    <row r="7389" spans="22:22" x14ac:dyDescent="0.35">
      <c r="V7389" s="17"/>
    </row>
    <row r="7390" spans="22:22" x14ac:dyDescent="0.35">
      <c r="V7390" s="17"/>
    </row>
    <row r="7391" spans="22:22" x14ac:dyDescent="0.35">
      <c r="V7391" s="17"/>
    </row>
    <row r="7392" spans="22:22" x14ac:dyDescent="0.35">
      <c r="V7392" s="17"/>
    </row>
    <row r="7393" spans="22:22" x14ac:dyDescent="0.35">
      <c r="V7393" s="17"/>
    </row>
    <row r="7394" spans="22:22" x14ac:dyDescent="0.35">
      <c r="V7394" s="17"/>
    </row>
    <row r="7395" spans="22:22" x14ac:dyDescent="0.35">
      <c r="V7395" s="17"/>
    </row>
    <row r="7396" spans="22:22" x14ac:dyDescent="0.35">
      <c r="V7396" s="17"/>
    </row>
    <row r="7397" spans="22:22" x14ac:dyDescent="0.35">
      <c r="V7397" s="17"/>
    </row>
    <row r="7398" spans="22:22" x14ac:dyDescent="0.35">
      <c r="V7398" s="17"/>
    </row>
    <row r="7399" spans="22:22" x14ac:dyDescent="0.35">
      <c r="V7399" s="17"/>
    </row>
    <row r="7400" spans="22:22" x14ac:dyDescent="0.35">
      <c r="V7400" s="17"/>
    </row>
    <row r="7401" spans="22:22" x14ac:dyDescent="0.35">
      <c r="V7401" s="17"/>
    </row>
    <row r="7402" spans="22:22" x14ac:dyDescent="0.35">
      <c r="V7402" s="17"/>
    </row>
    <row r="7403" spans="22:22" x14ac:dyDescent="0.35">
      <c r="V7403" s="17"/>
    </row>
    <row r="7404" spans="22:22" x14ac:dyDescent="0.35">
      <c r="V7404" s="17"/>
    </row>
    <row r="7405" spans="22:22" x14ac:dyDescent="0.35">
      <c r="V7405" s="17"/>
    </row>
    <row r="7406" spans="22:22" x14ac:dyDescent="0.35">
      <c r="V7406" s="17"/>
    </row>
    <row r="7407" spans="22:22" x14ac:dyDescent="0.35">
      <c r="V7407" s="17"/>
    </row>
    <row r="7408" spans="22:22" x14ac:dyDescent="0.35">
      <c r="V7408" s="17"/>
    </row>
    <row r="7409" spans="22:22" x14ac:dyDescent="0.35">
      <c r="V7409" s="17"/>
    </row>
    <row r="7410" spans="22:22" x14ac:dyDescent="0.35">
      <c r="V7410" s="17"/>
    </row>
    <row r="7411" spans="22:22" x14ac:dyDescent="0.35">
      <c r="V7411" s="17"/>
    </row>
    <row r="7412" spans="22:22" x14ac:dyDescent="0.35">
      <c r="V7412" s="17"/>
    </row>
    <row r="7413" spans="22:22" x14ac:dyDescent="0.35">
      <c r="V7413" s="17"/>
    </row>
    <row r="7414" spans="22:22" x14ac:dyDescent="0.35">
      <c r="V7414" s="17"/>
    </row>
    <row r="7415" spans="22:22" x14ac:dyDescent="0.35">
      <c r="V7415" s="17"/>
    </row>
    <row r="7416" spans="22:22" x14ac:dyDescent="0.35">
      <c r="V7416" s="17"/>
    </row>
    <row r="7417" spans="22:22" x14ac:dyDescent="0.35">
      <c r="V7417" s="17"/>
    </row>
    <row r="7418" spans="22:22" x14ac:dyDescent="0.35">
      <c r="V7418" s="17"/>
    </row>
    <row r="7419" spans="22:22" x14ac:dyDescent="0.35">
      <c r="V7419" s="17"/>
    </row>
    <row r="7420" spans="22:22" x14ac:dyDescent="0.35">
      <c r="V7420" s="17"/>
    </row>
    <row r="7421" spans="22:22" x14ac:dyDescent="0.35">
      <c r="V7421" s="17"/>
    </row>
    <row r="7422" spans="22:22" x14ac:dyDescent="0.35">
      <c r="V7422" s="17"/>
    </row>
    <row r="7423" spans="22:22" x14ac:dyDescent="0.35">
      <c r="V7423" s="17"/>
    </row>
    <row r="7424" spans="22:22" x14ac:dyDescent="0.35">
      <c r="V7424" s="17"/>
    </row>
    <row r="7425" spans="22:22" x14ac:dyDescent="0.35">
      <c r="V7425" s="17"/>
    </row>
    <row r="7426" spans="22:22" x14ac:dyDescent="0.35">
      <c r="V7426" s="17"/>
    </row>
    <row r="7427" spans="22:22" x14ac:dyDescent="0.35">
      <c r="V7427" s="17"/>
    </row>
    <row r="7428" spans="22:22" x14ac:dyDescent="0.35">
      <c r="V7428" s="17"/>
    </row>
    <row r="7429" spans="22:22" x14ac:dyDescent="0.35">
      <c r="V7429" s="17"/>
    </row>
    <row r="7430" spans="22:22" x14ac:dyDescent="0.35">
      <c r="V7430" s="17"/>
    </row>
    <row r="7431" spans="22:22" x14ac:dyDescent="0.35">
      <c r="V7431" s="17"/>
    </row>
    <row r="7432" spans="22:22" x14ac:dyDescent="0.35">
      <c r="V7432" s="17"/>
    </row>
    <row r="7433" spans="22:22" x14ac:dyDescent="0.35">
      <c r="V7433" s="17"/>
    </row>
    <row r="7434" spans="22:22" x14ac:dyDescent="0.35">
      <c r="V7434" s="17"/>
    </row>
    <row r="7435" spans="22:22" x14ac:dyDescent="0.35">
      <c r="V7435" s="17"/>
    </row>
    <row r="7436" spans="22:22" x14ac:dyDescent="0.35">
      <c r="V7436" s="17"/>
    </row>
    <row r="7437" spans="22:22" x14ac:dyDescent="0.35">
      <c r="V7437" s="17"/>
    </row>
    <row r="7438" spans="22:22" x14ac:dyDescent="0.35">
      <c r="V7438" s="17"/>
    </row>
    <row r="7439" spans="22:22" x14ac:dyDescent="0.35">
      <c r="V7439" s="17"/>
    </row>
    <row r="7440" spans="22:22" x14ac:dyDescent="0.35">
      <c r="V7440" s="17"/>
    </row>
    <row r="7441" spans="22:22" x14ac:dyDescent="0.35">
      <c r="V7441" s="17"/>
    </row>
    <row r="7442" spans="22:22" x14ac:dyDescent="0.35">
      <c r="V7442" s="17"/>
    </row>
    <row r="7443" spans="22:22" x14ac:dyDescent="0.35">
      <c r="V7443" s="17"/>
    </row>
    <row r="7444" spans="22:22" x14ac:dyDescent="0.35">
      <c r="V7444" s="17"/>
    </row>
    <row r="7445" spans="22:22" x14ac:dyDescent="0.35">
      <c r="V7445" s="17"/>
    </row>
    <row r="7446" spans="22:22" x14ac:dyDescent="0.35">
      <c r="V7446" s="17"/>
    </row>
    <row r="7447" spans="22:22" x14ac:dyDescent="0.35">
      <c r="V7447" s="17"/>
    </row>
    <row r="7448" spans="22:22" x14ac:dyDescent="0.35">
      <c r="V7448" s="17"/>
    </row>
    <row r="7449" spans="22:22" x14ac:dyDescent="0.35">
      <c r="V7449" s="17"/>
    </row>
    <row r="7450" spans="22:22" x14ac:dyDescent="0.35">
      <c r="V7450" s="17"/>
    </row>
    <row r="7451" spans="22:22" x14ac:dyDescent="0.35">
      <c r="V7451" s="17"/>
    </row>
    <row r="7452" spans="22:22" x14ac:dyDescent="0.35">
      <c r="V7452" s="17"/>
    </row>
    <row r="7453" spans="22:22" x14ac:dyDescent="0.35">
      <c r="V7453" s="17"/>
    </row>
    <row r="7454" spans="22:22" x14ac:dyDescent="0.35">
      <c r="V7454" s="17"/>
    </row>
    <row r="7455" spans="22:22" x14ac:dyDescent="0.35">
      <c r="V7455" s="17"/>
    </row>
    <row r="7456" spans="22:22" x14ac:dyDescent="0.35">
      <c r="V7456" s="17"/>
    </row>
    <row r="7457" spans="22:22" x14ac:dyDescent="0.35">
      <c r="V7457" s="17"/>
    </row>
    <row r="7458" spans="22:22" x14ac:dyDescent="0.35">
      <c r="V7458" s="17"/>
    </row>
    <row r="7459" spans="22:22" x14ac:dyDescent="0.35">
      <c r="V7459" s="17"/>
    </row>
    <row r="7460" spans="22:22" x14ac:dyDescent="0.35">
      <c r="V7460" s="17"/>
    </row>
    <row r="7461" spans="22:22" x14ac:dyDescent="0.35">
      <c r="V7461" s="17"/>
    </row>
    <row r="7462" spans="22:22" x14ac:dyDescent="0.35">
      <c r="V7462" s="17"/>
    </row>
    <row r="7463" spans="22:22" x14ac:dyDescent="0.35">
      <c r="V7463" s="17"/>
    </row>
    <row r="7464" spans="22:22" x14ac:dyDescent="0.35">
      <c r="V7464" s="17"/>
    </row>
    <row r="7465" spans="22:22" x14ac:dyDescent="0.35">
      <c r="V7465" s="17"/>
    </row>
    <row r="7466" spans="22:22" x14ac:dyDescent="0.35">
      <c r="V7466" s="17"/>
    </row>
    <row r="7467" spans="22:22" x14ac:dyDescent="0.35">
      <c r="V7467" s="17"/>
    </row>
    <row r="7468" spans="22:22" x14ac:dyDescent="0.35">
      <c r="V7468" s="17"/>
    </row>
    <row r="7469" spans="22:22" x14ac:dyDescent="0.35">
      <c r="V7469" s="17"/>
    </row>
    <row r="7470" spans="22:22" x14ac:dyDescent="0.35">
      <c r="V7470" s="17"/>
    </row>
    <row r="7471" spans="22:22" x14ac:dyDescent="0.35">
      <c r="V7471" s="17"/>
    </row>
    <row r="7472" spans="22:22" x14ac:dyDescent="0.35">
      <c r="V7472" s="17"/>
    </row>
    <row r="7473" spans="22:22" x14ac:dyDescent="0.35">
      <c r="V7473" s="17"/>
    </row>
    <row r="7474" spans="22:22" x14ac:dyDescent="0.35">
      <c r="V7474" s="17"/>
    </row>
    <row r="7475" spans="22:22" x14ac:dyDescent="0.35">
      <c r="V7475" s="17"/>
    </row>
    <row r="7476" spans="22:22" x14ac:dyDescent="0.35">
      <c r="V7476" s="17"/>
    </row>
    <row r="7477" spans="22:22" x14ac:dyDescent="0.35">
      <c r="V7477" s="17"/>
    </row>
    <row r="7478" spans="22:22" x14ac:dyDescent="0.35">
      <c r="V7478" s="17"/>
    </row>
    <row r="7479" spans="22:22" x14ac:dyDescent="0.35">
      <c r="V7479" s="17"/>
    </row>
    <row r="7480" spans="22:22" x14ac:dyDescent="0.35">
      <c r="V7480" s="17"/>
    </row>
    <row r="7481" spans="22:22" x14ac:dyDescent="0.35">
      <c r="V7481" s="17"/>
    </row>
    <row r="7482" spans="22:22" x14ac:dyDescent="0.35">
      <c r="V7482" s="17"/>
    </row>
    <row r="7483" spans="22:22" x14ac:dyDescent="0.35">
      <c r="V7483" s="17"/>
    </row>
    <row r="7484" spans="22:22" x14ac:dyDescent="0.35">
      <c r="V7484" s="17"/>
    </row>
    <row r="7485" spans="22:22" x14ac:dyDescent="0.35">
      <c r="V7485" s="17"/>
    </row>
    <row r="7486" spans="22:22" x14ac:dyDescent="0.35">
      <c r="V7486" s="17"/>
    </row>
    <row r="7487" spans="22:22" x14ac:dyDescent="0.35">
      <c r="V7487" s="17"/>
    </row>
    <row r="7488" spans="22:22" x14ac:dyDescent="0.35">
      <c r="V7488" s="17"/>
    </row>
    <row r="7489" spans="22:22" x14ac:dyDescent="0.35">
      <c r="V7489" s="17"/>
    </row>
    <row r="7490" spans="22:22" x14ac:dyDescent="0.35">
      <c r="V7490" s="17"/>
    </row>
    <row r="7491" spans="22:22" x14ac:dyDescent="0.35">
      <c r="V7491" s="17"/>
    </row>
    <row r="7492" spans="22:22" x14ac:dyDescent="0.35">
      <c r="V7492" s="17"/>
    </row>
    <row r="7493" spans="22:22" x14ac:dyDescent="0.35">
      <c r="V7493" s="17"/>
    </row>
    <row r="7494" spans="22:22" x14ac:dyDescent="0.35">
      <c r="V7494" s="17"/>
    </row>
    <row r="7495" spans="22:22" x14ac:dyDescent="0.35">
      <c r="V7495" s="17"/>
    </row>
    <row r="7496" spans="22:22" x14ac:dyDescent="0.35">
      <c r="V7496" s="17"/>
    </row>
    <row r="7497" spans="22:22" x14ac:dyDescent="0.35">
      <c r="V7497" s="17"/>
    </row>
    <row r="7498" spans="22:22" x14ac:dyDescent="0.35">
      <c r="V7498" s="17"/>
    </row>
    <row r="7499" spans="22:22" x14ac:dyDescent="0.35">
      <c r="V7499" s="17"/>
    </row>
    <row r="7500" spans="22:22" x14ac:dyDescent="0.35">
      <c r="V7500" s="17"/>
    </row>
    <row r="7501" spans="22:22" x14ac:dyDescent="0.35">
      <c r="V7501" s="17"/>
    </row>
    <row r="7502" spans="22:22" x14ac:dyDescent="0.35">
      <c r="V7502" s="17"/>
    </row>
    <row r="7503" spans="22:22" x14ac:dyDescent="0.35">
      <c r="V7503" s="17"/>
    </row>
    <row r="7504" spans="22:22" x14ac:dyDescent="0.35">
      <c r="V7504" s="17"/>
    </row>
    <row r="7505" spans="22:22" x14ac:dyDescent="0.35">
      <c r="V7505" s="17"/>
    </row>
    <row r="7506" spans="22:22" x14ac:dyDescent="0.35">
      <c r="V7506" s="17"/>
    </row>
    <row r="7507" spans="22:22" x14ac:dyDescent="0.35">
      <c r="V7507" s="17"/>
    </row>
    <row r="7508" spans="22:22" x14ac:dyDescent="0.35">
      <c r="V7508" s="17"/>
    </row>
    <row r="7509" spans="22:22" x14ac:dyDescent="0.35">
      <c r="V7509" s="17"/>
    </row>
    <row r="7510" spans="22:22" x14ac:dyDescent="0.35">
      <c r="V7510" s="17"/>
    </row>
    <row r="7511" spans="22:22" x14ac:dyDescent="0.35">
      <c r="V7511" s="17"/>
    </row>
    <row r="7512" spans="22:22" x14ac:dyDescent="0.35">
      <c r="V7512" s="17"/>
    </row>
    <row r="7513" spans="22:22" x14ac:dyDescent="0.35">
      <c r="V7513" s="17"/>
    </row>
    <row r="7514" spans="22:22" x14ac:dyDescent="0.35">
      <c r="V7514" s="17"/>
    </row>
    <row r="7515" spans="22:22" x14ac:dyDescent="0.35">
      <c r="V7515" s="17"/>
    </row>
    <row r="7516" spans="22:22" x14ac:dyDescent="0.35">
      <c r="V7516" s="17"/>
    </row>
    <row r="7517" spans="22:22" x14ac:dyDescent="0.35">
      <c r="V7517" s="17"/>
    </row>
    <row r="7518" spans="22:22" x14ac:dyDescent="0.35">
      <c r="V7518" s="17"/>
    </row>
    <row r="7519" spans="22:22" x14ac:dyDescent="0.35">
      <c r="V7519" s="17"/>
    </row>
    <row r="7520" spans="22:22" x14ac:dyDescent="0.35">
      <c r="V7520" s="17"/>
    </row>
    <row r="7521" spans="22:22" x14ac:dyDescent="0.35">
      <c r="V7521" s="17"/>
    </row>
    <row r="7522" spans="22:22" x14ac:dyDescent="0.35">
      <c r="V7522" s="17"/>
    </row>
    <row r="7523" spans="22:22" x14ac:dyDescent="0.35">
      <c r="V7523" s="17"/>
    </row>
    <row r="7524" spans="22:22" x14ac:dyDescent="0.35">
      <c r="V7524" s="17"/>
    </row>
    <row r="7525" spans="22:22" x14ac:dyDescent="0.35">
      <c r="V7525" s="17"/>
    </row>
    <row r="7526" spans="22:22" x14ac:dyDescent="0.35">
      <c r="V7526" s="17"/>
    </row>
    <row r="7527" spans="22:22" x14ac:dyDescent="0.35">
      <c r="V7527" s="17"/>
    </row>
    <row r="7528" spans="22:22" x14ac:dyDescent="0.35">
      <c r="V7528" s="17"/>
    </row>
    <row r="7529" spans="22:22" x14ac:dyDescent="0.35">
      <c r="V7529" s="17"/>
    </row>
    <row r="7530" spans="22:22" x14ac:dyDescent="0.35">
      <c r="V7530" s="17"/>
    </row>
    <row r="7531" spans="22:22" x14ac:dyDescent="0.35">
      <c r="V7531" s="17"/>
    </row>
    <row r="7532" spans="22:22" x14ac:dyDescent="0.35">
      <c r="V7532" s="17"/>
    </row>
    <row r="7533" spans="22:22" x14ac:dyDescent="0.35">
      <c r="V7533" s="17"/>
    </row>
    <row r="7534" spans="22:22" x14ac:dyDescent="0.35">
      <c r="V7534" s="17"/>
    </row>
    <row r="7535" spans="22:22" x14ac:dyDescent="0.35">
      <c r="V7535" s="17"/>
    </row>
    <row r="7536" spans="22:22" x14ac:dyDescent="0.35">
      <c r="V7536" s="17"/>
    </row>
    <row r="7537" spans="22:22" x14ac:dyDescent="0.35">
      <c r="V7537" s="17"/>
    </row>
    <row r="7538" spans="22:22" x14ac:dyDescent="0.35">
      <c r="V7538" s="17"/>
    </row>
    <row r="7539" spans="22:22" x14ac:dyDescent="0.35">
      <c r="V7539" s="17"/>
    </row>
    <row r="7540" spans="22:22" x14ac:dyDescent="0.35">
      <c r="V7540" s="17"/>
    </row>
    <row r="7541" spans="22:22" x14ac:dyDescent="0.35">
      <c r="V7541" s="17"/>
    </row>
    <row r="7542" spans="22:22" x14ac:dyDescent="0.35">
      <c r="V7542" s="17"/>
    </row>
    <row r="7543" spans="22:22" x14ac:dyDescent="0.35">
      <c r="V7543" s="17"/>
    </row>
    <row r="7544" spans="22:22" x14ac:dyDescent="0.35">
      <c r="V7544" s="17"/>
    </row>
    <row r="7545" spans="22:22" x14ac:dyDescent="0.35">
      <c r="V7545" s="17"/>
    </row>
    <row r="7546" spans="22:22" x14ac:dyDescent="0.35">
      <c r="V7546" s="17"/>
    </row>
    <row r="7547" spans="22:22" x14ac:dyDescent="0.35">
      <c r="V7547" s="17"/>
    </row>
    <row r="7548" spans="22:22" x14ac:dyDescent="0.35">
      <c r="V7548" s="17"/>
    </row>
    <row r="7549" spans="22:22" x14ac:dyDescent="0.35">
      <c r="V7549" s="17"/>
    </row>
    <row r="7550" spans="22:22" x14ac:dyDescent="0.35">
      <c r="V7550" s="17"/>
    </row>
    <row r="7551" spans="22:22" x14ac:dyDescent="0.35">
      <c r="V7551" s="17"/>
    </row>
    <row r="7552" spans="22:22" x14ac:dyDescent="0.35">
      <c r="V7552" s="17"/>
    </row>
    <row r="7553" spans="22:22" x14ac:dyDescent="0.35">
      <c r="V7553" s="17"/>
    </row>
    <row r="7554" spans="22:22" x14ac:dyDescent="0.35">
      <c r="V7554" s="17"/>
    </row>
    <row r="7555" spans="22:22" x14ac:dyDescent="0.35">
      <c r="V7555" s="17"/>
    </row>
    <row r="7556" spans="22:22" x14ac:dyDescent="0.35">
      <c r="V7556" s="17"/>
    </row>
    <row r="7557" spans="22:22" x14ac:dyDescent="0.35">
      <c r="V7557" s="17"/>
    </row>
    <row r="7558" spans="22:22" x14ac:dyDescent="0.35">
      <c r="V7558" s="17"/>
    </row>
    <row r="7559" spans="22:22" x14ac:dyDescent="0.35">
      <c r="V7559" s="17"/>
    </row>
    <row r="7560" spans="22:22" x14ac:dyDescent="0.35">
      <c r="V7560" s="17"/>
    </row>
    <row r="7561" spans="22:22" x14ac:dyDescent="0.35">
      <c r="V7561" s="17"/>
    </row>
    <row r="7562" spans="22:22" x14ac:dyDescent="0.35">
      <c r="V7562" s="17"/>
    </row>
    <row r="7563" spans="22:22" x14ac:dyDescent="0.35">
      <c r="V7563" s="17"/>
    </row>
    <row r="7564" spans="22:22" x14ac:dyDescent="0.35">
      <c r="V7564" s="17"/>
    </row>
    <row r="7565" spans="22:22" x14ac:dyDescent="0.35">
      <c r="V7565" s="17"/>
    </row>
    <row r="7566" spans="22:22" x14ac:dyDescent="0.35">
      <c r="V7566" s="17"/>
    </row>
    <row r="7567" spans="22:22" x14ac:dyDescent="0.35">
      <c r="V7567" s="17"/>
    </row>
    <row r="7568" spans="22:22" x14ac:dyDescent="0.35">
      <c r="V7568" s="17"/>
    </row>
    <row r="7569" spans="22:22" x14ac:dyDescent="0.35">
      <c r="V7569" s="17"/>
    </row>
    <row r="7570" spans="22:22" x14ac:dyDescent="0.35">
      <c r="V7570" s="17"/>
    </row>
    <row r="7571" spans="22:22" x14ac:dyDescent="0.35">
      <c r="V7571" s="17"/>
    </row>
    <row r="7572" spans="22:22" x14ac:dyDescent="0.35">
      <c r="V7572" s="17"/>
    </row>
    <row r="7573" spans="22:22" x14ac:dyDescent="0.35">
      <c r="V7573" s="17"/>
    </row>
    <row r="7574" spans="22:22" x14ac:dyDescent="0.35">
      <c r="V7574" s="17"/>
    </row>
    <row r="7575" spans="22:22" x14ac:dyDescent="0.35">
      <c r="V7575" s="17"/>
    </row>
    <row r="7576" spans="22:22" x14ac:dyDescent="0.35">
      <c r="V7576" s="17"/>
    </row>
    <row r="7577" spans="22:22" x14ac:dyDescent="0.35">
      <c r="V7577" s="17"/>
    </row>
    <row r="7578" spans="22:22" x14ac:dyDescent="0.35">
      <c r="V7578" s="17"/>
    </row>
    <row r="7579" spans="22:22" x14ac:dyDescent="0.35">
      <c r="V7579" s="17"/>
    </row>
    <row r="7580" spans="22:22" x14ac:dyDescent="0.35">
      <c r="V7580" s="17"/>
    </row>
    <row r="7581" spans="22:22" x14ac:dyDescent="0.35">
      <c r="V7581" s="17"/>
    </row>
    <row r="7582" spans="22:22" x14ac:dyDescent="0.35">
      <c r="V7582" s="17"/>
    </row>
    <row r="7583" spans="22:22" x14ac:dyDescent="0.35">
      <c r="V7583" s="17"/>
    </row>
    <row r="7584" spans="22:22" x14ac:dyDescent="0.35">
      <c r="V7584" s="17"/>
    </row>
    <row r="7585" spans="22:22" x14ac:dyDescent="0.35">
      <c r="V7585" s="17"/>
    </row>
    <row r="7586" spans="22:22" x14ac:dyDescent="0.35">
      <c r="V7586" s="17"/>
    </row>
    <row r="7587" spans="22:22" x14ac:dyDescent="0.35">
      <c r="V7587" s="17"/>
    </row>
    <row r="7588" spans="22:22" x14ac:dyDescent="0.35">
      <c r="V7588" s="17"/>
    </row>
    <row r="7589" spans="22:22" x14ac:dyDescent="0.35">
      <c r="V7589" s="17"/>
    </row>
    <row r="7590" spans="22:22" x14ac:dyDescent="0.35">
      <c r="V7590" s="17"/>
    </row>
    <row r="7591" spans="22:22" x14ac:dyDescent="0.35">
      <c r="V7591" s="17"/>
    </row>
    <row r="7592" spans="22:22" x14ac:dyDescent="0.35">
      <c r="V7592" s="17"/>
    </row>
    <row r="7593" spans="22:22" x14ac:dyDescent="0.35">
      <c r="V7593" s="17"/>
    </row>
    <row r="7594" spans="22:22" x14ac:dyDescent="0.35">
      <c r="V7594" s="17"/>
    </row>
    <row r="7595" spans="22:22" x14ac:dyDescent="0.35">
      <c r="V7595" s="17"/>
    </row>
    <row r="7596" spans="22:22" x14ac:dyDescent="0.35">
      <c r="V7596" s="17"/>
    </row>
    <row r="7597" spans="22:22" x14ac:dyDescent="0.35">
      <c r="V7597" s="17"/>
    </row>
    <row r="7598" spans="22:22" x14ac:dyDescent="0.35">
      <c r="V7598" s="17"/>
    </row>
    <row r="7599" spans="22:22" x14ac:dyDescent="0.35">
      <c r="V7599" s="17"/>
    </row>
    <row r="7600" spans="22:22" x14ac:dyDescent="0.35">
      <c r="V7600" s="17"/>
    </row>
    <row r="7601" spans="22:22" x14ac:dyDescent="0.35">
      <c r="V7601" s="17"/>
    </row>
    <row r="7602" spans="22:22" x14ac:dyDescent="0.35">
      <c r="V7602" s="17"/>
    </row>
    <row r="7603" spans="22:22" x14ac:dyDescent="0.35">
      <c r="V7603" s="17"/>
    </row>
    <row r="7604" spans="22:22" x14ac:dyDescent="0.35">
      <c r="V7604" s="17"/>
    </row>
    <row r="7605" spans="22:22" x14ac:dyDescent="0.35">
      <c r="V7605" s="17"/>
    </row>
    <row r="7606" spans="22:22" x14ac:dyDescent="0.35">
      <c r="V7606" s="17"/>
    </row>
    <row r="7607" spans="22:22" x14ac:dyDescent="0.35">
      <c r="V7607" s="17"/>
    </row>
    <row r="7608" spans="22:22" x14ac:dyDescent="0.35">
      <c r="V7608" s="17"/>
    </row>
    <row r="7609" spans="22:22" x14ac:dyDescent="0.35">
      <c r="V7609" s="17"/>
    </row>
    <row r="7610" spans="22:22" x14ac:dyDescent="0.35">
      <c r="V7610" s="17"/>
    </row>
    <row r="7611" spans="22:22" x14ac:dyDescent="0.35">
      <c r="V7611" s="17"/>
    </row>
    <row r="7612" spans="22:22" x14ac:dyDescent="0.35">
      <c r="V7612" s="17"/>
    </row>
    <row r="7613" spans="22:22" x14ac:dyDescent="0.35">
      <c r="V7613" s="17"/>
    </row>
    <row r="7614" spans="22:22" x14ac:dyDescent="0.35">
      <c r="V7614" s="17"/>
    </row>
    <row r="7615" spans="22:22" x14ac:dyDescent="0.35">
      <c r="V7615" s="17"/>
    </row>
    <row r="7616" spans="22:22" x14ac:dyDescent="0.35">
      <c r="V7616" s="17"/>
    </row>
    <row r="7617" spans="22:22" x14ac:dyDescent="0.35">
      <c r="V7617" s="17"/>
    </row>
    <row r="7618" spans="22:22" x14ac:dyDescent="0.35">
      <c r="V7618" s="17"/>
    </row>
    <row r="7619" spans="22:22" x14ac:dyDescent="0.35">
      <c r="V7619" s="17"/>
    </row>
    <row r="7620" spans="22:22" x14ac:dyDescent="0.35">
      <c r="V7620" s="17"/>
    </row>
    <row r="7621" spans="22:22" x14ac:dyDescent="0.35">
      <c r="V7621" s="17"/>
    </row>
    <row r="7622" spans="22:22" x14ac:dyDescent="0.35">
      <c r="V7622" s="17"/>
    </row>
    <row r="7623" spans="22:22" x14ac:dyDescent="0.35">
      <c r="V7623" s="17"/>
    </row>
    <row r="7624" spans="22:22" x14ac:dyDescent="0.35">
      <c r="V7624" s="17"/>
    </row>
    <row r="7625" spans="22:22" x14ac:dyDescent="0.35">
      <c r="V7625" s="17"/>
    </row>
    <row r="7626" spans="22:22" x14ac:dyDescent="0.35">
      <c r="V7626" s="17"/>
    </row>
    <row r="7627" spans="22:22" x14ac:dyDescent="0.35">
      <c r="V7627" s="17"/>
    </row>
    <row r="7628" spans="22:22" x14ac:dyDescent="0.35">
      <c r="V7628" s="17"/>
    </row>
    <row r="7629" spans="22:22" x14ac:dyDescent="0.35">
      <c r="V7629" s="17"/>
    </row>
    <row r="7630" spans="22:22" x14ac:dyDescent="0.35">
      <c r="V7630" s="17"/>
    </row>
    <row r="7631" spans="22:22" x14ac:dyDescent="0.35">
      <c r="V7631" s="17"/>
    </row>
    <row r="7632" spans="22:22" x14ac:dyDescent="0.35">
      <c r="V7632" s="17"/>
    </row>
    <row r="7633" spans="22:22" x14ac:dyDescent="0.35">
      <c r="V7633" s="17"/>
    </row>
    <row r="7634" spans="22:22" x14ac:dyDescent="0.35">
      <c r="V7634" s="17"/>
    </row>
    <row r="7635" spans="22:22" x14ac:dyDescent="0.35">
      <c r="V7635" s="17"/>
    </row>
    <row r="7636" spans="22:22" x14ac:dyDescent="0.35">
      <c r="V7636" s="17"/>
    </row>
    <row r="7637" spans="22:22" x14ac:dyDescent="0.35">
      <c r="V7637" s="17"/>
    </row>
    <row r="7638" spans="22:22" x14ac:dyDescent="0.35">
      <c r="V7638" s="17"/>
    </row>
    <row r="7639" spans="22:22" x14ac:dyDescent="0.35">
      <c r="V7639" s="17"/>
    </row>
    <row r="7640" spans="22:22" x14ac:dyDescent="0.35">
      <c r="V7640" s="17"/>
    </row>
    <row r="7641" spans="22:22" x14ac:dyDescent="0.35">
      <c r="V7641" s="17"/>
    </row>
    <row r="7642" spans="22:22" x14ac:dyDescent="0.35">
      <c r="V7642" s="17"/>
    </row>
    <row r="7643" spans="22:22" x14ac:dyDescent="0.35">
      <c r="V7643" s="17"/>
    </row>
    <row r="7644" spans="22:22" x14ac:dyDescent="0.35">
      <c r="V7644" s="17"/>
    </row>
    <row r="7645" spans="22:22" x14ac:dyDescent="0.35">
      <c r="V7645" s="17"/>
    </row>
    <row r="7646" spans="22:22" x14ac:dyDescent="0.35">
      <c r="V7646" s="17"/>
    </row>
    <row r="7647" spans="22:22" x14ac:dyDescent="0.35">
      <c r="V7647" s="17"/>
    </row>
    <row r="7648" spans="22:22" x14ac:dyDescent="0.35">
      <c r="V7648" s="17"/>
    </row>
    <row r="7649" spans="22:22" x14ac:dyDescent="0.35">
      <c r="V7649" s="17"/>
    </row>
    <row r="7650" spans="22:22" x14ac:dyDescent="0.35">
      <c r="V7650" s="17"/>
    </row>
    <row r="7651" spans="22:22" x14ac:dyDescent="0.35">
      <c r="V7651" s="17"/>
    </row>
    <row r="7652" spans="22:22" x14ac:dyDescent="0.35">
      <c r="V7652" s="17"/>
    </row>
    <row r="7653" spans="22:22" x14ac:dyDescent="0.35">
      <c r="V7653" s="17"/>
    </row>
    <row r="7654" spans="22:22" x14ac:dyDescent="0.35">
      <c r="V7654" s="17"/>
    </row>
    <row r="7655" spans="22:22" x14ac:dyDescent="0.35">
      <c r="V7655" s="17"/>
    </row>
    <row r="7656" spans="22:22" x14ac:dyDescent="0.35">
      <c r="V7656" s="17"/>
    </row>
    <row r="7657" spans="22:22" x14ac:dyDescent="0.35">
      <c r="V7657" s="17"/>
    </row>
    <row r="7658" spans="22:22" x14ac:dyDescent="0.35">
      <c r="V7658" s="17"/>
    </row>
    <row r="7659" spans="22:22" x14ac:dyDescent="0.35">
      <c r="V7659" s="17"/>
    </row>
    <row r="7660" spans="22:22" x14ac:dyDescent="0.35">
      <c r="V7660" s="17"/>
    </row>
    <row r="7661" spans="22:22" x14ac:dyDescent="0.35">
      <c r="V7661" s="17"/>
    </row>
    <row r="7662" spans="22:22" x14ac:dyDescent="0.35">
      <c r="V7662" s="17"/>
    </row>
    <row r="7663" spans="22:22" x14ac:dyDescent="0.35">
      <c r="V7663" s="17"/>
    </row>
    <row r="7664" spans="22:22" x14ac:dyDescent="0.35">
      <c r="V7664" s="17"/>
    </row>
    <row r="7665" spans="22:22" x14ac:dyDescent="0.35">
      <c r="V7665" s="17"/>
    </row>
    <row r="7666" spans="22:22" x14ac:dyDescent="0.35">
      <c r="V7666" s="17"/>
    </row>
    <row r="7667" spans="22:22" x14ac:dyDescent="0.35">
      <c r="V7667" s="17"/>
    </row>
    <row r="7668" spans="22:22" x14ac:dyDescent="0.35">
      <c r="V7668" s="17"/>
    </row>
    <row r="7669" spans="22:22" x14ac:dyDescent="0.35">
      <c r="V7669" s="17"/>
    </row>
    <row r="7670" spans="22:22" x14ac:dyDescent="0.35">
      <c r="V7670" s="17"/>
    </row>
    <row r="7671" spans="22:22" x14ac:dyDescent="0.35">
      <c r="V7671" s="17"/>
    </row>
    <row r="7672" spans="22:22" x14ac:dyDescent="0.35">
      <c r="V7672" s="17"/>
    </row>
    <row r="7673" spans="22:22" x14ac:dyDescent="0.35">
      <c r="V7673" s="17"/>
    </row>
    <row r="7674" spans="22:22" x14ac:dyDescent="0.35">
      <c r="V7674" s="17"/>
    </row>
    <row r="7675" spans="22:22" x14ac:dyDescent="0.35">
      <c r="V7675" s="17"/>
    </row>
    <row r="7676" spans="22:22" x14ac:dyDescent="0.35">
      <c r="V7676" s="17"/>
    </row>
    <row r="7677" spans="22:22" x14ac:dyDescent="0.35">
      <c r="V7677" s="17"/>
    </row>
    <row r="7678" spans="22:22" x14ac:dyDescent="0.35">
      <c r="V7678" s="17"/>
    </row>
    <row r="7679" spans="22:22" x14ac:dyDescent="0.35">
      <c r="V7679" s="17"/>
    </row>
    <row r="7680" spans="22:22" x14ac:dyDescent="0.35">
      <c r="V7680" s="17"/>
    </row>
    <row r="7681" spans="22:22" x14ac:dyDescent="0.35">
      <c r="V7681" s="17"/>
    </row>
    <row r="7682" spans="22:22" x14ac:dyDescent="0.35">
      <c r="V7682" s="17"/>
    </row>
    <row r="7683" spans="22:22" x14ac:dyDescent="0.35">
      <c r="V7683" s="17"/>
    </row>
    <row r="7684" spans="22:22" x14ac:dyDescent="0.35">
      <c r="V7684" s="17"/>
    </row>
    <row r="7685" spans="22:22" x14ac:dyDescent="0.35">
      <c r="V7685" s="17"/>
    </row>
    <row r="7686" spans="22:22" x14ac:dyDescent="0.35">
      <c r="V7686" s="17"/>
    </row>
    <row r="7687" spans="22:22" x14ac:dyDescent="0.35">
      <c r="V7687" s="17"/>
    </row>
    <row r="7688" spans="22:22" x14ac:dyDescent="0.35">
      <c r="V7688" s="17"/>
    </row>
    <row r="7689" spans="22:22" x14ac:dyDescent="0.35">
      <c r="V7689" s="17"/>
    </row>
    <row r="7690" spans="22:22" x14ac:dyDescent="0.35">
      <c r="V7690" s="17"/>
    </row>
    <row r="7691" spans="22:22" x14ac:dyDescent="0.35">
      <c r="V7691" s="17"/>
    </row>
    <row r="7692" spans="22:22" x14ac:dyDescent="0.35">
      <c r="V7692" s="17"/>
    </row>
    <row r="7693" spans="22:22" x14ac:dyDescent="0.35">
      <c r="V7693" s="17"/>
    </row>
    <row r="7694" spans="22:22" x14ac:dyDescent="0.35">
      <c r="V7694" s="17"/>
    </row>
    <row r="7695" spans="22:22" x14ac:dyDescent="0.35">
      <c r="V7695" s="17"/>
    </row>
    <row r="7696" spans="22:22" x14ac:dyDescent="0.35">
      <c r="V7696" s="17"/>
    </row>
    <row r="7697" spans="22:22" x14ac:dyDescent="0.35">
      <c r="V7697" s="17"/>
    </row>
    <row r="7698" spans="22:22" x14ac:dyDescent="0.35">
      <c r="V7698" s="17"/>
    </row>
    <row r="7699" spans="22:22" x14ac:dyDescent="0.35">
      <c r="V7699" s="17"/>
    </row>
    <row r="7700" spans="22:22" x14ac:dyDescent="0.35">
      <c r="V7700" s="17"/>
    </row>
    <row r="7701" spans="22:22" x14ac:dyDescent="0.35">
      <c r="V7701" s="17"/>
    </row>
    <row r="7702" spans="22:22" x14ac:dyDescent="0.35">
      <c r="V7702" s="17"/>
    </row>
    <row r="7703" spans="22:22" x14ac:dyDescent="0.35">
      <c r="V7703" s="17"/>
    </row>
    <row r="7704" spans="22:22" x14ac:dyDescent="0.35">
      <c r="V7704" s="17"/>
    </row>
    <row r="7705" spans="22:22" x14ac:dyDescent="0.35">
      <c r="V7705" s="17"/>
    </row>
    <row r="7706" spans="22:22" x14ac:dyDescent="0.35">
      <c r="V7706" s="17"/>
    </row>
    <row r="7707" spans="22:22" x14ac:dyDescent="0.35">
      <c r="V7707" s="17"/>
    </row>
    <row r="7708" spans="22:22" x14ac:dyDescent="0.35">
      <c r="V7708" s="17"/>
    </row>
    <row r="7709" spans="22:22" x14ac:dyDescent="0.35">
      <c r="V7709" s="17"/>
    </row>
    <row r="7710" spans="22:22" x14ac:dyDescent="0.35">
      <c r="V7710" s="17"/>
    </row>
    <row r="7711" spans="22:22" x14ac:dyDescent="0.35">
      <c r="V7711" s="17"/>
    </row>
    <row r="7712" spans="22:22" x14ac:dyDescent="0.35">
      <c r="V7712" s="17"/>
    </row>
    <row r="7713" spans="22:22" x14ac:dyDescent="0.35">
      <c r="V7713" s="17"/>
    </row>
    <row r="7714" spans="22:22" x14ac:dyDescent="0.35">
      <c r="V7714" s="17"/>
    </row>
    <row r="7715" spans="22:22" x14ac:dyDescent="0.35">
      <c r="V7715" s="17"/>
    </row>
    <row r="7716" spans="22:22" x14ac:dyDescent="0.35">
      <c r="V7716" s="17"/>
    </row>
    <row r="7717" spans="22:22" x14ac:dyDescent="0.35">
      <c r="V7717" s="17"/>
    </row>
    <row r="7718" spans="22:22" x14ac:dyDescent="0.35">
      <c r="V7718" s="17"/>
    </row>
    <row r="7719" spans="22:22" x14ac:dyDescent="0.35">
      <c r="V7719" s="17"/>
    </row>
    <row r="7720" spans="22:22" x14ac:dyDescent="0.35">
      <c r="V7720" s="17"/>
    </row>
    <row r="7721" spans="22:22" x14ac:dyDescent="0.35">
      <c r="V7721" s="17"/>
    </row>
    <row r="7722" spans="22:22" x14ac:dyDescent="0.35">
      <c r="V7722" s="17"/>
    </row>
    <row r="7723" spans="22:22" x14ac:dyDescent="0.35">
      <c r="V7723" s="17"/>
    </row>
    <row r="7724" spans="22:22" x14ac:dyDescent="0.35">
      <c r="V7724" s="17"/>
    </row>
    <row r="7725" spans="22:22" x14ac:dyDescent="0.35">
      <c r="V7725" s="17"/>
    </row>
    <row r="7726" spans="22:22" x14ac:dyDescent="0.35">
      <c r="V7726" s="17"/>
    </row>
    <row r="7727" spans="22:22" x14ac:dyDescent="0.35">
      <c r="V7727" s="17"/>
    </row>
    <row r="7728" spans="22:22" x14ac:dyDescent="0.35">
      <c r="V7728" s="17"/>
    </row>
    <row r="7729" spans="22:22" x14ac:dyDescent="0.35">
      <c r="V7729" s="17"/>
    </row>
    <row r="7730" spans="22:22" x14ac:dyDescent="0.35">
      <c r="V7730" s="17"/>
    </row>
    <row r="7731" spans="22:22" x14ac:dyDescent="0.35">
      <c r="V7731" s="17"/>
    </row>
    <row r="7732" spans="22:22" x14ac:dyDescent="0.35">
      <c r="V7732" s="17"/>
    </row>
    <row r="7733" spans="22:22" x14ac:dyDescent="0.35">
      <c r="V7733" s="17"/>
    </row>
    <row r="7734" spans="22:22" x14ac:dyDescent="0.35">
      <c r="V7734" s="17"/>
    </row>
    <row r="7735" spans="22:22" x14ac:dyDescent="0.35">
      <c r="V7735" s="17"/>
    </row>
    <row r="7736" spans="22:22" x14ac:dyDescent="0.35">
      <c r="V7736" s="17"/>
    </row>
    <row r="7737" spans="22:22" x14ac:dyDescent="0.35">
      <c r="V7737" s="17"/>
    </row>
    <row r="7738" spans="22:22" x14ac:dyDescent="0.35">
      <c r="V7738" s="17"/>
    </row>
    <row r="7739" spans="22:22" x14ac:dyDescent="0.35">
      <c r="V7739" s="17"/>
    </row>
    <row r="7740" spans="22:22" x14ac:dyDescent="0.35">
      <c r="V7740" s="17"/>
    </row>
    <row r="7741" spans="22:22" x14ac:dyDescent="0.35">
      <c r="V7741" s="17"/>
    </row>
    <row r="7742" spans="22:22" x14ac:dyDescent="0.35">
      <c r="V7742" s="17"/>
    </row>
    <row r="7743" spans="22:22" x14ac:dyDescent="0.35">
      <c r="V7743" s="17"/>
    </row>
    <row r="7744" spans="22:22" x14ac:dyDescent="0.35">
      <c r="V7744" s="17"/>
    </row>
    <row r="7745" spans="22:22" x14ac:dyDescent="0.35">
      <c r="V7745" s="17"/>
    </row>
    <row r="7746" spans="22:22" x14ac:dyDescent="0.35">
      <c r="V7746" s="17"/>
    </row>
    <row r="7747" spans="22:22" x14ac:dyDescent="0.35">
      <c r="V7747" s="17"/>
    </row>
    <row r="7748" spans="22:22" x14ac:dyDescent="0.35">
      <c r="V7748" s="17"/>
    </row>
    <row r="7749" spans="22:22" x14ac:dyDescent="0.35">
      <c r="V7749" s="17"/>
    </row>
    <row r="7750" spans="22:22" x14ac:dyDescent="0.35">
      <c r="V7750" s="17"/>
    </row>
    <row r="7751" spans="22:22" x14ac:dyDescent="0.35">
      <c r="V7751" s="17"/>
    </row>
    <row r="7752" spans="22:22" x14ac:dyDescent="0.35">
      <c r="V7752" s="17"/>
    </row>
    <row r="7753" spans="22:22" x14ac:dyDescent="0.35">
      <c r="V7753" s="17"/>
    </row>
    <row r="7754" spans="22:22" x14ac:dyDescent="0.35">
      <c r="V7754" s="17"/>
    </row>
    <row r="7755" spans="22:22" x14ac:dyDescent="0.35">
      <c r="V7755" s="17"/>
    </row>
    <row r="7756" spans="22:22" x14ac:dyDescent="0.35">
      <c r="V7756" s="17"/>
    </row>
    <row r="7757" spans="22:22" x14ac:dyDescent="0.35">
      <c r="V7757" s="17"/>
    </row>
    <row r="7758" spans="22:22" x14ac:dyDescent="0.35">
      <c r="V7758" s="17"/>
    </row>
    <row r="7759" spans="22:22" x14ac:dyDescent="0.35">
      <c r="V7759" s="17"/>
    </row>
    <row r="7760" spans="22:22" x14ac:dyDescent="0.35">
      <c r="V7760" s="17"/>
    </row>
    <row r="7761" spans="22:22" x14ac:dyDescent="0.35">
      <c r="V7761" s="17"/>
    </row>
    <row r="7762" spans="22:22" x14ac:dyDescent="0.35">
      <c r="V7762" s="17"/>
    </row>
    <row r="7763" spans="22:22" x14ac:dyDescent="0.35">
      <c r="V7763" s="17"/>
    </row>
    <row r="7764" spans="22:22" x14ac:dyDescent="0.35">
      <c r="V7764" s="17"/>
    </row>
    <row r="7765" spans="22:22" x14ac:dyDescent="0.35">
      <c r="V7765" s="17"/>
    </row>
    <row r="7766" spans="22:22" x14ac:dyDescent="0.35">
      <c r="V7766" s="17"/>
    </row>
    <row r="7767" spans="22:22" x14ac:dyDescent="0.35">
      <c r="V7767" s="17"/>
    </row>
    <row r="7768" spans="22:22" x14ac:dyDescent="0.35">
      <c r="V7768" s="17"/>
    </row>
    <row r="7769" spans="22:22" x14ac:dyDescent="0.35">
      <c r="V7769" s="17"/>
    </row>
    <row r="7770" spans="22:22" x14ac:dyDescent="0.35">
      <c r="V7770" s="17"/>
    </row>
    <row r="7771" spans="22:22" x14ac:dyDescent="0.35">
      <c r="V7771" s="17"/>
    </row>
    <row r="7772" spans="22:22" x14ac:dyDescent="0.35">
      <c r="V7772" s="17"/>
    </row>
    <row r="7773" spans="22:22" x14ac:dyDescent="0.35">
      <c r="V7773" s="17"/>
    </row>
    <row r="7774" spans="22:22" x14ac:dyDescent="0.35">
      <c r="V7774" s="17"/>
    </row>
    <row r="7775" spans="22:22" x14ac:dyDescent="0.35">
      <c r="V7775" s="17"/>
    </row>
    <row r="7776" spans="22:22" x14ac:dyDescent="0.35">
      <c r="V7776" s="17"/>
    </row>
    <row r="7777" spans="22:22" x14ac:dyDescent="0.35">
      <c r="V7777" s="17"/>
    </row>
    <row r="7778" spans="22:22" x14ac:dyDescent="0.35">
      <c r="V7778" s="17"/>
    </row>
    <row r="7779" spans="22:22" x14ac:dyDescent="0.35">
      <c r="V7779" s="17"/>
    </row>
    <row r="7780" spans="22:22" x14ac:dyDescent="0.35">
      <c r="V7780" s="17"/>
    </row>
    <row r="7781" spans="22:22" x14ac:dyDescent="0.35">
      <c r="V7781" s="17"/>
    </row>
    <row r="7782" spans="22:22" x14ac:dyDescent="0.35">
      <c r="V7782" s="17"/>
    </row>
    <row r="7783" spans="22:22" x14ac:dyDescent="0.35">
      <c r="V7783" s="17"/>
    </row>
    <row r="7784" spans="22:22" x14ac:dyDescent="0.35">
      <c r="V7784" s="17"/>
    </row>
    <row r="7785" spans="22:22" x14ac:dyDescent="0.35">
      <c r="V7785" s="17"/>
    </row>
    <row r="7786" spans="22:22" x14ac:dyDescent="0.35">
      <c r="V7786" s="17"/>
    </row>
    <row r="7787" spans="22:22" x14ac:dyDescent="0.35">
      <c r="V7787" s="17"/>
    </row>
    <row r="7788" spans="22:22" x14ac:dyDescent="0.35">
      <c r="V7788" s="17"/>
    </row>
    <row r="7789" spans="22:22" x14ac:dyDescent="0.35">
      <c r="V7789" s="17"/>
    </row>
    <row r="7790" spans="22:22" x14ac:dyDescent="0.35">
      <c r="V7790" s="17"/>
    </row>
    <row r="7791" spans="22:22" x14ac:dyDescent="0.35">
      <c r="V7791" s="17"/>
    </row>
    <row r="7792" spans="22:22" x14ac:dyDescent="0.35">
      <c r="V7792" s="17"/>
    </row>
    <row r="7793" spans="22:22" x14ac:dyDescent="0.35">
      <c r="V7793" s="17"/>
    </row>
    <row r="7794" spans="22:22" x14ac:dyDescent="0.35">
      <c r="V7794" s="17"/>
    </row>
    <row r="7795" spans="22:22" x14ac:dyDescent="0.35">
      <c r="V7795" s="17"/>
    </row>
    <row r="7796" spans="22:22" x14ac:dyDescent="0.35">
      <c r="V7796" s="17"/>
    </row>
    <row r="7797" spans="22:22" x14ac:dyDescent="0.35">
      <c r="V7797" s="17"/>
    </row>
    <row r="7798" spans="22:22" x14ac:dyDescent="0.35">
      <c r="V7798" s="17"/>
    </row>
    <row r="7799" spans="22:22" x14ac:dyDescent="0.35">
      <c r="V7799" s="17"/>
    </row>
    <row r="7800" spans="22:22" x14ac:dyDescent="0.35">
      <c r="V7800" s="17"/>
    </row>
    <row r="7801" spans="22:22" x14ac:dyDescent="0.35">
      <c r="V7801" s="17"/>
    </row>
    <row r="7802" spans="22:22" x14ac:dyDescent="0.35">
      <c r="V7802" s="17"/>
    </row>
    <row r="7803" spans="22:22" x14ac:dyDescent="0.35">
      <c r="V7803" s="17"/>
    </row>
    <row r="7804" spans="22:22" x14ac:dyDescent="0.35">
      <c r="V7804" s="17"/>
    </row>
    <row r="7805" spans="22:22" x14ac:dyDescent="0.35">
      <c r="V7805" s="17"/>
    </row>
    <row r="7806" spans="22:22" x14ac:dyDescent="0.35">
      <c r="V7806" s="17"/>
    </row>
    <row r="7807" spans="22:22" x14ac:dyDescent="0.35">
      <c r="V7807" s="17"/>
    </row>
    <row r="7808" spans="22:22" x14ac:dyDescent="0.35">
      <c r="V7808" s="17"/>
    </row>
    <row r="7809" spans="22:22" x14ac:dyDescent="0.35">
      <c r="V7809" s="17"/>
    </row>
    <row r="7810" spans="22:22" x14ac:dyDescent="0.35">
      <c r="V7810" s="17"/>
    </row>
    <row r="7811" spans="22:22" x14ac:dyDescent="0.35">
      <c r="V7811" s="17"/>
    </row>
    <row r="7812" spans="22:22" x14ac:dyDescent="0.35">
      <c r="V7812" s="17"/>
    </row>
    <row r="7813" spans="22:22" x14ac:dyDescent="0.35">
      <c r="V7813" s="17"/>
    </row>
    <row r="7814" spans="22:22" x14ac:dyDescent="0.35">
      <c r="V7814" s="17"/>
    </row>
    <row r="7815" spans="22:22" x14ac:dyDescent="0.35">
      <c r="V7815" s="17"/>
    </row>
    <row r="7816" spans="22:22" x14ac:dyDescent="0.35">
      <c r="V7816" s="17"/>
    </row>
    <row r="7817" spans="22:22" x14ac:dyDescent="0.35">
      <c r="V7817" s="17"/>
    </row>
    <row r="7818" spans="22:22" x14ac:dyDescent="0.35">
      <c r="V7818" s="17"/>
    </row>
    <row r="7819" spans="22:22" x14ac:dyDescent="0.35">
      <c r="V7819" s="17"/>
    </row>
    <row r="7820" spans="22:22" x14ac:dyDescent="0.35">
      <c r="V7820" s="17"/>
    </row>
    <row r="7821" spans="22:22" x14ac:dyDescent="0.35">
      <c r="V7821" s="17"/>
    </row>
    <row r="7822" spans="22:22" x14ac:dyDescent="0.35">
      <c r="V7822" s="17"/>
    </row>
    <row r="7823" spans="22:22" x14ac:dyDescent="0.35">
      <c r="V7823" s="17"/>
    </row>
    <row r="7824" spans="22:22" x14ac:dyDescent="0.35">
      <c r="V7824" s="17"/>
    </row>
    <row r="7825" spans="22:22" x14ac:dyDescent="0.35">
      <c r="V7825" s="17"/>
    </row>
    <row r="7826" spans="22:22" x14ac:dyDescent="0.35">
      <c r="V7826" s="17"/>
    </row>
    <row r="7827" spans="22:22" x14ac:dyDescent="0.35">
      <c r="V7827" s="17"/>
    </row>
    <row r="7828" spans="22:22" x14ac:dyDescent="0.35">
      <c r="V7828" s="17"/>
    </row>
    <row r="7829" spans="22:22" x14ac:dyDescent="0.35">
      <c r="V7829" s="17"/>
    </row>
    <row r="7830" spans="22:22" x14ac:dyDescent="0.35">
      <c r="V7830" s="17"/>
    </row>
    <row r="7831" spans="22:22" x14ac:dyDescent="0.35">
      <c r="V7831" s="17"/>
    </row>
    <row r="7832" spans="22:22" x14ac:dyDescent="0.35">
      <c r="V7832" s="17"/>
    </row>
    <row r="7833" spans="22:22" x14ac:dyDescent="0.35">
      <c r="V7833" s="17"/>
    </row>
    <row r="7834" spans="22:22" x14ac:dyDescent="0.35">
      <c r="V7834" s="17"/>
    </row>
    <row r="7835" spans="22:22" x14ac:dyDescent="0.35">
      <c r="V7835" s="17"/>
    </row>
    <row r="7836" spans="22:22" x14ac:dyDescent="0.35">
      <c r="V7836" s="17"/>
    </row>
    <row r="7837" spans="22:22" x14ac:dyDescent="0.35">
      <c r="V7837" s="17"/>
    </row>
    <row r="7838" spans="22:22" x14ac:dyDescent="0.35">
      <c r="V7838" s="17"/>
    </row>
    <row r="7839" spans="22:22" x14ac:dyDescent="0.35">
      <c r="V7839" s="17"/>
    </row>
    <row r="7840" spans="22:22" x14ac:dyDescent="0.35">
      <c r="V7840" s="17"/>
    </row>
    <row r="7841" spans="22:22" x14ac:dyDescent="0.35">
      <c r="V7841" s="17"/>
    </row>
    <row r="7842" spans="22:22" x14ac:dyDescent="0.35">
      <c r="V7842" s="17"/>
    </row>
    <row r="7843" spans="22:22" x14ac:dyDescent="0.35">
      <c r="V7843" s="17"/>
    </row>
    <row r="7844" spans="22:22" x14ac:dyDescent="0.35">
      <c r="V7844" s="17"/>
    </row>
    <row r="7845" spans="22:22" x14ac:dyDescent="0.35">
      <c r="V7845" s="17"/>
    </row>
    <row r="7846" spans="22:22" x14ac:dyDescent="0.35">
      <c r="V7846" s="17"/>
    </row>
    <row r="7847" spans="22:22" x14ac:dyDescent="0.35">
      <c r="V7847" s="17"/>
    </row>
    <row r="7848" spans="22:22" x14ac:dyDescent="0.35">
      <c r="V7848" s="17"/>
    </row>
    <row r="7849" spans="22:22" x14ac:dyDescent="0.35">
      <c r="V7849" s="17"/>
    </row>
    <row r="7850" spans="22:22" x14ac:dyDescent="0.35">
      <c r="V7850" s="17"/>
    </row>
    <row r="7851" spans="22:22" x14ac:dyDescent="0.35">
      <c r="V7851" s="17"/>
    </row>
    <row r="7852" spans="22:22" x14ac:dyDescent="0.35">
      <c r="V7852" s="17"/>
    </row>
    <row r="7853" spans="22:22" x14ac:dyDescent="0.35">
      <c r="V7853" s="17"/>
    </row>
    <row r="7854" spans="22:22" x14ac:dyDescent="0.35">
      <c r="V7854" s="17"/>
    </row>
    <row r="7855" spans="22:22" x14ac:dyDescent="0.35">
      <c r="V7855" s="17"/>
    </row>
    <row r="7856" spans="22:22" x14ac:dyDescent="0.35">
      <c r="V7856" s="17"/>
    </row>
    <row r="7857" spans="22:22" x14ac:dyDescent="0.35">
      <c r="V7857" s="17"/>
    </row>
    <row r="7858" spans="22:22" x14ac:dyDescent="0.35">
      <c r="V7858" s="17"/>
    </row>
    <row r="7859" spans="22:22" x14ac:dyDescent="0.35">
      <c r="V7859" s="17"/>
    </row>
    <row r="7860" spans="22:22" x14ac:dyDescent="0.35">
      <c r="V7860" s="17"/>
    </row>
    <row r="7861" spans="22:22" x14ac:dyDescent="0.35">
      <c r="V7861" s="17"/>
    </row>
    <row r="7862" spans="22:22" x14ac:dyDescent="0.35">
      <c r="V7862" s="17"/>
    </row>
    <row r="7863" spans="22:22" x14ac:dyDescent="0.35">
      <c r="V7863" s="17"/>
    </row>
    <row r="7864" spans="22:22" x14ac:dyDescent="0.35">
      <c r="V7864" s="17"/>
    </row>
    <row r="7865" spans="22:22" x14ac:dyDescent="0.35">
      <c r="V7865" s="17"/>
    </row>
    <row r="7866" spans="22:22" x14ac:dyDescent="0.35">
      <c r="V7866" s="17"/>
    </row>
    <row r="7867" spans="22:22" x14ac:dyDescent="0.35">
      <c r="V7867" s="17"/>
    </row>
    <row r="7868" spans="22:22" x14ac:dyDescent="0.35">
      <c r="V7868" s="17"/>
    </row>
    <row r="7869" spans="22:22" x14ac:dyDescent="0.35">
      <c r="V7869" s="17"/>
    </row>
    <row r="7870" spans="22:22" x14ac:dyDescent="0.35">
      <c r="V7870" s="17"/>
    </row>
    <row r="7871" spans="22:22" x14ac:dyDescent="0.35">
      <c r="V7871" s="17"/>
    </row>
    <row r="7872" spans="22:22" x14ac:dyDescent="0.35">
      <c r="V7872" s="17"/>
    </row>
    <row r="7873" spans="22:22" x14ac:dyDescent="0.35">
      <c r="V7873" s="17"/>
    </row>
    <row r="7874" spans="22:22" x14ac:dyDescent="0.35">
      <c r="V7874" s="17"/>
    </row>
    <row r="7875" spans="22:22" x14ac:dyDescent="0.35">
      <c r="V7875" s="17"/>
    </row>
    <row r="7876" spans="22:22" x14ac:dyDescent="0.35">
      <c r="V7876" s="17"/>
    </row>
    <row r="7877" spans="22:22" x14ac:dyDescent="0.35">
      <c r="V7877" s="17"/>
    </row>
    <row r="7878" spans="22:22" x14ac:dyDescent="0.35">
      <c r="V7878" s="17"/>
    </row>
    <row r="7879" spans="22:22" x14ac:dyDescent="0.35">
      <c r="V7879" s="17"/>
    </row>
    <row r="7880" spans="22:22" x14ac:dyDescent="0.35">
      <c r="V7880" s="17"/>
    </row>
    <row r="7881" spans="22:22" x14ac:dyDescent="0.35">
      <c r="V7881" s="17"/>
    </row>
    <row r="7882" spans="22:22" x14ac:dyDescent="0.35">
      <c r="V7882" s="17"/>
    </row>
    <row r="7883" spans="22:22" x14ac:dyDescent="0.35">
      <c r="V7883" s="17"/>
    </row>
    <row r="7884" spans="22:22" x14ac:dyDescent="0.35">
      <c r="V7884" s="17"/>
    </row>
    <row r="7885" spans="22:22" x14ac:dyDescent="0.35">
      <c r="V7885" s="17"/>
    </row>
    <row r="7886" spans="22:22" x14ac:dyDescent="0.35">
      <c r="V7886" s="17"/>
    </row>
    <row r="7887" spans="22:22" x14ac:dyDescent="0.35">
      <c r="V7887" s="17"/>
    </row>
    <row r="7888" spans="22:22" x14ac:dyDescent="0.35">
      <c r="V7888" s="17"/>
    </row>
    <row r="7889" spans="22:22" x14ac:dyDescent="0.35">
      <c r="V7889" s="17"/>
    </row>
    <row r="7890" spans="22:22" x14ac:dyDescent="0.35">
      <c r="V7890" s="17"/>
    </row>
    <row r="7891" spans="22:22" x14ac:dyDescent="0.35">
      <c r="V7891" s="17"/>
    </row>
    <row r="7892" spans="22:22" x14ac:dyDescent="0.35">
      <c r="V7892" s="17"/>
    </row>
    <row r="7893" spans="22:22" x14ac:dyDescent="0.35">
      <c r="V7893" s="17"/>
    </row>
    <row r="7894" spans="22:22" x14ac:dyDescent="0.35">
      <c r="V7894" s="17"/>
    </row>
    <row r="7895" spans="22:22" x14ac:dyDescent="0.35">
      <c r="V7895" s="17"/>
    </row>
    <row r="7896" spans="22:22" x14ac:dyDescent="0.35">
      <c r="V7896" s="17"/>
    </row>
    <row r="7897" spans="22:22" x14ac:dyDescent="0.35">
      <c r="V7897" s="17"/>
    </row>
    <row r="7898" spans="22:22" x14ac:dyDescent="0.35">
      <c r="V7898" s="17"/>
    </row>
    <row r="7899" spans="22:22" x14ac:dyDescent="0.35">
      <c r="V7899" s="17"/>
    </row>
    <row r="7900" spans="22:22" x14ac:dyDescent="0.35">
      <c r="V7900" s="17"/>
    </row>
    <row r="7901" spans="22:22" x14ac:dyDescent="0.35">
      <c r="V7901" s="17"/>
    </row>
    <row r="7902" spans="22:22" x14ac:dyDescent="0.35">
      <c r="V7902" s="17"/>
    </row>
    <row r="7903" spans="22:22" x14ac:dyDescent="0.35">
      <c r="V7903" s="17"/>
    </row>
    <row r="7904" spans="22:22" x14ac:dyDescent="0.35">
      <c r="V7904" s="17"/>
    </row>
    <row r="7905" spans="22:22" x14ac:dyDescent="0.35">
      <c r="V7905" s="17"/>
    </row>
    <row r="7906" spans="22:22" x14ac:dyDescent="0.35">
      <c r="V7906" s="17"/>
    </row>
    <row r="7907" spans="22:22" x14ac:dyDescent="0.35">
      <c r="V7907" s="17"/>
    </row>
    <row r="7908" spans="22:22" x14ac:dyDescent="0.35">
      <c r="V7908" s="17"/>
    </row>
    <row r="7909" spans="22:22" x14ac:dyDescent="0.35">
      <c r="V7909" s="17"/>
    </row>
    <row r="7910" spans="22:22" x14ac:dyDescent="0.35">
      <c r="V7910" s="17"/>
    </row>
    <row r="7911" spans="22:22" x14ac:dyDescent="0.35">
      <c r="V7911" s="17"/>
    </row>
    <row r="7912" spans="22:22" x14ac:dyDescent="0.35">
      <c r="V7912" s="17"/>
    </row>
    <row r="7913" spans="22:22" x14ac:dyDescent="0.35">
      <c r="V7913" s="17"/>
    </row>
    <row r="7914" spans="22:22" x14ac:dyDescent="0.35">
      <c r="V7914" s="17"/>
    </row>
    <row r="7915" spans="22:22" x14ac:dyDescent="0.35">
      <c r="V7915" s="17"/>
    </row>
    <row r="7916" spans="22:22" x14ac:dyDescent="0.35">
      <c r="V7916" s="17"/>
    </row>
    <row r="7917" spans="22:22" x14ac:dyDescent="0.35">
      <c r="V7917" s="17"/>
    </row>
    <row r="7918" spans="22:22" x14ac:dyDescent="0.35">
      <c r="V7918" s="17"/>
    </row>
    <row r="7919" spans="22:22" x14ac:dyDescent="0.35">
      <c r="V7919" s="17"/>
    </row>
    <row r="7920" spans="22:22" x14ac:dyDescent="0.35">
      <c r="V7920" s="17"/>
    </row>
    <row r="7921" spans="22:22" x14ac:dyDescent="0.35">
      <c r="V7921" s="17"/>
    </row>
    <row r="7922" spans="22:22" x14ac:dyDescent="0.35">
      <c r="V7922" s="17"/>
    </row>
    <row r="7923" spans="22:22" x14ac:dyDescent="0.35">
      <c r="V7923" s="17"/>
    </row>
    <row r="7924" spans="22:22" x14ac:dyDescent="0.35">
      <c r="V7924" s="17"/>
    </row>
    <row r="7925" spans="22:22" x14ac:dyDescent="0.35">
      <c r="V7925" s="17"/>
    </row>
    <row r="7926" spans="22:22" x14ac:dyDescent="0.35">
      <c r="V7926" s="17"/>
    </row>
    <row r="7927" spans="22:22" x14ac:dyDescent="0.35">
      <c r="V7927" s="17"/>
    </row>
    <row r="7928" spans="22:22" x14ac:dyDescent="0.35">
      <c r="V7928" s="17"/>
    </row>
    <row r="7929" spans="22:22" x14ac:dyDescent="0.35">
      <c r="V7929" s="17"/>
    </row>
    <row r="7930" spans="22:22" x14ac:dyDescent="0.35">
      <c r="V7930" s="17"/>
    </row>
    <row r="7931" spans="22:22" x14ac:dyDescent="0.35">
      <c r="V7931" s="17"/>
    </row>
    <row r="7932" spans="22:22" x14ac:dyDescent="0.35">
      <c r="V7932" s="17"/>
    </row>
    <row r="7933" spans="22:22" x14ac:dyDescent="0.35">
      <c r="V7933" s="17"/>
    </row>
    <row r="7934" spans="22:22" x14ac:dyDescent="0.35">
      <c r="V7934" s="17"/>
    </row>
    <row r="7935" spans="22:22" x14ac:dyDescent="0.35">
      <c r="V7935" s="17"/>
    </row>
    <row r="7936" spans="22:22" x14ac:dyDescent="0.35">
      <c r="V7936" s="17"/>
    </row>
    <row r="7937" spans="22:22" x14ac:dyDescent="0.35">
      <c r="V7937" s="17"/>
    </row>
    <row r="7938" spans="22:22" x14ac:dyDescent="0.35">
      <c r="V7938" s="17"/>
    </row>
    <row r="7939" spans="22:22" x14ac:dyDescent="0.35">
      <c r="V7939" s="17"/>
    </row>
    <row r="7940" spans="22:22" x14ac:dyDescent="0.35">
      <c r="V7940" s="17"/>
    </row>
    <row r="7941" spans="22:22" x14ac:dyDescent="0.35">
      <c r="V7941" s="17"/>
    </row>
    <row r="7942" spans="22:22" x14ac:dyDescent="0.35">
      <c r="V7942" s="17"/>
    </row>
    <row r="7943" spans="22:22" x14ac:dyDescent="0.35">
      <c r="V7943" s="17"/>
    </row>
    <row r="7944" spans="22:22" x14ac:dyDescent="0.35">
      <c r="V7944" s="17"/>
    </row>
    <row r="7945" spans="22:22" x14ac:dyDescent="0.35">
      <c r="V7945" s="17"/>
    </row>
    <row r="7946" spans="22:22" x14ac:dyDescent="0.35">
      <c r="V7946" s="17"/>
    </row>
    <row r="7947" spans="22:22" x14ac:dyDescent="0.35">
      <c r="V7947" s="17"/>
    </row>
    <row r="7948" spans="22:22" x14ac:dyDescent="0.35">
      <c r="V7948" s="17"/>
    </row>
    <row r="7949" spans="22:22" x14ac:dyDescent="0.35">
      <c r="V7949" s="17"/>
    </row>
    <row r="7950" spans="22:22" x14ac:dyDescent="0.35">
      <c r="V7950" s="17"/>
    </row>
    <row r="7951" spans="22:22" x14ac:dyDescent="0.35">
      <c r="V7951" s="17"/>
    </row>
    <row r="7952" spans="22:22" x14ac:dyDescent="0.35">
      <c r="V7952" s="17"/>
    </row>
    <row r="7953" spans="22:22" x14ac:dyDescent="0.35">
      <c r="V7953" s="17"/>
    </row>
    <row r="7954" spans="22:22" x14ac:dyDescent="0.35">
      <c r="V7954" s="17"/>
    </row>
    <row r="7955" spans="22:22" x14ac:dyDescent="0.35">
      <c r="V7955" s="17"/>
    </row>
    <row r="7956" spans="22:22" x14ac:dyDescent="0.35">
      <c r="V7956" s="17"/>
    </row>
    <row r="7957" spans="22:22" x14ac:dyDescent="0.35">
      <c r="V7957" s="17"/>
    </row>
    <row r="7958" spans="22:22" x14ac:dyDescent="0.35">
      <c r="V7958" s="17"/>
    </row>
    <row r="7959" spans="22:22" x14ac:dyDescent="0.35">
      <c r="V7959" s="17"/>
    </row>
    <row r="7960" spans="22:22" x14ac:dyDescent="0.35">
      <c r="V7960" s="17"/>
    </row>
    <row r="7961" spans="22:22" x14ac:dyDescent="0.35">
      <c r="V7961" s="17"/>
    </row>
    <row r="7962" spans="22:22" x14ac:dyDescent="0.35">
      <c r="V7962" s="17"/>
    </row>
    <row r="7963" spans="22:22" x14ac:dyDescent="0.35">
      <c r="V7963" s="17"/>
    </row>
    <row r="7964" spans="22:22" x14ac:dyDescent="0.35">
      <c r="V7964" s="17"/>
    </row>
    <row r="7965" spans="22:22" x14ac:dyDescent="0.35">
      <c r="V7965" s="17"/>
    </row>
    <row r="7966" spans="22:22" x14ac:dyDescent="0.35">
      <c r="V7966" s="17"/>
    </row>
    <row r="7967" spans="22:22" x14ac:dyDescent="0.35">
      <c r="V7967" s="17"/>
    </row>
    <row r="7968" spans="22:22" x14ac:dyDescent="0.35">
      <c r="V7968" s="17"/>
    </row>
    <row r="7969" spans="22:22" x14ac:dyDescent="0.35">
      <c r="V7969" s="17"/>
    </row>
    <row r="7970" spans="22:22" x14ac:dyDescent="0.35">
      <c r="V7970" s="17"/>
    </row>
    <row r="7971" spans="22:22" x14ac:dyDescent="0.35">
      <c r="V7971" s="17"/>
    </row>
    <row r="7972" spans="22:22" x14ac:dyDescent="0.35">
      <c r="V7972" s="17"/>
    </row>
    <row r="7973" spans="22:22" x14ac:dyDescent="0.35">
      <c r="V7973" s="17"/>
    </row>
    <row r="7974" spans="22:22" x14ac:dyDescent="0.35">
      <c r="V7974" s="17"/>
    </row>
    <row r="7975" spans="22:22" x14ac:dyDescent="0.35">
      <c r="V7975" s="17"/>
    </row>
    <row r="7976" spans="22:22" x14ac:dyDescent="0.35">
      <c r="V7976" s="17"/>
    </row>
    <row r="7977" spans="22:22" x14ac:dyDescent="0.35">
      <c r="V7977" s="17"/>
    </row>
    <row r="7978" spans="22:22" x14ac:dyDescent="0.35">
      <c r="V7978" s="17"/>
    </row>
    <row r="7979" spans="22:22" x14ac:dyDescent="0.35">
      <c r="V7979" s="17"/>
    </row>
    <row r="7980" spans="22:22" x14ac:dyDescent="0.35">
      <c r="V7980" s="17"/>
    </row>
    <row r="7981" spans="22:22" x14ac:dyDescent="0.35">
      <c r="V7981" s="17"/>
    </row>
    <row r="7982" spans="22:22" x14ac:dyDescent="0.35">
      <c r="V7982" s="17"/>
    </row>
    <row r="7983" spans="22:22" x14ac:dyDescent="0.35">
      <c r="V7983" s="17"/>
    </row>
    <row r="7984" spans="22:22" x14ac:dyDescent="0.35">
      <c r="V7984" s="17"/>
    </row>
    <row r="7985" spans="22:22" x14ac:dyDescent="0.35">
      <c r="V7985" s="17"/>
    </row>
    <row r="7986" spans="22:22" x14ac:dyDescent="0.35">
      <c r="V7986" s="17"/>
    </row>
    <row r="7987" spans="22:22" x14ac:dyDescent="0.35">
      <c r="V7987" s="17"/>
    </row>
    <row r="7988" spans="22:22" x14ac:dyDescent="0.35">
      <c r="V7988" s="17"/>
    </row>
    <row r="7989" spans="22:22" x14ac:dyDescent="0.35">
      <c r="V7989" s="17"/>
    </row>
    <row r="7990" spans="22:22" x14ac:dyDescent="0.35">
      <c r="V7990" s="17"/>
    </row>
    <row r="7991" spans="22:22" x14ac:dyDescent="0.35">
      <c r="V7991" s="17"/>
    </row>
    <row r="7992" spans="22:22" x14ac:dyDescent="0.35">
      <c r="V7992" s="17"/>
    </row>
    <row r="7993" spans="22:22" x14ac:dyDescent="0.35">
      <c r="V7993" s="17"/>
    </row>
    <row r="7994" spans="22:22" x14ac:dyDescent="0.35">
      <c r="V7994" s="17"/>
    </row>
    <row r="7995" spans="22:22" x14ac:dyDescent="0.35">
      <c r="V7995" s="17"/>
    </row>
    <row r="7996" spans="22:22" x14ac:dyDescent="0.35">
      <c r="V7996" s="17"/>
    </row>
    <row r="7997" spans="22:22" x14ac:dyDescent="0.35">
      <c r="V7997" s="17"/>
    </row>
    <row r="7998" spans="22:22" x14ac:dyDescent="0.35">
      <c r="V7998" s="17"/>
    </row>
    <row r="7999" spans="22:22" x14ac:dyDescent="0.35">
      <c r="V7999" s="17"/>
    </row>
    <row r="8000" spans="22:22" x14ac:dyDescent="0.35">
      <c r="V8000" s="17"/>
    </row>
    <row r="8001" spans="22:22" x14ac:dyDescent="0.35">
      <c r="V8001" s="17"/>
    </row>
    <row r="8002" spans="22:22" x14ac:dyDescent="0.35">
      <c r="V8002" s="17"/>
    </row>
    <row r="8003" spans="22:22" x14ac:dyDescent="0.35">
      <c r="V8003" s="17"/>
    </row>
    <row r="8004" spans="22:22" x14ac:dyDescent="0.35">
      <c r="V8004" s="17"/>
    </row>
    <row r="8005" spans="22:22" x14ac:dyDescent="0.35">
      <c r="V8005" s="17"/>
    </row>
    <row r="8006" spans="22:22" x14ac:dyDescent="0.35">
      <c r="V8006" s="17"/>
    </row>
    <row r="8007" spans="22:22" x14ac:dyDescent="0.35">
      <c r="V8007" s="17"/>
    </row>
    <row r="8008" spans="22:22" x14ac:dyDescent="0.35">
      <c r="V8008" s="17"/>
    </row>
    <row r="8009" spans="22:22" x14ac:dyDescent="0.35">
      <c r="V8009" s="17"/>
    </row>
    <row r="8010" spans="22:22" x14ac:dyDescent="0.35">
      <c r="V8010" s="17"/>
    </row>
    <row r="8011" spans="22:22" x14ac:dyDescent="0.35">
      <c r="V8011" s="17"/>
    </row>
    <row r="8012" spans="22:22" x14ac:dyDescent="0.35">
      <c r="V8012" s="17"/>
    </row>
    <row r="8013" spans="22:22" x14ac:dyDescent="0.35">
      <c r="V8013" s="17"/>
    </row>
    <row r="8014" spans="22:22" x14ac:dyDescent="0.35">
      <c r="V8014" s="17"/>
    </row>
    <row r="8015" spans="22:22" x14ac:dyDescent="0.35">
      <c r="V8015" s="17"/>
    </row>
    <row r="8016" spans="22:22" x14ac:dyDescent="0.35">
      <c r="V8016" s="17"/>
    </row>
    <row r="8017" spans="22:22" x14ac:dyDescent="0.35">
      <c r="V8017" s="17"/>
    </row>
    <row r="8018" spans="22:22" x14ac:dyDescent="0.35">
      <c r="V8018" s="17"/>
    </row>
    <row r="8019" spans="22:22" x14ac:dyDescent="0.35">
      <c r="V8019" s="17"/>
    </row>
    <row r="8020" spans="22:22" x14ac:dyDescent="0.35">
      <c r="V8020" s="17"/>
    </row>
    <row r="8021" spans="22:22" x14ac:dyDescent="0.35">
      <c r="V8021" s="17"/>
    </row>
    <row r="8022" spans="22:22" x14ac:dyDescent="0.35">
      <c r="V8022" s="17"/>
    </row>
    <row r="8023" spans="22:22" x14ac:dyDescent="0.35">
      <c r="V8023" s="17"/>
    </row>
    <row r="8024" spans="22:22" x14ac:dyDescent="0.35">
      <c r="V8024" s="17"/>
    </row>
    <row r="8025" spans="22:22" x14ac:dyDescent="0.35">
      <c r="V8025" s="17"/>
    </row>
    <row r="8026" spans="22:22" x14ac:dyDescent="0.35">
      <c r="V8026" s="17"/>
    </row>
    <row r="8027" spans="22:22" x14ac:dyDescent="0.35">
      <c r="V8027" s="17"/>
    </row>
    <row r="8028" spans="22:22" x14ac:dyDescent="0.35">
      <c r="V8028" s="17"/>
    </row>
    <row r="8029" spans="22:22" x14ac:dyDescent="0.35">
      <c r="V8029" s="17"/>
    </row>
    <row r="8030" spans="22:22" x14ac:dyDescent="0.35">
      <c r="V8030" s="17"/>
    </row>
    <row r="8031" spans="22:22" x14ac:dyDescent="0.35">
      <c r="V8031" s="17"/>
    </row>
    <row r="8032" spans="22:22" x14ac:dyDescent="0.35">
      <c r="V8032" s="17"/>
    </row>
    <row r="8033" spans="22:22" x14ac:dyDescent="0.35">
      <c r="V8033" s="17"/>
    </row>
    <row r="8034" spans="22:22" x14ac:dyDescent="0.35">
      <c r="V8034" s="17"/>
    </row>
    <row r="8035" spans="22:22" x14ac:dyDescent="0.35">
      <c r="V8035" s="17"/>
    </row>
    <row r="8036" spans="22:22" x14ac:dyDescent="0.35">
      <c r="V8036" s="17"/>
    </row>
    <row r="8037" spans="22:22" x14ac:dyDescent="0.35">
      <c r="V8037" s="17"/>
    </row>
    <row r="8038" spans="22:22" x14ac:dyDescent="0.35">
      <c r="V8038" s="17"/>
    </row>
    <row r="8039" spans="22:22" x14ac:dyDescent="0.35">
      <c r="V8039" s="17"/>
    </row>
    <row r="8040" spans="22:22" x14ac:dyDescent="0.35">
      <c r="V8040" s="17"/>
    </row>
    <row r="8041" spans="22:22" x14ac:dyDescent="0.35">
      <c r="V8041" s="17"/>
    </row>
    <row r="8042" spans="22:22" x14ac:dyDescent="0.35">
      <c r="V8042" s="17"/>
    </row>
    <row r="8043" spans="22:22" x14ac:dyDescent="0.35">
      <c r="V8043" s="17"/>
    </row>
    <row r="8044" spans="22:22" x14ac:dyDescent="0.35">
      <c r="V8044" s="17"/>
    </row>
    <row r="8045" spans="22:22" x14ac:dyDescent="0.35">
      <c r="V8045" s="17"/>
    </row>
    <row r="8046" spans="22:22" x14ac:dyDescent="0.35">
      <c r="V8046" s="17"/>
    </row>
    <row r="8047" spans="22:22" x14ac:dyDescent="0.35">
      <c r="V8047" s="17"/>
    </row>
    <row r="8048" spans="22:22" x14ac:dyDescent="0.35">
      <c r="V8048" s="17"/>
    </row>
    <row r="8049" spans="22:22" x14ac:dyDescent="0.35">
      <c r="V8049" s="17"/>
    </row>
    <row r="8050" spans="22:22" x14ac:dyDescent="0.35">
      <c r="V8050" s="17"/>
    </row>
    <row r="8051" spans="22:22" x14ac:dyDescent="0.35">
      <c r="V8051" s="17"/>
    </row>
    <row r="8052" spans="22:22" x14ac:dyDescent="0.35">
      <c r="V8052" s="17"/>
    </row>
    <row r="8053" spans="22:22" x14ac:dyDescent="0.35">
      <c r="V8053" s="17"/>
    </row>
    <row r="8054" spans="22:22" x14ac:dyDescent="0.35">
      <c r="V8054" s="17"/>
    </row>
    <row r="8055" spans="22:22" x14ac:dyDescent="0.35">
      <c r="V8055" s="17"/>
    </row>
    <row r="8056" spans="22:22" x14ac:dyDescent="0.35">
      <c r="V8056" s="17"/>
    </row>
    <row r="8057" spans="22:22" x14ac:dyDescent="0.35">
      <c r="V8057" s="17"/>
    </row>
    <row r="8058" spans="22:22" x14ac:dyDescent="0.35">
      <c r="V8058" s="17"/>
    </row>
    <row r="8059" spans="22:22" x14ac:dyDescent="0.35">
      <c r="V8059" s="17"/>
    </row>
    <row r="8060" spans="22:22" x14ac:dyDescent="0.35">
      <c r="V8060" s="17"/>
    </row>
    <row r="8061" spans="22:22" x14ac:dyDescent="0.35">
      <c r="V8061" s="17"/>
    </row>
    <row r="8062" spans="22:22" x14ac:dyDescent="0.35">
      <c r="V8062" s="17"/>
    </row>
    <row r="8063" spans="22:22" x14ac:dyDescent="0.35">
      <c r="V8063" s="17"/>
    </row>
    <row r="8064" spans="22:22" x14ac:dyDescent="0.35">
      <c r="V8064" s="17"/>
    </row>
    <row r="8065" spans="22:22" x14ac:dyDescent="0.35">
      <c r="V8065" s="17"/>
    </row>
    <row r="8066" spans="22:22" x14ac:dyDescent="0.35">
      <c r="V8066" s="17"/>
    </row>
    <row r="8067" spans="22:22" x14ac:dyDescent="0.35">
      <c r="V8067" s="17"/>
    </row>
    <row r="8068" spans="22:22" x14ac:dyDescent="0.35">
      <c r="V8068" s="17"/>
    </row>
    <row r="8069" spans="22:22" x14ac:dyDescent="0.35">
      <c r="V8069" s="17"/>
    </row>
    <row r="8070" spans="22:22" x14ac:dyDescent="0.35">
      <c r="V8070" s="17"/>
    </row>
    <row r="8071" spans="22:22" x14ac:dyDescent="0.35">
      <c r="V8071" s="17"/>
    </row>
    <row r="8072" spans="22:22" x14ac:dyDescent="0.35">
      <c r="V8072" s="17"/>
    </row>
    <row r="8073" spans="22:22" x14ac:dyDescent="0.35">
      <c r="V8073" s="17"/>
    </row>
    <row r="8074" spans="22:22" x14ac:dyDescent="0.35">
      <c r="V8074" s="17"/>
    </row>
    <row r="8075" spans="22:22" x14ac:dyDescent="0.35">
      <c r="V8075" s="17"/>
    </row>
    <row r="8076" spans="22:22" x14ac:dyDescent="0.35">
      <c r="V8076" s="17"/>
    </row>
    <row r="8077" spans="22:22" x14ac:dyDescent="0.35">
      <c r="V8077" s="17"/>
    </row>
    <row r="8078" spans="22:22" x14ac:dyDescent="0.35">
      <c r="V8078" s="17"/>
    </row>
    <row r="8079" spans="22:22" x14ac:dyDescent="0.35">
      <c r="V8079" s="17"/>
    </row>
    <row r="8080" spans="22:22" x14ac:dyDescent="0.35">
      <c r="V8080" s="17"/>
    </row>
    <row r="8081" spans="22:22" x14ac:dyDescent="0.35">
      <c r="V8081" s="17"/>
    </row>
    <row r="8082" spans="22:22" x14ac:dyDescent="0.35">
      <c r="V8082" s="17"/>
    </row>
    <row r="8083" spans="22:22" x14ac:dyDescent="0.35">
      <c r="V8083" s="17"/>
    </row>
    <row r="8084" spans="22:22" x14ac:dyDescent="0.35">
      <c r="V8084" s="17"/>
    </row>
    <row r="8085" spans="22:22" x14ac:dyDescent="0.35">
      <c r="V8085" s="17"/>
    </row>
    <row r="8086" spans="22:22" x14ac:dyDescent="0.35">
      <c r="V8086" s="17"/>
    </row>
    <row r="8087" spans="22:22" x14ac:dyDescent="0.35">
      <c r="V8087" s="17"/>
    </row>
    <row r="8088" spans="22:22" x14ac:dyDescent="0.35">
      <c r="V8088" s="17"/>
    </row>
    <row r="8089" spans="22:22" x14ac:dyDescent="0.35">
      <c r="V8089" s="17"/>
    </row>
    <row r="8090" spans="22:22" x14ac:dyDescent="0.35">
      <c r="V8090" s="17"/>
    </row>
    <row r="8091" spans="22:22" x14ac:dyDescent="0.35">
      <c r="V8091" s="17"/>
    </row>
    <row r="8092" spans="22:22" x14ac:dyDescent="0.35">
      <c r="V8092" s="17"/>
    </row>
    <row r="8093" spans="22:22" x14ac:dyDescent="0.35">
      <c r="V8093" s="17"/>
    </row>
    <row r="8094" spans="22:22" x14ac:dyDescent="0.35">
      <c r="V8094" s="17"/>
    </row>
    <row r="8095" spans="22:22" x14ac:dyDescent="0.35">
      <c r="V8095" s="17"/>
    </row>
    <row r="8096" spans="22:22" x14ac:dyDescent="0.35">
      <c r="V8096" s="17"/>
    </row>
    <row r="8097" spans="22:22" x14ac:dyDescent="0.35">
      <c r="V8097" s="17"/>
    </row>
    <row r="8098" spans="22:22" x14ac:dyDescent="0.35">
      <c r="V8098" s="17"/>
    </row>
    <row r="8099" spans="22:22" x14ac:dyDescent="0.35">
      <c r="V8099" s="17"/>
    </row>
    <row r="8100" spans="22:22" x14ac:dyDescent="0.35">
      <c r="V8100" s="17"/>
    </row>
    <row r="8101" spans="22:22" x14ac:dyDescent="0.35">
      <c r="V8101" s="17"/>
    </row>
    <row r="8102" spans="22:22" x14ac:dyDescent="0.35">
      <c r="V8102" s="17"/>
    </row>
    <row r="8103" spans="22:22" x14ac:dyDescent="0.35">
      <c r="V8103" s="17"/>
    </row>
    <row r="8104" spans="22:22" x14ac:dyDescent="0.35">
      <c r="V8104" s="17"/>
    </row>
    <row r="8105" spans="22:22" x14ac:dyDescent="0.35">
      <c r="V8105" s="17"/>
    </row>
    <row r="8106" spans="22:22" x14ac:dyDescent="0.35">
      <c r="V8106" s="17"/>
    </row>
    <row r="8107" spans="22:22" x14ac:dyDescent="0.35">
      <c r="V8107" s="17"/>
    </row>
    <row r="8108" spans="22:22" x14ac:dyDescent="0.35">
      <c r="V8108" s="17"/>
    </row>
    <row r="8109" spans="22:22" x14ac:dyDescent="0.35">
      <c r="V8109" s="17"/>
    </row>
    <row r="8110" spans="22:22" x14ac:dyDescent="0.35">
      <c r="V8110" s="17"/>
    </row>
    <row r="8111" spans="22:22" x14ac:dyDescent="0.35">
      <c r="V8111" s="17"/>
    </row>
    <row r="8112" spans="22:22" x14ac:dyDescent="0.35">
      <c r="V8112" s="17"/>
    </row>
    <row r="8113" spans="22:22" x14ac:dyDescent="0.35">
      <c r="V8113" s="17"/>
    </row>
    <row r="8114" spans="22:22" x14ac:dyDescent="0.35">
      <c r="V8114" s="17"/>
    </row>
    <row r="8115" spans="22:22" x14ac:dyDescent="0.35">
      <c r="V8115" s="17"/>
    </row>
    <row r="8116" spans="22:22" x14ac:dyDescent="0.35">
      <c r="V8116" s="17"/>
    </row>
    <row r="8117" spans="22:22" x14ac:dyDescent="0.35">
      <c r="V8117" s="17"/>
    </row>
    <row r="8118" spans="22:22" x14ac:dyDescent="0.35">
      <c r="V8118" s="17"/>
    </row>
    <row r="8119" spans="22:22" x14ac:dyDescent="0.35">
      <c r="V8119" s="17"/>
    </row>
    <row r="8120" spans="22:22" x14ac:dyDescent="0.35">
      <c r="V8120" s="17"/>
    </row>
    <row r="8121" spans="22:22" x14ac:dyDescent="0.35">
      <c r="V8121" s="17"/>
    </row>
    <row r="8122" spans="22:22" x14ac:dyDescent="0.35">
      <c r="V8122" s="17"/>
    </row>
    <row r="8123" spans="22:22" x14ac:dyDescent="0.35">
      <c r="V8123" s="17"/>
    </row>
    <row r="8124" spans="22:22" x14ac:dyDescent="0.35">
      <c r="V8124" s="17"/>
    </row>
    <row r="8125" spans="22:22" x14ac:dyDescent="0.35">
      <c r="V8125" s="17"/>
    </row>
    <row r="8126" spans="22:22" x14ac:dyDescent="0.35">
      <c r="V8126" s="17"/>
    </row>
    <row r="8127" spans="22:22" x14ac:dyDescent="0.35">
      <c r="V8127" s="17"/>
    </row>
    <row r="8128" spans="22:22" x14ac:dyDescent="0.35">
      <c r="V8128" s="17"/>
    </row>
    <row r="8129" spans="22:22" x14ac:dyDescent="0.35">
      <c r="V8129" s="17"/>
    </row>
    <row r="8130" spans="22:22" x14ac:dyDescent="0.35">
      <c r="V8130" s="17"/>
    </row>
    <row r="8131" spans="22:22" x14ac:dyDescent="0.35">
      <c r="V8131" s="17"/>
    </row>
    <row r="8132" spans="22:22" x14ac:dyDescent="0.35">
      <c r="V8132" s="17"/>
    </row>
    <row r="8133" spans="22:22" x14ac:dyDescent="0.35">
      <c r="V8133" s="17"/>
    </row>
    <row r="8134" spans="22:22" x14ac:dyDescent="0.35">
      <c r="V8134" s="17"/>
    </row>
    <row r="8135" spans="22:22" x14ac:dyDescent="0.35">
      <c r="V8135" s="17"/>
    </row>
    <row r="8136" spans="22:22" x14ac:dyDescent="0.35">
      <c r="V8136" s="17"/>
    </row>
    <row r="8137" spans="22:22" x14ac:dyDescent="0.35">
      <c r="V8137" s="17"/>
    </row>
    <row r="8138" spans="22:22" x14ac:dyDescent="0.35">
      <c r="V8138" s="17"/>
    </row>
    <row r="8139" spans="22:22" x14ac:dyDescent="0.35">
      <c r="V8139" s="17"/>
    </row>
    <row r="8140" spans="22:22" x14ac:dyDescent="0.35">
      <c r="V8140" s="17"/>
    </row>
    <row r="8141" spans="22:22" x14ac:dyDescent="0.35">
      <c r="V8141" s="17"/>
    </row>
    <row r="8142" spans="22:22" x14ac:dyDescent="0.35">
      <c r="V8142" s="17"/>
    </row>
    <row r="8143" spans="22:22" x14ac:dyDescent="0.35">
      <c r="V8143" s="17"/>
    </row>
    <row r="8144" spans="22:22" x14ac:dyDescent="0.35">
      <c r="V8144" s="17"/>
    </row>
    <row r="8145" spans="22:22" x14ac:dyDescent="0.35">
      <c r="V8145" s="17"/>
    </row>
    <row r="8146" spans="22:22" x14ac:dyDescent="0.35">
      <c r="V8146" s="17"/>
    </row>
    <row r="8147" spans="22:22" x14ac:dyDescent="0.35">
      <c r="V8147" s="17"/>
    </row>
    <row r="8148" spans="22:22" x14ac:dyDescent="0.35">
      <c r="V8148" s="17"/>
    </row>
    <row r="8149" spans="22:22" x14ac:dyDescent="0.35">
      <c r="V8149" s="17"/>
    </row>
    <row r="8150" spans="22:22" x14ac:dyDescent="0.35">
      <c r="V8150" s="17"/>
    </row>
    <row r="8151" spans="22:22" x14ac:dyDescent="0.35">
      <c r="V8151" s="17"/>
    </row>
    <row r="8152" spans="22:22" x14ac:dyDescent="0.35">
      <c r="V8152" s="17"/>
    </row>
    <row r="8153" spans="22:22" x14ac:dyDescent="0.35">
      <c r="V8153" s="17"/>
    </row>
    <row r="8154" spans="22:22" x14ac:dyDescent="0.35">
      <c r="V8154" s="17"/>
    </row>
    <row r="8155" spans="22:22" x14ac:dyDescent="0.35">
      <c r="V8155" s="17"/>
    </row>
    <row r="8156" spans="22:22" x14ac:dyDescent="0.35">
      <c r="V8156" s="17"/>
    </row>
    <row r="8157" spans="22:22" x14ac:dyDescent="0.35">
      <c r="V8157" s="17"/>
    </row>
    <row r="8158" spans="22:22" x14ac:dyDescent="0.35">
      <c r="V8158" s="17"/>
    </row>
    <row r="8159" spans="22:22" x14ac:dyDescent="0.35">
      <c r="V8159" s="17"/>
    </row>
    <row r="8160" spans="22:22" x14ac:dyDescent="0.35">
      <c r="V8160" s="17"/>
    </row>
    <row r="8161" spans="22:22" x14ac:dyDescent="0.35">
      <c r="V8161" s="17"/>
    </row>
    <row r="8162" spans="22:22" x14ac:dyDescent="0.35">
      <c r="V8162" s="17"/>
    </row>
    <row r="8163" spans="22:22" x14ac:dyDescent="0.35">
      <c r="V8163" s="17"/>
    </row>
    <row r="8164" spans="22:22" x14ac:dyDescent="0.35">
      <c r="V8164" s="17"/>
    </row>
    <row r="8165" spans="22:22" x14ac:dyDescent="0.35">
      <c r="V8165" s="17"/>
    </row>
    <row r="8166" spans="22:22" x14ac:dyDescent="0.35">
      <c r="V8166" s="17"/>
    </row>
    <row r="8167" spans="22:22" x14ac:dyDescent="0.35">
      <c r="V8167" s="17"/>
    </row>
    <row r="8168" spans="22:22" x14ac:dyDescent="0.35">
      <c r="V8168" s="17"/>
    </row>
    <row r="8169" spans="22:22" x14ac:dyDescent="0.35">
      <c r="V8169" s="17"/>
    </row>
    <row r="8170" spans="22:22" x14ac:dyDescent="0.35">
      <c r="V8170" s="17"/>
    </row>
    <row r="8171" spans="22:22" x14ac:dyDescent="0.35">
      <c r="V8171" s="17"/>
    </row>
    <row r="8172" spans="22:22" x14ac:dyDescent="0.35">
      <c r="V8172" s="17"/>
    </row>
    <row r="8173" spans="22:22" x14ac:dyDescent="0.35">
      <c r="V8173" s="17"/>
    </row>
    <row r="8174" spans="22:22" x14ac:dyDescent="0.35">
      <c r="V8174" s="17"/>
    </row>
    <row r="8175" spans="22:22" x14ac:dyDescent="0.35">
      <c r="V8175" s="17"/>
    </row>
    <row r="8176" spans="22:22" x14ac:dyDescent="0.35">
      <c r="V8176" s="17"/>
    </row>
    <row r="8177" spans="22:22" x14ac:dyDescent="0.35">
      <c r="V8177" s="17"/>
    </row>
    <row r="8178" spans="22:22" x14ac:dyDescent="0.35">
      <c r="V8178" s="17"/>
    </row>
    <row r="8179" spans="22:22" x14ac:dyDescent="0.35">
      <c r="V8179" s="17"/>
    </row>
    <row r="8180" spans="22:22" x14ac:dyDescent="0.35">
      <c r="V8180" s="17"/>
    </row>
    <row r="8181" spans="22:22" x14ac:dyDescent="0.35">
      <c r="V8181" s="17"/>
    </row>
    <row r="8182" spans="22:22" x14ac:dyDescent="0.35">
      <c r="V8182" s="17"/>
    </row>
    <row r="8183" spans="22:22" x14ac:dyDescent="0.35">
      <c r="V8183" s="17"/>
    </row>
    <row r="8184" spans="22:22" x14ac:dyDescent="0.35">
      <c r="V8184" s="17"/>
    </row>
    <row r="8185" spans="22:22" x14ac:dyDescent="0.35">
      <c r="V8185" s="17"/>
    </row>
    <row r="8186" spans="22:22" x14ac:dyDescent="0.35">
      <c r="V8186" s="17"/>
    </row>
    <row r="8187" spans="22:22" x14ac:dyDescent="0.35">
      <c r="V8187" s="17"/>
    </row>
    <row r="8188" spans="22:22" x14ac:dyDescent="0.35">
      <c r="V8188" s="17"/>
    </row>
    <row r="8189" spans="22:22" x14ac:dyDescent="0.35">
      <c r="V8189" s="17"/>
    </row>
    <row r="8190" spans="22:22" x14ac:dyDescent="0.35">
      <c r="V8190" s="17"/>
    </row>
    <row r="8191" spans="22:22" x14ac:dyDescent="0.35">
      <c r="V8191" s="17"/>
    </row>
    <row r="8192" spans="22:22" x14ac:dyDescent="0.35">
      <c r="V8192" s="17"/>
    </row>
    <row r="8193" spans="22:22" x14ac:dyDescent="0.35">
      <c r="V8193" s="17"/>
    </row>
    <row r="8194" spans="22:22" x14ac:dyDescent="0.35">
      <c r="V8194" s="17"/>
    </row>
    <row r="8195" spans="22:22" x14ac:dyDescent="0.35">
      <c r="V8195" s="17"/>
    </row>
    <row r="8196" spans="22:22" x14ac:dyDescent="0.35">
      <c r="V8196" s="17"/>
    </row>
    <row r="8197" spans="22:22" x14ac:dyDescent="0.35">
      <c r="V8197" s="17"/>
    </row>
    <row r="8198" spans="22:22" x14ac:dyDescent="0.35">
      <c r="V8198" s="17"/>
    </row>
    <row r="8199" spans="22:22" x14ac:dyDescent="0.35">
      <c r="V8199" s="17"/>
    </row>
    <row r="8200" spans="22:22" x14ac:dyDescent="0.35">
      <c r="V8200" s="17"/>
    </row>
    <row r="8201" spans="22:22" x14ac:dyDescent="0.35">
      <c r="V8201" s="17"/>
    </row>
    <row r="8202" spans="22:22" x14ac:dyDescent="0.35">
      <c r="V8202" s="17"/>
    </row>
    <row r="8203" spans="22:22" x14ac:dyDescent="0.35">
      <c r="V8203" s="17"/>
    </row>
    <row r="8204" spans="22:22" x14ac:dyDescent="0.35">
      <c r="V8204" s="17"/>
    </row>
    <row r="8205" spans="22:22" x14ac:dyDescent="0.35">
      <c r="V8205" s="17"/>
    </row>
    <row r="8206" spans="22:22" x14ac:dyDescent="0.35">
      <c r="V8206" s="17"/>
    </row>
    <row r="8207" spans="22:22" x14ac:dyDescent="0.35">
      <c r="V8207" s="17"/>
    </row>
    <row r="8208" spans="22:22" x14ac:dyDescent="0.35">
      <c r="V8208" s="17"/>
    </row>
    <row r="8209" spans="22:22" x14ac:dyDescent="0.35">
      <c r="V8209" s="17"/>
    </row>
    <row r="8210" spans="22:22" x14ac:dyDescent="0.35">
      <c r="V8210" s="17"/>
    </row>
    <row r="8211" spans="22:22" x14ac:dyDescent="0.35">
      <c r="V8211" s="17"/>
    </row>
    <row r="8212" spans="22:22" x14ac:dyDescent="0.35">
      <c r="V8212" s="17"/>
    </row>
    <row r="8213" spans="22:22" x14ac:dyDescent="0.35">
      <c r="V8213" s="17"/>
    </row>
    <row r="8214" spans="22:22" x14ac:dyDescent="0.35">
      <c r="V8214" s="17"/>
    </row>
    <row r="8215" spans="22:22" x14ac:dyDescent="0.35">
      <c r="V8215" s="17"/>
    </row>
    <row r="8216" spans="22:22" x14ac:dyDescent="0.35">
      <c r="V8216" s="17"/>
    </row>
    <row r="8217" spans="22:22" x14ac:dyDescent="0.35">
      <c r="V8217" s="17"/>
    </row>
    <row r="8218" spans="22:22" x14ac:dyDescent="0.35">
      <c r="V8218" s="17"/>
    </row>
    <row r="8219" spans="22:22" x14ac:dyDescent="0.35">
      <c r="V8219" s="17"/>
    </row>
    <row r="8220" spans="22:22" x14ac:dyDescent="0.35">
      <c r="V8220" s="17"/>
    </row>
    <row r="8221" spans="22:22" x14ac:dyDescent="0.35">
      <c r="V8221" s="17"/>
    </row>
    <row r="8222" spans="22:22" x14ac:dyDescent="0.35">
      <c r="V8222" s="17"/>
    </row>
    <row r="8223" spans="22:22" x14ac:dyDescent="0.35">
      <c r="V8223" s="17"/>
    </row>
    <row r="8224" spans="22:22" x14ac:dyDescent="0.35">
      <c r="V8224" s="17"/>
    </row>
    <row r="8225" spans="22:22" x14ac:dyDescent="0.35">
      <c r="V8225" s="17"/>
    </row>
    <row r="8226" spans="22:22" x14ac:dyDescent="0.35">
      <c r="V8226" s="17"/>
    </row>
    <row r="8227" spans="22:22" x14ac:dyDescent="0.35">
      <c r="V8227" s="17"/>
    </row>
    <row r="8228" spans="22:22" x14ac:dyDescent="0.35">
      <c r="V8228" s="17"/>
    </row>
    <row r="8229" spans="22:22" x14ac:dyDescent="0.35">
      <c r="V8229" s="17"/>
    </row>
    <row r="8230" spans="22:22" x14ac:dyDescent="0.35">
      <c r="V8230" s="17"/>
    </row>
    <row r="8231" spans="22:22" x14ac:dyDescent="0.35">
      <c r="V8231" s="17"/>
    </row>
    <row r="8232" spans="22:22" x14ac:dyDescent="0.35">
      <c r="V8232" s="17"/>
    </row>
    <row r="8233" spans="22:22" x14ac:dyDescent="0.35">
      <c r="V8233" s="17"/>
    </row>
    <row r="8234" spans="22:22" x14ac:dyDescent="0.35">
      <c r="V8234" s="17"/>
    </row>
    <row r="8235" spans="22:22" x14ac:dyDescent="0.35">
      <c r="V8235" s="17"/>
    </row>
    <row r="8236" spans="22:22" x14ac:dyDescent="0.35">
      <c r="V8236" s="17"/>
    </row>
    <row r="8237" spans="22:22" x14ac:dyDescent="0.35">
      <c r="V8237" s="17"/>
    </row>
    <row r="8238" spans="22:22" x14ac:dyDescent="0.35">
      <c r="V8238" s="17"/>
    </row>
    <row r="8239" spans="22:22" x14ac:dyDescent="0.35">
      <c r="V8239" s="17"/>
    </row>
    <row r="8240" spans="22:22" x14ac:dyDescent="0.35">
      <c r="V8240" s="17"/>
    </row>
    <row r="8241" spans="22:22" x14ac:dyDescent="0.35">
      <c r="V8241" s="17"/>
    </row>
    <row r="8242" spans="22:22" x14ac:dyDescent="0.35">
      <c r="V8242" s="17"/>
    </row>
    <row r="8243" spans="22:22" x14ac:dyDescent="0.35">
      <c r="V8243" s="17"/>
    </row>
    <row r="8244" spans="22:22" x14ac:dyDescent="0.35">
      <c r="V8244" s="17"/>
    </row>
    <row r="8245" spans="22:22" x14ac:dyDescent="0.35">
      <c r="V8245" s="17"/>
    </row>
    <row r="8246" spans="22:22" x14ac:dyDescent="0.35">
      <c r="V8246" s="17"/>
    </row>
    <row r="8247" spans="22:22" x14ac:dyDescent="0.35">
      <c r="V8247" s="17"/>
    </row>
    <row r="8248" spans="22:22" x14ac:dyDescent="0.35">
      <c r="V8248" s="17"/>
    </row>
    <row r="8249" spans="22:22" x14ac:dyDescent="0.35">
      <c r="V8249" s="17"/>
    </row>
    <row r="8250" spans="22:22" x14ac:dyDescent="0.35">
      <c r="V8250" s="17"/>
    </row>
    <row r="8251" spans="22:22" x14ac:dyDescent="0.35">
      <c r="V8251" s="17"/>
    </row>
    <row r="8252" spans="22:22" x14ac:dyDescent="0.35">
      <c r="V8252" s="17"/>
    </row>
    <row r="8253" spans="22:22" x14ac:dyDescent="0.35">
      <c r="V8253" s="17"/>
    </row>
    <row r="8254" spans="22:22" x14ac:dyDescent="0.35">
      <c r="V8254" s="17"/>
    </row>
    <row r="8255" spans="22:22" x14ac:dyDescent="0.35">
      <c r="V8255" s="17"/>
    </row>
    <row r="8256" spans="22:22" x14ac:dyDescent="0.35">
      <c r="V8256" s="17"/>
    </row>
    <row r="8257" spans="22:22" x14ac:dyDescent="0.35">
      <c r="V8257" s="17"/>
    </row>
    <row r="8258" spans="22:22" x14ac:dyDescent="0.35">
      <c r="V8258" s="17"/>
    </row>
    <row r="8259" spans="22:22" x14ac:dyDescent="0.35">
      <c r="V8259" s="17"/>
    </row>
    <row r="8260" spans="22:22" x14ac:dyDescent="0.35">
      <c r="V8260" s="17"/>
    </row>
    <row r="8261" spans="22:22" x14ac:dyDescent="0.35">
      <c r="V8261" s="17"/>
    </row>
    <row r="8262" spans="22:22" x14ac:dyDescent="0.35">
      <c r="V8262" s="17"/>
    </row>
    <row r="8263" spans="22:22" x14ac:dyDescent="0.35">
      <c r="V8263" s="17"/>
    </row>
    <row r="8264" spans="22:22" x14ac:dyDescent="0.35">
      <c r="V8264" s="17"/>
    </row>
    <row r="8265" spans="22:22" x14ac:dyDescent="0.35">
      <c r="V8265" s="17"/>
    </row>
    <row r="8266" spans="22:22" x14ac:dyDescent="0.35">
      <c r="V8266" s="17"/>
    </row>
    <row r="8267" spans="22:22" x14ac:dyDescent="0.35">
      <c r="V8267" s="17"/>
    </row>
    <row r="8268" spans="22:22" x14ac:dyDescent="0.35">
      <c r="V8268" s="17"/>
    </row>
    <row r="8269" spans="22:22" x14ac:dyDescent="0.35">
      <c r="V8269" s="17"/>
    </row>
    <row r="8270" spans="22:22" x14ac:dyDescent="0.35">
      <c r="V8270" s="17"/>
    </row>
    <row r="8271" spans="22:22" x14ac:dyDescent="0.35">
      <c r="V8271" s="17"/>
    </row>
    <row r="8272" spans="22:22" x14ac:dyDescent="0.35">
      <c r="V8272" s="17"/>
    </row>
    <row r="8273" spans="22:22" x14ac:dyDescent="0.35">
      <c r="V8273" s="17"/>
    </row>
    <row r="8274" spans="22:22" x14ac:dyDescent="0.35">
      <c r="V8274" s="17"/>
    </row>
    <row r="8275" spans="22:22" x14ac:dyDescent="0.35">
      <c r="V8275" s="17"/>
    </row>
    <row r="8276" spans="22:22" x14ac:dyDescent="0.35">
      <c r="V8276" s="17"/>
    </row>
    <row r="8277" spans="22:22" x14ac:dyDescent="0.35">
      <c r="V8277" s="17"/>
    </row>
    <row r="8278" spans="22:22" x14ac:dyDescent="0.35">
      <c r="V8278" s="17"/>
    </row>
    <row r="8279" spans="22:22" x14ac:dyDescent="0.35">
      <c r="V8279" s="17"/>
    </row>
    <row r="8280" spans="22:22" x14ac:dyDescent="0.35">
      <c r="V8280" s="17"/>
    </row>
    <row r="8281" spans="22:22" x14ac:dyDescent="0.35">
      <c r="V8281" s="17"/>
    </row>
    <row r="8282" spans="22:22" x14ac:dyDescent="0.35">
      <c r="V8282" s="17"/>
    </row>
    <row r="8283" spans="22:22" x14ac:dyDescent="0.35">
      <c r="V8283" s="17"/>
    </row>
    <row r="8284" spans="22:22" x14ac:dyDescent="0.35">
      <c r="V8284" s="17"/>
    </row>
    <row r="8285" spans="22:22" x14ac:dyDescent="0.35">
      <c r="V8285" s="17"/>
    </row>
    <row r="8286" spans="22:22" x14ac:dyDescent="0.35">
      <c r="V8286" s="17"/>
    </row>
    <row r="8287" spans="22:22" x14ac:dyDescent="0.35">
      <c r="V8287" s="17"/>
    </row>
    <row r="8288" spans="22:22" x14ac:dyDescent="0.35">
      <c r="V8288" s="17"/>
    </row>
    <row r="8289" spans="22:22" x14ac:dyDescent="0.35">
      <c r="V8289" s="17"/>
    </row>
    <row r="8290" spans="22:22" x14ac:dyDescent="0.35">
      <c r="V8290" s="17"/>
    </row>
    <row r="8291" spans="22:22" x14ac:dyDescent="0.35">
      <c r="V8291" s="17"/>
    </row>
    <row r="8292" spans="22:22" x14ac:dyDescent="0.35">
      <c r="V8292" s="17"/>
    </row>
    <row r="8293" spans="22:22" x14ac:dyDescent="0.35">
      <c r="V8293" s="17"/>
    </row>
    <row r="8294" spans="22:22" x14ac:dyDescent="0.35">
      <c r="V8294" s="17"/>
    </row>
    <row r="8295" spans="22:22" x14ac:dyDescent="0.35">
      <c r="V8295" s="17"/>
    </row>
    <row r="8296" spans="22:22" x14ac:dyDescent="0.35">
      <c r="V8296" s="17"/>
    </row>
    <row r="8297" spans="22:22" x14ac:dyDescent="0.35">
      <c r="V8297" s="17"/>
    </row>
    <row r="8298" spans="22:22" x14ac:dyDescent="0.35">
      <c r="V8298" s="17"/>
    </row>
    <row r="8299" spans="22:22" x14ac:dyDescent="0.35">
      <c r="V8299" s="17"/>
    </row>
    <row r="8300" spans="22:22" x14ac:dyDescent="0.35">
      <c r="V8300" s="17"/>
    </row>
    <row r="8301" spans="22:22" x14ac:dyDescent="0.35">
      <c r="V8301" s="17"/>
    </row>
    <row r="8302" spans="22:22" x14ac:dyDescent="0.35">
      <c r="V8302" s="17"/>
    </row>
    <row r="8303" spans="22:22" x14ac:dyDescent="0.35">
      <c r="V8303" s="17"/>
    </row>
    <row r="8304" spans="22:22" x14ac:dyDescent="0.35">
      <c r="V8304" s="17"/>
    </row>
    <row r="8305" spans="22:22" x14ac:dyDescent="0.35">
      <c r="V8305" s="17"/>
    </row>
    <row r="8306" spans="22:22" x14ac:dyDescent="0.35">
      <c r="V8306" s="17"/>
    </row>
    <row r="8307" spans="22:22" x14ac:dyDescent="0.35">
      <c r="V8307" s="17"/>
    </row>
    <row r="8308" spans="22:22" x14ac:dyDescent="0.35">
      <c r="V8308" s="17"/>
    </row>
    <row r="8309" spans="22:22" x14ac:dyDescent="0.35">
      <c r="V8309" s="17"/>
    </row>
    <row r="8310" spans="22:22" x14ac:dyDescent="0.35">
      <c r="V8310" s="17"/>
    </row>
    <row r="8311" spans="22:22" x14ac:dyDescent="0.35">
      <c r="V8311" s="17"/>
    </row>
    <row r="8312" spans="22:22" x14ac:dyDescent="0.35">
      <c r="V8312" s="17"/>
    </row>
    <row r="8313" spans="22:22" x14ac:dyDescent="0.35">
      <c r="V8313" s="17"/>
    </row>
    <row r="8314" spans="22:22" x14ac:dyDescent="0.35">
      <c r="V8314" s="17"/>
    </row>
    <row r="8315" spans="22:22" x14ac:dyDescent="0.35">
      <c r="V8315" s="17"/>
    </row>
    <row r="8316" spans="22:22" x14ac:dyDescent="0.35">
      <c r="V8316" s="17"/>
    </row>
    <row r="8317" spans="22:22" x14ac:dyDescent="0.35">
      <c r="V8317" s="17"/>
    </row>
    <row r="8318" spans="22:22" x14ac:dyDescent="0.35">
      <c r="V8318" s="17"/>
    </row>
    <row r="8319" spans="22:22" x14ac:dyDescent="0.35">
      <c r="V8319" s="17"/>
    </row>
    <row r="8320" spans="22:22" x14ac:dyDescent="0.35">
      <c r="V8320" s="17"/>
    </row>
    <row r="8321" spans="22:22" x14ac:dyDescent="0.35">
      <c r="V8321" s="17"/>
    </row>
    <row r="8322" spans="22:22" x14ac:dyDescent="0.35">
      <c r="V8322" s="17"/>
    </row>
    <row r="8323" spans="22:22" x14ac:dyDescent="0.35">
      <c r="V8323" s="17"/>
    </row>
    <row r="8324" spans="22:22" x14ac:dyDescent="0.35">
      <c r="V8324" s="17"/>
    </row>
    <row r="8325" spans="22:22" x14ac:dyDescent="0.35">
      <c r="V8325" s="17"/>
    </row>
    <row r="8326" spans="22:22" x14ac:dyDescent="0.35">
      <c r="V8326" s="17"/>
    </row>
    <row r="8327" spans="22:22" x14ac:dyDescent="0.35">
      <c r="V8327" s="17"/>
    </row>
    <row r="8328" spans="22:22" x14ac:dyDescent="0.35">
      <c r="V8328" s="17"/>
    </row>
    <row r="8329" spans="22:22" x14ac:dyDescent="0.35">
      <c r="V8329" s="17"/>
    </row>
    <row r="8330" spans="22:22" x14ac:dyDescent="0.35">
      <c r="V8330" s="17"/>
    </row>
    <row r="8331" spans="22:22" x14ac:dyDescent="0.35">
      <c r="V8331" s="17"/>
    </row>
    <row r="8332" spans="22:22" x14ac:dyDescent="0.35">
      <c r="V8332" s="17"/>
    </row>
    <row r="8333" spans="22:22" x14ac:dyDescent="0.35">
      <c r="V8333" s="17"/>
    </row>
    <row r="8334" spans="22:22" x14ac:dyDescent="0.35">
      <c r="V8334" s="17"/>
    </row>
    <row r="8335" spans="22:22" x14ac:dyDescent="0.35">
      <c r="V8335" s="17"/>
    </row>
    <row r="8336" spans="22:22" x14ac:dyDescent="0.35">
      <c r="V8336" s="17"/>
    </row>
    <row r="8337" spans="22:22" x14ac:dyDescent="0.35">
      <c r="V8337" s="17"/>
    </row>
    <row r="8338" spans="22:22" x14ac:dyDescent="0.35">
      <c r="V8338" s="17"/>
    </row>
    <row r="8339" spans="22:22" x14ac:dyDescent="0.35">
      <c r="V8339" s="17"/>
    </row>
    <row r="8340" spans="22:22" x14ac:dyDescent="0.35">
      <c r="V8340" s="17"/>
    </row>
    <row r="8341" spans="22:22" x14ac:dyDescent="0.35">
      <c r="V8341" s="17"/>
    </row>
    <row r="8342" spans="22:22" x14ac:dyDescent="0.35">
      <c r="V8342" s="17"/>
    </row>
    <row r="8343" spans="22:22" x14ac:dyDescent="0.35">
      <c r="V8343" s="17"/>
    </row>
    <row r="8344" spans="22:22" x14ac:dyDescent="0.35">
      <c r="V8344" s="17"/>
    </row>
    <row r="8345" spans="22:22" x14ac:dyDescent="0.35">
      <c r="V8345" s="17"/>
    </row>
    <row r="8346" spans="22:22" x14ac:dyDescent="0.35">
      <c r="V8346" s="17"/>
    </row>
    <row r="8347" spans="22:22" x14ac:dyDescent="0.35">
      <c r="V8347" s="17"/>
    </row>
    <row r="8348" spans="22:22" x14ac:dyDescent="0.35">
      <c r="V8348" s="17"/>
    </row>
    <row r="8349" spans="22:22" x14ac:dyDescent="0.35">
      <c r="V8349" s="17"/>
    </row>
    <row r="8350" spans="22:22" x14ac:dyDescent="0.35">
      <c r="V8350" s="17"/>
    </row>
    <row r="8351" spans="22:22" x14ac:dyDescent="0.35">
      <c r="V8351" s="17"/>
    </row>
    <row r="8352" spans="22:22" x14ac:dyDescent="0.35">
      <c r="V8352" s="17"/>
    </row>
    <row r="8353" spans="22:22" x14ac:dyDescent="0.35">
      <c r="V8353" s="17"/>
    </row>
    <row r="8354" spans="22:22" x14ac:dyDescent="0.35">
      <c r="V8354" s="17"/>
    </row>
    <row r="8355" spans="22:22" x14ac:dyDescent="0.35">
      <c r="V8355" s="17"/>
    </row>
    <row r="8356" spans="22:22" x14ac:dyDescent="0.35">
      <c r="V8356" s="17"/>
    </row>
    <row r="8357" spans="22:22" x14ac:dyDescent="0.35">
      <c r="V8357" s="17"/>
    </row>
    <row r="8358" spans="22:22" x14ac:dyDescent="0.35">
      <c r="V8358" s="17"/>
    </row>
    <row r="8359" spans="22:22" x14ac:dyDescent="0.35">
      <c r="V8359" s="17"/>
    </row>
    <row r="8360" spans="22:22" x14ac:dyDescent="0.35">
      <c r="V8360" s="17"/>
    </row>
    <row r="8361" spans="22:22" x14ac:dyDescent="0.35">
      <c r="V8361" s="17"/>
    </row>
    <row r="8362" spans="22:22" x14ac:dyDescent="0.35">
      <c r="V8362" s="17"/>
    </row>
    <row r="8363" spans="22:22" x14ac:dyDescent="0.35">
      <c r="V8363" s="17"/>
    </row>
    <row r="8364" spans="22:22" x14ac:dyDescent="0.35">
      <c r="V8364" s="17"/>
    </row>
    <row r="8365" spans="22:22" x14ac:dyDescent="0.35">
      <c r="V8365" s="17"/>
    </row>
    <row r="8366" spans="22:22" x14ac:dyDescent="0.35">
      <c r="V8366" s="17"/>
    </row>
    <row r="8367" spans="22:22" x14ac:dyDescent="0.35">
      <c r="V8367" s="17"/>
    </row>
    <row r="8368" spans="22:22" x14ac:dyDescent="0.35">
      <c r="V8368" s="17"/>
    </row>
    <row r="8369" spans="22:22" x14ac:dyDescent="0.35">
      <c r="V8369" s="17"/>
    </row>
    <row r="8370" spans="22:22" x14ac:dyDescent="0.35">
      <c r="V8370" s="17"/>
    </row>
    <row r="8371" spans="22:22" x14ac:dyDescent="0.35">
      <c r="V8371" s="17"/>
    </row>
    <row r="8372" spans="22:22" x14ac:dyDescent="0.35">
      <c r="V8372" s="17"/>
    </row>
    <row r="8373" spans="22:22" x14ac:dyDescent="0.35">
      <c r="V8373" s="17"/>
    </row>
    <row r="8374" spans="22:22" x14ac:dyDescent="0.35">
      <c r="V8374" s="17"/>
    </row>
    <row r="8375" spans="22:22" x14ac:dyDescent="0.35">
      <c r="V8375" s="17"/>
    </row>
    <row r="8376" spans="22:22" x14ac:dyDescent="0.35">
      <c r="V8376" s="17"/>
    </row>
    <row r="8377" spans="22:22" x14ac:dyDescent="0.35">
      <c r="V8377" s="17"/>
    </row>
    <row r="8378" spans="22:22" x14ac:dyDescent="0.35">
      <c r="V8378" s="17"/>
    </row>
    <row r="8379" spans="22:22" x14ac:dyDescent="0.35">
      <c r="V8379" s="17"/>
    </row>
    <row r="8380" spans="22:22" x14ac:dyDescent="0.35">
      <c r="V8380" s="17"/>
    </row>
    <row r="8381" spans="22:22" x14ac:dyDescent="0.35">
      <c r="V8381" s="17"/>
    </row>
    <row r="8382" spans="22:22" x14ac:dyDescent="0.35">
      <c r="V8382" s="17"/>
    </row>
    <row r="8383" spans="22:22" x14ac:dyDescent="0.35">
      <c r="V8383" s="17"/>
    </row>
    <row r="8384" spans="22:22" x14ac:dyDescent="0.35">
      <c r="V8384" s="17"/>
    </row>
    <row r="8385" spans="22:22" x14ac:dyDescent="0.35">
      <c r="V8385" s="17"/>
    </row>
    <row r="8386" spans="22:22" x14ac:dyDescent="0.35">
      <c r="V8386" s="17"/>
    </row>
    <row r="8387" spans="22:22" x14ac:dyDescent="0.35">
      <c r="V8387" s="17"/>
    </row>
    <row r="8388" spans="22:22" x14ac:dyDescent="0.35">
      <c r="V8388" s="17"/>
    </row>
    <row r="8389" spans="22:22" x14ac:dyDescent="0.35">
      <c r="V8389" s="17"/>
    </row>
    <row r="8390" spans="22:22" x14ac:dyDescent="0.35">
      <c r="V8390" s="17"/>
    </row>
    <row r="8391" spans="22:22" x14ac:dyDescent="0.35">
      <c r="V8391" s="17"/>
    </row>
    <row r="8392" spans="22:22" x14ac:dyDescent="0.35">
      <c r="V8392" s="17"/>
    </row>
    <row r="8393" spans="22:22" x14ac:dyDescent="0.35">
      <c r="V8393" s="17"/>
    </row>
    <row r="8394" spans="22:22" x14ac:dyDescent="0.35">
      <c r="V8394" s="17"/>
    </row>
    <row r="8395" spans="22:22" x14ac:dyDescent="0.35">
      <c r="V8395" s="17"/>
    </row>
    <row r="8396" spans="22:22" x14ac:dyDescent="0.35">
      <c r="V8396" s="17"/>
    </row>
    <row r="8397" spans="22:22" x14ac:dyDescent="0.35">
      <c r="V8397" s="17"/>
    </row>
    <row r="8398" spans="22:22" x14ac:dyDescent="0.35">
      <c r="V8398" s="17"/>
    </row>
    <row r="8399" spans="22:22" x14ac:dyDescent="0.35">
      <c r="V8399" s="17"/>
    </row>
    <row r="8400" spans="22:22" x14ac:dyDescent="0.35">
      <c r="V8400" s="17"/>
    </row>
    <row r="8401" spans="22:22" x14ac:dyDescent="0.35">
      <c r="V8401" s="17"/>
    </row>
    <row r="8402" spans="22:22" x14ac:dyDescent="0.35">
      <c r="V8402" s="17"/>
    </row>
    <row r="8403" spans="22:22" x14ac:dyDescent="0.35">
      <c r="V8403" s="17"/>
    </row>
    <row r="8404" spans="22:22" x14ac:dyDescent="0.35">
      <c r="V8404" s="17"/>
    </row>
    <row r="8405" spans="22:22" x14ac:dyDescent="0.35">
      <c r="V8405" s="17"/>
    </row>
    <row r="8406" spans="22:22" x14ac:dyDescent="0.35">
      <c r="V8406" s="17"/>
    </row>
    <row r="8407" spans="22:22" x14ac:dyDescent="0.35">
      <c r="V8407" s="17"/>
    </row>
    <row r="8408" spans="22:22" x14ac:dyDescent="0.35">
      <c r="V8408" s="17"/>
    </row>
    <row r="8409" spans="22:22" x14ac:dyDescent="0.35">
      <c r="V8409" s="17"/>
    </row>
    <row r="8410" spans="22:22" x14ac:dyDescent="0.35">
      <c r="V8410" s="17"/>
    </row>
    <row r="8411" spans="22:22" x14ac:dyDescent="0.35">
      <c r="V8411" s="17"/>
    </row>
    <row r="8412" spans="22:22" x14ac:dyDescent="0.35">
      <c r="V8412" s="17"/>
    </row>
    <row r="8413" spans="22:22" x14ac:dyDescent="0.35">
      <c r="V8413" s="17"/>
    </row>
    <row r="8414" spans="22:22" x14ac:dyDescent="0.35">
      <c r="V8414" s="17"/>
    </row>
    <row r="8415" spans="22:22" x14ac:dyDescent="0.35">
      <c r="V8415" s="17"/>
    </row>
    <row r="8416" spans="22:22" x14ac:dyDescent="0.35">
      <c r="V8416" s="17"/>
    </row>
    <row r="8417" spans="22:22" x14ac:dyDescent="0.35">
      <c r="V8417" s="17"/>
    </row>
    <row r="8418" spans="22:22" x14ac:dyDescent="0.35">
      <c r="V8418" s="17"/>
    </row>
    <row r="8419" spans="22:22" x14ac:dyDescent="0.35">
      <c r="V8419" s="17"/>
    </row>
    <row r="8420" spans="22:22" x14ac:dyDescent="0.35">
      <c r="V8420" s="17"/>
    </row>
    <row r="8421" spans="22:22" x14ac:dyDescent="0.35">
      <c r="V8421" s="17"/>
    </row>
    <row r="8422" spans="22:22" x14ac:dyDescent="0.35">
      <c r="V8422" s="17"/>
    </row>
    <row r="8423" spans="22:22" x14ac:dyDescent="0.35">
      <c r="V8423" s="17"/>
    </row>
    <row r="8424" spans="22:22" x14ac:dyDescent="0.35">
      <c r="V8424" s="17"/>
    </row>
    <row r="8425" spans="22:22" x14ac:dyDescent="0.35">
      <c r="V8425" s="17"/>
    </row>
    <row r="8426" spans="22:22" x14ac:dyDescent="0.35">
      <c r="V8426" s="17"/>
    </row>
    <row r="8427" spans="22:22" x14ac:dyDescent="0.35">
      <c r="V8427" s="17"/>
    </row>
    <row r="8428" spans="22:22" x14ac:dyDescent="0.35">
      <c r="V8428" s="17"/>
    </row>
    <row r="8429" spans="22:22" x14ac:dyDescent="0.35">
      <c r="V8429" s="17"/>
    </row>
    <row r="8430" spans="22:22" x14ac:dyDescent="0.35">
      <c r="V8430" s="17"/>
    </row>
    <row r="8431" spans="22:22" x14ac:dyDescent="0.35">
      <c r="V8431" s="17"/>
    </row>
    <row r="8432" spans="22:22" x14ac:dyDescent="0.35">
      <c r="V8432" s="17"/>
    </row>
    <row r="8433" spans="22:22" x14ac:dyDescent="0.35">
      <c r="V8433" s="17"/>
    </row>
    <row r="8434" spans="22:22" x14ac:dyDescent="0.35">
      <c r="V8434" s="17"/>
    </row>
    <row r="8435" spans="22:22" x14ac:dyDescent="0.35">
      <c r="V8435" s="17"/>
    </row>
    <row r="8436" spans="22:22" x14ac:dyDescent="0.35">
      <c r="V8436" s="17"/>
    </row>
    <row r="8437" spans="22:22" x14ac:dyDescent="0.35">
      <c r="V8437" s="17"/>
    </row>
    <row r="8438" spans="22:22" x14ac:dyDescent="0.35">
      <c r="V8438" s="17"/>
    </row>
    <row r="8439" spans="22:22" x14ac:dyDescent="0.35">
      <c r="V8439" s="17"/>
    </row>
    <row r="8440" spans="22:22" x14ac:dyDescent="0.35">
      <c r="V8440" s="17"/>
    </row>
    <row r="8441" spans="22:22" x14ac:dyDescent="0.35">
      <c r="V8441" s="17"/>
    </row>
    <row r="8442" spans="22:22" x14ac:dyDescent="0.35">
      <c r="V8442" s="17"/>
    </row>
    <row r="8443" spans="22:22" x14ac:dyDescent="0.35">
      <c r="V8443" s="17"/>
    </row>
    <row r="8444" spans="22:22" x14ac:dyDescent="0.35">
      <c r="V8444" s="17"/>
    </row>
    <row r="8445" spans="22:22" x14ac:dyDescent="0.35">
      <c r="V8445" s="17"/>
    </row>
    <row r="8446" spans="22:22" x14ac:dyDescent="0.35">
      <c r="V8446" s="17"/>
    </row>
    <row r="8447" spans="22:22" x14ac:dyDescent="0.35">
      <c r="V8447" s="17"/>
    </row>
    <row r="8448" spans="22:22" x14ac:dyDescent="0.35">
      <c r="V8448" s="17"/>
    </row>
    <row r="8449" spans="22:22" x14ac:dyDescent="0.35">
      <c r="V8449" s="17"/>
    </row>
    <row r="8450" spans="22:22" x14ac:dyDescent="0.35">
      <c r="V8450" s="17"/>
    </row>
    <row r="8451" spans="22:22" x14ac:dyDescent="0.35">
      <c r="V8451" s="17"/>
    </row>
    <row r="8452" spans="22:22" x14ac:dyDescent="0.35">
      <c r="V8452" s="17"/>
    </row>
    <row r="8453" spans="22:22" x14ac:dyDescent="0.35">
      <c r="V8453" s="17"/>
    </row>
    <row r="8454" spans="22:22" x14ac:dyDescent="0.35">
      <c r="V8454" s="17"/>
    </row>
    <row r="8455" spans="22:22" x14ac:dyDescent="0.35">
      <c r="V8455" s="17"/>
    </row>
    <row r="8456" spans="22:22" x14ac:dyDescent="0.35">
      <c r="V8456" s="17"/>
    </row>
    <row r="8457" spans="22:22" x14ac:dyDescent="0.35">
      <c r="V8457" s="17"/>
    </row>
    <row r="8458" spans="22:22" x14ac:dyDescent="0.35">
      <c r="V8458" s="17"/>
    </row>
    <row r="8459" spans="22:22" x14ac:dyDescent="0.35">
      <c r="V8459" s="17"/>
    </row>
    <row r="8460" spans="22:22" x14ac:dyDescent="0.35">
      <c r="V8460" s="17"/>
    </row>
    <row r="8461" spans="22:22" x14ac:dyDescent="0.35">
      <c r="V8461" s="17"/>
    </row>
    <row r="8462" spans="22:22" x14ac:dyDescent="0.35">
      <c r="V8462" s="17"/>
    </row>
    <row r="8463" spans="22:22" x14ac:dyDescent="0.35">
      <c r="V8463" s="17"/>
    </row>
    <row r="8464" spans="22:22" x14ac:dyDescent="0.35">
      <c r="V8464" s="17"/>
    </row>
    <row r="8465" spans="22:22" x14ac:dyDescent="0.35">
      <c r="V8465" s="17"/>
    </row>
    <row r="8466" spans="22:22" x14ac:dyDescent="0.35">
      <c r="V8466" s="17"/>
    </row>
    <row r="8467" spans="22:22" x14ac:dyDescent="0.35">
      <c r="V8467" s="17"/>
    </row>
    <row r="8468" spans="22:22" x14ac:dyDescent="0.35">
      <c r="V8468" s="17"/>
    </row>
    <row r="8469" spans="22:22" x14ac:dyDescent="0.35">
      <c r="V8469" s="17"/>
    </row>
    <row r="8470" spans="22:22" x14ac:dyDescent="0.35">
      <c r="V8470" s="17"/>
    </row>
    <row r="8471" spans="22:22" x14ac:dyDescent="0.35">
      <c r="V8471" s="17"/>
    </row>
    <row r="8472" spans="22:22" x14ac:dyDescent="0.35">
      <c r="V8472" s="17"/>
    </row>
    <row r="8473" spans="22:22" x14ac:dyDescent="0.35">
      <c r="V8473" s="17"/>
    </row>
    <row r="8474" spans="22:22" x14ac:dyDescent="0.35">
      <c r="V8474" s="17"/>
    </row>
    <row r="8475" spans="22:22" x14ac:dyDescent="0.35">
      <c r="V8475" s="17"/>
    </row>
    <row r="8476" spans="22:22" x14ac:dyDescent="0.35">
      <c r="V8476" s="17"/>
    </row>
    <row r="8477" spans="22:22" x14ac:dyDescent="0.35">
      <c r="V8477" s="17"/>
    </row>
    <row r="8478" spans="22:22" x14ac:dyDescent="0.35">
      <c r="V8478" s="17"/>
    </row>
    <row r="8479" spans="22:22" x14ac:dyDescent="0.35">
      <c r="V8479" s="17"/>
    </row>
    <row r="8480" spans="22:22" x14ac:dyDescent="0.35">
      <c r="V8480" s="17"/>
    </row>
    <row r="8481" spans="22:22" x14ac:dyDescent="0.35">
      <c r="V8481" s="17"/>
    </row>
    <row r="8482" spans="22:22" x14ac:dyDescent="0.35">
      <c r="V8482" s="17"/>
    </row>
    <row r="8483" spans="22:22" x14ac:dyDescent="0.35">
      <c r="V8483" s="17"/>
    </row>
    <row r="8484" spans="22:22" x14ac:dyDescent="0.35">
      <c r="V8484" s="17"/>
    </row>
    <row r="8485" spans="22:22" x14ac:dyDescent="0.35">
      <c r="V8485" s="17"/>
    </row>
    <row r="8486" spans="22:22" x14ac:dyDescent="0.35">
      <c r="V8486" s="17"/>
    </row>
    <row r="8487" spans="22:22" x14ac:dyDescent="0.35">
      <c r="V8487" s="17"/>
    </row>
    <row r="8488" spans="22:22" x14ac:dyDescent="0.35">
      <c r="V8488" s="17"/>
    </row>
    <row r="8489" spans="22:22" x14ac:dyDescent="0.35">
      <c r="V8489" s="17"/>
    </row>
    <row r="8490" spans="22:22" x14ac:dyDescent="0.35">
      <c r="V8490" s="17"/>
    </row>
    <row r="8491" spans="22:22" x14ac:dyDescent="0.35">
      <c r="V8491" s="17"/>
    </row>
    <row r="8492" spans="22:22" x14ac:dyDescent="0.35">
      <c r="V8492" s="17"/>
    </row>
    <row r="8493" spans="22:22" x14ac:dyDescent="0.35">
      <c r="V8493" s="17"/>
    </row>
    <row r="8494" spans="22:22" x14ac:dyDescent="0.35">
      <c r="V8494" s="17"/>
    </row>
    <row r="8495" spans="22:22" x14ac:dyDescent="0.35">
      <c r="V8495" s="17"/>
    </row>
    <row r="8496" spans="22:22" x14ac:dyDescent="0.35">
      <c r="V8496" s="17"/>
    </row>
    <row r="8497" spans="22:22" x14ac:dyDescent="0.35">
      <c r="V8497" s="17"/>
    </row>
    <row r="8498" spans="22:22" x14ac:dyDescent="0.35">
      <c r="V8498" s="17"/>
    </row>
    <row r="8499" spans="22:22" x14ac:dyDescent="0.35">
      <c r="V8499" s="17"/>
    </row>
    <row r="8500" spans="22:22" x14ac:dyDescent="0.35">
      <c r="V8500" s="17"/>
    </row>
    <row r="8501" spans="22:22" x14ac:dyDescent="0.35">
      <c r="V8501" s="17"/>
    </row>
    <row r="8502" spans="22:22" x14ac:dyDescent="0.35">
      <c r="V8502" s="17"/>
    </row>
    <row r="8503" spans="22:22" x14ac:dyDescent="0.35">
      <c r="V8503" s="17"/>
    </row>
    <row r="8504" spans="22:22" x14ac:dyDescent="0.35">
      <c r="V8504" s="17"/>
    </row>
    <row r="8505" spans="22:22" x14ac:dyDescent="0.35">
      <c r="V8505" s="17"/>
    </row>
    <row r="8506" spans="22:22" x14ac:dyDescent="0.35">
      <c r="V8506" s="17"/>
    </row>
    <row r="8507" spans="22:22" x14ac:dyDescent="0.35">
      <c r="V8507" s="17"/>
    </row>
    <row r="8508" spans="22:22" x14ac:dyDescent="0.35">
      <c r="V8508" s="17"/>
    </row>
    <row r="8509" spans="22:22" x14ac:dyDescent="0.35">
      <c r="V8509" s="17"/>
    </row>
    <row r="8510" spans="22:22" x14ac:dyDescent="0.35">
      <c r="V8510" s="17"/>
    </row>
    <row r="8511" spans="22:22" x14ac:dyDescent="0.35">
      <c r="V8511" s="17"/>
    </row>
    <row r="8512" spans="22:22" x14ac:dyDescent="0.35">
      <c r="V8512" s="17"/>
    </row>
    <row r="8513" spans="22:22" x14ac:dyDescent="0.35">
      <c r="V8513" s="17"/>
    </row>
    <row r="8514" spans="22:22" x14ac:dyDescent="0.35">
      <c r="V8514" s="17"/>
    </row>
    <row r="8515" spans="22:22" x14ac:dyDescent="0.35">
      <c r="V8515" s="17"/>
    </row>
    <row r="8516" spans="22:22" x14ac:dyDescent="0.35">
      <c r="V8516" s="17"/>
    </row>
    <row r="8517" spans="22:22" x14ac:dyDescent="0.35">
      <c r="V8517" s="17"/>
    </row>
    <row r="8518" spans="22:22" x14ac:dyDescent="0.35">
      <c r="V8518" s="17"/>
    </row>
    <row r="8519" spans="22:22" x14ac:dyDescent="0.35">
      <c r="V8519" s="17"/>
    </row>
    <row r="8520" spans="22:22" x14ac:dyDescent="0.35">
      <c r="V8520" s="17"/>
    </row>
    <row r="8521" spans="22:22" x14ac:dyDescent="0.35">
      <c r="V8521" s="17"/>
    </row>
    <row r="8522" spans="22:22" x14ac:dyDescent="0.35">
      <c r="V8522" s="17"/>
    </row>
    <row r="8523" spans="22:22" x14ac:dyDescent="0.35">
      <c r="V8523" s="17"/>
    </row>
    <row r="8524" spans="22:22" x14ac:dyDescent="0.35">
      <c r="V8524" s="17"/>
    </row>
    <row r="8525" spans="22:22" x14ac:dyDescent="0.35">
      <c r="V8525" s="17"/>
    </row>
    <row r="8526" spans="22:22" x14ac:dyDescent="0.35">
      <c r="V8526" s="17"/>
    </row>
    <row r="8527" spans="22:22" x14ac:dyDescent="0.35">
      <c r="V8527" s="17"/>
    </row>
    <row r="8528" spans="22:22" x14ac:dyDescent="0.35">
      <c r="V8528" s="17"/>
    </row>
    <row r="8529" spans="22:22" x14ac:dyDescent="0.35">
      <c r="V8529" s="17"/>
    </row>
    <row r="8530" spans="22:22" x14ac:dyDescent="0.35">
      <c r="V8530" s="17"/>
    </row>
    <row r="8531" spans="22:22" x14ac:dyDescent="0.35">
      <c r="V8531" s="17"/>
    </row>
    <row r="8532" spans="22:22" x14ac:dyDescent="0.35">
      <c r="V8532" s="17"/>
    </row>
    <row r="8533" spans="22:22" x14ac:dyDescent="0.35">
      <c r="V8533" s="17"/>
    </row>
    <row r="8534" spans="22:22" x14ac:dyDescent="0.35">
      <c r="V8534" s="17"/>
    </row>
    <row r="8535" spans="22:22" x14ac:dyDescent="0.35">
      <c r="V8535" s="17"/>
    </row>
    <row r="8536" spans="22:22" x14ac:dyDescent="0.35">
      <c r="V8536" s="17"/>
    </row>
    <row r="8537" spans="22:22" x14ac:dyDescent="0.35">
      <c r="V8537" s="17"/>
    </row>
    <row r="8538" spans="22:22" x14ac:dyDescent="0.35">
      <c r="V8538" s="17"/>
    </row>
    <row r="8539" spans="22:22" x14ac:dyDescent="0.35">
      <c r="V8539" s="17"/>
    </row>
    <row r="8540" spans="22:22" x14ac:dyDescent="0.35">
      <c r="V8540" s="17"/>
    </row>
    <row r="8541" spans="22:22" x14ac:dyDescent="0.35">
      <c r="V8541" s="17"/>
    </row>
    <row r="8542" spans="22:22" x14ac:dyDescent="0.35">
      <c r="V8542" s="17"/>
    </row>
    <row r="8543" spans="22:22" x14ac:dyDescent="0.35">
      <c r="V8543" s="17"/>
    </row>
    <row r="8544" spans="22:22" x14ac:dyDescent="0.35">
      <c r="V8544" s="17"/>
    </row>
    <row r="8545" spans="22:22" x14ac:dyDescent="0.35">
      <c r="V8545" s="17"/>
    </row>
    <row r="8546" spans="22:22" x14ac:dyDescent="0.35">
      <c r="V8546" s="17"/>
    </row>
    <row r="8547" spans="22:22" x14ac:dyDescent="0.35">
      <c r="V8547" s="17"/>
    </row>
    <row r="8548" spans="22:22" x14ac:dyDescent="0.35">
      <c r="V8548" s="17"/>
    </row>
    <row r="8549" spans="22:22" x14ac:dyDescent="0.35">
      <c r="V8549" s="17"/>
    </row>
    <row r="8550" spans="22:22" x14ac:dyDescent="0.35">
      <c r="V8550" s="17"/>
    </row>
    <row r="8551" spans="22:22" x14ac:dyDescent="0.35">
      <c r="V8551" s="17"/>
    </row>
    <row r="8552" spans="22:22" x14ac:dyDescent="0.35">
      <c r="V8552" s="17"/>
    </row>
    <row r="8553" spans="22:22" x14ac:dyDescent="0.35">
      <c r="V8553" s="17"/>
    </row>
    <row r="8554" spans="22:22" x14ac:dyDescent="0.35">
      <c r="V8554" s="17"/>
    </row>
    <row r="8555" spans="22:22" x14ac:dyDescent="0.35">
      <c r="V8555" s="17"/>
    </row>
    <row r="8556" spans="22:22" x14ac:dyDescent="0.35">
      <c r="V8556" s="17"/>
    </row>
    <row r="8557" spans="22:22" x14ac:dyDescent="0.35">
      <c r="V8557" s="17"/>
    </row>
    <row r="8558" spans="22:22" x14ac:dyDescent="0.35">
      <c r="V8558" s="17"/>
    </row>
    <row r="8559" spans="22:22" x14ac:dyDescent="0.35">
      <c r="V8559" s="17"/>
    </row>
    <row r="8560" spans="22:22" x14ac:dyDescent="0.35">
      <c r="V8560" s="17"/>
    </row>
    <row r="8561" spans="22:22" x14ac:dyDescent="0.35">
      <c r="V8561" s="17"/>
    </row>
    <row r="8562" spans="22:22" x14ac:dyDescent="0.35">
      <c r="V8562" s="17"/>
    </row>
    <row r="8563" spans="22:22" x14ac:dyDescent="0.35">
      <c r="V8563" s="17"/>
    </row>
    <row r="8564" spans="22:22" x14ac:dyDescent="0.35">
      <c r="V8564" s="17"/>
    </row>
    <row r="8565" spans="22:22" x14ac:dyDescent="0.35">
      <c r="V8565" s="17"/>
    </row>
    <row r="8566" spans="22:22" x14ac:dyDescent="0.35">
      <c r="V8566" s="17"/>
    </row>
    <row r="8567" spans="22:22" x14ac:dyDescent="0.35">
      <c r="V8567" s="17"/>
    </row>
    <row r="8568" spans="22:22" x14ac:dyDescent="0.35">
      <c r="V8568" s="17"/>
    </row>
    <row r="8569" spans="22:22" x14ac:dyDescent="0.35">
      <c r="V8569" s="17"/>
    </row>
    <row r="8570" spans="22:22" x14ac:dyDescent="0.35">
      <c r="V8570" s="17"/>
    </row>
    <row r="8571" spans="22:22" x14ac:dyDescent="0.35">
      <c r="V8571" s="17"/>
    </row>
    <row r="8572" spans="22:22" x14ac:dyDescent="0.35">
      <c r="V8572" s="17"/>
    </row>
    <row r="8573" spans="22:22" x14ac:dyDescent="0.35">
      <c r="V8573" s="17"/>
    </row>
    <row r="8574" spans="22:22" x14ac:dyDescent="0.35">
      <c r="V8574" s="17"/>
    </row>
    <row r="8575" spans="22:22" x14ac:dyDescent="0.35">
      <c r="V8575" s="17"/>
    </row>
    <row r="8576" spans="22:22" x14ac:dyDescent="0.35">
      <c r="V8576" s="17"/>
    </row>
    <row r="8577" spans="22:22" x14ac:dyDescent="0.35">
      <c r="V8577" s="17"/>
    </row>
    <row r="8578" spans="22:22" x14ac:dyDescent="0.35">
      <c r="V8578" s="17"/>
    </row>
    <row r="8579" spans="22:22" x14ac:dyDescent="0.35">
      <c r="V8579" s="17"/>
    </row>
    <row r="8580" spans="22:22" x14ac:dyDescent="0.35">
      <c r="V8580" s="17"/>
    </row>
    <row r="8581" spans="22:22" x14ac:dyDescent="0.35">
      <c r="V8581" s="17"/>
    </row>
    <row r="8582" spans="22:22" x14ac:dyDescent="0.35">
      <c r="V8582" s="17"/>
    </row>
    <row r="8583" spans="22:22" x14ac:dyDescent="0.35">
      <c r="V8583" s="17"/>
    </row>
    <row r="8584" spans="22:22" x14ac:dyDescent="0.35">
      <c r="V8584" s="17"/>
    </row>
    <row r="8585" spans="22:22" x14ac:dyDescent="0.35">
      <c r="V8585" s="17"/>
    </row>
    <row r="8586" spans="22:22" x14ac:dyDescent="0.35">
      <c r="V8586" s="17"/>
    </row>
    <row r="8587" spans="22:22" x14ac:dyDescent="0.35">
      <c r="V8587" s="17"/>
    </row>
    <row r="8588" spans="22:22" x14ac:dyDescent="0.35">
      <c r="V8588" s="17"/>
    </row>
    <row r="8589" spans="22:22" x14ac:dyDescent="0.35">
      <c r="V8589" s="17"/>
    </row>
    <row r="8590" spans="22:22" x14ac:dyDescent="0.35">
      <c r="V8590" s="17"/>
    </row>
    <row r="8591" spans="22:22" x14ac:dyDescent="0.35">
      <c r="V8591" s="17"/>
    </row>
    <row r="8592" spans="22:22" x14ac:dyDescent="0.35">
      <c r="V8592" s="17"/>
    </row>
    <row r="8593" spans="22:22" x14ac:dyDescent="0.35">
      <c r="V8593" s="17"/>
    </row>
    <row r="8594" spans="22:22" x14ac:dyDescent="0.35">
      <c r="V8594" s="17"/>
    </row>
    <row r="8595" spans="22:22" x14ac:dyDescent="0.35">
      <c r="V8595" s="17"/>
    </row>
    <row r="8596" spans="22:22" x14ac:dyDescent="0.35">
      <c r="V8596" s="17"/>
    </row>
    <row r="8597" spans="22:22" x14ac:dyDescent="0.35">
      <c r="V8597" s="17"/>
    </row>
    <row r="8598" spans="22:22" x14ac:dyDescent="0.35">
      <c r="V8598" s="17"/>
    </row>
    <row r="8599" spans="22:22" x14ac:dyDescent="0.35">
      <c r="V8599" s="17"/>
    </row>
    <row r="8600" spans="22:22" x14ac:dyDescent="0.35">
      <c r="V8600" s="17"/>
    </row>
    <row r="8601" spans="22:22" x14ac:dyDescent="0.35">
      <c r="V8601" s="17"/>
    </row>
    <row r="8602" spans="22:22" x14ac:dyDescent="0.35">
      <c r="V8602" s="17"/>
    </row>
    <row r="8603" spans="22:22" x14ac:dyDescent="0.35">
      <c r="V8603" s="17"/>
    </row>
    <row r="8604" spans="22:22" x14ac:dyDescent="0.35">
      <c r="V8604" s="17"/>
    </row>
    <row r="8605" spans="22:22" x14ac:dyDescent="0.35">
      <c r="V8605" s="17"/>
    </row>
    <row r="8606" spans="22:22" x14ac:dyDescent="0.35">
      <c r="V8606" s="17"/>
    </row>
    <row r="8607" spans="22:22" x14ac:dyDescent="0.35">
      <c r="V8607" s="17"/>
    </row>
    <row r="8608" spans="22:22" x14ac:dyDescent="0.35">
      <c r="V8608" s="17"/>
    </row>
    <row r="8609" spans="22:22" x14ac:dyDescent="0.35">
      <c r="V8609" s="17"/>
    </row>
    <row r="8610" spans="22:22" x14ac:dyDescent="0.35">
      <c r="V8610" s="17"/>
    </row>
    <row r="8611" spans="22:22" x14ac:dyDescent="0.35">
      <c r="V8611" s="17"/>
    </row>
    <row r="8612" spans="22:22" x14ac:dyDescent="0.35">
      <c r="V8612" s="17"/>
    </row>
    <row r="8613" spans="22:22" x14ac:dyDescent="0.35">
      <c r="V8613" s="17"/>
    </row>
    <row r="8614" spans="22:22" x14ac:dyDescent="0.35">
      <c r="V8614" s="17"/>
    </row>
    <row r="8615" spans="22:22" x14ac:dyDescent="0.35">
      <c r="V8615" s="17"/>
    </row>
    <row r="8616" spans="22:22" x14ac:dyDescent="0.35">
      <c r="V8616" s="17"/>
    </row>
    <row r="8617" spans="22:22" x14ac:dyDescent="0.35">
      <c r="V8617" s="17"/>
    </row>
    <row r="8618" spans="22:22" x14ac:dyDescent="0.35">
      <c r="V8618" s="17"/>
    </row>
    <row r="8619" spans="22:22" x14ac:dyDescent="0.35">
      <c r="V8619" s="17"/>
    </row>
    <row r="8620" spans="22:22" x14ac:dyDescent="0.35">
      <c r="V8620" s="17"/>
    </row>
    <row r="8621" spans="22:22" x14ac:dyDescent="0.35">
      <c r="V8621" s="17"/>
    </row>
    <row r="8622" spans="22:22" x14ac:dyDescent="0.35">
      <c r="V8622" s="17"/>
    </row>
    <row r="8623" spans="22:22" x14ac:dyDescent="0.35">
      <c r="V8623" s="17"/>
    </row>
    <row r="8624" spans="22:22" x14ac:dyDescent="0.35">
      <c r="V8624" s="17"/>
    </row>
    <row r="8625" spans="22:22" x14ac:dyDescent="0.35">
      <c r="V8625" s="17"/>
    </row>
    <row r="8626" spans="22:22" x14ac:dyDescent="0.35">
      <c r="V8626" s="17"/>
    </row>
    <row r="8627" spans="22:22" x14ac:dyDescent="0.35">
      <c r="V8627" s="17"/>
    </row>
    <row r="8628" spans="22:22" x14ac:dyDescent="0.35">
      <c r="V8628" s="17"/>
    </row>
    <row r="8629" spans="22:22" x14ac:dyDescent="0.35">
      <c r="V8629" s="17"/>
    </row>
    <row r="8630" spans="22:22" x14ac:dyDescent="0.35">
      <c r="V8630" s="17"/>
    </row>
    <row r="8631" spans="22:22" x14ac:dyDescent="0.35">
      <c r="V8631" s="17"/>
    </row>
    <row r="8632" spans="22:22" x14ac:dyDescent="0.35">
      <c r="V8632" s="17"/>
    </row>
    <row r="8633" spans="22:22" x14ac:dyDescent="0.35">
      <c r="V8633" s="17"/>
    </row>
    <row r="8634" spans="22:22" x14ac:dyDescent="0.35">
      <c r="V8634" s="17"/>
    </row>
    <row r="8635" spans="22:22" x14ac:dyDescent="0.35">
      <c r="V8635" s="17"/>
    </row>
    <row r="8636" spans="22:22" x14ac:dyDescent="0.35">
      <c r="V8636" s="17"/>
    </row>
    <row r="8637" spans="22:22" x14ac:dyDescent="0.35">
      <c r="V8637" s="17"/>
    </row>
    <row r="8638" spans="22:22" x14ac:dyDescent="0.35">
      <c r="V8638" s="17"/>
    </row>
    <row r="8639" spans="22:22" x14ac:dyDescent="0.35">
      <c r="V8639" s="17"/>
    </row>
    <row r="8640" spans="22:22" x14ac:dyDescent="0.35">
      <c r="V8640" s="17"/>
    </row>
    <row r="8641" spans="22:22" x14ac:dyDescent="0.35">
      <c r="V8641" s="17"/>
    </row>
    <row r="8642" spans="22:22" x14ac:dyDescent="0.35">
      <c r="V8642" s="17"/>
    </row>
    <row r="8643" spans="22:22" x14ac:dyDescent="0.35">
      <c r="V8643" s="17"/>
    </row>
    <row r="8644" spans="22:22" x14ac:dyDescent="0.35">
      <c r="V8644" s="17"/>
    </row>
    <row r="8645" spans="22:22" x14ac:dyDescent="0.35">
      <c r="V8645" s="17"/>
    </row>
    <row r="8646" spans="22:22" x14ac:dyDescent="0.35">
      <c r="V8646" s="17"/>
    </row>
    <row r="8647" spans="22:22" x14ac:dyDescent="0.35">
      <c r="V8647" s="17"/>
    </row>
    <row r="8648" spans="22:22" x14ac:dyDescent="0.35">
      <c r="V8648" s="17"/>
    </row>
    <row r="8649" spans="22:22" x14ac:dyDescent="0.35">
      <c r="V8649" s="17"/>
    </row>
    <row r="8650" spans="22:22" x14ac:dyDescent="0.35">
      <c r="V8650" s="17"/>
    </row>
    <row r="8651" spans="22:22" x14ac:dyDescent="0.35">
      <c r="V8651" s="17"/>
    </row>
    <row r="8652" spans="22:22" x14ac:dyDescent="0.35">
      <c r="V8652" s="17"/>
    </row>
    <row r="8653" spans="22:22" x14ac:dyDescent="0.35">
      <c r="V8653" s="17"/>
    </row>
    <row r="8654" spans="22:22" x14ac:dyDescent="0.35">
      <c r="V8654" s="17"/>
    </row>
    <row r="8655" spans="22:22" x14ac:dyDescent="0.35">
      <c r="V8655" s="17"/>
    </row>
    <row r="8656" spans="22:22" x14ac:dyDescent="0.35">
      <c r="V8656" s="17"/>
    </row>
    <row r="8657" spans="22:22" x14ac:dyDescent="0.35">
      <c r="V8657" s="17"/>
    </row>
    <row r="8658" spans="22:22" x14ac:dyDescent="0.35">
      <c r="V8658" s="17"/>
    </row>
    <row r="8659" spans="22:22" x14ac:dyDescent="0.35">
      <c r="V8659" s="17"/>
    </row>
    <row r="8660" spans="22:22" x14ac:dyDescent="0.35">
      <c r="V8660" s="17"/>
    </row>
    <row r="8661" spans="22:22" x14ac:dyDescent="0.35">
      <c r="V8661" s="17"/>
    </row>
    <row r="8662" spans="22:22" x14ac:dyDescent="0.35">
      <c r="V8662" s="17"/>
    </row>
    <row r="8663" spans="22:22" x14ac:dyDescent="0.35">
      <c r="V8663" s="17"/>
    </row>
    <row r="8664" spans="22:22" x14ac:dyDescent="0.35">
      <c r="V8664" s="17"/>
    </row>
    <row r="8665" spans="22:22" x14ac:dyDescent="0.35">
      <c r="V8665" s="17"/>
    </row>
    <row r="8666" spans="22:22" x14ac:dyDescent="0.35">
      <c r="V8666" s="17"/>
    </row>
    <row r="8667" spans="22:22" x14ac:dyDescent="0.35">
      <c r="V8667" s="17"/>
    </row>
    <row r="8668" spans="22:22" x14ac:dyDescent="0.35">
      <c r="V8668" s="17"/>
    </row>
    <row r="8669" spans="22:22" x14ac:dyDescent="0.35">
      <c r="V8669" s="17"/>
    </row>
    <row r="8670" spans="22:22" x14ac:dyDescent="0.35">
      <c r="V8670" s="17"/>
    </row>
    <row r="8671" spans="22:22" x14ac:dyDescent="0.35">
      <c r="V8671" s="17"/>
    </row>
    <row r="8672" spans="22:22" x14ac:dyDescent="0.35">
      <c r="V8672" s="17"/>
    </row>
    <row r="8673" spans="22:22" x14ac:dyDescent="0.35">
      <c r="V8673" s="17"/>
    </row>
    <row r="8674" spans="22:22" x14ac:dyDescent="0.35">
      <c r="V8674" s="17"/>
    </row>
    <row r="8675" spans="22:22" x14ac:dyDescent="0.35">
      <c r="V8675" s="17"/>
    </row>
    <row r="8676" spans="22:22" x14ac:dyDescent="0.35">
      <c r="V8676" s="17"/>
    </row>
    <row r="8677" spans="22:22" x14ac:dyDescent="0.35">
      <c r="V8677" s="17"/>
    </row>
    <row r="8678" spans="22:22" x14ac:dyDescent="0.35">
      <c r="V8678" s="17"/>
    </row>
    <row r="8679" spans="22:22" x14ac:dyDescent="0.35">
      <c r="V8679" s="17"/>
    </row>
    <row r="8680" spans="22:22" x14ac:dyDescent="0.35">
      <c r="V8680" s="17"/>
    </row>
    <row r="8681" spans="22:22" x14ac:dyDescent="0.35">
      <c r="V8681" s="17"/>
    </row>
    <row r="8682" spans="22:22" x14ac:dyDescent="0.35">
      <c r="V8682" s="17"/>
    </row>
    <row r="8683" spans="22:22" x14ac:dyDescent="0.35">
      <c r="V8683" s="17"/>
    </row>
    <row r="8684" spans="22:22" x14ac:dyDescent="0.35">
      <c r="V8684" s="17"/>
    </row>
    <row r="8685" spans="22:22" x14ac:dyDescent="0.35">
      <c r="V8685" s="17"/>
    </row>
    <row r="8686" spans="22:22" x14ac:dyDescent="0.35">
      <c r="V8686" s="17"/>
    </row>
    <row r="8687" spans="22:22" x14ac:dyDescent="0.35">
      <c r="V8687" s="17"/>
    </row>
    <row r="8688" spans="22:22" x14ac:dyDescent="0.35">
      <c r="V8688" s="17"/>
    </row>
    <row r="8689" spans="22:22" x14ac:dyDescent="0.35">
      <c r="V8689" s="17"/>
    </row>
    <row r="8690" spans="22:22" x14ac:dyDescent="0.35">
      <c r="V8690" s="17"/>
    </row>
    <row r="8691" spans="22:22" x14ac:dyDescent="0.35">
      <c r="V8691" s="17"/>
    </row>
    <row r="8692" spans="22:22" x14ac:dyDescent="0.35">
      <c r="V8692" s="17"/>
    </row>
    <row r="8693" spans="22:22" x14ac:dyDescent="0.35">
      <c r="V8693" s="17"/>
    </row>
    <row r="8694" spans="22:22" x14ac:dyDescent="0.35">
      <c r="V8694" s="17"/>
    </row>
    <row r="8695" spans="22:22" x14ac:dyDescent="0.35">
      <c r="V8695" s="17"/>
    </row>
    <row r="8696" spans="22:22" x14ac:dyDescent="0.35">
      <c r="V8696" s="17"/>
    </row>
    <row r="8697" spans="22:22" x14ac:dyDescent="0.35">
      <c r="V8697" s="17"/>
    </row>
    <row r="8698" spans="22:22" x14ac:dyDescent="0.35">
      <c r="V8698" s="17"/>
    </row>
    <row r="8699" spans="22:22" x14ac:dyDescent="0.35">
      <c r="V8699" s="17"/>
    </row>
    <row r="8700" spans="22:22" x14ac:dyDescent="0.35">
      <c r="V8700" s="17"/>
    </row>
    <row r="8701" spans="22:22" x14ac:dyDescent="0.35">
      <c r="V8701" s="17"/>
    </row>
    <row r="8702" spans="22:22" x14ac:dyDescent="0.35">
      <c r="V8702" s="17"/>
    </row>
    <row r="8703" spans="22:22" x14ac:dyDescent="0.35">
      <c r="V8703" s="17"/>
    </row>
    <row r="8704" spans="22:22" x14ac:dyDescent="0.35">
      <c r="V8704" s="17"/>
    </row>
    <row r="8705" spans="22:22" x14ac:dyDescent="0.35">
      <c r="V8705" s="17"/>
    </row>
    <row r="8706" spans="22:22" x14ac:dyDescent="0.35">
      <c r="V8706" s="17"/>
    </row>
    <row r="8707" spans="22:22" x14ac:dyDescent="0.35">
      <c r="V8707" s="17"/>
    </row>
    <row r="8708" spans="22:22" x14ac:dyDescent="0.35">
      <c r="V8708" s="17"/>
    </row>
    <row r="8709" spans="22:22" x14ac:dyDescent="0.35">
      <c r="V8709" s="17"/>
    </row>
    <row r="8710" spans="22:22" x14ac:dyDescent="0.35">
      <c r="V8710" s="17"/>
    </row>
    <row r="8711" spans="22:22" x14ac:dyDescent="0.35">
      <c r="V8711" s="17"/>
    </row>
    <row r="8712" spans="22:22" x14ac:dyDescent="0.35">
      <c r="V8712" s="17"/>
    </row>
    <row r="8713" spans="22:22" x14ac:dyDescent="0.35">
      <c r="V8713" s="17"/>
    </row>
    <row r="8714" spans="22:22" x14ac:dyDescent="0.35">
      <c r="V8714" s="17"/>
    </row>
    <row r="8715" spans="22:22" x14ac:dyDescent="0.35">
      <c r="V8715" s="17"/>
    </row>
    <row r="8716" spans="22:22" x14ac:dyDescent="0.35">
      <c r="V8716" s="17"/>
    </row>
    <row r="8717" spans="22:22" x14ac:dyDescent="0.35">
      <c r="V8717" s="17"/>
    </row>
    <row r="8718" spans="22:22" x14ac:dyDescent="0.35">
      <c r="V8718" s="17"/>
    </row>
    <row r="8719" spans="22:22" x14ac:dyDescent="0.35">
      <c r="V8719" s="17"/>
    </row>
    <row r="8720" spans="22:22" x14ac:dyDescent="0.35">
      <c r="V8720" s="17"/>
    </row>
    <row r="8721" spans="22:22" x14ac:dyDescent="0.35">
      <c r="V8721" s="17"/>
    </row>
    <row r="8722" spans="22:22" x14ac:dyDescent="0.35">
      <c r="V8722" s="17"/>
    </row>
    <row r="8723" spans="22:22" x14ac:dyDescent="0.35">
      <c r="V8723" s="17"/>
    </row>
    <row r="8724" spans="22:22" x14ac:dyDescent="0.35">
      <c r="V8724" s="17"/>
    </row>
    <row r="8725" spans="22:22" x14ac:dyDescent="0.35">
      <c r="V8725" s="17"/>
    </row>
    <row r="8726" spans="22:22" x14ac:dyDescent="0.35">
      <c r="V8726" s="17"/>
    </row>
    <row r="8727" spans="22:22" x14ac:dyDescent="0.35">
      <c r="V8727" s="17"/>
    </row>
    <row r="8728" spans="22:22" x14ac:dyDescent="0.35">
      <c r="V8728" s="17"/>
    </row>
    <row r="8729" spans="22:22" x14ac:dyDescent="0.35">
      <c r="V8729" s="17"/>
    </row>
    <row r="8730" spans="22:22" x14ac:dyDescent="0.35">
      <c r="V8730" s="17"/>
    </row>
    <row r="8731" spans="22:22" x14ac:dyDescent="0.35">
      <c r="V8731" s="17"/>
    </row>
    <row r="8732" spans="22:22" x14ac:dyDescent="0.35">
      <c r="V8732" s="17"/>
    </row>
    <row r="8733" spans="22:22" x14ac:dyDescent="0.35">
      <c r="V8733" s="17"/>
    </row>
    <row r="8734" spans="22:22" x14ac:dyDescent="0.35">
      <c r="V8734" s="17"/>
    </row>
    <row r="8735" spans="22:22" x14ac:dyDescent="0.35">
      <c r="V8735" s="17"/>
    </row>
    <row r="8736" spans="22:22" x14ac:dyDescent="0.35">
      <c r="V8736" s="17"/>
    </row>
    <row r="8737" spans="22:22" x14ac:dyDescent="0.35">
      <c r="V8737" s="17"/>
    </row>
    <row r="8738" spans="22:22" x14ac:dyDescent="0.35">
      <c r="V8738" s="17"/>
    </row>
    <row r="8739" spans="22:22" x14ac:dyDescent="0.35">
      <c r="V8739" s="17"/>
    </row>
    <row r="8740" spans="22:22" x14ac:dyDescent="0.35">
      <c r="V8740" s="17"/>
    </row>
    <row r="8741" spans="22:22" x14ac:dyDescent="0.35">
      <c r="V8741" s="17"/>
    </row>
    <row r="8742" spans="22:22" x14ac:dyDescent="0.35">
      <c r="V8742" s="17"/>
    </row>
    <row r="8743" spans="22:22" x14ac:dyDescent="0.35">
      <c r="V8743" s="17"/>
    </row>
    <row r="8744" spans="22:22" x14ac:dyDescent="0.35">
      <c r="V8744" s="17"/>
    </row>
    <row r="8745" spans="22:22" x14ac:dyDescent="0.35">
      <c r="V8745" s="17"/>
    </row>
    <row r="8746" spans="22:22" x14ac:dyDescent="0.35">
      <c r="V8746" s="17"/>
    </row>
    <row r="8747" spans="22:22" x14ac:dyDescent="0.35">
      <c r="V8747" s="17"/>
    </row>
    <row r="8748" spans="22:22" x14ac:dyDescent="0.35">
      <c r="V8748" s="17"/>
    </row>
    <row r="8749" spans="22:22" x14ac:dyDescent="0.35">
      <c r="V8749" s="17"/>
    </row>
    <row r="8750" spans="22:22" x14ac:dyDescent="0.35">
      <c r="V8750" s="17"/>
    </row>
    <row r="8751" spans="22:22" x14ac:dyDescent="0.35">
      <c r="V8751" s="17"/>
    </row>
    <row r="8752" spans="22:22" x14ac:dyDescent="0.35">
      <c r="V8752" s="17"/>
    </row>
    <row r="8753" spans="22:22" x14ac:dyDescent="0.35">
      <c r="V8753" s="17"/>
    </row>
    <row r="8754" spans="22:22" x14ac:dyDescent="0.35">
      <c r="V8754" s="17"/>
    </row>
    <row r="8755" spans="22:22" x14ac:dyDescent="0.35">
      <c r="V8755" s="17"/>
    </row>
    <row r="8756" spans="22:22" x14ac:dyDescent="0.35">
      <c r="V8756" s="17"/>
    </row>
    <row r="8757" spans="22:22" x14ac:dyDescent="0.35">
      <c r="V8757" s="17"/>
    </row>
    <row r="8758" spans="22:22" x14ac:dyDescent="0.35">
      <c r="V8758" s="17"/>
    </row>
    <row r="8759" spans="22:22" x14ac:dyDescent="0.35">
      <c r="V8759" s="17"/>
    </row>
    <row r="8760" spans="22:22" x14ac:dyDescent="0.35">
      <c r="V8760" s="17"/>
    </row>
    <row r="8761" spans="22:22" x14ac:dyDescent="0.35">
      <c r="V8761" s="17"/>
    </row>
    <row r="8762" spans="22:22" x14ac:dyDescent="0.35">
      <c r="V8762" s="17"/>
    </row>
    <row r="8763" spans="22:22" x14ac:dyDescent="0.35">
      <c r="V8763" s="17"/>
    </row>
    <row r="8764" spans="22:22" x14ac:dyDescent="0.35">
      <c r="V8764" s="17"/>
    </row>
    <row r="8765" spans="22:22" x14ac:dyDescent="0.35">
      <c r="V8765" s="17"/>
    </row>
    <row r="8766" spans="22:22" x14ac:dyDescent="0.35">
      <c r="V8766" s="17"/>
    </row>
    <row r="8767" spans="22:22" x14ac:dyDescent="0.35">
      <c r="V8767" s="17"/>
    </row>
    <row r="8768" spans="22:22" x14ac:dyDescent="0.35">
      <c r="V8768" s="17"/>
    </row>
    <row r="8769" spans="22:22" x14ac:dyDescent="0.35">
      <c r="V8769" s="17"/>
    </row>
    <row r="8770" spans="22:22" x14ac:dyDescent="0.35">
      <c r="V8770" s="17"/>
    </row>
    <row r="8771" spans="22:22" x14ac:dyDescent="0.35">
      <c r="V8771" s="17"/>
    </row>
    <row r="8772" spans="22:22" x14ac:dyDescent="0.35">
      <c r="V8772" s="17"/>
    </row>
    <row r="8773" spans="22:22" x14ac:dyDescent="0.35">
      <c r="V8773" s="17"/>
    </row>
    <row r="8774" spans="22:22" x14ac:dyDescent="0.35">
      <c r="V8774" s="17"/>
    </row>
    <row r="8775" spans="22:22" x14ac:dyDescent="0.35">
      <c r="V8775" s="17"/>
    </row>
    <row r="8776" spans="22:22" x14ac:dyDescent="0.35">
      <c r="V8776" s="17"/>
    </row>
    <row r="8777" spans="22:22" x14ac:dyDescent="0.35">
      <c r="V8777" s="17"/>
    </row>
    <row r="8778" spans="22:22" x14ac:dyDescent="0.35">
      <c r="V8778" s="17"/>
    </row>
    <row r="8779" spans="22:22" x14ac:dyDescent="0.35">
      <c r="V8779" s="17"/>
    </row>
    <row r="8780" spans="22:22" x14ac:dyDescent="0.35">
      <c r="V8780" s="17"/>
    </row>
    <row r="8781" spans="22:22" x14ac:dyDescent="0.35">
      <c r="V8781" s="17"/>
    </row>
    <row r="8782" spans="22:22" x14ac:dyDescent="0.35">
      <c r="V8782" s="17"/>
    </row>
    <row r="8783" spans="22:22" x14ac:dyDescent="0.35">
      <c r="V8783" s="17"/>
    </row>
    <row r="8784" spans="22:22" x14ac:dyDescent="0.35">
      <c r="V8784" s="17"/>
    </row>
    <row r="8785" spans="22:22" x14ac:dyDescent="0.35">
      <c r="V8785" s="17"/>
    </row>
    <row r="8786" spans="22:22" x14ac:dyDescent="0.35">
      <c r="V8786" s="17"/>
    </row>
    <row r="8787" spans="22:22" x14ac:dyDescent="0.35">
      <c r="V8787" s="17"/>
    </row>
    <row r="8788" spans="22:22" x14ac:dyDescent="0.35">
      <c r="V8788" s="17"/>
    </row>
    <row r="8789" spans="22:22" x14ac:dyDescent="0.35">
      <c r="V8789" s="17"/>
    </row>
    <row r="8790" spans="22:22" x14ac:dyDescent="0.35">
      <c r="V8790" s="17"/>
    </row>
    <row r="8791" spans="22:22" x14ac:dyDescent="0.35">
      <c r="V8791" s="17"/>
    </row>
    <row r="8792" spans="22:22" x14ac:dyDescent="0.35">
      <c r="V8792" s="17"/>
    </row>
    <row r="8793" spans="22:22" x14ac:dyDescent="0.35">
      <c r="V8793" s="17"/>
    </row>
    <row r="8794" spans="22:22" x14ac:dyDescent="0.35">
      <c r="V8794" s="17"/>
    </row>
    <row r="8795" spans="22:22" x14ac:dyDescent="0.35">
      <c r="V8795" s="17"/>
    </row>
    <row r="8796" spans="22:22" x14ac:dyDescent="0.35">
      <c r="V8796" s="17"/>
    </row>
    <row r="8797" spans="22:22" x14ac:dyDescent="0.35">
      <c r="V8797" s="17"/>
    </row>
    <row r="8798" spans="22:22" x14ac:dyDescent="0.35">
      <c r="V8798" s="17"/>
    </row>
    <row r="8799" spans="22:22" x14ac:dyDescent="0.35">
      <c r="V8799" s="17"/>
    </row>
    <row r="8800" spans="22:22" x14ac:dyDescent="0.35">
      <c r="V8800" s="17"/>
    </row>
    <row r="8801" spans="22:22" x14ac:dyDescent="0.35">
      <c r="V8801" s="17"/>
    </row>
    <row r="8802" spans="22:22" x14ac:dyDescent="0.35">
      <c r="V8802" s="17"/>
    </row>
    <row r="8803" spans="22:22" x14ac:dyDescent="0.35">
      <c r="V8803" s="17"/>
    </row>
    <row r="8804" spans="22:22" x14ac:dyDescent="0.35">
      <c r="V8804" s="17"/>
    </row>
    <row r="8805" spans="22:22" x14ac:dyDescent="0.35">
      <c r="V8805" s="17"/>
    </row>
    <row r="8806" spans="22:22" x14ac:dyDescent="0.35">
      <c r="V8806" s="17"/>
    </row>
    <row r="8807" spans="22:22" x14ac:dyDescent="0.35">
      <c r="V8807" s="17"/>
    </row>
    <row r="8808" spans="22:22" x14ac:dyDescent="0.35">
      <c r="V8808" s="17"/>
    </row>
    <row r="8809" spans="22:22" x14ac:dyDescent="0.35">
      <c r="V8809" s="17"/>
    </row>
    <row r="8810" spans="22:22" x14ac:dyDescent="0.35">
      <c r="V8810" s="17"/>
    </row>
    <row r="8811" spans="22:22" x14ac:dyDescent="0.35">
      <c r="V8811" s="17"/>
    </row>
    <row r="8812" spans="22:22" x14ac:dyDescent="0.35">
      <c r="V8812" s="17"/>
    </row>
    <row r="8813" spans="22:22" x14ac:dyDescent="0.35">
      <c r="V8813" s="17"/>
    </row>
    <row r="8814" spans="22:22" x14ac:dyDescent="0.35">
      <c r="V8814" s="17"/>
    </row>
    <row r="8815" spans="22:22" x14ac:dyDescent="0.35">
      <c r="V8815" s="17"/>
    </row>
    <row r="8816" spans="22:22" x14ac:dyDescent="0.35">
      <c r="V8816" s="17"/>
    </row>
    <row r="8817" spans="22:22" x14ac:dyDescent="0.35">
      <c r="V8817" s="17"/>
    </row>
    <row r="8818" spans="22:22" x14ac:dyDescent="0.35">
      <c r="V8818" s="17"/>
    </row>
    <row r="8819" spans="22:22" x14ac:dyDescent="0.35">
      <c r="V8819" s="17"/>
    </row>
    <row r="8820" spans="22:22" x14ac:dyDescent="0.35">
      <c r="V8820" s="17"/>
    </row>
    <row r="8821" spans="22:22" x14ac:dyDescent="0.35">
      <c r="V8821" s="17"/>
    </row>
    <row r="8822" spans="22:22" x14ac:dyDescent="0.35">
      <c r="V8822" s="17"/>
    </row>
    <row r="8823" spans="22:22" x14ac:dyDescent="0.35">
      <c r="V8823" s="17"/>
    </row>
    <row r="8824" spans="22:22" x14ac:dyDescent="0.35">
      <c r="V8824" s="17"/>
    </row>
    <row r="8825" spans="22:22" x14ac:dyDescent="0.35">
      <c r="V8825" s="17"/>
    </row>
    <row r="8826" spans="22:22" x14ac:dyDescent="0.35">
      <c r="V8826" s="17"/>
    </row>
    <row r="8827" spans="22:22" x14ac:dyDescent="0.35">
      <c r="V8827" s="17"/>
    </row>
    <row r="8828" spans="22:22" x14ac:dyDescent="0.35">
      <c r="V8828" s="17"/>
    </row>
    <row r="8829" spans="22:22" x14ac:dyDescent="0.35">
      <c r="V8829" s="17"/>
    </row>
    <row r="8830" spans="22:22" x14ac:dyDescent="0.35">
      <c r="V8830" s="17"/>
    </row>
    <row r="8831" spans="22:22" x14ac:dyDescent="0.35">
      <c r="V8831" s="17"/>
    </row>
    <row r="8832" spans="22:22" x14ac:dyDescent="0.35">
      <c r="V8832" s="17"/>
    </row>
    <row r="8833" spans="22:22" x14ac:dyDescent="0.35">
      <c r="V8833" s="17"/>
    </row>
    <row r="8834" spans="22:22" x14ac:dyDescent="0.35">
      <c r="V8834" s="17"/>
    </row>
    <row r="8835" spans="22:22" x14ac:dyDescent="0.35">
      <c r="V8835" s="17"/>
    </row>
    <row r="8836" spans="22:22" x14ac:dyDescent="0.35">
      <c r="V8836" s="17"/>
    </row>
    <row r="8837" spans="22:22" x14ac:dyDescent="0.35">
      <c r="V8837" s="17"/>
    </row>
    <row r="8838" spans="22:22" x14ac:dyDescent="0.35">
      <c r="V8838" s="17"/>
    </row>
    <row r="8839" spans="22:22" x14ac:dyDescent="0.35">
      <c r="V8839" s="17"/>
    </row>
    <row r="8840" spans="22:22" x14ac:dyDescent="0.35">
      <c r="V8840" s="17"/>
    </row>
    <row r="8841" spans="22:22" x14ac:dyDescent="0.35">
      <c r="V8841" s="17"/>
    </row>
    <row r="8842" spans="22:22" x14ac:dyDescent="0.35">
      <c r="V8842" s="17"/>
    </row>
    <row r="8843" spans="22:22" x14ac:dyDescent="0.35">
      <c r="V8843" s="17"/>
    </row>
    <row r="8844" spans="22:22" x14ac:dyDescent="0.35">
      <c r="V8844" s="17"/>
    </row>
    <row r="8845" spans="22:22" x14ac:dyDescent="0.35">
      <c r="V8845" s="17"/>
    </row>
    <row r="8846" spans="22:22" x14ac:dyDescent="0.35">
      <c r="V8846" s="17"/>
    </row>
    <row r="8847" spans="22:22" x14ac:dyDescent="0.35">
      <c r="V8847" s="17"/>
    </row>
    <row r="8848" spans="22:22" x14ac:dyDescent="0.35">
      <c r="V8848" s="17"/>
    </row>
    <row r="8849" spans="22:22" x14ac:dyDescent="0.35">
      <c r="V8849" s="17"/>
    </row>
    <row r="8850" spans="22:22" x14ac:dyDescent="0.35">
      <c r="V8850" s="17"/>
    </row>
    <row r="8851" spans="22:22" x14ac:dyDescent="0.35">
      <c r="V8851" s="17"/>
    </row>
    <row r="8852" spans="22:22" x14ac:dyDescent="0.35">
      <c r="V8852" s="17"/>
    </row>
    <row r="8853" spans="22:22" x14ac:dyDescent="0.35">
      <c r="V8853" s="17"/>
    </row>
    <row r="8854" spans="22:22" x14ac:dyDescent="0.35">
      <c r="V8854" s="17"/>
    </row>
    <row r="8855" spans="22:22" x14ac:dyDescent="0.35">
      <c r="V8855" s="17"/>
    </row>
    <row r="8856" spans="22:22" x14ac:dyDescent="0.35">
      <c r="V8856" s="17"/>
    </row>
    <row r="8857" spans="22:22" x14ac:dyDescent="0.35">
      <c r="V8857" s="17"/>
    </row>
    <row r="8858" spans="22:22" x14ac:dyDescent="0.35">
      <c r="V8858" s="17"/>
    </row>
    <row r="8859" spans="22:22" x14ac:dyDescent="0.35">
      <c r="V8859" s="17"/>
    </row>
    <row r="8860" spans="22:22" x14ac:dyDescent="0.35">
      <c r="V8860" s="17"/>
    </row>
    <row r="8861" spans="22:22" x14ac:dyDescent="0.35">
      <c r="V8861" s="17"/>
    </row>
    <row r="8862" spans="22:22" x14ac:dyDescent="0.35">
      <c r="V8862" s="17"/>
    </row>
    <row r="8863" spans="22:22" x14ac:dyDescent="0.35">
      <c r="V8863" s="17"/>
    </row>
    <row r="8864" spans="22:22" x14ac:dyDescent="0.35">
      <c r="V8864" s="17"/>
    </row>
    <row r="8865" spans="22:22" x14ac:dyDescent="0.35">
      <c r="V8865" s="17"/>
    </row>
    <row r="8866" spans="22:22" x14ac:dyDescent="0.35">
      <c r="V8866" s="17"/>
    </row>
    <row r="8867" spans="22:22" x14ac:dyDescent="0.35">
      <c r="V8867" s="17"/>
    </row>
    <row r="8868" spans="22:22" x14ac:dyDescent="0.35">
      <c r="V8868" s="17"/>
    </row>
    <row r="8869" spans="22:22" x14ac:dyDescent="0.35">
      <c r="V8869" s="17"/>
    </row>
    <row r="8870" spans="22:22" x14ac:dyDescent="0.35">
      <c r="V8870" s="17"/>
    </row>
    <row r="8871" spans="22:22" x14ac:dyDescent="0.35">
      <c r="V8871" s="17"/>
    </row>
    <row r="8872" spans="22:22" x14ac:dyDescent="0.35">
      <c r="V8872" s="17"/>
    </row>
    <row r="8873" spans="22:22" x14ac:dyDescent="0.35">
      <c r="V8873" s="17"/>
    </row>
    <row r="8874" spans="22:22" x14ac:dyDescent="0.35">
      <c r="V8874" s="17"/>
    </row>
    <row r="8875" spans="22:22" x14ac:dyDescent="0.35">
      <c r="V8875" s="17"/>
    </row>
    <row r="8876" spans="22:22" x14ac:dyDescent="0.35">
      <c r="V8876" s="17"/>
    </row>
    <row r="8877" spans="22:22" x14ac:dyDescent="0.35">
      <c r="V8877" s="17"/>
    </row>
    <row r="8878" spans="22:22" x14ac:dyDescent="0.35">
      <c r="V8878" s="17"/>
    </row>
    <row r="8879" spans="22:22" x14ac:dyDescent="0.35">
      <c r="V8879" s="17"/>
    </row>
    <row r="8880" spans="22:22" x14ac:dyDescent="0.35">
      <c r="V8880" s="17"/>
    </row>
    <row r="8881" spans="22:22" x14ac:dyDescent="0.35">
      <c r="V8881" s="17"/>
    </row>
    <row r="8882" spans="22:22" x14ac:dyDescent="0.35">
      <c r="V8882" s="17"/>
    </row>
    <row r="8883" spans="22:22" x14ac:dyDescent="0.35">
      <c r="V8883" s="17"/>
    </row>
    <row r="8884" spans="22:22" x14ac:dyDescent="0.35">
      <c r="V8884" s="17"/>
    </row>
    <row r="8885" spans="22:22" x14ac:dyDescent="0.35">
      <c r="V8885" s="17"/>
    </row>
    <row r="8886" spans="22:22" x14ac:dyDescent="0.35">
      <c r="V8886" s="17"/>
    </row>
    <row r="8887" spans="22:22" x14ac:dyDescent="0.35">
      <c r="V8887" s="17"/>
    </row>
    <row r="8888" spans="22:22" x14ac:dyDescent="0.35">
      <c r="V8888" s="17"/>
    </row>
    <row r="8889" spans="22:22" x14ac:dyDescent="0.35">
      <c r="V8889" s="17"/>
    </row>
    <row r="8890" spans="22:22" x14ac:dyDescent="0.35">
      <c r="V8890" s="17"/>
    </row>
    <row r="8891" spans="22:22" x14ac:dyDescent="0.35">
      <c r="V8891" s="17"/>
    </row>
    <row r="8892" spans="22:22" x14ac:dyDescent="0.35">
      <c r="V8892" s="17"/>
    </row>
    <row r="8893" spans="22:22" x14ac:dyDescent="0.35">
      <c r="V8893" s="17"/>
    </row>
    <row r="8894" spans="22:22" x14ac:dyDescent="0.35">
      <c r="V8894" s="17"/>
    </row>
    <row r="8895" spans="22:22" x14ac:dyDescent="0.35">
      <c r="V8895" s="17"/>
    </row>
    <row r="8896" spans="22:22" x14ac:dyDescent="0.35">
      <c r="V8896" s="17"/>
    </row>
    <row r="8897" spans="22:22" x14ac:dyDescent="0.35">
      <c r="V8897" s="17"/>
    </row>
    <row r="8898" spans="22:22" x14ac:dyDescent="0.35">
      <c r="V8898" s="17"/>
    </row>
    <row r="8899" spans="22:22" x14ac:dyDescent="0.35">
      <c r="V8899" s="17"/>
    </row>
    <row r="8900" spans="22:22" x14ac:dyDescent="0.35">
      <c r="V8900" s="17"/>
    </row>
    <row r="8901" spans="22:22" x14ac:dyDescent="0.35">
      <c r="V8901" s="17"/>
    </row>
    <row r="8902" spans="22:22" x14ac:dyDescent="0.35">
      <c r="V8902" s="17"/>
    </row>
    <row r="8903" spans="22:22" x14ac:dyDescent="0.35">
      <c r="V8903" s="17"/>
    </row>
    <row r="8904" spans="22:22" x14ac:dyDescent="0.35">
      <c r="V8904" s="17"/>
    </row>
    <row r="8905" spans="22:22" x14ac:dyDescent="0.35">
      <c r="V8905" s="17"/>
    </row>
    <row r="8906" spans="22:22" x14ac:dyDescent="0.35">
      <c r="V8906" s="17"/>
    </row>
    <row r="8907" spans="22:22" x14ac:dyDescent="0.35">
      <c r="V8907" s="17"/>
    </row>
    <row r="8908" spans="22:22" x14ac:dyDescent="0.35">
      <c r="V8908" s="17"/>
    </row>
    <row r="8909" spans="22:22" x14ac:dyDescent="0.35">
      <c r="V8909" s="17"/>
    </row>
    <row r="8910" spans="22:22" x14ac:dyDescent="0.35">
      <c r="V8910" s="17"/>
    </row>
    <row r="8911" spans="22:22" x14ac:dyDescent="0.35">
      <c r="V8911" s="17"/>
    </row>
    <row r="8912" spans="22:22" x14ac:dyDescent="0.35">
      <c r="V8912" s="17"/>
    </row>
    <row r="8913" spans="22:22" x14ac:dyDescent="0.35">
      <c r="V8913" s="17"/>
    </row>
    <row r="8914" spans="22:22" x14ac:dyDescent="0.35">
      <c r="V8914" s="17"/>
    </row>
    <row r="8915" spans="22:22" x14ac:dyDescent="0.35">
      <c r="V8915" s="17"/>
    </row>
    <row r="8916" spans="22:22" x14ac:dyDescent="0.35">
      <c r="V8916" s="17"/>
    </row>
    <row r="8917" spans="22:22" x14ac:dyDescent="0.35">
      <c r="V8917" s="17"/>
    </row>
    <row r="8918" spans="22:22" x14ac:dyDescent="0.35">
      <c r="V8918" s="17"/>
    </row>
    <row r="8919" spans="22:22" x14ac:dyDescent="0.35">
      <c r="V8919" s="17"/>
    </row>
    <row r="8920" spans="22:22" x14ac:dyDescent="0.35">
      <c r="V8920" s="17"/>
    </row>
    <row r="8921" spans="22:22" x14ac:dyDescent="0.35">
      <c r="V8921" s="17"/>
    </row>
    <row r="8922" spans="22:22" x14ac:dyDescent="0.35">
      <c r="V8922" s="17"/>
    </row>
    <row r="8923" spans="22:22" x14ac:dyDescent="0.35">
      <c r="V8923" s="17"/>
    </row>
    <row r="8924" spans="22:22" x14ac:dyDescent="0.35">
      <c r="V8924" s="17"/>
    </row>
    <row r="8925" spans="22:22" x14ac:dyDescent="0.35">
      <c r="V8925" s="17"/>
    </row>
    <row r="8926" spans="22:22" x14ac:dyDescent="0.35">
      <c r="V8926" s="17"/>
    </row>
    <row r="8927" spans="22:22" x14ac:dyDescent="0.35">
      <c r="V8927" s="17"/>
    </row>
    <row r="8928" spans="22:22" x14ac:dyDescent="0.35">
      <c r="V8928" s="17"/>
    </row>
    <row r="8929" spans="22:22" x14ac:dyDescent="0.35">
      <c r="V8929" s="17"/>
    </row>
    <row r="8930" spans="22:22" x14ac:dyDescent="0.35">
      <c r="V8930" s="17"/>
    </row>
    <row r="8931" spans="22:22" x14ac:dyDescent="0.35">
      <c r="V8931" s="17"/>
    </row>
    <row r="8932" spans="22:22" x14ac:dyDescent="0.35">
      <c r="V8932" s="17"/>
    </row>
    <row r="8933" spans="22:22" x14ac:dyDescent="0.35">
      <c r="V8933" s="17"/>
    </row>
    <row r="8934" spans="22:22" x14ac:dyDescent="0.35">
      <c r="V8934" s="17"/>
    </row>
    <row r="8935" spans="22:22" x14ac:dyDescent="0.35">
      <c r="V8935" s="17"/>
    </row>
    <row r="8936" spans="22:22" x14ac:dyDescent="0.35">
      <c r="V8936" s="17"/>
    </row>
    <row r="8937" spans="22:22" x14ac:dyDescent="0.35">
      <c r="V8937" s="17"/>
    </row>
    <row r="8938" spans="22:22" x14ac:dyDescent="0.35">
      <c r="V8938" s="17"/>
    </row>
    <row r="8939" spans="22:22" x14ac:dyDescent="0.35">
      <c r="V8939" s="17"/>
    </row>
    <row r="8940" spans="22:22" x14ac:dyDescent="0.35">
      <c r="V8940" s="17"/>
    </row>
    <row r="8941" spans="22:22" x14ac:dyDescent="0.35">
      <c r="V8941" s="17"/>
    </row>
    <row r="8942" spans="22:22" x14ac:dyDescent="0.35">
      <c r="V8942" s="17"/>
    </row>
    <row r="8943" spans="22:22" x14ac:dyDescent="0.35">
      <c r="V8943" s="17"/>
    </row>
    <row r="8944" spans="22:22" x14ac:dyDescent="0.35">
      <c r="V8944" s="17"/>
    </row>
    <row r="8945" spans="22:22" x14ac:dyDescent="0.35">
      <c r="V8945" s="17"/>
    </row>
    <row r="8946" spans="22:22" x14ac:dyDescent="0.35">
      <c r="V8946" s="17"/>
    </row>
    <row r="8947" spans="22:22" x14ac:dyDescent="0.35">
      <c r="V8947" s="17"/>
    </row>
    <row r="8948" spans="22:22" x14ac:dyDescent="0.35">
      <c r="V8948" s="17"/>
    </row>
    <row r="8949" spans="22:22" x14ac:dyDescent="0.35">
      <c r="V8949" s="17"/>
    </row>
    <row r="8950" spans="22:22" x14ac:dyDescent="0.35">
      <c r="V8950" s="17"/>
    </row>
    <row r="8951" spans="22:22" x14ac:dyDescent="0.35">
      <c r="V8951" s="17"/>
    </row>
    <row r="8952" spans="22:22" x14ac:dyDescent="0.35">
      <c r="V8952" s="17"/>
    </row>
    <row r="8953" spans="22:22" x14ac:dyDescent="0.35">
      <c r="V8953" s="17"/>
    </row>
    <row r="8954" spans="22:22" x14ac:dyDescent="0.35">
      <c r="V8954" s="17"/>
    </row>
    <row r="8955" spans="22:22" x14ac:dyDescent="0.35">
      <c r="V8955" s="17"/>
    </row>
    <row r="8956" spans="22:22" x14ac:dyDescent="0.35">
      <c r="V8956" s="17"/>
    </row>
    <row r="8957" spans="22:22" x14ac:dyDescent="0.35">
      <c r="V8957" s="17"/>
    </row>
    <row r="8958" spans="22:22" x14ac:dyDescent="0.35">
      <c r="V8958" s="17"/>
    </row>
    <row r="8959" spans="22:22" x14ac:dyDescent="0.35">
      <c r="V8959" s="17"/>
    </row>
    <row r="8960" spans="22:22" x14ac:dyDescent="0.35">
      <c r="V8960" s="17"/>
    </row>
    <row r="8961" spans="22:22" x14ac:dyDescent="0.35">
      <c r="V8961" s="17"/>
    </row>
    <row r="8962" spans="22:22" x14ac:dyDescent="0.35">
      <c r="V8962" s="17"/>
    </row>
    <row r="8963" spans="22:22" x14ac:dyDescent="0.35">
      <c r="V8963" s="17"/>
    </row>
    <row r="8964" spans="22:22" x14ac:dyDescent="0.35">
      <c r="V8964" s="17"/>
    </row>
    <row r="8965" spans="22:22" x14ac:dyDescent="0.35">
      <c r="V8965" s="17"/>
    </row>
    <row r="8966" spans="22:22" x14ac:dyDescent="0.35">
      <c r="V8966" s="17"/>
    </row>
    <row r="8967" spans="22:22" x14ac:dyDescent="0.35">
      <c r="V8967" s="17"/>
    </row>
    <row r="8968" spans="22:22" x14ac:dyDescent="0.35">
      <c r="V8968" s="17"/>
    </row>
    <row r="8969" spans="22:22" x14ac:dyDescent="0.35">
      <c r="V8969" s="17"/>
    </row>
    <row r="8970" spans="22:22" x14ac:dyDescent="0.35">
      <c r="V8970" s="17"/>
    </row>
    <row r="8971" spans="22:22" x14ac:dyDescent="0.35">
      <c r="V8971" s="17"/>
    </row>
    <row r="8972" spans="22:22" x14ac:dyDescent="0.35">
      <c r="V8972" s="17"/>
    </row>
    <row r="8973" spans="22:22" x14ac:dyDescent="0.35">
      <c r="V8973" s="17"/>
    </row>
    <row r="8974" spans="22:22" x14ac:dyDescent="0.35">
      <c r="V8974" s="17"/>
    </row>
    <row r="8975" spans="22:22" x14ac:dyDescent="0.35">
      <c r="V8975" s="17"/>
    </row>
    <row r="8976" spans="22:22" x14ac:dyDescent="0.35">
      <c r="V8976" s="17"/>
    </row>
    <row r="8977" spans="22:22" x14ac:dyDescent="0.35">
      <c r="V8977" s="17"/>
    </row>
    <row r="8978" spans="22:22" x14ac:dyDescent="0.35">
      <c r="V8978" s="17"/>
    </row>
    <row r="8979" spans="22:22" x14ac:dyDescent="0.35">
      <c r="V8979" s="17"/>
    </row>
    <row r="8980" spans="22:22" x14ac:dyDescent="0.35">
      <c r="V8980" s="17"/>
    </row>
    <row r="8981" spans="22:22" x14ac:dyDescent="0.35">
      <c r="V8981" s="17"/>
    </row>
    <row r="8982" spans="22:22" x14ac:dyDescent="0.35">
      <c r="V8982" s="17"/>
    </row>
    <row r="8983" spans="22:22" x14ac:dyDescent="0.35">
      <c r="V8983" s="17"/>
    </row>
    <row r="8984" spans="22:22" x14ac:dyDescent="0.35">
      <c r="V8984" s="17"/>
    </row>
    <row r="8985" spans="22:22" x14ac:dyDescent="0.35">
      <c r="V8985" s="17"/>
    </row>
    <row r="8986" spans="22:22" x14ac:dyDescent="0.35">
      <c r="V8986" s="17"/>
    </row>
    <row r="8987" spans="22:22" x14ac:dyDescent="0.35">
      <c r="V8987" s="17"/>
    </row>
    <row r="8988" spans="22:22" x14ac:dyDescent="0.35">
      <c r="V8988" s="17"/>
    </row>
    <row r="8989" spans="22:22" x14ac:dyDescent="0.35">
      <c r="V8989" s="17"/>
    </row>
    <row r="8990" spans="22:22" x14ac:dyDescent="0.35">
      <c r="V8990" s="17"/>
    </row>
    <row r="8991" spans="22:22" x14ac:dyDescent="0.35">
      <c r="V8991" s="17"/>
    </row>
    <row r="8992" spans="22:22" x14ac:dyDescent="0.35">
      <c r="V8992" s="17"/>
    </row>
    <row r="8993" spans="22:22" x14ac:dyDescent="0.35">
      <c r="V8993" s="17"/>
    </row>
    <row r="8994" spans="22:22" x14ac:dyDescent="0.35">
      <c r="V8994" s="17"/>
    </row>
    <row r="8995" spans="22:22" x14ac:dyDescent="0.35">
      <c r="V8995" s="17"/>
    </row>
    <row r="8996" spans="22:22" x14ac:dyDescent="0.35">
      <c r="V8996" s="17"/>
    </row>
    <row r="8997" spans="22:22" x14ac:dyDescent="0.35">
      <c r="V8997" s="17"/>
    </row>
    <row r="8998" spans="22:22" x14ac:dyDescent="0.35">
      <c r="V8998" s="17"/>
    </row>
    <row r="8999" spans="22:22" x14ac:dyDescent="0.35">
      <c r="V8999" s="17"/>
    </row>
    <row r="9000" spans="22:22" x14ac:dyDescent="0.35">
      <c r="V9000" s="17"/>
    </row>
    <row r="9001" spans="22:22" x14ac:dyDescent="0.35">
      <c r="V9001" s="17"/>
    </row>
    <row r="9002" spans="22:22" x14ac:dyDescent="0.35">
      <c r="V9002" s="17"/>
    </row>
    <row r="9003" spans="22:22" x14ac:dyDescent="0.35">
      <c r="V9003" s="17"/>
    </row>
    <row r="9004" spans="22:22" x14ac:dyDescent="0.35">
      <c r="V9004" s="17"/>
    </row>
    <row r="9005" spans="22:22" x14ac:dyDescent="0.35">
      <c r="V9005" s="17"/>
    </row>
    <row r="9006" spans="22:22" x14ac:dyDescent="0.35">
      <c r="V9006" s="17"/>
    </row>
    <row r="9007" spans="22:22" x14ac:dyDescent="0.35">
      <c r="V9007" s="17"/>
    </row>
    <row r="9008" spans="22:22" x14ac:dyDescent="0.35">
      <c r="V9008" s="17"/>
    </row>
    <row r="9009" spans="22:22" x14ac:dyDescent="0.35">
      <c r="V9009" s="17"/>
    </row>
    <row r="9010" spans="22:22" x14ac:dyDescent="0.35">
      <c r="V9010" s="17"/>
    </row>
    <row r="9011" spans="22:22" x14ac:dyDescent="0.35">
      <c r="V9011" s="17"/>
    </row>
    <row r="9012" spans="22:22" x14ac:dyDescent="0.35">
      <c r="V9012" s="17"/>
    </row>
    <row r="9013" spans="22:22" x14ac:dyDescent="0.35">
      <c r="V9013" s="17"/>
    </row>
    <row r="9014" spans="22:22" x14ac:dyDescent="0.35">
      <c r="V9014" s="17"/>
    </row>
    <row r="9015" spans="22:22" x14ac:dyDescent="0.35">
      <c r="V9015" s="17"/>
    </row>
    <row r="9016" spans="22:22" x14ac:dyDescent="0.35">
      <c r="V9016" s="17"/>
    </row>
    <row r="9017" spans="22:22" x14ac:dyDescent="0.35">
      <c r="V9017" s="17"/>
    </row>
    <row r="9018" spans="22:22" x14ac:dyDescent="0.35">
      <c r="V9018" s="17"/>
    </row>
    <row r="9019" spans="22:22" x14ac:dyDescent="0.35">
      <c r="V9019" s="17"/>
    </row>
    <row r="9020" spans="22:22" x14ac:dyDescent="0.35">
      <c r="V9020" s="17"/>
    </row>
    <row r="9021" spans="22:22" x14ac:dyDescent="0.35">
      <c r="V9021" s="17"/>
    </row>
    <row r="9022" spans="22:22" x14ac:dyDescent="0.35">
      <c r="V9022" s="17"/>
    </row>
    <row r="9023" spans="22:22" x14ac:dyDescent="0.35">
      <c r="V9023" s="17"/>
    </row>
    <row r="9024" spans="22:22" x14ac:dyDescent="0.35">
      <c r="V9024" s="17"/>
    </row>
    <row r="9025" spans="22:22" x14ac:dyDescent="0.35">
      <c r="V9025" s="17"/>
    </row>
    <row r="9026" spans="22:22" x14ac:dyDescent="0.35">
      <c r="V9026" s="17"/>
    </row>
    <row r="9027" spans="22:22" x14ac:dyDescent="0.35">
      <c r="V9027" s="17"/>
    </row>
    <row r="9028" spans="22:22" x14ac:dyDescent="0.35">
      <c r="V9028" s="17"/>
    </row>
    <row r="9029" spans="22:22" x14ac:dyDescent="0.35">
      <c r="V9029" s="17"/>
    </row>
    <row r="9030" spans="22:22" x14ac:dyDescent="0.35">
      <c r="V9030" s="17"/>
    </row>
    <row r="9031" spans="22:22" x14ac:dyDescent="0.35">
      <c r="V9031" s="17"/>
    </row>
    <row r="9032" spans="22:22" x14ac:dyDescent="0.35">
      <c r="V9032" s="17"/>
    </row>
    <row r="9033" spans="22:22" x14ac:dyDescent="0.35">
      <c r="V9033" s="17"/>
    </row>
    <row r="9034" spans="22:22" x14ac:dyDescent="0.35">
      <c r="V9034" s="17"/>
    </row>
    <row r="9035" spans="22:22" x14ac:dyDescent="0.35">
      <c r="V9035" s="17"/>
    </row>
    <row r="9036" spans="22:22" x14ac:dyDescent="0.35">
      <c r="V9036" s="17"/>
    </row>
    <row r="9037" spans="22:22" x14ac:dyDescent="0.35">
      <c r="V9037" s="17"/>
    </row>
    <row r="9038" spans="22:22" x14ac:dyDescent="0.35">
      <c r="V9038" s="17"/>
    </row>
    <row r="9039" spans="22:22" x14ac:dyDescent="0.35">
      <c r="V9039" s="17"/>
    </row>
    <row r="9040" spans="22:22" x14ac:dyDescent="0.35">
      <c r="V9040" s="17"/>
    </row>
    <row r="9041" spans="22:22" x14ac:dyDescent="0.35">
      <c r="V9041" s="17"/>
    </row>
    <row r="9042" spans="22:22" x14ac:dyDescent="0.35">
      <c r="V9042" s="17"/>
    </row>
    <row r="9043" spans="22:22" x14ac:dyDescent="0.35">
      <c r="V9043" s="17"/>
    </row>
    <row r="9044" spans="22:22" x14ac:dyDescent="0.35">
      <c r="V9044" s="17"/>
    </row>
    <row r="9045" spans="22:22" x14ac:dyDescent="0.35">
      <c r="V9045" s="17"/>
    </row>
    <row r="9046" spans="22:22" x14ac:dyDescent="0.35">
      <c r="V9046" s="17"/>
    </row>
    <row r="9047" spans="22:22" x14ac:dyDescent="0.35">
      <c r="V9047" s="17"/>
    </row>
    <row r="9048" spans="22:22" x14ac:dyDescent="0.35">
      <c r="V9048" s="17"/>
    </row>
    <row r="9049" spans="22:22" x14ac:dyDescent="0.35">
      <c r="V9049" s="17"/>
    </row>
    <row r="9050" spans="22:22" x14ac:dyDescent="0.35">
      <c r="V9050" s="17"/>
    </row>
    <row r="9051" spans="22:22" x14ac:dyDescent="0.35">
      <c r="V9051" s="17"/>
    </row>
    <row r="9052" spans="22:22" x14ac:dyDescent="0.35">
      <c r="V9052" s="17"/>
    </row>
    <row r="9053" spans="22:22" x14ac:dyDescent="0.35">
      <c r="V9053" s="17"/>
    </row>
    <row r="9054" spans="22:22" x14ac:dyDescent="0.35">
      <c r="V9054" s="17"/>
    </row>
    <row r="9055" spans="22:22" x14ac:dyDescent="0.35">
      <c r="V9055" s="17"/>
    </row>
    <row r="9056" spans="22:22" x14ac:dyDescent="0.35">
      <c r="V9056" s="17"/>
    </row>
    <row r="9057" spans="22:22" x14ac:dyDescent="0.35">
      <c r="V9057" s="17"/>
    </row>
    <row r="9058" spans="22:22" x14ac:dyDescent="0.35">
      <c r="V9058" s="17"/>
    </row>
    <row r="9059" spans="22:22" x14ac:dyDescent="0.35">
      <c r="V9059" s="17"/>
    </row>
    <row r="9060" spans="22:22" x14ac:dyDescent="0.35">
      <c r="V9060" s="17"/>
    </row>
    <row r="9061" spans="22:22" x14ac:dyDescent="0.35">
      <c r="V9061" s="17"/>
    </row>
    <row r="9062" spans="22:22" x14ac:dyDescent="0.35">
      <c r="V9062" s="17"/>
    </row>
    <row r="9063" spans="22:22" x14ac:dyDescent="0.35">
      <c r="V9063" s="17"/>
    </row>
    <row r="9064" spans="22:22" x14ac:dyDescent="0.35">
      <c r="V9064" s="17"/>
    </row>
    <row r="9065" spans="22:22" x14ac:dyDescent="0.35">
      <c r="V9065" s="17"/>
    </row>
    <row r="9066" spans="22:22" x14ac:dyDescent="0.35">
      <c r="V9066" s="17"/>
    </row>
    <row r="9067" spans="22:22" x14ac:dyDescent="0.35">
      <c r="V9067" s="17"/>
    </row>
    <row r="9068" spans="22:22" x14ac:dyDescent="0.35">
      <c r="V9068" s="17"/>
    </row>
    <row r="9069" spans="22:22" x14ac:dyDescent="0.35">
      <c r="V9069" s="17"/>
    </row>
    <row r="9070" spans="22:22" x14ac:dyDescent="0.35">
      <c r="V9070" s="17"/>
    </row>
    <row r="9071" spans="22:22" x14ac:dyDescent="0.35">
      <c r="V9071" s="17"/>
    </row>
    <row r="9072" spans="22:22" x14ac:dyDescent="0.35">
      <c r="V9072" s="17"/>
    </row>
    <row r="9073" spans="22:22" x14ac:dyDescent="0.35">
      <c r="V9073" s="17"/>
    </row>
    <row r="9074" spans="22:22" x14ac:dyDescent="0.35">
      <c r="V9074" s="17"/>
    </row>
    <row r="9075" spans="22:22" x14ac:dyDescent="0.35">
      <c r="V9075" s="17"/>
    </row>
    <row r="9076" spans="22:22" x14ac:dyDescent="0.35">
      <c r="V9076" s="17"/>
    </row>
    <row r="9077" spans="22:22" x14ac:dyDescent="0.35">
      <c r="V9077" s="17"/>
    </row>
    <row r="9078" spans="22:22" x14ac:dyDescent="0.35">
      <c r="V9078" s="17"/>
    </row>
    <row r="9079" spans="22:22" x14ac:dyDescent="0.35">
      <c r="V9079" s="17"/>
    </row>
    <row r="9080" spans="22:22" x14ac:dyDescent="0.35">
      <c r="V9080" s="17"/>
    </row>
    <row r="9081" spans="22:22" x14ac:dyDescent="0.35">
      <c r="V9081" s="17"/>
    </row>
    <row r="9082" spans="22:22" x14ac:dyDescent="0.35">
      <c r="V9082" s="17"/>
    </row>
    <row r="9083" spans="22:22" x14ac:dyDescent="0.35">
      <c r="V9083" s="17"/>
    </row>
    <row r="9084" spans="22:22" x14ac:dyDescent="0.35">
      <c r="V9084" s="17"/>
    </row>
    <row r="9085" spans="22:22" x14ac:dyDescent="0.35">
      <c r="V9085" s="17"/>
    </row>
    <row r="9086" spans="22:22" x14ac:dyDescent="0.35">
      <c r="V9086" s="17"/>
    </row>
    <row r="9087" spans="22:22" x14ac:dyDescent="0.35">
      <c r="V9087" s="17"/>
    </row>
    <row r="9088" spans="22:22" x14ac:dyDescent="0.35">
      <c r="V9088" s="17"/>
    </row>
    <row r="9089" spans="22:22" x14ac:dyDescent="0.35">
      <c r="V9089" s="17"/>
    </row>
    <row r="9090" spans="22:22" x14ac:dyDescent="0.35">
      <c r="V9090" s="17"/>
    </row>
    <row r="9091" spans="22:22" x14ac:dyDescent="0.35">
      <c r="V9091" s="17"/>
    </row>
    <row r="9092" spans="22:22" x14ac:dyDescent="0.35">
      <c r="V9092" s="17"/>
    </row>
    <row r="9093" spans="22:22" x14ac:dyDescent="0.35">
      <c r="V9093" s="17"/>
    </row>
    <row r="9094" spans="22:22" x14ac:dyDescent="0.35">
      <c r="V9094" s="17"/>
    </row>
    <row r="9095" spans="22:22" x14ac:dyDescent="0.35">
      <c r="V9095" s="17"/>
    </row>
    <row r="9096" spans="22:22" x14ac:dyDescent="0.35">
      <c r="V9096" s="17"/>
    </row>
    <row r="9097" spans="22:22" x14ac:dyDescent="0.35">
      <c r="V9097" s="17"/>
    </row>
    <row r="9098" spans="22:22" x14ac:dyDescent="0.35">
      <c r="V9098" s="17"/>
    </row>
    <row r="9099" spans="22:22" x14ac:dyDescent="0.35">
      <c r="V9099" s="17"/>
    </row>
    <row r="9100" spans="22:22" x14ac:dyDescent="0.35">
      <c r="V9100" s="17"/>
    </row>
    <row r="9101" spans="22:22" x14ac:dyDescent="0.35">
      <c r="V9101" s="17"/>
    </row>
    <row r="9102" spans="22:22" x14ac:dyDescent="0.35">
      <c r="V9102" s="17"/>
    </row>
    <row r="9103" spans="22:22" x14ac:dyDescent="0.35">
      <c r="V9103" s="17"/>
    </row>
    <row r="9104" spans="22:22" x14ac:dyDescent="0.35">
      <c r="V9104" s="17"/>
    </row>
    <row r="9105" spans="22:22" x14ac:dyDescent="0.35">
      <c r="V9105" s="17"/>
    </row>
    <row r="9106" spans="22:22" x14ac:dyDescent="0.35">
      <c r="V9106" s="17"/>
    </row>
    <row r="9107" spans="22:22" x14ac:dyDescent="0.35">
      <c r="V9107" s="17"/>
    </row>
    <row r="9108" spans="22:22" x14ac:dyDescent="0.35">
      <c r="V9108" s="17"/>
    </row>
    <row r="9109" spans="22:22" x14ac:dyDescent="0.35">
      <c r="V9109" s="17"/>
    </row>
    <row r="9110" spans="22:22" x14ac:dyDescent="0.35">
      <c r="V9110" s="17"/>
    </row>
    <row r="9111" spans="22:22" x14ac:dyDescent="0.35">
      <c r="V9111" s="17"/>
    </row>
    <row r="9112" spans="22:22" x14ac:dyDescent="0.35">
      <c r="V9112" s="17"/>
    </row>
    <row r="9113" spans="22:22" x14ac:dyDescent="0.35">
      <c r="V9113" s="17"/>
    </row>
    <row r="9114" spans="22:22" x14ac:dyDescent="0.35">
      <c r="V9114" s="17"/>
    </row>
    <row r="9115" spans="22:22" x14ac:dyDescent="0.35">
      <c r="V9115" s="17"/>
    </row>
    <row r="9116" spans="22:22" x14ac:dyDescent="0.35">
      <c r="V9116" s="17"/>
    </row>
    <row r="9117" spans="22:22" x14ac:dyDescent="0.35">
      <c r="V9117" s="17"/>
    </row>
    <row r="9118" spans="22:22" x14ac:dyDescent="0.35">
      <c r="V9118" s="17"/>
    </row>
    <row r="9119" spans="22:22" x14ac:dyDescent="0.35">
      <c r="V9119" s="17"/>
    </row>
    <row r="9120" spans="22:22" x14ac:dyDescent="0.35">
      <c r="V9120" s="17"/>
    </row>
    <row r="9121" spans="22:22" x14ac:dyDescent="0.35">
      <c r="V9121" s="17"/>
    </row>
    <row r="9122" spans="22:22" x14ac:dyDescent="0.35">
      <c r="V9122" s="17"/>
    </row>
    <row r="9123" spans="22:22" x14ac:dyDescent="0.35">
      <c r="V9123" s="17"/>
    </row>
    <row r="9124" spans="22:22" x14ac:dyDescent="0.35">
      <c r="V9124" s="17"/>
    </row>
    <row r="9125" spans="22:22" x14ac:dyDescent="0.35">
      <c r="V9125" s="17"/>
    </row>
    <row r="9126" spans="22:22" x14ac:dyDescent="0.35">
      <c r="V9126" s="17"/>
    </row>
    <row r="9127" spans="22:22" x14ac:dyDescent="0.35">
      <c r="V9127" s="17"/>
    </row>
    <row r="9128" spans="22:22" x14ac:dyDescent="0.35">
      <c r="V9128" s="17"/>
    </row>
    <row r="9129" spans="22:22" x14ac:dyDescent="0.35">
      <c r="V9129" s="17"/>
    </row>
    <row r="9130" spans="22:22" x14ac:dyDescent="0.35">
      <c r="V9130" s="17"/>
    </row>
    <row r="9131" spans="22:22" x14ac:dyDescent="0.35">
      <c r="V9131" s="17"/>
    </row>
    <row r="9132" spans="22:22" x14ac:dyDescent="0.35">
      <c r="V9132" s="17"/>
    </row>
    <row r="9133" spans="22:22" x14ac:dyDescent="0.35">
      <c r="V9133" s="17"/>
    </row>
    <row r="9134" spans="22:22" x14ac:dyDescent="0.35">
      <c r="V9134" s="17"/>
    </row>
    <row r="9135" spans="22:22" x14ac:dyDescent="0.35">
      <c r="V9135" s="17"/>
    </row>
    <row r="9136" spans="22:22" x14ac:dyDescent="0.35">
      <c r="V9136" s="17"/>
    </row>
    <row r="9137" spans="22:22" x14ac:dyDescent="0.35">
      <c r="V9137" s="17"/>
    </row>
    <row r="9138" spans="22:22" x14ac:dyDescent="0.35">
      <c r="V9138" s="17"/>
    </row>
    <row r="9139" spans="22:22" x14ac:dyDescent="0.35">
      <c r="V9139" s="17"/>
    </row>
    <row r="9140" spans="22:22" x14ac:dyDescent="0.35">
      <c r="V9140" s="17"/>
    </row>
    <row r="9141" spans="22:22" x14ac:dyDescent="0.35">
      <c r="V9141" s="17"/>
    </row>
    <row r="9142" spans="22:22" x14ac:dyDescent="0.35">
      <c r="V9142" s="17"/>
    </row>
    <row r="9143" spans="22:22" x14ac:dyDescent="0.35">
      <c r="V9143" s="17"/>
    </row>
    <row r="9144" spans="22:22" x14ac:dyDescent="0.35">
      <c r="V9144" s="17"/>
    </row>
    <row r="9145" spans="22:22" x14ac:dyDescent="0.35">
      <c r="V9145" s="17"/>
    </row>
    <row r="9146" spans="22:22" x14ac:dyDescent="0.35">
      <c r="V9146" s="17"/>
    </row>
    <row r="9147" spans="22:22" x14ac:dyDescent="0.35">
      <c r="V9147" s="17"/>
    </row>
    <row r="9148" spans="22:22" x14ac:dyDescent="0.35">
      <c r="V9148" s="17"/>
    </row>
    <row r="9149" spans="22:22" x14ac:dyDescent="0.35">
      <c r="V9149" s="17"/>
    </row>
    <row r="9150" spans="22:22" x14ac:dyDescent="0.35">
      <c r="V9150" s="17"/>
    </row>
    <row r="9151" spans="22:22" x14ac:dyDescent="0.35">
      <c r="V9151" s="17"/>
    </row>
    <row r="9152" spans="22:22" x14ac:dyDescent="0.35">
      <c r="V9152" s="17"/>
    </row>
    <row r="9153" spans="22:22" x14ac:dyDescent="0.35">
      <c r="V9153" s="17"/>
    </row>
    <row r="9154" spans="22:22" x14ac:dyDescent="0.35">
      <c r="V9154" s="17"/>
    </row>
    <row r="9155" spans="22:22" x14ac:dyDescent="0.35">
      <c r="V9155" s="17"/>
    </row>
    <row r="9156" spans="22:22" x14ac:dyDescent="0.35">
      <c r="V9156" s="17"/>
    </row>
    <row r="9157" spans="22:22" x14ac:dyDescent="0.35">
      <c r="V9157" s="17"/>
    </row>
    <row r="9158" spans="22:22" x14ac:dyDescent="0.35">
      <c r="V9158" s="17"/>
    </row>
    <row r="9159" spans="22:22" x14ac:dyDescent="0.35">
      <c r="V9159" s="17"/>
    </row>
    <row r="9160" spans="22:22" x14ac:dyDescent="0.35">
      <c r="V9160" s="17"/>
    </row>
    <row r="9161" spans="22:22" x14ac:dyDescent="0.35">
      <c r="V9161" s="17"/>
    </row>
    <row r="9162" spans="22:22" x14ac:dyDescent="0.35">
      <c r="V9162" s="17"/>
    </row>
    <row r="9163" spans="22:22" x14ac:dyDescent="0.35">
      <c r="V9163" s="17"/>
    </row>
    <row r="9164" spans="22:22" x14ac:dyDescent="0.35">
      <c r="V9164" s="17"/>
    </row>
    <row r="9165" spans="22:22" x14ac:dyDescent="0.35">
      <c r="V9165" s="17"/>
    </row>
    <row r="9166" spans="22:22" x14ac:dyDescent="0.35">
      <c r="V9166" s="17"/>
    </row>
    <row r="9167" spans="22:22" x14ac:dyDescent="0.35">
      <c r="V9167" s="17"/>
    </row>
    <row r="9168" spans="22:22" x14ac:dyDescent="0.35">
      <c r="V9168" s="17"/>
    </row>
    <row r="9169" spans="22:22" x14ac:dyDescent="0.35">
      <c r="V9169" s="17"/>
    </row>
    <row r="9170" spans="22:22" x14ac:dyDescent="0.35">
      <c r="V9170" s="17"/>
    </row>
    <row r="9171" spans="22:22" x14ac:dyDescent="0.35">
      <c r="V9171" s="17"/>
    </row>
    <row r="9172" spans="22:22" x14ac:dyDescent="0.35">
      <c r="V9172" s="17"/>
    </row>
    <row r="9173" spans="22:22" x14ac:dyDescent="0.35">
      <c r="V9173" s="17"/>
    </row>
    <row r="9174" spans="22:22" x14ac:dyDescent="0.35">
      <c r="V9174" s="17"/>
    </row>
    <row r="9175" spans="22:22" x14ac:dyDescent="0.35">
      <c r="V9175" s="17"/>
    </row>
    <row r="9176" spans="22:22" x14ac:dyDescent="0.35">
      <c r="V9176" s="17"/>
    </row>
    <row r="9177" spans="22:22" x14ac:dyDescent="0.35">
      <c r="V9177" s="17"/>
    </row>
    <row r="9178" spans="22:22" x14ac:dyDescent="0.35">
      <c r="V9178" s="17"/>
    </row>
    <row r="9179" spans="22:22" x14ac:dyDescent="0.35">
      <c r="V9179" s="17"/>
    </row>
    <row r="9180" spans="22:22" x14ac:dyDescent="0.35">
      <c r="V9180" s="17"/>
    </row>
    <row r="9181" spans="22:22" x14ac:dyDescent="0.35">
      <c r="V9181" s="17"/>
    </row>
    <row r="9182" spans="22:22" x14ac:dyDescent="0.35">
      <c r="V9182" s="17"/>
    </row>
    <row r="9183" spans="22:22" x14ac:dyDescent="0.35">
      <c r="V9183" s="17"/>
    </row>
    <row r="9184" spans="22:22" x14ac:dyDescent="0.35">
      <c r="V9184" s="17"/>
    </row>
    <row r="9185" spans="22:22" x14ac:dyDescent="0.35">
      <c r="V9185" s="17"/>
    </row>
    <row r="9186" spans="22:22" x14ac:dyDescent="0.35">
      <c r="V9186" s="17"/>
    </row>
    <row r="9187" spans="22:22" x14ac:dyDescent="0.35">
      <c r="V9187" s="17"/>
    </row>
    <row r="9188" spans="22:22" x14ac:dyDescent="0.35">
      <c r="V9188" s="17"/>
    </row>
    <row r="9189" spans="22:22" x14ac:dyDescent="0.35">
      <c r="V9189" s="17"/>
    </row>
    <row r="9190" spans="22:22" x14ac:dyDescent="0.35">
      <c r="V9190" s="17"/>
    </row>
    <row r="9191" spans="22:22" x14ac:dyDescent="0.35">
      <c r="V9191" s="17"/>
    </row>
    <row r="9192" spans="22:22" x14ac:dyDescent="0.35">
      <c r="V9192" s="17"/>
    </row>
    <row r="9193" spans="22:22" x14ac:dyDescent="0.35">
      <c r="V9193" s="17"/>
    </row>
    <row r="9194" spans="22:22" x14ac:dyDescent="0.35">
      <c r="V9194" s="17"/>
    </row>
    <row r="9195" spans="22:22" x14ac:dyDescent="0.35">
      <c r="V9195" s="17"/>
    </row>
    <row r="9196" spans="22:22" x14ac:dyDescent="0.35">
      <c r="V9196" s="17"/>
    </row>
    <row r="9197" spans="22:22" x14ac:dyDescent="0.35">
      <c r="V9197" s="17"/>
    </row>
    <row r="9198" spans="22:22" x14ac:dyDescent="0.35">
      <c r="V9198" s="17"/>
    </row>
    <row r="9199" spans="22:22" x14ac:dyDescent="0.35">
      <c r="V9199" s="17"/>
    </row>
    <row r="9200" spans="22:22" x14ac:dyDescent="0.35">
      <c r="V9200" s="17"/>
    </row>
    <row r="9201" spans="22:22" x14ac:dyDescent="0.35">
      <c r="V9201" s="17"/>
    </row>
    <row r="9202" spans="22:22" x14ac:dyDescent="0.35">
      <c r="V9202" s="17"/>
    </row>
    <row r="9203" spans="22:22" x14ac:dyDescent="0.35">
      <c r="V9203" s="17"/>
    </row>
    <row r="9204" spans="22:22" x14ac:dyDescent="0.35">
      <c r="V9204" s="17"/>
    </row>
    <row r="9205" spans="22:22" x14ac:dyDescent="0.35">
      <c r="V9205" s="17"/>
    </row>
    <row r="9206" spans="22:22" x14ac:dyDescent="0.35">
      <c r="V9206" s="17"/>
    </row>
    <row r="9207" spans="22:22" x14ac:dyDescent="0.35">
      <c r="V9207" s="17"/>
    </row>
    <row r="9208" spans="22:22" x14ac:dyDescent="0.35">
      <c r="V9208" s="17"/>
    </row>
    <row r="9209" spans="22:22" x14ac:dyDescent="0.35">
      <c r="V9209" s="17"/>
    </row>
    <row r="9210" spans="22:22" x14ac:dyDescent="0.35">
      <c r="V9210" s="17"/>
    </row>
    <row r="9211" spans="22:22" x14ac:dyDescent="0.35">
      <c r="V9211" s="17"/>
    </row>
    <row r="9212" spans="22:22" x14ac:dyDescent="0.35">
      <c r="V9212" s="17"/>
    </row>
    <row r="9213" spans="22:22" x14ac:dyDescent="0.35">
      <c r="V9213" s="17"/>
    </row>
    <row r="9214" spans="22:22" x14ac:dyDescent="0.35">
      <c r="V9214" s="17"/>
    </row>
    <row r="9215" spans="22:22" x14ac:dyDescent="0.35">
      <c r="V9215" s="17"/>
    </row>
    <row r="9216" spans="22:22" x14ac:dyDescent="0.35">
      <c r="V9216" s="17"/>
    </row>
    <row r="9217" spans="22:22" x14ac:dyDescent="0.35">
      <c r="V9217" s="17"/>
    </row>
    <row r="9218" spans="22:22" x14ac:dyDescent="0.35">
      <c r="V9218" s="17"/>
    </row>
    <row r="9219" spans="22:22" x14ac:dyDescent="0.35">
      <c r="V9219" s="17"/>
    </row>
    <row r="9220" spans="22:22" x14ac:dyDescent="0.35">
      <c r="V9220" s="17"/>
    </row>
    <row r="9221" spans="22:22" x14ac:dyDescent="0.35">
      <c r="V9221" s="17"/>
    </row>
    <row r="9222" spans="22:22" x14ac:dyDescent="0.35">
      <c r="V9222" s="17"/>
    </row>
    <row r="9223" spans="22:22" x14ac:dyDescent="0.35">
      <c r="V9223" s="17"/>
    </row>
    <row r="9224" spans="22:22" x14ac:dyDescent="0.35">
      <c r="V9224" s="17"/>
    </row>
    <row r="9225" spans="22:22" x14ac:dyDescent="0.35">
      <c r="V9225" s="17"/>
    </row>
    <row r="9226" spans="22:22" x14ac:dyDescent="0.35">
      <c r="V9226" s="17"/>
    </row>
    <row r="9227" spans="22:22" x14ac:dyDescent="0.35">
      <c r="V9227" s="17"/>
    </row>
    <row r="9228" spans="22:22" x14ac:dyDescent="0.35">
      <c r="V9228" s="17"/>
    </row>
    <row r="9229" spans="22:22" x14ac:dyDescent="0.35">
      <c r="V9229" s="17"/>
    </row>
    <row r="9230" spans="22:22" x14ac:dyDescent="0.35">
      <c r="V9230" s="17"/>
    </row>
    <row r="9231" spans="22:22" x14ac:dyDescent="0.35">
      <c r="V9231" s="17"/>
    </row>
    <row r="9232" spans="22:22" x14ac:dyDescent="0.35">
      <c r="V9232" s="17"/>
    </row>
    <row r="9233" spans="22:22" x14ac:dyDescent="0.35">
      <c r="V9233" s="17"/>
    </row>
    <row r="9234" spans="22:22" x14ac:dyDescent="0.35">
      <c r="V9234" s="17"/>
    </row>
    <row r="9235" spans="22:22" x14ac:dyDescent="0.35">
      <c r="V9235" s="17"/>
    </row>
    <row r="9236" spans="22:22" x14ac:dyDescent="0.35">
      <c r="V9236" s="17"/>
    </row>
    <row r="9237" spans="22:22" x14ac:dyDescent="0.35">
      <c r="V9237" s="17"/>
    </row>
    <row r="9238" spans="22:22" x14ac:dyDescent="0.35">
      <c r="V9238" s="17"/>
    </row>
    <row r="9239" spans="22:22" x14ac:dyDescent="0.35">
      <c r="V9239" s="17"/>
    </row>
    <row r="9240" spans="22:22" x14ac:dyDescent="0.35">
      <c r="V9240" s="17"/>
    </row>
    <row r="9241" spans="22:22" x14ac:dyDescent="0.35">
      <c r="V9241" s="17"/>
    </row>
    <row r="9242" spans="22:22" x14ac:dyDescent="0.35">
      <c r="V9242" s="17"/>
    </row>
    <row r="9243" spans="22:22" x14ac:dyDescent="0.35">
      <c r="V9243" s="17"/>
    </row>
    <row r="9244" spans="22:22" x14ac:dyDescent="0.35">
      <c r="V9244" s="17"/>
    </row>
    <row r="9245" spans="22:22" x14ac:dyDescent="0.35">
      <c r="V9245" s="17"/>
    </row>
    <row r="9246" spans="22:22" x14ac:dyDescent="0.35">
      <c r="V9246" s="17"/>
    </row>
    <row r="9247" spans="22:22" x14ac:dyDescent="0.35">
      <c r="V9247" s="17"/>
    </row>
    <row r="9248" spans="22:22" x14ac:dyDescent="0.35">
      <c r="V9248" s="17"/>
    </row>
    <row r="9249" spans="22:22" x14ac:dyDescent="0.35">
      <c r="V9249" s="17"/>
    </row>
    <row r="9250" spans="22:22" x14ac:dyDescent="0.35">
      <c r="V9250" s="17"/>
    </row>
    <row r="9251" spans="22:22" x14ac:dyDescent="0.35">
      <c r="V9251" s="17"/>
    </row>
    <row r="9252" spans="22:22" x14ac:dyDescent="0.35">
      <c r="V9252" s="17"/>
    </row>
    <row r="9253" spans="22:22" x14ac:dyDescent="0.35">
      <c r="V9253" s="17"/>
    </row>
    <row r="9254" spans="22:22" x14ac:dyDescent="0.35">
      <c r="V9254" s="17"/>
    </row>
    <row r="9255" spans="22:22" x14ac:dyDescent="0.35">
      <c r="V9255" s="17"/>
    </row>
    <row r="9256" spans="22:22" x14ac:dyDescent="0.35">
      <c r="V9256" s="17"/>
    </row>
    <row r="9257" spans="22:22" x14ac:dyDescent="0.35">
      <c r="V9257" s="17"/>
    </row>
    <row r="9258" spans="22:22" x14ac:dyDescent="0.35">
      <c r="V9258" s="17"/>
    </row>
    <row r="9259" spans="22:22" x14ac:dyDescent="0.35">
      <c r="V9259" s="17"/>
    </row>
    <row r="9260" spans="22:22" x14ac:dyDescent="0.35">
      <c r="V9260" s="17"/>
    </row>
    <row r="9261" spans="22:22" x14ac:dyDescent="0.35">
      <c r="V9261" s="17"/>
    </row>
    <row r="9262" spans="22:22" x14ac:dyDescent="0.35">
      <c r="V9262" s="17"/>
    </row>
    <row r="9263" spans="22:22" x14ac:dyDescent="0.35">
      <c r="V9263" s="17"/>
    </row>
    <row r="9264" spans="22:22" x14ac:dyDescent="0.35">
      <c r="V9264" s="17"/>
    </row>
    <row r="9265" spans="22:22" x14ac:dyDescent="0.35">
      <c r="V9265" s="17"/>
    </row>
    <row r="9266" spans="22:22" x14ac:dyDescent="0.35">
      <c r="V9266" s="17"/>
    </row>
    <row r="9267" spans="22:22" x14ac:dyDescent="0.35">
      <c r="V9267" s="17"/>
    </row>
    <row r="9268" spans="22:22" x14ac:dyDescent="0.35">
      <c r="V9268" s="17"/>
    </row>
    <row r="9269" spans="22:22" x14ac:dyDescent="0.35">
      <c r="V9269" s="17"/>
    </row>
    <row r="9270" spans="22:22" x14ac:dyDescent="0.35">
      <c r="V9270" s="17"/>
    </row>
    <row r="9271" spans="22:22" x14ac:dyDescent="0.35">
      <c r="V9271" s="17"/>
    </row>
    <row r="9272" spans="22:22" x14ac:dyDescent="0.35">
      <c r="V9272" s="17"/>
    </row>
    <row r="9273" spans="22:22" x14ac:dyDescent="0.35">
      <c r="V9273" s="17"/>
    </row>
    <row r="9274" spans="22:22" x14ac:dyDescent="0.35">
      <c r="V9274" s="17"/>
    </row>
    <row r="9275" spans="22:22" x14ac:dyDescent="0.35">
      <c r="V9275" s="17"/>
    </row>
    <row r="9276" spans="22:22" x14ac:dyDescent="0.35">
      <c r="V9276" s="17"/>
    </row>
    <row r="9277" spans="22:22" x14ac:dyDescent="0.35">
      <c r="V9277" s="17"/>
    </row>
    <row r="9278" spans="22:22" x14ac:dyDescent="0.35">
      <c r="V9278" s="17"/>
    </row>
    <row r="9279" spans="22:22" x14ac:dyDescent="0.35">
      <c r="V9279" s="17"/>
    </row>
    <row r="9280" spans="22:22" x14ac:dyDescent="0.35">
      <c r="V9280" s="17"/>
    </row>
    <row r="9281" spans="22:22" x14ac:dyDescent="0.35">
      <c r="V9281" s="17"/>
    </row>
    <row r="9282" spans="22:22" x14ac:dyDescent="0.35">
      <c r="V9282" s="17"/>
    </row>
    <row r="9283" spans="22:22" x14ac:dyDescent="0.35">
      <c r="V9283" s="17"/>
    </row>
    <row r="9284" spans="22:22" x14ac:dyDescent="0.35">
      <c r="V9284" s="17"/>
    </row>
    <row r="9285" spans="22:22" x14ac:dyDescent="0.35">
      <c r="V9285" s="17"/>
    </row>
    <row r="9286" spans="22:22" x14ac:dyDescent="0.35">
      <c r="V9286" s="17"/>
    </row>
    <row r="9287" spans="22:22" x14ac:dyDescent="0.35">
      <c r="V9287" s="17"/>
    </row>
    <row r="9288" spans="22:22" x14ac:dyDescent="0.35">
      <c r="V9288" s="17"/>
    </row>
    <row r="9289" spans="22:22" x14ac:dyDescent="0.35">
      <c r="V9289" s="17"/>
    </row>
    <row r="9290" spans="22:22" x14ac:dyDescent="0.35">
      <c r="V9290" s="17"/>
    </row>
    <row r="9291" spans="22:22" x14ac:dyDescent="0.35">
      <c r="V9291" s="17"/>
    </row>
    <row r="9292" spans="22:22" x14ac:dyDescent="0.35">
      <c r="V9292" s="17"/>
    </row>
    <row r="9293" spans="22:22" x14ac:dyDescent="0.35">
      <c r="V9293" s="17"/>
    </row>
    <row r="9294" spans="22:22" x14ac:dyDescent="0.35">
      <c r="V9294" s="17"/>
    </row>
    <row r="9295" spans="22:22" x14ac:dyDescent="0.35">
      <c r="V9295" s="17"/>
    </row>
    <row r="9296" spans="22:22" x14ac:dyDescent="0.35">
      <c r="V9296" s="17"/>
    </row>
    <row r="9297" spans="22:22" x14ac:dyDescent="0.35">
      <c r="V9297" s="17"/>
    </row>
    <row r="9298" spans="22:22" x14ac:dyDescent="0.35">
      <c r="V9298" s="17"/>
    </row>
    <row r="9299" spans="22:22" x14ac:dyDescent="0.35">
      <c r="V9299" s="17"/>
    </row>
    <row r="9300" spans="22:22" x14ac:dyDescent="0.35">
      <c r="V9300" s="17"/>
    </row>
    <row r="9301" spans="22:22" x14ac:dyDescent="0.35">
      <c r="V9301" s="17"/>
    </row>
    <row r="9302" spans="22:22" x14ac:dyDescent="0.35">
      <c r="V9302" s="17"/>
    </row>
    <row r="9303" spans="22:22" x14ac:dyDescent="0.35">
      <c r="V9303" s="17"/>
    </row>
    <row r="9304" spans="22:22" x14ac:dyDescent="0.35">
      <c r="V9304" s="17"/>
    </row>
    <row r="9305" spans="22:22" x14ac:dyDescent="0.35">
      <c r="V9305" s="17"/>
    </row>
    <row r="9306" spans="22:22" x14ac:dyDescent="0.35">
      <c r="V9306" s="17"/>
    </row>
    <row r="9307" spans="22:22" x14ac:dyDescent="0.35">
      <c r="V9307" s="17"/>
    </row>
    <row r="9308" spans="22:22" x14ac:dyDescent="0.35">
      <c r="V9308" s="17"/>
    </row>
    <row r="9309" spans="22:22" x14ac:dyDescent="0.35">
      <c r="V9309" s="17"/>
    </row>
    <row r="9310" spans="22:22" x14ac:dyDescent="0.35">
      <c r="V9310" s="17"/>
    </row>
    <row r="9311" spans="22:22" x14ac:dyDescent="0.35">
      <c r="V9311" s="17"/>
    </row>
    <row r="9312" spans="22:22" x14ac:dyDescent="0.35">
      <c r="V9312" s="17"/>
    </row>
    <row r="9313" spans="22:22" x14ac:dyDescent="0.35">
      <c r="V9313" s="17"/>
    </row>
    <row r="9314" spans="22:22" x14ac:dyDescent="0.35">
      <c r="V9314" s="17"/>
    </row>
    <row r="9315" spans="22:22" x14ac:dyDescent="0.35">
      <c r="V9315" s="17"/>
    </row>
    <row r="9316" spans="22:22" x14ac:dyDescent="0.35">
      <c r="V9316" s="17"/>
    </row>
    <row r="9317" spans="22:22" x14ac:dyDescent="0.35">
      <c r="V9317" s="17"/>
    </row>
    <row r="9318" spans="22:22" x14ac:dyDescent="0.35">
      <c r="V9318" s="17"/>
    </row>
    <row r="9319" spans="22:22" x14ac:dyDescent="0.35">
      <c r="V9319" s="17"/>
    </row>
    <row r="9320" spans="22:22" x14ac:dyDescent="0.35">
      <c r="V9320" s="17"/>
    </row>
    <row r="9321" spans="22:22" x14ac:dyDescent="0.35">
      <c r="V9321" s="17"/>
    </row>
    <row r="9322" spans="22:22" x14ac:dyDescent="0.35">
      <c r="V9322" s="17"/>
    </row>
    <row r="9323" spans="22:22" x14ac:dyDescent="0.35">
      <c r="V9323" s="17"/>
    </row>
    <row r="9324" spans="22:22" x14ac:dyDescent="0.35">
      <c r="V9324" s="17"/>
    </row>
    <row r="9325" spans="22:22" x14ac:dyDescent="0.35">
      <c r="V9325" s="17"/>
    </row>
    <row r="9326" spans="22:22" x14ac:dyDescent="0.35">
      <c r="V9326" s="17"/>
    </row>
    <row r="9327" spans="22:22" x14ac:dyDescent="0.35">
      <c r="V9327" s="17"/>
    </row>
    <row r="9328" spans="22:22" x14ac:dyDescent="0.35">
      <c r="V9328" s="17"/>
    </row>
    <row r="9329" spans="22:22" x14ac:dyDescent="0.35">
      <c r="V9329" s="17"/>
    </row>
    <row r="9330" spans="22:22" x14ac:dyDescent="0.35">
      <c r="V9330" s="17"/>
    </row>
    <row r="9331" spans="22:22" x14ac:dyDescent="0.35">
      <c r="V9331" s="17"/>
    </row>
    <row r="9332" spans="22:22" x14ac:dyDescent="0.35">
      <c r="V9332" s="17"/>
    </row>
    <row r="9333" spans="22:22" x14ac:dyDescent="0.35">
      <c r="V9333" s="17"/>
    </row>
    <row r="9334" spans="22:22" x14ac:dyDescent="0.35">
      <c r="V9334" s="17"/>
    </row>
    <row r="9335" spans="22:22" x14ac:dyDescent="0.35">
      <c r="V9335" s="17"/>
    </row>
    <row r="9336" spans="22:22" x14ac:dyDescent="0.35">
      <c r="V9336" s="17"/>
    </row>
    <row r="9337" spans="22:22" x14ac:dyDescent="0.35">
      <c r="V9337" s="17"/>
    </row>
    <row r="9338" spans="22:22" x14ac:dyDescent="0.35">
      <c r="V9338" s="17"/>
    </row>
    <row r="9339" spans="22:22" x14ac:dyDescent="0.35">
      <c r="V9339" s="17"/>
    </row>
    <row r="9340" spans="22:22" x14ac:dyDescent="0.35">
      <c r="V9340" s="17"/>
    </row>
    <row r="9341" spans="22:22" x14ac:dyDescent="0.35">
      <c r="V9341" s="17"/>
    </row>
    <row r="9342" spans="22:22" x14ac:dyDescent="0.35">
      <c r="V9342" s="17"/>
    </row>
    <row r="9343" spans="22:22" x14ac:dyDescent="0.35">
      <c r="V9343" s="17"/>
    </row>
    <row r="9344" spans="22:22" x14ac:dyDescent="0.35">
      <c r="V9344" s="17"/>
    </row>
    <row r="9345" spans="22:22" x14ac:dyDescent="0.35">
      <c r="V9345" s="17"/>
    </row>
    <row r="9346" spans="22:22" x14ac:dyDescent="0.35">
      <c r="V9346" s="17"/>
    </row>
    <row r="9347" spans="22:22" x14ac:dyDescent="0.35">
      <c r="V9347" s="17"/>
    </row>
    <row r="9348" spans="22:22" x14ac:dyDescent="0.35">
      <c r="V9348" s="17"/>
    </row>
    <row r="9349" spans="22:22" x14ac:dyDescent="0.35">
      <c r="V9349" s="17"/>
    </row>
    <row r="9350" spans="22:22" x14ac:dyDescent="0.35">
      <c r="V9350" s="17"/>
    </row>
    <row r="9351" spans="22:22" x14ac:dyDescent="0.35">
      <c r="V9351" s="17"/>
    </row>
    <row r="9352" spans="22:22" x14ac:dyDescent="0.35">
      <c r="V9352" s="17"/>
    </row>
    <row r="9353" spans="22:22" x14ac:dyDescent="0.35">
      <c r="V9353" s="17"/>
    </row>
    <row r="9354" spans="22:22" x14ac:dyDescent="0.35">
      <c r="V9354" s="17"/>
    </row>
    <row r="9355" spans="22:22" x14ac:dyDescent="0.35">
      <c r="V9355" s="17"/>
    </row>
    <row r="9356" spans="22:22" x14ac:dyDescent="0.35">
      <c r="V9356" s="17"/>
    </row>
    <row r="9357" spans="22:22" x14ac:dyDescent="0.35">
      <c r="V9357" s="17"/>
    </row>
    <row r="9358" spans="22:22" x14ac:dyDescent="0.35">
      <c r="V9358" s="17"/>
    </row>
    <row r="9359" spans="22:22" x14ac:dyDescent="0.35">
      <c r="V9359" s="17"/>
    </row>
    <row r="9360" spans="22:22" x14ac:dyDescent="0.35">
      <c r="V9360" s="17"/>
    </row>
    <row r="9361" spans="22:22" x14ac:dyDescent="0.35">
      <c r="V9361" s="17"/>
    </row>
    <row r="9362" spans="22:22" x14ac:dyDescent="0.35">
      <c r="V9362" s="17"/>
    </row>
    <row r="9363" spans="22:22" x14ac:dyDescent="0.35">
      <c r="V9363" s="17"/>
    </row>
    <row r="9364" spans="22:22" x14ac:dyDescent="0.35">
      <c r="V9364" s="17"/>
    </row>
    <row r="9365" spans="22:22" x14ac:dyDescent="0.35">
      <c r="V9365" s="17"/>
    </row>
    <row r="9366" spans="22:22" x14ac:dyDescent="0.35">
      <c r="V9366" s="17"/>
    </row>
    <row r="9367" spans="22:22" x14ac:dyDescent="0.35">
      <c r="V9367" s="17"/>
    </row>
    <row r="9368" spans="22:22" x14ac:dyDescent="0.35">
      <c r="V9368" s="17"/>
    </row>
    <row r="9369" spans="22:22" x14ac:dyDescent="0.35">
      <c r="V9369" s="17"/>
    </row>
    <row r="9370" spans="22:22" x14ac:dyDescent="0.35">
      <c r="V9370" s="17"/>
    </row>
    <row r="9371" spans="22:22" x14ac:dyDescent="0.35">
      <c r="V9371" s="17"/>
    </row>
    <row r="9372" spans="22:22" x14ac:dyDescent="0.35">
      <c r="V9372" s="17"/>
    </row>
    <row r="9373" spans="22:22" x14ac:dyDescent="0.35">
      <c r="V9373" s="17"/>
    </row>
    <row r="9374" spans="22:22" x14ac:dyDescent="0.35">
      <c r="V9374" s="17"/>
    </row>
    <row r="9375" spans="22:22" x14ac:dyDescent="0.35">
      <c r="V9375" s="17"/>
    </row>
    <row r="9376" spans="22:22" x14ac:dyDescent="0.35">
      <c r="V9376" s="17"/>
    </row>
    <row r="9377" spans="22:22" x14ac:dyDescent="0.35">
      <c r="V9377" s="17"/>
    </row>
    <row r="9378" spans="22:22" x14ac:dyDescent="0.35">
      <c r="V9378" s="17"/>
    </row>
    <row r="9379" spans="22:22" x14ac:dyDescent="0.35">
      <c r="V9379" s="17"/>
    </row>
    <row r="9380" spans="22:22" x14ac:dyDescent="0.35">
      <c r="V9380" s="17"/>
    </row>
    <row r="9381" spans="22:22" x14ac:dyDescent="0.35">
      <c r="V9381" s="17"/>
    </row>
    <row r="9382" spans="22:22" x14ac:dyDescent="0.35">
      <c r="V9382" s="17"/>
    </row>
    <row r="9383" spans="22:22" x14ac:dyDescent="0.35">
      <c r="V9383" s="17"/>
    </row>
    <row r="9384" spans="22:22" x14ac:dyDescent="0.35">
      <c r="V9384" s="17"/>
    </row>
    <row r="9385" spans="22:22" x14ac:dyDescent="0.35">
      <c r="V9385" s="17"/>
    </row>
    <row r="9386" spans="22:22" x14ac:dyDescent="0.35">
      <c r="V9386" s="17"/>
    </row>
    <row r="9387" spans="22:22" x14ac:dyDescent="0.35">
      <c r="V9387" s="17"/>
    </row>
    <row r="9388" spans="22:22" x14ac:dyDescent="0.35">
      <c r="V9388" s="17"/>
    </row>
    <row r="9389" spans="22:22" x14ac:dyDescent="0.35">
      <c r="V9389" s="17"/>
    </row>
    <row r="9390" spans="22:22" x14ac:dyDescent="0.35">
      <c r="V9390" s="17"/>
    </row>
    <row r="9391" spans="22:22" x14ac:dyDescent="0.35">
      <c r="V9391" s="17"/>
    </row>
    <row r="9392" spans="22:22" x14ac:dyDescent="0.35">
      <c r="V9392" s="17"/>
    </row>
    <row r="9393" spans="22:22" x14ac:dyDescent="0.35">
      <c r="V9393" s="17"/>
    </row>
    <row r="9394" spans="22:22" x14ac:dyDescent="0.35">
      <c r="V9394" s="17"/>
    </row>
    <row r="9395" spans="22:22" x14ac:dyDescent="0.35">
      <c r="V9395" s="17"/>
    </row>
    <row r="9396" spans="22:22" x14ac:dyDescent="0.35">
      <c r="V9396" s="17"/>
    </row>
    <row r="9397" spans="22:22" x14ac:dyDescent="0.35">
      <c r="V9397" s="17"/>
    </row>
    <row r="9398" spans="22:22" x14ac:dyDescent="0.35">
      <c r="V9398" s="17"/>
    </row>
    <row r="9399" spans="22:22" x14ac:dyDescent="0.35">
      <c r="V9399" s="17"/>
    </row>
    <row r="9400" spans="22:22" x14ac:dyDescent="0.35">
      <c r="V9400" s="17"/>
    </row>
    <row r="9401" spans="22:22" x14ac:dyDescent="0.35">
      <c r="V9401" s="17"/>
    </row>
    <row r="9402" spans="22:22" x14ac:dyDescent="0.35">
      <c r="V9402" s="17"/>
    </row>
    <row r="9403" spans="22:22" x14ac:dyDescent="0.35">
      <c r="V9403" s="17"/>
    </row>
    <row r="9404" spans="22:22" x14ac:dyDescent="0.35">
      <c r="V9404" s="17"/>
    </row>
    <row r="9405" spans="22:22" x14ac:dyDescent="0.35">
      <c r="V9405" s="17"/>
    </row>
    <row r="9406" spans="22:22" x14ac:dyDescent="0.35">
      <c r="V9406" s="17"/>
    </row>
    <row r="9407" spans="22:22" x14ac:dyDescent="0.35">
      <c r="V9407" s="17"/>
    </row>
    <row r="9408" spans="22:22" x14ac:dyDescent="0.35">
      <c r="V9408" s="17"/>
    </row>
    <row r="9409" spans="22:22" x14ac:dyDescent="0.35">
      <c r="V9409" s="17"/>
    </row>
    <row r="9410" spans="22:22" x14ac:dyDescent="0.35">
      <c r="V9410" s="17"/>
    </row>
    <row r="9411" spans="22:22" x14ac:dyDescent="0.35">
      <c r="V9411" s="17"/>
    </row>
    <row r="9412" spans="22:22" x14ac:dyDescent="0.35">
      <c r="V9412" s="17"/>
    </row>
    <row r="9413" spans="22:22" x14ac:dyDescent="0.35">
      <c r="V9413" s="17"/>
    </row>
    <row r="9414" spans="22:22" x14ac:dyDescent="0.35">
      <c r="V9414" s="17"/>
    </row>
    <row r="9415" spans="22:22" x14ac:dyDescent="0.35">
      <c r="V9415" s="17"/>
    </row>
    <row r="9416" spans="22:22" x14ac:dyDescent="0.35">
      <c r="V9416" s="17"/>
    </row>
    <row r="9417" spans="22:22" x14ac:dyDescent="0.35">
      <c r="V9417" s="17"/>
    </row>
    <row r="9418" spans="22:22" x14ac:dyDescent="0.35">
      <c r="V9418" s="17"/>
    </row>
    <row r="9419" spans="22:22" x14ac:dyDescent="0.35">
      <c r="V9419" s="17"/>
    </row>
    <row r="9420" spans="22:22" x14ac:dyDescent="0.35">
      <c r="V9420" s="17"/>
    </row>
    <row r="9421" spans="22:22" x14ac:dyDescent="0.35">
      <c r="V9421" s="17"/>
    </row>
    <row r="9422" spans="22:22" x14ac:dyDescent="0.35">
      <c r="V9422" s="17"/>
    </row>
    <row r="9423" spans="22:22" x14ac:dyDescent="0.35">
      <c r="V9423" s="17"/>
    </row>
    <row r="9424" spans="22:22" x14ac:dyDescent="0.35">
      <c r="V9424" s="17"/>
    </row>
    <row r="9425" spans="22:22" x14ac:dyDescent="0.35">
      <c r="V9425" s="17"/>
    </row>
    <row r="9426" spans="22:22" x14ac:dyDescent="0.35">
      <c r="V9426" s="17"/>
    </row>
    <row r="9427" spans="22:22" x14ac:dyDescent="0.35">
      <c r="V9427" s="17"/>
    </row>
    <row r="9428" spans="22:22" x14ac:dyDescent="0.35">
      <c r="V9428" s="17"/>
    </row>
    <row r="9429" spans="22:22" x14ac:dyDescent="0.35">
      <c r="V9429" s="17"/>
    </row>
    <row r="9430" spans="22:22" x14ac:dyDescent="0.35">
      <c r="V9430" s="17"/>
    </row>
    <row r="9431" spans="22:22" x14ac:dyDescent="0.35">
      <c r="V9431" s="17"/>
    </row>
    <row r="9432" spans="22:22" x14ac:dyDescent="0.35">
      <c r="V9432" s="17"/>
    </row>
    <row r="9433" spans="22:22" x14ac:dyDescent="0.35">
      <c r="V9433" s="17"/>
    </row>
    <row r="9434" spans="22:22" x14ac:dyDescent="0.35">
      <c r="V9434" s="17"/>
    </row>
    <row r="9435" spans="22:22" x14ac:dyDescent="0.35">
      <c r="V9435" s="17"/>
    </row>
    <row r="9436" spans="22:22" x14ac:dyDescent="0.35">
      <c r="V9436" s="17"/>
    </row>
    <row r="9437" spans="22:22" x14ac:dyDescent="0.35">
      <c r="V9437" s="17"/>
    </row>
    <row r="9438" spans="22:22" x14ac:dyDescent="0.35">
      <c r="V9438" s="17"/>
    </row>
    <row r="9439" spans="22:22" x14ac:dyDescent="0.35">
      <c r="V9439" s="17"/>
    </row>
    <row r="9440" spans="22:22" x14ac:dyDescent="0.35">
      <c r="V9440" s="17"/>
    </row>
    <row r="9441" spans="22:22" x14ac:dyDescent="0.35">
      <c r="V9441" s="17"/>
    </row>
    <row r="9442" spans="22:22" x14ac:dyDescent="0.35">
      <c r="V9442" s="17"/>
    </row>
    <row r="9443" spans="22:22" x14ac:dyDescent="0.35">
      <c r="V9443" s="17"/>
    </row>
    <row r="9444" spans="22:22" x14ac:dyDescent="0.35">
      <c r="V9444" s="17"/>
    </row>
    <row r="9445" spans="22:22" x14ac:dyDescent="0.35">
      <c r="V9445" s="17"/>
    </row>
    <row r="9446" spans="22:22" x14ac:dyDescent="0.35">
      <c r="V9446" s="17"/>
    </row>
    <row r="9447" spans="22:22" x14ac:dyDescent="0.35">
      <c r="V9447" s="17"/>
    </row>
    <row r="9448" spans="22:22" x14ac:dyDescent="0.35">
      <c r="V9448" s="17"/>
    </row>
    <row r="9449" spans="22:22" x14ac:dyDescent="0.35">
      <c r="V9449" s="17"/>
    </row>
    <row r="9450" spans="22:22" x14ac:dyDescent="0.35">
      <c r="V9450" s="17"/>
    </row>
    <row r="9451" spans="22:22" x14ac:dyDescent="0.35">
      <c r="V9451" s="17"/>
    </row>
    <row r="9452" spans="22:22" x14ac:dyDescent="0.35">
      <c r="V9452" s="17"/>
    </row>
    <row r="9453" spans="22:22" x14ac:dyDescent="0.35">
      <c r="V9453" s="17"/>
    </row>
    <row r="9454" spans="22:22" x14ac:dyDescent="0.35">
      <c r="V9454" s="17"/>
    </row>
    <row r="9455" spans="22:22" x14ac:dyDescent="0.35">
      <c r="V9455" s="17"/>
    </row>
    <row r="9456" spans="22:22" x14ac:dyDescent="0.35">
      <c r="V9456" s="17"/>
    </row>
    <row r="9457" spans="22:22" x14ac:dyDescent="0.35">
      <c r="V9457" s="17"/>
    </row>
    <row r="9458" spans="22:22" x14ac:dyDescent="0.35">
      <c r="V9458" s="17"/>
    </row>
    <row r="9459" spans="22:22" x14ac:dyDescent="0.35">
      <c r="V9459" s="17"/>
    </row>
    <row r="9460" spans="22:22" x14ac:dyDescent="0.35">
      <c r="V9460" s="17"/>
    </row>
    <row r="9461" spans="22:22" x14ac:dyDescent="0.35">
      <c r="V9461" s="17"/>
    </row>
    <row r="9462" spans="22:22" x14ac:dyDescent="0.35">
      <c r="V9462" s="17"/>
    </row>
    <row r="9463" spans="22:22" x14ac:dyDescent="0.35">
      <c r="V9463" s="17"/>
    </row>
    <row r="9464" spans="22:22" x14ac:dyDescent="0.35">
      <c r="V9464" s="17"/>
    </row>
    <row r="9465" spans="22:22" x14ac:dyDescent="0.35">
      <c r="V9465" s="17"/>
    </row>
    <row r="9466" spans="22:22" x14ac:dyDescent="0.35">
      <c r="V9466" s="17"/>
    </row>
    <row r="9467" spans="22:22" x14ac:dyDescent="0.35">
      <c r="V9467" s="17"/>
    </row>
    <row r="9468" spans="22:22" x14ac:dyDescent="0.35">
      <c r="V9468" s="17"/>
    </row>
    <row r="9469" spans="22:22" x14ac:dyDescent="0.35">
      <c r="V9469" s="17"/>
    </row>
    <row r="9470" spans="22:22" x14ac:dyDescent="0.35">
      <c r="V9470" s="17"/>
    </row>
    <row r="9471" spans="22:22" x14ac:dyDescent="0.35">
      <c r="V9471" s="17"/>
    </row>
    <row r="9472" spans="22:22" x14ac:dyDescent="0.35">
      <c r="V9472" s="17"/>
    </row>
    <row r="9473" spans="22:22" x14ac:dyDescent="0.35">
      <c r="V9473" s="17"/>
    </row>
    <row r="9474" spans="22:22" x14ac:dyDescent="0.35">
      <c r="V9474" s="17"/>
    </row>
    <row r="9475" spans="22:22" x14ac:dyDescent="0.35">
      <c r="V9475" s="17"/>
    </row>
    <row r="9476" spans="22:22" x14ac:dyDescent="0.35">
      <c r="V9476" s="17"/>
    </row>
    <row r="9477" spans="22:22" x14ac:dyDescent="0.35">
      <c r="V9477" s="17"/>
    </row>
    <row r="9478" spans="22:22" x14ac:dyDescent="0.35">
      <c r="V9478" s="17"/>
    </row>
    <row r="9479" spans="22:22" x14ac:dyDescent="0.35">
      <c r="V9479" s="17"/>
    </row>
    <row r="9480" spans="22:22" x14ac:dyDescent="0.35">
      <c r="V9480" s="17"/>
    </row>
    <row r="9481" spans="22:22" x14ac:dyDescent="0.35">
      <c r="V9481" s="17"/>
    </row>
    <row r="9482" spans="22:22" x14ac:dyDescent="0.35">
      <c r="V9482" s="17"/>
    </row>
    <row r="9483" spans="22:22" x14ac:dyDescent="0.35">
      <c r="V9483" s="17"/>
    </row>
    <row r="9484" spans="22:22" x14ac:dyDescent="0.35">
      <c r="V9484" s="17"/>
    </row>
    <row r="9485" spans="22:22" x14ac:dyDescent="0.35">
      <c r="V9485" s="17"/>
    </row>
    <row r="9486" spans="22:22" x14ac:dyDescent="0.35">
      <c r="V9486" s="17"/>
    </row>
    <row r="9487" spans="22:22" x14ac:dyDescent="0.35">
      <c r="V9487" s="17"/>
    </row>
    <row r="9488" spans="22:22" x14ac:dyDescent="0.35">
      <c r="V9488" s="17"/>
    </row>
    <row r="9489" spans="22:22" x14ac:dyDescent="0.35">
      <c r="V9489" s="17"/>
    </row>
    <row r="9490" spans="22:22" x14ac:dyDescent="0.35">
      <c r="V9490" s="17"/>
    </row>
    <row r="9491" spans="22:22" x14ac:dyDescent="0.35">
      <c r="V9491" s="17"/>
    </row>
    <row r="9492" spans="22:22" x14ac:dyDescent="0.35">
      <c r="V9492" s="17"/>
    </row>
    <row r="9493" spans="22:22" x14ac:dyDescent="0.35">
      <c r="V9493" s="17"/>
    </row>
    <row r="9494" spans="22:22" x14ac:dyDescent="0.35">
      <c r="V9494" s="17"/>
    </row>
    <row r="9495" spans="22:22" x14ac:dyDescent="0.35">
      <c r="V9495" s="17"/>
    </row>
    <row r="9496" spans="22:22" x14ac:dyDescent="0.35">
      <c r="V9496" s="17"/>
    </row>
    <row r="9497" spans="22:22" x14ac:dyDescent="0.35">
      <c r="V9497" s="17"/>
    </row>
    <row r="9498" spans="22:22" x14ac:dyDescent="0.35">
      <c r="V9498" s="17"/>
    </row>
    <row r="9499" spans="22:22" x14ac:dyDescent="0.35">
      <c r="V9499" s="17"/>
    </row>
    <row r="9500" spans="22:22" x14ac:dyDescent="0.35">
      <c r="V9500" s="17"/>
    </row>
    <row r="9501" spans="22:22" x14ac:dyDescent="0.35">
      <c r="V9501" s="17"/>
    </row>
    <row r="9502" spans="22:22" x14ac:dyDescent="0.35">
      <c r="V9502" s="17"/>
    </row>
    <row r="9503" spans="22:22" x14ac:dyDescent="0.35">
      <c r="V9503" s="17"/>
    </row>
    <row r="9504" spans="22:22" x14ac:dyDescent="0.35">
      <c r="V9504" s="17"/>
    </row>
    <row r="9505" spans="22:22" x14ac:dyDescent="0.35">
      <c r="V9505" s="17"/>
    </row>
    <row r="9506" spans="22:22" x14ac:dyDescent="0.35">
      <c r="V9506" s="17"/>
    </row>
    <row r="9507" spans="22:22" x14ac:dyDescent="0.35">
      <c r="V9507" s="17"/>
    </row>
    <row r="9508" spans="22:22" x14ac:dyDescent="0.35">
      <c r="V9508" s="17"/>
    </row>
    <row r="9509" spans="22:22" x14ac:dyDescent="0.35">
      <c r="V9509" s="17"/>
    </row>
    <row r="9510" spans="22:22" x14ac:dyDescent="0.35">
      <c r="V9510" s="17"/>
    </row>
    <row r="9511" spans="22:22" x14ac:dyDescent="0.35">
      <c r="V9511" s="17"/>
    </row>
    <row r="9512" spans="22:22" x14ac:dyDescent="0.35">
      <c r="V9512" s="17"/>
    </row>
    <row r="9513" spans="22:22" x14ac:dyDescent="0.35">
      <c r="V9513" s="17"/>
    </row>
    <row r="9514" spans="22:22" x14ac:dyDescent="0.35">
      <c r="V9514" s="17"/>
    </row>
    <row r="9515" spans="22:22" x14ac:dyDescent="0.35">
      <c r="V9515" s="17"/>
    </row>
    <row r="9516" spans="22:22" x14ac:dyDescent="0.35">
      <c r="V9516" s="17"/>
    </row>
    <row r="9517" spans="22:22" x14ac:dyDescent="0.35">
      <c r="V9517" s="17"/>
    </row>
    <row r="9518" spans="22:22" x14ac:dyDescent="0.35">
      <c r="V9518" s="17"/>
    </row>
    <row r="9519" spans="22:22" x14ac:dyDescent="0.35">
      <c r="V9519" s="17"/>
    </row>
    <row r="9520" spans="22:22" x14ac:dyDescent="0.35">
      <c r="V9520" s="17"/>
    </row>
    <row r="9521" spans="22:22" x14ac:dyDescent="0.35">
      <c r="V9521" s="17"/>
    </row>
    <row r="9522" spans="22:22" x14ac:dyDescent="0.35">
      <c r="V9522" s="17"/>
    </row>
    <row r="9523" spans="22:22" x14ac:dyDescent="0.35">
      <c r="V9523" s="17"/>
    </row>
    <row r="9524" spans="22:22" x14ac:dyDescent="0.35">
      <c r="V9524" s="17"/>
    </row>
    <row r="9525" spans="22:22" x14ac:dyDescent="0.35">
      <c r="V9525" s="17"/>
    </row>
    <row r="9526" spans="22:22" x14ac:dyDescent="0.35">
      <c r="V9526" s="17"/>
    </row>
    <row r="9527" spans="22:22" x14ac:dyDescent="0.35">
      <c r="V9527" s="17"/>
    </row>
    <row r="9528" spans="22:22" x14ac:dyDescent="0.35">
      <c r="V9528" s="17"/>
    </row>
    <row r="9529" spans="22:22" x14ac:dyDescent="0.35">
      <c r="V9529" s="17"/>
    </row>
    <row r="9530" spans="22:22" x14ac:dyDescent="0.35">
      <c r="V9530" s="17"/>
    </row>
    <row r="9531" spans="22:22" x14ac:dyDescent="0.35">
      <c r="V9531" s="17"/>
    </row>
    <row r="9532" spans="22:22" x14ac:dyDescent="0.35">
      <c r="V9532" s="17"/>
    </row>
    <row r="9533" spans="22:22" x14ac:dyDescent="0.35">
      <c r="V9533" s="17"/>
    </row>
    <row r="9534" spans="22:22" x14ac:dyDescent="0.35">
      <c r="V9534" s="17"/>
    </row>
    <row r="9535" spans="22:22" x14ac:dyDescent="0.35">
      <c r="V9535" s="17"/>
    </row>
    <row r="9536" spans="22:22" x14ac:dyDescent="0.35">
      <c r="V9536" s="17"/>
    </row>
    <row r="9537" spans="22:22" x14ac:dyDescent="0.35">
      <c r="V9537" s="17"/>
    </row>
    <row r="9538" spans="22:22" x14ac:dyDescent="0.35">
      <c r="V9538" s="17"/>
    </row>
    <row r="9539" spans="22:22" x14ac:dyDescent="0.35">
      <c r="V9539" s="17"/>
    </row>
    <row r="9540" spans="22:22" x14ac:dyDescent="0.35">
      <c r="V9540" s="17"/>
    </row>
    <row r="9541" spans="22:22" x14ac:dyDescent="0.35">
      <c r="V9541" s="17"/>
    </row>
    <row r="9542" spans="22:22" x14ac:dyDescent="0.35">
      <c r="V9542" s="17"/>
    </row>
    <row r="9543" spans="22:22" x14ac:dyDescent="0.35">
      <c r="V9543" s="17"/>
    </row>
    <row r="9544" spans="22:22" x14ac:dyDescent="0.35">
      <c r="V9544" s="17"/>
    </row>
    <row r="9545" spans="22:22" x14ac:dyDescent="0.35">
      <c r="V9545" s="17"/>
    </row>
    <row r="9546" spans="22:22" x14ac:dyDescent="0.35">
      <c r="V9546" s="17"/>
    </row>
    <row r="9547" spans="22:22" x14ac:dyDescent="0.35">
      <c r="V9547" s="17"/>
    </row>
    <row r="9548" spans="22:22" x14ac:dyDescent="0.35">
      <c r="V9548" s="17"/>
    </row>
    <row r="9549" spans="22:22" x14ac:dyDescent="0.35">
      <c r="V9549" s="17"/>
    </row>
    <row r="9550" spans="22:22" x14ac:dyDescent="0.35">
      <c r="V9550" s="17"/>
    </row>
    <row r="9551" spans="22:22" x14ac:dyDescent="0.35">
      <c r="V9551" s="17"/>
    </row>
    <row r="9552" spans="22:22" x14ac:dyDescent="0.35">
      <c r="V9552" s="17"/>
    </row>
    <row r="9553" spans="22:22" x14ac:dyDescent="0.35">
      <c r="V9553" s="17"/>
    </row>
    <row r="9554" spans="22:22" x14ac:dyDescent="0.35">
      <c r="V9554" s="17"/>
    </row>
    <row r="9555" spans="22:22" x14ac:dyDescent="0.35">
      <c r="V9555" s="17"/>
    </row>
    <row r="9556" spans="22:22" x14ac:dyDescent="0.35">
      <c r="V9556" s="17"/>
    </row>
    <row r="9557" spans="22:22" x14ac:dyDescent="0.35">
      <c r="V9557" s="17"/>
    </row>
    <row r="9558" spans="22:22" x14ac:dyDescent="0.35">
      <c r="V9558" s="17"/>
    </row>
    <row r="9559" spans="22:22" x14ac:dyDescent="0.35">
      <c r="V9559" s="17"/>
    </row>
    <row r="9560" spans="22:22" x14ac:dyDescent="0.35">
      <c r="V9560" s="17"/>
    </row>
    <row r="9561" spans="22:22" x14ac:dyDescent="0.35">
      <c r="V9561" s="17"/>
    </row>
    <row r="9562" spans="22:22" x14ac:dyDescent="0.35">
      <c r="V9562" s="17"/>
    </row>
    <row r="9563" spans="22:22" x14ac:dyDescent="0.35">
      <c r="V9563" s="17"/>
    </row>
    <row r="9564" spans="22:22" x14ac:dyDescent="0.35">
      <c r="V9564" s="17"/>
    </row>
    <row r="9565" spans="22:22" x14ac:dyDescent="0.35">
      <c r="V9565" s="17"/>
    </row>
    <row r="9566" spans="22:22" x14ac:dyDescent="0.35">
      <c r="V9566" s="17"/>
    </row>
    <row r="9567" spans="22:22" x14ac:dyDescent="0.35">
      <c r="V9567" s="17"/>
    </row>
    <row r="9568" spans="22:22" x14ac:dyDescent="0.35">
      <c r="V9568" s="17"/>
    </row>
    <row r="9569" spans="22:22" x14ac:dyDescent="0.35">
      <c r="V9569" s="17"/>
    </row>
    <row r="9570" spans="22:22" x14ac:dyDescent="0.35">
      <c r="V9570" s="17"/>
    </row>
    <row r="9571" spans="22:22" x14ac:dyDescent="0.35">
      <c r="V9571" s="17"/>
    </row>
    <row r="9572" spans="22:22" x14ac:dyDescent="0.35">
      <c r="V9572" s="17"/>
    </row>
    <row r="9573" spans="22:22" x14ac:dyDescent="0.35">
      <c r="V9573" s="17"/>
    </row>
    <row r="9574" spans="22:22" x14ac:dyDescent="0.35">
      <c r="V9574" s="17"/>
    </row>
    <row r="9575" spans="22:22" x14ac:dyDescent="0.35">
      <c r="V9575" s="17"/>
    </row>
    <row r="9576" spans="22:22" x14ac:dyDescent="0.35">
      <c r="V9576" s="17"/>
    </row>
    <row r="9577" spans="22:22" x14ac:dyDescent="0.35">
      <c r="V9577" s="17"/>
    </row>
    <row r="9578" spans="22:22" x14ac:dyDescent="0.35">
      <c r="V9578" s="17"/>
    </row>
    <row r="9579" spans="22:22" x14ac:dyDescent="0.35">
      <c r="V9579" s="17"/>
    </row>
    <row r="9580" spans="22:22" x14ac:dyDescent="0.35">
      <c r="V9580" s="17"/>
    </row>
    <row r="9581" spans="22:22" x14ac:dyDescent="0.35">
      <c r="V9581" s="17"/>
    </row>
    <row r="9582" spans="22:22" x14ac:dyDescent="0.35">
      <c r="V9582" s="17"/>
    </row>
    <row r="9583" spans="22:22" x14ac:dyDescent="0.35">
      <c r="V9583" s="17"/>
    </row>
    <row r="9584" spans="22:22" x14ac:dyDescent="0.35">
      <c r="V9584" s="17"/>
    </row>
    <row r="9585" spans="22:22" x14ac:dyDescent="0.35">
      <c r="V9585" s="17"/>
    </row>
    <row r="9586" spans="22:22" x14ac:dyDescent="0.35">
      <c r="V9586" s="17"/>
    </row>
    <row r="9587" spans="22:22" x14ac:dyDescent="0.35">
      <c r="V9587" s="17"/>
    </row>
    <row r="9588" spans="22:22" x14ac:dyDescent="0.35">
      <c r="V9588" s="17"/>
    </row>
    <row r="9589" spans="22:22" x14ac:dyDescent="0.35">
      <c r="V9589" s="17"/>
    </row>
    <row r="9590" spans="22:22" x14ac:dyDescent="0.35">
      <c r="V9590" s="17"/>
    </row>
    <row r="9591" spans="22:22" x14ac:dyDescent="0.35">
      <c r="V9591" s="17"/>
    </row>
    <row r="9592" spans="22:22" x14ac:dyDescent="0.35">
      <c r="V9592" s="17"/>
    </row>
    <row r="9593" spans="22:22" x14ac:dyDescent="0.35">
      <c r="V9593" s="17"/>
    </row>
    <row r="9594" spans="22:22" x14ac:dyDescent="0.35">
      <c r="V9594" s="17"/>
    </row>
    <row r="9595" spans="22:22" x14ac:dyDescent="0.35">
      <c r="V9595" s="17"/>
    </row>
    <row r="9596" spans="22:22" x14ac:dyDescent="0.35">
      <c r="V9596" s="17"/>
    </row>
    <row r="9597" spans="22:22" x14ac:dyDescent="0.35">
      <c r="V9597" s="17"/>
    </row>
    <row r="9598" spans="22:22" x14ac:dyDescent="0.35">
      <c r="V9598" s="17"/>
    </row>
    <row r="9599" spans="22:22" x14ac:dyDescent="0.35">
      <c r="V9599" s="17"/>
    </row>
    <row r="9600" spans="22:22" x14ac:dyDescent="0.35">
      <c r="V9600" s="17"/>
    </row>
    <row r="9601" spans="22:22" x14ac:dyDescent="0.35">
      <c r="V9601" s="17"/>
    </row>
    <row r="9602" spans="22:22" x14ac:dyDescent="0.35">
      <c r="V9602" s="17"/>
    </row>
    <row r="9603" spans="22:22" x14ac:dyDescent="0.35">
      <c r="V9603" s="17"/>
    </row>
    <row r="9604" spans="22:22" x14ac:dyDescent="0.35">
      <c r="V9604" s="17"/>
    </row>
    <row r="9605" spans="22:22" x14ac:dyDescent="0.35">
      <c r="V9605" s="17"/>
    </row>
    <row r="9606" spans="22:22" x14ac:dyDescent="0.35">
      <c r="V9606" s="17"/>
    </row>
    <row r="9607" spans="22:22" x14ac:dyDescent="0.35">
      <c r="V9607" s="17"/>
    </row>
    <row r="9608" spans="22:22" x14ac:dyDescent="0.35">
      <c r="V9608" s="17"/>
    </row>
    <row r="9609" spans="22:22" x14ac:dyDescent="0.35">
      <c r="V9609" s="17"/>
    </row>
    <row r="9610" spans="22:22" x14ac:dyDescent="0.35">
      <c r="V9610" s="17"/>
    </row>
    <row r="9611" spans="22:22" x14ac:dyDescent="0.35">
      <c r="V9611" s="17"/>
    </row>
    <row r="9612" spans="22:22" x14ac:dyDescent="0.35">
      <c r="V9612" s="17"/>
    </row>
    <row r="9613" spans="22:22" x14ac:dyDescent="0.35">
      <c r="V9613" s="17"/>
    </row>
    <row r="9614" spans="22:22" x14ac:dyDescent="0.35">
      <c r="V9614" s="17"/>
    </row>
    <row r="9615" spans="22:22" x14ac:dyDescent="0.35">
      <c r="V9615" s="17"/>
    </row>
    <row r="9616" spans="22:22" x14ac:dyDescent="0.35">
      <c r="V9616" s="17"/>
    </row>
    <row r="9617" spans="22:22" x14ac:dyDescent="0.35">
      <c r="V9617" s="17"/>
    </row>
    <row r="9618" spans="22:22" x14ac:dyDescent="0.35">
      <c r="V9618" s="17"/>
    </row>
    <row r="9619" spans="22:22" x14ac:dyDescent="0.35">
      <c r="V9619" s="17"/>
    </row>
    <row r="9620" spans="22:22" x14ac:dyDescent="0.35">
      <c r="V9620" s="17"/>
    </row>
    <row r="9621" spans="22:22" x14ac:dyDescent="0.35">
      <c r="V9621" s="17"/>
    </row>
    <row r="9622" spans="22:22" x14ac:dyDescent="0.35">
      <c r="V9622" s="17"/>
    </row>
    <row r="9623" spans="22:22" x14ac:dyDescent="0.35">
      <c r="V9623" s="17"/>
    </row>
    <row r="9624" spans="22:22" x14ac:dyDescent="0.35">
      <c r="V9624" s="17"/>
    </row>
    <row r="9625" spans="22:22" x14ac:dyDescent="0.35">
      <c r="V9625" s="17"/>
    </row>
    <row r="9626" spans="22:22" x14ac:dyDescent="0.35">
      <c r="V9626" s="17"/>
    </row>
    <row r="9627" spans="22:22" x14ac:dyDescent="0.35">
      <c r="V9627" s="17"/>
    </row>
    <row r="9628" spans="22:22" x14ac:dyDescent="0.35">
      <c r="V9628" s="17"/>
    </row>
    <row r="9629" spans="22:22" x14ac:dyDescent="0.35">
      <c r="V9629" s="17"/>
    </row>
    <row r="9630" spans="22:22" x14ac:dyDescent="0.35">
      <c r="V9630" s="17"/>
    </row>
    <row r="9631" spans="22:22" x14ac:dyDescent="0.35">
      <c r="V9631" s="17"/>
    </row>
    <row r="9632" spans="22:22" x14ac:dyDescent="0.35">
      <c r="V9632" s="17"/>
    </row>
    <row r="9633" spans="22:22" x14ac:dyDescent="0.35">
      <c r="V9633" s="17"/>
    </row>
    <row r="9634" spans="22:22" x14ac:dyDescent="0.35">
      <c r="V9634" s="17"/>
    </row>
    <row r="9635" spans="22:22" x14ac:dyDescent="0.35">
      <c r="V9635" s="17"/>
    </row>
    <row r="9636" spans="22:22" x14ac:dyDescent="0.35">
      <c r="V9636" s="17"/>
    </row>
    <row r="9637" spans="22:22" x14ac:dyDescent="0.35">
      <c r="V9637" s="17"/>
    </row>
    <row r="9638" spans="22:22" x14ac:dyDescent="0.35">
      <c r="V9638" s="17"/>
    </row>
    <row r="9639" spans="22:22" x14ac:dyDescent="0.35">
      <c r="V9639" s="17"/>
    </row>
    <row r="9640" spans="22:22" x14ac:dyDescent="0.35">
      <c r="V9640" s="17"/>
    </row>
    <row r="9641" spans="22:22" x14ac:dyDescent="0.35">
      <c r="V9641" s="17"/>
    </row>
    <row r="9642" spans="22:22" x14ac:dyDescent="0.35">
      <c r="V9642" s="17"/>
    </row>
    <row r="9643" spans="22:22" x14ac:dyDescent="0.35">
      <c r="V9643" s="17"/>
    </row>
    <row r="9644" spans="22:22" x14ac:dyDescent="0.35">
      <c r="V9644" s="17"/>
    </row>
    <row r="9645" spans="22:22" x14ac:dyDescent="0.35">
      <c r="V9645" s="17"/>
    </row>
    <row r="9646" spans="22:22" x14ac:dyDescent="0.35">
      <c r="V9646" s="17"/>
    </row>
    <row r="9647" spans="22:22" x14ac:dyDescent="0.35">
      <c r="V9647" s="17"/>
    </row>
    <row r="9648" spans="22:22" x14ac:dyDescent="0.35">
      <c r="V9648" s="17"/>
    </row>
    <row r="9649" spans="22:22" x14ac:dyDescent="0.35">
      <c r="V9649" s="17"/>
    </row>
    <row r="9650" spans="22:22" x14ac:dyDescent="0.35">
      <c r="V9650" s="17"/>
    </row>
    <row r="9651" spans="22:22" x14ac:dyDescent="0.35">
      <c r="V9651" s="17"/>
    </row>
    <row r="9652" spans="22:22" x14ac:dyDescent="0.35">
      <c r="V9652" s="17"/>
    </row>
    <row r="9653" spans="22:22" x14ac:dyDescent="0.35">
      <c r="V9653" s="17"/>
    </row>
    <row r="9654" spans="22:22" x14ac:dyDescent="0.35">
      <c r="V9654" s="17"/>
    </row>
    <row r="9655" spans="22:22" x14ac:dyDescent="0.35">
      <c r="V9655" s="17"/>
    </row>
    <row r="9656" spans="22:22" x14ac:dyDescent="0.35">
      <c r="V9656" s="17"/>
    </row>
    <row r="9657" spans="22:22" x14ac:dyDescent="0.35">
      <c r="V9657" s="17"/>
    </row>
    <row r="9658" spans="22:22" x14ac:dyDescent="0.35">
      <c r="V9658" s="17"/>
    </row>
    <row r="9659" spans="22:22" x14ac:dyDescent="0.35">
      <c r="V9659" s="17"/>
    </row>
    <row r="9660" spans="22:22" x14ac:dyDescent="0.35">
      <c r="V9660" s="17"/>
    </row>
    <row r="9661" spans="22:22" x14ac:dyDescent="0.35">
      <c r="V9661" s="17"/>
    </row>
    <row r="9662" spans="22:22" x14ac:dyDescent="0.35">
      <c r="V9662" s="17"/>
    </row>
    <row r="9663" spans="22:22" x14ac:dyDescent="0.35">
      <c r="V9663" s="17"/>
    </row>
    <row r="9664" spans="22:22" x14ac:dyDescent="0.35">
      <c r="V9664" s="17"/>
    </row>
    <row r="9665" spans="22:22" x14ac:dyDescent="0.35">
      <c r="V9665" s="17"/>
    </row>
    <row r="9666" spans="22:22" x14ac:dyDescent="0.35">
      <c r="V9666" s="17"/>
    </row>
    <row r="9667" spans="22:22" x14ac:dyDescent="0.35">
      <c r="V9667" s="17"/>
    </row>
    <row r="9668" spans="22:22" x14ac:dyDescent="0.35">
      <c r="V9668" s="17"/>
    </row>
    <row r="9669" spans="22:22" x14ac:dyDescent="0.35">
      <c r="V9669" s="17"/>
    </row>
    <row r="9670" spans="22:22" x14ac:dyDescent="0.35">
      <c r="V9670" s="17"/>
    </row>
    <row r="9671" spans="22:22" x14ac:dyDescent="0.35">
      <c r="V9671" s="17"/>
    </row>
    <row r="9672" spans="22:22" x14ac:dyDescent="0.35">
      <c r="V9672" s="17"/>
    </row>
    <row r="9673" spans="22:22" x14ac:dyDescent="0.35">
      <c r="V9673" s="17"/>
    </row>
    <row r="9674" spans="22:22" x14ac:dyDescent="0.35">
      <c r="V9674" s="17"/>
    </row>
    <row r="9675" spans="22:22" x14ac:dyDescent="0.35">
      <c r="V9675" s="17"/>
    </row>
    <row r="9676" spans="22:22" x14ac:dyDescent="0.35">
      <c r="V9676" s="17"/>
    </row>
    <row r="9677" spans="22:22" x14ac:dyDescent="0.35">
      <c r="V9677" s="17"/>
    </row>
    <row r="9678" spans="22:22" x14ac:dyDescent="0.35">
      <c r="V9678" s="17"/>
    </row>
    <row r="9679" spans="22:22" x14ac:dyDescent="0.35">
      <c r="V9679" s="17"/>
    </row>
    <row r="9680" spans="22:22" x14ac:dyDescent="0.35">
      <c r="V9680" s="17"/>
    </row>
    <row r="9681" spans="22:22" x14ac:dyDescent="0.35">
      <c r="V9681" s="17"/>
    </row>
    <row r="9682" spans="22:22" x14ac:dyDescent="0.35">
      <c r="V9682" s="17"/>
    </row>
    <row r="9683" spans="22:22" x14ac:dyDescent="0.35">
      <c r="V9683" s="17"/>
    </row>
    <row r="9684" spans="22:22" x14ac:dyDescent="0.35">
      <c r="V9684" s="17"/>
    </row>
    <row r="9685" spans="22:22" x14ac:dyDescent="0.35">
      <c r="V9685" s="17"/>
    </row>
    <row r="9686" spans="22:22" x14ac:dyDescent="0.35">
      <c r="V9686" s="17"/>
    </row>
    <row r="9687" spans="22:22" x14ac:dyDescent="0.35">
      <c r="V9687" s="17"/>
    </row>
    <row r="9688" spans="22:22" x14ac:dyDescent="0.35">
      <c r="V9688" s="17"/>
    </row>
    <row r="9689" spans="22:22" x14ac:dyDescent="0.35">
      <c r="V9689" s="17"/>
    </row>
    <row r="9690" spans="22:22" x14ac:dyDescent="0.35">
      <c r="V9690" s="17"/>
    </row>
    <row r="9691" spans="22:22" x14ac:dyDescent="0.35">
      <c r="V9691" s="17"/>
    </row>
    <row r="9692" spans="22:22" x14ac:dyDescent="0.35">
      <c r="V9692" s="17"/>
    </row>
    <row r="9693" spans="22:22" x14ac:dyDescent="0.35">
      <c r="V9693" s="17"/>
    </row>
    <row r="9694" spans="22:22" x14ac:dyDescent="0.35">
      <c r="V9694" s="17"/>
    </row>
    <row r="9695" spans="22:22" x14ac:dyDescent="0.35">
      <c r="V9695" s="17"/>
    </row>
    <row r="9696" spans="22:22" x14ac:dyDescent="0.35">
      <c r="V9696" s="17"/>
    </row>
    <row r="9697" spans="22:22" x14ac:dyDescent="0.35">
      <c r="V9697" s="17"/>
    </row>
    <row r="9698" spans="22:22" x14ac:dyDescent="0.35">
      <c r="V9698" s="17"/>
    </row>
    <row r="9699" spans="22:22" x14ac:dyDescent="0.35">
      <c r="V9699" s="17"/>
    </row>
    <row r="9700" spans="22:22" x14ac:dyDescent="0.35">
      <c r="V9700" s="17"/>
    </row>
    <row r="9701" spans="22:22" x14ac:dyDescent="0.35">
      <c r="V9701" s="17"/>
    </row>
    <row r="9702" spans="22:22" x14ac:dyDescent="0.35">
      <c r="V9702" s="17"/>
    </row>
    <row r="9703" spans="22:22" x14ac:dyDescent="0.35">
      <c r="V9703" s="17"/>
    </row>
    <row r="9704" spans="22:22" x14ac:dyDescent="0.35">
      <c r="V9704" s="17"/>
    </row>
    <row r="9705" spans="22:22" x14ac:dyDescent="0.35">
      <c r="V9705" s="17"/>
    </row>
    <row r="9706" spans="22:22" x14ac:dyDescent="0.35">
      <c r="V9706" s="17"/>
    </row>
    <row r="9707" spans="22:22" x14ac:dyDescent="0.35">
      <c r="V9707" s="17"/>
    </row>
    <row r="9708" spans="22:22" x14ac:dyDescent="0.35">
      <c r="V9708" s="17"/>
    </row>
    <row r="9709" spans="22:22" x14ac:dyDescent="0.35">
      <c r="V9709" s="17"/>
    </row>
    <row r="9710" spans="22:22" x14ac:dyDescent="0.35">
      <c r="V9710" s="17"/>
    </row>
    <row r="9711" spans="22:22" x14ac:dyDescent="0.35">
      <c r="V9711" s="17"/>
    </row>
    <row r="9712" spans="22:22" x14ac:dyDescent="0.35">
      <c r="V9712" s="17"/>
    </row>
    <row r="9713" spans="22:22" x14ac:dyDescent="0.35">
      <c r="V9713" s="17"/>
    </row>
    <row r="9714" spans="22:22" x14ac:dyDescent="0.35">
      <c r="V9714" s="17"/>
    </row>
    <row r="9715" spans="22:22" x14ac:dyDescent="0.35">
      <c r="V9715" s="17"/>
    </row>
    <row r="9716" spans="22:22" x14ac:dyDescent="0.35">
      <c r="V9716" s="17"/>
    </row>
    <row r="9717" spans="22:22" x14ac:dyDescent="0.35">
      <c r="V9717" s="17"/>
    </row>
    <row r="9718" spans="22:22" x14ac:dyDescent="0.35">
      <c r="V9718" s="17"/>
    </row>
    <row r="9719" spans="22:22" x14ac:dyDescent="0.35">
      <c r="V9719" s="17"/>
    </row>
    <row r="9720" spans="22:22" x14ac:dyDescent="0.35">
      <c r="V9720" s="17"/>
    </row>
    <row r="9721" spans="22:22" x14ac:dyDescent="0.35">
      <c r="V9721" s="17"/>
    </row>
    <row r="9722" spans="22:22" x14ac:dyDescent="0.35">
      <c r="V9722" s="17"/>
    </row>
    <row r="9723" spans="22:22" x14ac:dyDescent="0.35">
      <c r="V9723" s="17"/>
    </row>
    <row r="9724" spans="22:22" x14ac:dyDescent="0.35">
      <c r="V9724" s="17"/>
    </row>
    <row r="9725" spans="22:22" x14ac:dyDescent="0.35">
      <c r="V9725" s="17"/>
    </row>
    <row r="9726" spans="22:22" x14ac:dyDescent="0.35">
      <c r="V9726" s="17"/>
    </row>
    <row r="9727" spans="22:22" x14ac:dyDescent="0.35">
      <c r="V9727" s="17"/>
    </row>
    <row r="9728" spans="22:22" x14ac:dyDescent="0.35">
      <c r="V9728" s="17"/>
    </row>
    <row r="9729" spans="22:22" x14ac:dyDescent="0.35">
      <c r="V9729" s="17"/>
    </row>
    <row r="9730" spans="22:22" x14ac:dyDescent="0.35">
      <c r="V9730" s="17"/>
    </row>
    <row r="9731" spans="22:22" x14ac:dyDescent="0.35">
      <c r="V9731" s="17"/>
    </row>
    <row r="9732" spans="22:22" x14ac:dyDescent="0.35">
      <c r="V9732" s="17"/>
    </row>
    <row r="9733" spans="22:22" x14ac:dyDescent="0.35">
      <c r="V9733" s="17"/>
    </row>
    <row r="9734" spans="22:22" x14ac:dyDescent="0.35">
      <c r="V9734" s="17"/>
    </row>
    <row r="9735" spans="22:22" x14ac:dyDescent="0.35">
      <c r="V9735" s="17"/>
    </row>
    <row r="9736" spans="22:22" x14ac:dyDescent="0.35">
      <c r="V9736" s="17"/>
    </row>
    <row r="9737" spans="22:22" x14ac:dyDescent="0.35">
      <c r="V9737" s="17"/>
    </row>
    <row r="9738" spans="22:22" x14ac:dyDescent="0.35">
      <c r="V9738" s="17"/>
    </row>
    <row r="9739" spans="22:22" x14ac:dyDescent="0.35">
      <c r="V9739" s="17"/>
    </row>
    <row r="9740" spans="22:22" x14ac:dyDescent="0.35">
      <c r="V9740" s="17"/>
    </row>
    <row r="9741" spans="22:22" x14ac:dyDescent="0.35">
      <c r="V9741" s="17"/>
    </row>
    <row r="9742" spans="22:22" x14ac:dyDescent="0.35">
      <c r="V9742" s="17"/>
    </row>
    <row r="9743" spans="22:22" x14ac:dyDescent="0.35">
      <c r="V9743" s="17"/>
    </row>
    <row r="9744" spans="22:22" x14ac:dyDescent="0.35">
      <c r="V9744" s="17"/>
    </row>
    <row r="9745" spans="22:22" x14ac:dyDescent="0.35">
      <c r="V9745" s="17"/>
    </row>
    <row r="9746" spans="22:22" x14ac:dyDescent="0.35">
      <c r="V9746" s="17"/>
    </row>
    <row r="9747" spans="22:22" x14ac:dyDescent="0.35">
      <c r="V9747" s="17"/>
    </row>
    <row r="9748" spans="22:22" x14ac:dyDescent="0.35">
      <c r="V9748" s="17"/>
    </row>
    <row r="9749" spans="22:22" x14ac:dyDescent="0.35">
      <c r="V9749" s="17"/>
    </row>
    <row r="9750" spans="22:22" x14ac:dyDescent="0.35">
      <c r="V9750" s="17"/>
    </row>
    <row r="9751" spans="22:22" x14ac:dyDescent="0.35">
      <c r="V9751" s="17"/>
    </row>
    <row r="9752" spans="22:22" x14ac:dyDescent="0.35">
      <c r="V9752" s="17"/>
    </row>
    <row r="9753" spans="22:22" x14ac:dyDescent="0.35">
      <c r="V9753" s="17"/>
    </row>
    <row r="9754" spans="22:22" x14ac:dyDescent="0.35">
      <c r="V9754" s="17"/>
    </row>
    <row r="9755" spans="22:22" x14ac:dyDescent="0.35">
      <c r="V9755" s="17"/>
    </row>
    <row r="9756" spans="22:22" x14ac:dyDescent="0.35">
      <c r="V9756" s="17"/>
    </row>
    <row r="9757" spans="22:22" x14ac:dyDescent="0.35">
      <c r="V9757" s="17"/>
    </row>
    <row r="9758" spans="22:22" x14ac:dyDescent="0.35">
      <c r="V9758" s="17"/>
    </row>
    <row r="9759" spans="22:22" x14ac:dyDescent="0.35">
      <c r="V9759" s="17"/>
    </row>
    <row r="9760" spans="22:22" x14ac:dyDescent="0.35">
      <c r="V9760" s="17"/>
    </row>
    <row r="9761" spans="22:22" x14ac:dyDescent="0.35">
      <c r="V9761" s="17"/>
    </row>
    <row r="9762" spans="22:22" x14ac:dyDescent="0.35">
      <c r="V9762" s="17"/>
    </row>
    <row r="9763" spans="22:22" x14ac:dyDescent="0.35">
      <c r="V9763" s="17"/>
    </row>
    <row r="9764" spans="22:22" x14ac:dyDescent="0.35">
      <c r="V9764" s="17"/>
    </row>
    <row r="9765" spans="22:22" x14ac:dyDescent="0.35">
      <c r="V9765" s="17"/>
    </row>
    <row r="9766" spans="22:22" x14ac:dyDescent="0.35">
      <c r="V9766" s="17"/>
    </row>
    <row r="9767" spans="22:22" x14ac:dyDescent="0.35">
      <c r="V9767" s="17"/>
    </row>
    <row r="9768" spans="22:22" x14ac:dyDescent="0.35">
      <c r="V9768" s="17"/>
    </row>
    <row r="9769" spans="22:22" x14ac:dyDescent="0.35">
      <c r="V9769" s="17"/>
    </row>
    <row r="9770" spans="22:22" x14ac:dyDescent="0.35">
      <c r="V9770" s="17"/>
    </row>
    <row r="9771" spans="22:22" x14ac:dyDescent="0.35">
      <c r="V9771" s="17"/>
    </row>
    <row r="9772" spans="22:22" x14ac:dyDescent="0.35">
      <c r="V9772" s="17"/>
    </row>
    <row r="9773" spans="22:22" x14ac:dyDescent="0.35">
      <c r="V9773" s="17"/>
    </row>
    <row r="9774" spans="22:22" x14ac:dyDescent="0.35">
      <c r="V9774" s="17"/>
    </row>
    <row r="9775" spans="22:22" x14ac:dyDescent="0.35">
      <c r="V9775" s="17"/>
    </row>
    <row r="9776" spans="22:22" x14ac:dyDescent="0.35">
      <c r="V9776" s="17"/>
    </row>
    <row r="9777" spans="22:22" x14ac:dyDescent="0.35">
      <c r="V9777" s="17"/>
    </row>
    <row r="9778" spans="22:22" x14ac:dyDescent="0.35">
      <c r="V9778" s="17"/>
    </row>
    <row r="9779" spans="22:22" x14ac:dyDescent="0.35">
      <c r="V9779" s="17"/>
    </row>
    <row r="9780" spans="22:22" x14ac:dyDescent="0.35">
      <c r="V9780" s="17"/>
    </row>
    <row r="9781" spans="22:22" x14ac:dyDescent="0.35">
      <c r="V9781" s="17"/>
    </row>
    <row r="9782" spans="22:22" x14ac:dyDescent="0.35">
      <c r="V9782" s="17"/>
    </row>
    <row r="9783" spans="22:22" x14ac:dyDescent="0.35">
      <c r="V9783" s="17"/>
    </row>
    <row r="9784" spans="22:22" x14ac:dyDescent="0.35">
      <c r="V9784" s="17"/>
    </row>
    <row r="9785" spans="22:22" x14ac:dyDescent="0.35">
      <c r="V9785" s="17"/>
    </row>
    <row r="9786" spans="22:22" x14ac:dyDescent="0.35">
      <c r="V9786" s="17"/>
    </row>
    <row r="9787" spans="22:22" x14ac:dyDescent="0.35">
      <c r="V9787" s="17"/>
    </row>
    <row r="9788" spans="22:22" x14ac:dyDescent="0.35">
      <c r="V9788" s="17"/>
    </row>
    <row r="9789" spans="22:22" x14ac:dyDescent="0.35">
      <c r="V9789" s="17"/>
    </row>
    <row r="9790" spans="22:22" x14ac:dyDescent="0.35">
      <c r="V9790" s="17"/>
    </row>
    <row r="9791" spans="22:22" x14ac:dyDescent="0.35">
      <c r="V9791" s="17"/>
    </row>
    <row r="9792" spans="22:22" x14ac:dyDescent="0.35">
      <c r="V9792" s="17"/>
    </row>
    <row r="9793" spans="22:22" x14ac:dyDescent="0.35">
      <c r="V9793" s="17"/>
    </row>
    <row r="9794" spans="22:22" x14ac:dyDescent="0.35">
      <c r="V9794" s="17"/>
    </row>
    <row r="9795" spans="22:22" x14ac:dyDescent="0.35">
      <c r="V9795" s="17"/>
    </row>
    <row r="9796" spans="22:22" x14ac:dyDescent="0.35">
      <c r="V9796" s="17"/>
    </row>
    <row r="9797" spans="22:22" x14ac:dyDescent="0.35">
      <c r="V9797" s="17"/>
    </row>
    <row r="9798" spans="22:22" x14ac:dyDescent="0.35">
      <c r="V9798" s="17"/>
    </row>
    <row r="9799" spans="22:22" x14ac:dyDescent="0.35">
      <c r="V9799" s="17"/>
    </row>
    <row r="9800" spans="22:22" x14ac:dyDescent="0.35">
      <c r="V9800" s="17"/>
    </row>
    <row r="9801" spans="22:22" x14ac:dyDescent="0.35">
      <c r="V9801" s="17"/>
    </row>
    <row r="9802" spans="22:22" x14ac:dyDescent="0.35">
      <c r="V9802" s="17"/>
    </row>
    <row r="9803" spans="22:22" x14ac:dyDescent="0.35">
      <c r="V9803" s="17"/>
    </row>
    <row r="9804" spans="22:22" x14ac:dyDescent="0.35">
      <c r="V9804" s="17"/>
    </row>
    <row r="9805" spans="22:22" x14ac:dyDescent="0.35">
      <c r="V9805" s="17"/>
    </row>
    <row r="9806" spans="22:22" x14ac:dyDescent="0.35">
      <c r="V9806" s="17"/>
    </row>
    <row r="9807" spans="22:22" x14ac:dyDescent="0.35">
      <c r="V9807" s="17"/>
    </row>
    <row r="9808" spans="22:22" x14ac:dyDescent="0.35">
      <c r="V9808" s="17"/>
    </row>
    <row r="9809" spans="22:22" x14ac:dyDescent="0.35">
      <c r="V9809" s="17"/>
    </row>
    <row r="9810" spans="22:22" x14ac:dyDescent="0.35">
      <c r="V9810" s="17"/>
    </row>
    <row r="9811" spans="22:22" x14ac:dyDescent="0.35">
      <c r="V9811" s="17"/>
    </row>
    <row r="9812" spans="22:22" x14ac:dyDescent="0.35">
      <c r="V9812" s="17"/>
    </row>
    <row r="9813" spans="22:22" x14ac:dyDescent="0.35">
      <c r="V9813" s="17"/>
    </row>
    <row r="9814" spans="22:22" x14ac:dyDescent="0.35">
      <c r="V9814" s="17"/>
    </row>
    <row r="9815" spans="22:22" x14ac:dyDescent="0.35">
      <c r="V9815" s="17"/>
    </row>
    <row r="9816" spans="22:22" x14ac:dyDescent="0.35">
      <c r="V9816" s="17"/>
    </row>
    <row r="9817" spans="22:22" x14ac:dyDescent="0.35">
      <c r="V9817" s="17"/>
    </row>
    <row r="9818" spans="22:22" x14ac:dyDescent="0.35">
      <c r="V9818" s="17"/>
    </row>
    <row r="9819" spans="22:22" x14ac:dyDescent="0.35">
      <c r="V9819" s="17"/>
    </row>
    <row r="9820" spans="22:22" x14ac:dyDescent="0.35">
      <c r="V9820" s="17"/>
    </row>
    <row r="9821" spans="22:22" x14ac:dyDescent="0.35">
      <c r="V9821" s="17"/>
    </row>
    <row r="9822" spans="22:22" x14ac:dyDescent="0.35">
      <c r="V9822" s="17"/>
    </row>
    <row r="9823" spans="22:22" x14ac:dyDescent="0.35">
      <c r="V9823" s="17"/>
    </row>
    <row r="9824" spans="22:22" x14ac:dyDescent="0.35">
      <c r="V9824" s="17"/>
    </row>
    <row r="9825" spans="22:22" x14ac:dyDescent="0.35">
      <c r="V9825" s="17"/>
    </row>
    <row r="9826" spans="22:22" x14ac:dyDescent="0.35">
      <c r="V9826" s="17"/>
    </row>
    <row r="9827" spans="22:22" x14ac:dyDescent="0.35">
      <c r="V9827" s="17"/>
    </row>
    <row r="9828" spans="22:22" x14ac:dyDescent="0.35">
      <c r="V9828" s="17"/>
    </row>
    <row r="9829" spans="22:22" x14ac:dyDescent="0.35">
      <c r="V9829" s="17"/>
    </row>
    <row r="9830" spans="22:22" x14ac:dyDescent="0.35">
      <c r="V9830" s="17"/>
    </row>
    <row r="9831" spans="22:22" x14ac:dyDescent="0.35">
      <c r="V9831" s="17"/>
    </row>
    <row r="9832" spans="22:22" x14ac:dyDescent="0.35">
      <c r="V9832" s="17"/>
    </row>
    <row r="9833" spans="22:22" x14ac:dyDescent="0.35">
      <c r="V9833" s="17"/>
    </row>
    <row r="9834" spans="22:22" x14ac:dyDescent="0.35">
      <c r="V9834" s="17"/>
    </row>
    <row r="9835" spans="22:22" x14ac:dyDescent="0.35">
      <c r="V9835" s="17"/>
    </row>
    <row r="9836" spans="22:22" x14ac:dyDescent="0.35">
      <c r="V9836" s="17"/>
    </row>
    <row r="9837" spans="22:22" x14ac:dyDescent="0.35">
      <c r="V9837" s="17"/>
    </row>
    <row r="9838" spans="22:22" x14ac:dyDescent="0.35">
      <c r="V9838" s="17"/>
    </row>
    <row r="9839" spans="22:22" x14ac:dyDescent="0.35">
      <c r="V9839" s="17"/>
    </row>
    <row r="9840" spans="22:22" x14ac:dyDescent="0.35">
      <c r="V9840" s="17"/>
    </row>
    <row r="9841" spans="22:22" x14ac:dyDescent="0.35">
      <c r="V9841" s="17"/>
    </row>
    <row r="9842" spans="22:22" x14ac:dyDescent="0.35">
      <c r="V9842" s="17"/>
    </row>
    <row r="9843" spans="22:22" x14ac:dyDescent="0.35">
      <c r="V9843" s="17"/>
    </row>
    <row r="9844" spans="22:22" x14ac:dyDescent="0.35">
      <c r="V9844" s="17"/>
    </row>
    <row r="9845" spans="22:22" x14ac:dyDescent="0.35">
      <c r="V9845" s="17"/>
    </row>
    <row r="9846" spans="22:22" x14ac:dyDescent="0.35">
      <c r="V9846" s="17"/>
    </row>
    <row r="9847" spans="22:22" x14ac:dyDescent="0.35">
      <c r="V9847" s="17"/>
    </row>
    <row r="9848" spans="22:22" x14ac:dyDescent="0.35">
      <c r="V9848" s="17"/>
    </row>
    <row r="9849" spans="22:22" x14ac:dyDescent="0.35">
      <c r="V9849" s="17"/>
    </row>
    <row r="9850" spans="22:22" x14ac:dyDescent="0.35">
      <c r="V9850" s="17"/>
    </row>
    <row r="9851" spans="22:22" x14ac:dyDescent="0.35">
      <c r="V9851" s="17"/>
    </row>
    <row r="9852" spans="22:22" x14ac:dyDescent="0.35">
      <c r="V9852" s="17"/>
    </row>
    <row r="9853" spans="22:22" x14ac:dyDescent="0.35">
      <c r="V9853" s="17"/>
    </row>
    <row r="9854" spans="22:22" x14ac:dyDescent="0.35">
      <c r="V9854" s="17"/>
    </row>
    <row r="9855" spans="22:22" x14ac:dyDescent="0.35">
      <c r="V9855" s="17"/>
    </row>
    <row r="9856" spans="22:22" x14ac:dyDescent="0.35">
      <c r="V9856" s="17"/>
    </row>
    <row r="9857" spans="22:22" x14ac:dyDescent="0.35">
      <c r="V9857" s="17"/>
    </row>
    <row r="9858" spans="22:22" x14ac:dyDescent="0.35">
      <c r="V9858" s="17"/>
    </row>
    <row r="9859" spans="22:22" x14ac:dyDescent="0.35">
      <c r="V9859" s="17"/>
    </row>
    <row r="9860" spans="22:22" x14ac:dyDescent="0.35">
      <c r="V9860" s="17"/>
    </row>
    <row r="9861" spans="22:22" x14ac:dyDescent="0.35">
      <c r="V9861" s="17"/>
    </row>
    <row r="9862" spans="22:22" x14ac:dyDescent="0.35">
      <c r="V9862" s="17"/>
    </row>
    <row r="9863" spans="22:22" x14ac:dyDescent="0.35">
      <c r="V9863" s="17"/>
    </row>
    <row r="9864" spans="22:22" x14ac:dyDescent="0.35">
      <c r="V9864" s="17"/>
    </row>
    <row r="9865" spans="22:22" x14ac:dyDescent="0.35">
      <c r="V9865" s="17"/>
    </row>
    <row r="9866" spans="22:22" x14ac:dyDescent="0.35">
      <c r="V9866" s="17"/>
    </row>
    <row r="9867" spans="22:22" x14ac:dyDescent="0.35">
      <c r="V9867" s="17"/>
    </row>
    <row r="9868" spans="22:22" x14ac:dyDescent="0.35">
      <c r="V9868" s="17"/>
    </row>
    <row r="9869" spans="22:22" x14ac:dyDescent="0.35">
      <c r="V9869" s="17"/>
    </row>
    <row r="9870" spans="22:22" x14ac:dyDescent="0.35">
      <c r="V9870" s="17"/>
    </row>
    <row r="9871" spans="22:22" x14ac:dyDescent="0.35">
      <c r="V9871" s="17"/>
    </row>
    <row r="9872" spans="22:22" x14ac:dyDescent="0.35">
      <c r="V9872" s="17"/>
    </row>
    <row r="9873" spans="22:22" x14ac:dyDescent="0.35">
      <c r="V9873" s="17"/>
    </row>
    <row r="9874" spans="22:22" x14ac:dyDescent="0.35">
      <c r="V9874" s="17"/>
    </row>
    <row r="9875" spans="22:22" x14ac:dyDescent="0.35">
      <c r="V9875" s="17"/>
    </row>
    <row r="9876" spans="22:22" x14ac:dyDescent="0.35">
      <c r="V9876" s="17"/>
    </row>
    <row r="9877" spans="22:22" x14ac:dyDescent="0.35">
      <c r="V9877" s="17"/>
    </row>
    <row r="9878" spans="22:22" x14ac:dyDescent="0.35">
      <c r="V9878" s="17"/>
    </row>
    <row r="9879" spans="22:22" x14ac:dyDescent="0.35">
      <c r="V9879" s="17"/>
    </row>
    <row r="9880" spans="22:22" x14ac:dyDescent="0.35">
      <c r="V9880" s="17"/>
    </row>
    <row r="9881" spans="22:22" x14ac:dyDescent="0.35">
      <c r="V9881" s="17"/>
    </row>
    <row r="9882" spans="22:22" x14ac:dyDescent="0.35">
      <c r="V9882" s="17"/>
    </row>
    <row r="9883" spans="22:22" x14ac:dyDescent="0.35">
      <c r="V9883" s="17"/>
    </row>
    <row r="9884" spans="22:22" x14ac:dyDescent="0.35">
      <c r="V9884" s="17"/>
    </row>
    <row r="9885" spans="22:22" x14ac:dyDescent="0.35">
      <c r="V9885" s="17"/>
    </row>
    <row r="9886" spans="22:22" x14ac:dyDescent="0.35">
      <c r="V9886" s="17"/>
    </row>
    <row r="9887" spans="22:22" x14ac:dyDescent="0.35">
      <c r="V9887" s="17"/>
    </row>
    <row r="9888" spans="22:22" x14ac:dyDescent="0.35">
      <c r="V9888" s="17"/>
    </row>
    <row r="9889" spans="22:22" x14ac:dyDescent="0.35">
      <c r="V9889" s="17"/>
    </row>
    <row r="9890" spans="22:22" x14ac:dyDescent="0.35">
      <c r="V9890" s="17"/>
    </row>
    <row r="9891" spans="22:22" x14ac:dyDescent="0.35">
      <c r="V9891" s="17"/>
    </row>
    <row r="9892" spans="22:22" x14ac:dyDescent="0.35">
      <c r="V9892" s="17"/>
    </row>
    <row r="9893" spans="22:22" x14ac:dyDescent="0.35">
      <c r="V9893" s="17"/>
    </row>
    <row r="9894" spans="22:22" x14ac:dyDescent="0.35">
      <c r="V9894" s="17"/>
    </row>
    <row r="9895" spans="22:22" x14ac:dyDescent="0.35">
      <c r="V9895" s="17"/>
    </row>
    <row r="9896" spans="22:22" x14ac:dyDescent="0.35">
      <c r="V9896" s="17"/>
    </row>
    <row r="9897" spans="22:22" x14ac:dyDescent="0.35">
      <c r="V9897" s="17"/>
    </row>
    <row r="9898" spans="22:22" x14ac:dyDescent="0.35">
      <c r="V9898" s="17"/>
    </row>
    <row r="9899" spans="22:22" x14ac:dyDescent="0.35">
      <c r="V9899" s="17"/>
    </row>
    <row r="9900" spans="22:22" x14ac:dyDescent="0.35">
      <c r="V9900" s="17"/>
    </row>
    <row r="9901" spans="22:22" x14ac:dyDescent="0.35">
      <c r="V9901" s="17"/>
    </row>
    <row r="9902" spans="22:22" x14ac:dyDescent="0.35">
      <c r="V9902" s="17"/>
    </row>
    <row r="9903" spans="22:22" x14ac:dyDescent="0.35">
      <c r="V9903" s="17"/>
    </row>
    <row r="9904" spans="22:22" x14ac:dyDescent="0.35">
      <c r="V9904" s="17"/>
    </row>
    <row r="9905" spans="22:22" x14ac:dyDescent="0.35">
      <c r="V9905" s="17"/>
    </row>
    <row r="9906" spans="22:22" x14ac:dyDescent="0.35">
      <c r="V9906" s="17"/>
    </row>
    <row r="9907" spans="22:22" x14ac:dyDescent="0.35">
      <c r="V9907" s="17"/>
    </row>
    <row r="9908" spans="22:22" x14ac:dyDescent="0.35">
      <c r="V9908" s="17"/>
    </row>
    <row r="9909" spans="22:22" x14ac:dyDescent="0.35">
      <c r="V9909" s="17"/>
    </row>
    <row r="9910" spans="22:22" x14ac:dyDescent="0.35">
      <c r="V9910" s="17"/>
    </row>
    <row r="9911" spans="22:22" x14ac:dyDescent="0.35">
      <c r="V9911" s="17"/>
    </row>
    <row r="9912" spans="22:22" x14ac:dyDescent="0.35">
      <c r="V9912" s="17"/>
    </row>
    <row r="9913" spans="22:22" x14ac:dyDescent="0.35">
      <c r="V9913" s="17"/>
    </row>
    <row r="9914" spans="22:22" x14ac:dyDescent="0.35">
      <c r="V9914" s="17"/>
    </row>
    <row r="9915" spans="22:22" x14ac:dyDescent="0.35">
      <c r="V9915" s="17"/>
    </row>
    <row r="9916" spans="22:22" x14ac:dyDescent="0.35">
      <c r="V9916" s="17"/>
    </row>
    <row r="9917" spans="22:22" x14ac:dyDescent="0.35">
      <c r="V9917" s="17"/>
    </row>
    <row r="9918" spans="22:22" x14ac:dyDescent="0.35">
      <c r="V9918" s="17"/>
    </row>
    <row r="9919" spans="22:22" x14ac:dyDescent="0.35">
      <c r="V9919" s="17"/>
    </row>
    <row r="9920" spans="22:22" x14ac:dyDescent="0.35">
      <c r="V9920" s="17"/>
    </row>
    <row r="9921" spans="22:22" x14ac:dyDescent="0.35">
      <c r="V9921" s="17"/>
    </row>
    <row r="9922" spans="22:22" x14ac:dyDescent="0.35">
      <c r="V9922" s="17"/>
    </row>
    <row r="9923" spans="22:22" x14ac:dyDescent="0.35">
      <c r="V9923" s="17"/>
    </row>
    <row r="9924" spans="22:22" x14ac:dyDescent="0.35">
      <c r="V9924" s="17"/>
    </row>
    <row r="9925" spans="22:22" x14ac:dyDescent="0.35">
      <c r="V9925" s="17"/>
    </row>
    <row r="9926" spans="22:22" x14ac:dyDescent="0.35">
      <c r="V9926" s="17"/>
    </row>
    <row r="9927" spans="22:22" x14ac:dyDescent="0.35">
      <c r="V9927" s="17"/>
    </row>
    <row r="9928" spans="22:22" x14ac:dyDescent="0.35">
      <c r="V9928" s="17"/>
    </row>
    <row r="9929" spans="22:22" x14ac:dyDescent="0.35">
      <c r="V9929" s="17"/>
    </row>
    <row r="9930" spans="22:22" x14ac:dyDescent="0.35">
      <c r="V9930" s="17"/>
    </row>
    <row r="9931" spans="22:22" x14ac:dyDescent="0.35">
      <c r="V9931" s="17"/>
    </row>
    <row r="9932" spans="22:22" x14ac:dyDescent="0.35">
      <c r="V9932" s="17"/>
    </row>
    <row r="9933" spans="22:22" x14ac:dyDescent="0.35">
      <c r="V9933" s="17"/>
    </row>
    <row r="9934" spans="22:22" x14ac:dyDescent="0.35">
      <c r="V9934" s="17"/>
    </row>
    <row r="9935" spans="22:22" x14ac:dyDescent="0.35">
      <c r="V9935" s="17"/>
    </row>
    <row r="9936" spans="22:22" x14ac:dyDescent="0.35">
      <c r="V9936" s="17"/>
    </row>
    <row r="9937" spans="22:22" x14ac:dyDescent="0.35">
      <c r="V9937" s="17"/>
    </row>
    <row r="9938" spans="22:22" x14ac:dyDescent="0.35">
      <c r="V9938" s="17"/>
    </row>
    <row r="9939" spans="22:22" x14ac:dyDescent="0.35">
      <c r="V9939" s="17"/>
    </row>
    <row r="9940" spans="22:22" x14ac:dyDescent="0.35">
      <c r="V9940" s="17"/>
    </row>
    <row r="9941" spans="22:22" x14ac:dyDescent="0.35">
      <c r="V9941" s="17"/>
    </row>
    <row r="9942" spans="22:22" x14ac:dyDescent="0.35">
      <c r="V9942" s="17"/>
    </row>
    <row r="9943" spans="22:22" x14ac:dyDescent="0.35">
      <c r="V9943" s="17"/>
    </row>
    <row r="9944" spans="22:22" x14ac:dyDescent="0.35">
      <c r="V9944" s="17"/>
    </row>
    <row r="9945" spans="22:22" x14ac:dyDescent="0.35">
      <c r="V9945" s="17"/>
    </row>
    <row r="9946" spans="22:22" x14ac:dyDescent="0.35">
      <c r="V9946" s="17"/>
    </row>
    <row r="9947" spans="22:22" x14ac:dyDescent="0.35">
      <c r="V9947" s="17"/>
    </row>
    <row r="9948" spans="22:22" x14ac:dyDescent="0.35">
      <c r="V9948" s="17"/>
    </row>
    <row r="9949" spans="22:22" x14ac:dyDescent="0.35">
      <c r="V9949" s="17"/>
    </row>
    <row r="9950" spans="22:22" x14ac:dyDescent="0.35">
      <c r="V9950" s="17"/>
    </row>
    <row r="9951" spans="22:22" x14ac:dyDescent="0.35">
      <c r="V9951" s="17"/>
    </row>
    <row r="9952" spans="22:22" x14ac:dyDescent="0.35">
      <c r="V9952" s="17"/>
    </row>
    <row r="9953" spans="22:22" x14ac:dyDescent="0.35">
      <c r="V9953" s="17"/>
    </row>
    <row r="9954" spans="22:22" x14ac:dyDescent="0.35">
      <c r="V9954" s="17"/>
    </row>
    <row r="9955" spans="22:22" x14ac:dyDescent="0.35">
      <c r="V9955" s="17"/>
    </row>
    <row r="9956" spans="22:22" x14ac:dyDescent="0.35">
      <c r="V9956" s="17"/>
    </row>
    <row r="9957" spans="22:22" x14ac:dyDescent="0.35">
      <c r="V9957" s="17"/>
    </row>
    <row r="9958" spans="22:22" x14ac:dyDescent="0.35">
      <c r="V9958" s="17"/>
    </row>
    <row r="9959" spans="22:22" x14ac:dyDescent="0.35">
      <c r="V9959" s="17"/>
    </row>
    <row r="9960" spans="22:22" x14ac:dyDescent="0.35">
      <c r="V9960" s="17"/>
    </row>
    <row r="9961" spans="22:22" x14ac:dyDescent="0.35">
      <c r="V9961" s="17"/>
    </row>
    <row r="9962" spans="22:22" x14ac:dyDescent="0.35">
      <c r="V9962" s="17"/>
    </row>
    <row r="9963" spans="22:22" x14ac:dyDescent="0.35">
      <c r="V9963" s="17"/>
    </row>
    <row r="9964" spans="22:22" x14ac:dyDescent="0.35">
      <c r="V9964" s="17"/>
    </row>
    <row r="9965" spans="22:22" x14ac:dyDescent="0.35">
      <c r="V9965" s="17"/>
    </row>
    <row r="9966" spans="22:22" x14ac:dyDescent="0.35">
      <c r="V9966" s="17"/>
    </row>
    <row r="9967" spans="22:22" x14ac:dyDescent="0.35">
      <c r="V9967" s="17"/>
    </row>
    <row r="9968" spans="22:22" x14ac:dyDescent="0.35">
      <c r="V9968" s="17"/>
    </row>
    <row r="9969" spans="22:22" x14ac:dyDescent="0.35">
      <c r="V9969" s="17"/>
    </row>
    <row r="9970" spans="22:22" x14ac:dyDescent="0.35">
      <c r="V9970" s="17"/>
    </row>
    <row r="9971" spans="22:22" x14ac:dyDescent="0.35">
      <c r="V9971" s="17"/>
    </row>
    <row r="9972" spans="22:22" x14ac:dyDescent="0.35">
      <c r="V9972" s="17"/>
    </row>
    <row r="9973" spans="22:22" x14ac:dyDescent="0.35">
      <c r="V9973" s="17"/>
    </row>
    <row r="9974" spans="22:22" x14ac:dyDescent="0.35">
      <c r="V9974" s="17"/>
    </row>
    <row r="9975" spans="22:22" x14ac:dyDescent="0.35">
      <c r="V9975" s="17"/>
    </row>
    <row r="9976" spans="22:22" x14ac:dyDescent="0.35">
      <c r="V9976" s="17"/>
    </row>
    <row r="9977" spans="22:22" x14ac:dyDescent="0.35">
      <c r="V9977" s="17"/>
    </row>
    <row r="9978" spans="22:22" x14ac:dyDescent="0.35">
      <c r="V9978" s="17"/>
    </row>
    <row r="9979" spans="22:22" x14ac:dyDescent="0.35">
      <c r="V9979" s="17"/>
    </row>
    <row r="9980" spans="22:22" x14ac:dyDescent="0.35">
      <c r="V9980" s="17"/>
    </row>
    <row r="9981" spans="22:22" x14ac:dyDescent="0.35">
      <c r="V9981" s="17"/>
    </row>
    <row r="9982" spans="22:22" x14ac:dyDescent="0.35">
      <c r="V9982" s="17"/>
    </row>
    <row r="9983" spans="22:22" x14ac:dyDescent="0.35">
      <c r="V9983" s="17"/>
    </row>
    <row r="9984" spans="22:22" x14ac:dyDescent="0.35">
      <c r="V9984" s="17"/>
    </row>
    <row r="9985" spans="22:22" x14ac:dyDescent="0.35">
      <c r="V9985" s="17"/>
    </row>
    <row r="9986" spans="22:22" x14ac:dyDescent="0.35">
      <c r="V9986" s="17"/>
    </row>
    <row r="9987" spans="22:22" x14ac:dyDescent="0.35">
      <c r="V9987" s="17"/>
    </row>
    <row r="9988" spans="22:22" x14ac:dyDescent="0.35">
      <c r="V9988" s="17"/>
    </row>
    <row r="9989" spans="22:22" x14ac:dyDescent="0.35">
      <c r="V9989" s="17"/>
    </row>
    <row r="9990" spans="22:22" x14ac:dyDescent="0.35">
      <c r="V9990" s="17"/>
    </row>
    <row r="9991" spans="22:22" x14ac:dyDescent="0.35">
      <c r="V9991" s="17"/>
    </row>
    <row r="9992" spans="22:22" x14ac:dyDescent="0.35">
      <c r="V9992" s="17"/>
    </row>
    <row r="9993" spans="22:22" x14ac:dyDescent="0.35">
      <c r="V9993" s="17"/>
    </row>
    <row r="9994" spans="22:22" x14ac:dyDescent="0.35">
      <c r="V9994" s="17"/>
    </row>
    <row r="9995" spans="22:22" x14ac:dyDescent="0.35">
      <c r="V9995" s="17"/>
    </row>
    <row r="9996" spans="22:22" x14ac:dyDescent="0.35">
      <c r="V9996" s="17"/>
    </row>
    <row r="9997" spans="22:22" x14ac:dyDescent="0.35">
      <c r="V9997" s="17"/>
    </row>
    <row r="9998" spans="22:22" x14ac:dyDescent="0.35">
      <c r="V9998" s="17"/>
    </row>
    <row r="9999" spans="22:22" x14ac:dyDescent="0.35">
      <c r="V9999" s="17"/>
    </row>
    <row r="10000" spans="22:22" x14ac:dyDescent="0.35">
      <c r="V10000" s="17"/>
    </row>
    <row r="10001" spans="22:22" x14ac:dyDescent="0.35">
      <c r="V10001" s="17"/>
    </row>
    <row r="10002" spans="22:22" x14ac:dyDescent="0.35">
      <c r="V10002" s="17"/>
    </row>
    <row r="10003" spans="22:22" x14ac:dyDescent="0.35">
      <c r="V10003" s="17"/>
    </row>
    <row r="10004" spans="22:22" x14ac:dyDescent="0.35">
      <c r="V10004" s="17"/>
    </row>
    <row r="10005" spans="22:22" x14ac:dyDescent="0.35">
      <c r="V10005" s="17"/>
    </row>
    <row r="10006" spans="22:22" x14ac:dyDescent="0.35">
      <c r="V10006" s="17"/>
    </row>
    <row r="10007" spans="22:22" x14ac:dyDescent="0.35">
      <c r="V10007" s="17"/>
    </row>
    <row r="10008" spans="22:22" x14ac:dyDescent="0.35">
      <c r="V10008" s="17"/>
    </row>
    <row r="10009" spans="22:22" x14ac:dyDescent="0.35">
      <c r="V10009" s="17"/>
    </row>
    <row r="10010" spans="22:22" x14ac:dyDescent="0.35">
      <c r="V10010" s="17"/>
    </row>
    <row r="10011" spans="22:22" x14ac:dyDescent="0.35">
      <c r="V10011" s="17"/>
    </row>
    <row r="10012" spans="22:22" x14ac:dyDescent="0.35">
      <c r="V10012" s="17"/>
    </row>
    <row r="10013" spans="22:22" x14ac:dyDescent="0.35">
      <c r="V10013" s="17"/>
    </row>
    <row r="10014" spans="22:22" x14ac:dyDescent="0.35">
      <c r="V10014" s="17"/>
    </row>
    <row r="10015" spans="22:22" x14ac:dyDescent="0.35">
      <c r="V10015" s="17"/>
    </row>
    <row r="10016" spans="22:22" x14ac:dyDescent="0.35">
      <c r="V10016" s="17"/>
    </row>
    <row r="10017" spans="22:22" x14ac:dyDescent="0.35">
      <c r="V10017" s="17"/>
    </row>
    <row r="10018" spans="22:22" x14ac:dyDescent="0.35">
      <c r="V10018" s="17"/>
    </row>
    <row r="10019" spans="22:22" x14ac:dyDescent="0.35">
      <c r="V10019" s="17"/>
    </row>
    <row r="10020" spans="22:22" x14ac:dyDescent="0.35">
      <c r="V10020" s="17"/>
    </row>
    <row r="10021" spans="22:22" x14ac:dyDescent="0.35">
      <c r="V10021" s="17"/>
    </row>
    <row r="10022" spans="22:22" x14ac:dyDescent="0.35">
      <c r="V10022" s="17"/>
    </row>
    <row r="10023" spans="22:22" x14ac:dyDescent="0.35">
      <c r="V10023" s="17"/>
    </row>
    <row r="10024" spans="22:22" x14ac:dyDescent="0.35">
      <c r="V10024" s="17"/>
    </row>
    <row r="10025" spans="22:22" x14ac:dyDescent="0.35">
      <c r="V10025" s="17"/>
    </row>
    <row r="10026" spans="22:22" x14ac:dyDescent="0.35">
      <c r="V10026" s="17"/>
    </row>
    <row r="10027" spans="22:22" x14ac:dyDescent="0.35">
      <c r="V10027" s="17"/>
    </row>
    <row r="10028" spans="22:22" x14ac:dyDescent="0.35">
      <c r="V10028" s="17"/>
    </row>
    <row r="10029" spans="22:22" x14ac:dyDescent="0.35">
      <c r="V10029" s="17"/>
    </row>
    <row r="10030" spans="22:22" x14ac:dyDescent="0.35">
      <c r="V10030" s="17"/>
    </row>
    <row r="10031" spans="22:22" x14ac:dyDescent="0.35">
      <c r="V10031" s="17"/>
    </row>
    <row r="10032" spans="22:22" x14ac:dyDescent="0.35">
      <c r="V10032" s="17"/>
    </row>
    <row r="10033" spans="22:22" x14ac:dyDescent="0.35">
      <c r="V10033" s="17"/>
    </row>
    <row r="10034" spans="22:22" x14ac:dyDescent="0.35">
      <c r="V10034" s="17"/>
    </row>
    <row r="10035" spans="22:22" x14ac:dyDescent="0.35">
      <c r="V10035" s="17"/>
    </row>
    <row r="10036" spans="22:22" x14ac:dyDescent="0.35">
      <c r="V10036" s="17"/>
    </row>
    <row r="10037" spans="22:22" x14ac:dyDescent="0.35">
      <c r="V10037" s="17"/>
    </row>
    <row r="10038" spans="22:22" x14ac:dyDescent="0.35">
      <c r="V10038" s="17"/>
    </row>
    <row r="10039" spans="22:22" x14ac:dyDescent="0.35">
      <c r="V10039" s="17"/>
    </row>
    <row r="10040" spans="22:22" x14ac:dyDescent="0.35">
      <c r="V10040" s="17"/>
    </row>
    <row r="10041" spans="22:22" x14ac:dyDescent="0.35">
      <c r="V10041" s="17"/>
    </row>
    <row r="10042" spans="22:22" x14ac:dyDescent="0.35">
      <c r="V10042" s="17"/>
    </row>
    <row r="10043" spans="22:22" x14ac:dyDescent="0.35">
      <c r="V10043" s="17"/>
    </row>
    <row r="10044" spans="22:22" x14ac:dyDescent="0.35">
      <c r="V10044" s="17"/>
    </row>
    <row r="10045" spans="22:22" x14ac:dyDescent="0.35">
      <c r="V10045" s="17"/>
    </row>
    <row r="10046" spans="22:22" x14ac:dyDescent="0.35">
      <c r="V10046" s="17"/>
    </row>
    <row r="10047" spans="22:22" x14ac:dyDescent="0.35">
      <c r="V10047" s="17"/>
    </row>
    <row r="10048" spans="22:22" x14ac:dyDescent="0.35">
      <c r="V10048" s="17"/>
    </row>
    <row r="10049" spans="22:22" x14ac:dyDescent="0.35">
      <c r="V10049" s="17"/>
    </row>
    <row r="10050" spans="22:22" x14ac:dyDescent="0.35">
      <c r="V10050" s="17"/>
    </row>
    <row r="10051" spans="22:22" x14ac:dyDescent="0.35">
      <c r="V10051" s="17"/>
    </row>
    <row r="10052" spans="22:22" x14ac:dyDescent="0.35">
      <c r="V10052" s="17"/>
    </row>
    <row r="10053" spans="22:22" x14ac:dyDescent="0.35">
      <c r="V10053" s="17"/>
    </row>
    <row r="10054" spans="22:22" x14ac:dyDescent="0.35">
      <c r="V10054" s="17"/>
    </row>
    <row r="10055" spans="22:22" x14ac:dyDescent="0.35">
      <c r="V10055" s="17"/>
    </row>
    <row r="10056" spans="22:22" x14ac:dyDescent="0.35">
      <c r="V10056" s="17"/>
    </row>
    <row r="10057" spans="22:22" x14ac:dyDescent="0.35">
      <c r="V10057" s="17"/>
    </row>
    <row r="10058" spans="22:22" x14ac:dyDescent="0.35">
      <c r="V10058" s="17"/>
    </row>
    <row r="10059" spans="22:22" x14ac:dyDescent="0.35">
      <c r="V10059" s="17"/>
    </row>
    <row r="10060" spans="22:22" x14ac:dyDescent="0.35">
      <c r="V10060" s="17"/>
    </row>
    <row r="10061" spans="22:22" x14ac:dyDescent="0.35">
      <c r="V10061" s="17"/>
    </row>
    <row r="10062" spans="22:22" x14ac:dyDescent="0.35">
      <c r="V10062" s="17"/>
    </row>
    <row r="10063" spans="22:22" x14ac:dyDescent="0.35">
      <c r="V10063" s="17"/>
    </row>
    <row r="10064" spans="22:22" x14ac:dyDescent="0.35">
      <c r="V10064" s="17"/>
    </row>
    <row r="10065" spans="22:22" x14ac:dyDescent="0.35">
      <c r="V10065" s="17"/>
    </row>
    <row r="10066" spans="22:22" x14ac:dyDescent="0.35">
      <c r="V10066" s="17"/>
    </row>
    <row r="10067" spans="22:22" x14ac:dyDescent="0.35">
      <c r="V10067" s="17"/>
    </row>
    <row r="10068" spans="22:22" x14ac:dyDescent="0.35">
      <c r="V10068" s="17"/>
    </row>
    <row r="10069" spans="22:22" x14ac:dyDescent="0.35">
      <c r="V10069" s="17"/>
    </row>
    <row r="10070" spans="22:22" x14ac:dyDescent="0.35">
      <c r="V10070" s="17"/>
    </row>
    <row r="10071" spans="22:22" x14ac:dyDescent="0.35">
      <c r="V10071" s="17"/>
    </row>
    <row r="10072" spans="22:22" x14ac:dyDescent="0.35">
      <c r="V10072" s="17"/>
    </row>
    <row r="10073" spans="22:22" x14ac:dyDescent="0.35">
      <c r="V10073" s="17"/>
    </row>
    <row r="10074" spans="22:22" x14ac:dyDescent="0.35">
      <c r="V10074" s="17"/>
    </row>
    <row r="10075" spans="22:22" x14ac:dyDescent="0.35">
      <c r="V10075" s="17"/>
    </row>
    <row r="10076" spans="22:22" x14ac:dyDescent="0.35">
      <c r="V10076" s="17"/>
    </row>
    <row r="10077" spans="22:22" x14ac:dyDescent="0.35">
      <c r="V10077" s="17"/>
    </row>
    <row r="10078" spans="22:22" x14ac:dyDescent="0.35">
      <c r="V10078" s="17"/>
    </row>
    <row r="10079" spans="22:22" x14ac:dyDescent="0.35">
      <c r="V10079" s="17"/>
    </row>
    <row r="10080" spans="22:22" x14ac:dyDescent="0.35">
      <c r="V10080" s="17"/>
    </row>
    <row r="10081" spans="22:22" x14ac:dyDescent="0.35">
      <c r="V10081" s="17"/>
    </row>
    <row r="10082" spans="22:22" x14ac:dyDescent="0.35">
      <c r="V10082" s="17"/>
    </row>
    <row r="10083" spans="22:22" x14ac:dyDescent="0.35">
      <c r="V10083" s="17"/>
    </row>
    <row r="10084" spans="22:22" x14ac:dyDescent="0.35">
      <c r="V10084" s="17"/>
    </row>
    <row r="10085" spans="22:22" x14ac:dyDescent="0.35">
      <c r="V10085" s="17"/>
    </row>
    <row r="10086" spans="22:22" x14ac:dyDescent="0.35">
      <c r="V10086" s="17"/>
    </row>
    <row r="10087" spans="22:22" x14ac:dyDescent="0.35">
      <c r="V10087" s="17"/>
    </row>
    <row r="10088" spans="22:22" x14ac:dyDescent="0.35">
      <c r="V10088" s="17"/>
    </row>
    <row r="10089" spans="22:22" x14ac:dyDescent="0.35">
      <c r="V10089" s="17"/>
    </row>
    <row r="10090" spans="22:22" x14ac:dyDescent="0.35">
      <c r="V10090" s="17"/>
    </row>
    <row r="10091" spans="22:22" x14ac:dyDescent="0.35">
      <c r="V10091" s="17"/>
    </row>
    <row r="10092" spans="22:22" x14ac:dyDescent="0.35">
      <c r="V10092" s="17"/>
    </row>
    <row r="10093" spans="22:22" x14ac:dyDescent="0.35">
      <c r="V10093" s="17"/>
    </row>
    <row r="10094" spans="22:22" x14ac:dyDescent="0.35">
      <c r="V10094" s="17"/>
    </row>
    <row r="10095" spans="22:22" x14ac:dyDescent="0.35">
      <c r="V10095" s="17"/>
    </row>
    <row r="10096" spans="22:22" x14ac:dyDescent="0.35">
      <c r="V10096" s="17"/>
    </row>
    <row r="10097" spans="22:22" x14ac:dyDescent="0.35">
      <c r="V10097" s="17"/>
    </row>
    <row r="10098" spans="22:22" x14ac:dyDescent="0.35">
      <c r="V10098" s="17"/>
    </row>
    <row r="10099" spans="22:22" x14ac:dyDescent="0.35">
      <c r="V10099" s="17"/>
    </row>
    <row r="10100" spans="22:22" x14ac:dyDescent="0.35">
      <c r="V10100" s="17"/>
    </row>
    <row r="10101" spans="22:22" x14ac:dyDescent="0.35">
      <c r="V10101" s="17"/>
    </row>
    <row r="10102" spans="22:22" x14ac:dyDescent="0.35">
      <c r="V10102" s="17"/>
    </row>
    <row r="10103" spans="22:22" x14ac:dyDescent="0.35">
      <c r="V10103" s="17"/>
    </row>
    <row r="10104" spans="22:22" x14ac:dyDescent="0.35">
      <c r="V10104" s="17"/>
    </row>
    <row r="10105" spans="22:22" x14ac:dyDescent="0.35">
      <c r="V10105" s="17"/>
    </row>
    <row r="10106" spans="22:22" x14ac:dyDescent="0.35">
      <c r="V10106" s="17"/>
    </row>
    <row r="10107" spans="22:22" x14ac:dyDescent="0.35">
      <c r="V10107" s="17"/>
    </row>
    <row r="10108" spans="22:22" x14ac:dyDescent="0.35">
      <c r="V10108" s="17"/>
    </row>
    <row r="10109" spans="22:22" x14ac:dyDescent="0.35">
      <c r="V10109" s="17"/>
    </row>
    <row r="10110" spans="22:22" x14ac:dyDescent="0.35">
      <c r="V10110" s="17"/>
    </row>
    <row r="10111" spans="22:22" x14ac:dyDescent="0.35">
      <c r="V10111" s="17"/>
    </row>
    <row r="10112" spans="22:22" x14ac:dyDescent="0.35">
      <c r="V10112" s="17"/>
    </row>
    <row r="10113" spans="22:22" x14ac:dyDescent="0.35">
      <c r="V10113" s="17"/>
    </row>
    <row r="10114" spans="22:22" x14ac:dyDescent="0.35">
      <c r="V10114" s="17"/>
    </row>
    <row r="10115" spans="22:22" x14ac:dyDescent="0.35">
      <c r="V10115" s="17"/>
    </row>
    <row r="10116" spans="22:22" x14ac:dyDescent="0.35">
      <c r="V10116" s="17"/>
    </row>
    <row r="10117" spans="22:22" x14ac:dyDescent="0.35">
      <c r="V10117" s="17"/>
    </row>
    <row r="10118" spans="22:22" x14ac:dyDescent="0.35">
      <c r="V10118" s="17"/>
    </row>
    <row r="10119" spans="22:22" x14ac:dyDescent="0.35">
      <c r="V10119" s="17"/>
    </row>
    <row r="10120" spans="22:22" x14ac:dyDescent="0.35">
      <c r="V10120" s="17"/>
    </row>
    <row r="10121" spans="22:22" x14ac:dyDescent="0.35">
      <c r="V10121" s="17"/>
    </row>
    <row r="10122" spans="22:22" x14ac:dyDescent="0.35">
      <c r="V10122" s="17"/>
    </row>
    <row r="10123" spans="22:22" x14ac:dyDescent="0.35">
      <c r="V10123" s="17"/>
    </row>
    <row r="10124" spans="22:22" x14ac:dyDescent="0.35">
      <c r="V10124" s="17"/>
    </row>
    <row r="10125" spans="22:22" x14ac:dyDescent="0.35">
      <c r="V10125" s="17"/>
    </row>
    <row r="10126" spans="22:22" x14ac:dyDescent="0.35">
      <c r="V10126" s="17"/>
    </row>
    <row r="10127" spans="22:22" x14ac:dyDescent="0.35">
      <c r="V10127" s="17"/>
    </row>
    <row r="10128" spans="22:22" x14ac:dyDescent="0.35">
      <c r="V10128" s="17"/>
    </row>
    <row r="10129" spans="22:22" x14ac:dyDescent="0.35">
      <c r="V10129" s="17"/>
    </row>
    <row r="10130" spans="22:22" x14ac:dyDescent="0.35">
      <c r="V10130" s="17"/>
    </row>
    <row r="10131" spans="22:22" x14ac:dyDescent="0.35">
      <c r="V10131" s="17"/>
    </row>
    <row r="10132" spans="22:22" x14ac:dyDescent="0.35">
      <c r="V10132" s="17"/>
    </row>
    <row r="10133" spans="22:22" x14ac:dyDescent="0.35">
      <c r="V10133" s="17"/>
    </row>
    <row r="10134" spans="22:22" x14ac:dyDescent="0.35">
      <c r="V10134" s="17"/>
    </row>
    <row r="10135" spans="22:22" x14ac:dyDescent="0.35">
      <c r="V10135" s="17"/>
    </row>
    <row r="10136" spans="22:22" x14ac:dyDescent="0.35">
      <c r="V10136" s="17"/>
    </row>
    <row r="10137" spans="22:22" x14ac:dyDescent="0.35">
      <c r="V10137" s="17"/>
    </row>
    <row r="10138" spans="22:22" x14ac:dyDescent="0.35">
      <c r="V10138" s="17"/>
    </row>
    <row r="10139" spans="22:22" x14ac:dyDescent="0.35">
      <c r="V10139" s="17"/>
    </row>
    <row r="10140" spans="22:22" x14ac:dyDescent="0.35">
      <c r="V10140" s="17"/>
    </row>
    <row r="10141" spans="22:22" x14ac:dyDescent="0.35">
      <c r="V10141" s="17"/>
    </row>
    <row r="10142" spans="22:22" x14ac:dyDescent="0.35">
      <c r="V10142" s="17"/>
    </row>
    <row r="10143" spans="22:22" x14ac:dyDescent="0.35">
      <c r="V10143" s="17"/>
    </row>
    <row r="10144" spans="22:22" x14ac:dyDescent="0.35">
      <c r="V10144" s="17"/>
    </row>
    <row r="10145" spans="22:22" x14ac:dyDescent="0.35">
      <c r="V10145" s="17"/>
    </row>
    <row r="10146" spans="22:22" x14ac:dyDescent="0.35">
      <c r="V10146" s="17"/>
    </row>
    <row r="10147" spans="22:22" x14ac:dyDescent="0.35">
      <c r="V10147" s="17"/>
    </row>
    <row r="10148" spans="22:22" x14ac:dyDescent="0.35">
      <c r="V10148" s="17"/>
    </row>
    <row r="10149" spans="22:22" x14ac:dyDescent="0.35">
      <c r="V10149" s="17"/>
    </row>
    <row r="10150" spans="22:22" x14ac:dyDescent="0.35">
      <c r="V10150" s="17"/>
    </row>
    <row r="10151" spans="22:22" x14ac:dyDescent="0.35">
      <c r="V10151" s="17"/>
    </row>
    <row r="10152" spans="22:22" x14ac:dyDescent="0.35">
      <c r="V10152" s="17"/>
    </row>
    <row r="10153" spans="22:22" x14ac:dyDescent="0.35">
      <c r="V10153" s="17"/>
    </row>
    <row r="10154" spans="22:22" x14ac:dyDescent="0.35">
      <c r="V10154" s="17"/>
    </row>
    <row r="10155" spans="22:22" x14ac:dyDescent="0.35">
      <c r="V10155" s="17"/>
    </row>
    <row r="10156" spans="22:22" x14ac:dyDescent="0.35">
      <c r="V10156" s="17"/>
    </row>
    <row r="10157" spans="22:22" x14ac:dyDescent="0.35">
      <c r="V10157" s="17"/>
    </row>
    <row r="10158" spans="22:22" x14ac:dyDescent="0.35">
      <c r="V10158" s="17"/>
    </row>
    <row r="10159" spans="22:22" x14ac:dyDescent="0.35">
      <c r="V10159" s="17"/>
    </row>
    <row r="10160" spans="22:22" x14ac:dyDescent="0.35">
      <c r="V10160" s="17"/>
    </row>
    <row r="10161" spans="22:22" x14ac:dyDescent="0.35">
      <c r="V10161" s="17"/>
    </row>
    <row r="10162" spans="22:22" x14ac:dyDescent="0.35">
      <c r="V10162" s="17"/>
    </row>
    <row r="10163" spans="22:22" x14ac:dyDescent="0.35">
      <c r="V10163" s="17"/>
    </row>
    <row r="10164" spans="22:22" x14ac:dyDescent="0.35">
      <c r="V10164" s="17"/>
    </row>
    <row r="10165" spans="22:22" x14ac:dyDescent="0.35">
      <c r="V10165" s="17"/>
    </row>
    <row r="10166" spans="22:22" x14ac:dyDescent="0.35">
      <c r="V10166" s="17"/>
    </row>
    <row r="10167" spans="22:22" x14ac:dyDescent="0.35">
      <c r="V10167" s="17"/>
    </row>
    <row r="10168" spans="22:22" x14ac:dyDescent="0.35">
      <c r="V10168" s="17"/>
    </row>
    <row r="10169" spans="22:22" x14ac:dyDescent="0.35">
      <c r="V10169" s="17"/>
    </row>
    <row r="10170" spans="22:22" x14ac:dyDescent="0.35">
      <c r="V10170" s="17"/>
    </row>
    <row r="10171" spans="22:22" x14ac:dyDescent="0.35">
      <c r="V10171" s="17"/>
    </row>
    <row r="10172" spans="22:22" x14ac:dyDescent="0.35">
      <c r="V10172" s="17"/>
    </row>
    <row r="10173" spans="22:22" x14ac:dyDescent="0.35">
      <c r="V10173" s="17"/>
    </row>
    <row r="10174" spans="22:22" x14ac:dyDescent="0.35">
      <c r="V10174" s="17"/>
    </row>
    <row r="10175" spans="22:22" x14ac:dyDescent="0.35">
      <c r="V10175" s="17"/>
    </row>
    <row r="10176" spans="22:22" x14ac:dyDescent="0.35">
      <c r="V10176" s="17"/>
    </row>
    <row r="10177" spans="22:22" x14ac:dyDescent="0.35">
      <c r="V10177" s="17"/>
    </row>
    <row r="10178" spans="22:22" x14ac:dyDescent="0.35">
      <c r="V10178" s="17"/>
    </row>
    <row r="10179" spans="22:22" x14ac:dyDescent="0.35">
      <c r="V10179" s="17"/>
    </row>
    <row r="10180" spans="22:22" x14ac:dyDescent="0.35">
      <c r="V10180" s="17"/>
    </row>
    <row r="10181" spans="22:22" x14ac:dyDescent="0.35">
      <c r="V10181" s="17"/>
    </row>
    <row r="10182" spans="22:22" x14ac:dyDescent="0.35">
      <c r="V10182" s="17"/>
    </row>
    <row r="10183" spans="22:22" x14ac:dyDescent="0.35">
      <c r="V10183" s="17"/>
    </row>
    <row r="10184" spans="22:22" x14ac:dyDescent="0.35">
      <c r="V10184" s="17"/>
    </row>
    <row r="10185" spans="22:22" x14ac:dyDescent="0.35">
      <c r="V10185" s="17"/>
    </row>
    <row r="10186" spans="22:22" x14ac:dyDescent="0.35">
      <c r="V10186" s="17"/>
    </row>
    <row r="10187" spans="22:22" x14ac:dyDescent="0.35">
      <c r="V10187" s="17"/>
    </row>
    <row r="10188" spans="22:22" x14ac:dyDescent="0.35">
      <c r="V10188" s="17"/>
    </row>
    <row r="10189" spans="22:22" x14ac:dyDescent="0.35">
      <c r="V10189" s="17"/>
    </row>
    <row r="10190" spans="22:22" x14ac:dyDescent="0.35">
      <c r="V10190" s="17"/>
    </row>
    <row r="10191" spans="22:22" x14ac:dyDescent="0.35">
      <c r="V10191" s="17"/>
    </row>
    <row r="10192" spans="22:22" x14ac:dyDescent="0.35">
      <c r="V10192" s="17"/>
    </row>
    <row r="10193" spans="22:22" x14ac:dyDescent="0.35">
      <c r="V10193" s="17"/>
    </row>
    <row r="10194" spans="22:22" x14ac:dyDescent="0.35">
      <c r="V10194" s="17"/>
    </row>
    <row r="10195" spans="22:22" x14ac:dyDescent="0.35">
      <c r="V10195" s="17"/>
    </row>
    <row r="10196" spans="22:22" x14ac:dyDescent="0.35">
      <c r="V10196" s="17"/>
    </row>
    <row r="10197" spans="22:22" x14ac:dyDescent="0.35">
      <c r="V10197" s="17"/>
    </row>
    <row r="10198" spans="22:22" x14ac:dyDescent="0.35">
      <c r="V10198" s="17"/>
    </row>
    <row r="10199" spans="22:22" x14ac:dyDescent="0.35">
      <c r="V10199" s="17"/>
    </row>
    <row r="10200" spans="22:22" x14ac:dyDescent="0.35">
      <c r="V10200" s="17"/>
    </row>
    <row r="10201" spans="22:22" x14ac:dyDescent="0.35">
      <c r="V10201" s="17"/>
    </row>
    <row r="10202" spans="22:22" x14ac:dyDescent="0.35">
      <c r="V10202" s="17"/>
    </row>
    <row r="10203" spans="22:22" x14ac:dyDescent="0.35">
      <c r="V10203" s="17"/>
    </row>
    <row r="10204" spans="22:22" x14ac:dyDescent="0.35">
      <c r="V10204" s="17"/>
    </row>
    <row r="10205" spans="22:22" x14ac:dyDescent="0.35">
      <c r="V10205" s="17"/>
    </row>
    <row r="10206" spans="22:22" x14ac:dyDescent="0.35">
      <c r="V10206" s="17"/>
    </row>
    <row r="10207" spans="22:22" x14ac:dyDescent="0.35">
      <c r="V10207" s="17"/>
    </row>
    <row r="10208" spans="22:22" x14ac:dyDescent="0.35">
      <c r="V10208" s="17"/>
    </row>
    <row r="10209" spans="22:22" x14ac:dyDescent="0.35">
      <c r="V10209" s="17"/>
    </row>
    <row r="10210" spans="22:22" x14ac:dyDescent="0.35">
      <c r="V10210" s="17"/>
    </row>
    <row r="10211" spans="22:22" x14ac:dyDescent="0.35">
      <c r="V10211" s="17"/>
    </row>
    <row r="10212" spans="22:22" x14ac:dyDescent="0.35">
      <c r="V10212" s="17"/>
    </row>
    <row r="10213" spans="22:22" x14ac:dyDescent="0.35">
      <c r="V10213" s="17"/>
    </row>
    <row r="10214" spans="22:22" x14ac:dyDescent="0.35">
      <c r="V10214" s="17"/>
    </row>
    <row r="10215" spans="22:22" x14ac:dyDescent="0.35">
      <c r="V10215" s="17"/>
    </row>
    <row r="10216" spans="22:22" x14ac:dyDescent="0.35">
      <c r="V10216" s="17"/>
    </row>
    <row r="10217" spans="22:22" x14ac:dyDescent="0.35">
      <c r="V10217" s="17"/>
    </row>
    <row r="10218" spans="22:22" x14ac:dyDescent="0.35">
      <c r="V10218" s="17"/>
    </row>
    <row r="10219" spans="22:22" x14ac:dyDescent="0.35">
      <c r="V10219" s="17"/>
    </row>
    <row r="10220" spans="22:22" x14ac:dyDescent="0.35">
      <c r="V10220" s="17"/>
    </row>
    <row r="10221" spans="22:22" x14ac:dyDescent="0.35">
      <c r="V10221" s="17"/>
    </row>
    <row r="10222" spans="22:22" x14ac:dyDescent="0.35">
      <c r="V10222" s="17"/>
    </row>
    <row r="10223" spans="22:22" x14ac:dyDescent="0.35">
      <c r="V10223" s="17"/>
    </row>
    <row r="10224" spans="22:22" x14ac:dyDescent="0.35">
      <c r="V10224" s="17"/>
    </row>
    <row r="10225" spans="22:22" x14ac:dyDescent="0.35">
      <c r="V10225" s="17"/>
    </row>
    <row r="10226" spans="22:22" x14ac:dyDescent="0.35">
      <c r="V10226" s="17"/>
    </row>
    <row r="10227" spans="22:22" x14ac:dyDescent="0.35">
      <c r="V10227" s="17"/>
    </row>
    <row r="10228" spans="22:22" x14ac:dyDescent="0.35">
      <c r="V10228" s="17"/>
    </row>
    <row r="10229" spans="22:22" x14ac:dyDescent="0.35">
      <c r="V10229" s="17"/>
    </row>
    <row r="10230" spans="22:22" x14ac:dyDescent="0.35">
      <c r="V10230" s="17"/>
    </row>
    <row r="10231" spans="22:22" x14ac:dyDescent="0.35">
      <c r="V10231" s="17"/>
    </row>
    <row r="10232" spans="22:22" x14ac:dyDescent="0.35">
      <c r="V10232" s="17"/>
    </row>
    <row r="10233" spans="22:22" x14ac:dyDescent="0.35">
      <c r="V10233" s="17"/>
    </row>
    <row r="10234" spans="22:22" x14ac:dyDescent="0.35">
      <c r="V10234" s="17"/>
    </row>
    <row r="10235" spans="22:22" x14ac:dyDescent="0.35">
      <c r="V10235" s="17"/>
    </row>
    <row r="10236" spans="22:22" x14ac:dyDescent="0.35">
      <c r="V10236" s="17"/>
    </row>
    <row r="10237" spans="22:22" x14ac:dyDescent="0.35">
      <c r="V10237" s="17"/>
    </row>
    <row r="10238" spans="22:22" x14ac:dyDescent="0.35">
      <c r="V10238" s="17"/>
    </row>
    <row r="10239" spans="22:22" x14ac:dyDescent="0.35">
      <c r="V10239" s="17"/>
    </row>
    <row r="10240" spans="22:22" x14ac:dyDescent="0.35">
      <c r="V10240" s="17"/>
    </row>
    <row r="10241" spans="22:22" x14ac:dyDescent="0.35">
      <c r="V10241" s="17"/>
    </row>
    <row r="10242" spans="22:22" x14ac:dyDescent="0.35">
      <c r="V10242" s="17"/>
    </row>
    <row r="10243" spans="22:22" x14ac:dyDescent="0.35">
      <c r="V10243" s="17"/>
    </row>
    <row r="10244" spans="22:22" x14ac:dyDescent="0.35">
      <c r="V10244" s="17"/>
    </row>
    <row r="10245" spans="22:22" x14ac:dyDescent="0.35">
      <c r="V10245" s="17"/>
    </row>
    <row r="10246" spans="22:22" x14ac:dyDescent="0.35">
      <c r="V10246" s="17"/>
    </row>
    <row r="10247" spans="22:22" x14ac:dyDescent="0.35">
      <c r="V10247" s="17"/>
    </row>
    <row r="10248" spans="22:22" x14ac:dyDescent="0.35">
      <c r="V10248" s="17"/>
    </row>
    <row r="10249" spans="22:22" x14ac:dyDescent="0.35">
      <c r="V10249" s="17"/>
    </row>
    <row r="10250" spans="22:22" x14ac:dyDescent="0.35">
      <c r="V10250" s="17"/>
    </row>
    <row r="10251" spans="22:22" x14ac:dyDescent="0.35">
      <c r="V10251" s="17"/>
    </row>
    <row r="10252" spans="22:22" x14ac:dyDescent="0.35">
      <c r="V10252" s="17"/>
    </row>
    <row r="10253" spans="22:22" x14ac:dyDescent="0.35">
      <c r="V10253" s="17"/>
    </row>
    <row r="10254" spans="22:22" x14ac:dyDescent="0.35">
      <c r="V10254" s="17"/>
    </row>
    <row r="10255" spans="22:22" x14ac:dyDescent="0.35">
      <c r="V10255" s="17"/>
    </row>
    <row r="10256" spans="22:22" x14ac:dyDescent="0.35">
      <c r="V10256" s="17"/>
    </row>
    <row r="10257" spans="22:22" x14ac:dyDescent="0.35">
      <c r="V10257" s="17"/>
    </row>
    <row r="10258" spans="22:22" x14ac:dyDescent="0.35">
      <c r="V10258" s="17"/>
    </row>
    <row r="10259" spans="22:22" x14ac:dyDescent="0.35">
      <c r="V10259" s="17"/>
    </row>
    <row r="10260" spans="22:22" x14ac:dyDescent="0.35">
      <c r="V10260" s="17"/>
    </row>
    <row r="10261" spans="22:22" x14ac:dyDescent="0.35">
      <c r="V10261" s="17"/>
    </row>
    <row r="10262" spans="22:22" x14ac:dyDescent="0.35">
      <c r="V10262" s="17"/>
    </row>
    <row r="10263" spans="22:22" x14ac:dyDescent="0.35">
      <c r="V10263" s="17"/>
    </row>
    <row r="10264" spans="22:22" x14ac:dyDescent="0.35">
      <c r="V10264" s="17"/>
    </row>
    <row r="10265" spans="22:22" x14ac:dyDescent="0.35">
      <c r="V10265" s="17"/>
    </row>
    <row r="10266" spans="22:22" x14ac:dyDescent="0.35">
      <c r="V10266" s="17"/>
    </row>
    <row r="10267" spans="22:22" x14ac:dyDescent="0.35">
      <c r="V10267" s="17"/>
    </row>
    <row r="10268" spans="22:22" x14ac:dyDescent="0.35">
      <c r="V10268" s="17"/>
    </row>
    <row r="10269" spans="22:22" x14ac:dyDescent="0.35">
      <c r="V10269" s="17"/>
    </row>
    <row r="10270" spans="22:22" x14ac:dyDescent="0.35">
      <c r="V10270" s="17"/>
    </row>
    <row r="10271" spans="22:22" x14ac:dyDescent="0.35">
      <c r="V10271" s="17"/>
    </row>
    <row r="10272" spans="22:22" x14ac:dyDescent="0.35">
      <c r="V10272" s="17"/>
    </row>
    <row r="10273" spans="22:22" x14ac:dyDescent="0.35">
      <c r="V10273" s="17"/>
    </row>
    <row r="10274" spans="22:22" x14ac:dyDescent="0.35">
      <c r="V10274" s="17"/>
    </row>
    <row r="10275" spans="22:22" x14ac:dyDescent="0.35">
      <c r="V10275" s="17"/>
    </row>
    <row r="10276" spans="22:22" x14ac:dyDescent="0.35">
      <c r="V10276" s="17"/>
    </row>
    <row r="10277" spans="22:22" x14ac:dyDescent="0.35">
      <c r="V10277" s="17"/>
    </row>
    <row r="10278" spans="22:22" x14ac:dyDescent="0.35">
      <c r="V10278" s="17"/>
    </row>
    <row r="10279" spans="22:22" x14ac:dyDescent="0.35">
      <c r="V10279" s="17"/>
    </row>
    <row r="10280" spans="22:22" x14ac:dyDescent="0.35">
      <c r="V10280" s="17"/>
    </row>
    <row r="10281" spans="22:22" x14ac:dyDescent="0.35">
      <c r="V10281" s="17"/>
    </row>
    <row r="10282" spans="22:22" x14ac:dyDescent="0.35">
      <c r="V10282" s="17"/>
    </row>
    <row r="10283" spans="22:22" x14ac:dyDescent="0.35">
      <c r="V10283" s="17"/>
    </row>
    <row r="10284" spans="22:22" x14ac:dyDescent="0.35">
      <c r="V10284" s="17"/>
    </row>
    <row r="10285" spans="22:22" x14ac:dyDescent="0.35">
      <c r="V10285" s="17"/>
    </row>
    <row r="10286" spans="22:22" x14ac:dyDescent="0.35">
      <c r="V10286" s="17"/>
    </row>
    <row r="10287" spans="22:22" x14ac:dyDescent="0.35">
      <c r="V10287" s="17"/>
    </row>
    <row r="10288" spans="22:22" x14ac:dyDescent="0.35">
      <c r="V10288" s="17"/>
    </row>
    <row r="10289" spans="22:22" x14ac:dyDescent="0.35">
      <c r="V10289" s="17"/>
    </row>
    <row r="10290" spans="22:22" x14ac:dyDescent="0.35">
      <c r="V10290" s="17"/>
    </row>
    <row r="10291" spans="22:22" x14ac:dyDescent="0.35">
      <c r="V10291" s="17"/>
    </row>
    <row r="10292" spans="22:22" x14ac:dyDescent="0.35">
      <c r="V10292" s="17"/>
    </row>
    <row r="10293" spans="22:22" x14ac:dyDescent="0.35">
      <c r="V10293" s="17"/>
    </row>
    <row r="10294" spans="22:22" x14ac:dyDescent="0.35">
      <c r="V10294" s="17"/>
    </row>
    <row r="10295" spans="22:22" x14ac:dyDescent="0.35">
      <c r="V10295" s="17"/>
    </row>
    <row r="10296" spans="22:22" x14ac:dyDescent="0.35">
      <c r="V10296" s="17"/>
    </row>
    <row r="10297" spans="22:22" x14ac:dyDescent="0.35">
      <c r="V10297" s="17"/>
    </row>
    <row r="10298" spans="22:22" x14ac:dyDescent="0.35">
      <c r="V10298" s="17"/>
    </row>
    <row r="10299" spans="22:22" x14ac:dyDescent="0.35">
      <c r="V10299" s="17"/>
    </row>
    <row r="10300" spans="22:22" x14ac:dyDescent="0.35">
      <c r="V10300" s="17"/>
    </row>
    <row r="10301" spans="22:22" x14ac:dyDescent="0.35">
      <c r="V10301" s="17"/>
    </row>
    <row r="10302" spans="22:22" x14ac:dyDescent="0.35">
      <c r="V10302" s="17"/>
    </row>
    <row r="10303" spans="22:22" x14ac:dyDescent="0.35">
      <c r="V10303" s="17"/>
    </row>
    <row r="10304" spans="22:22" x14ac:dyDescent="0.35">
      <c r="V10304" s="17"/>
    </row>
    <row r="10305" spans="22:22" x14ac:dyDescent="0.35">
      <c r="V10305" s="17"/>
    </row>
    <row r="10306" spans="22:22" x14ac:dyDescent="0.35">
      <c r="V10306" s="17"/>
    </row>
    <row r="10307" spans="22:22" x14ac:dyDescent="0.35">
      <c r="V10307" s="17"/>
    </row>
    <row r="10308" spans="22:22" x14ac:dyDescent="0.35">
      <c r="V10308" s="17"/>
    </row>
    <row r="10309" spans="22:22" x14ac:dyDescent="0.35">
      <c r="V10309" s="17"/>
    </row>
    <row r="10310" spans="22:22" x14ac:dyDescent="0.35">
      <c r="V10310" s="17"/>
    </row>
    <row r="10311" spans="22:22" x14ac:dyDescent="0.35">
      <c r="V10311" s="17"/>
    </row>
    <row r="10312" spans="22:22" x14ac:dyDescent="0.35">
      <c r="V10312" s="17"/>
    </row>
    <row r="10313" spans="22:22" x14ac:dyDescent="0.35">
      <c r="V10313" s="17"/>
    </row>
    <row r="10314" spans="22:22" x14ac:dyDescent="0.35">
      <c r="V10314" s="17"/>
    </row>
    <row r="10315" spans="22:22" x14ac:dyDescent="0.35">
      <c r="V10315" s="17"/>
    </row>
    <row r="10316" spans="22:22" x14ac:dyDescent="0.35">
      <c r="V10316" s="17"/>
    </row>
    <row r="10317" spans="22:22" x14ac:dyDescent="0.35">
      <c r="V10317" s="17"/>
    </row>
    <row r="10318" spans="22:22" x14ac:dyDescent="0.35">
      <c r="V10318" s="17"/>
    </row>
    <row r="10319" spans="22:22" x14ac:dyDescent="0.35">
      <c r="V10319" s="17"/>
    </row>
    <row r="10320" spans="22:22" x14ac:dyDescent="0.35">
      <c r="V10320" s="17"/>
    </row>
    <row r="10321" spans="22:22" x14ac:dyDescent="0.35">
      <c r="V10321" s="17"/>
    </row>
    <row r="10322" spans="22:22" x14ac:dyDescent="0.35">
      <c r="V10322" s="17"/>
    </row>
    <row r="10323" spans="22:22" x14ac:dyDescent="0.35">
      <c r="V10323" s="17"/>
    </row>
    <row r="10324" spans="22:22" x14ac:dyDescent="0.35">
      <c r="V10324" s="17"/>
    </row>
    <row r="10325" spans="22:22" x14ac:dyDescent="0.35">
      <c r="V10325" s="17"/>
    </row>
    <row r="10326" spans="22:22" x14ac:dyDescent="0.35">
      <c r="V10326" s="17"/>
    </row>
    <row r="10327" spans="22:22" x14ac:dyDescent="0.35">
      <c r="V10327" s="17"/>
    </row>
    <row r="10328" spans="22:22" x14ac:dyDescent="0.35">
      <c r="V10328" s="17"/>
    </row>
    <row r="10329" spans="22:22" x14ac:dyDescent="0.35">
      <c r="V10329" s="17"/>
    </row>
    <row r="10330" spans="22:22" x14ac:dyDescent="0.35">
      <c r="V10330" s="17"/>
    </row>
    <row r="10331" spans="22:22" x14ac:dyDescent="0.35">
      <c r="V10331" s="17"/>
    </row>
    <row r="10332" spans="22:22" x14ac:dyDescent="0.35">
      <c r="V10332" s="17"/>
    </row>
    <row r="10333" spans="22:22" x14ac:dyDescent="0.35">
      <c r="V10333" s="17"/>
    </row>
    <row r="10334" spans="22:22" x14ac:dyDescent="0.35">
      <c r="V10334" s="17"/>
    </row>
    <row r="10335" spans="22:22" x14ac:dyDescent="0.35">
      <c r="V10335" s="17"/>
    </row>
    <row r="10336" spans="22:22" x14ac:dyDescent="0.35">
      <c r="V10336" s="17"/>
    </row>
    <row r="10337" spans="22:22" x14ac:dyDescent="0.35">
      <c r="V10337" s="17"/>
    </row>
    <row r="10338" spans="22:22" x14ac:dyDescent="0.35">
      <c r="V10338" s="17"/>
    </row>
    <row r="10339" spans="22:22" x14ac:dyDescent="0.35">
      <c r="V10339" s="17"/>
    </row>
    <row r="10340" spans="22:22" x14ac:dyDescent="0.35">
      <c r="V10340" s="17"/>
    </row>
    <row r="10341" spans="22:22" x14ac:dyDescent="0.35">
      <c r="V10341" s="17"/>
    </row>
    <row r="10342" spans="22:22" x14ac:dyDescent="0.35">
      <c r="V10342" s="17"/>
    </row>
    <row r="10343" spans="22:22" x14ac:dyDescent="0.35">
      <c r="V10343" s="17"/>
    </row>
    <row r="10344" spans="22:22" x14ac:dyDescent="0.35">
      <c r="V10344" s="17"/>
    </row>
    <row r="10345" spans="22:22" x14ac:dyDescent="0.35">
      <c r="V10345" s="17"/>
    </row>
    <row r="10346" spans="22:22" x14ac:dyDescent="0.35">
      <c r="V10346" s="17"/>
    </row>
    <row r="10347" spans="22:22" x14ac:dyDescent="0.35">
      <c r="V10347" s="17"/>
    </row>
    <row r="10348" spans="22:22" x14ac:dyDescent="0.35">
      <c r="V10348" s="17"/>
    </row>
    <row r="10349" spans="22:22" x14ac:dyDescent="0.35">
      <c r="V10349" s="17"/>
    </row>
    <row r="10350" spans="22:22" x14ac:dyDescent="0.35">
      <c r="V10350" s="17"/>
    </row>
    <row r="10351" spans="22:22" x14ac:dyDescent="0.35">
      <c r="V10351" s="17"/>
    </row>
    <row r="10352" spans="22:22" x14ac:dyDescent="0.35">
      <c r="V10352" s="17"/>
    </row>
    <row r="10353" spans="22:22" x14ac:dyDescent="0.35">
      <c r="V10353" s="17"/>
    </row>
    <row r="10354" spans="22:22" x14ac:dyDescent="0.35">
      <c r="V10354" s="17"/>
    </row>
    <row r="10355" spans="22:22" x14ac:dyDescent="0.35">
      <c r="V10355" s="17"/>
    </row>
    <row r="10356" spans="22:22" x14ac:dyDescent="0.35">
      <c r="V10356" s="17"/>
    </row>
    <row r="10357" spans="22:22" x14ac:dyDescent="0.35">
      <c r="V10357" s="17"/>
    </row>
    <row r="10358" spans="22:22" x14ac:dyDescent="0.35">
      <c r="V10358" s="17"/>
    </row>
    <row r="10359" spans="22:22" x14ac:dyDescent="0.35">
      <c r="V10359" s="17"/>
    </row>
    <row r="10360" spans="22:22" x14ac:dyDescent="0.35">
      <c r="V10360" s="17"/>
    </row>
    <row r="10361" spans="22:22" x14ac:dyDescent="0.35">
      <c r="V10361" s="17"/>
    </row>
    <row r="10362" spans="22:22" x14ac:dyDescent="0.35">
      <c r="V10362" s="17"/>
    </row>
    <row r="10363" spans="22:22" x14ac:dyDescent="0.35">
      <c r="V10363" s="17"/>
    </row>
    <row r="10364" spans="22:22" x14ac:dyDescent="0.35">
      <c r="V10364" s="17"/>
    </row>
    <row r="10365" spans="22:22" x14ac:dyDescent="0.35">
      <c r="V10365" s="17"/>
    </row>
    <row r="10366" spans="22:22" x14ac:dyDescent="0.35">
      <c r="V10366" s="17"/>
    </row>
    <row r="10367" spans="22:22" x14ac:dyDescent="0.35">
      <c r="V10367" s="17"/>
    </row>
    <row r="10368" spans="22:22" x14ac:dyDescent="0.35">
      <c r="V10368" s="17"/>
    </row>
    <row r="10369" spans="22:22" x14ac:dyDescent="0.35">
      <c r="V10369" s="17"/>
    </row>
    <row r="10370" spans="22:22" x14ac:dyDescent="0.35">
      <c r="V10370" s="17"/>
    </row>
    <row r="10371" spans="22:22" x14ac:dyDescent="0.35">
      <c r="V10371" s="17"/>
    </row>
    <row r="10372" spans="22:22" x14ac:dyDescent="0.35">
      <c r="V10372" s="17"/>
    </row>
    <row r="10373" spans="22:22" x14ac:dyDescent="0.35">
      <c r="V10373" s="17"/>
    </row>
    <row r="10374" spans="22:22" x14ac:dyDescent="0.35">
      <c r="V10374" s="17"/>
    </row>
    <row r="10375" spans="22:22" x14ac:dyDescent="0.35">
      <c r="V10375" s="17"/>
    </row>
    <row r="10376" spans="22:22" x14ac:dyDescent="0.35">
      <c r="V10376" s="17"/>
    </row>
    <row r="10377" spans="22:22" x14ac:dyDescent="0.35">
      <c r="V10377" s="17"/>
    </row>
    <row r="10378" spans="22:22" x14ac:dyDescent="0.35">
      <c r="V10378" s="17"/>
    </row>
    <row r="10379" spans="22:22" x14ac:dyDescent="0.35">
      <c r="V10379" s="17"/>
    </row>
    <row r="10380" spans="22:22" x14ac:dyDescent="0.35">
      <c r="V10380" s="17"/>
    </row>
    <row r="10381" spans="22:22" x14ac:dyDescent="0.35">
      <c r="V10381" s="17"/>
    </row>
    <row r="10382" spans="22:22" x14ac:dyDescent="0.35">
      <c r="V10382" s="17"/>
    </row>
    <row r="10383" spans="22:22" x14ac:dyDescent="0.35">
      <c r="V10383" s="17"/>
    </row>
    <row r="10384" spans="22:22" x14ac:dyDescent="0.35">
      <c r="V10384" s="17"/>
    </row>
    <row r="10385" spans="22:22" x14ac:dyDescent="0.35">
      <c r="V10385" s="17"/>
    </row>
    <row r="10386" spans="22:22" x14ac:dyDescent="0.35">
      <c r="V10386" s="17"/>
    </row>
    <row r="10387" spans="22:22" x14ac:dyDescent="0.35">
      <c r="V10387" s="17"/>
    </row>
    <row r="10388" spans="22:22" x14ac:dyDescent="0.35">
      <c r="V10388" s="17"/>
    </row>
    <row r="10389" spans="22:22" x14ac:dyDescent="0.35">
      <c r="V10389" s="17"/>
    </row>
    <row r="10390" spans="22:22" x14ac:dyDescent="0.35">
      <c r="V10390" s="17"/>
    </row>
    <row r="10391" spans="22:22" x14ac:dyDescent="0.35">
      <c r="V10391" s="17"/>
    </row>
    <row r="10392" spans="22:22" x14ac:dyDescent="0.35">
      <c r="V10392" s="17"/>
    </row>
    <row r="10393" spans="22:22" x14ac:dyDescent="0.35">
      <c r="V10393" s="17"/>
    </row>
    <row r="10394" spans="22:22" x14ac:dyDescent="0.35">
      <c r="V10394" s="17"/>
    </row>
    <row r="10395" spans="22:22" x14ac:dyDescent="0.35">
      <c r="V10395" s="17"/>
    </row>
    <row r="10396" spans="22:22" x14ac:dyDescent="0.35">
      <c r="V10396" s="17"/>
    </row>
    <row r="10397" spans="22:22" x14ac:dyDescent="0.35">
      <c r="V10397" s="17"/>
    </row>
    <row r="10398" spans="22:22" x14ac:dyDescent="0.35">
      <c r="V10398" s="17"/>
    </row>
    <row r="10399" spans="22:22" x14ac:dyDescent="0.35">
      <c r="V10399" s="17"/>
    </row>
    <row r="10400" spans="22:22" x14ac:dyDescent="0.35">
      <c r="V10400" s="17"/>
    </row>
    <row r="10401" spans="22:22" x14ac:dyDescent="0.35">
      <c r="V10401" s="17"/>
    </row>
    <row r="10402" spans="22:22" x14ac:dyDescent="0.35">
      <c r="V10402" s="17"/>
    </row>
    <row r="10403" spans="22:22" x14ac:dyDescent="0.35">
      <c r="V10403" s="17"/>
    </row>
    <row r="10404" spans="22:22" x14ac:dyDescent="0.35">
      <c r="V10404" s="17"/>
    </row>
    <row r="10405" spans="22:22" x14ac:dyDescent="0.35">
      <c r="V10405" s="17"/>
    </row>
    <row r="10406" spans="22:22" x14ac:dyDescent="0.35">
      <c r="V10406" s="17"/>
    </row>
    <row r="10407" spans="22:22" x14ac:dyDescent="0.35">
      <c r="V10407" s="17"/>
    </row>
    <row r="10408" spans="22:22" x14ac:dyDescent="0.35">
      <c r="V10408" s="17"/>
    </row>
    <row r="10409" spans="22:22" x14ac:dyDescent="0.35">
      <c r="V10409" s="17"/>
    </row>
    <row r="10410" spans="22:22" x14ac:dyDescent="0.35">
      <c r="V10410" s="17"/>
    </row>
    <row r="10411" spans="22:22" x14ac:dyDescent="0.35">
      <c r="V10411" s="17"/>
    </row>
    <row r="10412" spans="22:22" x14ac:dyDescent="0.35">
      <c r="V10412" s="17"/>
    </row>
    <row r="10413" spans="22:22" x14ac:dyDescent="0.35">
      <c r="V10413" s="17"/>
    </row>
    <row r="10414" spans="22:22" x14ac:dyDescent="0.35">
      <c r="V10414" s="17"/>
    </row>
    <row r="10415" spans="22:22" x14ac:dyDescent="0.35">
      <c r="V10415" s="17"/>
    </row>
    <row r="10416" spans="22:22" x14ac:dyDescent="0.35">
      <c r="V10416" s="17"/>
    </row>
    <row r="10417" spans="22:22" x14ac:dyDescent="0.35">
      <c r="V10417" s="17"/>
    </row>
    <row r="10418" spans="22:22" x14ac:dyDescent="0.35">
      <c r="V10418" s="17"/>
    </row>
    <row r="10419" spans="22:22" x14ac:dyDescent="0.35">
      <c r="V10419" s="17"/>
    </row>
    <row r="10420" spans="22:22" x14ac:dyDescent="0.35">
      <c r="V10420" s="17"/>
    </row>
    <row r="10421" spans="22:22" x14ac:dyDescent="0.35">
      <c r="V10421" s="17"/>
    </row>
    <row r="10422" spans="22:22" x14ac:dyDescent="0.35">
      <c r="V10422" s="17"/>
    </row>
    <row r="10423" spans="22:22" x14ac:dyDescent="0.35">
      <c r="V10423" s="17"/>
    </row>
    <row r="10424" spans="22:22" x14ac:dyDescent="0.35">
      <c r="V10424" s="17"/>
    </row>
    <row r="10425" spans="22:22" x14ac:dyDescent="0.35">
      <c r="V10425" s="17"/>
    </row>
    <row r="10426" spans="22:22" x14ac:dyDescent="0.35">
      <c r="V10426" s="17"/>
    </row>
    <row r="10427" spans="22:22" x14ac:dyDescent="0.35">
      <c r="V10427" s="17"/>
    </row>
    <row r="10428" spans="22:22" x14ac:dyDescent="0.35">
      <c r="V10428" s="17"/>
    </row>
    <row r="10429" spans="22:22" x14ac:dyDescent="0.35">
      <c r="V10429" s="17"/>
    </row>
    <row r="10430" spans="22:22" x14ac:dyDescent="0.35">
      <c r="V10430" s="17"/>
    </row>
    <row r="10431" spans="22:22" x14ac:dyDescent="0.35">
      <c r="V10431" s="17"/>
    </row>
    <row r="10432" spans="22:22" x14ac:dyDescent="0.35">
      <c r="V10432" s="17"/>
    </row>
    <row r="10433" spans="22:22" x14ac:dyDescent="0.35">
      <c r="V10433" s="17"/>
    </row>
    <row r="10434" spans="22:22" x14ac:dyDescent="0.35">
      <c r="V10434" s="17"/>
    </row>
    <row r="10435" spans="22:22" x14ac:dyDescent="0.35">
      <c r="V10435" s="17"/>
    </row>
    <row r="10436" spans="22:22" x14ac:dyDescent="0.35">
      <c r="V10436" s="17"/>
    </row>
    <row r="10437" spans="22:22" x14ac:dyDescent="0.35">
      <c r="V10437" s="17"/>
    </row>
    <row r="10438" spans="22:22" x14ac:dyDescent="0.35">
      <c r="V10438" s="17"/>
    </row>
    <row r="10439" spans="22:22" x14ac:dyDescent="0.35">
      <c r="V10439" s="17"/>
    </row>
    <row r="10440" spans="22:22" x14ac:dyDescent="0.35">
      <c r="V10440" s="17"/>
    </row>
    <row r="10441" spans="22:22" x14ac:dyDescent="0.35">
      <c r="V10441" s="17"/>
    </row>
    <row r="10442" spans="22:22" x14ac:dyDescent="0.35">
      <c r="V10442" s="17"/>
    </row>
    <row r="10443" spans="22:22" x14ac:dyDescent="0.35">
      <c r="V10443" s="17"/>
    </row>
    <row r="10444" spans="22:22" x14ac:dyDescent="0.35">
      <c r="V10444" s="17"/>
    </row>
    <row r="10445" spans="22:22" x14ac:dyDescent="0.35">
      <c r="V10445" s="17"/>
    </row>
    <row r="10446" spans="22:22" x14ac:dyDescent="0.35">
      <c r="V10446" s="17"/>
    </row>
    <row r="10447" spans="22:22" x14ac:dyDescent="0.35">
      <c r="V10447" s="17"/>
    </row>
    <row r="10448" spans="22:22" x14ac:dyDescent="0.35">
      <c r="V10448" s="17"/>
    </row>
    <row r="10449" spans="22:22" x14ac:dyDescent="0.35">
      <c r="V10449" s="17"/>
    </row>
    <row r="10450" spans="22:22" x14ac:dyDescent="0.35">
      <c r="V10450" s="17"/>
    </row>
    <row r="10451" spans="22:22" x14ac:dyDescent="0.35">
      <c r="V10451" s="17"/>
    </row>
    <row r="10452" spans="22:22" x14ac:dyDescent="0.35">
      <c r="V10452" s="17"/>
    </row>
    <row r="10453" spans="22:22" x14ac:dyDescent="0.35">
      <c r="V10453" s="17"/>
    </row>
    <row r="10454" spans="22:22" x14ac:dyDescent="0.35">
      <c r="V10454" s="17"/>
    </row>
    <row r="10455" spans="22:22" x14ac:dyDescent="0.35">
      <c r="V10455" s="17"/>
    </row>
    <row r="10456" spans="22:22" x14ac:dyDescent="0.35">
      <c r="V10456" s="17"/>
    </row>
    <row r="10457" spans="22:22" x14ac:dyDescent="0.35">
      <c r="V10457" s="17"/>
    </row>
    <row r="10458" spans="22:22" x14ac:dyDescent="0.35">
      <c r="V10458" s="17"/>
    </row>
    <row r="10459" spans="22:22" x14ac:dyDescent="0.35">
      <c r="V10459" s="17"/>
    </row>
    <row r="10460" spans="22:22" x14ac:dyDescent="0.35">
      <c r="V10460" s="17"/>
    </row>
    <row r="10461" spans="22:22" x14ac:dyDescent="0.35">
      <c r="V10461" s="17"/>
    </row>
    <row r="10462" spans="22:22" x14ac:dyDescent="0.35">
      <c r="V10462" s="17"/>
    </row>
    <row r="10463" spans="22:22" x14ac:dyDescent="0.35">
      <c r="V10463" s="17"/>
    </row>
    <row r="10464" spans="22:22" x14ac:dyDescent="0.35">
      <c r="V10464" s="17"/>
    </row>
    <row r="10465" spans="22:22" x14ac:dyDescent="0.35">
      <c r="V10465" s="17"/>
    </row>
    <row r="10466" spans="22:22" x14ac:dyDescent="0.35">
      <c r="V10466" s="17"/>
    </row>
    <row r="10467" spans="22:22" x14ac:dyDescent="0.35">
      <c r="V10467" s="17"/>
    </row>
    <row r="10468" spans="22:22" x14ac:dyDescent="0.35">
      <c r="V10468" s="17"/>
    </row>
    <row r="10469" spans="22:22" x14ac:dyDescent="0.35">
      <c r="V10469" s="17"/>
    </row>
    <row r="10470" spans="22:22" x14ac:dyDescent="0.35">
      <c r="V10470" s="17"/>
    </row>
    <row r="10471" spans="22:22" x14ac:dyDescent="0.35">
      <c r="V10471" s="17"/>
    </row>
    <row r="10472" spans="22:22" x14ac:dyDescent="0.35">
      <c r="V10472" s="17"/>
    </row>
    <row r="10473" spans="22:22" x14ac:dyDescent="0.35">
      <c r="V10473" s="17"/>
    </row>
    <row r="10474" spans="22:22" x14ac:dyDescent="0.35">
      <c r="V10474" s="17"/>
    </row>
    <row r="10475" spans="22:22" x14ac:dyDescent="0.35">
      <c r="V10475" s="17"/>
    </row>
    <row r="10476" spans="22:22" x14ac:dyDescent="0.35">
      <c r="V10476" s="17"/>
    </row>
    <row r="10477" spans="22:22" x14ac:dyDescent="0.35">
      <c r="V10477" s="17"/>
    </row>
    <row r="10478" spans="22:22" x14ac:dyDescent="0.35">
      <c r="V10478" s="17"/>
    </row>
    <row r="10479" spans="22:22" x14ac:dyDescent="0.35">
      <c r="V10479" s="17"/>
    </row>
    <row r="10480" spans="22:22" x14ac:dyDescent="0.35">
      <c r="V10480" s="17"/>
    </row>
    <row r="10481" spans="22:22" x14ac:dyDescent="0.35">
      <c r="V10481" s="17"/>
    </row>
    <row r="10482" spans="22:22" x14ac:dyDescent="0.35">
      <c r="V10482" s="17"/>
    </row>
    <row r="10483" spans="22:22" x14ac:dyDescent="0.35">
      <c r="V10483" s="17"/>
    </row>
    <row r="10484" spans="22:22" x14ac:dyDescent="0.35">
      <c r="V10484" s="17"/>
    </row>
    <row r="10485" spans="22:22" x14ac:dyDescent="0.35">
      <c r="V10485" s="17"/>
    </row>
    <row r="10486" spans="22:22" x14ac:dyDescent="0.35">
      <c r="V10486" s="17"/>
    </row>
    <row r="10487" spans="22:22" x14ac:dyDescent="0.35">
      <c r="V10487" s="17"/>
    </row>
    <row r="10488" spans="22:22" x14ac:dyDescent="0.35">
      <c r="V10488" s="17"/>
    </row>
    <row r="10489" spans="22:22" x14ac:dyDescent="0.35">
      <c r="V10489" s="17"/>
    </row>
    <row r="10490" spans="22:22" x14ac:dyDescent="0.35">
      <c r="V10490" s="17"/>
    </row>
    <row r="10491" spans="22:22" x14ac:dyDescent="0.35">
      <c r="V10491" s="17"/>
    </row>
    <row r="10492" spans="22:22" x14ac:dyDescent="0.35">
      <c r="V10492" s="17"/>
    </row>
    <row r="10493" spans="22:22" x14ac:dyDescent="0.35">
      <c r="V10493" s="17"/>
    </row>
    <row r="10494" spans="22:22" x14ac:dyDescent="0.35">
      <c r="V10494" s="17"/>
    </row>
    <row r="10495" spans="22:22" x14ac:dyDescent="0.35">
      <c r="V10495" s="17"/>
    </row>
    <row r="10496" spans="22:22" x14ac:dyDescent="0.35">
      <c r="V10496" s="17"/>
    </row>
    <row r="10497" spans="22:22" x14ac:dyDescent="0.35">
      <c r="V10497" s="17"/>
    </row>
    <row r="10498" spans="22:22" x14ac:dyDescent="0.35">
      <c r="V10498" s="17"/>
    </row>
    <row r="10499" spans="22:22" x14ac:dyDescent="0.35">
      <c r="V10499" s="17"/>
    </row>
    <row r="10500" spans="22:22" x14ac:dyDescent="0.35">
      <c r="V10500" s="17"/>
    </row>
    <row r="10501" spans="22:22" x14ac:dyDescent="0.35">
      <c r="V10501" s="17"/>
    </row>
    <row r="10502" spans="22:22" x14ac:dyDescent="0.35">
      <c r="V10502" s="17"/>
    </row>
    <row r="10503" spans="22:22" x14ac:dyDescent="0.35">
      <c r="V10503" s="17"/>
    </row>
    <row r="10504" spans="22:22" x14ac:dyDescent="0.35">
      <c r="V10504" s="17"/>
    </row>
    <row r="10505" spans="22:22" x14ac:dyDescent="0.35">
      <c r="V10505" s="17"/>
    </row>
    <row r="10506" spans="22:22" x14ac:dyDescent="0.35">
      <c r="V10506" s="17"/>
    </row>
    <row r="10507" spans="22:22" x14ac:dyDescent="0.35">
      <c r="V10507" s="17"/>
    </row>
    <row r="10508" spans="22:22" x14ac:dyDescent="0.35">
      <c r="V10508" s="17"/>
    </row>
    <row r="10509" spans="22:22" x14ac:dyDescent="0.35">
      <c r="V10509" s="17"/>
    </row>
    <row r="10510" spans="22:22" x14ac:dyDescent="0.35">
      <c r="V10510" s="17"/>
    </row>
    <row r="10511" spans="22:22" x14ac:dyDescent="0.35">
      <c r="V10511" s="17"/>
    </row>
    <row r="10512" spans="22:22" x14ac:dyDescent="0.35">
      <c r="V10512" s="17"/>
    </row>
    <row r="10513" spans="22:22" x14ac:dyDescent="0.35">
      <c r="V10513" s="17"/>
    </row>
    <row r="10514" spans="22:22" x14ac:dyDescent="0.35">
      <c r="V10514" s="17"/>
    </row>
    <row r="10515" spans="22:22" x14ac:dyDescent="0.35">
      <c r="V10515" s="17"/>
    </row>
    <row r="10516" spans="22:22" x14ac:dyDescent="0.35">
      <c r="V10516" s="17"/>
    </row>
    <row r="10517" spans="22:22" x14ac:dyDescent="0.35">
      <c r="V10517" s="17"/>
    </row>
    <row r="10518" spans="22:22" x14ac:dyDescent="0.35">
      <c r="V10518" s="17"/>
    </row>
    <row r="10519" spans="22:22" x14ac:dyDescent="0.35">
      <c r="V10519" s="17"/>
    </row>
    <row r="10520" spans="22:22" x14ac:dyDescent="0.35">
      <c r="V10520" s="17"/>
    </row>
    <row r="10521" spans="22:22" x14ac:dyDescent="0.35">
      <c r="V10521" s="17"/>
    </row>
    <row r="10522" spans="22:22" x14ac:dyDescent="0.35">
      <c r="V10522" s="17"/>
    </row>
    <row r="10523" spans="22:22" x14ac:dyDescent="0.35">
      <c r="V10523" s="17"/>
    </row>
    <row r="10524" spans="22:22" x14ac:dyDescent="0.35">
      <c r="V10524" s="17"/>
    </row>
    <row r="10525" spans="22:22" x14ac:dyDescent="0.35">
      <c r="V10525" s="17"/>
    </row>
    <row r="10526" spans="22:22" x14ac:dyDescent="0.35">
      <c r="V10526" s="17"/>
    </row>
    <row r="10527" spans="22:22" x14ac:dyDescent="0.35">
      <c r="V10527" s="17"/>
    </row>
    <row r="10528" spans="22:22" x14ac:dyDescent="0.35">
      <c r="V10528" s="17"/>
    </row>
    <row r="10529" spans="22:22" x14ac:dyDescent="0.35">
      <c r="V10529" s="17"/>
    </row>
    <row r="10530" spans="22:22" x14ac:dyDescent="0.35">
      <c r="V10530" s="17"/>
    </row>
    <row r="10531" spans="22:22" x14ac:dyDescent="0.35">
      <c r="V10531" s="17"/>
    </row>
    <row r="10532" spans="22:22" x14ac:dyDescent="0.35">
      <c r="V10532" s="17"/>
    </row>
    <row r="10533" spans="22:22" x14ac:dyDescent="0.35">
      <c r="V10533" s="17"/>
    </row>
    <row r="10534" spans="22:22" x14ac:dyDescent="0.35">
      <c r="V10534" s="17"/>
    </row>
    <row r="10535" spans="22:22" x14ac:dyDescent="0.35">
      <c r="V10535" s="17"/>
    </row>
    <row r="10536" spans="22:22" x14ac:dyDescent="0.35">
      <c r="V10536" s="17"/>
    </row>
    <row r="10537" spans="22:22" x14ac:dyDescent="0.35">
      <c r="V10537" s="17"/>
    </row>
    <row r="10538" spans="22:22" x14ac:dyDescent="0.35">
      <c r="V10538" s="17"/>
    </row>
    <row r="10539" spans="22:22" x14ac:dyDescent="0.35">
      <c r="V10539" s="17"/>
    </row>
    <row r="10540" spans="22:22" x14ac:dyDescent="0.35">
      <c r="V10540" s="17"/>
    </row>
    <row r="10541" spans="22:22" x14ac:dyDescent="0.35">
      <c r="V10541" s="17"/>
    </row>
    <row r="10542" spans="22:22" x14ac:dyDescent="0.35">
      <c r="V10542" s="17"/>
    </row>
    <row r="10543" spans="22:22" x14ac:dyDescent="0.35">
      <c r="V10543" s="17"/>
    </row>
    <row r="10544" spans="22:22" x14ac:dyDescent="0.35">
      <c r="V10544" s="17"/>
    </row>
    <row r="10545" spans="22:22" x14ac:dyDescent="0.35">
      <c r="V10545" s="17"/>
    </row>
    <row r="10546" spans="22:22" x14ac:dyDescent="0.35">
      <c r="V10546" s="17"/>
    </row>
    <row r="10547" spans="22:22" x14ac:dyDescent="0.35">
      <c r="V10547" s="17"/>
    </row>
    <row r="10548" spans="22:22" x14ac:dyDescent="0.35">
      <c r="V10548" s="17"/>
    </row>
    <row r="10549" spans="22:22" x14ac:dyDescent="0.35">
      <c r="V10549" s="17"/>
    </row>
    <row r="10550" spans="22:22" x14ac:dyDescent="0.35">
      <c r="V10550" s="17"/>
    </row>
    <row r="10551" spans="22:22" x14ac:dyDescent="0.35">
      <c r="V10551" s="17"/>
    </row>
    <row r="10552" spans="22:22" x14ac:dyDescent="0.35">
      <c r="V10552" s="17"/>
    </row>
    <row r="10553" spans="22:22" x14ac:dyDescent="0.35">
      <c r="V10553" s="17"/>
    </row>
    <row r="10554" spans="22:22" x14ac:dyDescent="0.35">
      <c r="V10554" s="17"/>
    </row>
    <row r="10555" spans="22:22" x14ac:dyDescent="0.35">
      <c r="V10555" s="17"/>
    </row>
    <row r="10556" spans="22:22" x14ac:dyDescent="0.35">
      <c r="V10556" s="17"/>
    </row>
    <row r="10557" spans="22:22" x14ac:dyDescent="0.35">
      <c r="V10557" s="17"/>
    </row>
    <row r="10558" spans="22:22" x14ac:dyDescent="0.35">
      <c r="V10558" s="17"/>
    </row>
    <row r="10559" spans="22:22" x14ac:dyDescent="0.35">
      <c r="V10559" s="17"/>
    </row>
    <row r="10560" spans="22:22" x14ac:dyDescent="0.35">
      <c r="V10560" s="17"/>
    </row>
    <row r="10561" spans="22:22" x14ac:dyDescent="0.35">
      <c r="V10561" s="17"/>
    </row>
    <row r="10562" spans="22:22" x14ac:dyDescent="0.35">
      <c r="V10562" s="17"/>
    </row>
    <row r="10563" spans="22:22" x14ac:dyDescent="0.35">
      <c r="V10563" s="17"/>
    </row>
    <row r="10564" spans="22:22" x14ac:dyDescent="0.35">
      <c r="V10564" s="17"/>
    </row>
    <row r="10565" spans="22:22" x14ac:dyDescent="0.35">
      <c r="V10565" s="17"/>
    </row>
    <row r="10566" spans="22:22" x14ac:dyDescent="0.35">
      <c r="V10566" s="17"/>
    </row>
    <row r="10567" spans="22:22" x14ac:dyDescent="0.35">
      <c r="V10567" s="17"/>
    </row>
    <row r="10568" spans="22:22" x14ac:dyDescent="0.35">
      <c r="V10568" s="17"/>
    </row>
    <row r="10569" spans="22:22" x14ac:dyDescent="0.35">
      <c r="V10569" s="17"/>
    </row>
    <row r="10570" spans="22:22" x14ac:dyDescent="0.35">
      <c r="V10570" s="17"/>
    </row>
    <row r="10571" spans="22:22" x14ac:dyDescent="0.35">
      <c r="V10571" s="17"/>
    </row>
    <row r="10572" spans="22:22" x14ac:dyDescent="0.35">
      <c r="V10572" s="17"/>
    </row>
    <row r="10573" spans="22:22" x14ac:dyDescent="0.35">
      <c r="V10573" s="17"/>
    </row>
    <row r="10574" spans="22:22" x14ac:dyDescent="0.35">
      <c r="V10574" s="17"/>
    </row>
    <row r="10575" spans="22:22" x14ac:dyDescent="0.35">
      <c r="V10575" s="17"/>
    </row>
    <row r="10576" spans="22:22" x14ac:dyDescent="0.35">
      <c r="V10576" s="17"/>
    </row>
    <row r="10577" spans="22:22" x14ac:dyDescent="0.35">
      <c r="V10577" s="17"/>
    </row>
    <row r="10578" spans="22:22" x14ac:dyDescent="0.35">
      <c r="V10578" s="17"/>
    </row>
    <row r="10579" spans="22:22" x14ac:dyDescent="0.35">
      <c r="V10579" s="17"/>
    </row>
    <row r="10580" spans="22:22" x14ac:dyDescent="0.35">
      <c r="V10580" s="17"/>
    </row>
    <row r="10581" spans="22:22" x14ac:dyDescent="0.35">
      <c r="V10581" s="17"/>
    </row>
    <row r="10582" spans="22:22" x14ac:dyDescent="0.35">
      <c r="V10582" s="17"/>
    </row>
    <row r="10583" spans="22:22" x14ac:dyDescent="0.35">
      <c r="V10583" s="17"/>
    </row>
    <row r="10584" spans="22:22" x14ac:dyDescent="0.35">
      <c r="V10584" s="17"/>
    </row>
    <row r="10585" spans="22:22" x14ac:dyDescent="0.35">
      <c r="V10585" s="17"/>
    </row>
    <row r="10586" spans="22:22" x14ac:dyDescent="0.35">
      <c r="V10586" s="17"/>
    </row>
    <row r="10587" spans="22:22" x14ac:dyDescent="0.35">
      <c r="V10587" s="17"/>
    </row>
    <row r="10588" spans="22:22" x14ac:dyDescent="0.35">
      <c r="V10588" s="17"/>
    </row>
    <row r="10589" spans="22:22" x14ac:dyDescent="0.35">
      <c r="V10589" s="17"/>
    </row>
    <row r="10590" spans="22:22" x14ac:dyDescent="0.35">
      <c r="V10590" s="17"/>
    </row>
    <row r="10591" spans="22:22" x14ac:dyDescent="0.35">
      <c r="V10591" s="17"/>
    </row>
    <row r="10592" spans="22:22" x14ac:dyDescent="0.35">
      <c r="V10592" s="17"/>
    </row>
    <row r="10593" spans="22:22" x14ac:dyDescent="0.35">
      <c r="V10593" s="17"/>
    </row>
    <row r="10594" spans="22:22" x14ac:dyDescent="0.35">
      <c r="V10594" s="17"/>
    </row>
    <row r="10595" spans="22:22" x14ac:dyDescent="0.35">
      <c r="V10595" s="17"/>
    </row>
    <row r="10596" spans="22:22" x14ac:dyDescent="0.35">
      <c r="V10596" s="17"/>
    </row>
    <row r="10597" spans="22:22" x14ac:dyDescent="0.35">
      <c r="V10597" s="17"/>
    </row>
    <row r="10598" spans="22:22" x14ac:dyDescent="0.35">
      <c r="V10598" s="17"/>
    </row>
    <row r="10599" spans="22:22" x14ac:dyDescent="0.35">
      <c r="V10599" s="17"/>
    </row>
    <row r="10600" spans="22:22" x14ac:dyDescent="0.35">
      <c r="V10600" s="17"/>
    </row>
    <row r="10601" spans="22:22" x14ac:dyDescent="0.35">
      <c r="V10601" s="17"/>
    </row>
    <row r="10602" spans="22:22" x14ac:dyDescent="0.35">
      <c r="V10602" s="17"/>
    </row>
    <row r="10603" spans="22:22" x14ac:dyDescent="0.35">
      <c r="V10603" s="17"/>
    </row>
    <row r="10604" spans="22:22" x14ac:dyDescent="0.35">
      <c r="V10604" s="17"/>
    </row>
    <row r="10605" spans="22:22" x14ac:dyDescent="0.35">
      <c r="V10605" s="17"/>
    </row>
    <row r="10606" spans="22:22" x14ac:dyDescent="0.35">
      <c r="V10606" s="17"/>
    </row>
    <row r="10607" spans="22:22" x14ac:dyDescent="0.35">
      <c r="V10607" s="17"/>
    </row>
    <row r="10608" spans="22:22" x14ac:dyDescent="0.35">
      <c r="V10608" s="17"/>
    </row>
    <row r="10609" spans="22:22" x14ac:dyDescent="0.35">
      <c r="V10609" s="17"/>
    </row>
    <row r="10610" spans="22:22" x14ac:dyDescent="0.35">
      <c r="V10610" s="17"/>
    </row>
    <row r="10611" spans="22:22" x14ac:dyDescent="0.35">
      <c r="V10611" s="17"/>
    </row>
    <row r="10612" spans="22:22" x14ac:dyDescent="0.35">
      <c r="V10612" s="17"/>
    </row>
    <row r="10613" spans="22:22" x14ac:dyDescent="0.35">
      <c r="V10613" s="17"/>
    </row>
    <row r="10614" spans="22:22" x14ac:dyDescent="0.35">
      <c r="V10614" s="17"/>
    </row>
    <row r="10615" spans="22:22" x14ac:dyDescent="0.35">
      <c r="V10615" s="17"/>
    </row>
    <row r="10616" spans="22:22" x14ac:dyDescent="0.35">
      <c r="V10616" s="17"/>
    </row>
    <row r="10617" spans="22:22" x14ac:dyDescent="0.35">
      <c r="V10617" s="17"/>
    </row>
    <row r="10618" spans="22:22" x14ac:dyDescent="0.35">
      <c r="V10618" s="17"/>
    </row>
    <row r="10619" spans="22:22" x14ac:dyDescent="0.35">
      <c r="V10619" s="17"/>
    </row>
    <row r="10620" spans="22:22" x14ac:dyDescent="0.35">
      <c r="V10620" s="17"/>
    </row>
    <row r="10621" spans="22:22" x14ac:dyDescent="0.35">
      <c r="V10621" s="17"/>
    </row>
    <row r="10622" spans="22:22" x14ac:dyDescent="0.35">
      <c r="V10622" s="17"/>
    </row>
    <row r="10623" spans="22:22" x14ac:dyDescent="0.35">
      <c r="V10623" s="17"/>
    </row>
    <row r="10624" spans="22:22" x14ac:dyDescent="0.35">
      <c r="V10624" s="17"/>
    </row>
    <row r="10625" spans="22:22" x14ac:dyDescent="0.35">
      <c r="V10625" s="17"/>
    </row>
    <row r="10626" spans="22:22" x14ac:dyDescent="0.35">
      <c r="V10626" s="17"/>
    </row>
    <row r="10627" spans="22:22" x14ac:dyDescent="0.35">
      <c r="V10627" s="17"/>
    </row>
    <row r="10628" spans="22:22" x14ac:dyDescent="0.35">
      <c r="V10628" s="17"/>
    </row>
    <row r="10629" spans="22:22" x14ac:dyDescent="0.35">
      <c r="V10629" s="17"/>
    </row>
    <row r="10630" spans="22:22" x14ac:dyDescent="0.35">
      <c r="V10630" s="17"/>
    </row>
    <row r="10631" spans="22:22" x14ac:dyDescent="0.35">
      <c r="V10631" s="17"/>
    </row>
    <row r="10632" spans="22:22" x14ac:dyDescent="0.35">
      <c r="V10632" s="17"/>
    </row>
    <row r="10633" spans="22:22" x14ac:dyDescent="0.35">
      <c r="V10633" s="17"/>
    </row>
    <row r="10634" spans="22:22" x14ac:dyDescent="0.35">
      <c r="V10634" s="17"/>
    </row>
    <row r="10635" spans="22:22" x14ac:dyDescent="0.35">
      <c r="V10635" s="17"/>
    </row>
    <row r="10636" spans="22:22" x14ac:dyDescent="0.35">
      <c r="V10636" s="17"/>
    </row>
    <row r="10637" spans="22:22" x14ac:dyDescent="0.35">
      <c r="V10637" s="17"/>
    </row>
    <row r="10638" spans="22:22" x14ac:dyDescent="0.35">
      <c r="V10638" s="17"/>
    </row>
    <row r="10639" spans="22:22" x14ac:dyDescent="0.35">
      <c r="V10639" s="17"/>
    </row>
    <row r="10640" spans="22:22" x14ac:dyDescent="0.35">
      <c r="V10640" s="17"/>
    </row>
    <row r="10641" spans="22:22" x14ac:dyDescent="0.35">
      <c r="V10641" s="17"/>
    </row>
    <row r="10642" spans="22:22" x14ac:dyDescent="0.35">
      <c r="V10642" s="17"/>
    </row>
    <row r="10643" spans="22:22" x14ac:dyDescent="0.35">
      <c r="V10643" s="17"/>
    </row>
    <row r="10644" spans="22:22" x14ac:dyDescent="0.35">
      <c r="V10644" s="17"/>
    </row>
    <row r="10645" spans="22:22" x14ac:dyDescent="0.35">
      <c r="V10645" s="17"/>
    </row>
    <row r="10646" spans="22:22" x14ac:dyDescent="0.35">
      <c r="V10646" s="17"/>
    </row>
    <row r="10647" spans="22:22" x14ac:dyDescent="0.35">
      <c r="V10647" s="17"/>
    </row>
    <row r="10648" spans="22:22" x14ac:dyDescent="0.35">
      <c r="V10648" s="17"/>
    </row>
    <row r="10649" spans="22:22" x14ac:dyDescent="0.35">
      <c r="V10649" s="17"/>
    </row>
    <row r="10650" spans="22:22" x14ac:dyDescent="0.35">
      <c r="V10650" s="17"/>
    </row>
    <row r="10651" spans="22:22" x14ac:dyDescent="0.35">
      <c r="V10651" s="17"/>
    </row>
    <row r="10652" spans="22:22" x14ac:dyDescent="0.35">
      <c r="V10652" s="17"/>
    </row>
    <row r="10653" spans="22:22" x14ac:dyDescent="0.35">
      <c r="V10653" s="17"/>
    </row>
    <row r="10654" spans="22:22" x14ac:dyDescent="0.35">
      <c r="V10654" s="17"/>
    </row>
    <row r="10655" spans="22:22" x14ac:dyDescent="0.35">
      <c r="V10655" s="17"/>
    </row>
    <row r="10656" spans="22:22" x14ac:dyDescent="0.35">
      <c r="V10656" s="17"/>
    </row>
    <row r="10657" spans="22:22" x14ac:dyDescent="0.35">
      <c r="V10657" s="17"/>
    </row>
    <row r="10658" spans="22:22" x14ac:dyDescent="0.35">
      <c r="V10658" s="17"/>
    </row>
    <row r="10659" spans="22:22" x14ac:dyDescent="0.35">
      <c r="V10659" s="17"/>
    </row>
    <row r="10660" spans="22:22" x14ac:dyDescent="0.35">
      <c r="V10660" s="17"/>
    </row>
    <row r="10661" spans="22:22" x14ac:dyDescent="0.35">
      <c r="V10661" s="17"/>
    </row>
    <row r="10662" spans="22:22" x14ac:dyDescent="0.35">
      <c r="V10662" s="17"/>
    </row>
    <row r="10663" spans="22:22" x14ac:dyDescent="0.35">
      <c r="V10663" s="17"/>
    </row>
    <row r="10664" spans="22:22" x14ac:dyDescent="0.35">
      <c r="V10664" s="17"/>
    </row>
    <row r="10665" spans="22:22" x14ac:dyDescent="0.35">
      <c r="V10665" s="17"/>
    </row>
    <row r="10666" spans="22:22" x14ac:dyDescent="0.35">
      <c r="V10666" s="17"/>
    </row>
    <row r="10667" spans="22:22" x14ac:dyDescent="0.35">
      <c r="V10667" s="17"/>
    </row>
    <row r="10668" spans="22:22" x14ac:dyDescent="0.35">
      <c r="V10668" s="17"/>
    </row>
    <row r="10669" spans="22:22" x14ac:dyDescent="0.35">
      <c r="V10669" s="17"/>
    </row>
    <row r="10670" spans="22:22" x14ac:dyDescent="0.35">
      <c r="V10670" s="17"/>
    </row>
    <row r="10671" spans="22:22" x14ac:dyDescent="0.35">
      <c r="V10671" s="17"/>
    </row>
    <row r="10672" spans="22:22" x14ac:dyDescent="0.35">
      <c r="V10672" s="17"/>
    </row>
    <row r="10673" spans="22:22" x14ac:dyDescent="0.35">
      <c r="V10673" s="17"/>
    </row>
    <row r="10674" spans="22:22" x14ac:dyDescent="0.35">
      <c r="V10674" s="17"/>
    </row>
    <row r="10675" spans="22:22" x14ac:dyDescent="0.35">
      <c r="V10675" s="17"/>
    </row>
    <row r="10676" spans="22:22" x14ac:dyDescent="0.35">
      <c r="V10676" s="17"/>
    </row>
    <row r="10677" spans="22:22" x14ac:dyDescent="0.35">
      <c r="V10677" s="17"/>
    </row>
    <row r="10678" spans="22:22" x14ac:dyDescent="0.35">
      <c r="V10678" s="17"/>
    </row>
    <row r="10679" spans="22:22" x14ac:dyDescent="0.35">
      <c r="V10679" s="17"/>
    </row>
    <row r="10680" spans="22:22" x14ac:dyDescent="0.35">
      <c r="V10680" s="17"/>
    </row>
    <row r="10681" spans="22:22" x14ac:dyDescent="0.35">
      <c r="V10681" s="17"/>
    </row>
    <row r="10682" spans="22:22" x14ac:dyDescent="0.35">
      <c r="V10682" s="17"/>
    </row>
    <row r="10683" spans="22:22" x14ac:dyDescent="0.35">
      <c r="V10683" s="17"/>
    </row>
    <row r="10684" spans="22:22" x14ac:dyDescent="0.35">
      <c r="V10684" s="17"/>
    </row>
    <row r="10685" spans="22:22" x14ac:dyDescent="0.35">
      <c r="V10685" s="17"/>
    </row>
    <row r="10686" spans="22:22" x14ac:dyDescent="0.35">
      <c r="V10686" s="17"/>
    </row>
    <row r="10687" spans="22:22" x14ac:dyDescent="0.35">
      <c r="V10687" s="17"/>
    </row>
    <row r="10688" spans="22:22" x14ac:dyDescent="0.35">
      <c r="V10688" s="17"/>
    </row>
    <row r="10689" spans="22:22" x14ac:dyDescent="0.35">
      <c r="V10689" s="17"/>
    </row>
    <row r="10690" spans="22:22" x14ac:dyDescent="0.35">
      <c r="V10690" s="17"/>
    </row>
    <row r="10691" spans="22:22" x14ac:dyDescent="0.35">
      <c r="V10691" s="17"/>
    </row>
    <row r="10692" spans="22:22" x14ac:dyDescent="0.35">
      <c r="V10692" s="17"/>
    </row>
    <row r="10693" spans="22:22" x14ac:dyDescent="0.35">
      <c r="V10693" s="17"/>
    </row>
    <row r="10694" spans="22:22" x14ac:dyDescent="0.35">
      <c r="V10694" s="17"/>
    </row>
    <row r="10695" spans="22:22" x14ac:dyDescent="0.35">
      <c r="V10695" s="17"/>
    </row>
    <row r="10696" spans="22:22" x14ac:dyDescent="0.35">
      <c r="V10696" s="17"/>
    </row>
    <row r="10697" spans="22:22" x14ac:dyDescent="0.35">
      <c r="V10697" s="17"/>
    </row>
    <row r="10698" spans="22:22" x14ac:dyDescent="0.35">
      <c r="V10698" s="17"/>
    </row>
    <row r="10699" spans="22:22" x14ac:dyDescent="0.35">
      <c r="V10699" s="17"/>
    </row>
    <row r="10700" spans="22:22" x14ac:dyDescent="0.35">
      <c r="V10700" s="17"/>
    </row>
    <row r="10701" spans="22:22" x14ac:dyDescent="0.35">
      <c r="V10701" s="17"/>
    </row>
    <row r="10702" spans="22:22" x14ac:dyDescent="0.35">
      <c r="V10702" s="17"/>
    </row>
    <row r="10703" spans="22:22" x14ac:dyDescent="0.35">
      <c r="V10703" s="17"/>
    </row>
    <row r="10704" spans="22:22" x14ac:dyDescent="0.35">
      <c r="V10704" s="17"/>
    </row>
    <row r="10705" spans="22:22" x14ac:dyDescent="0.35">
      <c r="V10705" s="17"/>
    </row>
    <row r="10706" spans="22:22" x14ac:dyDescent="0.35">
      <c r="V10706" s="17"/>
    </row>
    <row r="10707" spans="22:22" x14ac:dyDescent="0.35">
      <c r="V10707" s="17"/>
    </row>
    <row r="10708" spans="22:22" x14ac:dyDescent="0.35">
      <c r="V10708" s="17"/>
    </row>
    <row r="10709" spans="22:22" x14ac:dyDescent="0.35">
      <c r="V10709" s="17"/>
    </row>
    <row r="10710" spans="22:22" x14ac:dyDescent="0.35">
      <c r="V10710" s="17"/>
    </row>
    <row r="10711" spans="22:22" x14ac:dyDescent="0.35">
      <c r="V10711" s="17"/>
    </row>
    <row r="10712" spans="22:22" x14ac:dyDescent="0.35">
      <c r="V10712" s="17"/>
    </row>
    <row r="10713" spans="22:22" x14ac:dyDescent="0.35">
      <c r="V10713" s="17"/>
    </row>
    <row r="10714" spans="22:22" x14ac:dyDescent="0.35">
      <c r="V10714" s="17"/>
    </row>
    <row r="10715" spans="22:22" x14ac:dyDescent="0.35">
      <c r="V10715" s="17"/>
    </row>
    <row r="10716" spans="22:22" x14ac:dyDescent="0.35">
      <c r="V10716" s="17"/>
    </row>
    <row r="10717" spans="22:22" x14ac:dyDescent="0.35">
      <c r="V10717" s="17"/>
    </row>
    <row r="10718" spans="22:22" x14ac:dyDescent="0.35">
      <c r="V10718" s="17"/>
    </row>
    <row r="10719" spans="22:22" x14ac:dyDescent="0.35">
      <c r="V10719" s="17"/>
    </row>
    <row r="10720" spans="22:22" x14ac:dyDescent="0.35">
      <c r="V10720" s="17"/>
    </row>
    <row r="10721" spans="22:22" x14ac:dyDescent="0.35">
      <c r="V10721" s="17"/>
    </row>
    <row r="10722" spans="22:22" x14ac:dyDescent="0.35">
      <c r="V10722" s="17"/>
    </row>
    <row r="10723" spans="22:22" x14ac:dyDescent="0.35">
      <c r="V10723" s="17"/>
    </row>
    <row r="10724" spans="22:22" x14ac:dyDescent="0.35">
      <c r="V10724" s="17"/>
    </row>
    <row r="10725" spans="22:22" x14ac:dyDescent="0.35">
      <c r="V10725" s="17"/>
    </row>
    <row r="10726" spans="22:22" x14ac:dyDescent="0.35">
      <c r="V10726" s="17"/>
    </row>
    <row r="10727" spans="22:22" x14ac:dyDescent="0.35">
      <c r="V10727" s="17"/>
    </row>
    <row r="10728" spans="22:22" x14ac:dyDescent="0.35">
      <c r="V10728" s="17"/>
    </row>
    <row r="10729" spans="22:22" x14ac:dyDescent="0.35">
      <c r="V10729" s="17"/>
    </row>
    <row r="10730" spans="22:22" x14ac:dyDescent="0.35">
      <c r="V10730" s="17"/>
    </row>
    <row r="10731" spans="22:22" x14ac:dyDescent="0.35">
      <c r="V10731" s="17"/>
    </row>
    <row r="10732" spans="22:22" x14ac:dyDescent="0.35">
      <c r="V10732" s="17"/>
    </row>
    <row r="10733" spans="22:22" x14ac:dyDescent="0.35">
      <c r="V10733" s="17"/>
    </row>
    <row r="10734" spans="22:22" x14ac:dyDescent="0.35">
      <c r="V10734" s="17"/>
    </row>
    <row r="10735" spans="22:22" x14ac:dyDescent="0.35">
      <c r="V10735" s="17"/>
    </row>
    <row r="10736" spans="22:22" x14ac:dyDescent="0.35">
      <c r="V10736" s="17"/>
    </row>
    <row r="10737" spans="22:22" x14ac:dyDescent="0.35">
      <c r="V10737" s="17"/>
    </row>
    <row r="10738" spans="22:22" x14ac:dyDescent="0.35">
      <c r="V10738" s="17"/>
    </row>
    <row r="10739" spans="22:22" x14ac:dyDescent="0.35">
      <c r="V10739" s="17"/>
    </row>
    <row r="10740" spans="22:22" x14ac:dyDescent="0.35">
      <c r="V10740" s="17"/>
    </row>
    <row r="10741" spans="22:22" x14ac:dyDescent="0.35">
      <c r="V10741" s="17"/>
    </row>
    <row r="10742" spans="22:22" x14ac:dyDescent="0.35">
      <c r="V10742" s="17"/>
    </row>
    <row r="10743" spans="22:22" x14ac:dyDescent="0.35">
      <c r="V10743" s="17"/>
    </row>
    <row r="10744" spans="22:22" x14ac:dyDescent="0.35">
      <c r="V10744" s="17"/>
    </row>
    <row r="10745" spans="22:22" x14ac:dyDescent="0.35">
      <c r="V10745" s="17"/>
    </row>
    <row r="10746" spans="22:22" x14ac:dyDescent="0.35">
      <c r="V10746" s="17"/>
    </row>
    <row r="10747" spans="22:22" x14ac:dyDescent="0.35">
      <c r="V10747" s="17"/>
    </row>
    <row r="10748" spans="22:22" x14ac:dyDescent="0.35">
      <c r="V10748" s="17"/>
    </row>
    <row r="10749" spans="22:22" x14ac:dyDescent="0.35">
      <c r="V10749" s="17"/>
    </row>
    <row r="10750" spans="22:22" x14ac:dyDescent="0.35">
      <c r="V10750" s="17"/>
    </row>
    <row r="10751" spans="22:22" x14ac:dyDescent="0.35">
      <c r="V10751" s="17"/>
    </row>
    <row r="10752" spans="22:22" x14ac:dyDescent="0.35">
      <c r="V10752" s="17"/>
    </row>
    <row r="10753" spans="22:22" x14ac:dyDescent="0.35">
      <c r="V10753" s="17"/>
    </row>
    <row r="10754" spans="22:22" x14ac:dyDescent="0.35">
      <c r="V10754" s="17"/>
    </row>
    <row r="10755" spans="22:22" x14ac:dyDescent="0.35">
      <c r="V10755" s="17"/>
    </row>
    <row r="10756" spans="22:22" x14ac:dyDescent="0.35">
      <c r="V10756" s="17"/>
    </row>
    <row r="10757" spans="22:22" x14ac:dyDescent="0.35">
      <c r="V10757" s="17"/>
    </row>
    <row r="10758" spans="22:22" x14ac:dyDescent="0.35">
      <c r="V10758" s="17"/>
    </row>
    <row r="10759" spans="22:22" x14ac:dyDescent="0.35">
      <c r="V10759" s="17"/>
    </row>
    <row r="10760" spans="22:22" x14ac:dyDescent="0.35">
      <c r="V10760" s="17"/>
    </row>
    <row r="10761" spans="22:22" x14ac:dyDescent="0.35">
      <c r="V10761" s="17"/>
    </row>
    <row r="10762" spans="22:22" x14ac:dyDescent="0.35">
      <c r="V10762" s="17"/>
    </row>
    <row r="10763" spans="22:22" x14ac:dyDescent="0.35">
      <c r="V10763" s="17"/>
    </row>
    <row r="10764" spans="22:22" x14ac:dyDescent="0.35">
      <c r="V10764" s="17"/>
    </row>
    <row r="10765" spans="22:22" x14ac:dyDescent="0.35">
      <c r="V10765" s="17"/>
    </row>
    <row r="10766" spans="22:22" x14ac:dyDescent="0.35">
      <c r="V10766" s="17"/>
    </row>
    <row r="10767" spans="22:22" x14ac:dyDescent="0.35">
      <c r="V10767" s="17"/>
    </row>
    <row r="10768" spans="22:22" x14ac:dyDescent="0.35">
      <c r="V10768" s="17"/>
    </row>
    <row r="10769" spans="22:22" x14ac:dyDescent="0.35">
      <c r="V10769" s="17"/>
    </row>
    <row r="10770" spans="22:22" x14ac:dyDescent="0.35">
      <c r="V10770" s="17"/>
    </row>
    <row r="10771" spans="22:22" x14ac:dyDescent="0.35">
      <c r="V10771" s="17"/>
    </row>
    <row r="10772" spans="22:22" x14ac:dyDescent="0.35">
      <c r="V10772" s="17"/>
    </row>
    <row r="10773" spans="22:22" x14ac:dyDescent="0.35">
      <c r="V10773" s="17"/>
    </row>
    <row r="10774" spans="22:22" x14ac:dyDescent="0.35">
      <c r="V10774" s="17"/>
    </row>
    <row r="10775" spans="22:22" x14ac:dyDescent="0.35">
      <c r="V10775" s="17"/>
    </row>
    <row r="10776" spans="22:22" x14ac:dyDescent="0.35">
      <c r="V10776" s="17"/>
    </row>
    <row r="10777" spans="22:22" x14ac:dyDescent="0.35">
      <c r="V10777" s="17"/>
    </row>
    <row r="10778" spans="22:22" x14ac:dyDescent="0.35">
      <c r="V10778" s="17"/>
    </row>
    <row r="10779" spans="22:22" x14ac:dyDescent="0.35">
      <c r="V10779" s="17"/>
    </row>
    <row r="10780" spans="22:22" x14ac:dyDescent="0.35">
      <c r="V10780" s="17"/>
    </row>
    <row r="10781" spans="22:22" x14ac:dyDescent="0.35">
      <c r="V10781" s="17"/>
    </row>
    <row r="10782" spans="22:22" x14ac:dyDescent="0.35">
      <c r="V10782" s="17"/>
    </row>
    <row r="10783" spans="22:22" x14ac:dyDescent="0.35">
      <c r="V10783" s="17"/>
    </row>
    <row r="10784" spans="22:22" x14ac:dyDescent="0.35">
      <c r="V10784" s="17"/>
    </row>
    <row r="10785" spans="22:22" x14ac:dyDescent="0.35">
      <c r="V10785" s="17"/>
    </row>
    <row r="10786" spans="22:22" x14ac:dyDescent="0.35">
      <c r="V10786" s="17"/>
    </row>
    <row r="10787" spans="22:22" x14ac:dyDescent="0.35">
      <c r="V10787" s="17"/>
    </row>
    <row r="10788" spans="22:22" x14ac:dyDescent="0.35">
      <c r="V10788" s="17"/>
    </row>
    <row r="10789" spans="22:22" x14ac:dyDescent="0.35">
      <c r="V10789" s="17"/>
    </row>
    <row r="10790" spans="22:22" x14ac:dyDescent="0.35">
      <c r="V10790" s="17"/>
    </row>
    <row r="10791" spans="22:22" x14ac:dyDescent="0.35">
      <c r="V10791" s="17"/>
    </row>
    <row r="10792" spans="22:22" x14ac:dyDescent="0.35">
      <c r="V10792" s="17"/>
    </row>
    <row r="10793" spans="22:22" x14ac:dyDescent="0.35">
      <c r="V10793" s="17"/>
    </row>
    <row r="10794" spans="22:22" x14ac:dyDescent="0.35">
      <c r="V10794" s="17"/>
    </row>
    <row r="10795" spans="22:22" x14ac:dyDescent="0.35">
      <c r="V10795" s="17"/>
    </row>
    <row r="10796" spans="22:22" x14ac:dyDescent="0.35">
      <c r="V10796" s="17"/>
    </row>
    <row r="10797" spans="22:22" x14ac:dyDescent="0.35">
      <c r="V10797" s="17"/>
    </row>
    <row r="10798" spans="22:22" x14ac:dyDescent="0.35">
      <c r="V10798" s="17"/>
    </row>
    <row r="10799" spans="22:22" x14ac:dyDescent="0.35">
      <c r="V10799" s="17"/>
    </row>
    <row r="10800" spans="22:22" x14ac:dyDescent="0.35">
      <c r="V10800" s="17"/>
    </row>
    <row r="10801" spans="22:22" x14ac:dyDescent="0.35">
      <c r="V10801" s="17"/>
    </row>
    <row r="10802" spans="22:22" x14ac:dyDescent="0.35">
      <c r="V10802" s="17"/>
    </row>
    <row r="10803" spans="22:22" x14ac:dyDescent="0.35">
      <c r="V10803" s="17"/>
    </row>
    <row r="10804" spans="22:22" x14ac:dyDescent="0.35">
      <c r="V10804" s="17"/>
    </row>
    <row r="10805" spans="22:22" x14ac:dyDescent="0.35">
      <c r="V10805" s="17"/>
    </row>
    <row r="10806" spans="22:22" x14ac:dyDescent="0.35">
      <c r="V10806" s="17"/>
    </row>
    <row r="10807" spans="22:22" x14ac:dyDescent="0.35">
      <c r="V10807" s="17"/>
    </row>
    <row r="10808" spans="22:22" x14ac:dyDescent="0.35">
      <c r="V10808" s="17"/>
    </row>
    <row r="10809" spans="22:22" x14ac:dyDescent="0.35">
      <c r="V10809" s="17"/>
    </row>
    <row r="10810" spans="22:22" x14ac:dyDescent="0.35">
      <c r="V10810" s="17"/>
    </row>
    <row r="10811" spans="22:22" x14ac:dyDescent="0.35">
      <c r="V10811" s="17"/>
    </row>
    <row r="10812" spans="22:22" x14ac:dyDescent="0.35">
      <c r="V10812" s="17"/>
    </row>
    <row r="10813" spans="22:22" x14ac:dyDescent="0.35">
      <c r="V10813" s="17"/>
    </row>
    <row r="10814" spans="22:22" x14ac:dyDescent="0.35">
      <c r="V10814" s="17"/>
    </row>
    <row r="10815" spans="22:22" x14ac:dyDescent="0.35">
      <c r="V10815" s="17"/>
    </row>
    <row r="10816" spans="22:22" x14ac:dyDescent="0.35">
      <c r="V10816" s="17"/>
    </row>
    <row r="10817" spans="22:22" x14ac:dyDescent="0.35">
      <c r="V10817" s="17"/>
    </row>
    <row r="10818" spans="22:22" x14ac:dyDescent="0.35">
      <c r="V10818" s="17"/>
    </row>
    <row r="10819" spans="22:22" x14ac:dyDescent="0.35">
      <c r="V10819" s="17"/>
    </row>
    <row r="10820" spans="22:22" x14ac:dyDescent="0.35">
      <c r="V10820" s="17"/>
    </row>
    <row r="10821" spans="22:22" x14ac:dyDescent="0.35">
      <c r="V10821" s="17"/>
    </row>
    <row r="10822" spans="22:22" x14ac:dyDescent="0.35">
      <c r="V10822" s="17"/>
    </row>
    <row r="10823" spans="22:22" x14ac:dyDescent="0.35">
      <c r="V10823" s="17"/>
    </row>
    <row r="10824" spans="22:22" x14ac:dyDescent="0.35">
      <c r="V10824" s="17"/>
    </row>
    <row r="10825" spans="22:22" x14ac:dyDescent="0.35">
      <c r="V10825" s="17"/>
    </row>
    <row r="10826" spans="22:22" x14ac:dyDescent="0.35">
      <c r="V10826" s="17"/>
    </row>
    <row r="10827" spans="22:22" x14ac:dyDescent="0.35">
      <c r="V10827" s="17"/>
    </row>
    <row r="10828" spans="22:22" x14ac:dyDescent="0.35">
      <c r="V10828" s="17"/>
    </row>
    <row r="10829" spans="22:22" x14ac:dyDescent="0.35">
      <c r="V10829" s="17"/>
    </row>
    <row r="10830" spans="22:22" x14ac:dyDescent="0.35">
      <c r="V10830" s="17"/>
    </row>
    <row r="10831" spans="22:22" x14ac:dyDescent="0.35">
      <c r="V10831" s="17"/>
    </row>
    <row r="10832" spans="22:22" x14ac:dyDescent="0.35">
      <c r="V10832" s="17"/>
    </row>
    <row r="10833" spans="22:22" x14ac:dyDescent="0.35">
      <c r="V10833" s="17"/>
    </row>
    <row r="10834" spans="22:22" x14ac:dyDescent="0.35">
      <c r="V10834" s="17"/>
    </row>
    <row r="10835" spans="22:22" x14ac:dyDescent="0.35">
      <c r="V10835" s="17"/>
    </row>
    <row r="10836" spans="22:22" x14ac:dyDescent="0.35">
      <c r="V10836" s="17"/>
    </row>
    <row r="10837" spans="22:22" x14ac:dyDescent="0.35">
      <c r="V10837" s="17"/>
    </row>
    <row r="10838" spans="22:22" x14ac:dyDescent="0.35">
      <c r="V10838" s="17"/>
    </row>
    <row r="10839" spans="22:22" x14ac:dyDescent="0.35">
      <c r="V10839" s="17"/>
    </row>
    <row r="10840" spans="22:22" x14ac:dyDescent="0.35">
      <c r="V10840" s="17"/>
    </row>
    <row r="10841" spans="22:22" x14ac:dyDescent="0.35">
      <c r="V10841" s="17"/>
    </row>
    <row r="10842" spans="22:22" x14ac:dyDescent="0.35">
      <c r="V10842" s="17"/>
    </row>
    <row r="10843" spans="22:22" x14ac:dyDescent="0.35">
      <c r="V10843" s="17"/>
    </row>
    <row r="10844" spans="22:22" x14ac:dyDescent="0.35">
      <c r="V10844" s="17"/>
    </row>
    <row r="10845" spans="22:22" x14ac:dyDescent="0.35">
      <c r="V10845" s="17"/>
    </row>
    <row r="10846" spans="22:22" x14ac:dyDescent="0.35">
      <c r="V10846" s="17"/>
    </row>
    <row r="10847" spans="22:22" x14ac:dyDescent="0.35">
      <c r="V10847" s="17"/>
    </row>
    <row r="10848" spans="22:22" x14ac:dyDescent="0.35">
      <c r="V10848" s="17"/>
    </row>
    <row r="10849" spans="22:22" x14ac:dyDescent="0.35">
      <c r="V10849" s="17"/>
    </row>
    <row r="10850" spans="22:22" x14ac:dyDescent="0.35">
      <c r="V10850" s="17"/>
    </row>
    <row r="10851" spans="22:22" x14ac:dyDescent="0.35">
      <c r="V10851" s="17"/>
    </row>
    <row r="10852" spans="22:22" x14ac:dyDescent="0.35">
      <c r="V10852" s="17"/>
    </row>
    <row r="10853" spans="22:22" x14ac:dyDescent="0.35">
      <c r="V10853" s="17"/>
    </row>
    <row r="10854" spans="22:22" x14ac:dyDescent="0.35">
      <c r="V10854" s="17"/>
    </row>
    <row r="10855" spans="22:22" x14ac:dyDescent="0.35">
      <c r="V10855" s="17"/>
    </row>
    <row r="10856" spans="22:22" x14ac:dyDescent="0.35">
      <c r="V10856" s="17"/>
    </row>
    <row r="10857" spans="22:22" x14ac:dyDescent="0.35">
      <c r="V10857" s="17"/>
    </row>
    <row r="10858" spans="22:22" x14ac:dyDescent="0.35">
      <c r="V10858" s="17"/>
    </row>
    <row r="10859" spans="22:22" x14ac:dyDescent="0.35">
      <c r="V10859" s="17"/>
    </row>
    <row r="10860" spans="22:22" x14ac:dyDescent="0.35">
      <c r="V10860" s="17"/>
    </row>
    <row r="10861" spans="22:22" x14ac:dyDescent="0.35">
      <c r="V10861" s="17"/>
    </row>
    <row r="10862" spans="22:22" x14ac:dyDescent="0.35">
      <c r="V10862" s="17"/>
    </row>
    <row r="10863" spans="22:22" x14ac:dyDescent="0.35">
      <c r="V10863" s="17"/>
    </row>
    <row r="10864" spans="22:22" x14ac:dyDescent="0.35">
      <c r="V10864" s="17"/>
    </row>
    <row r="10865" spans="22:22" x14ac:dyDescent="0.35">
      <c r="V10865" s="17"/>
    </row>
    <row r="10866" spans="22:22" x14ac:dyDescent="0.35">
      <c r="V10866" s="17"/>
    </row>
    <row r="10867" spans="22:22" x14ac:dyDescent="0.35">
      <c r="V10867" s="17"/>
    </row>
    <row r="10868" spans="22:22" x14ac:dyDescent="0.35">
      <c r="V10868" s="17"/>
    </row>
    <row r="10869" spans="22:22" x14ac:dyDescent="0.35">
      <c r="V10869" s="17"/>
    </row>
    <row r="10870" spans="22:22" x14ac:dyDescent="0.35">
      <c r="V10870" s="17"/>
    </row>
    <row r="10871" spans="22:22" x14ac:dyDescent="0.35">
      <c r="V10871" s="17"/>
    </row>
    <row r="10872" spans="22:22" x14ac:dyDescent="0.35">
      <c r="V10872" s="17"/>
    </row>
    <row r="10873" spans="22:22" x14ac:dyDescent="0.35">
      <c r="V10873" s="17"/>
    </row>
    <row r="10874" spans="22:22" x14ac:dyDescent="0.35">
      <c r="V10874" s="17"/>
    </row>
    <row r="10875" spans="22:22" x14ac:dyDescent="0.35">
      <c r="V10875" s="17"/>
    </row>
    <row r="10876" spans="22:22" x14ac:dyDescent="0.35">
      <c r="V10876" s="17"/>
    </row>
    <row r="10877" spans="22:22" x14ac:dyDescent="0.35">
      <c r="V10877" s="17"/>
    </row>
    <row r="10878" spans="22:22" x14ac:dyDescent="0.35">
      <c r="V10878" s="17"/>
    </row>
    <row r="10879" spans="22:22" x14ac:dyDescent="0.35">
      <c r="V10879" s="17"/>
    </row>
    <row r="10880" spans="22:22" x14ac:dyDescent="0.35">
      <c r="V10880" s="17"/>
    </row>
    <row r="10881" spans="22:22" x14ac:dyDescent="0.35">
      <c r="V10881" s="17"/>
    </row>
    <row r="10882" spans="22:22" x14ac:dyDescent="0.35">
      <c r="V10882" s="17"/>
    </row>
    <row r="10883" spans="22:22" x14ac:dyDescent="0.35">
      <c r="V10883" s="17"/>
    </row>
    <row r="10884" spans="22:22" x14ac:dyDescent="0.35">
      <c r="V10884" s="17"/>
    </row>
    <row r="10885" spans="22:22" x14ac:dyDescent="0.35">
      <c r="V10885" s="17"/>
    </row>
    <row r="10886" spans="22:22" x14ac:dyDescent="0.35">
      <c r="V10886" s="17"/>
    </row>
    <row r="10887" spans="22:22" x14ac:dyDescent="0.35">
      <c r="V10887" s="17"/>
    </row>
    <row r="10888" spans="22:22" x14ac:dyDescent="0.35">
      <c r="V10888" s="17"/>
    </row>
    <row r="10889" spans="22:22" x14ac:dyDescent="0.35">
      <c r="V10889" s="17"/>
    </row>
    <row r="10890" spans="22:22" x14ac:dyDescent="0.35">
      <c r="V10890" s="17"/>
    </row>
    <row r="10891" spans="22:22" x14ac:dyDescent="0.35">
      <c r="V10891" s="17"/>
    </row>
    <row r="10892" spans="22:22" x14ac:dyDescent="0.35">
      <c r="V10892" s="17"/>
    </row>
    <row r="10893" spans="22:22" x14ac:dyDescent="0.35">
      <c r="V10893" s="17"/>
    </row>
    <row r="10894" spans="22:22" x14ac:dyDescent="0.35">
      <c r="V10894" s="17"/>
    </row>
    <row r="10895" spans="22:22" x14ac:dyDescent="0.35">
      <c r="V10895" s="17"/>
    </row>
    <row r="10896" spans="22:22" x14ac:dyDescent="0.35">
      <c r="V10896" s="17"/>
    </row>
    <row r="10897" spans="22:22" x14ac:dyDescent="0.35">
      <c r="V10897" s="17"/>
    </row>
    <row r="10898" spans="22:22" x14ac:dyDescent="0.35">
      <c r="V10898" s="17"/>
    </row>
    <row r="10899" spans="22:22" x14ac:dyDescent="0.35">
      <c r="V10899" s="17"/>
    </row>
    <row r="10900" spans="22:22" x14ac:dyDescent="0.35">
      <c r="V10900" s="17"/>
    </row>
    <row r="10901" spans="22:22" x14ac:dyDescent="0.35">
      <c r="V10901" s="17"/>
    </row>
    <row r="10902" spans="22:22" x14ac:dyDescent="0.35">
      <c r="V10902" s="17"/>
    </row>
    <row r="10903" spans="22:22" x14ac:dyDescent="0.35">
      <c r="V10903" s="17"/>
    </row>
    <row r="10904" spans="22:22" x14ac:dyDescent="0.35">
      <c r="V10904" s="17"/>
    </row>
    <row r="10905" spans="22:22" x14ac:dyDescent="0.35">
      <c r="V10905" s="17"/>
    </row>
    <row r="10906" spans="22:22" x14ac:dyDescent="0.35">
      <c r="V10906" s="17"/>
    </row>
    <row r="10907" spans="22:22" x14ac:dyDescent="0.35">
      <c r="V10907" s="17"/>
    </row>
    <row r="10908" spans="22:22" x14ac:dyDescent="0.35">
      <c r="V10908" s="17"/>
    </row>
    <row r="10909" spans="22:22" x14ac:dyDescent="0.35">
      <c r="V10909" s="17"/>
    </row>
    <row r="10910" spans="22:22" x14ac:dyDescent="0.35">
      <c r="V10910" s="17"/>
    </row>
    <row r="10911" spans="22:22" x14ac:dyDescent="0.35">
      <c r="V10911" s="17"/>
    </row>
    <row r="10912" spans="22:22" x14ac:dyDescent="0.35">
      <c r="V10912" s="17"/>
    </row>
    <row r="10913" spans="22:22" x14ac:dyDescent="0.35">
      <c r="V10913" s="17"/>
    </row>
    <row r="10914" spans="22:22" x14ac:dyDescent="0.35">
      <c r="V10914" s="17"/>
    </row>
    <row r="10915" spans="22:22" x14ac:dyDescent="0.35">
      <c r="V10915" s="17"/>
    </row>
    <row r="10916" spans="22:22" x14ac:dyDescent="0.35">
      <c r="V10916" s="17"/>
    </row>
    <row r="10917" spans="22:22" x14ac:dyDescent="0.35">
      <c r="V10917" s="17"/>
    </row>
    <row r="10918" spans="22:22" x14ac:dyDescent="0.35">
      <c r="V10918" s="17"/>
    </row>
    <row r="10919" spans="22:22" x14ac:dyDescent="0.35">
      <c r="V10919" s="17"/>
    </row>
    <row r="10920" spans="22:22" x14ac:dyDescent="0.35">
      <c r="V10920" s="17"/>
    </row>
    <row r="10921" spans="22:22" x14ac:dyDescent="0.35">
      <c r="V10921" s="17"/>
    </row>
    <row r="10922" spans="22:22" x14ac:dyDescent="0.35">
      <c r="V10922" s="17"/>
    </row>
    <row r="10923" spans="22:22" x14ac:dyDescent="0.35">
      <c r="V10923" s="17"/>
    </row>
    <row r="10924" spans="22:22" x14ac:dyDescent="0.35">
      <c r="V10924" s="17"/>
    </row>
    <row r="10925" spans="22:22" x14ac:dyDescent="0.35">
      <c r="V10925" s="17"/>
    </row>
    <row r="10926" spans="22:22" x14ac:dyDescent="0.35">
      <c r="V10926" s="17"/>
    </row>
    <row r="10927" spans="22:22" x14ac:dyDescent="0.35">
      <c r="V10927" s="17"/>
    </row>
    <row r="10928" spans="22:22" x14ac:dyDescent="0.35">
      <c r="V10928" s="17"/>
    </row>
    <row r="10929" spans="22:22" x14ac:dyDescent="0.35">
      <c r="V10929" s="17"/>
    </row>
    <row r="10930" spans="22:22" x14ac:dyDescent="0.35">
      <c r="V10930" s="17"/>
    </row>
    <row r="10931" spans="22:22" x14ac:dyDescent="0.35">
      <c r="V10931" s="17"/>
    </row>
    <row r="10932" spans="22:22" x14ac:dyDescent="0.35">
      <c r="V10932" s="17"/>
    </row>
    <row r="10933" spans="22:22" x14ac:dyDescent="0.35">
      <c r="V10933" s="17"/>
    </row>
    <row r="10934" spans="22:22" x14ac:dyDescent="0.35">
      <c r="V10934" s="17"/>
    </row>
    <row r="10935" spans="22:22" x14ac:dyDescent="0.35">
      <c r="V10935" s="17"/>
    </row>
    <row r="10936" spans="22:22" x14ac:dyDescent="0.35">
      <c r="V10936" s="17"/>
    </row>
    <row r="10937" spans="22:22" x14ac:dyDescent="0.35">
      <c r="V10937" s="17"/>
    </row>
    <row r="10938" spans="22:22" x14ac:dyDescent="0.35">
      <c r="V10938" s="17"/>
    </row>
    <row r="10939" spans="22:22" x14ac:dyDescent="0.35">
      <c r="V10939" s="17"/>
    </row>
    <row r="10940" spans="22:22" x14ac:dyDescent="0.35">
      <c r="V10940" s="17"/>
    </row>
    <row r="10941" spans="22:22" x14ac:dyDescent="0.35">
      <c r="V10941" s="17"/>
    </row>
    <row r="10942" spans="22:22" x14ac:dyDescent="0.35">
      <c r="V10942" s="17"/>
    </row>
    <row r="10943" spans="22:22" x14ac:dyDescent="0.35">
      <c r="V10943" s="17"/>
    </row>
    <row r="10944" spans="22:22" x14ac:dyDescent="0.35">
      <c r="V10944" s="17"/>
    </row>
    <row r="10945" spans="22:22" x14ac:dyDescent="0.35">
      <c r="V10945" s="17"/>
    </row>
    <row r="10946" spans="22:22" x14ac:dyDescent="0.35">
      <c r="V10946" s="17"/>
    </row>
    <row r="10947" spans="22:22" x14ac:dyDescent="0.35">
      <c r="V10947" s="17"/>
    </row>
    <row r="10948" spans="22:22" x14ac:dyDescent="0.35">
      <c r="V10948" s="17"/>
    </row>
    <row r="10949" spans="22:22" x14ac:dyDescent="0.35">
      <c r="V10949" s="17"/>
    </row>
    <row r="10950" spans="22:22" x14ac:dyDescent="0.35">
      <c r="V10950" s="17"/>
    </row>
    <row r="10951" spans="22:22" x14ac:dyDescent="0.35">
      <c r="V10951" s="17"/>
    </row>
    <row r="10952" spans="22:22" x14ac:dyDescent="0.35">
      <c r="V10952" s="17"/>
    </row>
    <row r="10953" spans="22:22" x14ac:dyDescent="0.35">
      <c r="V10953" s="17"/>
    </row>
    <row r="10954" spans="22:22" x14ac:dyDescent="0.35">
      <c r="V10954" s="17"/>
    </row>
    <row r="10955" spans="22:22" x14ac:dyDescent="0.35">
      <c r="V10955" s="17"/>
    </row>
    <row r="10956" spans="22:22" x14ac:dyDescent="0.35">
      <c r="V10956" s="17"/>
    </row>
    <row r="10957" spans="22:22" x14ac:dyDescent="0.35">
      <c r="V10957" s="17"/>
    </row>
    <row r="10958" spans="22:22" x14ac:dyDescent="0.35">
      <c r="V10958" s="17"/>
    </row>
    <row r="10959" spans="22:22" x14ac:dyDescent="0.35">
      <c r="V10959" s="17"/>
    </row>
    <row r="10960" spans="22:22" x14ac:dyDescent="0.35">
      <c r="V10960" s="17"/>
    </row>
    <row r="10961" spans="22:22" x14ac:dyDescent="0.35">
      <c r="V10961" s="17"/>
    </row>
    <row r="10962" spans="22:22" x14ac:dyDescent="0.35">
      <c r="V10962" s="17"/>
    </row>
    <row r="10963" spans="22:22" x14ac:dyDescent="0.35">
      <c r="V10963" s="17"/>
    </row>
    <row r="10964" spans="22:22" x14ac:dyDescent="0.35">
      <c r="V10964" s="17"/>
    </row>
    <row r="10965" spans="22:22" x14ac:dyDescent="0.35">
      <c r="V10965" s="17"/>
    </row>
    <row r="10966" spans="22:22" x14ac:dyDescent="0.35">
      <c r="V10966" s="17"/>
    </row>
    <row r="10967" spans="22:22" x14ac:dyDescent="0.35">
      <c r="V10967" s="17"/>
    </row>
    <row r="10968" spans="22:22" x14ac:dyDescent="0.35">
      <c r="V10968" s="17"/>
    </row>
    <row r="10969" spans="22:22" x14ac:dyDescent="0.35">
      <c r="V10969" s="17"/>
    </row>
    <row r="10970" spans="22:22" x14ac:dyDescent="0.35">
      <c r="V10970" s="17"/>
    </row>
    <row r="10971" spans="22:22" x14ac:dyDescent="0.35">
      <c r="V10971" s="17"/>
    </row>
    <row r="10972" spans="22:22" x14ac:dyDescent="0.35">
      <c r="V10972" s="17"/>
    </row>
    <row r="10973" spans="22:22" x14ac:dyDescent="0.35">
      <c r="V10973" s="17"/>
    </row>
    <row r="10974" spans="22:22" x14ac:dyDescent="0.35">
      <c r="V10974" s="17"/>
    </row>
    <row r="10975" spans="22:22" x14ac:dyDescent="0.35">
      <c r="V10975" s="17"/>
    </row>
    <row r="10976" spans="22:22" x14ac:dyDescent="0.35">
      <c r="V10976" s="17"/>
    </row>
    <row r="10977" spans="22:22" x14ac:dyDescent="0.35">
      <c r="V10977" s="17"/>
    </row>
    <row r="10978" spans="22:22" x14ac:dyDescent="0.35">
      <c r="V10978" s="17"/>
    </row>
    <row r="10979" spans="22:22" x14ac:dyDescent="0.35">
      <c r="V10979" s="17"/>
    </row>
    <row r="10980" spans="22:22" x14ac:dyDescent="0.35">
      <c r="V10980" s="17"/>
    </row>
    <row r="10981" spans="22:22" x14ac:dyDescent="0.35">
      <c r="V10981" s="17"/>
    </row>
    <row r="10982" spans="22:22" x14ac:dyDescent="0.35">
      <c r="V10982" s="17"/>
    </row>
    <row r="10983" spans="22:22" x14ac:dyDescent="0.35">
      <c r="V10983" s="17"/>
    </row>
    <row r="10984" spans="22:22" x14ac:dyDescent="0.35">
      <c r="V10984" s="17"/>
    </row>
    <row r="10985" spans="22:22" x14ac:dyDescent="0.35">
      <c r="V10985" s="17"/>
    </row>
    <row r="10986" spans="22:22" x14ac:dyDescent="0.35">
      <c r="V10986" s="17"/>
    </row>
    <row r="10987" spans="22:22" x14ac:dyDescent="0.35">
      <c r="V10987" s="17"/>
    </row>
    <row r="10988" spans="22:22" x14ac:dyDescent="0.35">
      <c r="V10988" s="17"/>
    </row>
    <row r="10989" spans="22:22" x14ac:dyDescent="0.35">
      <c r="V10989" s="17"/>
    </row>
    <row r="10990" spans="22:22" x14ac:dyDescent="0.35">
      <c r="V10990" s="17"/>
    </row>
    <row r="10991" spans="22:22" x14ac:dyDescent="0.35">
      <c r="V10991" s="17"/>
    </row>
    <row r="10992" spans="22:22" x14ac:dyDescent="0.35">
      <c r="V10992" s="17"/>
    </row>
    <row r="10993" spans="22:22" x14ac:dyDescent="0.35">
      <c r="V10993" s="17"/>
    </row>
    <row r="10994" spans="22:22" x14ac:dyDescent="0.35">
      <c r="V10994" s="17"/>
    </row>
    <row r="10995" spans="22:22" x14ac:dyDescent="0.35">
      <c r="V10995" s="17"/>
    </row>
    <row r="10996" spans="22:22" x14ac:dyDescent="0.35">
      <c r="V10996" s="17"/>
    </row>
    <row r="10997" spans="22:22" x14ac:dyDescent="0.35">
      <c r="V10997" s="17"/>
    </row>
    <row r="10998" spans="22:22" x14ac:dyDescent="0.35">
      <c r="V10998" s="17"/>
    </row>
    <row r="10999" spans="22:22" x14ac:dyDescent="0.35">
      <c r="V10999" s="17"/>
    </row>
    <row r="11000" spans="22:22" x14ac:dyDescent="0.35">
      <c r="V11000" s="17"/>
    </row>
    <row r="11001" spans="22:22" x14ac:dyDescent="0.35">
      <c r="V11001" s="17"/>
    </row>
    <row r="11002" spans="22:22" x14ac:dyDescent="0.35">
      <c r="V11002" s="17"/>
    </row>
    <row r="11003" spans="22:22" x14ac:dyDescent="0.35">
      <c r="V11003" s="17"/>
    </row>
    <row r="11004" spans="22:22" x14ac:dyDescent="0.35">
      <c r="V11004" s="17"/>
    </row>
    <row r="11005" spans="22:22" x14ac:dyDescent="0.35">
      <c r="V11005" s="17"/>
    </row>
    <row r="11006" spans="22:22" x14ac:dyDescent="0.35">
      <c r="V11006" s="17"/>
    </row>
    <row r="11007" spans="22:22" x14ac:dyDescent="0.35">
      <c r="V11007" s="17"/>
    </row>
    <row r="11008" spans="22:22" x14ac:dyDescent="0.35">
      <c r="V11008" s="17"/>
    </row>
    <row r="11009" spans="22:22" x14ac:dyDescent="0.35">
      <c r="V11009" s="17"/>
    </row>
    <row r="11010" spans="22:22" x14ac:dyDescent="0.35">
      <c r="V11010" s="17"/>
    </row>
    <row r="11011" spans="22:22" x14ac:dyDescent="0.35">
      <c r="V11011" s="17"/>
    </row>
    <row r="11012" spans="22:22" x14ac:dyDescent="0.35">
      <c r="V11012" s="17"/>
    </row>
    <row r="11013" spans="22:22" x14ac:dyDescent="0.35">
      <c r="V11013" s="17"/>
    </row>
    <row r="11014" spans="22:22" x14ac:dyDescent="0.35">
      <c r="V11014" s="17"/>
    </row>
    <row r="11015" spans="22:22" x14ac:dyDescent="0.35">
      <c r="V11015" s="17"/>
    </row>
    <row r="11016" spans="22:22" x14ac:dyDescent="0.35">
      <c r="V11016" s="17"/>
    </row>
    <row r="11017" spans="22:22" x14ac:dyDescent="0.35">
      <c r="V11017" s="17"/>
    </row>
    <row r="11018" spans="22:22" x14ac:dyDescent="0.35">
      <c r="V11018" s="17"/>
    </row>
    <row r="11019" spans="22:22" x14ac:dyDescent="0.35">
      <c r="V11019" s="17"/>
    </row>
    <row r="11020" spans="22:22" x14ac:dyDescent="0.35">
      <c r="V11020" s="17"/>
    </row>
    <row r="11021" spans="22:22" x14ac:dyDescent="0.35">
      <c r="V11021" s="17"/>
    </row>
    <row r="11022" spans="22:22" x14ac:dyDescent="0.35">
      <c r="V11022" s="17"/>
    </row>
    <row r="11023" spans="22:22" x14ac:dyDescent="0.35">
      <c r="V11023" s="17"/>
    </row>
    <row r="11024" spans="22:22" x14ac:dyDescent="0.35">
      <c r="V11024" s="17"/>
    </row>
    <row r="11025" spans="22:22" x14ac:dyDescent="0.35">
      <c r="V11025" s="17"/>
    </row>
    <row r="11026" spans="22:22" x14ac:dyDescent="0.35">
      <c r="V11026" s="17"/>
    </row>
    <row r="11027" spans="22:22" x14ac:dyDescent="0.35">
      <c r="V11027" s="17"/>
    </row>
    <row r="11028" spans="22:22" x14ac:dyDescent="0.35">
      <c r="V11028" s="17"/>
    </row>
    <row r="11029" spans="22:22" x14ac:dyDescent="0.35">
      <c r="V11029" s="17"/>
    </row>
    <row r="11030" spans="22:22" x14ac:dyDescent="0.35">
      <c r="V11030" s="17"/>
    </row>
    <row r="11031" spans="22:22" x14ac:dyDescent="0.35">
      <c r="V11031" s="17"/>
    </row>
    <row r="11032" spans="22:22" x14ac:dyDescent="0.35">
      <c r="V11032" s="17"/>
    </row>
    <row r="11033" spans="22:22" x14ac:dyDescent="0.35">
      <c r="V11033" s="17"/>
    </row>
    <row r="11034" spans="22:22" x14ac:dyDescent="0.35">
      <c r="V11034" s="17"/>
    </row>
    <row r="11035" spans="22:22" x14ac:dyDescent="0.35">
      <c r="V11035" s="17"/>
    </row>
    <row r="11036" spans="22:22" x14ac:dyDescent="0.35">
      <c r="V11036" s="17"/>
    </row>
    <row r="11037" spans="22:22" x14ac:dyDescent="0.35">
      <c r="V11037" s="17"/>
    </row>
    <row r="11038" spans="22:22" x14ac:dyDescent="0.35">
      <c r="V11038" s="17"/>
    </row>
    <row r="11039" spans="22:22" x14ac:dyDescent="0.35">
      <c r="V11039" s="17"/>
    </row>
    <row r="11040" spans="22:22" x14ac:dyDescent="0.35">
      <c r="V11040" s="17"/>
    </row>
    <row r="11041" spans="22:22" x14ac:dyDescent="0.35">
      <c r="V11041" s="17"/>
    </row>
    <row r="11042" spans="22:22" x14ac:dyDescent="0.35">
      <c r="V11042" s="17"/>
    </row>
    <row r="11043" spans="22:22" x14ac:dyDescent="0.35">
      <c r="V11043" s="17"/>
    </row>
    <row r="11044" spans="22:22" x14ac:dyDescent="0.35">
      <c r="V11044" s="17"/>
    </row>
    <row r="11045" spans="22:22" x14ac:dyDescent="0.35">
      <c r="V11045" s="17"/>
    </row>
    <row r="11046" spans="22:22" x14ac:dyDescent="0.35">
      <c r="V11046" s="17"/>
    </row>
    <row r="11047" spans="22:22" x14ac:dyDescent="0.35">
      <c r="V11047" s="17"/>
    </row>
    <row r="11048" spans="22:22" x14ac:dyDescent="0.35">
      <c r="V11048" s="17"/>
    </row>
    <row r="11049" spans="22:22" x14ac:dyDescent="0.35">
      <c r="V11049" s="17"/>
    </row>
    <row r="11050" spans="22:22" x14ac:dyDescent="0.35">
      <c r="V11050" s="17"/>
    </row>
    <row r="11051" spans="22:22" x14ac:dyDescent="0.35">
      <c r="V11051" s="17"/>
    </row>
    <row r="11052" spans="22:22" x14ac:dyDescent="0.35">
      <c r="V11052" s="17"/>
    </row>
    <row r="11053" spans="22:22" x14ac:dyDescent="0.35">
      <c r="V11053" s="17"/>
    </row>
    <row r="11054" spans="22:22" x14ac:dyDescent="0.35">
      <c r="V11054" s="17"/>
    </row>
    <row r="11055" spans="22:22" x14ac:dyDescent="0.35">
      <c r="V11055" s="17"/>
    </row>
    <row r="11056" spans="22:22" x14ac:dyDescent="0.35">
      <c r="V11056" s="17"/>
    </row>
    <row r="11057" spans="22:22" x14ac:dyDescent="0.35">
      <c r="V11057" s="17"/>
    </row>
    <row r="11058" spans="22:22" x14ac:dyDescent="0.35">
      <c r="V11058" s="17"/>
    </row>
    <row r="11059" spans="22:22" x14ac:dyDescent="0.35">
      <c r="V11059" s="17"/>
    </row>
    <row r="11060" spans="22:22" x14ac:dyDescent="0.35">
      <c r="V11060" s="17"/>
    </row>
    <row r="11061" spans="22:22" x14ac:dyDescent="0.35">
      <c r="V11061" s="17"/>
    </row>
    <row r="11062" spans="22:22" x14ac:dyDescent="0.35">
      <c r="V11062" s="17"/>
    </row>
    <row r="11063" spans="22:22" x14ac:dyDescent="0.35">
      <c r="V11063" s="17"/>
    </row>
    <row r="11064" spans="22:22" x14ac:dyDescent="0.35">
      <c r="V11064" s="17"/>
    </row>
    <row r="11065" spans="22:22" x14ac:dyDescent="0.35">
      <c r="V11065" s="17"/>
    </row>
    <row r="11066" spans="22:22" x14ac:dyDescent="0.35">
      <c r="V11066" s="17"/>
    </row>
    <row r="11067" spans="22:22" x14ac:dyDescent="0.35">
      <c r="V11067" s="17"/>
    </row>
    <row r="11068" spans="22:22" x14ac:dyDescent="0.35">
      <c r="V11068" s="17"/>
    </row>
    <row r="11069" spans="22:22" x14ac:dyDescent="0.35">
      <c r="V11069" s="17"/>
    </row>
    <row r="11070" spans="22:22" x14ac:dyDescent="0.35">
      <c r="V11070" s="17"/>
    </row>
    <row r="11071" spans="22:22" x14ac:dyDescent="0.35">
      <c r="V11071" s="17"/>
    </row>
    <row r="11072" spans="22:22" x14ac:dyDescent="0.35">
      <c r="V11072" s="17"/>
    </row>
    <row r="11073" spans="22:22" x14ac:dyDescent="0.35">
      <c r="V11073" s="17"/>
    </row>
    <row r="11074" spans="22:22" x14ac:dyDescent="0.35">
      <c r="V11074" s="17"/>
    </row>
    <row r="11075" spans="22:22" x14ac:dyDescent="0.35">
      <c r="V11075" s="17"/>
    </row>
    <row r="11076" spans="22:22" x14ac:dyDescent="0.35">
      <c r="V11076" s="17"/>
    </row>
    <row r="11077" spans="22:22" x14ac:dyDescent="0.35">
      <c r="V11077" s="17"/>
    </row>
    <row r="11078" spans="22:22" x14ac:dyDescent="0.35">
      <c r="V11078" s="17"/>
    </row>
    <row r="11079" spans="22:22" x14ac:dyDescent="0.35">
      <c r="V11079" s="17"/>
    </row>
    <row r="11080" spans="22:22" x14ac:dyDescent="0.35">
      <c r="V11080" s="17"/>
    </row>
    <row r="11081" spans="22:22" x14ac:dyDescent="0.35">
      <c r="V11081" s="17"/>
    </row>
    <row r="11082" spans="22:22" x14ac:dyDescent="0.35">
      <c r="V11082" s="17"/>
    </row>
    <row r="11083" spans="22:22" x14ac:dyDescent="0.35">
      <c r="V11083" s="17"/>
    </row>
    <row r="11084" spans="22:22" x14ac:dyDescent="0.35">
      <c r="V11084" s="17"/>
    </row>
    <row r="11085" spans="22:22" x14ac:dyDescent="0.35">
      <c r="V11085" s="17"/>
    </row>
    <row r="11086" spans="22:22" x14ac:dyDescent="0.35">
      <c r="V11086" s="17"/>
    </row>
    <row r="11087" spans="22:22" x14ac:dyDescent="0.35">
      <c r="V11087" s="17"/>
    </row>
    <row r="11088" spans="22:22" x14ac:dyDescent="0.35">
      <c r="V11088" s="17"/>
    </row>
    <row r="11089" spans="22:22" x14ac:dyDescent="0.35">
      <c r="V11089" s="17"/>
    </row>
    <row r="11090" spans="22:22" x14ac:dyDescent="0.35">
      <c r="V11090" s="17"/>
    </row>
    <row r="11091" spans="22:22" x14ac:dyDescent="0.35">
      <c r="V11091" s="17"/>
    </row>
    <row r="11092" spans="22:22" x14ac:dyDescent="0.35">
      <c r="V11092" s="17"/>
    </row>
    <row r="11093" spans="22:22" x14ac:dyDescent="0.35">
      <c r="V11093" s="17"/>
    </row>
    <row r="11094" spans="22:22" x14ac:dyDescent="0.35">
      <c r="V11094" s="17"/>
    </row>
    <row r="11095" spans="22:22" x14ac:dyDescent="0.35">
      <c r="V11095" s="17"/>
    </row>
    <row r="11096" spans="22:22" x14ac:dyDescent="0.35">
      <c r="V11096" s="17"/>
    </row>
    <row r="11097" spans="22:22" x14ac:dyDescent="0.35">
      <c r="V11097" s="17"/>
    </row>
    <row r="11098" spans="22:22" x14ac:dyDescent="0.35">
      <c r="V11098" s="17"/>
    </row>
    <row r="11099" spans="22:22" x14ac:dyDescent="0.35">
      <c r="V11099" s="17"/>
    </row>
    <row r="11100" spans="22:22" x14ac:dyDescent="0.35">
      <c r="V11100" s="17"/>
    </row>
    <row r="11101" spans="22:22" x14ac:dyDescent="0.35">
      <c r="V11101" s="17"/>
    </row>
    <row r="11102" spans="22:22" x14ac:dyDescent="0.35">
      <c r="V11102" s="17"/>
    </row>
    <row r="11103" spans="22:22" x14ac:dyDescent="0.35">
      <c r="V11103" s="17"/>
    </row>
    <row r="11104" spans="22:22" x14ac:dyDescent="0.35">
      <c r="V11104" s="17"/>
    </row>
    <row r="11105" spans="22:22" x14ac:dyDescent="0.35">
      <c r="V11105" s="17"/>
    </row>
    <row r="11106" spans="22:22" x14ac:dyDescent="0.35">
      <c r="V11106" s="17"/>
    </row>
    <row r="11107" spans="22:22" x14ac:dyDescent="0.35">
      <c r="V11107" s="17"/>
    </row>
    <row r="11108" spans="22:22" x14ac:dyDescent="0.35">
      <c r="V11108" s="17"/>
    </row>
    <row r="11109" spans="22:22" x14ac:dyDescent="0.35">
      <c r="V11109" s="17"/>
    </row>
    <row r="11110" spans="22:22" x14ac:dyDescent="0.35">
      <c r="V11110" s="17"/>
    </row>
    <row r="11111" spans="22:22" x14ac:dyDescent="0.35">
      <c r="V11111" s="17"/>
    </row>
    <row r="11112" spans="22:22" x14ac:dyDescent="0.35">
      <c r="V11112" s="17"/>
    </row>
    <row r="11113" spans="22:22" x14ac:dyDescent="0.35">
      <c r="V11113" s="17"/>
    </row>
    <row r="11114" spans="22:22" x14ac:dyDescent="0.35">
      <c r="V11114" s="17"/>
    </row>
    <row r="11115" spans="22:22" x14ac:dyDescent="0.35">
      <c r="V11115" s="17"/>
    </row>
    <row r="11116" spans="22:22" x14ac:dyDescent="0.35">
      <c r="V11116" s="17"/>
    </row>
    <row r="11117" spans="22:22" x14ac:dyDescent="0.35">
      <c r="V11117" s="17"/>
    </row>
    <row r="11118" spans="22:22" x14ac:dyDescent="0.35">
      <c r="V11118" s="17"/>
    </row>
    <row r="11119" spans="22:22" x14ac:dyDescent="0.35">
      <c r="V11119" s="17"/>
    </row>
    <row r="11120" spans="22:22" x14ac:dyDescent="0.35">
      <c r="V11120" s="17"/>
    </row>
    <row r="11121" spans="22:22" x14ac:dyDescent="0.35">
      <c r="V11121" s="17"/>
    </row>
    <row r="11122" spans="22:22" x14ac:dyDescent="0.35">
      <c r="V11122" s="17"/>
    </row>
    <row r="11123" spans="22:22" x14ac:dyDescent="0.35">
      <c r="V11123" s="17"/>
    </row>
    <row r="11124" spans="22:22" x14ac:dyDescent="0.35">
      <c r="V11124" s="17"/>
    </row>
    <row r="11125" spans="22:22" x14ac:dyDescent="0.35">
      <c r="V11125" s="17"/>
    </row>
    <row r="11126" spans="22:22" x14ac:dyDescent="0.35">
      <c r="V11126" s="17"/>
    </row>
    <row r="11127" spans="22:22" x14ac:dyDescent="0.35">
      <c r="V11127" s="17"/>
    </row>
    <row r="11128" spans="22:22" x14ac:dyDescent="0.35">
      <c r="V11128" s="17"/>
    </row>
    <row r="11129" spans="22:22" x14ac:dyDescent="0.35">
      <c r="V11129" s="17"/>
    </row>
    <row r="11130" spans="22:22" x14ac:dyDescent="0.35">
      <c r="V11130" s="17"/>
    </row>
    <row r="11131" spans="22:22" x14ac:dyDescent="0.35">
      <c r="V11131" s="17"/>
    </row>
    <row r="11132" spans="22:22" x14ac:dyDescent="0.35">
      <c r="V11132" s="17"/>
    </row>
    <row r="11133" spans="22:22" x14ac:dyDescent="0.35">
      <c r="V11133" s="17"/>
    </row>
    <row r="11134" spans="22:22" x14ac:dyDescent="0.35">
      <c r="V11134" s="17"/>
    </row>
    <row r="11135" spans="22:22" x14ac:dyDescent="0.35">
      <c r="V11135" s="17"/>
    </row>
    <row r="11136" spans="22:22" x14ac:dyDescent="0.35">
      <c r="V11136" s="17"/>
    </row>
    <row r="11137" spans="22:22" x14ac:dyDescent="0.35">
      <c r="V11137" s="17"/>
    </row>
    <row r="11138" spans="22:22" x14ac:dyDescent="0.35">
      <c r="V11138" s="17"/>
    </row>
    <row r="11139" spans="22:22" x14ac:dyDescent="0.35">
      <c r="V11139" s="17"/>
    </row>
    <row r="11140" spans="22:22" x14ac:dyDescent="0.35">
      <c r="V11140" s="17"/>
    </row>
    <row r="11141" spans="22:22" x14ac:dyDescent="0.35">
      <c r="V11141" s="17"/>
    </row>
    <row r="11142" spans="22:22" x14ac:dyDescent="0.35">
      <c r="V11142" s="17"/>
    </row>
    <row r="11143" spans="22:22" x14ac:dyDescent="0.35">
      <c r="V11143" s="17"/>
    </row>
    <row r="11144" spans="22:22" x14ac:dyDescent="0.35">
      <c r="V11144" s="17"/>
    </row>
    <row r="11145" spans="22:22" x14ac:dyDescent="0.35">
      <c r="V11145" s="17"/>
    </row>
    <row r="11146" spans="22:22" x14ac:dyDescent="0.35">
      <c r="V11146" s="17"/>
    </row>
    <row r="11147" spans="22:22" x14ac:dyDescent="0.35">
      <c r="V11147" s="17"/>
    </row>
    <row r="11148" spans="22:22" x14ac:dyDescent="0.35">
      <c r="V11148" s="17"/>
    </row>
    <row r="11149" spans="22:22" x14ac:dyDescent="0.35">
      <c r="V11149" s="17"/>
    </row>
    <row r="11150" spans="22:22" x14ac:dyDescent="0.35">
      <c r="V11150" s="17"/>
    </row>
    <row r="11151" spans="22:22" x14ac:dyDescent="0.35">
      <c r="V11151" s="17"/>
    </row>
    <row r="11152" spans="22:22" x14ac:dyDescent="0.35">
      <c r="V11152" s="17"/>
    </row>
    <row r="11153" spans="22:22" x14ac:dyDescent="0.35">
      <c r="V11153" s="17"/>
    </row>
    <row r="11154" spans="22:22" x14ac:dyDescent="0.35">
      <c r="V11154" s="17"/>
    </row>
    <row r="11155" spans="22:22" x14ac:dyDescent="0.35">
      <c r="V11155" s="17"/>
    </row>
    <row r="11156" spans="22:22" x14ac:dyDescent="0.35">
      <c r="V11156" s="17"/>
    </row>
    <row r="11157" spans="22:22" x14ac:dyDescent="0.35">
      <c r="V11157" s="17"/>
    </row>
    <row r="11158" spans="22:22" x14ac:dyDescent="0.35">
      <c r="V11158" s="17"/>
    </row>
    <row r="11159" spans="22:22" x14ac:dyDescent="0.35">
      <c r="V11159" s="17"/>
    </row>
    <row r="11160" spans="22:22" x14ac:dyDescent="0.35">
      <c r="V11160" s="17"/>
    </row>
    <row r="11161" spans="22:22" x14ac:dyDescent="0.35">
      <c r="V11161" s="17"/>
    </row>
    <row r="11162" spans="22:22" x14ac:dyDescent="0.35">
      <c r="V11162" s="17"/>
    </row>
    <row r="11163" spans="22:22" x14ac:dyDescent="0.35">
      <c r="V11163" s="17"/>
    </row>
    <row r="11164" spans="22:22" x14ac:dyDescent="0.35">
      <c r="V11164" s="17"/>
    </row>
    <row r="11165" spans="22:22" x14ac:dyDescent="0.35">
      <c r="V11165" s="17"/>
    </row>
    <row r="11166" spans="22:22" x14ac:dyDescent="0.35">
      <c r="V11166" s="17"/>
    </row>
    <row r="11167" spans="22:22" x14ac:dyDescent="0.35">
      <c r="V11167" s="17"/>
    </row>
    <row r="11168" spans="22:22" x14ac:dyDescent="0.35">
      <c r="V11168" s="17"/>
    </row>
    <row r="11169" spans="22:22" x14ac:dyDescent="0.35">
      <c r="V11169" s="17"/>
    </row>
    <row r="11170" spans="22:22" x14ac:dyDescent="0.35">
      <c r="V11170" s="17"/>
    </row>
    <row r="11171" spans="22:22" x14ac:dyDescent="0.35">
      <c r="V11171" s="17"/>
    </row>
    <row r="11172" spans="22:22" x14ac:dyDescent="0.35">
      <c r="V11172" s="17"/>
    </row>
    <row r="11173" spans="22:22" x14ac:dyDescent="0.35">
      <c r="V11173" s="17"/>
    </row>
    <row r="11174" spans="22:22" x14ac:dyDescent="0.35">
      <c r="V11174" s="17"/>
    </row>
    <row r="11175" spans="22:22" x14ac:dyDescent="0.35">
      <c r="V11175" s="17"/>
    </row>
    <row r="11176" spans="22:22" x14ac:dyDescent="0.35">
      <c r="V11176" s="17"/>
    </row>
    <row r="11177" spans="22:22" x14ac:dyDescent="0.35">
      <c r="V11177" s="17"/>
    </row>
    <row r="11178" spans="22:22" x14ac:dyDescent="0.35">
      <c r="V11178" s="17"/>
    </row>
    <row r="11179" spans="22:22" x14ac:dyDescent="0.35">
      <c r="V11179" s="17"/>
    </row>
    <row r="11180" spans="22:22" x14ac:dyDescent="0.35">
      <c r="V11180" s="17"/>
    </row>
    <row r="11181" spans="22:22" x14ac:dyDescent="0.35">
      <c r="V11181" s="17"/>
    </row>
    <row r="11182" spans="22:22" x14ac:dyDescent="0.35">
      <c r="V11182" s="17"/>
    </row>
    <row r="11183" spans="22:22" x14ac:dyDescent="0.35">
      <c r="V11183" s="17"/>
    </row>
    <row r="11184" spans="22:22" x14ac:dyDescent="0.35">
      <c r="V11184" s="17"/>
    </row>
    <row r="11185" spans="22:22" x14ac:dyDescent="0.35">
      <c r="V11185" s="17"/>
    </row>
    <row r="11186" spans="22:22" x14ac:dyDescent="0.35">
      <c r="V11186" s="17"/>
    </row>
    <row r="11187" spans="22:22" x14ac:dyDescent="0.35">
      <c r="V11187" s="17"/>
    </row>
    <row r="11188" spans="22:22" x14ac:dyDescent="0.35">
      <c r="V11188" s="17"/>
    </row>
    <row r="11189" spans="22:22" x14ac:dyDescent="0.35">
      <c r="V11189" s="17"/>
    </row>
    <row r="11190" spans="22:22" x14ac:dyDescent="0.35">
      <c r="V11190" s="17"/>
    </row>
    <row r="11191" spans="22:22" x14ac:dyDescent="0.35">
      <c r="V11191" s="17"/>
    </row>
    <row r="11192" spans="22:22" x14ac:dyDescent="0.35">
      <c r="V11192" s="17"/>
    </row>
    <row r="11193" spans="22:22" x14ac:dyDescent="0.35">
      <c r="V11193" s="17"/>
    </row>
    <row r="11194" spans="22:22" x14ac:dyDescent="0.35">
      <c r="V11194" s="17"/>
    </row>
    <row r="11195" spans="22:22" x14ac:dyDescent="0.35">
      <c r="V11195" s="17"/>
    </row>
    <row r="11196" spans="22:22" x14ac:dyDescent="0.35">
      <c r="V11196" s="17"/>
    </row>
    <row r="11197" spans="22:22" x14ac:dyDescent="0.35">
      <c r="V11197" s="17"/>
    </row>
    <row r="11198" spans="22:22" x14ac:dyDescent="0.35">
      <c r="V11198" s="17"/>
    </row>
    <row r="11199" spans="22:22" x14ac:dyDescent="0.35">
      <c r="V11199" s="17"/>
    </row>
    <row r="11200" spans="22:22" x14ac:dyDescent="0.35">
      <c r="V11200" s="17"/>
    </row>
    <row r="11201" spans="22:22" x14ac:dyDescent="0.35">
      <c r="V11201" s="17"/>
    </row>
    <row r="11202" spans="22:22" x14ac:dyDescent="0.35">
      <c r="V11202" s="17"/>
    </row>
    <row r="11203" spans="22:22" x14ac:dyDescent="0.35">
      <c r="V11203" s="17"/>
    </row>
    <row r="11204" spans="22:22" x14ac:dyDescent="0.35">
      <c r="V11204" s="17"/>
    </row>
    <row r="11205" spans="22:22" x14ac:dyDescent="0.35">
      <c r="V11205" s="17"/>
    </row>
    <row r="11206" spans="22:22" x14ac:dyDescent="0.35">
      <c r="V11206" s="17"/>
    </row>
    <row r="11207" spans="22:22" x14ac:dyDescent="0.35">
      <c r="V11207" s="17"/>
    </row>
    <row r="11208" spans="22:22" x14ac:dyDescent="0.35">
      <c r="V11208" s="17"/>
    </row>
    <row r="11209" spans="22:22" x14ac:dyDescent="0.35">
      <c r="V11209" s="17"/>
    </row>
    <row r="11210" spans="22:22" x14ac:dyDescent="0.35">
      <c r="V11210" s="17"/>
    </row>
    <row r="11211" spans="22:22" x14ac:dyDescent="0.35">
      <c r="V11211" s="17"/>
    </row>
    <row r="11212" spans="22:22" x14ac:dyDescent="0.35">
      <c r="V11212" s="17"/>
    </row>
    <row r="11213" spans="22:22" x14ac:dyDescent="0.35">
      <c r="V11213" s="17"/>
    </row>
    <row r="11214" spans="22:22" x14ac:dyDescent="0.35">
      <c r="V11214" s="17"/>
    </row>
    <row r="11215" spans="22:22" x14ac:dyDescent="0.35">
      <c r="V11215" s="17"/>
    </row>
    <row r="11216" spans="22:22" x14ac:dyDescent="0.35">
      <c r="V11216" s="17"/>
    </row>
    <row r="11217" spans="22:22" x14ac:dyDescent="0.35">
      <c r="V11217" s="17"/>
    </row>
    <row r="11218" spans="22:22" x14ac:dyDescent="0.35">
      <c r="V11218" s="17"/>
    </row>
    <row r="11219" spans="22:22" x14ac:dyDescent="0.35">
      <c r="V11219" s="17"/>
    </row>
    <row r="11220" spans="22:22" x14ac:dyDescent="0.35">
      <c r="V11220" s="17"/>
    </row>
    <row r="11221" spans="22:22" x14ac:dyDescent="0.35">
      <c r="V11221" s="17"/>
    </row>
    <row r="11222" spans="22:22" x14ac:dyDescent="0.35">
      <c r="V11222" s="17"/>
    </row>
    <row r="11223" spans="22:22" x14ac:dyDescent="0.35">
      <c r="V11223" s="17"/>
    </row>
    <row r="11224" spans="22:22" x14ac:dyDescent="0.35">
      <c r="V11224" s="17"/>
    </row>
    <row r="11225" spans="22:22" x14ac:dyDescent="0.35">
      <c r="V11225" s="17"/>
    </row>
    <row r="11226" spans="22:22" x14ac:dyDescent="0.35">
      <c r="V11226" s="17"/>
    </row>
    <row r="11227" spans="22:22" x14ac:dyDescent="0.35">
      <c r="V11227" s="17"/>
    </row>
    <row r="11228" spans="22:22" x14ac:dyDescent="0.35">
      <c r="V11228" s="17"/>
    </row>
    <row r="11229" spans="22:22" x14ac:dyDescent="0.35">
      <c r="V11229" s="17"/>
    </row>
    <row r="11230" spans="22:22" x14ac:dyDescent="0.35">
      <c r="V11230" s="17"/>
    </row>
    <row r="11231" spans="22:22" x14ac:dyDescent="0.35">
      <c r="V11231" s="17"/>
    </row>
    <row r="11232" spans="22:22" x14ac:dyDescent="0.35">
      <c r="V11232" s="17"/>
    </row>
    <row r="11233" spans="22:22" x14ac:dyDescent="0.35">
      <c r="V11233" s="17"/>
    </row>
    <row r="11234" spans="22:22" x14ac:dyDescent="0.35">
      <c r="V11234" s="17"/>
    </row>
    <row r="11235" spans="22:22" x14ac:dyDescent="0.35">
      <c r="V11235" s="17"/>
    </row>
    <row r="11236" spans="22:22" x14ac:dyDescent="0.35">
      <c r="V11236" s="17"/>
    </row>
    <row r="11237" spans="22:22" x14ac:dyDescent="0.35">
      <c r="V11237" s="17"/>
    </row>
    <row r="11238" spans="22:22" x14ac:dyDescent="0.35">
      <c r="V11238" s="17"/>
    </row>
    <row r="11239" spans="22:22" x14ac:dyDescent="0.35">
      <c r="V11239" s="17"/>
    </row>
    <row r="11240" spans="22:22" x14ac:dyDescent="0.35">
      <c r="V11240" s="17"/>
    </row>
    <row r="11241" spans="22:22" x14ac:dyDescent="0.35">
      <c r="V11241" s="17"/>
    </row>
    <row r="11242" spans="22:22" x14ac:dyDescent="0.35">
      <c r="V11242" s="17"/>
    </row>
    <row r="11243" spans="22:22" x14ac:dyDescent="0.35">
      <c r="V11243" s="17"/>
    </row>
    <row r="11244" spans="22:22" x14ac:dyDescent="0.35">
      <c r="V11244" s="17"/>
    </row>
    <row r="11245" spans="22:22" x14ac:dyDescent="0.35">
      <c r="V11245" s="17"/>
    </row>
    <row r="11246" spans="22:22" x14ac:dyDescent="0.35">
      <c r="V11246" s="17"/>
    </row>
    <row r="11247" spans="22:22" x14ac:dyDescent="0.35">
      <c r="V11247" s="17"/>
    </row>
    <row r="11248" spans="22:22" x14ac:dyDescent="0.35">
      <c r="V11248" s="17"/>
    </row>
    <row r="11249" spans="22:22" x14ac:dyDescent="0.35">
      <c r="V11249" s="17"/>
    </row>
    <row r="11250" spans="22:22" x14ac:dyDescent="0.35">
      <c r="V11250" s="17"/>
    </row>
    <row r="11251" spans="22:22" x14ac:dyDescent="0.35">
      <c r="V11251" s="17"/>
    </row>
    <row r="11252" spans="22:22" x14ac:dyDescent="0.35">
      <c r="V11252" s="17"/>
    </row>
    <row r="11253" spans="22:22" x14ac:dyDescent="0.35">
      <c r="V11253" s="17"/>
    </row>
    <row r="11254" spans="22:22" x14ac:dyDescent="0.35">
      <c r="V11254" s="17"/>
    </row>
    <row r="11255" spans="22:22" x14ac:dyDescent="0.35">
      <c r="V11255" s="17"/>
    </row>
    <row r="11256" spans="22:22" x14ac:dyDescent="0.35">
      <c r="V11256" s="17"/>
    </row>
    <row r="11257" spans="22:22" x14ac:dyDescent="0.35">
      <c r="V11257" s="17"/>
    </row>
    <row r="11258" spans="22:22" x14ac:dyDescent="0.35">
      <c r="V11258" s="17"/>
    </row>
    <row r="11259" spans="22:22" x14ac:dyDescent="0.35">
      <c r="V11259" s="17"/>
    </row>
    <row r="11260" spans="22:22" x14ac:dyDescent="0.35">
      <c r="V11260" s="17"/>
    </row>
    <row r="11261" spans="22:22" x14ac:dyDescent="0.35">
      <c r="V11261" s="17"/>
    </row>
    <row r="11262" spans="22:22" x14ac:dyDescent="0.35">
      <c r="V11262" s="17"/>
    </row>
    <row r="11263" spans="22:22" x14ac:dyDescent="0.35">
      <c r="V11263" s="17"/>
    </row>
    <row r="11264" spans="22:22" x14ac:dyDescent="0.35">
      <c r="V11264" s="17"/>
    </row>
    <row r="11265" spans="22:22" x14ac:dyDescent="0.35">
      <c r="V11265" s="17"/>
    </row>
    <row r="11266" spans="22:22" x14ac:dyDescent="0.35">
      <c r="V11266" s="17"/>
    </row>
    <row r="11267" spans="22:22" x14ac:dyDescent="0.35">
      <c r="V11267" s="17"/>
    </row>
    <row r="11268" spans="22:22" x14ac:dyDescent="0.35">
      <c r="V11268" s="17"/>
    </row>
    <row r="11269" spans="22:22" x14ac:dyDescent="0.35">
      <c r="V11269" s="17"/>
    </row>
    <row r="11270" spans="22:22" x14ac:dyDescent="0.35">
      <c r="V11270" s="17"/>
    </row>
    <row r="11271" spans="22:22" x14ac:dyDescent="0.35">
      <c r="V11271" s="17"/>
    </row>
    <row r="11272" spans="22:22" x14ac:dyDescent="0.35">
      <c r="V11272" s="17"/>
    </row>
    <row r="11273" spans="22:22" x14ac:dyDescent="0.35">
      <c r="V11273" s="17"/>
    </row>
    <row r="11274" spans="22:22" x14ac:dyDescent="0.35">
      <c r="V11274" s="17"/>
    </row>
    <row r="11275" spans="22:22" x14ac:dyDescent="0.35">
      <c r="V11275" s="17"/>
    </row>
    <row r="11276" spans="22:22" x14ac:dyDescent="0.35">
      <c r="V11276" s="17"/>
    </row>
    <row r="11277" spans="22:22" x14ac:dyDescent="0.35">
      <c r="V11277" s="17"/>
    </row>
    <row r="11278" spans="22:22" x14ac:dyDescent="0.35">
      <c r="V11278" s="17"/>
    </row>
    <row r="11279" spans="22:22" x14ac:dyDescent="0.35">
      <c r="V11279" s="17"/>
    </row>
    <row r="11280" spans="22:22" x14ac:dyDescent="0.35">
      <c r="V11280" s="17"/>
    </row>
    <row r="11281" spans="22:22" x14ac:dyDescent="0.35">
      <c r="V11281" s="17"/>
    </row>
    <row r="11282" spans="22:22" x14ac:dyDescent="0.35">
      <c r="V11282" s="17"/>
    </row>
    <row r="11283" spans="22:22" x14ac:dyDescent="0.35">
      <c r="V11283" s="17"/>
    </row>
    <row r="11284" spans="22:22" x14ac:dyDescent="0.35">
      <c r="V11284" s="17"/>
    </row>
    <row r="11285" spans="22:22" x14ac:dyDescent="0.35">
      <c r="V11285" s="17"/>
    </row>
    <row r="11286" spans="22:22" x14ac:dyDescent="0.35">
      <c r="V11286" s="17"/>
    </row>
    <row r="11287" spans="22:22" x14ac:dyDescent="0.35">
      <c r="V11287" s="17"/>
    </row>
    <row r="11288" spans="22:22" x14ac:dyDescent="0.35">
      <c r="V11288" s="17"/>
    </row>
    <row r="11289" spans="22:22" x14ac:dyDescent="0.35">
      <c r="V11289" s="17"/>
    </row>
    <row r="11290" spans="22:22" x14ac:dyDescent="0.35">
      <c r="V11290" s="17"/>
    </row>
    <row r="11291" spans="22:22" x14ac:dyDescent="0.35">
      <c r="V11291" s="17"/>
    </row>
    <row r="11292" spans="22:22" x14ac:dyDescent="0.35">
      <c r="V11292" s="17"/>
    </row>
    <row r="11293" spans="22:22" x14ac:dyDescent="0.35">
      <c r="V11293" s="17"/>
    </row>
    <row r="11294" spans="22:22" x14ac:dyDescent="0.35">
      <c r="V11294" s="17"/>
    </row>
    <row r="11295" spans="22:22" x14ac:dyDescent="0.35">
      <c r="V11295" s="17"/>
    </row>
    <row r="11296" spans="22:22" x14ac:dyDescent="0.35">
      <c r="V11296" s="17"/>
    </row>
    <row r="11297" spans="22:22" x14ac:dyDescent="0.35">
      <c r="V11297" s="17"/>
    </row>
    <row r="11298" spans="22:22" x14ac:dyDescent="0.35">
      <c r="V11298" s="17"/>
    </row>
    <row r="11299" spans="22:22" x14ac:dyDescent="0.35">
      <c r="V11299" s="17"/>
    </row>
    <row r="11300" spans="22:22" x14ac:dyDescent="0.35">
      <c r="V11300" s="17"/>
    </row>
    <row r="11301" spans="22:22" x14ac:dyDescent="0.35">
      <c r="V11301" s="17"/>
    </row>
    <row r="11302" spans="22:22" x14ac:dyDescent="0.35">
      <c r="V11302" s="17"/>
    </row>
    <row r="11303" spans="22:22" x14ac:dyDescent="0.35">
      <c r="V11303" s="17"/>
    </row>
    <row r="11304" spans="22:22" x14ac:dyDescent="0.35">
      <c r="V11304" s="17"/>
    </row>
    <row r="11305" spans="22:22" x14ac:dyDescent="0.35">
      <c r="V11305" s="17"/>
    </row>
    <row r="11306" spans="22:22" x14ac:dyDescent="0.35">
      <c r="V11306" s="17"/>
    </row>
    <row r="11307" spans="22:22" x14ac:dyDescent="0.35">
      <c r="V11307" s="17"/>
    </row>
    <row r="11308" spans="22:22" x14ac:dyDescent="0.35">
      <c r="V11308" s="17"/>
    </row>
    <row r="11309" spans="22:22" x14ac:dyDescent="0.35">
      <c r="V11309" s="17"/>
    </row>
    <row r="11310" spans="22:22" x14ac:dyDescent="0.35">
      <c r="V11310" s="17"/>
    </row>
    <row r="11311" spans="22:22" x14ac:dyDescent="0.35">
      <c r="V11311" s="17"/>
    </row>
    <row r="11312" spans="22:22" x14ac:dyDescent="0.35">
      <c r="V11312" s="17"/>
    </row>
    <row r="11313" spans="22:22" x14ac:dyDescent="0.35">
      <c r="V11313" s="17"/>
    </row>
    <row r="11314" spans="22:22" x14ac:dyDescent="0.35">
      <c r="V11314" s="17"/>
    </row>
    <row r="11315" spans="22:22" x14ac:dyDescent="0.35">
      <c r="V11315" s="17"/>
    </row>
    <row r="11316" spans="22:22" x14ac:dyDescent="0.35">
      <c r="V11316" s="17"/>
    </row>
    <row r="11317" spans="22:22" x14ac:dyDescent="0.35">
      <c r="V11317" s="17"/>
    </row>
    <row r="11318" spans="22:22" x14ac:dyDescent="0.35">
      <c r="V11318" s="17"/>
    </row>
    <row r="11319" spans="22:22" x14ac:dyDescent="0.35">
      <c r="V11319" s="17"/>
    </row>
    <row r="11320" spans="22:22" x14ac:dyDescent="0.35">
      <c r="V11320" s="17"/>
    </row>
    <row r="11321" spans="22:22" x14ac:dyDescent="0.35">
      <c r="V11321" s="17"/>
    </row>
    <row r="11322" spans="22:22" x14ac:dyDescent="0.35">
      <c r="V11322" s="17"/>
    </row>
    <row r="11323" spans="22:22" x14ac:dyDescent="0.35">
      <c r="V11323" s="17"/>
    </row>
    <row r="11324" spans="22:22" x14ac:dyDescent="0.35">
      <c r="V11324" s="17"/>
    </row>
    <row r="11325" spans="22:22" x14ac:dyDescent="0.35">
      <c r="V11325" s="17"/>
    </row>
    <row r="11326" spans="22:22" x14ac:dyDescent="0.35">
      <c r="V11326" s="17"/>
    </row>
    <row r="11327" spans="22:22" x14ac:dyDescent="0.35">
      <c r="V11327" s="17"/>
    </row>
    <row r="11328" spans="22:22" x14ac:dyDescent="0.35">
      <c r="V11328" s="17"/>
    </row>
    <row r="11329" spans="22:22" x14ac:dyDescent="0.35">
      <c r="V11329" s="17"/>
    </row>
    <row r="11330" spans="22:22" x14ac:dyDescent="0.35">
      <c r="V11330" s="17"/>
    </row>
    <row r="11331" spans="22:22" x14ac:dyDescent="0.35">
      <c r="V11331" s="17"/>
    </row>
    <row r="11332" spans="22:22" x14ac:dyDescent="0.35">
      <c r="V11332" s="17"/>
    </row>
    <row r="11333" spans="22:22" x14ac:dyDescent="0.35">
      <c r="V11333" s="17"/>
    </row>
    <row r="11334" spans="22:22" x14ac:dyDescent="0.35">
      <c r="V11334" s="17"/>
    </row>
    <row r="11335" spans="22:22" x14ac:dyDescent="0.35">
      <c r="V11335" s="17"/>
    </row>
    <row r="11336" spans="22:22" x14ac:dyDescent="0.35">
      <c r="V11336" s="17"/>
    </row>
    <row r="11337" spans="22:22" x14ac:dyDescent="0.35">
      <c r="V11337" s="17"/>
    </row>
    <row r="11338" spans="22:22" x14ac:dyDescent="0.35">
      <c r="V11338" s="17"/>
    </row>
    <row r="11339" spans="22:22" x14ac:dyDescent="0.35">
      <c r="V11339" s="17"/>
    </row>
    <row r="11340" spans="22:22" x14ac:dyDescent="0.35">
      <c r="V11340" s="17"/>
    </row>
    <row r="11341" spans="22:22" x14ac:dyDescent="0.35">
      <c r="V11341" s="17"/>
    </row>
    <row r="11342" spans="22:22" x14ac:dyDescent="0.35">
      <c r="V11342" s="17"/>
    </row>
    <row r="11343" spans="22:22" x14ac:dyDescent="0.35">
      <c r="V11343" s="17"/>
    </row>
    <row r="11344" spans="22:22" x14ac:dyDescent="0.35">
      <c r="V11344" s="17"/>
    </row>
    <row r="11345" spans="22:22" x14ac:dyDescent="0.35">
      <c r="V11345" s="17"/>
    </row>
    <row r="11346" spans="22:22" x14ac:dyDescent="0.35">
      <c r="V11346" s="17"/>
    </row>
    <row r="11347" spans="22:22" x14ac:dyDescent="0.35">
      <c r="V11347" s="17"/>
    </row>
    <row r="11348" spans="22:22" x14ac:dyDescent="0.35">
      <c r="V11348" s="17"/>
    </row>
    <row r="11349" spans="22:22" x14ac:dyDescent="0.35">
      <c r="V11349" s="17"/>
    </row>
    <row r="11350" spans="22:22" x14ac:dyDescent="0.35">
      <c r="V11350" s="17"/>
    </row>
    <row r="11351" spans="22:22" x14ac:dyDescent="0.35">
      <c r="V11351" s="17"/>
    </row>
    <row r="11352" spans="22:22" x14ac:dyDescent="0.35">
      <c r="V11352" s="17"/>
    </row>
    <row r="11353" spans="22:22" x14ac:dyDescent="0.35">
      <c r="V11353" s="17"/>
    </row>
    <row r="11354" spans="22:22" x14ac:dyDescent="0.35">
      <c r="V11354" s="17"/>
    </row>
    <row r="11355" spans="22:22" x14ac:dyDescent="0.35">
      <c r="V11355" s="17"/>
    </row>
    <row r="11356" spans="22:22" x14ac:dyDescent="0.35">
      <c r="V11356" s="17"/>
    </row>
    <row r="11357" spans="22:22" x14ac:dyDescent="0.35">
      <c r="V11357" s="17"/>
    </row>
    <row r="11358" spans="22:22" x14ac:dyDescent="0.35">
      <c r="V11358" s="17"/>
    </row>
    <row r="11359" spans="22:22" x14ac:dyDescent="0.35">
      <c r="V11359" s="17"/>
    </row>
    <row r="11360" spans="22:22" x14ac:dyDescent="0.35">
      <c r="V11360" s="17"/>
    </row>
    <row r="11361" spans="22:22" x14ac:dyDescent="0.35">
      <c r="V11361" s="17"/>
    </row>
    <row r="11362" spans="22:22" x14ac:dyDescent="0.35">
      <c r="V11362" s="17"/>
    </row>
    <row r="11363" spans="22:22" x14ac:dyDescent="0.35">
      <c r="V11363" s="17"/>
    </row>
    <row r="11364" spans="22:22" x14ac:dyDescent="0.35">
      <c r="V11364" s="17"/>
    </row>
    <row r="11365" spans="22:22" x14ac:dyDescent="0.35">
      <c r="V11365" s="17"/>
    </row>
    <row r="11366" spans="22:22" x14ac:dyDescent="0.35">
      <c r="V11366" s="17"/>
    </row>
    <row r="11367" spans="22:22" x14ac:dyDescent="0.35">
      <c r="V11367" s="17"/>
    </row>
    <row r="11368" spans="22:22" x14ac:dyDescent="0.35">
      <c r="V11368" s="17"/>
    </row>
    <row r="11369" spans="22:22" x14ac:dyDescent="0.35">
      <c r="V11369" s="17"/>
    </row>
    <row r="11370" spans="22:22" x14ac:dyDescent="0.35">
      <c r="V11370" s="17"/>
    </row>
    <row r="11371" spans="22:22" x14ac:dyDescent="0.35">
      <c r="V11371" s="17"/>
    </row>
    <row r="11372" spans="22:22" x14ac:dyDescent="0.35">
      <c r="V11372" s="17"/>
    </row>
    <row r="11373" spans="22:22" x14ac:dyDescent="0.35">
      <c r="V11373" s="17"/>
    </row>
    <row r="11374" spans="22:22" x14ac:dyDescent="0.35">
      <c r="V11374" s="17"/>
    </row>
    <row r="11375" spans="22:22" x14ac:dyDescent="0.35">
      <c r="V11375" s="17"/>
    </row>
    <row r="11376" spans="22:22" x14ac:dyDescent="0.35">
      <c r="V11376" s="17"/>
    </row>
    <row r="11377" spans="22:22" x14ac:dyDescent="0.35">
      <c r="V11377" s="17"/>
    </row>
    <row r="11378" spans="22:22" x14ac:dyDescent="0.35">
      <c r="V11378" s="17"/>
    </row>
    <row r="11379" spans="22:22" x14ac:dyDescent="0.35">
      <c r="V11379" s="17"/>
    </row>
    <row r="11380" spans="22:22" x14ac:dyDescent="0.35">
      <c r="V11380" s="17"/>
    </row>
    <row r="11381" spans="22:22" x14ac:dyDescent="0.35">
      <c r="V11381" s="17"/>
    </row>
    <row r="11382" spans="22:22" x14ac:dyDescent="0.35">
      <c r="V11382" s="17"/>
    </row>
    <row r="11383" spans="22:22" x14ac:dyDescent="0.35">
      <c r="V11383" s="17"/>
    </row>
    <row r="11384" spans="22:22" x14ac:dyDescent="0.35">
      <c r="V11384" s="17"/>
    </row>
    <row r="11385" spans="22:22" x14ac:dyDescent="0.35">
      <c r="V11385" s="17"/>
    </row>
    <row r="11386" spans="22:22" x14ac:dyDescent="0.35">
      <c r="V11386" s="17"/>
    </row>
    <row r="11387" spans="22:22" x14ac:dyDescent="0.35">
      <c r="V11387" s="17"/>
    </row>
    <row r="11388" spans="22:22" x14ac:dyDescent="0.35">
      <c r="V11388" s="17"/>
    </row>
    <row r="11389" spans="22:22" x14ac:dyDescent="0.35">
      <c r="V11389" s="17"/>
    </row>
    <row r="11390" spans="22:22" x14ac:dyDescent="0.35">
      <c r="V11390" s="17"/>
    </row>
    <row r="11391" spans="22:22" x14ac:dyDescent="0.35">
      <c r="V11391" s="17"/>
    </row>
    <row r="11392" spans="22:22" x14ac:dyDescent="0.35">
      <c r="V11392" s="17"/>
    </row>
    <row r="11393" spans="22:22" x14ac:dyDescent="0.35">
      <c r="V11393" s="17"/>
    </row>
    <row r="11394" spans="22:22" x14ac:dyDescent="0.35">
      <c r="V11394" s="17"/>
    </row>
    <row r="11395" spans="22:22" x14ac:dyDescent="0.35">
      <c r="V11395" s="17"/>
    </row>
    <row r="11396" spans="22:22" x14ac:dyDescent="0.35">
      <c r="V11396" s="17"/>
    </row>
    <row r="11397" spans="22:22" x14ac:dyDescent="0.35">
      <c r="V11397" s="17"/>
    </row>
    <row r="11398" spans="22:22" x14ac:dyDescent="0.35">
      <c r="V11398" s="17"/>
    </row>
    <row r="11399" spans="22:22" x14ac:dyDescent="0.35">
      <c r="V11399" s="17"/>
    </row>
    <row r="11400" spans="22:22" x14ac:dyDescent="0.35">
      <c r="V11400" s="17"/>
    </row>
    <row r="11401" spans="22:22" x14ac:dyDescent="0.35">
      <c r="V11401" s="17"/>
    </row>
    <row r="11402" spans="22:22" x14ac:dyDescent="0.35">
      <c r="V11402" s="17"/>
    </row>
    <row r="11403" spans="22:22" x14ac:dyDescent="0.35">
      <c r="V11403" s="17"/>
    </row>
    <row r="11404" spans="22:22" x14ac:dyDescent="0.35">
      <c r="V11404" s="17"/>
    </row>
    <row r="11405" spans="22:22" x14ac:dyDescent="0.35">
      <c r="V11405" s="17"/>
    </row>
    <row r="11406" spans="22:22" x14ac:dyDescent="0.35">
      <c r="V11406" s="17"/>
    </row>
    <row r="11407" spans="22:22" x14ac:dyDescent="0.35">
      <c r="V11407" s="17"/>
    </row>
    <row r="11408" spans="22:22" x14ac:dyDescent="0.35">
      <c r="V11408" s="17"/>
    </row>
    <row r="11409" spans="22:22" x14ac:dyDescent="0.35">
      <c r="V11409" s="17"/>
    </row>
    <row r="11410" spans="22:22" x14ac:dyDescent="0.35">
      <c r="V11410" s="17"/>
    </row>
    <row r="11411" spans="22:22" x14ac:dyDescent="0.35">
      <c r="V11411" s="17"/>
    </row>
    <row r="11412" spans="22:22" x14ac:dyDescent="0.35">
      <c r="V11412" s="17"/>
    </row>
    <row r="11413" spans="22:22" x14ac:dyDescent="0.35">
      <c r="V11413" s="17"/>
    </row>
    <row r="11414" spans="22:22" x14ac:dyDescent="0.35">
      <c r="V11414" s="17"/>
    </row>
    <row r="11415" spans="22:22" x14ac:dyDescent="0.35">
      <c r="V11415" s="17"/>
    </row>
    <row r="11416" spans="22:22" x14ac:dyDescent="0.35">
      <c r="V11416" s="17"/>
    </row>
    <row r="11417" spans="22:22" x14ac:dyDescent="0.35">
      <c r="V11417" s="17"/>
    </row>
    <row r="11418" spans="22:22" x14ac:dyDescent="0.35">
      <c r="V11418" s="17"/>
    </row>
    <row r="11419" spans="22:22" x14ac:dyDescent="0.35">
      <c r="V11419" s="17"/>
    </row>
    <row r="11420" spans="22:22" x14ac:dyDescent="0.35">
      <c r="V11420" s="17"/>
    </row>
    <row r="11421" spans="22:22" x14ac:dyDescent="0.35">
      <c r="V11421" s="17"/>
    </row>
    <row r="11422" spans="22:22" x14ac:dyDescent="0.35">
      <c r="V11422" s="17"/>
    </row>
    <row r="11423" spans="22:22" x14ac:dyDescent="0.35">
      <c r="V11423" s="17"/>
    </row>
    <row r="11424" spans="22:22" x14ac:dyDescent="0.35">
      <c r="V11424" s="17"/>
    </row>
    <row r="11425" spans="22:22" x14ac:dyDescent="0.35">
      <c r="V11425" s="17"/>
    </row>
    <row r="11426" spans="22:22" x14ac:dyDescent="0.35">
      <c r="V11426" s="17"/>
    </row>
    <row r="11427" spans="22:22" x14ac:dyDescent="0.35">
      <c r="V11427" s="17"/>
    </row>
    <row r="11428" spans="22:22" x14ac:dyDescent="0.35">
      <c r="V11428" s="17"/>
    </row>
    <row r="11429" spans="22:22" x14ac:dyDescent="0.35">
      <c r="V11429" s="17"/>
    </row>
    <row r="11430" spans="22:22" x14ac:dyDescent="0.35">
      <c r="V11430" s="17"/>
    </row>
    <row r="11431" spans="22:22" x14ac:dyDescent="0.35">
      <c r="V11431" s="17"/>
    </row>
    <row r="11432" spans="22:22" x14ac:dyDescent="0.35">
      <c r="V11432" s="17"/>
    </row>
    <row r="11433" spans="22:22" x14ac:dyDescent="0.35">
      <c r="V11433" s="17"/>
    </row>
    <row r="11434" spans="22:22" x14ac:dyDescent="0.35">
      <c r="V11434" s="17"/>
    </row>
    <row r="11435" spans="22:22" x14ac:dyDescent="0.35">
      <c r="V11435" s="17"/>
    </row>
    <row r="11436" spans="22:22" x14ac:dyDescent="0.35">
      <c r="V11436" s="17"/>
    </row>
    <row r="11437" spans="22:22" x14ac:dyDescent="0.35">
      <c r="V11437" s="17"/>
    </row>
    <row r="11438" spans="22:22" x14ac:dyDescent="0.35">
      <c r="V11438" s="17"/>
    </row>
    <row r="11439" spans="22:22" x14ac:dyDescent="0.35">
      <c r="V11439" s="17"/>
    </row>
    <row r="11440" spans="22:22" x14ac:dyDescent="0.35">
      <c r="V11440" s="17"/>
    </row>
    <row r="11441" spans="22:22" x14ac:dyDescent="0.35">
      <c r="V11441" s="17"/>
    </row>
    <row r="11442" spans="22:22" x14ac:dyDescent="0.35">
      <c r="V11442" s="17"/>
    </row>
    <row r="11443" spans="22:22" x14ac:dyDescent="0.35">
      <c r="V11443" s="17"/>
    </row>
    <row r="11444" spans="22:22" x14ac:dyDescent="0.35">
      <c r="V11444" s="17"/>
    </row>
    <row r="11445" spans="22:22" x14ac:dyDescent="0.35">
      <c r="V11445" s="17"/>
    </row>
    <row r="11446" spans="22:22" x14ac:dyDescent="0.35">
      <c r="V11446" s="17"/>
    </row>
    <row r="11447" spans="22:22" x14ac:dyDescent="0.35">
      <c r="V11447" s="17"/>
    </row>
    <row r="11448" spans="22:22" x14ac:dyDescent="0.35">
      <c r="V11448" s="17"/>
    </row>
    <row r="11449" spans="22:22" x14ac:dyDescent="0.35">
      <c r="V11449" s="17"/>
    </row>
    <row r="11450" spans="22:22" x14ac:dyDescent="0.35">
      <c r="V11450" s="17"/>
    </row>
    <row r="11451" spans="22:22" x14ac:dyDescent="0.35">
      <c r="V11451" s="17"/>
    </row>
    <row r="11452" spans="22:22" x14ac:dyDescent="0.35">
      <c r="V11452" s="17"/>
    </row>
    <row r="11453" spans="22:22" x14ac:dyDescent="0.35">
      <c r="V11453" s="17"/>
    </row>
    <row r="11454" spans="22:22" x14ac:dyDescent="0.35">
      <c r="V11454" s="17"/>
    </row>
    <row r="11455" spans="22:22" x14ac:dyDescent="0.35">
      <c r="V11455" s="17"/>
    </row>
    <row r="11456" spans="22:22" x14ac:dyDescent="0.35">
      <c r="V11456" s="17"/>
    </row>
    <row r="11457" spans="22:22" x14ac:dyDescent="0.35">
      <c r="V11457" s="17"/>
    </row>
    <row r="11458" spans="22:22" x14ac:dyDescent="0.35">
      <c r="V11458" s="17"/>
    </row>
    <row r="11459" spans="22:22" x14ac:dyDescent="0.35">
      <c r="V11459" s="17"/>
    </row>
    <row r="11460" spans="22:22" x14ac:dyDescent="0.35">
      <c r="V11460" s="17"/>
    </row>
    <row r="11461" spans="22:22" x14ac:dyDescent="0.35">
      <c r="V11461" s="17"/>
    </row>
    <row r="11462" spans="22:22" x14ac:dyDescent="0.35">
      <c r="V11462" s="17"/>
    </row>
    <row r="11463" spans="22:22" x14ac:dyDescent="0.35">
      <c r="V11463" s="17"/>
    </row>
    <row r="11464" spans="22:22" x14ac:dyDescent="0.35">
      <c r="V11464" s="17"/>
    </row>
    <row r="11465" spans="22:22" x14ac:dyDescent="0.35">
      <c r="V11465" s="17"/>
    </row>
    <row r="11466" spans="22:22" x14ac:dyDescent="0.35">
      <c r="V11466" s="17"/>
    </row>
    <row r="11467" spans="22:22" x14ac:dyDescent="0.35">
      <c r="V11467" s="17"/>
    </row>
    <row r="11468" spans="22:22" x14ac:dyDescent="0.35">
      <c r="V11468" s="17"/>
    </row>
    <row r="11469" spans="22:22" x14ac:dyDescent="0.35">
      <c r="V11469" s="17"/>
    </row>
    <row r="11470" spans="22:22" x14ac:dyDescent="0.35">
      <c r="V11470" s="17"/>
    </row>
    <row r="11471" spans="22:22" x14ac:dyDescent="0.35">
      <c r="V11471" s="17"/>
    </row>
    <row r="11472" spans="22:22" x14ac:dyDescent="0.35">
      <c r="V11472" s="17"/>
    </row>
    <row r="11473" spans="22:22" x14ac:dyDescent="0.35">
      <c r="V11473" s="17"/>
    </row>
    <row r="11474" spans="22:22" x14ac:dyDescent="0.35">
      <c r="V11474" s="17"/>
    </row>
    <row r="11475" spans="22:22" x14ac:dyDescent="0.35">
      <c r="V11475" s="17"/>
    </row>
    <row r="11476" spans="22:22" x14ac:dyDescent="0.35">
      <c r="V11476" s="17"/>
    </row>
    <row r="11477" spans="22:22" x14ac:dyDescent="0.35">
      <c r="V11477" s="17"/>
    </row>
    <row r="11478" spans="22:22" x14ac:dyDescent="0.35">
      <c r="V11478" s="17"/>
    </row>
    <row r="11479" spans="22:22" x14ac:dyDescent="0.35">
      <c r="V11479" s="17"/>
    </row>
    <row r="11480" spans="22:22" x14ac:dyDescent="0.35">
      <c r="V11480" s="17"/>
    </row>
    <row r="11481" spans="22:22" x14ac:dyDescent="0.35">
      <c r="V11481" s="17"/>
    </row>
    <row r="11482" spans="22:22" x14ac:dyDescent="0.35">
      <c r="V11482" s="17"/>
    </row>
    <row r="11483" spans="22:22" x14ac:dyDescent="0.35">
      <c r="V11483" s="17"/>
    </row>
    <row r="11484" spans="22:22" x14ac:dyDescent="0.35">
      <c r="V11484" s="17"/>
    </row>
    <row r="11485" spans="22:22" x14ac:dyDescent="0.35">
      <c r="V11485" s="17"/>
    </row>
    <row r="11486" spans="22:22" x14ac:dyDescent="0.35">
      <c r="V11486" s="17"/>
    </row>
    <row r="11487" spans="22:22" x14ac:dyDescent="0.35">
      <c r="V11487" s="17"/>
    </row>
    <row r="11488" spans="22:22" x14ac:dyDescent="0.35">
      <c r="V11488" s="17"/>
    </row>
    <row r="11489" spans="22:22" x14ac:dyDescent="0.35">
      <c r="V11489" s="17"/>
    </row>
    <row r="11490" spans="22:22" x14ac:dyDescent="0.35">
      <c r="V11490" s="17"/>
    </row>
    <row r="11491" spans="22:22" x14ac:dyDescent="0.35">
      <c r="V11491" s="17"/>
    </row>
    <row r="11492" spans="22:22" x14ac:dyDescent="0.35">
      <c r="V11492" s="17"/>
    </row>
    <row r="11493" spans="22:22" x14ac:dyDescent="0.35">
      <c r="V11493" s="17"/>
    </row>
    <row r="11494" spans="22:22" x14ac:dyDescent="0.35">
      <c r="V11494" s="17"/>
    </row>
    <row r="11495" spans="22:22" x14ac:dyDescent="0.35">
      <c r="V11495" s="17"/>
    </row>
    <row r="11496" spans="22:22" x14ac:dyDescent="0.35">
      <c r="V11496" s="17"/>
    </row>
    <row r="11497" spans="22:22" x14ac:dyDescent="0.35">
      <c r="V11497" s="17"/>
    </row>
    <row r="11498" spans="22:22" x14ac:dyDescent="0.35">
      <c r="V11498" s="17"/>
    </row>
    <row r="11499" spans="22:22" x14ac:dyDescent="0.35">
      <c r="V11499" s="17"/>
    </row>
    <row r="11500" spans="22:22" x14ac:dyDescent="0.35">
      <c r="V11500" s="17"/>
    </row>
    <row r="11501" spans="22:22" x14ac:dyDescent="0.35">
      <c r="V11501" s="17"/>
    </row>
    <row r="11502" spans="22:22" x14ac:dyDescent="0.35">
      <c r="V11502" s="17"/>
    </row>
    <row r="11503" spans="22:22" x14ac:dyDescent="0.35">
      <c r="V11503" s="17"/>
    </row>
    <row r="11504" spans="22:22" x14ac:dyDescent="0.35">
      <c r="V11504" s="17"/>
    </row>
    <row r="11505" spans="22:22" x14ac:dyDescent="0.35">
      <c r="V11505" s="17"/>
    </row>
    <row r="11506" spans="22:22" x14ac:dyDescent="0.35">
      <c r="V11506" s="17"/>
    </row>
    <row r="11507" spans="22:22" x14ac:dyDescent="0.35">
      <c r="V11507" s="17"/>
    </row>
    <row r="11508" spans="22:22" x14ac:dyDescent="0.35">
      <c r="V11508" s="17"/>
    </row>
    <row r="11509" spans="22:22" x14ac:dyDescent="0.35">
      <c r="V11509" s="17"/>
    </row>
    <row r="11510" spans="22:22" x14ac:dyDescent="0.35">
      <c r="V11510" s="17"/>
    </row>
    <row r="11511" spans="22:22" x14ac:dyDescent="0.35">
      <c r="V11511" s="17"/>
    </row>
    <row r="11512" spans="22:22" x14ac:dyDescent="0.35">
      <c r="V11512" s="17"/>
    </row>
    <row r="11513" spans="22:22" x14ac:dyDescent="0.35">
      <c r="V11513" s="17"/>
    </row>
    <row r="11514" spans="22:22" x14ac:dyDescent="0.35">
      <c r="V11514" s="17"/>
    </row>
    <row r="11515" spans="22:22" x14ac:dyDescent="0.35">
      <c r="V11515" s="17"/>
    </row>
    <row r="11516" spans="22:22" x14ac:dyDescent="0.35">
      <c r="V11516" s="17"/>
    </row>
    <row r="11517" spans="22:22" x14ac:dyDescent="0.35">
      <c r="V11517" s="17"/>
    </row>
    <row r="11518" spans="22:22" x14ac:dyDescent="0.35">
      <c r="V11518" s="17"/>
    </row>
    <row r="11519" spans="22:22" x14ac:dyDescent="0.35">
      <c r="V11519" s="17"/>
    </row>
    <row r="11520" spans="22:22" x14ac:dyDescent="0.35">
      <c r="V11520" s="17"/>
    </row>
    <row r="11521" spans="22:22" x14ac:dyDescent="0.35">
      <c r="V11521" s="17"/>
    </row>
    <row r="11522" spans="22:22" x14ac:dyDescent="0.35">
      <c r="V11522" s="17"/>
    </row>
    <row r="11523" spans="22:22" x14ac:dyDescent="0.35">
      <c r="V11523" s="17"/>
    </row>
    <row r="11524" spans="22:22" x14ac:dyDescent="0.35">
      <c r="V11524" s="17"/>
    </row>
    <row r="11525" spans="22:22" x14ac:dyDescent="0.35">
      <c r="V11525" s="17"/>
    </row>
    <row r="11526" spans="22:22" x14ac:dyDescent="0.35">
      <c r="V11526" s="17"/>
    </row>
    <row r="11527" spans="22:22" x14ac:dyDescent="0.35">
      <c r="V11527" s="17"/>
    </row>
    <row r="11528" spans="22:22" x14ac:dyDescent="0.35">
      <c r="V11528" s="17"/>
    </row>
    <row r="11529" spans="22:22" x14ac:dyDescent="0.35">
      <c r="V11529" s="17"/>
    </row>
    <row r="11530" spans="22:22" x14ac:dyDescent="0.35">
      <c r="V11530" s="17"/>
    </row>
    <row r="11531" spans="22:22" x14ac:dyDescent="0.35">
      <c r="V11531" s="17"/>
    </row>
    <row r="11532" spans="22:22" x14ac:dyDescent="0.35">
      <c r="V11532" s="17"/>
    </row>
    <row r="11533" spans="22:22" x14ac:dyDescent="0.35">
      <c r="V11533" s="17"/>
    </row>
    <row r="11534" spans="22:22" x14ac:dyDescent="0.35">
      <c r="V11534" s="17"/>
    </row>
    <row r="11535" spans="22:22" x14ac:dyDescent="0.35">
      <c r="V11535" s="17"/>
    </row>
    <row r="11536" spans="22:22" x14ac:dyDescent="0.35">
      <c r="V11536" s="17"/>
    </row>
    <row r="11537" spans="22:22" x14ac:dyDescent="0.35">
      <c r="V11537" s="17"/>
    </row>
    <row r="11538" spans="22:22" x14ac:dyDescent="0.35">
      <c r="V11538" s="17"/>
    </row>
    <row r="11539" spans="22:22" x14ac:dyDescent="0.35">
      <c r="V11539" s="17"/>
    </row>
    <row r="11540" spans="22:22" x14ac:dyDescent="0.35">
      <c r="V11540" s="17"/>
    </row>
    <row r="11541" spans="22:22" x14ac:dyDescent="0.35">
      <c r="V11541" s="17"/>
    </row>
    <row r="11542" spans="22:22" x14ac:dyDescent="0.35">
      <c r="V11542" s="17"/>
    </row>
    <row r="11543" spans="22:22" x14ac:dyDescent="0.35">
      <c r="V11543" s="17"/>
    </row>
    <row r="11544" spans="22:22" x14ac:dyDescent="0.35">
      <c r="V11544" s="17"/>
    </row>
    <row r="11545" spans="22:22" x14ac:dyDescent="0.35">
      <c r="V11545" s="17"/>
    </row>
    <row r="11546" spans="22:22" x14ac:dyDescent="0.35">
      <c r="V11546" s="17"/>
    </row>
    <row r="11547" spans="22:22" x14ac:dyDescent="0.35">
      <c r="V11547" s="17"/>
    </row>
    <row r="11548" spans="22:22" x14ac:dyDescent="0.35">
      <c r="V11548" s="17"/>
    </row>
    <row r="11549" spans="22:22" x14ac:dyDescent="0.35">
      <c r="V11549" s="17"/>
    </row>
    <row r="11550" spans="22:22" x14ac:dyDescent="0.35">
      <c r="V11550" s="17"/>
    </row>
    <row r="11551" spans="22:22" x14ac:dyDescent="0.35">
      <c r="V11551" s="17"/>
    </row>
    <row r="11552" spans="22:22" x14ac:dyDescent="0.35">
      <c r="V11552" s="17"/>
    </row>
    <row r="11553" spans="22:22" x14ac:dyDescent="0.35">
      <c r="V11553" s="17"/>
    </row>
    <row r="11554" spans="22:22" x14ac:dyDescent="0.35">
      <c r="V11554" s="17"/>
    </row>
    <row r="11555" spans="22:22" x14ac:dyDescent="0.35">
      <c r="V11555" s="17"/>
    </row>
    <row r="11556" spans="22:22" x14ac:dyDescent="0.35">
      <c r="V11556" s="17"/>
    </row>
    <row r="11557" spans="22:22" x14ac:dyDescent="0.35">
      <c r="V11557" s="17"/>
    </row>
    <row r="11558" spans="22:22" x14ac:dyDescent="0.35">
      <c r="V11558" s="17"/>
    </row>
    <row r="11559" spans="22:22" x14ac:dyDescent="0.35">
      <c r="V11559" s="17"/>
    </row>
    <row r="11560" spans="22:22" x14ac:dyDescent="0.35">
      <c r="V11560" s="17"/>
    </row>
    <row r="11561" spans="22:22" x14ac:dyDescent="0.35">
      <c r="V11561" s="17"/>
    </row>
    <row r="11562" spans="22:22" x14ac:dyDescent="0.35">
      <c r="V11562" s="17"/>
    </row>
    <row r="11563" spans="22:22" x14ac:dyDescent="0.35">
      <c r="V11563" s="17"/>
    </row>
    <row r="11564" spans="22:22" x14ac:dyDescent="0.35">
      <c r="V11564" s="17"/>
    </row>
    <row r="11565" spans="22:22" x14ac:dyDescent="0.35">
      <c r="V11565" s="17"/>
    </row>
    <row r="11566" spans="22:22" x14ac:dyDescent="0.35">
      <c r="V11566" s="17"/>
    </row>
    <row r="11567" spans="22:22" x14ac:dyDescent="0.35">
      <c r="V11567" s="17"/>
    </row>
    <row r="11568" spans="22:22" x14ac:dyDescent="0.35">
      <c r="V11568" s="17"/>
    </row>
    <row r="11569" spans="22:22" x14ac:dyDescent="0.35">
      <c r="V11569" s="17"/>
    </row>
    <row r="11570" spans="22:22" x14ac:dyDescent="0.35">
      <c r="V11570" s="17"/>
    </row>
    <row r="11571" spans="22:22" x14ac:dyDescent="0.35">
      <c r="V11571" s="17"/>
    </row>
    <row r="11572" spans="22:22" x14ac:dyDescent="0.35">
      <c r="V11572" s="17"/>
    </row>
    <row r="11573" spans="22:22" x14ac:dyDescent="0.35">
      <c r="V11573" s="17"/>
    </row>
    <row r="11574" spans="22:22" x14ac:dyDescent="0.35">
      <c r="V11574" s="17"/>
    </row>
    <row r="11575" spans="22:22" x14ac:dyDescent="0.35">
      <c r="V11575" s="17"/>
    </row>
    <row r="11576" spans="22:22" x14ac:dyDescent="0.35">
      <c r="V11576" s="17"/>
    </row>
    <row r="11577" spans="22:22" x14ac:dyDescent="0.35">
      <c r="V11577" s="17"/>
    </row>
    <row r="11578" spans="22:22" x14ac:dyDescent="0.35">
      <c r="V11578" s="17"/>
    </row>
    <row r="11579" spans="22:22" x14ac:dyDescent="0.35">
      <c r="V11579" s="17"/>
    </row>
    <row r="11580" spans="22:22" x14ac:dyDescent="0.35">
      <c r="V11580" s="17"/>
    </row>
    <row r="11581" spans="22:22" x14ac:dyDescent="0.35">
      <c r="V11581" s="17"/>
    </row>
    <row r="11582" spans="22:22" x14ac:dyDescent="0.35">
      <c r="V11582" s="17"/>
    </row>
    <row r="11583" spans="22:22" x14ac:dyDescent="0.35">
      <c r="V11583" s="17"/>
    </row>
    <row r="11584" spans="22:22" x14ac:dyDescent="0.35">
      <c r="V11584" s="17"/>
    </row>
    <row r="11585" spans="22:22" x14ac:dyDescent="0.35">
      <c r="V11585" s="17"/>
    </row>
    <row r="11586" spans="22:22" x14ac:dyDescent="0.35">
      <c r="V11586" s="17"/>
    </row>
    <row r="11587" spans="22:22" x14ac:dyDescent="0.35">
      <c r="V11587" s="17"/>
    </row>
    <row r="11588" spans="22:22" x14ac:dyDescent="0.35">
      <c r="V11588" s="17"/>
    </row>
    <row r="11589" spans="22:22" x14ac:dyDescent="0.35">
      <c r="V11589" s="17"/>
    </row>
    <row r="11590" spans="22:22" x14ac:dyDescent="0.35">
      <c r="V11590" s="17"/>
    </row>
    <row r="11591" spans="22:22" x14ac:dyDescent="0.35">
      <c r="V11591" s="17"/>
    </row>
    <row r="11592" spans="22:22" x14ac:dyDescent="0.35">
      <c r="V11592" s="17"/>
    </row>
    <row r="11593" spans="22:22" x14ac:dyDescent="0.35">
      <c r="V11593" s="17"/>
    </row>
    <row r="11594" spans="22:22" x14ac:dyDescent="0.35">
      <c r="V11594" s="17"/>
    </row>
    <row r="11595" spans="22:22" x14ac:dyDescent="0.35">
      <c r="V11595" s="17"/>
    </row>
    <row r="11596" spans="22:22" x14ac:dyDescent="0.35">
      <c r="V11596" s="17"/>
    </row>
    <row r="11597" spans="22:22" x14ac:dyDescent="0.35">
      <c r="V11597" s="17"/>
    </row>
    <row r="11598" spans="22:22" x14ac:dyDescent="0.35">
      <c r="V11598" s="17"/>
    </row>
    <row r="11599" spans="22:22" x14ac:dyDescent="0.35">
      <c r="V11599" s="17"/>
    </row>
    <row r="11600" spans="22:22" x14ac:dyDescent="0.35">
      <c r="V11600" s="17"/>
    </row>
    <row r="11601" spans="22:22" x14ac:dyDescent="0.35">
      <c r="V11601" s="17"/>
    </row>
    <row r="11602" spans="22:22" x14ac:dyDescent="0.35">
      <c r="V11602" s="17"/>
    </row>
    <row r="11603" spans="22:22" x14ac:dyDescent="0.35">
      <c r="V11603" s="17"/>
    </row>
    <row r="11604" spans="22:22" x14ac:dyDescent="0.35">
      <c r="V11604" s="17"/>
    </row>
    <row r="11605" spans="22:22" x14ac:dyDescent="0.35">
      <c r="V11605" s="17"/>
    </row>
    <row r="11606" spans="22:22" x14ac:dyDescent="0.35">
      <c r="V11606" s="17"/>
    </row>
    <row r="11607" spans="22:22" x14ac:dyDescent="0.35">
      <c r="V11607" s="17"/>
    </row>
    <row r="11608" spans="22:22" x14ac:dyDescent="0.35">
      <c r="V11608" s="17"/>
    </row>
    <row r="11609" spans="22:22" x14ac:dyDescent="0.35">
      <c r="V11609" s="17"/>
    </row>
    <row r="11610" spans="22:22" x14ac:dyDescent="0.35">
      <c r="V11610" s="17"/>
    </row>
    <row r="11611" spans="22:22" x14ac:dyDescent="0.35">
      <c r="V11611" s="17"/>
    </row>
    <row r="11612" spans="22:22" x14ac:dyDescent="0.35">
      <c r="V11612" s="17"/>
    </row>
    <row r="11613" spans="22:22" x14ac:dyDescent="0.35">
      <c r="V11613" s="17"/>
    </row>
    <row r="11614" spans="22:22" x14ac:dyDescent="0.35">
      <c r="V11614" s="17"/>
    </row>
    <row r="11615" spans="22:22" x14ac:dyDescent="0.35">
      <c r="V11615" s="17"/>
    </row>
    <row r="11616" spans="22:22" x14ac:dyDescent="0.35">
      <c r="V11616" s="17"/>
    </row>
    <row r="11617" spans="22:22" x14ac:dyDescent="0.35">
      <c r="V11617" s="17"/>
    </row>
    <row r="11618" spans="22:22" x14ac:dyDescent="0.35">
      <c r="V11618" s="17"/>
    </row>
    <row r="11619" spans="22:22" x14ac:dyDescent="0.35">
      <c r="V11619" s="17"/>
    </row>
    <row r="11620" spans="22:22" x14ac:dyDescent="0.35">
      <c r="V11620" s="17"/>
    </row>
    <row r="11621" spans="22:22" x14ac:dyDescent="0.35">
      <c r="V11621" s="17"/>
    </row>
    <row r="11622" spans="22:22" x14ac:dyDescent="0.35">
      <c r="V11622" s="17"/>
    </row>
    <row r="11623" spans="22:22" x14ac:dyDescent="0.35">
      <c r="V11623" s="17"/>
    </row>
    <row r="11624" spans="22:22" x14ac:dyDescent="0.35">
      <c r="V11624" s="17"/>
    </row>
    <row r="11625" spans="22:22" x14ac:dyDescent="0.35">
      <c r="V11625" s="17"/>
    </row>
    <row r="11626" spans="22:22" x14ac:dyDescent="0.35">
      <c r="V11626" s="17"/>
    </row>
    <row r="11627" spans="22:22" x14ac:dyDescent="0.35">
      <c r="V11627" s="17"/>
    </row>
    <row r="11628" spans="22:22" x14ac:dyDescent="0.35">
      <c r="V11628" s="17"/>
    </row>
    <row r="11629" spans="22:22" x14ac:dyDescent="0.35">
      <c r="V11629" s="17"/>
    </row>
    <row r="11630" spans="22:22" x14ac:dyDescent="0.35">
      <c r="V11630" s="17"/>
    </row>
    <row r="11631" spans="22:22" x14ac:dyDescent="0.35">
      <c r="V11631" s="17"/>
    </row>
    <row r="11632" spans="22:22" x14ac:dyDescent="0.35">
      <c r="V11632" s="17"/>
    </row>
    <row r="11633" spans="22:22" x14ac:dyDescent="0.35">
      <c r="V11633" s="17"/>
    </row>
    <row r="11634" spans="22:22" x14ac:dyDescent="0.35">
      <c r="V11634" s="17"/>
    </row>
    <row r="11635" spans="22:22" x14ac:dyDescent="0.35">
      <c r="V11635" s="17"/>
    </row>
    <row r="11636" spans="22:22" x14ac:dyDescent="0.35">
      <c r="V11636" s="17"/>
    </row>
    <row r="11637" spans="22:22" x14ac:dyDescent="0.35">
      <c r="V11637" s="17"/>
    </row>
    <row r="11638" spans="22:22" x14ac:dyDescent="0.35">
      <c r="V11638" s="17"/>
    </row>
    <row r="11639" spans="22:22" x14ac:dyDescent="0.35">
      <c r="V11639" s="17"/>
    </row>
    <row r="11640" spans="22:22" x14ac:dyDescent="0.35">
      <c r="V11640" s="17"/>
    </row>
    <row r="11641" spans="22:22" x14ac:dyDescent="0.35">
      <c r="V11641" s="17"/>
    </row>
    <row r="11642" spans="22:22" x14ac:dyDescent="0.35">
      <c r="V11642" s="17"/>
    </row>
    <row r="11643" spans="22:22" x14ac:dyDescent="0.35">
      <c r="V11643" s="17"/>
    </row>
    <row r="11644" spans="22:22" x14ac:dyDescent="0.35">
      <c r="V11644" s="17"/>
    </row>
    <row r="11645" spans="22:22" x14ac:dyDescent="0.35">
      <c r="V11645" s="17"/>
    </row>
    <row r="11646" spans="22:22" x14ac:dyDescent="0.35">
      <c r="V11646" s="17"/>
    </row>
    <row r="11647" spans="22:22" x14ac:dyDescent="0.35">
      <c r="V11647" s="17"/>
    </row>
    <row r="11648" spans="22:22" x14ac:dyDescent="0.35">
      <c r="V11648" s="17"/>
    </row>
    <row r="11649" spans="22:22" x14ac:dyDescent="0.35">
      <c r="V11649" s="17"/>
    </row>
    <row r="11650" spans="22:22" x14ac:dyDescent="0.35">
      <c r="V11650" s="17"/>
    </row>
    <row r="11651" spans="22:22" x14ac:dyDescent="0.35">
      <c r="V11651" s="17"/>
    </row>
    <row r="11652" spans="22:22" x14ac:dyDescent="0.35">
      <c r="V11652" s="17"/>
    </row>
    <row r="11653" spans="22:22" x14ac:dyDescent="0.35">
      <c r="V11653" s="17"/>
    </row>
    <row r="11654" spans="22:22" x14ac:dyDescent="0.35">
      <c r="V11654" s="17"/>
    </row>
    <row r="11655" spans="22:22" x14ac:dyDescent="0.35">
      <c r="V11655" s="17"/>
    </row>
    <row r="11656" spans="22:22" x14ac:dyDescent="0.35">
      <c r="V11656" s="17"/>
    </row>
    <row r="11657" spans="22:22" x14ac:dyDescent="0.35">
      <c r="V11657" s="17"/>
    </row>
    <row r="11658" spans="22:22" x14ac:dyDescent="0.35">
      <c r="V11658" s="17"/>
    </row>
    <row r="11659" spans="22:22" x14ac:dyDescent="0.35">
      <c r="V11659" s="17"/>
    </row>
    <row r="11660" spans="22:22" x14ac:dyDescent="0.35">
      <c r="V11660" s="17"/>
    </row>
    <row r="11661" spans="22:22" x14ac:dyDescent="0.35">
      <c r="V11661" s="17"/>
    </row>
    <row r="11662" spans="22:22" x14ac:dyDescent="0.35">
      <c r="V11662" s="17"/>
    </row>
    <row r="11663" spans="22:22" x14ac:dyDescent="0.35">
      <c r="V11663" s="17"/>
    </row>
    <row r="11664" spans="22:22" x14ac:dyDescent="0.35">
      <c r="V11664" s="17"/>
    </row>
    <row r="11665" spans="22:22" x14ac:dyDescent="0.35">
      <c r="V11665" s="17"/>
    </row>
    <row r="11666" spans="22:22" x14ac:dyDescent="0.35">
      <c r="V11666" s="17"/>
    </row>
    <row r="11667" spans="22:22" x14ac:dyDescent="0.35">
      <c r="V11667" s="17"/>
    </row>
    <row r="11668" spans="22:22" x14ac:dyDescent="0.35">
      <c r="V11668" s="17"/>
    </row>
    <row r="11669" spans="22:22" x14ac:dyDescent="0.35">
      <c r="V11669" s="17"/>
    </row>
    <row r="11670" spans="22:22" x14ac:dyDescent="0.35">
      <c r="V11670" s="17"/>
    </row>
    <row r="11671" spans="22:22" x14ac:dyDescent="0.35">
      <c r="V11671" s="17"/>
    </row>
    <row r="11672" spans="22:22" x14ac:dyDescent="0.35">
      <c r="V11672" s="17"/>
    </row>
    <row r="11673" spans="22:22" x14ac:dyDescent="0.35">
      <c r="V11673" s="17"/>
    </row>
    <row r="11674" spans="22:22" x14ac:dyDescent="0.35">
      <c r="V11674" s="17"/>
    </row>
    <row r="11675" spans="22:22" x14ac:dyDescent="0.35">
      <c r="V11675" s="17"/>
    </row>
    <row r="11676" spans="22:22" x14ac:dyDescent="0.35">
      <c r="V11676" s="17"/>
    </row>
    <row r="11677" spans="22:22" x14ac:dyDescent="0.35">
      <c r="V11677" s="17"/>
    </row>
    <row r="11678" spans="22:22" x14ac:dyDescent="0.35">
      <c r="V11678" s="17"/>
    </row>
    <row r="11679" spans="22:22" x14ac:dyDescent="0.35">
      <c r="V11679" s="17"/>
    </row>
    <row r="11680" spans="22:22" x14ac:dyDescent="0.35">
      <c r="V11680" s="17"/>
    </row>
    <row r="11681" spans="22:22" x14ac:dyDescent="0.35">
      <c r="V11681" s="17"/>
    </row>
    <row r="11682" spans="22:22" x14ac:dyDescent="0.35">
      <c r="V11682" s="17"/>
    </row>
    <row r="11683" spans="22:22" x14ac:dyDescent="0.35">
      <c r="V11683" s="17"/>
    </row>
    <row r="11684" spans="22:22" x14ac:dyDescent="0.35">
      <c r="V11684" s="17"/>
    </row>
    <row r="11685" spans="22:22" x14ac:dyDescent="0.35">
      <c r="V11685" s="17"/>
    </row>
    <row r="11686" spans="22:22" x14ac:dyDescent="0.35">
      <c r="V11686" s="17"/>
    </row>
    <row r="11687" spans="22:22" x14ac:dyDescent="0.35">
      <c r="V11687" s="17"/>
    </row>
    <row r="11688" spans="22:22" x14ac:dyDescent="0.35">
      <c r="V11688" s="17"/>
    </row>
    <row r="11689" spans="22:22" x14ac:dyDescent="0.35">
      <c r="V11689" s="17"/>
    </row>
    <row r="11690" spans="22:22" x14ac:dyDescent="0.35">
      <c r="V11690" s="17"/>
    </row>
    <row r="11691" spans="22:22" x14ac:dyDescent="0.35">
      <c r="V11691" s="17"/>
    </row>
    <row r="11692" spans="22:22" x14ac:dyDescent="0.35">
      <c r="V11692" s="17"/>
    </row>
    <row r="11693" spans="22:22" x14ac:dyDescent="0.35">
      <c r="V11693" s="17"/>
    </row>
    <row r="11694" spans="22:22" x14ac:dyDescent="0.35">
      <c r="V11694" s="17"/>
    </row>
    <row r="11695" spans="22:22" x14ac:dyDescent="0.35">
      <c r="V11695" s="17"/>
    </row>
    <row r="11696" spans="22:22" x14ac:dyDescent="0.35">
      <c r="V11696" s="17"/>
    </row>
    <row r="11697" spans="22:22" x14ac:dyDescent="0.35">
      <c r="V11697" s="17"/>
    </row>
    <row r="11698" spans="22:22" x14ac:dyDescent="0.35">
      <c r="V11698" s="17"/>
    </row>
    <row r="11699" spans="22:22" x14ac:dyDescent="0.35">
      <c r="V11699" s="17"/>
    </row>
    <row r="11700" spans="22:22" x14ac:dyDescent="0.35">
      <c r="V11700" s="17"/>
    </row>
    <row r="11701" spans="22:22" x14ac:dyDescent="0.35">
      <c r="V11701" s="17"/>
    </row>
    <row r="11702" spans="22:22" x14ac:dyDescent="0.35">
      <c r="V11702" s="17"/>
    </row>
    <row r="11703" spans="22:22" x14ac:dyDescent="0.35">
      <c r="V11703" s="17"/>
    </row>
    <row r="11704" spans="22:22" x14ac:dyDescent="0.35">
      <c r="V11704" s="17"/>
    </row>
    <row r="11705" spans="22:22" x14ac:dyDescent="0.35">
      <c r="V11705" s="17"/>
    </row>
    <row r="11706" spans="22:22" x14ac:dyDescent="0.35">
      <c r="V11706" s="17"/>
    </row>
    <row r="11707" spans="22:22" x14ac:dyDescent="0.35">
      <c r="V11707" s="17"/>
    </row>
    <row r="11708" spans="22:22" x14ac:dyDescent="0.35">
      <c r="V11708" s="17"/>
    </row>
    <row r="11709" spans="22:22" x14ac:dyDescent="0.35">
      <c r="V11709" s="17"/>
    </row>
    <row r="11710" spans="22:22" x14ac:dyDescent="0.35">
      <c r="V11710" s="17"/>
    </row>
    <row r="11711" spans="22:22" x14ac:dyDescent="0.35">
      <c r="V11711" s="17"/>
    </row>
    <row r="11712" spans="22:22" x14ac:dyDescent="0.35">
      <c r="V11712" s="17"/>
    </row>
    <row r="11713" spans="22:22" x14ac:dyDescent="0.35">
      <c r="V11713" s="17"/>
    </row>
    <row r="11714" spans="22:22" x14ac:dyDescent="0.35">
      <c r="V11714" s="17"/>
    </row>
    <row r="11715" spans="22:22" x14ac:dyDescent="0.35">
      <c r="V11715" s="17"/>
    </row>
    <row r="11716" spans="22:22" x14ac:dyDescent="0.35">
      <c r="V11716" s="17"/>
    </row>
    <row r="11717" spans="22:22" x14ac:dyDescent="0.35">
      <c r="V11717" s="17"/>
    </row>
    <row r="11718" spans="22:22" x14ac:dyDescent="0.35">
      <c r="V11718" s="17"/>
    </row>
    <row r="11719" spans="22:22" x14ac:dyDescent="0.35">
      <c r="V11719" s="17"/>
    </row>
    <row r="11720" spans="22:22" x14ac:dyDescent="0.35">
      <c r="V11720" s="17"/>
    </row>
    <row r="11721" spans="22:22" x14ac:dyDescent="0.35">
      <c r="V11721" s="17"/>
    </row>
    <row r="11722" spans="22:22" x14ac:dyDescent="0.35">
      <c r="V11722" s="17"/>
    </row>
    <row r="11723" spans="22:22" x14ac:dyDescent="0.35">
      <c r="V11723" s="17"/>
    </row>
    <row r="11724" spans="22:22" x14ac:dyDescent="0.35">
      <c r="V11724" s="17"/>
    </row>
    <row r="11725" spans="22:22" x14ac:dyDescent="0.35">
      <c r="V11725" s="17"/>
    </row>
    <row r="11726" spans="22:22" x14ac:dyDescent="0.35">
      <c r="V11726" s="17"/>
    </row>
    <row r="11727" spans="22:22" x14ac:dyDescent="0.35">
      <c r="V11727" s="17"/>
    </row>
    <row r="11728" spans="22:22" x14ac:dyDescent="0.35">
      <c r="V11728" s="17"/>
    </row>
    <row r="11729" spans="22:22" x14ac:dyDescent="0.35">
      <c r="V11729" s="17"/>
    </row>
    <row r="11730" spans="22:22" x14ac:dyDescent="0.35">
      <c r="V11730" s="17"/>
    </row>
    <row r="11731" spans="22:22" x14ac:dyDescent="0.35">
      <c r="V11731" s="17"/>
    </row>
    <row r="11732" spans="22:22" x14ac:dyDescent="0.35">
      <c r="V11732" s="17"/>
    </row>
    <row r="11733" spans="22:22" x14ac:dyDescent="0.35">
      <c r="V11733" s="17"/>
    </row>
    <row r="11734" spans="22:22" x14ac:dyDescent="0.35">
      <c r="V11734" s="17"/>
    </row>
    <row r="11735" spans="22:22" x14ac:dyDescent="0.35">
      <c r="V11735" s="17"/>
    </row>
    <row r="11736" spans="22:22" x14ac:dyDescent="0.35">
      <c r="V11736" s="17"/>
    </row>
    <row r="11737" spans="22:22" x14ac:dyDescent="0.35">
      <c r="V11737" s="17"/>
    </row>
    <row r="11738" spans="22:22" x14ac:dyDescent="0.35">
      <c r="V11738" s="17"/>
    </row>
    <row r="11739" spans="22:22" x14ac:dyDescent="0.35">
      <c r="V11739" s="17"/>
    </row>
    <row r="11740" spans="22:22" x14ac:dyDescent="0.35">
      <c r="V11740" s="17"/>
    </row>
    <row r="11741" spans="22:22" x14ac:dyDescent="0.35">
      <c r="V11741" s="17"/>
    </row>
    <row r="11742" spans="22:22" x14ac:dyDescent="0.35">
      <c r="V11742" s="17"/>
    </row>
    <row r="11743" spans="22:22" x14ac:dyDescent="0.35">
      <c r="V11743" s="17"/>
    </row>
    <row r="11744" spans="22:22" x14ac:dyDescent="0.35">
      <c r="V11744" s="17"/>
    </row>
    <row r="11745" spans="22:22" x14ac:dyDescent="0.35">
      <c r="V11745" s="17"/>
    </row>
    <row r="11746" spans="22:22" x14ac:dyDescent="0.35">
      <c r="V11746" s="17"/>
    </row>
    <row r="11747" spans="22:22" x14ac:dyDescent="0.35">
      <c r="V11747" s="17"/>
    </row>
    <row r="11748" spans="22:22" x14ac:dyDescent="0.35">
      <c r="V11748" s="17"/>
    </row>
    <row r="11749" spans="22:22" x14ac:dyDescent="0.35">
      <c r="V11749" s="17"/>
    </row>
    <row r="11750" spans="22:22" x14ac:dyDescent="0.35">
      <c r="V11750" s="17"/>
    </row>
    <row r="11751" spans="22:22" x14ac:dyDescent="0.35">
      <c r="V11751" s="17"/>
    </row>
    <row r="11752" spans="22:22" x14ac:dyDescent="0.35">
      <c r="V11752" s="17"/>
    </row>
    <row r="11753" spans="22:22" x14ac:dyDescent="0.35">
      <c r="V11753" s="17"/>
    </row>
    <row r="11754" spans="22:22" x14ac:dyDescent="0.35">
      <c r="V11754" s="17"/>
    </row>
    <row r="11755" spans="22:22" x14ac:dyDescent="0.35">
      <c r="V11755" s="17"/>
    </row>
    <row r="11756" spans="22:22" x14ac:dyDescent="0.35">
      <c r="V11756" s="17"/>
    </row>
    <row r="11757" spans="22:22" x14ac:dyDescent="0.35">
      <c r="V11757" s="17"/>
    </row>
    <row r="11758" spans="22:22" x14ac:dyDescent="0.35">
      <c r="V11758" s="17"/>
    </row>
    <row r="11759" spans="22:22" x14ac:dyDescent="0.35">
      <c r="V11759" s="17"/>
    </row>
    <row r="11760" spans="22:22" x14ac:dyDescent="0.35">
      <c r="V11760" s="17"/>
    </row>
    <row r="11761" spans="22:22" x14ac:dyDescent="0.35">
      <c r="V11761" s="17"/>
    </row>
    <row r="11762" spans="22:22" x14ac:dyDescent="0.35">
      <c r="V11762" s="17"/>
    </row>
    <row r="11763" spans="22:22" x14ac:dyDescent="0.35">
      <c r="V11763" s="17"/>
    </row>
    <row r="11764" spans="22:22" x14ac:dyDescent="0.35">
      <c r="V11764" s="17"/>
    </row>
    <row r="11765" spans="22:22" x14ac:dyDescent="0.35">
      <c r="V11765" s="17"/>
    </row>
    <row r="11766" spans="22:22" x14ac:dyDescent="0.35">
      <c r="V11766" s="17"/>
    </row>
    <row r="11767" spans="22:22" x14ac:dyDescent="0.35">
      <c r="V11767" s="17"/>
    </row>
    <row r="11768" spans="22:22" x14ac:dyDescent="0.35">
      <c r="V11768" s="17"/>
    </row>
    <row r="11769" spans="22:22" x14ac:dyDescent="0.35">
      <c r="V11769" s="17"/>
    </row>
    <row r="11770" spans="22:22" x14ac:dyDescent="0.35">
      <c r="V11770" s="17"/>
    </row>
    <row r="11771" spans="22:22" x14ac:dyDescent="0.35">
      <c r="V11771" s="17"/>
    </row>
    <row r="11772" spans="22:22" x14ac:dyDescent="0.35">
      <c r="V11772" s="17"/>
    </row>
    <row r="11773" spans="22:22" x14ac:dyDescent="0.35">
      <c r="V11773" s="17"/>
    </row>
    <row r="11774" spans="22:22" x14ac:dyDescent="0.35">
      <c r="V11774" s="17"/>
    </row>
    <row r="11775" spans="22:22" x14ac:dyDescent="0.35">
      <c r="V11775" s="17"/>
    </row>
    <row r="11776" spans="22:22" x14ac:dyDescent="0.35">
      <c r="V11776" s="17"/>
    </row>
    <row r="11777" spans="22:22" x14ac:dyDescent="0.35">
      <c r="V11777" s="17"/>
    </row>
    <row r="11778" spans="22:22" x14ac:dyDescent="0.35">
      <c r="V11778" s="17"/>
    </row>
    <row r="11779" spans="22:22" x14ac:dyDescent="0.35">
      <c r="V11779" s="17"/>
    </row>
    <row r="11780" spans="22:22" x14ac:dyDescent="0.35">
      <c r="V11780" s="17"/>
    </row>
    <row r="11781" spans="22:22" x14ac:dyDescent="0.35">
      <c r="V11781" s="17"/>
    </row>
    <row r="11782" spans="22:22" x14ac:dyDescent="0.35">
      <c r="V11782" s="17"/>
    </row>
    <row r="11783" spans="22:22" x14ac:dyDescent="0.35">
      <c r="V11783" s="17"/>
    </row>
    <row r="11784" spans="22:22" x14ac:dyDescent="0.35">
      <c r="V11784" s="17"/>
    </row>
    <row r="11785" spans="22:22" x14ac:dyDescent="0.35">
      <c r="V11785" s="17"/>
    </row>
    <row r="11786" spans="22:22" x14ac:dyDescent="0.35">
      <c r="V11786" s="17"/>
    </row>
    <row r="11787" spans="22:22" x14ac:dyDescent="0.35">
      <c r="V11787" s="17"/>
    </row>
    <row r="11788" spans="22:22" x14ac:dyDescent="0.35">
      <c r="V11788" s="17"/>
    </row>
    <row r="11789" spans="22:22" x14ac:dyDescent="0.35">
      <c r="V11789" s="17"/>
    </row>
    <row r="11790" spans="22:22" x14ac:dyDescent="0.35">
      <c r="V11790" s="17"/>
    </row>
    <row r="11791" spans="22:22" x14ac:dyDescent="0.35">
      <c r="V11791" s="17"/>
    </row>
    <row r="11792" spans="22:22" x14ac:dyDescent="0.35">
      <c r="V11792" s="17"/>
    </row>
    <row r="11793" spans="22:22" x14ac:dyDescent="0.35">
      <c r="V11793" s="17"/>
    </row>
    <row r="11794" spans="22:22" x14ac:dyDescent="0.35">
      <c r="V11794" s="17"/>
    </row>
    <row r="11795" spans="22:22" x14ac:dyDescent="0.35">
      <c r="V11795" s="17"/>
    </row>
    <row r="11796" spans="22:22" x14ac:dyDescent="0.35">
      <c r="V11796" s="17"/>
    </row>
    <row r="11797" spans="22:22" x14ac:dyDescent="0.35">
      <c r="V11797" s="17"/>
    </row>
    <row r="11798" spans="22:22" x14ac:dyDescent="0.35">
      <c r="V11798" s="17"/>
    </row>
    <row r="11799" spans="22:22" x14ac:dyDescent="0.35">
      <c r="V11799" s="17"/>
    </row>
    <row r="11800" spans="22:22" x14ac:dyDescent="0.35">
      <c r="V11800" s="17"/>
    </row>
    <row r="11801" spans="22:22" x14ac:dyDescent="0.35">
      <c r="V11801" s="17"/>
    </row>
    <row r="11802" spans="22:22" x14ac:dyDescent="0.35">
      <c r="V11802" s="17"/>
    </row>
    <row r="11803" spans="22:22" x14ac:dyDescent="0.35">
      <c r="V11803" s="17"/>
    </row>
    <row r="11804" spans="22:22" x14ac:dyDescent="0.35">
      <c r="V11804" s="17"/>
    </row>
    <row r="11805" spans="22:22" x14ac:dyDescent="0.35">
      <c r="V11805" s="17"/>
    </row>
    <row r="11806" spans="22:22" x14ac:dyDescent="0.35">
      <c r="V11806" s="17"/>
    </row>
    <row r="11807" spans="22:22" x14ac:dyDescent="0.35">
      <c r="V11807" s="17"/>
    </row>
    <row r="11808" spans="22:22" x14ac:dyDescent="0.35">
      <c r="V11808" s="17"/>
    </row>
    <row r="11809" spans="22:22" x14ac:dyDescent="0.35">
      <c r="V11809" s="17"/>
    </row>
    <row r="11810" spans="22:22" x14ac:dyDescent="0.35">
      <c r="V11810" s="17"/>
    </row>
    <row r="11811" spans="22:22" x14ac:dyDescent="0.35">
      <c r="V11811" s="17"/>
    </row>
    <row r="11812" spans="22:22" x14ac:dyDescent="0.35">
      <c r="V11812" s="17"/>
    </row>
    <row r="11813" spans="22:22" x14ac:dyDescent="0.35">
      <c r="V11813" s="17"/>
    </row>
    <row r="11814" spans="22:22" x14ac:dyDescent="0.35">
      <c r="V11814" s="17"/>
    </row>
    <row r="11815" spans="22:22" x14ac:dyDescent="0.35">
      <c r="V11815" s="17"/>
    </row>
    <row r="11816" spans="22:22" x14ac:dyDescent="0.35">
      <c r="V11816" s="17"/>
    </row>
    <row r="11817" spans="22:22" x14ac:dyDescent="0.35">
      <c r="V11817" s="17"/>
    </row>
    <row r="11818" spans="22:22" x14ac:dyDescent="0.35">
      <c r="V11818" s="17"/>
    </row>
    <row r="11819" spans="22:22" x14ac:dyDescent="0.35">
      <c r="V11819" s="17"/>
    </row>
    <row r="11820" spans="22:22" x14ac:dyDescent="0.35">
      <c r="V11820" s="17"/>
    </row>
    <row r="11821" spans="22:22" x14ac:dyDescent="0.35">
      <c r="V11821" s="17"/>
    </row>
    <row r="11822" spans="22:22" x14ac:dyDescent="0.35">
      <c r="V11822" s="17"/>
    </row>
    <row r="11823" spans="22:22" x14ac:dyDescent="0.35">
      <c r="V11823" s="17"/>
    </row>
    <row r="11824" spans="22:22" x14ac:dyDescent="0.35">
      <c r="V11824" s="17"/>
    </row>
    <row r="11825" spans="22:22" x14ac:dyDescent="0.35">
      <c r="V11825" s="17"/>
    </row>
    <row r="11826" spans="22:22" x14ac:dyDescent="0.35">
      <c r="V11826" s="17"/>
    </row>
    <row r="11827" spans="22:22" x14ac:dyDescent="0.35">
      <c r="V11827" s="17"/>
    </row>
    <row r="11828" spans="22:22" x14ac:dyDescent="0.35">
      <c r="V11828" s="17"/>
    </row>
    <row r="11829" spans="22:22" x14ac:dyDescent="0.35">
      <c r="V11829" s="17"/>
    </row>
    <row r="11830" spans="22:22" x14ac:dyDescent="0.35">
      <c r="V11830" s="17"/>
    </row>
    <row r="11831" spans="22:22" x14ac:dyDescent="0.35">
      <c r="V11831" s="17"/>
    </row>
    <row r="11832" spans="22:22" x14ac:dyDescent="0.35">
      <c r="V11832" s="17"/>
    </row>
    <row r="11833" spans="22:22" x14ac:dyDescent="0.35">
      <c r="V11833" s="17"/>
    </row>
    <row r="11834" spans="22:22" x14ac:dyDescent="0.35">
      <c r="V11834" s="17"/>
    </row>
    <row r="11835" spans="22:22" x14ac:dyDescent="0.35">
      <c r="V11835" s="17"/>
    </row>
    <row r="11836" spans="22:22" x14ac:dyDescent="0.35">
      <c r="V11836" s="17"/>
    </row>
    <row r="11837" spans="22:22" x14ac:dyDescent="0.35">
      <c r="V11837" s="17"/>
    </row>
    <row r="11838" spans="22:22" x14ac:dyDescent="0.35">
      <c r="V11838" s="17"/>
    </row>
    <row r="11839" spans="22:22" x14ac:dyDescent="0.35">
      <c r="V11839" s="17"/>
    </row>
    <row r="11840" spans="22:22" x14ac:dyDescent="0.35">
      <c r="V11840" s="17"/>
    </row>
    <row r="11841" spans="22:22" x14ac:dyDescent="0.35">
      <c r="V11841" s="17"/>
    </row>
    <row r="11842" spans="22:22" x14ac:dyDescent="0.35">
      <c r="V11842" s="17"/>
    </row>
    <row r="11843" spans="22:22" x14ac:dyDescent="0.35">
      <c r="V11843" s="17"/>
    </row>
    <row r="11844" spans="22:22" x14ac:dyDescent="0.35">
      <c r="V11844" s="17"/>
    </row>
    <row r="11845" spans="22:22" x14ac:dyDescent="0.35">
      <c r="V11845" s="17"/>
    </row>
    <row r="11846" spans="22:22" x14ac:dyDescent="0.35">
      <c r="V11846" s="17"/>
    </row>
    <row r="11847" spans="22:22" x14ac:dyDescent="0.35">
      <c r="V11847" s="17"/>
    </row>
    <row r="11848" spans="22:22" x14ac:dyDescent="0.35">
      <c r="V11848" s="17"/>
    </row>
    <row r="11849" spans="22:22" x14ac:dyDescent="0.35">
      <c r="V11849" s="17"/>
    </row>
    <row r="11850" spans="22:22" x14ac:dyDescent="0.35">
      <c r="V11850" s="17"/>
    </row>
    <row r="11851" spans="22:22" x14ac:dyDescent="0.35">
      <c r="V11851" s="17"/>
    </row>
    <row r="11852" spans="22:22" x14ac:dyDescent="0.35">
      <c r="V11852" s="17"/>
    </row>
    <row r="11853" spans="22:22" x14ac:dyDescent="0.35">
      <c r="V11853" s="17"/>
    </row>
    <row r="11854" spans="22:22" x14ac:dyDescent="0.35">
      <c r="V11854" s="17"/>
    </row>
    <row r="11855" spans="22:22" x14ac:dyDescent="0.35">
      <c r="V11855" s="17"/>
    </row>
    <row r="11856" spans="22:22" x14ac:dyDescent="0.35">
      <c r="V11856" s="17"/>
    </row>
    <row r="11857" spans="22:22" x14ac:dyDescent="0.35">
      <c r="V11857" s="17"/>
    </row>
    <row r="11858" spans="22:22" x14ac:dyDescent="0.35">
      <c r="V11858" s="17"/>
    </row>
    <row r="11859" spans="22:22" x14ac:dyDescent="0.35">
      <c r="V11859" s="17"/>
    </row>
    <row r="11860" spans="22:22" x14ac:dyDescent="0.35">
      <c r="V11860" s="17"/>
    </row>
    <row r="11861" spans="22:22" x14ac:dyDescent="0.35">
      <c r="V11861" s="17"/>
    </row>
    <row r="11862" spans="22:22" x14ac:dyDescent="0.35">
      <c r="V11862" s="17"/>
    </row>
    <row r="11863" spans="22:22" x14ac:dyDescent="0.35">
      <c r="V11863" s="17"/>
    </row>
    <row r="11864" spans="22:22" x14ac:dyDescent="0.35">
      <c r="V11864" s="17"/>
    </row>
    <row r="11865" spans="22:22" x14ac:dyDescent="0.35">
      <c r="V11865" s="17"/>
    </row>
    <row r="11866" spans="22:22" x14ac:dyDescent="0.35">
      <c r="V11866" s="17"/>
    </row>
    <row r="11867" spans="22:22" x14ac:dyDescent="0.35">
      <c r="V11867" s="17"/>
    </row>
    <row r="11868" spans="22:22" x14ac:dyDescent="0.35">
      <c r="V11868" s="17"/>
    </row>
    <row r="11869" spans="22:22" x14ac:dyDescent="0.35">
      <c r="V11869" s="17"/>
    </row>
    <row r="11870" spans="22:22" x14ac:dyDescent="0.35">
      <c r="V11870" s="17"/>
    </row>
    <row r="11871" spans="22:22" x14ac:dyDescent="0.35">
      <c r="V11871" s="17"/>
    </row>
    <row r="11872" spans="22:22" x14ac:dyDescent="0.35">
      <c r="V11872" s="17"/>
    </row>
    <row r="11873" spans="22:22" x14ac:dyDescent="0.35">
      <c r="V11873" s="17"/>
    </row>
    <row r="11874" spans="22:22" x14ac:dyDescent="0.35">
      <c r="V11874" s="17"/>
    </row>
    <row r="11875" spans="22:22" x14ac:dyDescent="0.35">
      <c r="V11875" s="17"/>
    </row>
    <row r="11876" spans="22:22" x14ac:dyDescent="0.35">
      <c r="V11876" s="17"/>
    </row>
    <row r="11877" spans="22:22" x14ac:dyDescent="0.35">
      <c r="V11877" s="17"/>
    </row>
    <row r="11878" spans="22:22" x14ac:dyDescent="0.35">
      <c r="V11878" s="17"/>
    </row>
    <row r="11879" spans="22:22" x14ac:dyDescent="0.35">
      <c r="V11879" s="17"/>
    </row>
    <row r="11880" spans="22:22" x14ac:dyDescent="0.35">
      <c r="V11880" s="17"/>
    </row>
    <row r="11881" spans="22:22" x14ac:dyDescent="0.35">
      <c r="V11881" s="17"/>
    </row>
    <row r="11882" spans="22:22" x14ac:dyDescent="0.35">
      <c r="V11882" s="17"/>
    </row>
    <row r="11883" spans="22:22" x14ac:dyDescent="0.35">
      <c r="V11883" s="17"/>
    </row>
    <row r="11884" spans="22:22" x14ac:dyDescent="0.35">
      <c r="V11884" s="17"/>
    </row>
    <row r="11885" spans="22:22" x14ac:dyDescent="0.35">
      <c r="V11885" s="17"/>
    </row>
    <row r="11886" spans="22:22" x14ac:dyDescent="0.35">
      <c r="V11886" s="17"/>
    </row>
    <row r="11887" spans="22:22" x14ac:dyDescent="0.35">
      <c r="V11887" s="17"/>
    </row>
    <row r="11888" spans="22:22" x14ac:dyDescent="0.35">
      <c r="V11888" s="17"/>
    </row>
    <row r="11889" spans="22:22" x14ac:dyDescent="0.35">
      <c r="V11889" s="17"/>
    </row>
    <row r="11890" spans="22:22" x14ac:dyDescent="0.35">
      <c r="V11890" s="17"/>
    </row>
    <row r="11891" spans="22:22" x14ac:dyDescent="0.35">
      <c r="V11891" s="17"/>
    </row>
    <row r="11892" spans="22:22" x14ac:dyDescent="0.35">
      <c r="V11892" s="17"/>
    </row>
    <row r="11893" spans="22:22" x14ac:dyDescent="0.35">
      <c r="V11893" s="17"/>
    </row>
    <row r="11894" spans="22:22" x14ac:dyDescent="0.35">
      <c r="V11894" s="17"/>
    </row>
    <row r="11895" spans="22:22" x14ac:dyDescent="0.35">
      <c r="V11895" s="17"/>
    </row>
    <row r="11896" spans="22:22" x14ac:dyDescent="0.35">
      <c r="V11896" s="17"/>
    </row>
    <row r="11897" spans="22:22" x14ac:dyDescent="0.35">
      <c r="V11897" s="17"/>
    </row>
    <row r="11898" spans="22:22" x14ac:dyDescent="0.35">
      <c r="V11898" s="17"/>
    </row>
    <row r="11899" spans="22:22" x14ac:dyDescent="0.35">
      <c r="V11899" s="17"/>
    </row>
    <row r="11900" spans="22:22" x14ac:dyDescent="0.35">
      <c r="V11900" s="17"/>
    </row>
    <row r="11901" spans="22:22" x14ac:dyDescent="0.35">
      <c r="V11901" s="17"/>
    </row>
    <row r="11902" spans="22:22" x14ac:dyDescent="0.35">
      <c r="V11902" s="17"/>
    </row>
    <row r="11903" spans="22:22" x14ac:dyDescent="0.35">
      <c r="V11903" s="17"/>
    </row>
    <row r="11904" spans="22:22" x14ac:dyDescent="0.35">
      <c r="V11904" s="17"/>
    </row>
    <row r="11905" spans="22:22" x14ac:dyDescent="0.35">
      <c r="V11905" s="17"/>
    </row>
    <row r="11906" spans="22:22" x14ac:dyDescent="0.35">
      <c r="V11906" s="17"/>
    </row>
    <row r="11907" spans="22:22" x14ac:dyDescent="0.35">
      <c r="V11907" s="17"/>
    </row>
    <row r="11908" spans="22:22" x14ac:dyDescent="0.35">
      <c r="V11908" s="17"/>
    </row>
    <row r="11909" spans="22:22" x14ac:dyDescent="0.35">
      <c r="V11909" s="17"/>
    </row>
    <row r="11910" spans="22:22" x14ac:dyDescent="0.35">
      <c r="V11910" s="17"/>
    </row>
    <row r="11911" spans="22:22" x14ac:dyDescent="0.35">
      <c r="V11911" s="17"/>
    </row>
    <row r="11912" spans="22:22" x14ac:dyDescent="0.35">
      <c r="V11912" s="17"/>
    </row>
    <row r="11913" spans="22:22" x14ac:dyDescent="0.35">
      <c r="V11913" s="17"/>
    </row>
    <row r="11914" spans="22:22" x14ac:dyDescent="0.35">
      <c r="V11914" s="17"/>
    </row>
    <row r="11915" spans="22:22" x14ac:dyDescent="0.35">
      <c r="V11915" s="17"/>
    </row>
    <row r="11916" spans="22:22" x14ac:dyDescent="0.35">
      <c r="V11916" s="17"/>
    </row>
    <row r="11917" spans="22:22" x14ac:dyDescent="0.35">
      <c r="V11917" s="17"/>
    </row>
    <row r="11918" spans="22:22" x14ac:dyDescent="0.35">
      <c r="V11918" s="17"/>
    </row>
    <row r="11919" spans="22:22" x14ac:dyDescent="0.35">
      <c r="V11919" s="17"/>
    </row>
    <row r="11920" spans="22:22" x14ac:dyDescent="0.35">
      <c r="V11920" s="17"/>
    </row>
    <row r="11921" spans="22:22" x14ac:dyDescent="0.35">
      <c r="V11921" s="17"/>
    </row>
    <row r="11922" spans="22:22" x14ac:dyDescent="0.35">
      <c r="V11922" s="17"/>
    </row>
    <row r="11923" spans="22:22" x14ac:dyDescent="0.35">
      <c r="V11923" s="17"/>
    </row>
    <row r="11924" spans="22:22" x14ac:dyDescent="0.35">
      <c r="V11924" s="17"/>
    </row>
    <row r="11925" spans="22:22" x14ac:dyDescent="0.35">
      <c r="V11925" s="17"/>
    </row>
    <row r="11926" spans="22:22" x14ac:dyDescent="0.35">
      <c r="V11926" s="17"/>
    </row>
    <row r="11927" spans="22:22" x14ac:dyDescent="0.35">
      <c r="V11927" s="17"/>
    </row>
    <row r="11928" spans="22:22" x14ac:dyDescent="0.35">
      <c r="V11928" s="17"/>
    </row>
    <row r="11929" spans="22:22" x14ac:dyDescent="0.35">
      <c r="V11929" s="17"/>
    </row>
    <row r="11930" spans="22:22" x14ac:dyDescent="0.35">
      <c r="V11930" s="17"/>
    </row>
    <row r="11931" spans="22:22" x14ac:dyDescent="0.35">
      <c r="V11931" s="17"/>
    </row>
    <row r="11932" spans="22:22" x14ac:dyDescent="0.35">
      <c r="V11932" s="17"/>
    </row>
    <row r="11933" spans="22:22" x14ac:dyDescent="0.35">
      <c r="V11933" s="17"/>
    </row>
    <row r="11934" spans="22:22" x14ac:dyDescent="0.35">
      <c r="V11934" s="17"/>
    </row>
    <row r="11935" spans="22:22" x14ac:dyDescent="0.35">
      <c r="V11935" s="17"/>
    </row>
    <row r="11936" spans="22:22" x14ac:dyDescent="0.35">
      <c r="V11936" s="17"/>
    </row>
    <row r="11937" spans="22:22" x14ac:dyDescent="0.35">
      <c r="V11937" s="17"/>
    </row>
    <row r="11938" spans="22:22" x14ac:dyDescent="0.35">
      <c r="V11938" s="17"/>
    </row>
    <row r="11939" spans="22:22" x14ac:dyDescent="0.35">
      <c r="V11939" s="17"/>
    </row>
    <row r="11940" spans="22:22" x14ac:dyDescent="0.35">
      <c r="V11940" s="17"/>
    </row>
    <row r="11941" spans="22:22" x14ac:dyDescent="0.35">
      <c r="V11941" s="17"/>
    </row>
    <row r="11942" spans="22:22" x14ac:dyDescent="0.35">
      <c r="V11942" s="17"/>
    </row>
    <row r="11943" spans="22:22" x14ac:dyDescent="0.35">
      <c r="V11943" s="17"/>
    </row>
    <row r="11944" spans="22:22" x14ac:dyDescent="0.35">
      <c r="V11944" s="17"/>
    </row>
    <row r="11945" spans="22:22" x14ac:dyDescent="0.35">
      <c r="V11945" s="17"/>
    </row>
    <row r="11946" spans="22:22" x14ac:dyDescent="0.35">
      <c r="V11946" s="17"/>
    </row>
    <row r="11947" spans="22:22" x14ac:dyDescent="0.35">
      <c r="V11947" s="17"/>
    </row>
    <row r="11948" spans="22:22" x14ac:dyDescent="0.35">
      <c r="V11948" s="17"/>
    </row>
    <row r="11949" spans="22:22" x14ac:dyDescent="0.35">
      <c r="V11949" s="17"/>
    </row>
    <row r="11950" spans="22:22" x14ac:dyDescent="0.35">
      <c r="V11950" s="17"/>
    </row>
    <row r="11951" spans="22:22" x14ac:dyDescent="0.35">
      <c r="V11951" s="17"/>
    </row>
    <row r="11952" spans="22:22" x14ac:dyDescent="0.35">
      <c r="V11952" s="17"/>
    </row>
    <row r="11953" spans="22:22" x14ac:dyDescent="0.35">
      <c r="V11953" s="17"/>
    </row>
    <row r="11954" spans="22:22" x14ac:dyDescent="0.35">
      <c r="V11954" s="17"/>
    </row>
    <row r="11955" spans="22:22" x14ac:dyDescent="0.35">
      <c r="V11955" s="17"/>
    </row>
    <row r="11956" spans="22:22" x14ac:dyDescent="0.35">
      <c r="V11956" s="17"/>
    </row>
    <row r="11957" spans="22:22" x14ac:dyDescent="0.35">
      <c r="V11957" s="17"/>
    </row>
    <row r="11958" spans="22:22" x14ac:dyDescent="0.35">
      <c r="V11958" s="17"/>
    </row>
    <row r="11959" spans="22:22" x14ac:dyDescent="0.35">
      <c r="V11959" s="17"/>
    </row>
    <row r="11960" spans="22:22" x14ac:dyDescent="0.35">
      <c r="V11960" s="17"/>
    </row>
    <row r="11961" spans="22:22" x14ac:dyDescent="0.35">
      <c r="V11961" s="17"/>
    </row>
    <row r="11962" spans="22:22" x14ac:dyDescent="0.35">
      <c r="V11962" s="17"/>
    </row>
    <row r="11963" spans="22:22" x14ac:dyDescent="0.35">
      <c r="V11963" s="17"/>
    </row>
    <row r="11964" spans="22:22" x14ac:dyDescent="0.35">
      <c r="V11964" s="17"/>
    </row>
    <row r="11965" spans="22:22" x14ac:dyDescent="0.35">
      <c r="V11965" s="17"/>
    </row>
    <row r="11966" spans="22:22" x14ac:dyDescent="0.35">
      <c r="V11966" s="17"/>
    </row>
    <row r="11967" spans="22:22" x14ac:dyDescent="0.35">
      <c r="V11967" s="17"/>
    </row>
    <row r="11968" spans="22:22" x14ac:dyDescent="0.35">
      <c r="V11968" s="17"/>
    </row>
    <row r="11969" spans="22:22" x14ac:dyDescent="0.35">
      <c r="V11969" s="17"/>
    </row>
    <row r="11970" spans="22:22" x14ac:dyDescent="0.35">
      <c r="V11970" s="17"/>
    </row>
    <row r="11971" spans="22:22" x14ac:dyDescent="0.35">
      <c r="V11971" s="17"/>
    </row>
    <row r="11972" spans="22:22" x14ac:dyDescent="0.35">
      <c r="V11972" s="17"/>
    </row>
    <row r="11973" spans="22:22" x14ac:dyDescent="0.35">
      <c r="V11973" s="17"/>
    </row>
    <row r="11974" spans="22:22" x14ac:dyDescent="0.35">
      <c r="V11974" s="17"/>
    </row>
    <row r="11975" spans="22:22" x14ac:dyDescent="0.35">
      <c r="V11975" s="17"/>
    </row>
    <row r="11976" spans="22:22" x14ac:dyDescent="0.35">
      <c r="V11976" s="17"/>
    </row>
    <row r="11977" spans="22:22" x14ac:dyDescent="0.35">
      <c r="V11977" s="17"/>
    </row>
    <row r="11978" spans="22:22" x14ac:dyDescent="0.35">
      <c r="V11978" s="17"/>
    </row>
    <row r="11979" spans="22:22" x14ac:dyDescent="0.35">
      <c r="V11979" s="17"/>
    </row>
    <row r="11980" spans="22:22" x14ac:dyDescent="0.35">
      <c r="V11980" s="17"/>
    </row>
    <row r="11981" spans="22:22" x14ac:dyDescent="0.35">
      <c r="V11981" s="17"/>
    </row>
    <row r="11982" spans="22:22" x14ac:dyDescent="0.35">
      <c r="V11982" s="17"/>
    </row>
    <row r="11983" spans="22:22" x14ac:dyDescent="0.35">
      <c r="V11983" s="17"/>
    </row>
    <row r="11984" spans="22:22" x14ac:dyDescent="0.35">
      <c r="V11984" s="17"/>
    </row>
    <row r="11985" spans="22:22" x14ac:dyDescent="0.35">
      <c r="V11985" s="17"/>
    </row>
    <row r="11986" spans="22:22" x14ac:dyDescent="0.35">
      <c r="V11986" s="17"/>
    </row>
    <row r="11987" spans="22:22" x14ac:dyDescent="0.35">
      <c r="V11987" s="17"/>
    </row>
    <row r="11988" spans="22:22" x14ac:dyDescent="0.35">
      <c r="V11988" s="17"/>
    </row>
    <row r="11989" spans="22:22" x14ac:dyDescent="0.35">
      <c r="V11989" s="17"/>
    </row>
    <row r="11990" spans="22:22" x14ac:dyDescent="0.35">
      <c r="V11990" s="17"/>
    </row>
    <row r="11991" spans="22:22" x14ac:dyDescent="0.35">
      <c r="V11991" s="17"/>
    </row>
    <row r="11992" spans="22:22" x14ac:dyDescent="0.35">
      <c r="V11992" s="17"/>
    </row>
    <row r="11993" spans="22:22" x14ac:dyDescent="0.35">
      <c r="V11993" s="17"/>
    </row>
    <row r="11994" spans="22:22" x14ac:dyDescent="0.35">
      <c r="V11994" s="17"/>
    </row>
    <row r="11995" spans="22:22" x14ac:dyDescent="0.35">
      <c r="V11995" s="17"/>
    </row>
    <row r="11996" spans="22:22" x14ac:dyDescent="0.35">
      <c r="V11996" s="17"/>
    </row>
    <row r="11997" spans="22:22" x14ac:dyDescent="0.35">
      <c r="V11997" s="17"/>
    </row>
    <row r="11998" spans="22:22" x14ac:dyDescent="0.35">
      <c r="V11998" s="17"/>
    </row>
    <row r="11999" spans="22:22" x14ac:dyDescent="0.35">
      <c r="V11999" s="17"/>
    </row>
    <row r="12000" spans="22:22" x14ac:dyDescent="0.35">
      <c r="V12000" s="17"/>
    </row>
    <row r="12001" spans="22:22" x14ac:dyDescent="0.35">
      <c r="V12001" s="17"/>
    </row>
    <row r="12002" spans="22:22" x14ac:dyDescent="0.35">
      <c r="V12002" s="17"/>
    </row>
    <row r="12003" spans="22:22" x14ac:dyDescent="0.35">
      <c r="V12003" s="17"/>
    </row>
    <row r="12004" spans="22:22" x14ac:dyDescent="0.35">
      <c r="V12004" s="17"/>
    </row>
    <row r="12005" spans="22:22" x14ac:dyDescent="0.35">
      <c r="V12005" s="17"/>
    </row>
    <row r="12006" spans="22:22" x14ac:dyDescent="0.35">
      <c r="V12006" s="17"/>
    </row>
    <row r="12007" spans="22:22" x14ac:dyDescent="0.35">
      <c r="V12007" s="17"/>
    </row>
    <row r="12008" spans="22:22" x14ac:dyDescent="0.35">
      <c r="V12008" s="17"/>
    </row>
    <row r="12009" spans="22:22" x14ac:dyDescent="0.35">
      <c r="V12009" s="17"/>
    </row>
    <row r="12010" spans="22:22" x14ac:dyDescent="0.35">
      <c r="V12010" s="17"/>
    </row>
    <row r="12011" spans="22:22" x14ac:dyDescent="0.35">
      <c r="V12011" s="17"/>
    </row>
    <row r="12012" spans="22:22" x14ac:dyDescent="0.35">
      <c r="V12012" s="17"/>
    </row>
    <row r="12013" spans="22:22" x14ac:dyDescent="0.35">
      <c r="V12013" s="17"/>
    </row>
    <row r="12014" spans="22:22" x14ac:dyDescent="0.35">
      <c r="V12014" s="17"/>
    </row>
    <row r="12015" spans="22:22" x14ac:dyDescent="0.35">
      <c r="V12015" s="17"/>
    </row>
    <row r="12016" spans="22:22" x14ac:dyDescent="0.35">
      <c r="V12016" s="17"/>
    </row>
    <row r="12017" spans="22:22" x14ac:dyDescent="0.35">
      <c r="V12017" s="17"/>
    </row>
    <row r="12018" spans="22:22" x14ac:dyDescent="0.35">
      <c r="V12018" s="17"/>
    </row>
    <row r="12019" spans="22:22" x14ac:dyDescent="0.35">
      <c r="V12019" s="17"/>
    </row>
    <row r="12020" spans="22:22" x14ac:dyDescent="0.35">
      <c r="V12020" s="17"/>
    </row>
    <row r="12021" spans="22:22" x14ac:dyDescent="0.35">
      <c r="V12021" s="17"/>
    </row>
    <row r="12022" spans="22:22" x14ac:dyDescent="0.35">
      <c r="V12022" s="17"/>
    </row>
    <row r="12023" spans="22:22" x14ac:dyDescent="0.35">
      <c r="V12023" s="17"/>
    </row>
    <row r="12024" spans="22:22" x14ac:dyDescent="0.35">
      <c r="V12024" s="17"/>
    </row>
    <row r="12025" spans="22:22" x14ac:dyDescent="0.35">
      <c r="V12025" s="17"/>
    </row>
    <row r="12026" spans="22:22" x14ac:dyDescent="0.35">
      <c r="V12026" s="17"/>
    </row>
    <row r="12027" spans="22:22" x14ac:dyDescent="0.35">
      <c r="V12027" s="17"/>
    </row>
    <row r="12028" spans="22:22" x14ac:dyDescent="0.35">
      <c r="V12028" s="17"/>
    </row>
    <row r="12029" spans="22:22" x14ac:dyDescent="0.35">
      <c r="V12029" s="17"/>
    </row>
    <row r="12030" spans="22:22" x14ac:dyDescent="0.35">
      <c r="V12030" s="17"/>
    </row>
    <row r="12031" spans="22:22" x14ac:dyDescent="0.35">
      <c r="V12031" s="17"/>
    </row>
    <row r="12032" spans="22:22" x14ac:dyDescent="0.35">
      <c r="V12032" s="17"/>
    </row>
    <row r="12033" spans="22:22" x14ac:dyDescent="0.35">
      <c r="V12033" s="17"/>
    </row>
    <row r="12034" spans="22:22" x14ac:dyDescent="0.35">
      <c r="V12034" s="17"/>
    </row>
    <row r="12035" spans="22:22" x14ac:dyDescent="0.35">
      <c r="V12035" s="17"/>
    </row>
    <row r="12036" spans="22:22" x14ac:dyDescent="0.35">
      <c r="V12036" s="17"/>
    </row>
    <row r="12037" spans="22:22" x14ac:dyDescent="0.35">
      <c r="V12037" s="17"/>
    </row>
    <row r="12038" spans="22:22" x14ac:dyDescent="0.35">
      <c r="V12038" s="17"/>
    </row>
    <row r="12039" spans="22:22" x14ac:dyDescent="0.35">
      <c r="V12039" s="17"/>
    </row>
    <row r="12040" spans="22:22" x14ac:dyDescent="0.35">
      <c r="V12040" s="17"/>
    </row>
    <row r="12041" spans="22:22" x14ac:dyDescent="0.35">
      <c r="V12041" s="17"/>
    </row>
    <row r="12042" spans="22:22" x14ac:dyDescent="0.35">
      <c r="V12042" s="17"/>
    </row>
    <row r="12043" spans="22:22" x14ac:dyDescent="0.35">
      <c r="V12043" s="17"/>
    </row>
    <row r="12044" spans="22:22" x14ac:dyDescent="0.35">
      <c r="V12044" s="17"/>
    </row>
    <row r="12045" spans="22:22" x14ac:dyDescent="0.35">
      <c r="V12045" s="17"/>
    </row>
    <row r="12046" spans="22:22" x14ac:dyDescent="0.35">
      <c r="V12046" s="17"/>
    </row>
    <row r="12047" spans="22:22" x14ac:dyDescent="0.35">
      <c r="V12047" s="17"/>
    </row>
    <row r="12048" spans="22:22" x14ac:dyDescent="0.35">
      <c r="V12048" s="17"/>
    </row>
    <row r="12049" spans="22:22" x14ac:dyDescent="0.35">
      <c r="V12049" s="17"/>
    </row>
    <row r="12050" spans="22:22" x14ac:dyDescent="0.35">
      <c r="V12050" s="17"/>
    </row>
    <row r="12051" spans="22:22" x14ac:dyDescent="0.35">
      <c r="V12051" s="17"/>
    </row>
    <row r="12052" spans="22:22" x14ac:dyDescent="0.35">
      <c r="V12052" s="17"/>
    </row>
    <row r="12053" spans="22:22" x14ac:dyDescent="0.35">
      <c r="V12053" s="17"/>
    </row>
    <row r="12054" spans="22:22" x14ac:dyDescent="0.35">
      <c r="V12054" s="17"/>
    </row>
    <row r="12055" spans="22:22" x14ac:dyDescent="0.35">
      <c r="V12055" s="17"/>
    </row>
    <row r="12056" spans="22:22" x14ac:dyDescent="0.35">
      <c r="V12056" s="17"/>
    </row>
    <row r="12057" spans="22:22" x14ac:dyDescent="0.35">
      <c r="V12057" s="17"/>
    </row>
    <row r="12058" spans="22:22" x14ac:dyDescent="0.35">
      <c r="V12058" s="17"/>
    </row>
    <row r="12059" spans="22:22" x14ac:dyDescent="0.35">
      <c r="V12059" s="17"/>
    </row>
    <row r="12060" spans="22:22" x14ac:dyDescent="0.35">
      <c r="V12060" s="17"/>
    </row>
    <row r="12061" spans="22:22" x14ac:dyDescent="0.35">
      <c r="V12061" s="17"/>
    </row>
    <row r="12062" spans="22:22" x14ac:dyDescent="0.35">
      <c r="V12062" s="17"/>
    </row>
    <row r="12063" spans="22:22" x14ac:dyDescent="0.35">
      <c r="V12063" s="17"/>
    </row>
    <row r="12064" spans="22:22" x14ac:dyDescent="0.35">
      <c r="V12064" s="17"/>
    </row>
    <row r="12065" spans="22:22" x14ac:dyDescent="0.35">
      <c r="V12065" s="17"/>
    </row>
    <row r="12066" spans="22:22" x14ac:dyDescent="0.35">
      <c r="V12066" s="17"/>
    </row>
    <row r="12067" spans="22:22" x14ac:dyDescent="0.35">
      <c r="V12067" s="17"/>
    </row>
    <row r="12068" spans="22:22" x14ac:dyDescent="0.35">
      <c r="V12068" s="17"/>
    </row>
    <row r="12069" spans="22:22" x14ac:dyDescent="0.35">
      <c r="V12069" s="17"/>
    </row>
    <row r="12070" spans="22:22" x14ac:dyDescent="0.35">
      <c r="V12070" s="17"/>
    </row>
    <row r="12071" spans="22:22" x14ac:dyDescent="0.35">
      <c r="V12071" s="17"/>
    </row>
    <row r="12072" spans="22:22" x14ac:dyDescent="0.35">
      <c r="V12072" s="17"/>
    </row>
    <row r="12073" spans="22:22" x14ac:dyDescent="0.35">
      <c r="V12073" s="17"/>
    </row>
    <row r="12074" spans="22:22" x14ac:dyDescent="0.35">
      <c r="V12074" s="17"/>
    </row>
    <row r="12075" spans="22:22" x14ac:dyDescent="0.35">
      <c r="V12075" s="17"/>
    </row>
    <row r="12076" spans="22:22" x14ac:dyDescent="0.35">
      <c r="V12076" s="17"/>
    </row>
    <row r="12077" spans="22:22" x14ac:dyDescent="0.35">
      <c r="V12077" s="17"/>
    </row>
    <row r="12078" spans="22:22" x14ac:dyDescent="0.35">
      <c r="V12078" s="17"/>
    </row>
    <row r="12079" spans="22:22" x14ac:dyDescent="0.35">
      <c r="V12079" s="17"/>
    </row>
    <row r="12080" spans="22:22" x14ac:dyDescent="0.35">
      <c r="V12080" s="17"/>
    </row>
    <row r="12081" spans="22:22" x14ac:dyDescent="0.35">
      <c r="V12081" s="17"/>
    </row>
    <row r="12082" spans="22:22" x14ac:dyDescent="0.35">
      <c r="V12082" s="17"/>
    </row>
    <row r="12083" spans="22:22" x14ac:dyDescent="0.35">
      <c r="V12083" s="17"/>
    </row>
    <row r="12084" spans="22:22" x14ac:dyDescent="0.35">
      <c r="V12084" s="17"/>
    </row>
    <row r="12085" spans="22:22" x14ac:dyDescent="0.35">
      <c r="V12085" s="17"/>
    </row>
    <row r="12086" spans="22:22" x14ac:dyDescent="0.35">
      <c r="V12086" s="17"/>
    </row>
    <row r="12087" spans="22:22" x14ac:dyDescent="0.35">
      <c r="V12087" s="17"/>
    </row>
    <row r="12088" spans="22:22" x14ac:dyDescent="0.35">
      <c r="V12088" s="17"/>
    </row>
    <row r="12089" spans="22:22" x14ac:dyDescent="0.35">
      <c r="V12089" s="17"/>
    </row>
    <row r="12090" spans="22:22" x14ac:dyDescent="0.35">
      <c r="V12090" s="17"/>
    </row>
    <row r="12091" spans="22:22" x14ac:dyDescent="0.35">
      <c r="V12091" s="17"/>
    </row>
    <row r="12092" spans="22:22" x14ac:dyDescent="0.35">
      <c r="V12092" s="17"/>
    </row>
    <row r="12093" spans="22:22" x14ac:dyDescent="0.35">
      <c r="V12093" s="17"/>
    </row>
    <row r="12094" spans="22:22" x14ac:dyDescent="0.35">
      <c r="V12094" s="17"/>
    </row>
    <row r="12095" spans="22:22" x14ac:dyDescent="0.35">
      <c r="V12095" s="17"/>
    </row>
    <row r="12096" spans="22:22" x14ac:dyDescent="0.35">
      <c r="V12096" s="17"/>
    </row>
    <row r="12097" spans="22:22" x14ac:dyDescent="0.35">
      <c r="V12097" s="17"/>
    </row>
    <row r="12098" spans="22:22" x14ac:dyDescent="0.35">
      <c r="V12098" s="17"/>
    </row>
    <row r="12099" spans="22:22" x14ac:dyDescent="0.35">
      <c r="V12099" s="17"/>
    </row>
    <row r="12100" spans="22:22" x14ac:dyDescent="0.35">
      <c r="V12100" s="17"/>
    </row>
    <row r="12101" spans="22:22" x14ac:dyDescent="0.35">
      <c r="V12101" s="17"/>
    </row>
    <row r="12102" spans="22:22" x14ac:dyDescent="0.35">
      <c r="V12102" s="17"/>
    </row>
    <row r="12103" spans="22:22" x14ac:dyDescent="0.35">
      <c r="V12103" s="17"/>
    </row>
    <row r="12104" spans="22:22" x14ac:dyDescent="0.35">
      <c r="V12104" s="17"/>
    </row>
    <row r="12105" spans="22:22" x14ac:dyDescent="0.35">
      <c r="V12105" s="17"/>
    </row>
    <row r="12106" spans="22:22" x14ac:dyDescent="0.35">
      <c r="V12106" s="17"/>
    </row>
    <row r="12107" spans="22:22" x14ac:dyDescent="0.35">
      <c r="V12107" s="17"/>
    </row>
    <row r="12108" spans="22:22" x14ac:dyDescent="0.35">
      <c r="V12108" s="17"/>
    </row>
    <row r="12109" spans="22:22" x14ac:dyDescent="0.35">
      <c r="V12109" s="17"/>
    </row>
    <row r="12110" spans="22:22" x14ac:dyDescent="0.35">
      <c r="V12110" s="17"/>
    </row>
    <row r="12111" spans="22:22" x14ac:dyDescent="0.35">
      <c r="V12111" s="17"/>
    </row>
    <row r="12112" spans="22:22" x14ac:dyDescent="0.35">
      <c r="V12112" s="17"/>
    </row>
    <row r="12113" spans="22:22" x14ac:dyDescent="0.35">
      <c r="V12113" s="17"/>
    </row>
    <row r="12114" spans="22:22" x14ac:dyDescent="0.35">
      <c r="V12114" s="17"/>
    </row>
    <row r="12115" spans="22:22" x14ac:dyDescent="0.35">
      <c r="V12115" s="17"/>
    </row>
    <row r="12116" spans="22:22" x14ac:dyDescent="0.35">
      <c r="V12116" s="17"/>
    </row>
    <row r="12117" spans="22:22" x14ac:dyDescent="0.35">
      <c r="V12117" s="17"/>
    </row>
    <row r="12118" spans="22:22" x14ac:dyDescent="0.35">
      <c r="V12118" s="17"/>
    </row>
    <row r="12119" spans="22:22" x14ac:dyDescent="0.35">
      <c r="V12119" s="17"/>
    </row>
    <row r="12120" spans="22:22" x14ac:dyDescent="0.35">
      <c r="V12120" s="17"/>
    </row>
    <row r="12121" spans="22:22" x14ac:dyDescent="0.35">
      <c r="V12121" s="17"/>
    </row>
    <row r="12122" spans="22:22" x14ac:dyDescent="0.35">
      <c r="V12122" s="17"/>
    </row>
    <row r="12123" spans="22:22" x14ac:dyDescent="0.35">
      <c r="V12123" s="17"/>
    </row>
    <row r="12124" spans="22:22" x14ac:dyDescent="0.35">
      <c r="V12124" s="17"/>
    </row>
    <row r="12125" spans="22:22" x14ac:dyDescent="0.35">
      <c r="V12125" s="17"/>
    </row>
    <row r="12126" spans="22:22" x14ac:dyDescent="0.35">
      <c r="V12126" s="17"/>
    </row>
    <row r="12127" spans="22:22" x14ac:dyDescent="0.35">
      <c r="V12127" s="17"/>
    </row>
    <row r="12128" spans="22:22" x14ac:dyDescent="0.35">
      <c r="V12128" s="17"/>
    </row>
    <row r="12129" spans="22:22" x14ac:dyDescent="0.35">
      <c r="V12129" s="17"/>
    </row>
    <row r="12130" spans="22:22" x14ac:dyDescent="0.35">
      <c r="V12130" s="17"/>
    </row>
    <row r="12131" spans="22:22" x14ac:dyDescent="0.35">
      <c r="V12131" s="17"/>
    </row>
    <row r="12132" spans="22:22" x14ac:dyDescent="0.35">
      <c r="V12132" s="17"/>
    </row>
    <row r="12133" spans="22:22" x14ac:dyDescent="0.35">
      <c r="V12133" s="17"/>
    </row>
    <row r="12134" spans="22:22" x14ac:dyDescent="0.35">
      <c r="V12134" s="17"/>
    </row>
    <row r="12135" spans="22:22" x14ac:dyDescent="0.35">
      <c r="V12135" s="17"/>
    </row>
    <row r="12136" spans="22:22" x14ac:dyDescent="0.35">
      <c r="V12136" s="17"/>
    </row>
    <row r="12137" spans="22:22" x14ac:dyDescent="0.35">
      <c r="V12137" s="17"/>
    </row>
    <row r="12138" spans="22:22" x14ac:dyDescent="0.35">
      <c r="V12138" s="17"/>
    </row>
    <row r="12139" spans="22:22" x14ac:dyDescent="0.35">
      <c r="V12139" s="17"/>
    </row>
    <row r="12140" spans="22:22" x14ac:dyDescent="0.35">
      <c r="V12140" s="17"/>
    </row>
    <row r="12141" spans="22:22" x14ac:dyDescent="0.35">
      <c r="V12141" s="17"/>
    </row>
    <row r="12142" spans="22:22" x14ac:dyDescent="0.35">
      <c r="V12142" s="17"/>
    </row>
    <row r="12143" spans="22:22" x14ac:dyDescent="0.35">
      <c r="V12143" s="17"/>
    </row>
    <row r="12144" spans="22:22" x14ac:dyDescent="0.35">
      <c r="V12144" s="17"/>
    </row>
    <row r="12145" spans="22:22" x14ac:dyDescent="0.35">
      <c r="V12145" s="17"/>
    </row>
    <row r="12146" spans="22:22" x14ac:dyDescent="0.35">
      <c r="V12146" s="17"/>
    </row>
    <row r="12147" spans="22:22" x14ac:dyDescent="0.35">
      <c r="V12147" s="17"/>
    </row>
    <row r="12148" spans="22:22" x14ac:dyDescent="0.35">
      <c r="V12148" s="17"/>
    </row>
    <row r="12149" spans="22:22" x14ac:dyDescent="0.35">
      <c r="V12149" s="17"/>
    </row>
    <row r="12150" spans="22:22" x14ac:dyDescent="0.35">
      <c r="V12150" s="17"/>
    </row>
    <row r="12151" spans="22:22" x14ac:dyDescent="0.35">
      <c r="V12151" s="17"/>
    </row>
    <row r="12152" spans="22:22" x14ac:dyDescent="0.35">
      <c r="V12152" s="17"/>
    </row>
    <row r="12153" spans="22:22" x14ac:dyDescent="0.35">
      <c r="V12153" s="17"/>
    </row>
    <row r="12154" spans="22:22" x14ac:dyDescent="0.35">
      <c r="V12154" s="17"/>
    </row>
    <row r="12155" spans="22:22" x14ac:dyDescent="0.35">
      <c r="V12155" s="17"/>
    </row>
    <row r="12156" spans="22:22" x14ac:dyDescent="0.35">
      <c r="V12156" s="17"/>
    </row>
    <row r="12157" spans="22:22" x14ac:dyDescent="0.35">
      <c r="V12157" s="17"/>
    </row>
    <row r="12158" spans="22:22" x14ac:dyDescent="0.35">
      <c r="V12158" s="17"/>
    </row>
    <row r="12159" spans="22:22" x14ac:dyDescent="0.35">
      <c r="V12159" s="17"/>
    </row>
    <row r="12160" spans="22:22" x14ac:dyDescent="0.35">
      <c r="V12160" s="17"/>
    </row>
    <row r="12161" spans="22:22" x14ac:dyDescent="0.35">
      <c r="V12161" s="17"/>
    </row>
    <row r="12162" spans="22:22" x14ac:dyDescent="0.35">
      <c r="V12162" s="17"/>
    </row>
    <row r="12163" spans="22:22" x14ac:dyDescent="0.35">
      <c r="V12163" s="17"/>
    </row>
    <row r="12164" spans="22:22" x14ac:dyDescent="0.35">
      <c r="V12164" s="17"/>
    </row>
    <row r="12165" spans="22:22" x14ac:dyDescent="0.35">
      <c r="V12165" s="17"/>
    </row>
    <row r="12166" spans="22:22" x14ac:dyDescent="0.35">
      <c r="V12166" s="17"/>
    </row>
    <row r="12167" spans="22:22" x14ac:dyDescent="0.35">
      <c r="V12167" s="17"/>
    </row>
    <row r="12168" spans="22:22" x14ac:dyDescent="0.35">
      <c r="V12168" s="17"/>
    </row>
    <row r="12169" spans="22:22" x14ac:dyDescent="0.35">
      <c r="V12169" s="17"/>
    </row>
    <row r="12170" spans="22:22" x14ac:dyDescent="0.35">
      <c r="V12170" s="17"/>
    </row>
    <row r="12171" spans="22:22" x14ac:dyDescent="0.35">
      <c r="V12171" s="17"/>
    </row>
    <row r="12172" spans="22:22" x14ac:dyDescent="0.35">
      <c r="V12172" s="17"/>
    </row>
    <row r="12173" spans="22:22" x14ac:dyDescent="0.35">
      <c r="V12173" s="17"/>
    </row>
    <row r="12174" spans="22:22" x14ac:dyDescent="0.35">
      <c r="V12174" s="17"/>
    </row>
    <row r="12175" spans="22:22" x14ac:dyDescent="0.35">
      <c r="V12175" s="17"/>
    </row>
    <row r="12176" spans="22:22" x14ac:dyDescent="0.35">
      <c r="V12176" s="17"/>
    </row>
    <row r="12177" spans="22:22" x14ac:dyDescent="0.35">
      <c r="V12177" s="17"/>
    </row>
    <row r="12178" spans="22:22" x14ac:dyDescent="0.35">
      <c r="V12178" s="17"/>
    </row>
    <row r="12179" spans="22:22" x14ac:dyDescent="0.35">
      <c r="V12179" s="17"/>
    </row>
    <row r="12180" spans="22:22" x14ac:dyDescent="0.35">
      <c r="V12180" s="17"/>
    </row>
    <row r="12181" spans="22:22" x14ac:dyDescent="0.35">
      <c r="V12181" s="17"/>
    </row>
    <row r="12182" spans="22:22" x14ac:dyDescent="0.35">
      <c r="V12182" s="17"/>
    </row>
    <row r="12183" spans="22:22" x14ac:dyDescent="0.35">
      <c r="V12183" s="17"/>
    </row>
    <row r="12184" spans="22:22" x14ac:dyDescent="0.35">
      <c r="V12184" s="17"/>
    </row>
    <row r="12185" spans="22:22" x14ac:dyDescent="0.35">
      <c r="V12185" s="17"/>
    </row>
    <row r="12186" spans="22:22" x14ac:dyDescent="0.35">
      <c r="V12186" s="17"/>
    </row>
    <row r="12187" spans="22:22" x14ac:dyDescent="0.35">
      <c r="V12187" s="17"/>
    </row>
    <row r="12188" spans="22:22" x14ac:dyDescent="0.35">
      <c r="V12188" s="17"/>
    </row>
    <row r="12189" spans="22:22" x14ac:dyDescent="0.35">
      <c r="V12189" s="17"/>
    </row>
    <row r="12190" spans="22:22" x14ac:dyDescent="0.35">
      <c r="V12190" s="17"/>
    </row>
    <row r="12191" spans="22:22" x14ac:dyDescent="0.35">
      <c r="V12191" s="17"/>
    </row>
    <row r="12192" spans="22:22" x14ac:dyDescent="0.35">
      <c r="V12192" s="17"/>
    </row>
    <row r="12193" spans="22:22" x14ac:dyDescent="0.35">
      <c r="V12193" s="17"/>
    </row>
    <row r="12194" spans="22:22" x14ac:dyDescent="0.35">
      <c r="V12194" s="17"/>
    </row>
    <row r="12195" spans="22:22" x14ac:dyDescent="0.35">
      <c r="V12195" s="17"/>
    </row>
    <row r="12196" spans="22:22" x14ac:dyDescent="0.35">
      <c r="V12196" s="17"/>
    </row>
    <row r="12197" spans="22:22" x14ac:dyDescent="0.35">
      <c r="V12197" s="17"/>
    </row>
    <row r="12198" spans="22:22" x14ac:dyDescent="0.35">
      <c r="V12198" s="17"/>
    </row>
    <row r="12199" spans="22:22" x14ac:dyDescent="0.35">
      <c r="V12199" s="17"/>
    </row>
    <row r="12200" spans="22:22" x14ac:dyDescent="0.35">
      <c r="V12200" s="17"/>
    </row>
    <row r="12201" spans="22:22" x14ac:dyDescent="0.35">
      <c r="V12201" s="17"/>
    </row>
    <row r="12202" spans="22:22" x14ac:dyDescent="0.35">
      <c r="V12202" s="17"/>
    </row>
    <row r="12203" spans="22:22" x14ac:dyDescent="0.35">
      <c r="V12203" s="17"/>
    </row>
    <row r="12204" spans="22:22" x14ac:dyDescent="0.35">
      <c r="V12204" s="17"/>
    </row>
    <row r="12205" spans="22:22" x14ac:dyDescent="0.35">
      <c r="V12205" s="17"/>
    </row>
    <row r="12206" spans="22:22" x14ac:dyDescent="0.35">
      <c r="V12206" s="17"/>
    </row>
    <row r="12207" spans="22:22" x14ac:dyDescent="0.35">
      <c r="V12207" s="17"/>
    </row>
    <row r="12208" spans="22:22" x14ac:dyDescent="0.35">
      <c r="V12208" s="17"/>
    </row>
    <row r="12209" spans="22:22" x14ac:dyDescent="0.35">
      <c r="V12209" s="17"/>
    </row>
    <row r="12210" spans="22:22" x14ac:dyDescent="0.35">
      <c r="V12210" s="17"/>
    </row>
    <row r="12211" spans="22:22" x14ac:dyDescent="0.35">
      <c r="V12211" s="17"/>
    </row>
    <row r="12212" spans="22:22" x14ac:dyDescent="0.35">
      <c r="V12212" s="17"/>
    </row>
    <row r="12213" spans="22:22" x14ac:dyDescent="0.35">
      <c r="V12213" s="17"/>
    </row>
    <row r="12214" spans="22:22" x14ac:dyDescent="0.35">
      <c r="V12214" s="17"/>
    </row>
    <row r="12215" spans="22:22" x14ac:dyDescent="0.35">
      <c r="V12215" s="17"/>
    </row>
    <row r="12216" spans="22:22" x14ac:dyDescent="0.35">
      <c r="V12216" s="17"/>
    </row>
    <row r="12217" spans="22:22" x14ac:dyDescent="0.35">
      <c r="V12217" s="17"/>
    </row>
    <row r="12218" spans="22:22" x14ac:dyDescent="0.35">
      <c r="V12218" s="17"/>
    </row>
    <row r="12219" spans="22:22" x14ac:dyDescent="0.35">
      <c r="V12219" s="17"/>
    </row>
    <row r="12220" spans="22:22" x14ac:dyDescent="0.35">
      <c r="V12220" s="17"/>
    </row>
    <row r="12221" spans="22:22" x14ac:dyDescent="0.35">
      <c r="V12221" s="17"/>
    </row>
    <row r="12222" spans="22:22" x14ac:dyDescent="0.35">
      <c r="V12222" s="17"/>
    </row>
    <row r="12223" spans="22:22" x14ac:dyDescent="0.35">
      <c r="V12223" s="17"/>
    </row>
    <row r="12224" spans="22:22" x14ac:dyDescent="0.35">
      <c r="V12224" s="17"/>
    </row>
    <row r="12225" spans="22:22" x14ac:dyDescent="0.35">
      <c r="V12225" s="17"/>
    </row>
    <row r="12226" spans="22:22" x14ac:dyDescent="0.35">
      <c r="V12226" s="17"/>
    </row>
    <row r="12227" spans="22:22" x14ac:dyDescent="0.35">
      <c r="V12227" s="17"/>
    </row>
    <row r="12228" spans="22:22" x14ac:dyDescent="0.35">
      <c r="V12228" s="17"/>
    </row>
    <row r="12229" spans="22:22" x14ac:dyDescent="0.35">
      <c r="V12229" s="17"/>
    </row>
    <row r="12230" spans="22:22" x14ac:dyDescent="0.35">
      <c r="V12230" s="17"/>
    </row>
    <row r="12231" spans="22:22" x14ac:dyDescent="0.35">
      <c r="V12231" s="17"/>
    </row>
    <row r="12232" spans="22:22" x14ac:dyDescent="0.35">
      <c r="V12232" s="17"/>
    </row>
    <row r="12233" spans="22:22" x14ac:dyDescent="0.35">
      <c r="V12233" s="17"/>
    </row>
    <row r="12234" spans="22:22" x14ac:dyDescent="0.35">
      <c r="V12234" s="17"/>
    </row>
    <row r="12235" spans="22:22" x14ac:dyDescent="0.35">
      <c r="V12235" s="17"/>
    </row>
    <row r="12236" spans="22:22" x14ac:dyDescent="0.35">
      <c r="V12236" s="17"/>
    </row>
    <row r="12237" spans="22:22" x14ac:dyDescent="0.35">
      <c r="V12237" s="17"/>
    </row>
    <row r="12238" spans="22:22" x14ac:dyDescent="0.35">
      <c r="V12238" s="17"/>
    </row>
    <row r="12239" spans="22:22" x14ac:dyDescent="0.35">
      <c r="V12239" s="17"/>
    </row>
    <row r="12240" spans="22:22" x14ac:dyDescent="0.35">
      <c r="V12240" s="17"/>
    </row>
    <row r="12241" spans="22:22" x14ac:dyDescent="0.35">
      <c r="V12241" s="17"/>
    </row>
    <row r="12242" spans="22:22" x14ac:dyDescent="0.35">
      <c r="V12242" s="17"/>
    </row>
    <row r="12243" spans="22:22" x14ac:dyDescent="0.35">
      <c r="V12243" s="17"/>
    </row>
    <row r="12244" spans="22:22" x14ac:dyDescent="0.35">
      <c r="V12244" s="17"/>
    </row>
    <row r="12245" spans="22:22" x14ac:dyDescent="0.35">
      <c r="V12245" s="17"/>
    </row>
    <row r="12246" spans="22:22" x14ac:dyDescent="0.35">
      <c r="V12246" s="17"/>
    </row>
    <row r="12247" spans="22:22" x14ac:dyDescent="0.35">
      <c r="V12247" s="17"/>
    </row>
    <row r="12248" spans="22:22" x14ac:dyDescent="0.35">
      <c r="V12248" s="17"/>
    </row>
    <row r="12249" spans="22:22" x14ac:dyDescent="0.35">
      <c r="V12249" s="17"/>
    </row>
    <row r="12250" spans="22:22" x14ac:dyDescent="0.35">
      <c r="V12250" s="17"/>
    </row>
    <row r="12251" spans="22:22" x14ac:dyDescent="0.35">
      <c r="V12251" s="17"/>
    </row>
    <row r="12252" spans="22:22" x14ac:dyDescent="0.35">
      <c r="V12252" s="17"/>
    </row>
    <row r="12253" spans="22:22" x14ac:dyDescent="0.35">
      <c r="V12253" s="17"/>
    </row>
    <row r="12254" spans="22:22" x14ac:dyDescent="0.35">
      <c r="V12254" s="17"/>
    </row>
    <row r="12255" spans="22:22" x14ac:dyDescent="0.35">
      <c r="V12255" s="17"/>
    </row>
    <row r="12256" spans="22:22" x14ac:dyDescent="0.35">
      <c r="V12256" s="17"/>
    </row>
    <row r="12257" spans="22:22" x14ac:dyDescent="0.35">
      <c r="V12257" s="17"/>
    </row>
    <row r="12258" spans="22:22" x14ac:dyDescent="0.35">
      <c r="V12258" s="17"/>
    </row>
    <row r="12259" spans="22:22" x14ac:dyDescent="0.35">
      <c r="V12259" s="17"/>
    </row>
    <row r="12260" spans="22:22" x14ac:dyDescent="0.35">
      <c r="V12260" s="17"/>
    </row>
    <row r="12261" spans="22:22" x14ac:dyDescent="0.35">
      <c r="V12261" s="17"/>
    </row>
    <row r="12262" spans="22:22" x14ac:dyDescent="0.35">
      <c r="V12262" s="17"/>
    </row>
    <row r="12263" spans="22:22" x14ac:dyDescent="0.35">
      <c r="V12263" s="17"/>
    </row>
    <row r="12264" spans="22:22" x14ac:dyDescent="0.35">
      <c r="V12264" s="17"/>
    </row>
    <row r="12265" spans="22:22" x14ac:dyDescent="0.35">
      <c r="V12265" s="17"/>
    </row>
    <row r="12266" spans="22:22" x14ac:dyDescent="0.35">
      <c r="V12266" s="17"/>
    </row>
    <row r="12267" spans="22:22" x14ac:dyDescent="0.35">
      <c r="V12267" s="17"/>
    </row>
    <row r="12268" spans="22:22" x14ac:dyDescent="0.35">
      <c r="V12268" s="17"/>
    </row>
    <row r="12269" spans="22:22" x14ac:dyDescent="0.35">
      <c r="V12269" s="17"/>
    </row>
    <row r="12270" spans="22:22" x14ac:dyDescent="0.35">
      <c r="V12270" s="17"/>
    </row>
    <row r="12271" spans="22:22" x14ac:dyDescent="0.35">
      <c r="V12271" s="17"/>
    </row>
    <row r="12272" spans="22:22" x14ac:dyDescent="0.35">
      <c r="V12272" s="17"/>
    </row>
    <row r="12273" spans="22:22" x14ac:dyDescent="0.35">
      <c r="V12273" s="17"/>
    </row>
    <row r="12274" spans="22:22" x14ac:dyDescent="0.35">
      <c r="V12274" s="17"/>
    </row>
    <row r="12275" spans="22:22" x14ac:dyDescent="0.35">
      <c r="V12275" s="17"/>
    </row>
    <row r="12276" spans="22:22" x14ac:dyDescent="0.35">
      <c r="V12276" s="17"/>
    </row>
    <row r="12277" spans="22:22" x14ac:dyDescent="0.35">
      <c r="V12277" s="17"/>
    </row>
    <row r="12278" spans="22:22" x14ac:dyDescent="0.35">
      <c r="V12278" s="17"/>
    </row>
    <row r="12279" spans="22:22" x14ac:dyDescent="0.35">
      <c r="V12279" s="17"/>
    </row>
    <row r="12280" spans="22:22" x14ac:dyDescent="0.35">
      <c r="V12280" s="17"/>
    </row>
    <row r="12281" spans="22:22" x14ac:dyDescent="0.35">
      <c r="V12281" s="17"/>
    </row>
    <row r="12282" spans="22:22" x14ac:dyDescent="0.35">
      <c r="V12282" s="17"/>
    </row>
    <row r="12283" spans="22:22" x14ac:dyDescent="0.35">
      <c r="V12283" s="17"/>
    </row>
    <row r="12284" spans="22:22" x14ac:dyDescent="0.35">
      <c r="V12284" s="17"/>
    </row>
    <row r="12285" spans="22:22" x14ac:dyDescent="0.35">
      <c r="V12285" s="17"/>
    </row>
    <row r="12286" spans="22:22" x14ac:dyDescent="0.35">
      <c r="V12286" s="17"/>
    </row>
    <row r="12287" spans="22:22" x14ac:dyDescent="0.35">
      <c r="V12287" s="17"/>
    </row>
    <row r="12288" spans="22:22" x14ac:dyDescent="0.35">
      <c r="V12288" s="17"/>
    </row>
    <row r="12289" spans="22:22" x14ac:dyDescent="0.35">
      <c r="V12289" s="17"/>
    </row>
    <row r="12290" spans="22:22" x14ac:dyDescent="0.35">
      <c r="V12290" s="17"/>
    </row>
    <row r="12291" spans="22:22" x14ac:dyDescent="0.35">
      <c r="V12291" s="17"/>
    </row>
    <row r="12292" spans="22:22" x14ac:dyDescent="0.35">
      <c r="V12292" s="17"/>
    </row>
    <row r="12293" spans="22:22" x14ac:dyDescent="0.35">
      <c r="V12293" s="17"/>
    </row>
    <row r="12294" spans="22:22" x14ac:dyDescent="0.35">
      <c r="V12294" s="17"/>
    </row>
    <row r="12295" spans="22:22" x14ac:dyDescent="0.35">
      <c r="V12295" s="17"/>
    </row>
    <row r="12296" spans="22:22" x14ac:dyDescent="0.35">
      <c r="V12296" s="17"/>
    </row>
    <row r="12297" spans="22:22" x14ac:dyDescent="0.35">
      <c r="V12297" s="17"/>
    </row>
    <row r="12298" spans="22:22" x14ac:dyDescent="0.35">
      <c r="V12298" s="17"/>
    </row>
    <row r="12299" spans="22:22" x14ac:dyDescent="0.35">
      <c r="V12299" s="17"/>
    </row>
    <row r="12300" spans="22:22" x14ac:dyDescent="0.35">
      <c r="V12300" s="17"/>
    </row>
    <row r="12301" spans="22:22" x14ac:dyDescent="0.35">
      <c r="V12301" s="17"/>
    </row>
    <row r="12302" spans="22:22" x14ac:dyDescent="0.35">
      <c r="V12302" s="17"/>
    </row>
    <row r="12303" spans="22:22" x14ac:dyDescent="0.35">
      <c r="V12303" s="17"/>
    </row>
    <row r="12304" spans="22:22" x14ac:dyDescent="0.35">
      <c r="V12304" s="17"/>
    </row>
    <row r="12305" spans="22:22" x14ac:dyDescent="0.35">
      <c r="V12305" s="17"/>
    </row>
    <row r="12306" spans="22:22" x14ac:dyDescent="0.35">
      <c r="V12306" s="17"/>
    </row>
    <row r="12307" spans="22:22" x14ac:dyDescent="0.35">
      <c r="V12307" s="17"/>
    </row>
    <row r="12308" spans="22:22" x14ac:dyDescent="0.35">
      <c r="V12308" s="17"/>
    </row>
    <row r="12309" spans="22:22" x14ac:dyDescent="0.35">
      <c r="V12309" s="17"/>
    </row>
    <row r="12310" spans="22:22" x14ac:dyDescent="0.35">
      <c r="V12310" s="17"/>
    </row>
    <row r="12311" spans="22:22" x14ac:dyDescent="0.35">
      <c r="V12311" s="17"/>
    </row>
    <row r="12312" spans="22:22" x14ac:dyDescent="0.35">
      <c r="V12312" s="17"/>
    </row>
    <row r="12313" spans="22:22" x14ac:dyDescent="0.35">
      <c r="V12313" s="17"/>
    </row>
    <row r="12314" spans="22:22" x14ac:dyDescent="0.35">
      <c r="V12314" s="17"/>
    </row>
    <row r="12315" spans="22:22" x14ac:dyDescent="0.35">
      <c r="V12315" s="17"/>
    </row>
    <row r="12316" spans="22:22" x14ac:dyDescent="0.35">
      <c r="V12316" s="17"/>
    </row>
    <row r="12317" spans="22:22" x14ac:dyDescent="0.35">
      <c r="V12317" s="17"/>
    </row>
    <row r="12318" spans="22:22" x14ac:dyDescent="0.35">
      <c r="V12318" s="17"/>
    </row>
    <row r="12319" spans="22:22" x14ac:dyDescent="0.35">
      <c r="V12319" s="17"/>
    </row>
    <row r="12320" spans="22:22" x14ac:dyDescent="0.35">
      <c r="V12320" s="17"/>
    </row>
    <row r="12321" spans="22:22" x14ac:dyDescent="0.35">
      <c r="V12321" s="17"/>
    </row>
    <row r="12322" spans="22:22" x14ac:dyDescent="0.35">
      <c r="V12322" s="17"/>
    </row>
    <row r="12323" spans="22:22" x14ac:dyDescent="0.35">
      <c r="V12323" s="17"/>
    </row>
    <row r="12324" spans="22:22" x14ac:dyDescent="0.35">
      <c r="V12324" s="17"/>
    </row>
    <row r="12325" spans="22:22" x14ac:dyDescent="0.35">
      <c r="V12325" s="17"/>
    </row>
    <row r="12326" spans="22:22" x14ac:dyDescent="0.35">
      <c r="V12326" s="17"/>
    </row>
    <row r="12327" spans="22:22" x14ac:dyDescent="0.35">
      <c r="V12327" s="17"/>
    </row>
    <row r="12328" spans="22:22" x14ac:dyDescent="0.35">
      <c r="V12328" s="17"/>
    </row>
    <row r="12329" spans="22:22" x14ac:dyDescent="0.35">
      <c r="V12329" s="17"/>
    </row>
    <row r="12330" spans="22:22" x14ac:dyDescent="0.35">
      <c r="V12330" s="17"/>
    </row>
    <row r="12331" spans="22:22" x14ac:dyDescent="0.35">
      <c r="V12331" s="17"/>
    </row>
    <row r="12332" spans="22:22" x14ac:dyDescent="0.35">
      <c r="V12332" s="17"/>
    </row>
    <row r="12333" spans="22:22" x14ac:dyDescent="0.35">
      <c r="V12333" s="17"/>
    </row>
    <row r="12334" spans="22:22" x14ac:dyDescent="0.35">
      <c r="V12334" s="17"/>
    </row>
    <row r="12335" spans="22:22" x14ac:dyDescent="0.35">
      <c r="V12335" s="17"/>
    </row>
    <row r="12336" spans="22:22" x14ac:dyDescent="0.35">
      <c r="V12336" s="17"/>
    </row>
    <row r="12337" spans="22:22" x14ac:dyDescent="0.35">
      <c r="V12337" s="17"/>
    </row>
    <row r="12338" spans="22:22" x14ac:dyDescent="0.35">
      <c r="V12338" s="17"/>
    </row>
    <row r="12339" spans="22:22" x14ac:dyDescent="0.35">
      <c r="V12339" s="17"/>
    </row>
    <row r="12340" spans="22:22" x14ac:dyDescent="0.35">
      <c r="V12340" s="17"/>
    </row>
    <row r="12341" spans="22:22" x14ac:dyDescent="0.35">
      <c r="V12341" s="17"/>
    </row>
    <row r="12342" spans="22:22" x14ac:dyDescent="0.35">
      <c r="V12342" s="17"/>
    </row>
    <row r="12343" spans="22:22" x14ac:dyDescent="0.35">
      <c r="V12343" s="17"/>
    </row>
    <row r="12344" spans="22:22" x14ac:dyDescent="0.35">
      <c r="V12344" s="17"/>
    </row>
    <row r="12345" spans="22:22" x14ac:dyDescent="0.35">
      <c r="V12345" s="17"/>
    </row>
    <row r="12346" spans="22:22" x14ac:dyDescent="0.35">
      <c r="V12346" s="17"/>
    </row>
    <row r="12347" spans="22:22" x14ac:dyDescent="0.35">
      <c r="V12347" s="17"/>
    </row>
    <row r="12348" spans="22:22" x14ac:dyDescent="0.35">
      <c r="V12348" s="17"/>
    </row>
    <row r="12349" spans="22:22" x14ac:dyDescent="0.35">
      <c r="V12349" s="17"/>
    </row>
    <row r="12350" spans="22:22" x14ac:dyDescent="0.35">
      <c r="V12350" s="17"/>
    </row>
    <row r="12351" spans="22:22" x14ac:dyDescent="0.35">
      <c r="V12351" s="17"/>
    </row>
    <row r="12352" spans="22:22" x14ac:dyDescent="0.35">
      <c r="V12352" s="17"/>
    </row>
    <row r="12353" spans="22:22" x14ac:dyDescent="0.35">
      <c r="V12353" s="17"/>
    </row>
    <row r="12354" spans="22:22" x14ac:dyDescent="0.35">
      <c r="V12354" s="17"/>
    </row>
    <row r="12355" spans="22:22" x14ac:dyDescent="0.35">
      <c r="V12355" s="17"/>
    </row>
    <row r="12356" spans="22:22" x14ac:dyDescent="0.35">
      <c r="V12356" s="17"/>
    </row>
    <row r="12357" spans="22:22" x14ac:dyDescent="0.35">
      <c r="V12357" s="17"/>
    </row>
    <row r="12358" spans="22:22" x14ac:dyDescent="0.35">
      <c r="V12358" s="17"/>
    </row>
    <row r="12359" spans="22:22" x14ac:dyDescent="0.35">
      <c r="V12359" s="17"/>
    </row>
    <row r="12360" spans="22:22" x14ac:dyDescent="0.35">
      <c r="V12360" s="17"/>
    </row>
    <row r="12361" spans="22:22" x14ac:dyDescent="0.35">
      <c r="V12361" s="17"/>
    </row>
    <row r="12362" spans="22:22" x14ac:dyDescent="0.35">
      <c r="V12362" s="17"/>
    </row>
    <row r="12363" spans="22:22" x14ac:dyDescent="0.35">
      <c r="V12363" s="17"/>
    </row>
    <row r="12364" spans="22:22" x14ac:dyDescent="0.35">
      <c r="V12364" s="17"/>
    </row>
    <row r="12365" spans="22:22" x14ac:dyDescent="0.35">
      <c r="V12365" s="17"/>
    </row>
    <row r="12366" spans="22:22" x14ac:dyDescent="0.35">
      <c r="V12366" s="17"/>
    </row>
    <row r="12367" spans="22:22" x14ac:dyDescent="0.35">
      <c r="V12367" s="17"/>
    </row>
    <row r="12368" spans="22:22" x14ac:dyDescent="0.35">
      <c r="V12368" s="17"/>
    </row>
    <row r="12369" spans="22:22" x14ac:dyDescent="0.35">
      <c r="V12369" s="17"/>
    </row>
    <row r="12370" spans="22:22" x14ac:dyDescent="0.35">
      <c r="V12370" s="17"/>
    </row>
    <row r="12371" spans="22:22" x14ac:dyDescent="0.35">
      <c r="V12371" s="17"/>
    </row>
    <row r="12372" spans="22:22" x14ac:dyDescent="0.35">
      <c r="V12372" s="17"/>
    </row>
    <row r="12373" spans="22:22" x14ac:dyDescent="0.35">
      <c r="V12373" s="17"/>
    </row>
    <row r="12374" spans="22:22" x14ac:dyDescent="0.35">
      <c r="V12374" s="17"/>
    </row>
    <row r="12375" spans="22:22" x14ac:dyDescent="0.35">
      <c r="V12375" s="17"/>
    </row>
    <row r="12376" spans="22:22" x14ac:dyDescent="0.35">
      <c r="V12376" s="17"/>
    </row>
    <row r="12377" spans="22:22" x14ac:dyDescent="0.35">
      <c r="V12377" s="17"/>
    </row>
    <row r="12378" spans="22:22" x14ac:dyDescent="0.35">
      <c r="V12378" s="17"/>
    </row>
    <row r="12379" spans="22:22" x14ac:dyDescent="0.35">
      <c r="V12379" s="17"/>
    </row>
    <row r="12380" spans="22:22" x14ac:dyDescent="0.35">
      <c r="V12380" s="17"/>
    </row>
    <row r="12381" spans="22:22" x14ac:dyDescent="0.35">
      <c r="V12381" s="17"/>
    </row>
    <row r="12382" spans="22:22" x14ac:dyDescent="0.35">
      <c r="V12382" s="17"/>
    </row>
    <row r="12383" spans="22:22" x14ac:dyDescent="0.35">
      <c r="V12383" s="17"/>
    </row>
    <row r="12384" spans="22:22" x14ac:dyDescent="0.35">
      <c r="V12384" s="17"/>
    </row>
    <row r="12385" spans="22:22" x14ac:dyDescent="0.35">
      <c r="V12385" s="17"/>
    </row>
    <row r="12386" spans="22:22" x14ac:dyDescent="0.35">
      <c r="V12386" s="17"/>
    </row>
    <row r="12387" spans="22:22" x14ac:dyDescent="0.35">
      <c r="V12387" s="17"/>
    </row>
    <row r="12388" spans="22:22" x14ac:dyDescent="0.35">
      <c r="V12388" s="17"/>
    </row>
    <row r="12389" spans="22:22" x14ac:dyDescent="0.35">
      <c r="V12389" s="17"/>
    </row>
    <row r="12390" spans="22:22" x14ac:dyDescent="0.35">
      <c r="V12390" s="17"/>
    </row>
    <row r="12391" spans="22:22" x14ac:dyDescent="0.35">
      <c r="V12391" s="17"/>
    </row>
    <row r="12392" spans="22:22" x14ac:dyDescent="0.35">
      <c r="V12392" s="17"/>
    </row>
    <row r="12393" spans="22:22" x14ac:dyDescent="0.35">
      <c r="V12393" s="17"/>
    </row>
    <row r="12394" spans="22:22" x14ac:dyDescent="0.35">
      <c r="V12394" s="17"/>
    </row>
    <row r="12395" spans="22:22" x14ac:dyDescent="0.35">
      <c r="V12395" s="17"/>
    </row>
    <row r="12396" spans="22:22" x14ac:dyDescent="0.35">
      <c r="V12396" s="17"/>
    </row>
    <row r="12397" spans="22:22" x14ac:dyDescent="0.35">
      <c r="V12397" s="17"/>
    </row>
    <row r="12398" spans="22:22" x14ac:dyDescent="0.35">
      <c r="V12398" s="17"/>
    </row>
    <row r="12399" spans="22:22" x14ac:dyDescent="0.35">
      <c r="V12399" s="17"/>
    </row>
    <row r="12400" spans="22:22" x14ac:dyDescent="0.35">
      <c r="V12400" s="17"/>
    </row>
    <row r="12401" spans="22:22" x14ac:dyDescent="0.35">
      <c r="V12401" s="17"/>
    </row>
    <row r="12402" spans="22:22" x14ac:dyDescent="0.35">
      <c r="V12402" s="17"/>
    </row>
    <row r="12403" spans="22:22" x14ac:dyDescent="0.35">
      <c r="V12403" s="17"/>
    </row>
    <row r="12404" spans="22:22" x14ac:dyDescent="0.35">
      <c r="V12404" s="17"/>
    </row>
    <row r="12405" spans="22:22" x14ac:dyDescent="0.35">
      <c r="V12405" s="17"/>
    </row>
    <row r="12406" spans="22:22" x14ac:dyDescent="0.35">
      <c r="V12406" s="17"/>
    </row>
    <row r="12407" spans="22:22" x14ac:dyDescent="0.35">
      <c r="V12407" s="17"/>
    </row>
    <row r="12408" spans="22:22" x14ac:dyDescent="0.35">
      <c r="V12408" s="17"/>
    </row>
    <row r="12409" spans="22:22" x14ac:dyDescent="0.35">
      <c r="V12409" s="17"/>
    </row>
    <row r="12410" spans="22:22" x14ac:dyDescent="0.35">
      <c r="V12410" s="17"/>
    </row>
    <row r="12411" spans="22:22" x14ac:dyDescent="0.35">
      <c r="V12411" s="17"/>
    </row>
    <row r="12412" spans="22:22" x14ac:dyDescent="0.35">
      <c r="V12412" s="17"/>
    </row>
    <row r="12413" spans="22:22" x14ac:dyDescent="0.35">
      <c r="V12413" s="17"/>
    </row>
    <row r="12414" spans="22:22" x14ac:dyDescent="0.35">
      <c r="V12414" s="17"/>
    </row>
    <row r="12415" spans="22:22" x14ac:dyDescent="0.35">
      <c r="V12415" s="17"/>
    </row>
    <row r="12416" spans="22:22" x14ac:dyDescent="0.35">
      <c r="V12416" s="17"/>
    </row>
    <row r="12417" spans="22:22" x14ac:dyDescent="0.35">
      <c r="V12417" s="17"/>
    </row>
    <row r="12418" spans="22:22" x14ac:dyDescent="0.35">
      <c r="V12418" s="17"/>
    </row>
    <row r="12419" spans="22:22" x14ac:dyDescent="0.35">
      <c r="V12419" s="17"/>
    </row>
    <row r="12420" spans="22:22" x14ac:dyDescent="0.35">
      <c r="V12420" s="17"/>
    </row>
    <row r="12421" spans="22:22" x14ac:dyDescent="0.35">
      <c r="V12421" s="17"/>
    </row>
    <row r="12422" spans="22:22" x14ac:dyDescent="0.35">
      <c r="V12422" s="17"/>
    </row>
    <row r="12423" spans="22:22" x14ac:dyDescent="0.35">
      <c r="V12423" s="17"/>
    </row>
    <row r="12424" spans="22:22" x14ac:dyDescent="0.35">
      <c r="V12424" s="17"/>
    </row>
    <row r="12425" spans="22:22" x14ac:dyDescent="0.35">
      <c r="V12425" s="17"/>
    </row>
    <row r="12426" spans="22:22" x14ac:dyDescent="0.35">
      <c r="V12426" s="17"/>
    </row>
    <row r="12427" spans="22:22" x14ac:dyDescent="0.35">
      <c r="V12427" s="17"/>
    </row>
    <row r="12428" spans="22:22" x14ac:dyDescent="0.35">
      <c r="V12428" s="17"/>
    </row>
    <row r="12429" spans="22:22" x14ac:dyDescent="0.35">
      <c r="V12429" s="17"/>
    </row>
    <row r="12430" spans="22:22" x14ac:dyDescent="0.35">
      <c r="V12430" s="17"/>
    </row>
    <row r="12431" spans="22:22" x14ac:dyDescent="0.35">
      <c r="V12431" s="17"/>
    </row>
    <row r="12432" spans="22:22" x14ac:dyDescent="0.35">
      <c r="V12432" s="17"/>
    </row>
    <row r="12433" spans="22:22" x14ac:dyDescent="0.35">
      <c r="V12433" s="17"/>
    </row>
    <row r="12434" spans="22:22" x14ac:dyDescent="0.35">
      <c r="V12434" s="17"/>
    </row>
    <row r="12435" spans="22:22" x14ac:dyDescent="0.35">
      <c r="V12435" s="17"/>
    </row>
    <row r="12436" spans="22:22" x14ac:dyDescent="0.35">
      <c r="V12436" s="17"/>
    </row>
    <row r="12437" spans="22:22" x14ac:dyDescent="0.35">
      <c r="V12437" s="17"/>
    </row>
    <row r="12438" spans="22:22" x14ac:dyDescent="0.35">
      <c r="V12438" s="17"/>
    </row>
    <row r="12439" spans="22:22" x14ac:dyDescent="0.35">
      <c r="V12439" s="17"/>
    </row>
    <row r="12440" spans="22:22" x14ac:dyDescent="0.35">
      <c r="V12440" s="17"/>
    </row>
    <row r="12441" spans="22:22" x14ac:dyDescent="0.35">
      <c r="V12441" s="17"/>
    </row>
    <row r="12442" spans="22:22" x14ac:dyDescent="0.35">
      <c r="V12442" s="17"/>
    </row>
    <row r="12443" spans="22:22" x14ac:dyDescent="0.35">
      <c r="V12443" s="17"/>
    </row>
    <row r="12444" spans="22:22" x14ac:dyDescent="0.35">
      <c r="V12444" s="17"/>
    </row>
    <row r="12445" spans="22:22" x14ac:dyDescent="0.35">
      <c r="V12445" s="17"/>
    </row>
    <row r="12446" spans="22:22" x14ac:dyDescent="0.35">
      <c r="V12446" s="17"/>
    </row>
    <row r="12447" spans="22:22" x14ac:dyDescent="0.35">
      <c r="V12447" s="17"/>
    </row>
    <row r="12448" spans="22:22" x14ac:dyDescent="0.35">
      <c r="V12448" s="17"/>
    </row>
    <row r="12449" spans="22:22" x14ac:dyDescent="0.35">
      <c r="V12449" s="17"/>
    </row>
    <row r="12450" spans="22:22" x14ac:dyDescent="0.35">
      <c r="V12450" s="17"/>
    </row>
    <row r="12451" spans="22:22" x14ac:dyDescent="0.35">
      <c r="V12451" s="17"/>
    </row>
    <row r="12452" spans="22:22" x14ac:dyDescent="0.35">
      <c r="V12452" s="17"/>
    </row>
    <row r="12453" spans="22:22" x14ac:dyDescent="0.35">
      <c r="V12453" s="17"/>
    </row>
    <row r="12454" spans="22:22" x14ac:dyDescent="0.35">
      <c r="V12454" s="17"/>
    </row>
    <row r="12455" spans="22:22" x14ac:dyDescent="0.35">
      <c r="V12455" s="17"/>
    </row>
    <row r="12456" spans="22:22" x14ac:dyDescent="0.35">
      <c r="V12456" s="17"/>
    </row>
    <row r="12457" spans="22:22" x14ac:dyDescent="0.35">
      <c r="V12457" s="17"/>
    </row>
    <row r="12458" spans="22:22" x14ac:dyDescent="0.35">
      <c r="V12458" s="17"/>
    </row>
    <row r="12459" spans="22:22" x14ac:dyDescent="0.35">
      <c r="V12459" s="17"/>
    </row>
    <row r="12460" spans="22:22" x14ac:dyDescent="0.35">
      <c r="V12460" s="17"/>
    </row>
    <row r="12461" spans="22:22" x14ac:dyDescent="0.35">
      <c r="V12461" s="17"/>
    </row>
    <row r="12462" spans="22:22" x14ac:dyDescent="0.35">
      <c r="V12462" s="17"/>
    </row>
    <row r="12463" spans="22:22" x14ac:dyDescent="0.35">
      <c r="V12463" s="17"/>
    </row>
    <row r="12464" spans="22:22" x14ac:dyDescent="0.35">
      <c r="V12464" s="17"/>
    </row>
    <row r="12465" spans="22:22" x14ac:dyDescent="0.35">
      <c r="V12465" s="17"/>
    </row>
    <row r="12466" spans="22:22" x14ac:dyDescent="0.35">
      <c r="V12466" s="17"/>
    </row>
    <row r="12467" spans="22:22" x14ac:dyDescent="0.35">
      <c r="V12467" s="17"/>
    </row>
    <row r="12468" spans="22:22" x14ac:dyDescent="0.35">
      <c r="V12468" s="17"/>
    </row>
    <row r="12469" spans="22:22" x14ac:dyDescent="0.35">
      <c r="V12469" s="17"/>
    </row>
    <row r="12470" spans="22:22" x14ac:dyDescent="0.35">
      <c r="V12470" s="17"/>
    </row>
    <row r="12471" spans="22:22" x14ac:dyDescent="0.35">
      <c r="V12471" s="17"/>
    </row>
    <row r="12472" spans="22:22" x14ac:dyDescent="0.35">
      <c r="V12472" s="17"/>
    </row>
    <row r="12473" spans="22:22" x14ac:dyDescent="0.35">
      <c r="V12473" s="17"/>
    </row>
    <row r="12474" spans="22:22" x14ac:dyDescent="0.35">
      <c r="V12474" s="17"/>
    </row>
    <row r="12475" spans="22:22" x14ac:dyDescent="0.35">
      <c r="V12475" s="17"/>
    </row>
    <row r="12476" spans="22:22" x14ac:dyDescent="0.35">
      <c r="V12476" s="17"/>
    </row>
    <row r="12477" spans="22:22" x14ac:dyDescent="0.35">
      <c r="V12477" s="17"/>
    </row>
    <row r="12478" spans="22:22" x14ac:dyDescent="0.35">
      <c r="V12478" s="17"/>
    </row>
    <row r="12479" spans="22:22" x14ac:dyDescent="0.35">
      <c r="V12479" s="17"/>
    </row>
    <row r="12480" spans="22:22" x14ac:dyDescent="0.35">
      <c r="V12480" s="17"/>
    </row>
    <row r="12481" spans="22:22" x14ac:dyDescent="0.35">
      <c r="V12481" s="17"/>
    </row>
    <row r="12482" spans="22:22" x14ac:dyDescent="0.35">
      <c r="V12482" s="17"/>
    </row>
    <row r="12483" spans="22:22" x14ac:dyDescent="0.35">
      <c r="V12483" s="17"/>
    </row>
    <row r="12484" spans="22:22" x14ac:dyDescent="0.35">
      <c r="V12484" s="17"/>
    </row>
    <row r="12485" spans="22:22" x14ac:dyDescent="0.35">
      <c r="V12485" s="17"/>
    </row>
    <row r="12486" spans="22:22" x14ac:dyDescent="0.35">
      <c r="V12486" s="17"/>
    </row>
    <row r="12487" spans="22:22" x14ac:dyDescent="0.35">
      <c r="V12487" s="17"/>
    </row>
    <row r="12488" spans="22:22" x14ac:dyDescent="0.35">
      <c r="V12488" s="17"/>
    </row>
    <row r="12489" spans="22:22" x14ac:dyDescent="0.35">
      <c r="V12489" s="17"/>
    </row>
    <row r="12490" spans="22:22" x14ac:dyDescent="0.35">
      <c r="V12490" s="17"/>
    </row>
    <row r="12491" spans="22:22" x14ac:dyDescent="0.35">
      <c r="V12491" s="17"/>
    </row>
    <row r="12492" spans="22:22" x14ac:dyDescent="0.35">
      <c r="V12492" s="17"/>
    </row>
    <row r="12493" spans="22:22" x14ac:dyDescent="0.35">
      <c r="V12493" s="17"/>
    </row>
    <row r="12494" spans="22:22" x14ac:dyDescent="0.35">
      <c r="V12494" s="17"/>
    </row>
    <row r="12495" spans="22:22" x14ac:dyDescent="0.35">
      <c r="V12495" s="17"/>
    </row>
    <row r="12496" spans="22:22" x14ac:dyDescent="0.35">
      <c r="V12496" s="17"/>
    </row>
    <row r="12497" spans="22:22" x14ac:dyDescent="0.35">
      <c r="V12497" s="17"/>
    </row>
    <row r="12498" spans="22:22" x14ac:dyDescent="0.35">
      <c r="V12498" s="17"/>
    </row>
    <row r="12499" spans="22:22" x14ac:dyDescent="0.35">
      <c r="V12499" s="17"/>
    </row>
    <row r="12500" spans="22:22" x14ac:dyDescent="0.35">
      <c r="V12500" s="17"/>
    </row>
    <row r="12501" spans="22:22" x14ac:dyDescent="0.35">
      <c r="V12501" s="17"/>
    </row>
    <row r="12502" spans="22:22" x14ac:dyDescent="0.35">
      <c r="V12502" s="17"/>
    </row>
    <row r="12503" spans="22:22" x14ac:dyDescent="0.35">
      <c r="V12503" s="17"/>
    </row>
    <row r="12504" spans="22:22" x14ac:dyDescent="0.35">
      <c r="V12504" s="17"/>
    </row>
    <row r="12505" spans="22:22" x14ac:dyDescent="0.35">
      <c r="V12505" s="17"/>
    </row>
    <row r="12506" spans="22:22" x14ac:dyDescent="0.35">
      <c r="V12506" s="17"/>
    </row>
    <row r="12507" spans="22:22" x14ac:dyDescent="0.35">
      <c r="V12507" s="17"/>
    </row>
    <row r="12508" spans="22:22" x14ac:dyDescent="0.35">
      <c r="V12508" s="17"/>
    </row>
    <row r="12509" spans="22:22" x14ac:dyDescent="0.35">
      <c r="V12509" s="17"/>
    </row>
    <row r="12510" spans="22:22" x14ac:dyDescent="0.35">
      <c r="V12510" s="17"/>
    </row>
    <row r="12511" spans="22:22" x14ac:dyDescent="0.35">
      <c r="V12511" s="17"/>
    </row>
    <row r="12512" spans="22:22" x14ac:dyDescent="0.35">
      <c r="V12512" s="17"/>
    </row>
    <row r="12513" spans="22:22" x14ac:dyDescent="0.35">
      <c r="V12513" s="17"/>
    </row>
    <row r="12514" spans="22:22" x14ac:dyDescent="0.35">
      <c r="V12514" s="17"/>
    </row>
    <row r="12515" spans="22:22" x14ac:dyDescent="0.35">
      <c r="V12515" s="17"/>
    </row>
    <row r="12516" spans="22:22" x14ac:dyDescent="0.35">
      <c r="V12516" s="17"/>
    </row>
    <row r="12517" spans="22:22" x14ac:dyDescent="0.35">
      <c r="V12517" s="17"/>
    </row>
    <row r="12518" spans="22:22" x14ac:dyDescent="0.35">
      <c r="V12518" s="17"/>
    </row>
    <row r="12519" spans="22:22" x14ac:dyDescent="0.35">
      <c r="V12519" s="17"/>
    </row>
    <row r="12520" spans="22:22" x14ac:dyDescent="0.35">
      <c r="V12520" s="17"/>
    </row>
    <row r="12521" spans="22:22" x14ac:dyDescent="0.35">
      <c r="V12521" s="17"/>
    </row>
    <row r="12522" spans="22:22" x14ac:dyDescent="0.35">
      <c r="V12522" s="17"/>
    </row>
    <row r="12523" spans="22:22" x14ac:dyDescent="0.35">
      <c r="V12523" s="17"/>
    </row>
    <row r="12524" spans="22:22" x14ac:dyDescent="0.35">
      <c r="V12524" s="17"/>
    </row>
    <row r="12525" spans="22:22" x14ac:dyDescent="0.35">
      <c r="V12525" s="17"/>
    </row>
    <row r="12526" spans="22:22" x14ac:dyDescent="0.35">
      <c r="V12526" s="17"/>
    </row>
    <row r="12527" spans="22:22" x14ac:dyDescent="0.35">
      <c r="V12527" s="17"/>
    </row>
    <row r="12528" spans="22:22" x14ac:dyDescent="0.35">
      <c r="V12528" s="17"/>
    </row>
    <row r="12529" spans="22:22" x14ac:dyDescent="0.35">
      <c r="V12529" s="17"/>
    </row>
    <row r="12530" spans="22:22" x14ac:dyDescent="0.35">
      <c r="V12530" s="17"/>
    </row>
    <row r="12531" spans="22:22" x14ac:dyDescent="0.35">
      <c r="V12531" s="17"/>
    </row>
    <row r="12532" spans="22:22" x14ac:dyDescent="0.35">
      <c r="V12532" s="17"/>
    </row>
    <row r="12533" spans="22:22" x14ac:dyDescent="0.35">
      <c r="V12533" s="17"/>
    </row>
    <row r="12534" spans="22:22" x14ac:dyDescent="0.35">
      <c r="V12534" s="17"/>
    </row>
    <row r="12535" spans="22:22" x14ac:dyDescent="0.35">
      <c r="V12535" s="17"/>
    </row>
    <row r="12536" spans="22:22" x14ac:dyDescent="0.35">
      <c r="V12536" s="17"/>
    </row>
    <row r="12537" spans="22:22" x14ac:dyDescent="0.35">
      <c r="V12537" s="17"/>
    </row>
    <row r="12538" spans="22:22" x14ac:dyDescent="0.35">
      <c r="V12538" s="17"/>
    </row>
    <row r="12539" spans="22:22" x14ac:dyDescent="0.35">
      <c r="V12539" s="17"/>
    </row>
    <row r="12540" spans="22:22" x14ac:dyDescent="0.35">
      <c r="V12540" s="17"/>
    </row>
    <row r="12541" spans="22:22" x14ac:dyDescent="0.35">
      <c r="V12541" s="17"/>
    </row>
    <row r="12542" spans="22:22" x14ac:dyDescent="0.35">
      <c r="V12542" s="17"/>
    </row>
    <row r="12543" spans="22:22" x14ac:dyDescent="0.35">
      <c r="V12543" s="17"/>
    </row>
    <row r="12544" spans="22:22" x14ac:dyDescent="0.35">
      <c r="V12544" s="17"/>
    </row>
    <row r="12545" spans="22:22" x14ac:dyDescent="0.35">
      <c r="V12545" s="17"/>
    </row>
    <row r="12546" spans="22:22" x14ac:dyDescent="0.35">
      <c r="V12546" s="17"/>
    </row>
    <row r="12547" spans="22:22" x14ac:dyDescent="0.35">
      <c r="V12547" s="17"/>
    </row>
    <row r="12548" spans="22:22" x14ac:dyDescent="0.35">
      <c r="V12548" s="17"/>
    </row>
    <row r="12549" spans="22:22" x14ac:dyDescent="0.35">
      <c r="V12549" s="17"/>
    </row>
    <row r="12550" spans="22:22" x14ac:dyDescent="0.35">
      <c r="V12550" s="17"/>
    </row>
    <row r="12551" spans="22:22" x14ac:dyDescent="0.35">
      <c r="V12551" s="17"/>
    </row>
    <row r="12552" spans="22:22" x14ac:dyDescent="0.35">
      <c r="V12552" s="17"/>
    </row>
    <row r="12553" spans="22:22" x14ac:dyDescent="0.35">
      <c r="V12553" s="17"/>
    </row>
    <row r="12554" spans="22:22" x14ac:dyDescent="0.35">
      <c r="V12554" s="17"/>
    </row>
    <row r="12555" spans="22:22" x14ac:dyDescent="0.35">
      <c r="V12555" s="17"/>
    </row>
    <row r="12556" spans="22:22" x14ac:dyDescent="0.35">
      <c r="V12556" s="17"/>
    </row>
    <row r="12557" spans="22:22" x14ac:dyDescent="0.35">
      <c r="V12557" s="17"/>
    </row>
    <row r="12558" spans="22:22" x14ac:dyDescent="0.35">
      <c r="V12558" s="17"/>
    </row>
    <row r="12559" spans="22:22" x14ac:dyDescent="0.35">
      <c r="V12559" s="17"/>
    </row>
    <row r="12560" spans="22:22" x14ac:dyDescent="0.35">
      <c r="V12560" s="17"/>
    </row>
    <row r="12561" spans="22:22" x14ac:dyDescent="0.35">
      <c r="V12561" s="17"/>
    </row>
    <row r="12562" spans="22:22" x14ac:dyDescent="0.35">
      <c r="V12562" s="17"/>
    </row>
    <row r="12563" spans="22:22" x14ac:dyDescent="0.35">
      <c r="V12563" s="17"/>
    </row>
    <row r="12564" spans="22:22" x14ac:dyDescent="0.35">
      <c r="V12564" s="17"/>
    </row>
    <row r="12565" spans="22:22" x14ac:dyDescent="0.35">
      <c r="V12565" s="17"/>
    </row>
    <row r="12566" spans="22:22" x14ac:dyDescent="0.35">
      <c r="V12566" s="17"/>
    </row>
    <row r="12567" spans="22:22" x14ac:dyDescent="0.35">
      <c r="V12567" s="17"/>
    </row>
    <row r="12568" spans="22:22" x14ac:dyDescent="0.35">
      <c r="V12568" s="17"/>
    </row>
    <row r="12569" spans="22:22" x14ac:dyDescent="0.35">
      <c r="V12569" s="17"/>
    </row>
    <row r="12570" spans="22:22" x14ac:dyDescent="0.35">
      <c r="V12570" s="17"/>
    </row>
    <row r="12571" spans="22:22" x14ac:dyDescent="0.35">
      <c r="V12571" s="17"/>
    </row>
    <row r="12572" spans="22:22" x14ac:dyDescent="0.35">
      <c r="V12572" s="17"/>
    </row>
    <row r="12573" spans="22:22" x14ac:dyDescent="0.35">
      <c r="V12573" s="17"/>
    </row>
    <row r="12574" spans="22:22" x14ac:dyDescent="0.35">
      <c r="V12574" s="17"/>
    </row>
    <row r="12575" spans="22:22" x14ac:dyDescent="0.35">
      <c r="V12575" s="17"/>
    </row>
    <row r="12576" spans="22:22" x14ac:dyDescent="0.35">
      <c r="V12576" s="17"/>
    </row>
    <row r="12577" spans="22:22" x14ac:dyDescent="0.35">
      <c r="V12577" s="17"/>
    </row>
    <row r="12578" spans="22:22" x14ac:dyDescent="0.35">
      <c r="V12578" s="17"/>
    </row>
    <row r="12579" spans="22:22" x14ac:dyDescent="0.35">
      <c r="V12579" s="17"/>
    </row>
    <row r="12580" spans="22:22" x14ac:dyDescent="0.35">
      <c r="V12580" s="17"/>
    </row>
    <row r="12581" spans="22:22" x14ac:dyDescent="0.35">
      <c r="V12581" s="17"/>
    </row>
    <row r="12582" spans="22:22" x14ac:dyDescent="0.35">
      <c r="V12582" s="17"/>
    </row>
    <row r="12583" spans="22:22" x14ac:dyDescent="0.35">
      <c r="V12583" s="17"/>
    </row>
    <row r="12584" spans="22:22" x14ac:dyDescent="0.35">
      <c r="V12584" s="17"/>
    </row>
    <row r="12585" spans="22:22" x14ac:dyDescent="0.35">
      <c r="V12585" s="17"/>
    </row>
    <row r="12586" spans="22:22" x14ac:dyDescent="0.35">
      <c r="V12586" s="17"/>
    </row>
    <row r="12587" spans="22:22" x14ac:dyDescent="0.35">
      <c r="V12587" s="17"/>
    </row>
    <row r="12588" spans="22:22" x14ac:dyDescent="0.35">
      <c r="V12588" s="17"/>
    </row>
    <row r="12589" spans="22:22" x14ac:dyDescent="0.35">
      <c r="V12589" s="17"/>
    </row>
    <row r="12590" spans="22:22" x14ac:dyDescent="0.35">
      <c r="V12590" s="17"/>
    </row>
    <row r="12591" spans="22:22" x14ac:dyDescent="0.35">
      <c r="V12591" s="17"/>
    </row>
    <row r="12592" spans="22:22" x14ac:dyDescent="0.35">
      <c r="V12592" s="17"/>
    </row>
    <row r="12593" spans="22:22" x14ac:dyDescent="0.35">
      <c r="V12593" s="17"/>
    </row>
    <row r="12594" spans="22:22" x14ac:dyDescent="0.35">
      <c r="V12594" s="17"/>
    </row>
    <row r="12595" spans="22:22" x14ac:dyDescent="0.35">
      <c r="V12595" s="17"/>
    </row>
    <row r="12596" spans="22:22" x14ac:dyDescent="0.35">
      <c r="V12596" s="17"/>
    </row>
    <row r="12597" spans="22:22" x14ac:dyDescent="0.35">
      <c r="V12597" s="17"/>
    </row>
    <row r="12598" spans="22:22" x14ac:dyDescent="0.35">
      <c r="V12598" s="17"/>
    </row>
    <row r="12599" spans="22:22" x14ac:dyDescent="0.35">
      <c r="V12599" s="17"/>
    </row>
    <row r="12600" spans="22:22" x14ac:dyDescent="0.35">
      <c r="V12600" s="17"/>
    </row>
    <row r="12601" spans="22:22" x14ac:dyDescent="0.35">
      <c r="V12601" s="17"/>
    </row>
    <row r="12602" spans="22:22" x14ac:dyDescent="0.35">
      <c r="V12602" s="17"/>
    </row>
    <row r="12603" spans="22:22" x14ac:dyDescent="0.35">
      <c r="V12603" s="17"/>
    </row>
    <row r="12604" spans="22:22" x14ac:dyDescent="0.35">
      <c r="V12604" s="17"/>
    </row>
    <row r="12605" spans="22:22" x14ac:dyDescent="0.35">
      <c r="V12605" s="17"/>
    </row>
    <row r="12606" spans="22:22" x14ac:dyDescent="0.35">
      <c r="V12606" s="17"/>
    </row>
    <row r="12607" spans="22:22" x14ac:dyDescent="0.35">
      <c r="V12607" s="17"/>
    </row>
    <row r="12608" spans="22:22" x14ac:dyDescent="0.35">
      <c r="V12608" s="17"/>
    </row>
    <row r="12609" spans="22:22" x14ac:dyDescent="0.35">
      <c r="V12609" s="17"/>
    </row>
    <row r="12610" spans="22:22" x14ac:dyDescent="0.35">
      <c r="V12610" s="17"/>
    </row>
    <row r="12611" spans="22:22" x14ac:dyDescent="0.35">
      <c r="V12611" s="17"/>
    </row>
    <row r="12612" spans="22:22" x14ac:dyDescent="0.35">
      <c r="V12612" s="17"/>
    </row>
    <row r="12613" spans="22:22" x14ac:dyDescent="0.35">
      <c r="V12613" s="17"/>
    </row>
    <row r="12614" spans="22:22" x14ac:dyDescent="0.35">
      <c r="V12614" s="17"/>
    </row>
    <row r="12615" spans="22:22" x14ac:dyDescent="0.35">
      <c r="V12615" s="17"/>
    </row>
    <row r="12616" spans="22:22" x14ac:dyDescent="0.35">
      <c r="V12616" s="17"/>
    </row>
    <row r="12617" spans="22:22" x14ac:dyDescent="0.35">
      <c r="V12617" s="17"/>
    </row>
    <row r="12618" spans="22:22" x14ac:dyDescent="0.35">
      <c r="V12618" s="17"/>
    </row>
    <row r="12619" spans="22:22" x14ac:dyDescent="0.35">
      <c r="V12619" s="17"/>
    </row>
    <row r="12620" spans="22:22" x14ac:dyDescent="0.35">
      <c r="V12620" s="17"/>
    </row>
    <row r="12621" spans="22:22" x14ac:dyDescent="0.35">
      <c r="V12621" s="17"/>
    </row>
    <row r="12622" spans="22:22" x14ac:dyDescent="0.35">
      <c r="V12622" s="17"/>
    </row>
    <row r="12623" spans="22:22" x14ac:dyDescent="0.35">
      <c r="V12623" s="17"/>
    </row>
    <row r="12624" spans="22:22" x14ac:dyDescent="0.35">
      <c r="V12624" s="17"/>
    </row>
    <row r="12625" spans="22:22" x14ac:dyDescent="0.35">
      <c r="V12625" s="17"/>
    </row>
    <row r="12626" spans="22:22" x14ac:dyDescent="0.35">
      <c r="V12626" s="17"/>
    </row>
    <row r="12627" spans="22:22" x14ac:dyDescent="0.35">
      <c r="V12627" s="17"/>
    </row>
    <row r="12628" spans="22:22" x14ac:dyDescent="0.35">
      <c r="V12628" s="17"/>
    </row>
    <row r="12629" spans="22:22" x14ac:dyDescent="0.35">
      <c r="V12629" s="17"/>
    </row>
    <row r="12630" spans="22:22" x14ac:dyDescent="0.35">
      <c r="V12630" s="17"/>
    </row>
    <row r="12631" spans="22:22" x14ac:dyDescent="0.35">
      <c r="V12631" s="17"/>
    </row>
    <row r="12632" spans="22:22" x14ac:dyDescent="0.35">
      <c r="V12632" s="17"/>
    </row>
    <row r="12633" spans="22:22" x14ac:dyDescent="0.35">
      <c r="V12633" s="17"/>
    </row>
    <row r="12634" spans="22:22" x14ac:dyDescent="0.35">
      <c r="V12634" s="17"/>
    </row>
    <row r="12635" spans="22:22" x14ac:dyDescent="0.35">
      <c r="V12635" s="17"/>
    </row>
    <row r="12636" spans="22:22" x14ac:dyDescent="0.35">
      <c r="V12636" s="17"/>
    </row>
    <row r="12637" spans="22:22" x14ac:dyDescent="0.35">
      <c r="V12637" s="17"/>
    </row>
    <row r="12638" spans="22:22" x14ac:dyDescent="0.35">
      <c r="V12638" s="17"/>
    </row>
    <row r="12639" spans="22:22" x14ac:dyDescent="0.35">
      <c r="V12639" s="17"/>
    </row>
    <row r="12640" spans="22:22" x14ac:dyDescent="0.35">
      <c r="V12640" s="17"/>
    </row>
    <row r="12641" spans="22:22" x14ac:dyDescent="0.35">
      <c r="V12641" s="17"/>
    </row>
    <row r="12642" spans="22:22" x14ac:dyDescent="0.35">
      <c r="V12642" s="17"/>
    </row>
    <row r="12643" spans="22:22" x14ac:dyDescent="0.35">
      <c r="V12643" s="17"/>
    </row>
    <row r="12644" spans="22:22" x14ac:dyDescent="0.35">
      <c r="V12644" s="17"/>
    </row>
    <row r="12645" spans="22:22" x14ac:dyDescent="0.35">
      <c r="V12645" s="17"/>
    </row>
    <row r="12646" spans="22:22" x14ac:dyDescent="0.35">
      <c r="V12646" s="17"/>
    </row>
    <row r="12647" spans="22:22" x14ac:dyDescent="0.35">
      <c r="V12647" s="17"/>
    </row>
    <row r="12648" spans="22:22" x14ac:dyDescent="0.35">
      <c r="V12648" s="17"/>
    </row>
    <row r="12649" spans="22:22" x14ac:dyDescent="0.35">
      <c r="V12649" s="17"/>
    </row>
    <row r="12650" spans="22:22" x14ac:dyDescent="0.35">
      <c r="V12650" s="17"/>
    </row>
    <row r="12651" spans="22:22" x14ac:dyDescent="0.35">
      <c r="V12651" s="17"/>
    </row>
    <row r="12652" spans="22:22" x14ac:dyDescent="0.35">
      <c r="V12652" s="17"/>
    </row>
    <row r="12653" spans="22:22" x14ac:dyDescent="0.35">
      <c r="V12653" s="17"/>
    </row>
    <row r="12654" spans="22:22" x14ac:dyDescent="0.35">
      <c r="V12654" s="17"/>
    </row>
    <row r="12655" spans="22:22" x14ac:dyDescent="0.35">
      <c r="V12655" s="17"/>
    </row>
    <row r="12656" spans="22:22" x14ac:dyDescent="0.35">
      <c r="V12656" s="17"/>
    </row>
    <row r="12657" spans="22:22" x14ac:dyDescent="0.35">
      <c r="V12657" s="17"/>
    </row>
    <row r="12658" spans="22:22" x14ac:dyDescent="0.35">
      <c r="V12658" s="17"/>
    </row>
    <row r="12659" spans="22:22" x14ac:dyDescent="0.35">
      <c r="V12659" s="17"/>
    </row>
    <row r="12660" spans="22:22" x14ac:dyDescent="0.35">
      <c r="V12660" s="17"/>
    </row>
    <row r="12661" spans="22:22" x14ac:dyDescent="0.35">
      <c r="V12661" s="17"/>
    </row>
    <row r="12662" spans="22:22" x14ac:dyDescent="0.35">
      <c r="V12662" s="17"/>
    </row>
    <row r="12663" spans="22:22" x14ac:dyDescent="0.35">
      <c r="V12663" s="17"/>
    </row>
    <row r="12664" spans="22:22" x14ac:dyDescent="0.35">
      <c r="V12664" s="17"/>
    </row>
    <row r="12665" spans="22:22" x14ac:dyDescent="0.35">
      <c r="V12665" s="17"/>
    </row>
    <row r="12666" spans="22:22" x14ac:dyDescent="0.35">
      <c r="V12666" s="17"/>
    </row>
    <row r="12667" spans="22:22" x14ac:dyDescent="0.35">
      <c r="V12667" s="17"/>
    </row>
    <row r="12668" spans="22:22" x14ac:dyDescent="0.35">
      <c r="V12668" s="17"/>
    </row>
    <row r="12669" spans="22:22" x14ac:dyDescent="0.35">
      <c r="V12669" s="17"/>
    </row>
    <row r="12670" spans="22:22" x14ac:dyDescent="0.35">
      <c r="V12670" s="17"/>
    </row>
    <row r="12671" spans="22:22" x14ac:dyDescent="0.35">
      <c r="V12671" s="17"/>
    </row>
    <row r="12672" spans="22:22" x14ac:dyDescent="0.35">
      <c r="V12672" s="17"/>
    </row>
    <row r="12673" spans="22:22" x14ac:dyDescent="0.35">
      <c r="V12673" s="17"/>
    </row>
    <row r="12674" spans="22:22" x14ac:dyDescent="0.35">
      <c r="V12674" s="17"/>
    </row>
    <row r="12675" spans="22:22" x14ac:dyDescent="0.35">
      <c r="V12675" s="17"/>
    </row>
    <row r="12676" spans="22:22" x14ac:dyDescent="0.35">
      <c r="V12676" s="17"/>
    </row>
    <row r="12677" spans="22:22" x14ac:dyDescent="0.35">
      <c r="V12677" s="17"/>
    </row>
    <row r="12678" spans="22:22" x14ac:dyDescent="0.35">
      <c r="V12678" s="17"/>
    </row>
    <row r="12679" spans="22:22" x14ac:dyDescent="0.35">
      <c r="V12679" s="17"/>
    </row>
    <row r="12680" spans="22:22" x14ac:dyDescent="0.35">
      <c r="V12680" s="17"/>
    </row>
    <row r="12681" spans="22:22" x14ac:dyDescent="0.35">
      <c r="V12681" s="17"/>
    </row>
    <row r="12682" spans="22:22" x14ac:dyDescent="0.35">
      <c r="V12682" s="17"/>
    </row>
    <row r="12683" spans="22:22" x14ac:dyDescent="0.35">
      <c r="V12683" s="17"/>
    </row>
    <row r="12684" spans="22:22" x14ac:dyDescent="0.35">
      <c r="V12684" s="17"/>
    </row>
    <row r="12685" spans="22:22" x14ac:dyDescent="0.35">
      <c r="V12685" s="17"/>
    </row>
    <row r="12686" spans="22:22" x14ac:dyDescent="0.35">
      <c r="V12686" s="17"/>
    </row>
    <row r="12687" spans="22:22" x14ac:dyDescent="0.35">
      <c r="V12687" s="17"/>
    </row>
    <row r="12688" spans="22:22" x14ac:dyDescent="0.35">
      <c r="V12688" s="17"/>
    </row>
    <row r="12689" spans="22:22" x14ac:dyDescent="0.35">
      <c r="V12689" s="17"/>
    </row>
    <row r="12690" spans="22:22" x14ac:dyDescent="0.35">
      <c r="V12690" s="17"/>
    </row>
    <row r="12691" spans="22:22" x14ac:dyDescent="0.35">
      <c r="V12691" s="17"/>
    </row>
    <row r="12692" spans="22:22" x14ac:dyDescent="0.35">
      <c r="V12692" s="17"/>
    </row>
    <row r="12693" spans="22:22" x14ac:dyDescent="0.35">
      <c r="V12693" s="17"/>
    </row>
    <row r="12694" spans="22:22" x14ac:dyDescent="0.35">
      <c r="V12694" s="17"/>
    </row>
    <row r="12695" spans="22:22" x14ac:dyDescent="0.35">
      <c r="V12695" s="17"/>
    </row>
    <row r="12696" spans="22:22" x14ac:dyDescent="0.35">
      <c r="V12696" s="17"/>
    </row>
    <row r="12697" spans="22:22" x14ac:dyDescent="0.35">
      <c r="V12697" s="17"/>
    </row>
    <row r="12698" spans="22:22" x14ac:dyDescent="0.35">
      <c r="V12698" s="17"/>
    </row>
    <row r="12699" spans="22:22" x14ac:dyDescent="0.35">
      <c r="V12699" s="17"/>
    </row>
    <row r="12700" spans="22:22" x14ac:dyDescent="0.35">
      <c r="V12700" s="17"/>
    </row>
    <row r="12701" spans="22:22" x14ac:dyDescent="0.35">
      <c r="V12701" s="17"/>
    </row>
    <row r="12702" spans="22:22" x14ac:dyDescent="0.35">
      <c r="V12702" s="17"/>
    </row>
    <row r="12703" spans="22:22" x14ac:dyDescent="0.35">
      <c r="V12703" s="17"/>
    </row>
    <row r="12704" spans="22:22" x14ac:dyDescent="0.35">
      <c r="V12704" s="17"/>
    </row>
    <row r="12705" spans="22:22" x14ac:dyDescent="0.35">
      <c r="V12705" s="17"/>
    </row>
    <row r="12706" spans="22:22" x14ac:dyDescent="0.35">
      <c r="V12706" s="17"/>
    </row>
    <row r="12707" spans="22:22" x14ac:dyDescent="0.35">
      <c r="V12707" s="17"/>
    </row>
    <row r="12708" spans="22:22" x14ac:dyDescent="0.35">
      <c r="V12708" s="17"/>
    </row>
    <row r="12709" spans="22:22" x14ac:dyDescent="0.35">
      <c r="V12709" s="17"/>
    </row>
    <row r="12710" spans="22:22" x14ac:dyDescent="0.35">
      <c r="V12710" s="17"/>
    </row>
    <row r="12711" spans="22:22" x14ac:dyDescent="0.35">
      <c r="V12711" s="17"/>
    </row>
    <row r="12712" spans="22:22" x14ac:dyDescent="0.35">
      <c r="V12712" s="17"/>
    </row>
    <row r="12713" spans="22:22" x14ac:dyDescent="0.35">
      <c r="V12713" s="17"/>
    </row>
    <row r="12714" spans="22:22" x14ac:dyDescent="0.35">
      <c r="V12714" s="17"/>
    </row>
    <row r="12715" spans="22:22" x14ac:dyDescent="0.35">
      <c r="V12715" s="17"/>
    </row>
    <row r="12716" spans="22:22" x14ac:dyDescent="0.35">
      <c r="V12716" s="17"/>
    </row>
    <row r="12717" spans="22:22" x14ac:dyDescent="0.35">
      <c r="V12717" s="17"/>
    </row>
    <row r="12718" spans="22:22" x14ac:dyDescent="0.35">
      <c r="V12718" s="17"/>
    </row>
    <row r="12719" spans="22:22" x14ac:dyDescent="0.35">
      <c r="V12719" s="17"/>
    </row>
    <row r="12720" spans="22:22" x14ac:dyDescent="0.35">
      <c r="V12720" s="17"/>
    </row>
    <row r="12721" spans="22:22" x14ac:dyDescent="0.35">
      <c r="V12721" s="17"/>
    </row>
    <row r="12722" spans="22:22" x14ac:dyDescent="0.35">
      <c r="V12722" s="17"/>
    </row>
    <row r="12723" spans="22:22" x14ac:dyDescent="0.35">
      <c r="V12723" s="17"/>
    </row>
    <row r="12724" spans="22:22" x14ac:dyDescent="0.35">
      <c r="V12724" s="17"/>
    </row>
    <row r="12725" spans="22:22" x14ac:dyDescent="0.35">
      <c r="V12725" s="17"/>
    </row>
    <row r="12726" spans="22:22" x14ac:dyDescent="0.35">
      <c r="V12726" s="17"/>
    </row>
    <row r="12727" spans="22:22" x14ac:dyDescent="0.35">
      <c r="V12727" s="17"/>
    </row>
    <row r="12728" spans="22:22" x14ac:dyDescent="0.35">
      <c r="V12728" s="17"/>
    </row>
    <row r="12729" spans="22:22" x14ac:dyDescent="0.35">
      <c r="V12729" s="17"/>
    </row>
    <row r="12730" spans="22:22" x14ac:dyDescent="0.35">
      <c r="V12730" s="17"/>
    </row>
    <row r="12731" spans="22:22" x14ac:dyDescent="0.35">
      <c r="V12731" s="17"/>
    </row>
    <row r="12732" spans="22:22" x14ac:dyDescent="0.35">
      <c r="V12732" s="17"/>
    </row>
    <row r="12733" spans="22:22" x14ac:dyDescent="0.35">
      <c r="V12733" s="17"/>
    </row>
    <row r="12734" spans="22:22" x14ac:dyDescent="0.35">
      <c r="V12734" s="17"/>
    </row>
    <row r="12735" spans="22:22" x14ac:dyDescent="0.35">
      <c r="V12735" s="17"/>
    </row>
    <row r="12736" spans="22:22" x14ac:dyDescent="0.35">
      <c r="V12736" s="17"/>
    </row>
    <row r="12737" spans="22:22" x14ac:dyDescent="0.35">
      <c r="V12737" s="17"/>
    </row>
    <row r="12738" spans="22:22" x14ac:dyDescent="0.35">
      <c r="V12738" s="17"/>
    </row>
    <row r="12739" spans="22:22" x14ac:dyDescent="0.35">
      <c r="V12739" s="17"/>
    </row>
    <row r="12740" spans="22:22" x14ac:dyDescent="0.35">
      <c r="V12740" s="17"/>
    </row>
    <row r="12741" spans="22:22" x14ac:dyDescent="0.35">
      <c r="V12741" s="17"/>
    </row>
    <row r="12742" spans="22:22" x14ac:dyDescent="0.35">
      <c r="V12742" s="17"/>
    </row>
    <row r="12743" spans="22:22" x14ac:dyDescent="0.35">
      <c r="V12743" s="17"/>
    </row>
    <row r="12744" spans="22:22" x14ac:dyDescent="0.35">
      <c r="V12744" s="17"/>
    </row>
    <row r="12745" spans="22:22" x14ac:dyDescent="0.35">
      <c r="V12745" s="17"/>
    </row>
    <row r="12746" spans="22:22" x14ac:dyDescent="0.35">
      <c r="V12746" s="17"/>
    </row>
    <row r="12747" spans="22:22" x14ac:dyDescent="0.35">
      <c r="V12747" s="17"/>
    </row>
    <row r="12748" spans="22:22" x14ac:dyDescent="0.35">
      <c r="V12748" s="17"/>
    </row>
    <row r="12749" spans="22:22" x14ac:dyDescent="0.35">
      <c r="V12749" s="17"/>
    </row>
    <row r="12750" spans="22:22" x14ac:dyDescent="0.35">
      <c r="V12750" s="17"/>
    </row>
    <row r="12751" spans="22:22" x14ac:dyDescent="0.35">
      <c r="V12751" s="17"/>
    </row>
    <row r="12752" spans="22:22" x14ac:dyDescent="0.35">
      <c r="V12752" s="17"/>
    </row>
    <row r="12753" spans="22:22" x14ac:dyDescent="0.35">
      <c r="V12753" s="17"/>
    </row>
    <row r="12754" spans="22:22" x14ac:dyDescent="0.35">
      <c r="V12754" s="17"/>
    </row>
    <row r="12755" spans="22:22" x14ac:dyDescent="0.35">
      <c r="V12755" s="17"/>
    </row>
    <row r="12756" spans="22:22" x14ac:dyDescent="0.35">
      <c r="V12756" s="17"/>
    </row>
    <row r="12757" spans="22:22" x14ac:dyDescent="0.35">
      <c r="V12757" s="17"/>
    </row>
    <row r="12758" spans="22:22" x14ac:dyDescent="0.35">
      <c r="V12758" s="17"/>
    </row>
    <row r="12759" spans="22:22" x14ac:dyDescent="0.35">
      <c r="V12759" s="17"/>
    </row>
    <row r="12760" spans="22:22" x14ac:dyDescent="0.35">
      <c r="V12760" s="17"/>
    </row>
    <row r="12761" spans="22:22" x14ac:dyDescent="0.35">
      <c r="V12761" s="17"/>
    </row>
    <row r="12762" spans="22:22" x14ac:dyDescent="0.35">
      <c r="V12762" s="17"/>
    </row>
    <row r="12763" spans="22:22" x14ac:dyDescent="0.35">
      <c r="V12763" s="17"/>
    </row>
    <row r="12764" spans="22:22" x14ac:dyDescent="0.35">
      <c r="V12764" s="17"/>
    </row>
    <row r="12765" spans="22:22" x14ac:dyDescent="0.35">
      <c r="V12765" s="17"/>
    </row>
    <row r="12766" spans="22:22" x14ac:dyDescent="0.35">
      <c r="V12766" s="17"/>
    </row>
    <row r="12767" spans="22:22" x14ac:dyDescent="0.35">
      <c r="V12767" s="17"/>
    </row>
    <row r="12768" spans="22:22" x14ac:dyDescent="0.35">
      <c r="V12768" s="17"/>
    </row>
    <row r="12769" spans="22:22" x14ac:dyDescent="0.35">
      <c r="V12769" s="17"/>
    </row>
    <row r="12770" spans="22:22" x14ac:dyDescent="0.35">
      <c r="V12770" s="17"/>
    </row>
    <row r="12771" spans="22:22" x14ac:dyDescent="0.35">
      <c r="V12771" s="17"/>
    </row>
    <row r="12772" spans="22:22" x14ac:dyDescent="0.35">
      <c r="V12772" s="17"/>
    </row>
    <row r="12773" spans="22:22" x14ac:dyDescent="0.35">
      <c r="V12773" s="17"/>
    </row>
    <row r="12774" spans="22:22" x14ac:dyDescent="0.35">
      <c r="V12774" s="17"/>
    </row>
    <row r="12775" spans="22:22" x14ac:dyDescent="0.35">
      <c r="V12775" s="17"/>
    </row>
    <row r="12776" spans="22:22" x14ac:dyDescent="0.35">
      <c r="V12776" s="17"/>
    </row>
    <row r="12777" spans="22:22" x14ac:dyDescent="0.35">
      <c r="V12777" s="17"/>
    </row>
    <row r="12778" spans="22:22" x14ac:dyDescent="0.35">
      <c r="V12778" s="17"/>
    </row>
    <row r="12779" spans="22:22" x14ac:dyDescent="0.35">
      <c r="V12779" s="17"/>
    </row>
    <row r="12780" spans="22:22" x14ac:dyDescent="0.35">
      <c r="V12780" s="17"/>
    </row>
    <row r="12781" spans="22:22" x14ac:dyDescent="0.35">
      <c r="V12781" s="17"/>
    </row>
    <row r="12782" spans="22:22" x14ac:dyDescent="0.35">
      <c r="V12782" s="17"/>
    </row>
    <row r="12783" spans="22:22" x14ac:dyDescent="0.35">
      <c r="V12783" s="17"/>
    </row>
    <row r="12784" spans="22:22" x14ac:dyDescent="0.35">
      <c r="V12784" s="17"/>
    </row>
    <row r="12785" spans="22:22" x14ac:dyDescent="0.35">
      <c r="V12785" s="17"/>
    </row>
    <row r="12786" spans="22:22" x14ac:dyDescent="0.35">
      <c r="V12786" s="17"/>
    </row>
    <row r="12787" spans="22:22" x14ac:dyDescent="0.35">
      <c r="V12787" s="17"/>
    </row>
    <row r="12788" spans="22:22" x14ac:dyDescent="0.35">
      <c r="V12788" s="17"/>
    </row>
    <row r="12789" spans="22:22" x14ac:dyDescent="0.35">
      <c r="V12789" s="17"/>
    </row>
    <row r="12790" spans="22:22" x14ac:dyDescent="0.35">
      <c r="V12790" s="17"/>
    </row>
    <row r="12791" spans="22:22" x14ac:dyDescent="0.35">
      <c r="V12791" s="17"/>
    </row>
    <row r="12792" spans="22:22" x14ac:dyDescent="0.35">
      <c r="V12792" s="17"/>
    </row>
    <row r="12793" spans="22:22" x14ac:dyDescent="0.35">
      <c r="V12793" s="17"/>
    </row>
    <row r="12794" spans="22:22" x14ac:dyDescent="0.35">
      <c r="V12794" s="17"/>
    </row>
    <row r="12795" spans="22:22" x14ac:dyDescent="0.35">
      <c r="V12795" s="17"/>
    </row>
    <row r="12796" spans="22:22" x14ac:dyDescent="0.35">
      <c r="V12796" s="17"/>
    </row>
    <row r="12797" spans="22:22" x14ac:dyDescent="0.35">
      <c r="V12797" s="17"/>
    </row>
    <row r="12798" spans="22:22" x14ac:dyDescent="0.35">
      <c r="V12798" s="17"/>
    </row>
    <row r="12799" spans="22:22" x14ac:dyDescent="0.35">
      <c r="V12799" s="17"/>
    </row>
    <row r="12800" spans="22:22" x14ac:dyDescent="0.35">
      <c r="V12800" s="17"/>
    </row>
    <row r="12801" spans="22:22" x14ac:dyDescent="0.35">
      <c r="V12801" s="17"/>
    </row>
    <row r="12802" spans="22:22" x14ac:dyDescent="0.35">
      <c r="V12802" s="17"/>
    </row>
    <row r="12803" spans="22:22" x14ac:dyDescent="0.35">
      <c r="V12803" s="17"/>
    </row>
    <row r="12804" spans="22:22" x14ac:dyDescent="0.35">
      <c r="V12804" s="17"/>
    </row>
    <row r="12805" spans="22:22" x14ac:dyDescent="0.35">
      <c r="V12805" s="17"/>
    </row>
    <row r="12806" spans="22:22" x14ac:dyDescent="0.35">
      <c r="V12806" s="17"/>
    </row>
    <row r="12807" spans="22:22" x14ac:dyDescent="0.35">
      <c r="V12807" s="17"/>
    </row>
    <row r="12808" spans="22:22" x14ac:dyDescent="0.35">
      <c r="V12808" s="17"/>
    </row>
    <row r="12809" spans="22:22" x14ac:dyDescent="0.35">
      <c r="V12809" s="17"/>
    </row>
    <row r="12810" spans="22:22" x14ac:dyDescent="0.35">
      <c r="V12810" s="17"/>
    </row>
    <row r="12811" spans="22:22" x14ac:dyDescent="0.35">
      <c r="V12811" s="17"/>
    </row>
    <row r="12812" spans="22:22" x14ac:dyDescent="0.35">
      <c r="V12812" s="17"/>
    </row>
    <row r="12813" spans="22:22" x14ac:dyDescent="0.35">
      <c r="V12813" s="17"/>
    </row>
    <row r="12814" spans="22:22" x14ac:dyDescent="0.35">
      <c r="V12814" s="17"/>
    </row>
    <row r="12815" spans="22:22" x14ac:dyDescent="0.35">
      <c r="V12815" s="17"/>
    </row>
    <row r="12816" spans="22:22" x14ac:dyDescent="0.35">
      <c r="V12816" s="17"/>
    </row>
    <row r="12817" spans="22:22" x14ac:dyDescent="0.35">
      <c r="V12817" s="17"/>
    </row>
    <row r="12818" spans="22:22" x14ac:dyDescent="0.35">
      <c r="V12818" s="17"/>
    </row>
    <row r="12819" spans="22:22" x14ac:dyDescent="0.35">
      <c r="V12819" s="17"/>
    </row>
    <row r="12820" spans="22:22" x14ac:dyDescent="0.35">
      <c r="V12820" s="17"/>
    </row>
    <row r="12821" spans="22:22" x14ac:dyDescent="0.35">
      <c r="V12821" s="17"/>
    </row>
    <row r="12822" spans="22:22" x14ac:dyDescent="0.35">
      <c r="V12822" s="17"/>
    </row>
    <row r="12823" spans="22:22" x14ac:dyDescent="0.35">
      <c r="V12823" s="17"/>
    </row>
    <row r="12824" spans="22:22" x14ac:dyDescent="0.35">
      <c r="V12824" s="17"/>
    </row>
    <row r="12825" spans="22:22" x14ac:dyDescent="0.35">
      <c r="V12825" s="17"/>
    </row>
    <row r="12826" spans="22:22" x14ac:dyDescent="0.35">
      <c r="V12826" s="17"/>
    </row>
    <row r="12827" spans="22:22" x14ac:dyDescent="0.35">
      <c r="V12827" s="17"/>
    </row>
    <row r="12828" spans="22:22" x14ac:dyDescent="0.35">
      <c r="V12828" s="17"/>
    </row>
    <row r="12829" spans="22:22" x14ac:dyDescent="0.35">
      <c r="V12829" s="17"/>
    </row>
    <row r="12830" spans="22:22" x14ac:dyDescent="0.35">
      <c r="V12830" s="17"/>
    </row>
    <row r="12831" spans="22:22" x14ac:dyDescent="0.35">
      <c r="V12831" s="17"/>
    </row>
    <row r="12832" spans="22:22" x14ac:dyDescent="0.35">
      <c r="V12832" s="17"/>
    </row>
    <row r="12833" spans="22:22" x14ac:dyDescent="0.35">
      <c r="V12833" s="17"/>
    </row>
    <row r="12834" spans="22:22" x14ac:dyDescent="0.35">
      <c r="V12834" s="17"/>
    </row>
    <row r="12835" spans="22:22" x14ac:dyDescent="0.35">
      <c r="V12835" s="17"/>
    </row>
    <row r="12836" spans="22:22" x14ac:dyDescent="0.35">
      <c r="V12836" s="17"/>
    </row>
    <row r="12837" spans="22:22" x14ac:dyDescent="0.35">
      <c r="V12837" s="17"/>
    </row>
    <row r="12838" spans="22:22" x14ac:dyDescent="0.35">
      <c r="V12838" s="17"/>
    </row>
    <row r="12839" spans="22:22" x14ac:dyDescent="0.35">
      <c r="V12839" s="17"/>
    </row>
    <row r="12840" spans="22:22" x14ac:dyDescent="0.35">
      <c r="V12840" s="17"/>
    </row>
    <row r="12841" spans="22:22" x14ac:dyDescent="0.35">
      <c r="V12841" s="17"/>
    </row>
    <row r="12842" spans="22:22" x14ac:dyDescent="0.35">
      <c r="V12842" s="17"/>
    </row>
    <row r="12843" spans="22:22" x14ac:dyDescent="0.35">
      <c r="V12843" s="17"/>
    </row>
    <row r="12844" spans="22:22" x14ac:dyDescent="0.35">
      <c r="V12844" s="17"/>
    </row>
    <row r="12845" spans="22:22" x14ac:dyDescent="0.35">
      <c r="V12845" s="17"/>
    </row>
    <row r="12846" spans="22:22" x14ac:dyDescent="0.35">
      <c r="V12846" s="17"/>
    </row>
    <row r="12847" spans="22:22" x14ac:dyDescent="0.35">
      <c r="V12847" s="17"/>
    </row>
    <row r="12848" spans="22:22" x14ac:dyDescent="0.35">
      <c r="V12848" s="17"/>
    </row>
    <row r="12849" spans="22:22" x14ac:dyDescent="0.35">
      <c r="V12849" s="17"/>
    </row>
    <row r="12850" spans="22:22" x14ac:dyDescent="0.35">
      <c r="V12850" s="17"/>
    </row>
    <row r="12851" spans="22:22" x14ac:dyDescent="0.35">
      <c r="V12851" s="17"/>
    </row>
    <row r="12852" spans="22:22" x14ac:dyDescent="0.35">
      <c r="V12852" s="17"/>
    </row>
    <row r="12853" spans="22:22" x14ac:dyDescent="0.35">
      <c r="V12853" s="17"/>
    </row>
    <row r="12854" spans="22:22" x14ac:dyDescent="0.35">
      <c r="V12854" s="17"/>
    </row>
    <row r="12855" spans="22:22" x14ac:dyDescent="0.35">
      <c r="V12855" s="17"/>
    </row>
    <row r="12856" spans="22:22" x14ac:dyDescent="0.35">
      <c r="V12856" s="17"/>
    </row>
    <row r="12857" spans="22:22" x14ac:dyDescent="0.35">
      <c r="V12857" s="17"/>
    </row>
    <row r="12858" spans="22:22" x14ac:dyDescent="0.35">
      <c r="V12858" s="17"/>
    </row>
    <row r="12859" spans="22:22" x14ac:dyDescent="0.35">
      <c r="V12859" s="17"/>
    </row>
    <row r="12860" spans="22:22" x14ac:dyDescent="0.35">
      <c r="V12860" s="17"/>
    </row>
    <row r="12861" spans="22:22" x14ac:dyDescent="0.35">
      <c r="V12861" s="17"/>
    </row>
    <row r="12862" spans="22:22" x14ac:dyDescent="0.35">
      <c r="V12862" s="17"/>
    </row>
    <row r="12863" spans="22:22" x14ac:dyDescent="0.35">
      <c r="V12863" s="17"/>
    </row>
    <row r="12864" spans="22:22" x14ac:dyDescent="0.35">
      <c r="V12864" s="17"/>
    </row>
    <row r="12865" spans="22:22" x14ac:dyDescent="0.35">
      <c r="V12865" s="17"/>
    </row>
    <row r="12866" spans="22:22" x14ac:dyDescent="0.35">
      <c r="V12866" s="17"/>
    </row>
    <row r="12867" spans="22:22" x14ac:dyDescent="0.35">
      <c r="V12867" s="17"/>
    </row>
    <row r="12868" spans="22:22" x14ac:dyDescent="0.35">
      <c r="V12868" s="17"/>
    </row>
    <row r="12869" spans="22:22" x14ac:dyDescent="0.35">
      <c r="V12869" s="17"/>
    </row>
    <row r="12870" spans="22:22" x14ac:dyDescent="0.35">
      <c r="V12870" s="17"/>
    </row>
    <row r="12871" spans="22:22" x14ac:dyDescent="0.35">
      <c r="V12871" s="17"/>
    </row>
    <row r="12872" spans="22:22" x14ac:dyDescent="0.35">
      <c r="V12872" s="17"/>
    </row>
    <row r="12873" spans="22:22" x14ac:dyDescent="0.35">
      <c r="V12873" s="17"/>
    </row>
    <row r="12874" spans="22:22" x14ac:dyDescent="0.35">
      <c r="V12874" s="17"/>
    </row>
    <row r="12875" spans="22:22" x14ac:dyDescent="0.35">
      <c r="V12875" s="17"/>
    </row>
    <row r="12876" spans="22:22" x14ac:dyDescent="0.35">
      <c r="V12876" s="17"/>
    </row>
    <row r="12877" spans="22:22" x14ac:dyDescent="0.35">
      <c r="V12877" s="17"/>
    </row>
    <row r="12878" spans="22:22" x14ac:dyDescent="0.35">
      <c r="V12878" s="17"/>
    </row>
    <row r="12879" spans="22:22" x14ac:dyDescent="0.35">
      <c r="V12879" s="17"/>
    </row>
    <row r="12880" spans="22:22" x14ac:dyDescent="0.35">
      <c r="V12880" s="17"/>
    </row>
    <row r="12881" spans="22:22" x14ac:dyDescent="0.35">
      <c r="V12881" s="17"/>
    </row>
    <row r="12882" spans="22:22" x14ac:dyDescent="0.35">
      <c r="V12882" s="17"/>
    </row>
    <row r="12883" spans="22:22" x14ac:dyDescent="0.35">
      <c r="V12883" s="17"/>
    </row>
    <row r="12884" spans="22:22" x14ac:dyDescent="0.35">
      <c r="V12884" s="17"/>
    </row>
    <row r="12885" spans="22:22" x14ac:dyDescent="0.35">
      <c r="V12885" s="17"/>
    </row>
    <row r="12886" spans="22:22" x14ac:dyDescent="0.35">
      <c r="V12886" s="17"/>
    </row>
    <row r="12887" spans="22:22" x14ac:dyDescent="0.35">
      <c r="V12887" s="17"/>
    </row>
    <row r="12888" spans="22:22" x14ac:dyDescent="0.35">
      <c r="V12888" s="17"/>
    </row>
    <row r="12889" spans="22:22" x14ac:dyDescent="0.35">
      <c r="V12889" s="17"/>
    </row>
    <row r="12890" spans="22:22" x14ac:dyDescent="0.35">
      <c r="V12890" s="17"/>
    </row>
    <row r="12891" spans="22:22" x14ac:dyDescent="0.35">
      <c r="V12891" s="17"/>
    </row>
    <row r="12892" spans="22:22" x14ac:dyDescent="0.35">
      <c r="V12892" s="17"/>
    </row>
    <row r="12893" spans="22:22" x14ac:dyDescent="0.35">
      <c r="V12893" s="17"/>
    </row>
    <row r="12894" spans="22:22" x14ac:dyDescent="0.35">
      <c r="V12894" s="17"/>
    </row>
    <row r="12895" spans="22:22" x14ac:dyDescent="0.35">
      <c r="V12895" s="17"/>
    </row>
    <row r="12896" spans="22:22" x14ac:dyDescent="0.35">
      <c r="V12896" s="17"/>
    </row>
    <row r="12897" spans="22:22" x14ac:dyDescent="0.35">
      <c r="V12897" s="17"/>
    </row>
    <row r="12898" spans="22:22" x14ac:dyDescent="0.35">
      <c r="V12898" s="17"/>
    </row>
    <row r="12899" spans="22:22" x14ac:dyDescent="0.35">
      <c r="V12899" s="17"/>
    </row>
    <row r="12900" spans="22:22" x14ac:dyDescent="0.35">
      <c r="V12900" s="17"/>
    </row>
    <row r="12901" spans="22:22" x14ac:dyDescent="0.35">
      <c r="V12901" s="17"/>
    </row>
    <row r="12902" spans="22:22" x14ac:dyDescent="0.35">
      <c r="V12902" s="17"/>
    </row>
    <row r="12903" spans="22:22" x14ac:dyDescent="0.35">
      <c r="V12903" s="17"/>
    </row>
    <row r="12904" spans="22:22" x14ac:dyDescent="0.35">
      <c r="V12904" s="17"/>
    </row>
    <row r="12905" spans="22:22" x14ac:dyDescent="0.35">
      <c r="V12905" s="17"/>
    </row>
    <row r="12906" spans="22:22" x14ac:dyDescent="0.35">
      <c r="V12906" s="17"/>
    </row>
    <row r="12907" spans="22:22" x14ac:dyDescent="0.35">
      <c r="V12907" s="17"/>
    </row>
    <row r="12908" spans="22:22" x14ac:dyDescent="0.35">
      <c r="V12908" s="17"/>
    </row>
    <row r="12909" spans="22:22" x14ac:dyDescent="0.35">
      <c r="V12909" s="17"/>
    </row>
    <row r="12910" spans="22:22" x14ac:dyDescent="0.35">
      <c r="V12910" s="17"/>
    </row>
    <row r="12911" spans="22:22" x14ac:dyDescent="0.35">
      <c r="V12911" s="17"/>
    </row>
    <row r="12912" spans="22:22" x14ac:dyDescent="0.35">
      <c r="V12912" s="17"/>
    </row>
    <row r="12913" spans="22:22" x14ac:dyDescent="0.35">
      <c r="V12913" s="17"/>
    </row>
    <row r="12914" spans="22:22" x14ac:dyDescent="0.35">
      <c r="V12914" s="17"/>
    </row>
    <row r="12915" spans="22:22" x14ac:dyDescent="0.35">
      <c r="V12915" s="17"/>
    </row>
    <row r="12916" spans="22:22" x14ac:dyDescent="0.35">
      <c r="V12916" s="17"/>
    </row>
    <row r="12917" spans="22:22" x14ac:dyDescent="0.35">
      <c r="V12917" s="17"/>
    </row>
    <row r="12918" spans="22:22" x14ac:dyDescent="0.35">
      <c r="V12918" s="17"/>
    </row>
    <row r="12919" spans="22:22" x14ac:dyDescent="0.35">
      <c r="V12919" s="17"/>
    </row>
    <row r="12920" spans="22:22" x14ac:dyDescent="0.35">
      <c r="V12920" s="17"/>
    </row>
    <row r="12921" spans="22:22" x14ac:dyDescent="0.35">
      <c r="V12921" s="17"/>
    </row>
    <row r="12922" spans="22:22" x14ac:dyDescent="0.35">
      <c r="V12922" s="17"/>
    </row>
    <row r="12923" spans="22:22" x14ac:dyDescent="0.35">
      <c r="V12923" s="17"/>
    </row>
    <row r="12924" spans="22:22" x14ac:dyDescent="0.35">
      <c r="V12924" s="17"/>
    </row>
    <row r="12925" spans="22:22" x14ac:dyDescent="0.35">
      <c r="V12925" s="17"/>
    </row>
    <row r="12926" spans="22:22" x14ac:dyDescent="0.35">
      <c r="V12926" s="17"/>
    </row>
    <row r="12927" spans="22:22" x14ac:dyDescent="0.35">
      <c r="V12927" s="17"/>
    </row>
    <row r="12928" spans="22:22" x14ac:dyDescent="0.35">
      <c r="V12928" s="17"/>
    </row>
    <row r="12929" spans="22:22" x14ac:dyDescent="0.35">
      <c r="V12929" s="17"/>
    </row>
    <row r="12930" spans="22:22" x14ac:dyDescent="0.35">
      <c r="V12930" s="17"/>
    </row>
    <row r="12931" spans="22:22" x14ac:dyDescent="0.35">
      <c r="V12931" s="17"/>
    </row>
    <row r="12932" spans="22:22" x14ac:dyDescent="0.35">
      <c r="V12932" s="17"/>
    </row>
    <row r="12933" spans="22:22" x14ac:dyDescent="0.35">
      <c r="V12933" s="17"/>
    </row>
    <row r="12934" spans="22:22" x14ac:dyDescent="0.35">
      <c r="V12934" s="17"/>
    </row>
    <row r="12935" spans="22:22" x14ac:dyDescent="0.35">
      <c r="V12935" s="17"/>
    </row>
    <row r="12936" spans="22:22" x14ac:dyDescent="0.35">
      <c r="V12936" s="17"/>
    </row>
    <row r="12937" spans="22:22" x14ac:dyDescent="0.35">
      <c r="V12937" s="17"/>
    </row>
    <row r="12938" spans="22:22" x14ac:dyDescent="0.35">
      <c r="V12938" s="17"/>
    </row>
    <row r="12939" spans="22:22" x14ac:dyDescent="0.35">
      <c r="V12939" s="17"/>
    </row>
    <row r="12940" spans="22:22" x14ac:dyDescent="0.35">
      <c r="V12940" s="17"/>
    </row>
    <row r="12941" spans="22:22" x14ac:dyDescent="0.35">
      <c r="V12941" s="17"/>
    </row>
    <row r="12942" spans="22:22" x14ac:dyDescent="0.35">
      <c r="V12942" s="17"/>
    </row>
    <row r="12943" spans="22:22" x14ac:dyDescent="0.35">
      <c r="V12943" s="17"/>
    </row>
    <row r="12944" spans="22:22" x14ac:dyDescent="0.35">
      <c r="V12944" s="17"/>
    </row>
    <row r="12945" spans="22:22" x14ac:dyDescent="0.35">
      <c r="V12945" s="17"/>
    </row>
    <row r="12946" spans="22:22" x14ac:dyDescent="0.35">
      <c r="V12946" s="17"/>
    </row>
    <row r="12947" spans="22:22" x14ac:dyDescent="0.35">
      <c r="V12947" s="17"/>
    </row>
    <row r="12948" spans="22:22" x14ac:dyDescent="0.35">
      <c r="V12948" s="17"/>
    </row>
    <row r="12949" spans="22:22" x14ac:dyDescent="0.35">
      <c r="V12949" s="17"/>
    </row>
    <row r="12950" spans="22:22" x14ac:dyDescent="0.35">
      <c r="V12950" s="17"/>
    </row>
    <row r="12951" spans="22:22" x14ac:dyDescent="0.35">
      <c r="V12951" s="17"/>
    </row>
    <row r="12952" spans="22:22" x14ac:dyDescent="0.35">
      <c r="V12952" s="17"/>
    </row>
    <row r="12953" spans="22:22" x14ac:dyDescent="0.35">
      <c r="V12953" s="17"/>
    </row>
    <row r="12954" spans="22:22" x14ac:dyDescent="0.35">
      <c r="V12954" s="17"/>
    </row>
    <row r="12955" spans="22:22" x14ac:dyDescent="0.35">
      <c r="V12955" s="17"/>
    </row>
    <row r="12956" spans="22:22" x14ac:dyDescent="0.35">
      <c r="V12956" s="17"/>
    </row>
    <row r="12957" spans="22:22" x14ac:dyDescent="0.35">
      <c r="V12957" s="17"/>
    </row>
    <row r="12958" spans="22:22" x14ac:dyDescent="0.35">
      <c r="V12958" s="17"/>
    </row>
    <row r="12959" spans="22:22" x14ac:dyDescent="0.35">
      <c r="V12959" s="17"/>
    </row>
    <row r="12960" spans="22:22" x14ac:dyDescent="0.35">
      <c r="V12960" s="17"/>
    </row>
    <row r="12961" spans="22:22" x14ac:dyDescent="0.35">
      <c r="V12961" s="17"/>
    </row>
    <row r="12962" spans="22:22" x14ac:dyDescent="0.35">
      <c r="V12962" s="17"/>
    </row>
    <row r="12963" spans="22:22" x14ac:dyDescent="0.35">
      <c r="V12963" s="17"/>
    </row>
    <row r="12964" spans="22:22" x14ac:dyDescent="0.35">
      <c r="V12964" s="17"/>
    </row>
    <row r="12965" spans="22:22" x14ac:dyDescent="0.35">
      <c r="V12965" s="17"/>
    </row>
    <row r="12966" spans="22:22" x14ac:dyDescent="0.35">
      <c r="V12966" s="17"/>
    </row>
    <row r="12967" spans="22:22" x14ac:dyDescent="0.35">
      <c r="V12967" s="17"/>
    </row>
    <row r="12968" spans="22:22" x14ac:dyDescent="0.35">
      <c r="V12968" s="17"/>
    </row>
    <row r="12969" spans="22:22" x14ac:dyDescent="0.35">
      <c r="V12969" s="17"/>
    </row>
    <row r="12970" spans="22:22" x14ac:dyDescent="0.35">
      <c r="V12970" s="17"/>
    </row>
    <row r="12971" spans="22:22" x14ac:dyDescent="0.35">
      <c r="V12971" s="17"/>
    </row>
    <row r="12972" spans="22:22" x14ac:dyDescent="0.35">
      <c r="V12972" s="17"/>
    </row>
    <row r="12973" spans="22:22" x14ac:dyDescent="0.35">
      <c r="V12973" s="17"/>
    </row>
    <row r="12974" spans="22:22" x14ac:dyDescent="0.35">
      <c r="V12974" s="17"/>
    </row>
    <row r="12975" spans="22:22" x14ac:dyDescent="0.35">
      <c r="V12975" s="17"/>
    </row>
    <row r="12976" spans="22:22" x14ac:dyDescent="0.35">
      <c r="V12976" s="17"/>
    </row>
    <row r="12977" spans="22:22" x14ac:dyDescent="0.35">
      <c r="V12977" s="17"/>
    </row>
    <row r="12978" spans="22:22" x14ac:dyDescent="0.35">
      <c r="V12978" s="17"/>
    </row>
    <row r="12979" spans="22:22" x14ac:dyDescent="0.35">
      <c r="V12979" s="17"/>
    </row>
    <row r="12980" spans="22:22" x14ac:dyDescent="0.35">
      <c r="V12980" s="17"/>
    </row>
    <row r="12981" spans="22:22" x14ac:dyDescent="0.35">
      <c r="V12981" s="17"/>
    </row>
    <row r="12982" spans="22:22" x14ac:dyDescent="0.35">
      <c r="V12982" s="17"/>
    </row>
    <row r="12983" spans="22:22" x14ac:dyDescent="0.35">
      <c r="V12983" s="17"/>
    </row>
    <row r="12984" spans="22:22" x14ac:dyDescent="0.35">
      <c r="V12984" s="17"/>
    </row>
    <row r="12985" spans="22:22" x14ac:dyDescent="0.35">
      <c r="V12985" s="17"/>
    </row>
    <row r="12986" spans="22:22" x14ac:dyDescent="0.35">
      <c r="V12986" s="17"/>
    </row>
    <row r="12987" spans="22:22" x14ac:dyDescent="0.35">
      <c r="V12987" s="17"/>
    </row>
    <row r="12988" spans="22:22" x14ac:dyDescent="0.35">
      <c r="V12988" s="17"/>
    </row>
    <row r="12989" spans="22:22" x14ac:dyDescent="0.35">
      <c r="V12989" s="17"/>
    </row>
    <row r="12990" spans="22:22" x14ac:dyDescent="0.35">
      <c r="V12990" s="17"/>
    </row>
    <row r="12991" spans="22:22" x14ac:dyDescent="0.35">
      <c r="V12991" s="17"/>
    </row>
    <row r="12992" spans="22:22" x14ac:dyDescent="0.35">
      <c r="V12992" s="17"/>
    </row>
    <row r="12993" spans="22:22" x14ac:dyDescent="0.35">
      <c r="V12993" s="17"/>
    </row>
    <row r="12994" spans="22:22" x14ac:dyDescent="0.35">
      <c r="V12994" s="17"/>
    </row>
    <row r="12995" spans="22:22" x14ac:dyDescent="0.35">
      <c r="V12995" s="17"/>
    </row>
    <row r="12996" spans="22:22" x14ac:dyDescent="0.35">
      <c r="V12996" s="17"/>
    </row>
    <row r="12997" spans="22:22" x14ac:dyDescent="0.35">
      <c r="V12997" s="17"/>
    </row>
    <row r="12998" spans="22:22" x14ac:dyDescent="0.35">
      <c r="V12998" s="17"/>
    </row>
    <row r="12999" spans="22:22" x14ac:dyDescent="0.35">
      <c r="V12999" s="17"/>
    </row>
    <row r="13000" spans="22:22" x14ac:dyDescent="0.35">
      <c r="V13000" s="17"/>
    </row>
    <row r="13001" spans="22:22" x14ac:dyDescent="0.35">
      <c r="V13001" s="17"/>
    </row>
    <row r="13002" spans="22:22" x14ac:dyDescent="0.35">
      <c r="V13002" s="17"/>
    </row>
    <row r="13003" spans="22:22" x14ac:dyDescent="0.35">
      <c r="V13003" s="17"/>
    </row>
    <row r="13004" spans="22:22" x14ac:dyDescent="0.35">
      <c r="V13004" s="17"/>
    </row>
    <row r="13005" spans="22:22" x14ac:dyDescent="0.35">
      <c r="V13005" s="17"/>
    </row>
    <row r="13006" spans="22:22" x14ac:dyDescent="0.35">
      <c r="V13006" s="17"/>
    </row>
    <row r="13007" spans="22:22" x14ac:dyDescent="0.35">
      <c r="V13007" s="17"/>
    </row>
    <row r="13008" spans="22:22" x14ac:dyDescent="0.35">
      <c r="V13008" s="17"/>
    </row>
    <row r="13009" spans="22:22" x14ac:dyDescent="0.35">
      <c r="V13009" s="17"/>
    </row>
    <row r="13010" spans="22:22" x14ac:dyDescent="0.35">
      <c r="V13010" s="17"/>
    </row>
    <row r="13011" spans="22:22" x14ac:dyDescent="0.35">
      <c r="V13011" s="17"/>
    </row>
    <row r="13012" spans="22:22" x14ac:dyDescent="0.35">
      <c r="V13012" s="17"/>
    </row>
    <row r="13013" spans="22:22" x14ac:dyDescent="0.35">
      <c r="V13013" s="17"/>
    </row>
    <row r="13014" spans="22:22" x14ac:dyDescent="0.35">
      <c r="V13014" s="17"/>
    </row>
    <row r="13015" spans="22:22" x14ac:dyDescent="0.35">
      <c r="V13015" s="17"/>
    </row>
    <row r="13016" spans="22:22" x14ac:dyDescent="0.35">
      <c r="V13016" s="17"/>
    </row>
    <row r="13017" spans="22:22" x14ac:dyDescent="0.35">
      <c r="V13017" s="17"/>
    </row>
    <row r="13018" spans="22:22" x14ac:dyDescent="0.35">
      <c r="V13018" s="17"/>
    </row>
    <row r="13019" spans="22:22" x14ac:dyDescent="0.35">
      <c r="V13019" s="17"/>
    </row>
    <row r="13020" spans="22:22" x14ac:dyDescent="0.35">
      <c r="V13020" s="17"/>
    </row>
    <row r="13021" spans="22:22" x14ac:dyDescent="0.35">
      <c r="V13021" s="17"/>
    </row>
    <row r="13022" spans="22:22" x14ac:dyDescent="0.35">
      <c r="V13022" s="17"/>
    </row>
    <row r="13023" spans="22:22" x14ac:dyDescent="0.35">
      <c r="V13023" s="17"/>
    </row>
    <row r="13024" spans="22:22" x14ac:dyDescent="0.35">
      <c r="V13024" s="17"/>
    </row>
    <row r="13025" spans="22:22" x14ac:dyDescent="0.35">
      <c r="V13025" s="17"/>
    </row>
    <row r="13026" spans="22:22" x14ac:dyDescent="0.35">
      <c r="V13026" s="17"/>
    </row>
    <row r="13027" spans="22:22" x14ac:dyDescent="0.35">
      <c r="V13027" s="17"/>
    </row>
    <row r="13028" spans="22:22" x14ac:dyDescent="0.35">
      <c r="V13028" s="17"/>
    </row>
    <row r="13029" spans="22:22" x14ac:dyDescent="0.35">
      <c r="V13029" s="17"/>
    </row>
    <row r="13030" spans="22:22" x14ac:dyDescent="0.35">
      <c r="V13030" s="17"/>
    </row>
    <row r="13031" spans="22:22" x14ac:dyDescent="0.35">
      <c r="V13031" s="17"/>
    </row>
    <row r="13032" spans="22:22" x14ac:dyDescent="0.35">
      <c r="V13032" s="17"/>
    </row>
    <row r="13033" spans="22:22" x14ac:dyDescent="0.35">
      <c r="V13033" s="17"/>
    </row>
    <row r="13034" spans="22:22" x14ac:dyDescent="0.35">
      <c r="V13034" s="17"/>
    </row>
    <row r="13035" spans="22:22" x14ac:dyDescent="0.35">
      <c r="V13035" s="17"/>
    </row>
    <row r="13036" spans="22:22" x14ac:dyDescent="0.35">
      <c r="V13036" s="17"/>
    </row>
    <row r="13037" spans="22:22" x14ac:dyDescent="0.35">
      <c r="V13037" s="17"/>
    </row>
    <row r="13038" spans="22:22" x14ac:dyDescent="0.35">
      <c r="V13038" s="17"/>
    </row>
    <row r="13039" spans="22:22" x14ac:dyDescent="0.35">
      <c r="V13039" s="17"/>
    </row>
    <row r="13040" spans="22:22" x14ac:dyDescent="0.35">
      <c r="V13040" s="17"/>
    </row>
    <row r="13041" spans="22:22" x14ac:dyDescent="0.35">
      <c r="V13041" s="17"/>
    </row>
    <row r="13042" spans="22:22" x14ac:dyDescent="0.35">
      <c r="V13042" s="17"/>
    </row>
    <row r="13043" spans="22:22" x14ac:dyDescent="0.35">
      <c r="V13043" s="17"/>
    </row>
    <row r="13044" spans="22:22" x14ac:dyDescent="0.35">
      <c r="V13044" s="17"/>
    </row>
    <row r="13045" spans="22:22" x14ac:dyDescent="0.35">
      <c r="V13045" s="17"/>
    </row>
    <row r="13046" spans="22:22" x14ac:dyDescent="0.35">
      <c r="V13046" s="17"/>
    </row>
    <row r="13047" spans="22:22" x14ac:dyDescent="0.35">
      <c r="V13047" s="17"/>
    </row>
    <row r="13048" spans="22:22" x14ac:dyDescent="0.35">
      <c r="V13048" s="17"/>
    </row>
    <row r="13049" spans="22:22" x14ac:dyDescent="0.35">
      <c r="V13049" s="17"/>
    </row>
    <row r="13050" spans="22:22" x14ac:dyDescent="0.35">
      <c r="V13050" s="17"/>
    </row>
    <row r="13051" spans="22:22" x14ac:dyDescent="0.35">
      <c r="V13051" s="17"/>
    </row>
    <row r="13052" spans="22:22" x14ac:dyDescent="0.35">
      <c r="V13052" s="17"/>
    </row>
    <row r="13053" spans="22:22" x14ac:dyDescent="0.35">
      <c r="V13053" s="17"/>
    </row>
    <row r="13054" spans="22:22" x14ac:dyDescent="0.35">
      <c r="V13054" s="17"/>
    </row>
    <row r="13055" spans="22:22" x14ac:dyDescent="0.35">
      <c r="V13055" s="17"/>
    </row>
    <row r="13056" spans="22:22" x14ac:dyDescent="0.35">
      <c r="V13056" s="17"/>
    </row>
    <row r="13057" spans="22:22" x14ac:dyDescent="0.35">
      <c r="V13057" s="17"/>
    </row>
    <row r="13058" spans="22:22" x14ac:dyDescent="0.35">
      <c r="V13058" s="17"/>
    </row>
    <row r="13059" spans="22:22" x14ac:dyDescent="0.35">
      <c r="V13059" s="17"/>
    </row>
    <row r="13060" spans="22:22" x14ac:dyDescent="0.35">
      <c r="V13060" s="17"/>
    </row>
    <row r="13061" spans="22:22" x14ac:dyDescent="0.35">
      <c r="V13061" s="17"/>
    </row>
    <row r="13062" spans="22:22" x14ac:dyDescent="0.35">
      <c r="V13062" s="17"/>
    </row>
    <row r="13063" spans="22:22" x14ac:dyDescent="0.35">
      <c r="V13063" s="17"/>
    </row>
    <row r="13064" spans="22:22" x14ac:dyDescent="0.35">
      <c r="V13064" s="17"/>
    </row>
    <row r="13065" spans="22:22" x14ac:dyDescent="0.35">
      <c r="V13065" s="17"/>
    </row>
    <row r="13066" spans="22:22" x14ac:dyDescent="0.35">
      <c r="V13066" s="17"/>
    </row>
    <row r="13067" spans="22:22" x14ac:dyDescent="0.35">
      <c r="V13067" s="17"/>
    </row>
    <row r="13068" spans="22:22" x14ac:dyDescent="0.35">
      <c r="V13068" s="17"/>
    </row>
    <row r="13069" spans="22:22" x14ac:dyDescent="0.35">
      <c r="V13069" s="17"/>
    </row>
    <row r="13070" spans="22:22" x14ac:dyDescent="0.35">
      <c r="V13070" s="17"/>
    </row>
    <row r="13071" spans="22:22" x14ac:dyDescent="0.35">
      <c r="V13071" s="17"/>
    </row>
    <row r="13072" spans="22:22" x14ac:dyDescent="0.35">
      <c r="V13072" s="17"/>
    </row>
    <row r="13073" spans="22:22" x14ac:dyDescent="0.35">
      <c r="V13073" s="17"/>
    </row>
    <row r="13074" spans="22:22" x14ac:dyDescent="0.35">
      <c r="V13074" s="17"/>
    </row>
    <row r="13075" spans="22:22" x14ac:dyDescent="0.35">
      <c r="V13075" s="17"/>
    </row>
    <row r="13076" spans="22:22" x14ac:dyDescent="0.35">
      <c r="V13076" s="17"/>
    </row>
    <row r="13077" spans="22:22" x14ac:dyDescent="0.35">
      <c r="V13077" s="17"/>
    </row>
    <row r="13078" spans="22:22" x14ac:dyDescent="0.35">
      <c r="V13078" s="17"/>
    </row>
    <row r="13079" spans="22:22" x14ac:dyDescent="0.35">
      <c r="V13079" s="17"/>
    </row>
    <row r="13080" spans="22:22" x14ac:dyDescent="0.35">
      <c r="V13080" s="17"/>
    </row>
    <row r="13081" spans="22:22" x14ac:dyDescent="0.35">
      <c r="V13081" s="17"/>
    </row>
    <row r="13082" spans="22:22" x14ac:dyDescent="0.35">
      <c r="V13082" s="17"/>
    </row>
    <row r="13083" spans="22:22" x14ac:dyDescent="0.35">
      <c r="V13083" s="17"/>
    </row>
    <row r="13084" spans="22:22" x14ac:dyDescent="0.35">
      <c r="V13084" s="17"/>
    </row>
    <row r="13085" spans="22:22" x14ac:dyDescent="0.35">
      <c r="V13085" s="17"/>
    </row>
    <row r="13086" spans="22:22" x14ac:dyDescent="0.35">
      <c r="V13086" s="17"/>
    </row>
    <row r="13087" spans="22:22" x14ac:dyDescent="0.35">
      <c r="V13087" s="17"/>
    </row>
    <row r="13088" spans="22:22" x14ac:dyDescent="0.35">
      <c r="V13088" s="17"/>
    </row>
    <row r="13089" spans="22:22" x14ac:dyDescent="0.35">
      <c r="V13089" s="17"/>
    </row>
    <row r="13090" spans="22:22" x14ac:dyDescent="0.35">
      <c r="V13090" s="17"/>
    </row>
    <row r="13091" spans="22:22" x14ac:dyDescent="0.35">
      <c r="V13091" s="17"/>
    </row>
    <row r="13092" spans="22:22" x14ac:dyDescent="0.35">
      <c r="V13092" s="17"/>
    </row>
    <row r="13093" spans="22:22" x14ac:dyDescent="0.35">
      <c r="V13093" s="17"/>
    </row>
    <row r="13094" spans="22:22" x14ac:dyDescent="0.35">
      <c r="V13094" s="17"/>
    </row>
    <row r="13095" spans="22:22" x14ac:dyDescent="0.35">
      <c r="V13095" s="17"/>
    </row>
    <row r="13096" spans="22:22" x14ac:dyDescent="0.35">
      <c r="V13096" s="17"/>
    </row>
    <row r="13097" spans="22:22" x14ac:dyDescent="0.35">
      <c r="V13097" s="17"/>
    </row>
    <row r="13098" spans="22:22" x14ac:dyDescent="0.35">
      <c r="V13098" s="17"/>
    </row>
    <row r="13099" spans="22:22" x14ac:dyDescent="0.35">
      <c r="V13099" s="17"/>
    </row>
    <row r="13100" spans="22:22" x14ac:dyDescent="0.35">
      <c r="V13100" s="17"/>
    </row>
    <row r="13101" spans="22:22" x14ac:dyDescent="0.35">
      <c r="V13101" s="17"/>
    </row>
    <row r="13102" spans="22:22" x14ac:dyDescent="0.35">
      <c r="V13102" s="17"/>
    </row>
    <row r="13103" spans="22:22" x14ac:dyDescent="0.35">
      <c r="V13103" s="17"/>
    </row>
    <row r="13104" spans="22:22" x14ac:dyDescent="0.35">
      <c r="V13104" s="17"/>
    </row>
    <row r="13105" spans="22:22" x14ac:dyDescent="0.35">
      <c r="V13105" s="17"/>
    </row>
    <row r="13106" spans="22:22" x14ac:dyDescent="0.35">
      <c r="V13106" s="17"/>
    </row>
    <row r="13107" spans="22:22" x14ac:dyDescent="0.35">
      <c r="V13107" s="17"/>
    </row>
    <row r="13108" spans="22:22" x14ac:dyDescent="0.35">
      <c r="V13108" s="17"/>
    </row>
    <row r="13109" spans="22:22" x14ac:dyDescent="0.35">
      <c r="V13109" s="17"/>
    </row>
    <row r="13110" spans="22:22" x14ac:dyDescent="0.35">
      <c r="V13110" s="17"/>
    </row>
    <row r="13111" spans="22:22" x14ac:dyDescent="0.35">
      <c r="V13111" s="17"/>
    </row>
    <row r="13112" spans="22:22" x14ac:dyDescent="0.35">
      <c r="V13112" s="17"/>
    </row>
    <row r="13113" spans="22:22" x14ac:dyDescent="0.35">
      <c r="V13113" s="17"/>
    </row>
    <row r="13114" spans="22:22" x14ac:dyDescent="0.35">
      <c r="V13114" s="17"/>
    </row>
    <row r="13115" spans="22:22" x14ac:dyDescent="0.35">
      <c r="V13115" s="17"/>
    </row>
    <row r="13116" spans="22:22" x14ac:dyDescent="0.35">
      <c r="V13116" s="17"/>
    </row>
    <row r="13117" spans="22:22" x14ac:dyDescent="0.35">
      <c r="V13117" s="17"/>
    </row>
    <row r="13118" spans="22:22" x14ac:dyDescent="0.35">
      <c r="V13118" s="17"/>
    </row>
    <row r="13119" spans="22:22" x14ac:dyDescent="0.35">
      <c r="V13119" s="17"/>
    </row>
    <row r="13120" spans="22:22" x14ac:dyDescent="0.35">
      <c r="V13120" s="17"/>
    </row>
    <row r="13121" spans="22:22" x14ac:dyDescent="0.35">
      <c r="V13121" s="17"/>
    </row>
    <row r="13122" spans="22:22" x14ac:dyDescent="0.35">
      <c r="V13122" s="17"/>
    </row>
    <row r="13123" spans="22:22" x14ac:dyDescent="0.35">
      <c r="V13123" s="17"/>
    </row>
    <row r="13124" spans="22:22" x14ac:dyDescent="0.35">
      <c r="V13124" s="17"/>
    </row>
    <row r="13125" spans="22:22" x14ac:dyDescent="0.35">
      <c r="V13125" s="17"/>
    </row>
    <row r="13126" spans="22:22" x14ac:dyDescent="0.35">
      <c r="V13126" s="17"/>
    </row>
    <row r="13127" spans="22:22" x14ac:dyDescent="0.35">
      <c r="V13127" s="17"/>
    </row>
    <row r="13128" spans="22:22" x14ac:dyDescent="0.35">
      <c r="V13128" s="17"/>
    </row>
    <row r="13129" spans="22:22" x14ac:dyDescent="0.35">
      <c r="V13129" s="17"/>
    </row>
    <row r="13130" spans="22:22" x14ac:dyDescent="0.35">
      <c r="V13130" s="17"/>
    </row>
    <row r="13131" spans="22:22" x14ac:dyDescent="0.35">
      <c r="V13131" s="17"/>
    </row>
    <row r="13132" spans="22:22" x14ac:dyDescent="0.35">
      <c r="V13132" s="17"/>
    </row>
    <row r="13133" spans="22:22" x14ac:dyDescent="0.35">
      <c r="V13133" s="17"/>
    </row>
    <row r="13134" spans="22:22" x14ac:dyDescent="0.35">
      <c r="V13134" s="17"/>
    </row>
    <row r="13135" spans="22:22" x14ac:dyDescent="0.35">
      <c r="V13135" s="17"/>
    </row>
    <row r="13136" spans="22:22" x14ac:dyDescent="0.35">
      <c r="V13136" s="17"/>
    </row>
    <row r="13137" spans="22:22" x14ac:dyDescent="0.35">
      <c r="V13137" s="17"/>
    </row>
    <row r="13138" spans="22:22" x14ac:dyDescent="0.35">
      <c r="V13138" s="17"/>
    </row>
    <row r="13139" spans="22:22" x14ac:dyDescent="0.35">
      <c r="V13139" s="17"/>
    </row>
    <row r="13140" spans="22:22" x14ac:dyDescent="0.35">
      <c r="V13140" s="17"/>
    </row>
    <row r="13141" spans="22:22" x14ac:dyDescent="0.35">
      <c r="V13141" s="17"/>
    </row>
    <row r="13142" spans="22:22" x14ac:dyDescent="0.35">
      <c r="V13142" s="17"/>
    </row>
    <row r="13143" spans="22:22" x14ac:dyDescent="0.35">
      <c r="V13143" s="17"/>
    </row>
    <row r="13144" spans="22:22" x14ac:dyDescent="0.35">
      <c r="V13144" s="17"/>
    </row>
    <row r="13145" spans="22:22" x14ac:dyDescent="0.35">
      <c r="V13145" s="17"/>
    </row>
    <row r="13146" spans="22:22" x14ac:dyDescent="0.35">
      <c r="V13146" s="17"/>
    </row>
    <row r="13147" spans="22:22" x14ac:dyDescent="0.35">
      <c r="V13147" s="17"/>
    </row>
    <row r="13148" spans="22:22" x14ac:dyDescent="0.35">
      <c r="V13148" s="17"/>
    </row>
    <row r="13149" spans="22:22" x14ac:dyDescent="0.35">
      <c r="V13149" s="17"/>
    </row>
    <row r="13150" spans="22:22" x14ac:dyDescent="0.35">
      <c r="V13150" s="17"/>
    </row>
    <row r="13151" spans="22:22" x14ac:dyDescent="0.35">
      <c r="V13151" s="17"/>
    </row>
    <row r="13152" spans="22:22" x14ac:dyDescent="0.35">
      <c r="V13152" s="17"/>
    </row>
    <row r="13153" spans="22:22" x14ac:dyDescent="0.35">
      <c r="V13153" s="17"/>
    </row>
    <row r="13154" spans="22:22" x14ac:dyDescent="0.35">
      <c r="V13154" s="17"/>
    </row>
    <row r="13155" spans="22:22" x14ac:dyDescent="0.35">
      <c r="V13155" s="17"/>
    </row>
    <row r="13156" spans="22:22" x14ac:dyDescent="0.35">
      <c r="V13156" s="17"/>
    </row>
    <row r="13157" spans="22:22" x14ac:dyDescent="0.35">
      <c r="V13157" s="17"/>
    </row>
    <row r="13158" spans="22:22" x14ac:dyDescent="0.35">
      <c r="V13158" s="17"/>
    </row>
    <row r="13159" spans="22:22" x14ac:dyDescent="0.35">
      <c r="V13159" s="17"/>
    </row>
    <row r="13160" spans="22:22" x14ac:dyDescent="0.35">
      <c r="V13160" s="17"/>
    </row>
    <row r="13161" spans="22:22" x14ac:dyDescent="0.35">
      <c r="V13161" s="17"/>
    </row>
    <row r="13162" spans="22:22" x14ac:dyDescent="0.35">
      <c r="V13162" s="17"/>
    </row>
    <row r="13163" spans="22:22" x14ac:dyDescent="0.35">
      <c r="V13163" s="17"/>
    </row>
    <row r="13164" spans="22:22" x14ac:dyDescent="0.35">
      <c r="V13164" s="17"/>
    </row>
    <row r="13165" spans="22:22" x14ac:dyDescent="0.35">
      <c r="V13165" s="17"/>
    </row>
    <row r="13166" spans="22:22" x14ac:dyDescent="0.35">
      <c r="V13166" s="17"/>
    </row>
    <row r="13167" spans="22:22" x14ac:dyDescent="0.35">
      <c r="V13167" s="17"/>
    </row>
    <row r="13168" spans="22:22" x14ac:dyDescent="0.35">
      <c r="V13168" s="17"/>
    </row>
    <row r="13169" spans="22:22" x14ac:dyDescent="0.35">
      <c r="V13169" s="17"/>
    </row>
    <row r="13170" spans="22:22" x14ac:dyDescent="0.35">
      <c r="V13170" s="17"/>
    </row>
    <row r="13171" spans="22:22" x14ac:dyDescent="0.35">
      <c r="V13171" s="17"/>
    </row>
    <row r="13172" spans="22:22" x14ac:dyDescent="0.35">
      <c r="V13172" s="17"/>
    </row>
    <row r="13173" spans="22:22" x14ac:dyDescent="0.35">
      <c r="V13173" s="17"/>
    </row>
    <row r="13174" spans="22:22" x14ac:dyDescent="0.35">
      <c r="V13174" s="17"/>
    </row>
    <row r="13175" spans="22:22" x14ac:dyDescent="0.35">
      <c r="V13175" s="17"/>
    </row>
    <row r="13176" spans="22:22" x14ac:dyDescent="0.35">
      <c r="V13176" s="17"/>
    </row>
    <row r="13177" spans="22:22" x14ac:dyDescent="0.35">
      <c r="V13177" s="17"/>
    </row>
    <row r="13178" spans="22:22" x14ac:dyDescent="0.35">
      <c r="V13178" s="17"/>
    </row>
    <row r="13179" spans="22:22" x14ac:dyDescent="0.35">
      <c r="V13179" s="17"/>
    </row>
    <row r="13180" spans="22:22" x14ac:dyDescent="0.35">
      <c r="V13180" s="17"/>
    </row>
    <row r="13181" spans="22:22" x14ac:dyDescent="0.35">
      <c r="V13181" s="17"/>
    </row>
    <row r="13182" spans="22:22" x14ac:dyDescent="0.35">
      <c r="V13182" s="17"/>
    </row>
    <row r="13183" spans="22:22" x14ac:dyDescent="0.35">
      <c r="V13183" s="17"/>
    </row>
    <row r="13184" spans="22:22" x14ac:dyDescent="0.35">
      <c r="V13184" s="17"/>
    </row>
    <row r="13185" spans="22:22" x14ac:dyDescent="0.35">
      <c r="V13185" s="17"/>
    </row>
    <row r="13186" spans="22:22" x14ac:dyDescent="0.35">
      <c r="V13186" s="17"/>
    </row>
    <row r="13187" spans="22:22" x14ac:dyDescent="0.35">
      <c r="V13187" s="17"/>
    </row>
    <row r="13188" spans="22:22" x14ac:dyDescent="0.35">
      <c r="V13188" s="17"/>
    </row>
    <row r="13189" spans="22:22" x14ac:dyDescent="0.35">
      <c r="V13189" s="17"/>
    </row>
    <row r="13190" spans="22:22" x14ac:dyDescent="0.35">
      <c r="V13190" s="17"/>
    </row>
    <row r="13191" spans="22:22" x14ac:dyDescent="0.35">
      <c r="V13191" s="17"/>
    </row>
    <row r="13192" spans="22:22" x14ac:dyDescent="0.35">
      <c r="V13192" s="17"/>
    </row>
    <row r="13193" spans="22:22" x14ac:dyDescent="0.35">
      <c r="V13193" s="17"/>
    </row>
    <row r="13194" spans="22:22" x14ac:dyDescent="0.35">
      <c r="V13194" s="17"/>
    </row>
    <row r="13195" spans="22:22" x14ac:dyDescent="0.35">
      <c r="V13195" s="17"/>
    </row>
    <row r="13196" spans="22:22" x14ac:dyDescent="0.35">
      <c r="V13196" s="17"/>
    </row>
    <row r="13197" spans="22:22" x14ac:dyDescent="0.35">
      <c r="V13197" s="17"/>
    </row>
    <row r="13198" spans="22:22" x14ac:dyDescent="0.35">
      <c r="V13198" s="17"/>
    </row>
    <row r="13199" spans="22:22" x14ac:dyDescent="0.35">
      <c r="V13199" s="17"/>
    </row>
    <row r="13200" spans="22:22" x14ac:dyDescent="0.35">
      <c r="V13200" s="17"/>
    </row>
    <row r="13201" spans="22:22" x14ac:dyDescent="0.35">
      <c r="V13201" s="17"/>
    </row>
    <row r="13202" spans="22:22" x14ac:dyDescent="0.35">
      <c r="V13202" s="17"/>
    </row>
    <row r="13203" spans="22:22" x14ac:dyDescent="0.35">
      <c r="V13203" s="17"/>
    </row>
    <row r="13204" spans="22:22" x14ac:dyDescent="0.35">
      <c r="V13204" s="17"/>
    </row>
    <row r="13205" spans="22:22" x14ac:dyDescent="0.35">
      <c r="V13205" s="17"/>
    </row>
    <row r="13206" spans="22:22" x14ac:dyDescent="0.35">
      <c r="V13206" s="17"/>
    </row>
    <row r="13207" spans="22:22" x14ac:dyDescent="0.35">
      <c r="V13207" s="17"/>
    </row>
    <row r="13208" spans="22:22" x14ac:dyDescent="0.35">
      <c r="V13208" s="17"/>
    </row>
    <row r="13209" spans="22:22" x14ac:dyDescent="0.35">
      <c r="V13209" s="17"/>
    </row>
    <row r="13210" spans="22:22" x14ac:dyDescent="0.35">
      <c r="V13210" s="17"/>
    </row>
    <row r="13211" spans="22:22" x14ac:dyDescent="0.35">
      <c r="V13211" s="17"/>
    </row>
    <row r="13212" spans="22:22" x14ac:dyDescent="0.35">
      <c r="V13212" s="17"/>
    </row>
    <row r="13213" spans="22:22" x14ac:dyDescent="0.35">
      <c r="V13213" s="17"/>
    </row>
    <row r="13214" spans="22:22" x14ac:dyDescent="0.35">
      <c r="V13214" s="17"/>
    </row>
    <row r="13215" spans="22:22" x14ac:dyDescent="0.35">
      <c r="V13215" s="17"/>
    </row>
    <row r="13216" spans="22:22" x14ac:dyDescent="0.35">
      <c r="V13216" s="17"/>
    </row>
    <row r="13217" spans="22:22" x14ac:dyDescent="0.35">
      <c r="V13217" s="17"/>
    </row>
    <row r="13218" spans="22:22" x14ac:dyDescent="0.35">
      <c r="V13218" s="17"/>
    </row>
    <row r="13219" spans="22:22" x14ac:dyDescent="0.35">
      <c r="V13219" s="17"/>
    </row>
    <row r="13220" spans="22:22" x14ac:dyDescent="0.35">
      <c r="V13220" s="17"/>
    </row>
    <row r="13221" spans="22:22" x14ac:dyDescent="0.35">
      <c r="V13221" s="17"/>
    </row>
    <row r="13222" spans="22:22" x14ac:dyDescent="0.35">
      <c r="V13222" s="17"/>
    </row>
    <row r="13223" spans="22:22" x14ac:dyDescent="0.35">
      <c r="V13223" s="17"/>
    </row>
    <row r="13224" spans="22:22" x14ac:dyDescent="0.35">
      <c r="V13224" s="17"/>
    </row>
    <row r="13225" spans="22:22" x14ac:dyDescent="0.35">
      <c r="V13225" s="17"/>
    </row>
    <row r="13226" spans="22:22" x14ac:dyDescent="0.35">
      <c r="V13226" s="17"/>
    </row>
    <row r="13227" spans="22:22" x14ac:dyDescent="0.35">
      <c r="V13227" s="17"/>
    </row>
    <row r="13228" spans="22:22" x14ac:dyDescent="0.35">
      <c r="V13228" s="17"/>
    </row>
    <row r="13229" spans="22:22" x14ac:dyDescent="0.35">
      <c r="V13229" s="17"/>
    </row>
    <row r="13230" spans="22:22" x14ac:dyDescent="0.35">
      <c r="V13230" s="17"/>
    </row>
    <row r="13231" spans="22:22" x14ac:dyDescent="0.35">
      <c r="V13231" s="17"/>
    </row>
    <row r="13232" spans="22:22" x14ac:dyDescent="0.35">
      <c r="V13232" s="17"/>
    </row>
    <row r="13233" spans="22:22" x14ac:dyDescent="0.35">
      <c r="V13233" s="17"/>
    </row>
    <row r="13234" spans="22:22" x14ac:dyDescent="0.35">
      <c r="V13234" s="17"/>
    </row>
    <row r="13235" spans="22:22" x14ac:dyDescent="0.35">
      <c r="V13235" s="17"/>
    </row>
    <row r="13236" spans="22:22" x14ac:dyDescent="0.35">
      <c r="V13236" s="17"/>
    </row>
    <row r="13237" spans="22:22" x14ac:dyDescent="0.35">
      <c r="V13237" s="17"/>
    </row>
    <row r="13238" spans="22:22" x14ac:dyDescent="0.35">
      <c r="V13238" s="17"/>
    </row>
    <row r="13239" spans="22:22" x14ac:dyDescent="0.35">
      <c r="V13239" s="17"/>
    </row>
    <row r="13240" spans="22:22" x14ac:dyDescent="0.35">
      <c r="V13240" s="17"/>
    </row>
    <row r="13241" spans="22:22" x14ac:dyDescent="0.35">
      <c r="V13241" s="17"/>
    </row>
    <row r="13242" spans="22:22" x14ac:dyDescent="0.35">
      <c r="V13242" s="17"/>
    </row>
    <row r="13243" spans="22:22" x14ac:dyDescent="0.35">
      <c r="V13243" s="17"/>
    </row>
    <row r="13244" spans="22:22" x14ac:dyDescent="0.35">
      <c r="V13244" s="17"/>
    </row>
    <row r="13245" spans="22:22" x14ac:dyDescent="0.35">
      <c r="V13245" s="17"/>
    </row>
    <row r="13246" spans="22:22" x14ac:dyDescent="0.35">
      <c r="V13246" s="17"/>
    </row>
    <row r="13247" spans="22:22" x14ac:dyDescent="0.35">
      <c r="V13247" s="17"/>
    </row>
    <row r="13248" spans="22:22" x14ac:dyDescent="0.35">
      <c r="V13248" s="17"/>
    </row>
    <row r="13249" spans="22:22" x14ac:dyDescent="0.35">
      <c r="V13249" s="17"/>
    </row>
    <row r="13250" spans="22:22" x14ac:dyDescent="0.35">
      <c r="V13250" s="17"/>
    </row>
    <row r="13251" spans="22:22" x14ac:dyDescent="0.35">
      <c r="V13251" s="17"/>
    </row>
    <row r="13252" spans="22:22" x14ac:dyDescent="0.35">
      <c r="V13252" s="17"/>
    </row>
    <row r="13253" spans="22:22" x14ac:dyDescent="0.35">
      <c r="V13253" s="17"/>
    </row>
    <row r="13254" spans="22:22" x14ac:dyDescent="0.35">
      <c r="V13254" s="17"/>
    </row>
    <row r="13255" spans="22:22" x14ac:dyDescent="0.35">
      <c r="V13255" s="17"/>
    </row>
    <row r="13256" spans="22:22" x14ac:dyDescent="0.35">
      <c r="V13256" s="17"/>
    </row>
    <row r="13257" spans="22:22" x14ac:dyDescent="0.35">
      <c r="V13257" s="17"/>
    </row>
    <row r="13258" spans="22:22" x14ac:dyDescent="0.35">
      <c r="V13258" s="17"/>
    </row>
    <row r="13259" spans="22:22" x14ac:dyDescent="0.35">
      <c r="V13259" s="17"/>
    </row>
    <row r="13260" spans="22:22" x14ac:dyDescent="0.35">
      <c r="V13260" s="17"/>
    </row>
    <row r="13261" spans="22:22" x14ac:dyDescent="0.35">
      <c r="V13261" s="17"/>
    </row>
    <row r="13262" spans="22:22" x14ac:dyDescent="0.35">
      <c r="V13262" s="17"/>
    </row>
    <row r="13263" spans="22:22" x14ac:dyDescent="0.35">
      <c r="V13263" s="17"/>
    </row>
    <row r="13264" spans="22:22" x14ac:dyDescent="0.35">
      <c r="V13264" s="17"/>
    </row>
    <row r="13265" spans="22:22" x14ac:dyDescent="0.35">
      <c r="V13265" s="17"/>
    </row>
    <row r="13266" spans="22:22" x14ac:dyDescent="0.35">
      <c r="V13266" s="17"/>
    </row>
    <row r="13267" spans="22:22" x14ac:dyDescent="0.35">
      <c r="V13267" s="17"/>
    </row>
    <row r="13268" spans="22:22" x14ac:dyDescent="0.35">
      <c r="V13268" s="17"/>
    </row>
    <row r="13269" spans="22:22" x14ac:dyDescent="0.35">
      <c r="V13269" s="17"/>
    </row>
    <row r="13270" spans="22:22" x14ac:dyDescent="0.35">
      <c r="V13270" s="17"/>
    </row>
    <row r="13271" spans="22:22" x14ac:dyDescent="0.35">
      <c r="V13271" s="17"/>
    </row>
    <row r="13272" spans="22:22" x14ac:dyDescent="0.35">
      <c r="V13272" s="17"/>
    </row>
    <row r="13273" spans="22:22" x14ac:dyDescent="0.35">
      <c r="V13273" s="17"/>
    </row>
    <row r="13274" spans="22:22" x14ac:dyDescent="0.35">
      <c r="V13274" s="17"/>
    </row>
    <row r="13275" spans="22:22" x14ac:dyDescent="0.35">
      <c r="V13275" s="17"/>
    </row>
    <row r="13276" spans="22:22" x14ac:dyDescent="0.35">
      <c r="V13276" s="17"/>
    </row>
    <row r="13277" spans="22:22" x14ac:dyDescent="0.35">
      <c r="V13277" s="17"/>
    </row>
    <row r="13278" spans="22:22" x14ac:dyDescent="0.35">
      <c r="V13278" s="17"/>
    </row>
    <row r="13279" spans="22:22" x14ac:dyDescent="0.35">
      <c r="V13279" s="17"/>
    </row>
    <row r="13280" spans="22:22" x14ac:dyDescent="0.35">
      <c r="V13280" s="17"/>
    </row>
    <row r="13281" spans="22:22" x14ac:dyDescent="0.35">
      <c r="V13281" s="17"/>
    </row>
    <row r="13282" spans="22:22" x14ac:dyDescent="0.35">
      <c r="V13282" s="17"/>
    </row>
    <row r="13283" spans="22:22" x14ac:dyDescent="0.35">
      <c r="V13283" s="17"/>
    </row>
    <row r="13284" spans="22:22" x14ac:dyDescent="0.35">
      <c r="V13284" s="17"/>
    </row>
    <row r="13285" spans="22:22" x14ac:dyDescent="0.35">
      <c r="V13285" s="17"/>
    </row>
    <row r="13286" spans="22:22" x14ac:dyDescent="0.35">
      <c r="V13286" s="17"/>
    </row>
    <row r="13287" spans="22:22" x14ac:dyDescent="0.35">
      <c r="V13287" s="17"/>
    </row>
    <row r="13288" spans="22:22" x14ac:dyDescent="0.35">
      <c r="V13288" s="17"/>
    </row>
    <row r="13289" spans="22:22" x14ac:dyDescent="0.35">
      <c r="V13289" s="17"/>
    </row>
    <row r="13290" spans="22:22" x14ac:dyDescent="0.35">
      <c r="V13290" s="17"/>
    </row>
    <row r="13291" spans="22:22" x14ac:dyDescent="0.35">
      <c r="V13291" s="17"/>
    </row>
    <row r="13292" spans="22:22" x14ac:dyDescent="0.35">
      <c r="V13292" s="17"/>
    </row>
    <row r="13293" spans="22:22" x14ac:dyDescent="0.35">
      <c r="V13293" s="17"/>
    </row>
    <row r="13294" spans="22:22" x14ac:dyDescent="0.35">
      <c r="V13294" s="17"/>
    </row>
    <row r="13295" spans="22:22" x14ac:dyDescent="0.35">
      <c r="V13295" s="17"/>
    </row>
    <row r="13296" spans="22:22" x14ac:dyDescent="0.35">
      <c r="V13296" s="17"/>
    </row>
    <row r="13297" spans="22:22" x14ac:dyDescent="0.35">
      <c r="V13297" s="17"/>
    </row>
    <row r="13298" spans="22:22" x14ac:dyDescent="0.35">
      <c r="V13298" s="17"/>
    </row>
    <row r="13299" spans="22:22" x14ac:dyDescent="0.35">
      <c r="V13299" s="17"/>
    </row>
    <row r="13300" spans="22:22" x14ac:dyDescent="0.35">
      <c r="V13300" s="17"/>
    </row>
    <row r="13301" spans="22:22" x14ac:dyDescent="0.35">
      <c r="V13301" s="17"/>
    </row>
    <row r="13302" spans="22:22" x14ac:dyDescent="0.35">
      <c r="V13302" s="17"/>
    </row>
    <row r="13303" spans="22:22" x14ac:dyDescent="0.35">
      <c r="V13303" s="17"/>
    </row>
    <row r="13304" spans="22:22" x14ac:dyDescent="0.35">
      <c r="V13304" s="17"/>
    </row>
    <row r="13305" spans="22:22" x14ac:dyDescent="0.35">
      <c r="V13305" s="17"/>
    </row>
    <row r="13306" spans="22:22" x14ac:dyDescent="0.35">
      <c r="V13306" s="17"/>
    </row>
    <row r="13307" spans="22:22" x14ac:dyDescent="0.35">
      <c r="V13307" s="17"/>
    </row>
    <row r="13308" spans="22:22" x14ac:dyDescent="0.35">
      <c r="V13308" s="17"/>
    </row>
    <row r="13309" spans="22:22" x14ac:dyDescent="0.35">
      <c r="V13309" s="17"/>
    </row>
    <row r="13310" spans="22:22" x14ac:dyDescent="0.35">
      <c r="V13310" s="17"/>
    </row>
    <row r="13311" spans="22:22" x14ac:dyDescent="0.35">
      <c r="V13311" s="17"/>
    </row>
    <row r="13312" spans="22:22" x14ac:dyDescent="0.35">
      <c r="V13312" s="17"/>
    </row>
    <row r="13313" spans="22:22" x14ac:dyDescent="0.35">
      <c r="V13313" s="17"/>
    </row>
    <row r="13314" spans="22:22" x14ac:dyDescent="0.35">
      <c r="V13314" s="17"/>
    </row>
    <row r="13315" spans="22:22" x14ac:dyDescent="0.35">
      <c r="V13315" s="17"/>
    </row>
    <row r="13316" spans="22:22" x14ac:dyDescent="0.35">
      <c r="V13316" s="17"/>
    </row>
    <row r="13317" spans="22:22" x14ac:dyDescent="0.35">
      <c r="V13317" s="17"/>
    </row>
    <row r="13318" spans="22:22" x14ac:dyDescent="0.35">
      <c r="V13318" s="17"/>
    </row>
    <row r="13319" spans="22:22" x14ac:dyDescent="0.35">
      <c r="V13319" s="17"/>
    </row>
    <row r="13320" spans="22:22" x14ac:dyDescent="0.35">
      <c r="V13320" s="17"/>
    </row>
    <row r="13321" spans="22:22" x14ac:dyDescent="0.35">
      <c r="V13321" s="17"/>
    </row>
    <row r="13322" spans="22:22" x14ac:dyDescent="0.35">
      <c r="V13322" s="17"/>
    </row>
    <row r="13323" spans="22:22" x14ac:dyDescent="0.35">
      <c r="V13323" s="17"/>
    </row>
    <row r="13324" spans="22:22" x14ac:dyDescent="0.35">
      <c r="V13324" s="17"/>
    </row>
    <row r="13325" spans="22:22" x14ac:dyDescent="0.35">
      <c r="V13325" s="17"/>
    </row>
    <row r="13326" spans="22:22" x14ac:dyDescent="0.35">
      <c r="V13326" s="17"/>
    </row>
    <row r="13327" spans="22:22" x14ac:dyDescent="0.35">
      <c r="V13327" s="17"/>
    </row>
    <row r="13328" spans="22:22" x14ac:dyDescent="0.35">
      <c r="V13328" s="17"/>
    </row>
    <row r="13329" spans="22:22" x14ac:dyDescent="0.35">
      <c r="V13329" s="17"/>
    </row>
    <row r="13330" spans="22:22" x14ac:dyDescent="0.35">
      <c r="V13330" s="17"/>
    </row>
    <row r="13331" spans="22:22" x14ac:dyDescent="0.35">
      <c r="V13331" s="17"/>
    </row>
    <row r="13332" spans="22:22" x14ac:dyDescent="0.35">
      <c r="V13332" s="17"/>
    </row>
    <row r="13333" spans="22:22" x14ac:dyDescent="0.35">
      <c r="V13333" s="17"/>
    </row>
    <row r="13334" spans="22:22" x14ac:dyDescent="0.35">
      <c r="V13334" s="17"/>
    </row>
    <row r="13335" spans="22:22" x14ac:dyDescent="0.35">
      <c r="V13335" s="17"/>
    </row>
    <row r="13336" spans="22:22" x14ac:dyDescent="0.35">
      <c r="V13336" s="17"/>
    </row>
    <row r="13337" spans="22:22" x14ac:dyDescent="0.35">
      <c r="V13337" s="17"/>
    </row>
    <row r="13338" spans="22:22" x14ac:dyDescent="0.35">
      <c r="V13338" s="17"/>
    </row>
    <row r="13339" spans="22:22" x14ac:dyDescent="0.35">
      <c r="V13339" s="17"/>
    </row>
    <row r="13340" spans="22:22" x14ac:dyDescent="0.35">
      <c r="V13340" s="17"/>
    </row>
    <row r="13341" spans="22:22" x14ac:dyDescent="0.35">
      <c r="V13341" s="17"/>
    </row>
    <row r="13342" spans="22:22" x14ac:dyDescent="0.35">
      <c r="V13342" s="17"/>
    </row>
    <row r="13343" spans="22:22" x14ac:dyDescent="0.35">
      <c r="V13343" s="17"/>
    </row>
    <row r="13344" spans="22:22" x14ac:dyDescent="0.35">
      <c r="V13344" s="17"/>
    </row>
    <row r="13345" spans="22:22" x14ac:dyDescent="0.35">
      <c r="V13345" s="17"/>
    </row>
    <row r="13346" spans="22:22" x14ac:dyDescent="0.35">
      <c r="V13346" s="17"/>
    </row>
    <row r="13347" spans="22:22" x14ac:dyDescent="0.35">
      <c r="V13347" s="17"/>
    </row>
    <row r="13348" spans="22:22" x14ac:dyDescent="0.35">
      <c r="V13348" s="17"/>
    </row>
    <row r="13349" spans="22:22" x14ac:dyDescent="0.35">
      <c r="V13349" s="17"/>
    </row>
    <row r="13350" spans="22:22" x14ac:dyDescent="0.35">
      <c r="V13350" s="17"/>
    </row>
    <row r="13351" spans="22:22" x14ac:dyDescent="0.35">
      <c r="V13351" s="17"/>
    </row>
    <row r="13352" spans="22:22" x14ac:dyDescent="0.35">
      <c r="V13352" s="17"/>
    </row>
    <row r="13353" spans="22:22" x14ac:dyDescent="0.35">
      <c r="V13353" s="17"/>
    </row>
    <row r="13354" spans="22:22" x14ac:dyDescent="0.35">
      <c r="V13354" s="17"/>
    </row>
    <row r="13355" spans="22:22" x14ac:dyDescent="0.35">
      <c r="V13355" s="17"/>
    </row>
    <row r="13356" spans="22:22" x14ac:dyDescent="0.35">
      <c r="V13356" s="17"/>
    </row>
    <row r="13357" spans="22:22" x14ac:dyDescent="0.35">
      <c r="V13357" s="17"/>
    </row>
    <row r="13358" spans="22:22" x14ac:dyDescent="0.35">
      <c r="V13358" s="17"/>
    </row>
    <row r="13359" spans="22:22" x14ac:dyDescent="0.35">
      <c r="V13359" s="17"/>
    </row>
    <row r="13360" spans="22:22" x14ac:dyDescent="0.35">
      <c r="V13360" s="17"/>
    </row>
    <row r="13361" spans="22:22" x14ac:dyDescent="0.35">
      <c r="V13361" s="17"/>
    </row>
    <row r="13362" spans="22:22" x14ac:dyDescent="0.35">
      <c r="V13362" s="17"/>
    </row>
    <row r="13363" spans="22:22" x14ac:dyDescent="0.35">
      <c r="V13363" s="17"/>
    </row>
    <row r="13364" spans="22:22" x14ac:dyDescent="0.35">
      <c r="V13364" s="17"/>
    </row>
    <row r="13365" spans="22:22" x14ac:dyDescent="0.35">
      <c r="V13365" s="17"/>
    </row>
    <row r="13366" spans="22:22" x14ac:dyDescent="0.35">
      <c r="V13366" s="17"/>
    </row>
    <row r="13367" spans="22:22" x14ac:dyDescent="0.35">
      <c r="V13367" s="17"/>
    </row>
    <row r="13368" spans="22:22" x14ac:dyDescent="0.35">
      <c r="V13368" s="17"/>
    </row>
    <row r="13369" spans="22:22" x14ac:dyDescent="0.35">
      <c r="V13369" s="17"/>
    </row>
    <row r="13370" spans="22:22" x14ac:dyDescent="0.35">
      <c r="V13370" s="17"/>
    </row>
    <row r="13371" spans="22:22" x14ac:dyDescent="0.35">
      <c r="V13371" s="17"/>
    </row>
    <row r="13372" spans="22:22" x14ac:dyDescent="0.35">
      <c r="V13372" s="17"/>
    </row>
    <row r="13373" spans="22:22" x14ac:dyDescent="0.35">
      <c r="V13373" s="17"/>
    </row>
    <row r="13374" spans="22:22" x14ac:dyDescent="0.35">
      <c r="V13374" s="17"/>
    </row>
    <row r="13375" spans="22:22" x14ac:dyDescent="0.35">
      <c r="V13375" s="17"/>
    </row>
    <row r="13376" spans="22:22" x14ac:dyDescent="0.35">
      <c r="V13376" s="17"/>
    </row>
    <row r="13377" spans="22:22" x14ac:dyDescent="0.35">
      <c r="V13377" s="17"/>
    </row>
    <row r="13378" spans="22:22" x14ac:dyDescent="0.35">
      <c r="V13378" s="17"/>
    </row>
    <row r="13379" spans="22:22" x14ac:dyDescent="0.35">
      <c r="V13379" s="17"/>
    </row>
    <row r="13380" spans="22:22" x14ac:dyDescent="0.35">
      <c r="V13380" s="17"/>
    </row>
    <row r="13381" spans="22:22" x14ac:dyDescent="0.35">
      <c r="V13381" s="17"/>
    </row>
    <row r="13382" spans="22:22" x14ac:dyDescent="0.35">
      <c r="V13382" s="17"/>
    </row>
    <row r="13383" spans="22:22" x14ac:dyDescent="0.35">
      <c r="V13383" s="17"/>
    </row>
    <row r="13384" spans="22:22" x14ac:dyDescent="0.35">
      <c r="V13384" s="17"/>
    </row>
    <row r="13385" spans="22:22" x14ac:dyDescent="0.35">
      <c r="V13385" s="17"/>
    </row>
    <row r="13386" spans="22:22" x14ac:dyDescent="0.35">
      <c r="V13386" s="17"/>
    </row>
    <row r="13387" spans="22:22" x14ac:dyDescent="0.35">
      <c r="V13387" s="17"/>
    </row>
    <row r="13388" spans="22:22" x14ac:dyDescent="0.35">
      <c r="V13388" s="17"/>
    </row>
    <row r="13389" spans="22:22" x14ac:dyDescent="0.35">
      <c r="V13389" s="17"/>
    </row>
    <row r="13390" spans="22:22" x14ac:dyDescent="0.35">
      <c r="V13390" s="17"/>
    </row>
    <row r="13391" spans="22:22" x14ac:dyDescent="0.35">
      <c r="V13391" s="17"/>
    </row>
    <row r="13392" spans="22:22" x14ac:dyDescent="0.35">
      <c r="V13392" s="17"/>
    </row>
    <row r="13393" spans="22:22" x14ac:dyDescent="0.35">
      <c r="V13393" s="17"/>
    </row>
    <row r="13394" spans="22:22" x14ac:dyDescent="0.35">
      <c r="V13394" s="17"/>
    </row>
    <row r="13395" spans="22:22" x14ac:dyDescent="0.35">
      <c r="V13395" s="17"/>
    </row>
    <row r="13396" spans="22:22" x14ac:dyDescent="0.35">
      <c r="V13396" s="17"/>
    </row>
    <row r="13397" spans="22:22" x14ac:dyDescent="0.35">
      <c r="V13397" s="17"/>
    </row>
    <row r="13398" spans="22:22" x14ac:dyDescent="0.35">
      <c r="V13398" s="17"/>
    </row>
    <row r="13399" spans="22:22" x14ac:dyDescent="0.35">
      <c r="V13399" s="17"/>
    </row>
    <row r="13400" spans="22:22" x14ac:dyDescent="0.35">
      <c r="V13400" s="17"/>
    </row>
    <row r="13401" spans="22:22" x14ac:dyDescent="0.35">
      <c r="V13401" s="17"/>
    </row>
    <row r="13402" spans="22:22" x14ac:dyDescent="0.35">
      <c r="V13402" s="17"/>
    </row>
    <row r="13403" spans="22:22" x14ac:dyDescent="0.35">
      <c r="V13403" s="17"/>
    </row>
    <row r="13404" spans="22:22" x14ac:dyDescent="0.35">
      <c r="V13404" s="17"/>
    </row>
    <row r="13405" spans="22:22" x14ac:dyDescent="0.35">
      <c r="V13405" s="17"/>
    </row>
    <row r="13406" spans="22:22" x14ac:dyDescent="0.35">
      <c r="V13406" s="17"/>
    </row>
    <row r="13407" spans="22:22" x14ac:dyDescent="0.35">
      <c r="V13407" s="17"/>
    </row>
    <row r="13408" spans="22:22" x14ac:dyDescent="0.35">
      <c r="V13408" s="17"/>
    </row>
    <row r="13409" spans="22:22" x14ac:dyDescent="0.35">
      <c r="V13409" s="17"/>
    </row>
    <row r="13410" spans="22:22" x14ac:dyDescent="0.35">
      <c r="V13410" s="17"/>
    </row>
    <row r="13411" spans="22:22" x14ac:dyDescent="0.35">
      <c r="V13411" s="17"/>
    </row>
    <row r="13412" spans="22:22" x14ac:dyDescent="0.35">
      <c r="V13412" s="17"/>
    </row>
    <row r="13413" spans="22:22" x14ac:dyDescent="0.35">
      <c r="V13413" s="17"/>
    </row>
    <row r="13414" spans="22:22" x14ac:dyDescent="0.35">
      <c r="V13414" s="17"/>
    </row>
    <row r="13415" spans="22:22" x14ac:dyDescent="0.35">
      <c r="V13415" s="17"/>
    </row>
    <row r="13416" spans="22:22" x14ac:dyDescent="0.35">
      <c r="V13416" s="17"/>
    </row>
    <row r="13417" spans="22:22" x14ac:dyDescent="0.35">
      <c r="V13417" s="17"/>
    </row>
    <row r="13418" spans="22:22" x14ac:dyDescent="0.35">
      <c r="V13418" s="17"/>
    </row>
    <row r="13419" spans="22:22" x14ac:dyDescent="0.35">
      <c r="V13419" s="17"/>
    </row>
    <row r="13420" spans="22:22" x14ac:dyDescent="0.35">
      <c r="V13420" s="17"/>
    </row>
    <row r="13421" spans="22:22" x14ac:dyDescent="0.35">
      <c r="V13421" s="17"/>
    </row>
    <row r="13422" spans="22:22" x14ac:dyDescent="0.35">
      <c r="V13422" s="17"/>
    </row>
    <row r="13423" spans="22:22" x14ac:dyDescent="0.35">
      <c r="V13423" s="17"/>
    </row>
    <row r="13424" spans="22:22" x14ac:dyDescent="0.35">
      <c r="V13424" s="17"/>
    </row>
    <row r="13425" spans="22:22" x14ac:dyDescent="0.35">
      <c r="V13425" s="17"/>
    </row>
    <row r="13426" spans="22:22" x14ac:dyDescent="0.35">
      <c r="V13426" s="17"/>
    </row>
    <row r="13427" spans="22:22" x14ac:dyDescent="0.35">
      <c r="V13427" s="17"/>
    </row>
    <row r="13428" spans="22:22" x14ac:dyDescent="0.35">
      <c r="V13428" s="17"/>
    </row>
    <row r="13429" spans="22:22" x14ac:dyDescent="0.35">
      <c r="V13429" s="17"/>
    </row>
    <row r="13430" spans="22:22" x14ac:dyDescent="0.35">
      <c r="V13430" s="17"/>
    </row>
    <row r="13431" spans="22:22" x14ac:dyDescent="0.35">
      <c r="V13431" s="17"/>
    </row>
    <row r="13432" spans="22:22" x14ac:dyDescent="0.35">
      <c r="V13432" s="17"/>
    </row>
    <row r="13433" spans="22:22" x14ac:dyDescent="0.35">
      <c r="V13433" s="17"/>
    </row>
    <row r="13434" spans="22:22" x14ac:dyDescent="0.35">
      <c r="V13434" s="17"/>
    </row>
    <row r="13435" spans="22:22" x14ac:dyDescent="0.35">
      <c r="V13435" s="17"/>
    </row>
    <row r="13436" spans="22:22" x14ac:dyDescent="0.35">
      <c r="V13436" s="17"/>
    </row>
    <row r="13437" spans="22:22" x14ac:dyDescent="0.35">
      <c r="V13437" s="17"/>
    </row>
    <row r="13438" spans="22:22" x14ac:dyDescent="0.35">
      <c r="V13438" s="17"/>
    </row>
    <row r="13439" spans="22:22" x14ac:dyDescent="0.35">
      <c r="V13439" s="17"/>
    </row>
    <row r="13440" spans="22:22" x14ac:dyDescent="0.35">
      <c r="V13440" s="17"/>
    </row>
    <row r="13441" spans="22:22" x14ac:dyDescent="0.35">
      <c r="V13441" s="17"/>
    </row>
    <row r="13442" spans="22:22" x14ac:dyDescent="0.35">
      <c r="V13442" s="17"/>
    </row>
    <row r="13443" spans="22:22" x14ac:dyDescent="0.35">
      <c r="V13443" s="17"/>
    </row>
    <row r="13444" spans="22:22" x14ac:dyDescent="0.35">
      <c r="V13444" s="17"/>
    </row>
    <row r="13445" spans="22:22" x14ac:dyDescent="0.35">
      <c r="V13445" s="17"/>
    </row>
    <row r="13446" spans="22:22" x14ac:dyDescent="0.35">
      <c r="V13446" s="17"/>
    </row>
    <row r="13447" spans="22:22" x14ac:dyDescent="0.35">
      <c r="V13447" s="17"/>
    </row>
    <row r="13448" spans="22:22" x14ac:dyDescent="0.35">
      <c r="V13448" s="17"/>
    </row>
    <row r="13449" spans="22:22" x14ac:dyDescent="0.35">
      <c r="V13449" s="17"/>
    </row>
    <row r="13450" spans="22:22" x14ac:dyDescent="0.35">
      <c r="V13450" s="17"/>
    </row>
    <row r="13451" spans="22:22" x14ac:dyDescent="0.35">
      <c r="V13451" s="17"/>
    </row>
    <row r="13452" spans="22:22" x14ac:dyDescent="0.35">
      <c r="V13452" s="17"/>
    </row>
    <row r="13453" spans="22:22" x14ac:dyDescent="0.35">
      <c r="V13453" s="17"/>
    </row>
    <row r="13454" spans="22:22" x14ac:dyDescent="0.35">
      <c r="V13454" s="17"/>
    </row>
    <row r="13455" spans="22:22" x14ac:dyDescent="0.35">
      <c r="V13455" s="17"/>
    </row>
    <row r="13456" spans="22:22" x14ac:dyDescent="0.35">
      <c r="V13456" s="17"/>
    </row>
    <row r="13457" spans="22:22" x14ac:dyDescent="0.35">
      <c r="V13457" s="17"/>
    </row>
    <row r="13458" spans="22:22" x14ac:dyDescent="0.35">
      <c r="V13458" s="17"/>
    </row>
    <row r="13459" spans="22:22" x14ac:dyDescent="0.35">
      <c r="V13459" s="17"/>
    </row>
    <row r="13460" spans="22:22" x14ac:dyDescent="0.35">
      <c r="V13460" s="17"/>
    </row>
    <row r="13461" spans="22:22" x14ac:dyDescent="0.35">
      <c r="V13461" s="17"/>
    </row>
    <row r="13462" spans="22:22" x14ac:dyDescent="0.35">
      <c r="V13462" s="17"/>
    </row>
    <row r="13463" spans="22:22" x14ac:dyDescent="0.35">
      <c r="V13463" s="17"/>
    </row>
    <row r="13464" spans="22:22" x14ac:dyDescent="0.35">
      <c r="V13464" s="17"/>
    </row>
    <row r="13465" spans="22:22" x14ac:dyDescent="0.35">
      <c r="V13465" s="17"/>
    </row>
    <row r="13466" spans="22:22" x14ac:dyDescent="0.35">
      <c r="V13466" s="17"/>
    </row>
    <row r="13467" spans="22:22" x14ac:dyDescent="0.35">
      <c r="V13467" s="17"/>
    </row>
    <row r="13468" spans="22:22" x14ac:dyDescent="0.35">
      <c r="V13468" s="17"/>
    </row>
    <row r="13469" spans="22:22" x14ac:dyDescent="0.35">
      <c r="V13469" s="17"/>
    </row>
    <row r="13470" spans="22:22" x14ac:dyDescent="0.35">
      <c r="V13470" s="17"/>
    </row>
    <row r="13471" spans="22:22" x14ac:dyDescent="0.35">
      <c r="V13471" s="17"/>
    </row>
    <row r="13472" spans="22:22" x14ac:dyDescent="0.35">
      <c r="V13472" s="17"/>
    </row>
    <row r="13473" spans="22:22" x14ac:dyDescent="0.35">
      <c r="V13473" s="17"/>
    </row>
    <row r="13474" spans="22:22" x14ac:dyDescent="0.35">
      <c r="V13474" s="17"/>
    </row>
    <row r="13475" spans="22:22" x14ac:dyDescent="0.35">
      <c r="V13475" s="17"/>
    </row>
    <row r="13476" spans="22:22" x14ac:dyDescent="0.35">
      <c r="V13476" s="17"/>
    </row>
    <row r="13477" spans="22:22" x14ac:dyDescent="0.35">
      <c r="V13477" s="17"/>
    </row>
    <row r="13478" spans="22:22" x14ac:dyDescent="0.35">
      <c r="V13478" s="17"/>
    </row>
    <row r="13479" spans="22:22" x14ac:dyDescent="0.35">
      <c r="V13479" s="17"/>
    </row>
    <row r="13480" spans="22:22" x14ac:dyDescent="0.35">
      <c r="V13480" s="17"/>
    </row>
    <row r="13481" spans="22:22" x14ac:dyDescent="0.35">
      <c r="V13481" s="17"/>
    </row>
    <row r="13482" spans="22:22" x14ac:dyDescent="0.35">
      <c r="V13482" s="17"/>
    </row>
    <row r="13483" spans="22:22" x14ac:dyDescent="0.35">
      <c r="V13483" s="17"/>
    </row>
    <row r="13484" spans="22:22" x14ac:dyDescent="0.35">
      <c r="V13484" s="17"/>
    </row>
    <row r="13485" spans="22:22" x14ac:dyDescent="0.35">
      <c r="V13485" s="17"/>
    </row>
    <row r="13486" spans="22:22" x14ac:dyDescent="0.35">
      <c r="V13486" s="17"/>
    </row>
    <row r="13487" spans="22:22" x14ac:dyDescent="0.35">
      <c r="V13487" s="17"/>
    </row>
    <row r="13488" spans="22:22" x14ac:dyDescent="0.35">
      <c r="V13488" s="17"/>
    </row>
    <row r="13489" spans="22:22" x14ac:dyDescent="0.35">
      <c r="V13489" s="17"/>
    </row>
    <row r="13490" spans="22:22" x14ac:dyDescent="0.35">
      <c r="V13490" s="17"/>
    </row>
    <row r="13491" spans="22:22" x14ac:dyDescent="0.35">
      <c r="V13491" s="17"/>
    </row>
    <row r="13492" spans="22:22" x14ac:dyDescent="0.35">
      <c r="V13492" s="17"/>
    </row>
    <row r="13493" spans="22:22" x14ac:dyDescent="0.35">
      <c r="V13493" s="17"/>
    </row>
    <row r="13494" spans="22:22" x14ac:dyDescent="0.35">
      <c r="V13494" s="17"/>
    </row>
    <row r="13495" spans="22:22" x14ac:dyDescent="0.35">
      <c r="V13495" s="17"/>
    </row>
    <row r="13496" spans="22:22" x14ac:dyDescent="0.35">
      <c r="V13496" s="17"/>
    </row>
    <row r="13497" spans="22:22" x14ac:dyDescent="0.35">
      <c r="V13497" s="17"/>
    </row>
    <row r="13498" spans="22:22" x14ac:dyDescent="0.35">
      <c r="V13498" s="17"/>
    </row>
    <row r="13499" spans="22:22" x14ac:dyDescent="0.35">
      <c r="V13499" s="17"/>
    </row>
    <row r="13500" spans="22:22" x14ac:dyDescent="0.35">
      <c r="V13500" s="17"/>
    </row>
    <row r="13501" spans="22:22" x14ac:dyDescent="0.35">
      <c r="V13501" s="17"/>
    </row>
    <row r="13502" spans="22:22" x14ac:dyDescent="0.35">
      <c r="V13502" s="17"/>
    </row>
    <row r="13503" spans="22:22" x14ac:dyDescent="0.35">
      <c r="V13503" s="17"/>
    </row>
    <row r="13504" spans="22:22" x14ac:dyDescent="0.35">
      <c r="V13504" s="17"/>
    </row>
    <row r="13505" spans="22:22" x14ac:dyDescent="0.35">
      <c r="V13505" s="17"/>
    </row>
    <row r="13506" spans="22:22" x14ac:dyDescent="0.35">
      <c r="V13506" s="17"/>
    </row>
    <row r="13507" spans="22:22" x14ac:dyDescent="0.35">
      <c r="V13507" s="17"/>
    </row>
    <row r="13508" spans="22:22" x14ac:dyDescent="0.35">
      <c r="V13508" s="17"/>
    </row>
    <row r="13509" spans="22:22" x14ac:dyDescent="0.35">
      <c r="V13509" s="17"/>
    </row>
    <row r="13510" spans="22:22" x14ac:dyDescent="0.35">
      <c r="V13510" s="17"/>
    </row>
    <row r="13511" spans="22:22" x14ac:dyDescent="0.35">
      <c r="V13511" s="17"/>
    </row>
    <row r="13512" spans="22:22" x14ac:dyDescent="0.35">
      <c r="V13512" s="17"/>
    </row>
    <row r="13513" spans="22:22" x14ac:dyDescent="0.35">
      <c r="V13513" s="17"/>
    </row>
    <row r="13514" spans="22:22" x14ac:dyDescent="0.35">
      <c r="V13514" s="17"/>
    </row>
    <row r="13515" spans="22:22" x14ac:dyDescent="0.35">
      <c r="V13515" s="17"/>
    </row>
    <row r="13516" spans="22:22" x14ac:dyDescent="0.35">
      <c r="V13516" s="17"/>
    </row>
    <row r="13517" spans="22:22" x14ac:dyDescent="0.35">
      <c r="V13517" s="17"/>
    </row>
    <row r="13518" spans="22:22" x14ac:dyDescent="0.35">
      <c r="V13518" s="17"/>
    </row>
    <row r="13519" spans="22:22" x14ac:dyDescent="0.35">
      <c r="V13519" s="17"/>
    </row>
    <row r="13520" spans="22:22" x14ac:dyDescent="0.35">
      <c r="V13520" s="17"/>
    </row>
    <row r="13521" spans="22:22" x14ac:dyDescent="0.35">
      <c r="V13521" s="17"/>
    </row>
    <row r="13522" spans="22:22" x14ac:dyDescent="0.35">
      <c r="V13522" s="17"/>
    </row>
    <row r="13523" spans="22:22" x14ac:dyDescent="0.35">
      <c r="V13523" s="17"/>
    </row>
    <row r="13524" spans="22:22" x14ac:dyDescent="0.35">
      <c r="V13524" s="17"/>
    </row>
    <row r="13525" spans="22:22" x14ac:dyDescent="0.35">
      <c r="V13525" s="17"/>
    </row>
    <row r="13526" spans="22:22" x14ac:dyDescent="0.35">
      <c r="V13526" s="17"/>
    </row>
    <row r="13527" spans="22:22" x14ac:dyDescent="0.35">
      <c r="V13527" s="17"/>
    </row>
    <row r="13528" spans="22:22" x14ac:dyDescent="0.35">
      <c r="V13528" s="17"/>
    </row>
    <row r="13529" spans="22:22" x14ac:dyDescent="0.35">
      <c r="V13529" s="17"/>
    </row>
    <row r="13530" spans="22:22" x14ac:dyDescent="0.35">
      <c r="V13530" s="17"/>
    </row>
    <row r="13531" spans="22:22" x14ac:dyDescent="0.35">
      <c r="V13531" s="17"/>
    </row>
    <row r="13532" spans="22:22" x14ac:dyDescent="0.35">
      <c r="V13532" s="17"/>
    </row>
    <row r="13533" spans="22:22" x14ac:dyDescent="0.35">
      <c r="V13533" s="17"/>
    </row>
    <row r="13534" spans="22:22" x14ac:dyDescent="0.35">
      <c r="V13534" s="17"/>
    </row>
    <row r="13535" spans="22:22" x14ac:dyDescent="0.35">
      <c r="V13535" s="17"/>
    </row>
    <row r="13536" spans="22:22" x14ac:dyDescent="0.35">
      <c r="V13536" s="17"/>
    </row>
    <row r="13537" spans="22:22" x14ac:dyDescent="0.35">
      <c r="V13537" s="17"/>
    </row>
    <row r="13538" spans="22:22" x14ac:dyDescent="0.35">
      <c r="V13538" s="17"/>
    </row>
    <row r="13539" spans="22:22" x14ac:dyDescent="0.35">
      <c r="V13539" s="17"/>
    </row>
    <row r="13540" spans="22:22" x14ac:dyDescent="0.35">
      <c r="V13540" s="17"/>
    </row>
    <row r="13541" spans="22:22" x14ac:dyDescent="0.35">
      <c r="V13541" s="17"/>
    </row>
    <row r="13542" spans="22:22" x14ac:dyDescent="0.35">
      <c r="V13542" s="17"/>
    </row>
    <row r="13543" spans="22:22" x14ac:dyDescent="0.35">
      <c r="V13543" s="17"/>
    </row>
    <row r="13544" spans="22:22" x14ac:dyDescent="0.35">
      <c r="V13544" s="17"/>
    </row>
    <row r="13545" spans="22:22" x14ac:dyDescent="0.35">
      <c r="V13545" s="17"/>
    </row>
    <row r="13546" spans="22:22" x14ac:dyDescent="0.35">
      <c r="V13546" s="17"/>
    </row>
    <row r="13547" spans="22:22" x14ac:dyDescent="0.35">
      <c r="V13547" s="17"/>
    </row>
    <row r="13548" spans="22:22" x14ac:dyDescent="0.35">
      <c r="V13548" s="17"/>
    </row>
    <row r="13549" spans="22:22" x14ac:dyDescent="0.35">
      <c r="V13549" s="17"/>
    </row>
    <row r="13550" spans="22:22" x14ac:dyDescent="0.35">
      <c r="V13550" s="17"/>
    </row>
    <row r="13551" spans="22:22" x14ac:dyDescent="0.35">
      <c r="V13551" s="17"/>
    </row>
    <row r="13552" spans="22:22" x14ac:dyDescent="0.35">
      <c r="V13552" s="17"/>
    </row>
    <row r="13553" spans="22:22" x14ac:dyDescent="0.35">
      <c r="V13553" s="17"/>
    </row>
    <row r="13554" spans="22:22" x14ac:dyDescent="0.35">
      <c r="V13554" s="17"/>
    </row>
    <row r="13555" spans="22:22" x14ac:dyDescent="0.35">
      <c r="V13555" s="17"/>
    </row>
    <row r="13556" spans="22:22" x14ac:dyDescent="0.35">
      <c r="V13556" s="17"/>
    </row>
    <row r="13557" spans="22:22" x14ac:dyDescent="0.35">
      <c r="V13557" s="17"/>
    </row>
    <row r="13558" spans="22:22" x14ac:dyDescent="0.35">
      <c r="V13558" s="17"/>
    </row>
    <row r="13559" spans="22:22" x14ac:dyDescent="0.35">
      <c r="V13559" s="17"/>
    </row>
    <row r="13560" spans="22:22" x14ac:dyDescent="0.35">
      <c r="V13560" s="17"/>
    </row>
    <row r="13561" spans="22:22" x14ac:dyDescent="0.35">
      <c r="V13561" s="17"/>
    </row>
    <row r="13562" spans="22:22" x14ac:dyDescent="0.35">
      <c r="V13562" s="17"/>
    </row>
    <row r="13563" spans="22:22" x14ac:dyDescent="0.35">
      <c r="V13563" s="17"/>
    </row>
    <row r="13564" spans="22:22" x14ac:dyDescent="0.35">
      <c r="V13564" s="17"/>
    </row>
    <row r="13565" spans="22:22" x14ac:dyDescent="0.35">
      <c r="V13565" s="17"/>
    </row>
    <row r="13566" spans="22:22" x14ac:dyDescent="0.35">
      <c r="V13566" s="17"/>
    </row>
    <row r="13567" spans="22:22" x14ac:dyDescent="0.35">
      <c r="V13567" s="17"/>
    </row>
    <row r="13568" spans="22:22" x14ac:dyDescent="0.35">
      <c r="V13568" s="17"/>
    </row>
    <row r="13569" spans="22:22" x14ac:dyDescent="0.35">
      <c r="V13569" s="17"/>
    </row>
    <row r="13570" spans="22:22" x14ac:dyDescent="0.35">
      <c r="V13570" s="17"/>
    </row>
    <row r="13571" spans="22:22" x14ac:dyDescent="0.35">
      <c r="V13571" s="17"/>
    </row>
    <row r="13572" spans="22:22" x14ac:dyDescent="0.35">
      <c r="V13572" s="17"/>
    </row>
    <row r="13573" spans="22:22" x14ac:dyDescent="0.35">
      <c r="V13573" s="17"/>
    </row>
    <row r="13574" spans="22:22" x14ac:dyDescent="0.35">
      <c r="V13574" s="17"/>
    </row>
    <row r="13575" spans="22:22" x14ac:dyDescent="0.35">
      <c r="V13575" s="17"/>
    </row>
    <row r="13576" spans="22:22" x14ac:dyDescent="0.35">
      <c r="V13576" s="17"/>
    </row>
    <row r="13577" spans="22:22" x14ac:dyDescent="0.35">
      <c r="V13577" s="17"/>
    </row>
    <row r="13578" spans="22:22" x14ac:dyDescent="0.35">
      <c r="V13578" s="17"/>
    </row>
    <row r="13579" spans="22:22" x14ac:dyDescent="0.35">
      <c r="V13579" s="17"/>
    </row>
    <row r="13580" spans="22:22" x14ac:dyDescent="0.35">
      <c r="V13580" s="17"/>
    </row>
    <row r="13581" spans="22:22" x14ac:dyDescent="0.35">
      <c r="V13581" s="17"/>
    </row>
    <row r="13582" spans="22:22" x14ac:dyDescent="0.35">
      <c r="V13582" s="17"/>
    </row>
    <row r="13583" spans="22:22" x14ac:dyDescent="0.35">
      <c r="V13583" s="17"/>
    </row>
    <row r="13584" spans="22:22" x14ac:dyDescent="0.35">
      <c r="V13584" s="17"/>
    </row>
    <row r="13585" spans="22:22" x14ac:dyDescent="0.35">
      <c r="V13585" s="17"/>
    </row>
    <row r="13586" spans="22:22" x14ac:dyDescent="0.35">
      <c r="V13586" s="17"/>
    </row>
    <row r="13587" spans="22:22" x14ac:dyDescent="0.35">
      <c r="V13587" s="17"/>
    </row>
    <row r="13588" spans="22:22" x14ac:dyDescent="0.35">
      <c r="V13588" s="17"/>
    </row>
    <row r="13589" spans="22:22" x14ac:dyDescent="0.35">
      <c r="V13589" s="17"/>
    </row>
    <row r="13590" spans="22:22" x14ac:dyDescent="0.35">
      <c r="V13590" s="17"/>
    </row>
    <row r="13591" spans="22:22" x14ac:dyDescent="0.35">
      <c r="V13591" s="17"/>
    </row>
    <row r="13592" spans="22:22" x14ac:dyDescent="0.35">
      <c r="V13592" s="17"/>
    </row>
    <row r="13593" spans="22:22" x14ac:dyDescent="0.35">
      <c r="V13593" s="17"/>
    </row>
    <row r="13594" spans="22:22" x14ac:dyDescent="0.35">
      <c r="V13594" s="17"/>
    </row>
    <row r="13595" spans="22:22" x14ac:dyDescent="0.35">
      <c r="V13595" s="17"/>
    </row>
    <row r="13596" spans="22:22" x14ac:dyDescent="0.35">
      <c r="V13596" s="17"/>
    </row>
    <row r="13597" spans="22:22" x14ac:dyDescent="0.35">
      <c r="V13597" s="17"/>
    </row>
    <row r="13598" spans="22:22" x14ac:dyDescent="0.35">
      <c r="V13598" s="17"/>
    </row>
    <row r="13599" spans="22:22" x14ac:dyDescent="0.35">
      <c r="V13599" s="17"/>
    </row>
    <row r="13600" spans="22:22" x14ac:dyDescent="0.35">
      <c r="V13600" s="17"/>
    </row>
    <row r="13601" spans="22:22" x14ac:dyDescent="0.35">
      <c r="V13601" s="17"/>
    </row>
    <row r="13602" spans="22:22" x14ac:dyDescent="0.35">
      <c r="V13602" s="17"/>
    </row>
    <row r="13603" spans="22:22" x14ac:dyDescent="0.35">
      <c r="V13603" s="17"/>
    </row>
    <row r="13604" spans="22:22" x14ac:dyDescent="0.35">
      <c r="V13604" s="17"/>
    </row>
    <row r="13605" spans="22:22" x14ac:dyDescent="0.35">
      <c r="V13605" s="17"/>
    </row>
    <row r="13606" spans="22:22" x14ac:dyDescent="0.35">
      <c r="V13606" s="17"/>
    </row>
    <row r="13607" spans="22:22" x14ac:dyDescent="0.35">
      <c r="V13607" s="17"/>
    </row>
    <row r="13608" spans="22:22" x14ac:dyDescent="0.35">
      <c r="V13608" s="17"/>
    </row>
    <row r="13609" spans="22:22" x14ac:dyDescent="0.35">
      <c r="V13609" s="17"/>
    </row>
    <row r="13610" spans="22:22" x14ac:dyDescent="0.35">
      <c r="V13610" s="17"/>
    </row>
    <row r="13611" spans="22:22" x14ac:dyDescent="0.35">
      <c r="V13611" s="17"/>
    </row>
    <row r="13612" spans="22:22" x14ac:dyDescent="0.35">
      <c r="V13612" s="17"/>
    </row>
    <row r="13613" spans="22:22" x14ac:dyDescent="0.35">
      <c r="V13613" s="17"/>
    </row>
    <row r="13614" spans="22:22" x14ac:dyDescent="0.35">
      <c r="V13614" s="17"/>
    </row>
    <row r="13615" spans="22:22" x14ac:dyDescent="0.35">
      <c r="V13615" s="17"/>
    </row>
    <row r="13616" spans="22:22" x14ac:dyDescent="0.35">
      <c r="V13616" s="17"/>
    </row>
    <row r="13617" spans="22:22" x14ac:dyDescent="0.35">
      <c r="V13617" s="17"/>
    </row>
    <row r="13618" spans="22:22" x14ac:dyDescent="0.35">
      <c r="V13618" s="17"/>
    </row>
    <row r="13619" spans="22:22" x14ac:dyDescent="0.35">
      <c r="V13619" s="17"/>
    </row>
    <row r="13620" spans="22:22" x14ac:dyDescent="0.35">
      <c r="V13620" s="17"/>
    </row>
    <row r="13621" spans="22:22" x14ac:dyDescent="0.35">
      <c r="V13621" s="17"/>
    </row>
    <row r="13622" spans="22:22" x14ac:dyDescent="0.35">
      <c r="V13622" s="17"/>
    </row>
    <row r="13623" spans="22:22" x14ac:dyDescent="0.35">
      <c r="V13623" s="17"/>
    </row>
    <row r="13624" spans="22:22" x14ac:dyDescent="0.35">
      <c r="V13624" s="17"/>
    </row>
    <row r="13625" spans="22:22" x14ac:dyDescent="0.35">
      <c r="V13625" s="17"/>
    </row>
    <row r="13626" spans="22:22" x14ac:dyDescent="0.35">
      <c r="V13626" s="17"/>
    </row>
    <row r="13627" spans="22:22" x14ac:dyDescent="0.35">
      <c r="V13627" s="17"/>
    </row>
    <row r="13628" spans="22:22" x14ac:dyDescent="0.35">
      <c r="V13628" s="17"/>
    </row>
    <row r="13629" spans="22:22" x14ac:dyDescent="0.35">
      <c r="V13629" s="17"/>
    </row>
    <row r="13630" spans="22:22" x14ac:dyDescent="0.35">
      <c r="V13630" s="17"/>
    </row>
    <row r="13631" spans="22:22" x14ac:dyDescent="0.35">
      <c r="V13631" s="17"/>
    </row>
    <row r="13632" spans="22:22" x14ac:dyDescent="0.35">
      <c r="V13632" s="17"/>
    </row>
    <row r="13633" spans="22:22" x14ac:dyDescent="0.35">
      <c r="V13633" s="17"/>
    </row>
    <row r="13634" spans="22:22" x14ac:dyDescent="0.35">
      <c r="V13634" s="17"/>
    </row>
    <row r="13635" spans="22:22" x14ac:dyDescent="0.35">
      <c r="V13635" s="17"/>
    </row>
    <row r="13636" spans="22:22" x14ac:dyDescent="0.35">
      <c r="V13636" s="17"/>
    </row>
    <row r="13637" spans="22:22" x14ac:dyDescent="0.35">
      <c r="V13637" s="17"/>
    </row>
    <row r="13638" spans="22:22" x14ac:dyDescent="0.35">
      <c r="V13638" s="17"/>
    </row>
    <row r="13639" spans="22:22" x14ac:dyDescent="0.35">
      <c r="V13639" s="17"/>
    </row>
    <row r="13640" spans="22:22" x14ac:dyDescent="0.35">
      <c r="V13640" s="17"/>
    </row>
    <row r="13641" spans="22:22" x14ac:dyDescent="0.35">
      <c r="V13641" s="17"/>
    </row>
    <row r="13642" spans="22:22" x14ac:dyDescent="0.35">
      <c r="V13642" s="17"/>
    </row>
    <row r="13643" spans="22:22" x14ac:dyDescent="0.35">
      <c r="V13643" s="17"/>
    </row>
    <row r="13644" spans="22:22" x14ac:dyDescent="0.35">
      <c r="V13644" s="17"/>
    </row>
    <row r="13645" spans="22:22" x14ac:dyDescent="0.35">
      <c r="V13645" s="17"/>
    </row>
    <row r="13646" spans="22:22" x14ac:dyDescent="0.35">
      <c r="V13646" s="17"/>
    </row>
    <row r="13647" spans="22:22" x14ac:dyDescent="0.35">
      <c r="V13647" s="17"/>
    </row>
    <row r="13648" spans="22:22" x14ac:dyDescent="0.35">
      <c r="V13648" s="17"/>
    </row>
    <row r="13649" spans="22:22" x14ac:dyDescent="0.35">
      <c r="V13649" s="17"/>
    </row>
    <row r="13650" spans="22:22" x14ac:dyDescent="0.35">
      <c r="V13650" s="17"/>
    </row>
    <row r="13651" spans="22:22" x14ac:dyDescent="0.35">
      <c r="V13651" s="17"/>
    </row>
    <row r="13652" spans="22:22" x14ac:dyDescent="0.35">
      <c r="V13652" s="17"/>
    </row>
    <row r="13653" spans="22:22" x14ac:dyDescent="0.35">
      <c r="V13653" s="17"/>
    </row>
    <row r="13654" spans="22:22" x14ac:dyDescent="0.35">
      <c r="V13654" s="17"/>
    </row>
    <row r="13655" spans="22:22" x14ac:dyDescent="0.35">
      <c r="V13655" s="17"/>
    </row>
    <row r="13656" spans="22:22" x14ac:dyDescent="0.35">
      <c r="V13656" s="17"/>
    </row>
    <row r="13657" spans="22:22" x14ac:dyDescent="0.35">
      <c r="V13657" s="17"/>
    </row>
    <row r="13658" spans="22:22" x14ac:dyDescent="0.35">
      <c r="V13658" s="17"/>
    </row>
    <row r="13659" spans="22:22" x14ac:dyDescent="0.35">
      <c r="V13659" s="17"/>
    </row>
    <row r="13660" spans="22:22" x14ac:dyDescent="0.35">
      <c r="V13660" s="17"/>
    </row>
    <row r="13661" spans="22:22" x14ac:dyDescent="0.35">
      <c r="V13661" s="17"/>
    </row>
    <row r="13662" spans="22:22" x14ac:dyDescent="0.35">
      <c r="V13662" s="17"/>
    </row>
    <row r="13663" spans="22:22" x14ac:dyDescent="0.35">
      <c r="V13663" s="17"/>
    </row>
    <row r="13664" spans="22:22" x14ac:dyDescent="0.35">
      <c r="V13664" s="17"/>
    </row>
    <row r="13665" spans="22:22" x14ac:dyDescent="0.35">
      <c r="V13665" s="17"/>
    </row>
    <row r="13666" spans="22:22" x14ac:dyDescent="0.35">
      <c r="V13666" s="17"/>
    </row>
    <row r="13667" spans="22:22" x14ac:dyDescent="0.35">
      <c r="V13667" s="17"/>
    </row>
    <row r="13668" spans="22:22" x14ac:dyDescent="0.35">
      <c r="V13668" s="17"/>
    </row>
    <row r="13669" spans="22:22" x14ac:dyDescent="0.35">
      <c r="V13669" s="17"/>
    </row>
    <row r="13670" spans="22:22" x14ac:dyDescent="0.35">
      <c r="V13670" s="17"/>
    </row>
    <row r="13671" spans="22:22" x14ac:dyDescent="0.35">
      <c r="V13671" s="17"/>
    </row>
    <row r="13672" spans="22:22" x14ac:dyDescent="0.35">
      <c r="V13672" s="17"/>
    </row>
    <row r="13673" spans="22:22" x14ac:dyDescent="0.35">
      <c r="V13673" s="17"/>
    </row>
    <row r="13674" spans="22:22" x14ac:dyDescent="0.35">
      <c r="V13674" s="17"/>
    </row>
    <row r="13675" spans="22:22" x14ac:dyDescent="0.35">
      <c r="V13675" s="17"/>
    </row>
    <row r="13676" spans="22:22" x14ac:dyDescent="0.35">
      <c r="V13676" s="17"/>
    </row>
    <row r="13677" spans="22:22" x14ac:dyDescent="0.35">
      <c r="V13677" s="17"/>
    </row>
    <row r="13678" spans="22:22" x14ac:dyDescent="0.35">
      <c r="V13678" s="17"/>
    </row>
    <row r="13679" spans="22:22" x14ac:dyDescent="0.35">
      <c r="V13679" s="17"/>
    </row>
    <row r="13680" spans="22:22" x14ac:dyDescent="0.35">
      <c r="V13680" s="17"/>
    </row>
    <row r="13681" spans="22:22" x14ac:dyDescent="0.35">
      <c r="V13681" s="17"/>
    </row>
    <row r="13682" spans="22:22" x14ac:dyDescent="0.35">
      <c r="V13682" s="17"/>
    </row>
    <row r="13683" spans="22:22" x14ac:dyDescent="0.35">
      <c r="V13683" s="17"/>
    </row>
    <row r="13684" spans="22:22" x14ac:dyDescent="0.35">
      <c r="V13684" s="17"/>
    </row>
    <row r="13685" spans="22:22" x14ac:dyDescent="0.35">
      <c r="V13685" s="17"/>
    </row>
    <row r="13686" spans="22:22" x14ac:dyDescent="0.35">
      <c r="V13686" s="17"/>
    </row>
    <row r="13687" spans="22:22" x14ac:dyDescent="0.35">
      <c r="V13687" s="17"/>
    </row>
    <row r="13688" spans="22:22" x14ac:dyDescent="0.35">
      <c r="V13688" s="17"/>
    </row>
    <row r="13689" spans="22:22" x14ac:dyDescent="0.35">
      <c r="V13689" s="17"/>
    </row>
    <row r="13690" spans="22:22" x14ac:dyDescent="0.35">
      <c r="V13690" s="17"/>
    </row>
    <row r="13691" spans="22:22" x14ac:dyDescent="0.35">
      <c r="V13691" s="17"/>
    </row>
    <row r="13692" spans="22:22" x14ac:dyDescent="0.35">
      <c r="V13692" s="17"/>
    </row>
    <row r="13693" spans="22:22" x14ac:dyDescent="0.35">
      <c r="V13693" s="17"/>
    </row>
    <row r="13694" spans="22:22" x14ac:dyDescent="0.35">
      <c r="V13694" s="17"/>
    </row>
    <row r="13695" spans="22:22" x14ac:dyDescent="0.35">
      <c r="V13695" s="17"/>
    </row>
    <row r="13696" spans="22:22" x14ac:dyDescent="0.35">
      <c r="V13696" s="17"/>
    </row>
    <row r="13697" spans="22:22" x14ac:dyDescent="0.35">
      <c r="V13697" s="17"/>
    </row>
    <row r="13698" spans="22:22" x14ac:dyDescent="0.35">
      <c r="V13698" s="17"/>
    </row>
    <row r="13699" spans="22:22" x14ac:dyDescent="0.35">
      <c r="V13699" s="17"/>
    </row>
    <row r="13700" spans="22:22" x14ac:dyDescent="0.35">
      <c r="V13700" s="17"/>
    </row>
    <row r="13701" spans="22:22" x14ac:dyDescent="0.35">
      <c r="V13701" s="17"/>
    </row>
    <row r="13702" spans="22:22" x14ac:dyDescent="0.35">
      <c r="V13702" s="17"/>
    </row>
    <row r="13703" spans="22:22" x14ac:dyDescent="0.35">
      <c r="V13703" s="17"/>
    </row>
    <row r="13704" spans="22:22" x14ac:dyDescent="0.35">
      <c r="V13704" s="17"/>
    </row>
    <row r="13705" spans="22:22" x14ac:dyDescent="0.35">
      <c r="V13705" s="17"/>
    </row>
    <row r="13706" spans="22:22" x14ac:dyDescent="0.35">
      <c r="V13706" s="17"/>
    </row>
    <row r="13707" spans="22:22" x14ac:dyDescent="0.35">
      <c r="V13707" s="17"/>
    </row>
    <row r="13708" spans="22:22" x14ac:dyDescent="0.35">
      <c r="V13708" s="17"/>
    </row>
    <row r="13709" spans="22:22" x14ac:dyDescent="0.35">
      <c r="V13709" s="17"/>
    </row>
    <row r="13710" spans="22:22" x14ac:dyDescent="0.35">
      <c r="V13710" s="17"/>
    </row>
    <row r="13711" spans="22:22" x14ac:dyDescent="0.35">
      <c r="V13711" s="17"/>
    </row>
    <row r="13712" spans="22:22" x14ac:dyDescent="0.35">
      <c r="V13712" s="17"/>
    </row>
    <row r="13713" spans="22:22" x14ac:dyDescent="0.35">
      <c r="V13713" s="17"/>
    </row>
    <row r="13714" spans="22:22" x14ac:dyDescent="0.35">
      <c r="V13714" s="17"/>
    </row>
    <row r="13715" spans="22:22" x14ac:dyDescent="0.35">
      <c r="V13715" s="17"/>
    </row>
    <row r="13716" spans="22:22" x14ac:dyDescent="0.35">
      <c r="V13716" s="17"/>
    </row>
    <row r="13717" spans="22:22" x14ac:dyDescent="0.35">
      <c r="V13717" s="17"/>
    </row>
    <row r="13718" spans="22:22" x14ac:dyDescent="0.35">
      <c r="V13718" s="17"/>
    </row>
    <row r="13719" spans="22:22" x14ac:dyDescent="0.35">
      <c r="V13719" s="17"/>
    </row>
    <row r="13720" spans="22:22" x14ac:dyDescent="0.35">
      <c r="V13720" s="17"/>
    </row>
    <row r="13721" spans="22:22" x14ac:dyDescent="0.35">
      <c r="V13721" s="17"/>
    </row>
    <row r="13722" spans="22:22" x14ac:dyDescent="0.35">
      <c r="V13722" s="17"/>
    </row>
    <row r="13723" spans="22:22" x14ac:dyDescent="0.35">
      <c r="V13723" s="17"/>
    </row>
    <row r="13724" spans="22:22" x14ac:dyDescent="0.35">
      <c r="V13724" s="17"/>
    </row>
    <row r="13725" spans="22:22" x14ac:dyDescent="0.35">
      <c r="V13725" s="17"/>
    </row>
    <row r="13726" spans="22:22" x14ac:dyDescent="0.35">
      <c r="V13726" s="17"/>
    </row>
    <row r="13727" spans="22:22" x14ac:dyDescent="0.35">
      <c r="V13727" s="17"/>
    </row>
    <row r="13728" spans="22:22" x14ac:dyDescent="0.35">
      <c r="V13728" s="17"/>
    </row>
    <row r="13729" spans="22:22" x14ac:dyDescent="0.35">
      <c r="V13729" s="17"/>
    </row>
    <row r="13730" spans="22:22" x14ac:dyDescent="0.35">
      <c r="V13730" s="17"/>
    </row>
    <row r="13731" spans="22:22" x14ac:dyDescent="0.35">
      <c r="V13731" s="17"/>
    </row>
    <row r="13732" spans="22:22" x14ac:dyDescent="0.35">
      <c r="V13732" s="17"/>
    </row>
    <row r="13733" spans="22:22" x14ac:dyDescent="0.35">
      <c r="V13733" s="17"/>
    </row>
    <row r="13734" spans="22:22" x14ac:dyDescent="0.35">
      <c r="V13734" s="17"/>
    </row>
    <row r="13735" spans="22:22" x14ac:dyDescent="0.35">
      <c r="V13735" s="17"/>
    </row>
    <row r="13736" spans="22:22" x14ac:dyDescent="0.35">
      <c r="V13736" s="17"/>
    </row>
    <row r="13737" spans="22:22" x14ac:dyDescent="0.35">
      <c r="V13737" s="17"/>
    </row>
    <row r="13738" spans="22:22" x14ac:dyDescent="0.35">
      <c r="V13738" s="17"/>
    </row>
    <row r="13739" spans="22:22" x14ac:dyDescent="0.35">
      <c r="V13739" s="17"/>
    </row>
    <row r="13740" spans="22:22" x14ac:dyDescent="0.35">
      <c r="V13740" s="17"/>
    </row>
    <row r="13741" spans="22:22" x14ac:dyDescent="0.35">
      <c r="V13741" s="17"/>
    </row>
    <row r="13742" spans="22:22" x14ac:dyDescent="0.35">
      <c r="V13742" s="17"/>
    </row>
    <row r="13743" spans="22:22" x14ac:dyDescent="0.35">
      <c r="V13743" s="17"/>
    </row>
    <row r="13744" spans="22:22" x14ac:dyDescent="0.35">
      <c r="V13744" s="17"/>
    </row>
    <row r="13745" spans="22:22" x14ac:dyDescent="0.35">
      <c r="V13745" s="17"/>
    </row>
    <row r="13746" spans="22:22" x14ac:dyDescent="0.35">
      <c r="V13746" s="17"/>
    </row>
    <row r="13747" spans="22:22" x14ac:dyDescent="0.35">
      <c r="V13747" s="17"/>
    </row>
    <row r="13748" spans="22:22" x14ac:dyDescent="0.35">
      <c r="V13748" s="17"/>
    </row>
    <row r="13749" spans="22:22" x14ac:dyDescent="0.35">
      <c r="V13749" s="17"/>
    </row>
    <row r="13750" spans="22:22" x14ac:dyDescent="0.35">
      <c r="V13750" s="17"/>
    </row>
    <row r="13751" spans="22:22" x14ac:dyDescent="0.35">
      <c r="V13751" s="17"/>
    </row>
    <row r="13752" spans="22:22" x14ac:dyDescent="0.35">
      <c r="V13752" s="17"/>
    </row>
    <row r="13753" spans="22:22" x14ac:dyDescent="0.35">
      <c r="V13753" s="17"/>
    </row>
    <row r="13754" spans="22:22" x14ac:dyDescent="0.35">
      <c r="V13754" s="17"/>
    </row>
    <row r="13755" spans="22:22" x14ac:dyDescent="0.35">
      <c r="V13755" s="17"/>
    </row>
    <row r="13756" spans="22:22" x14ac:dyDescent="0.35">
      <c r="V13756" s="17"/>
    </row>
    <row r="13757" spans="22:22" x14ac:dyDescent="0.35">
      <c r="V13757" s="17"/>
    </row>
    <row r="13758" spans="22:22" x14ac:dyDescent="0.35">
      <c r="V13758" s="17"/>
    </row>
    <row r="13759" spans="22:22" x14ac:dyDescent="0.35">
      <c r="V13759" s="17"/>
    </row>
    <row r="13760" spans="22:22" x14ac:dyDescent="0.35">
      <c r="V13760" s="17"/>
    </row>
    <row r="13761" spans="22:22" x14ac:dyDescent="0.35">
      <c r="V13761" s="17"/>
    </row>
    <row r="13762" spans="22:22" x14ac:dyDescent="0.35">
      <c r="V13762" s="17"/>
    </row>
    <row r="13763" spans="22:22" x14ac:dyDescent="0.35">
      <c r="V13763" s="17"/>
    </row>
    <row r="13764" spans="22:22" x14ac:dyDescent="0.35">
      <c r="V13764" s="17"/>
    </row>
    <row r="13765" spans="22:22" x14ac:dyDescent="0.35">
      <c r="V13765" s="17"/>
    </row>
    <row r="13766" spans="22:22" x14ac:dyDescent="0.35">
      <c r="V13766" s="17"/>
    </row>
    <row r="13767" spans="22:22" x14ac:dyDescent="0.35">
      <c r="V13767" s="17"/>
    </row>
    <row r="13768" spans="22:22" x14ac:dyDescent="0.35">
      <c r="V13768" s="17"/>
    </row>
    <row r="13769" spans="22:22" x14ac:dyDescent="0.35">
      <c r="V13769" s="17"/>
    </row>
    <row r="13770" spans="22:22" x14ac:dyDescent="0.35">
      <c r="V13770" s="17"/>
    </row>
    <row r="13771" spans="22:22" x14ac:dyDescent="0.35">
      <c r="V13771" s="17"/>
    </row>
    <row r="13772" spans="22:22" x14ac:dyDescent="0.35">
      <c r="V13772" s="17"/>
    </row>
    <row r="13773" spans="22:22" x14ac:dyDescent="0.35">
      <c r="V13773" s="17"/>
    </row>
    <row r="13774" spans="22:22" x14ac:dyDescent="0.35">
      <c r="V13774" s="17"/>
    </row>
    <row r="13775" spans="22:22" x14ac:dyDescent="0.35">
      <c r="V13775" s="17"/>
    </row>
    <row r="13776" spans="22:22" x14ac:dyDescent="0.35">
      <c r="V13776" s="17"/>
    </row>
    <row r="13777" spans="22:22" x14ac:dyDescent="0.35">
      <c r="V13777" s="17"/>
    </row>
    <row r="13778" spans="22:22" x14ac:dyDescent="0.35">
      <c r="V13778" s="17"/>
    </row>
    <row r="13779" spans="22:22" x14ac:dyDescent="0.35">
      <c r="V13779" s="17"/>
    </row>
    <row r="13780" spans="22:22" x14ac:dyDescent="0.35">
      <c r="V13780" s="17"/>
    </row>
    <row r="13781" spans="22:22" x14ac:dyDescent="0.35">
      <c r="V13781" s="17"/>
    </row>
    <row r="13782" spans="22:22" x14ac:dyDescent="0.35">
      <c r="V13782" s="17"/>
    </row>
    <row r="13783" spans="22:22" x14ac:dyDescent="0.35">
      <c r="V13783" s="17"/>
    </row>
    <row r="13784" spans="22:22" x14ac:dyDescent="0.35">
      <c r="V13784" s="17"/>
    </row>
    <row r="13785" spans="22:22" x14ac:dyDescent="0.35">
      <c r="V13785" s="17"/>
    </row>
    <row r="13786" spans="22:22" x14ac:dyDescent="0.35">
      <c r="V13786" s="17"/>
    </row>
    <row r="13787" spans="22:22" x14ac:dyDescent="0.35">
      <c r="V13787" s="17"/>
    </row>
    <row r="13788" spans="22:22" x14ac:dyDescent="0.35">
      <c r="V13788" s="17"/>
    </row>
    <row r="13789" spans="22:22" x14ac:dyDescent="0.35">
      <c r="V13789" s="17"/>
    </row>
    <row r="13790" spans="22:22" x14ac:dyDescent="0.35">
      <c r="V13790" s="17"/>
    </row>
    <row r="13791" spans="22:22" x14ac:dyDescent="0.35">
      <c r="V13791" s="17"/>
    </row>
    <row r="13792" spans="22:22" x14ac:dyDescent="0.35">
      <c r="V13792" s="17"/>
    </row>
    <row r="13793" spans="22:22" x14ac:dyDescent="0.35">
      <c r="V13793" s="17"/>
    </row>
    <row r="13794" spans="22:22" x14ac:dyDescent="0.35">
      <c r="V13794" s="17"/>
    </row>
    <row r="13795" spans="22:22" x14ac:dyDescent="0.35">
      <c r="V13795" s="17"/>
    </row>
    <row r="13796" spans="22:22" x14ac:dyDescent="0.35">
      <c r="V13796" s="17"/>
    </row>
    <row r="13797" spans="22:22" x14ac:dyDescent="0.35">
      <c r="V13797" s="17"/>
    </row>
    <row r="13798" spans="22:22" x14ac:dyDescent="0.35">
      <c r="V13798" s="17"/>
    </row>
    <row r="13799" spans="22:22" x14ac:dyDescent="0.35">
      <c r="V13799" s="17"/>
    </row>
    <row r="13800" spans="22:22" x14ac:dyDescent="0.35">
      <c r="V13800" s="17"/>
    </row>
    <row r="13801" spans="22:22" x14ac:dyDescent="0.35">
      <c r="V13801" s="17"/>
    </row>
    <row r="13802" spans="22:22" x14ac:dyDescent="0.35">
      <c r="V13802" s="17"/>
    </row>
    <row r="13803" spans="22:22" x14ac:dyDescent="0.35">
      <c r="V13803" s="17"/>
    </row>
    <row r="13804" spans="22:22" x14ac:dyDescent="0.35">
      <c r="V13804" s="17"/>
    </row>
    <row r="13805" spans="22:22" x14ac:dyDescent="0.35">
      <c r="V13805" s="17"/>
    </row>
    <row r="13806" spans="22:22" x14ac:dyDescent="0.35">
      <c r="V13806" s="17"/>
    </row>
    <row r="13807" spans="22:22" x14ac:dyDescent="0.35">
      <c r="V13807" s="17"/>
    </row>
    <row r="13808" spans="22:22" x14ac:dyDescent="0.35">
      <c r="V13808" s="17"/>
    </row>
    <row r="13809" spans="22:22" x14ac:dyDescent="0.35">
      <c r="V13809" s="17"/>
    </row>
    <row r="13810" spans="22:22" x14ac:dyDescent="0.35">
      <c r="V13810" s="17"/>
    </row>
    <row r="13811" spans="22:22" x14ac:dyDescent="0.35">
      <c r="V13811" s="17"/>
    </row>
    <row r="13812" spans="22:22" x14ac:dyDescent="0.35">
      <c r="V13812" s="17"/>
    </row>
    <row r="13813" spans="22:22" x14ac:dyDescent="0.35">
      <c r="V13813" s="17"/>
    </row>
    <row r="13814" spans="22:22" x14ac:dyDescent="0.35">
      <c r="V13814" s="17"/>
    </row>
    <row r="13815" spans="22:22" x14ac:dyDescent="0.35">
      <c r="V13815" s="17"/>
    </row>
    <row r="13816" spans="22:22" x14ac:dyDescent="0.35">
      <c r="V13816" s="17"/>
    </row>
    <row r="13817" spans="22:22" x14ac:dyDescent="0.35">
      <c r="V13817" s="17"/>
    </row>
    <row r="13818" spans="22:22" x14ac:dyDescent="0.35">
      <c r="V13818" s="17"/>
    </row>
    <row r="13819" spans="22:22" x14ac:dyDescent="0.35">
      <c r="V13819" s="17"/>
    </row>
    <row r="13820" spans="22:22" x14ac:dyDescent="0.35">
      <c r="V13820" s="17"/>
    </row>
    <row r="13821" spans="22:22" x14ac:dyDescent="0.35">
      <c r="V13821" s="17"/>
    </row>
    <row r="13822" spans="22:22" x14ac:dyDescent="0.35">
      <c r="V13822" s="17"/>
    </row>
    <row r="13823" spans="22:22" x14ac:dyDescent="0.35">
      <c r="V13823" s="17"/>
    </row>
    <row r="13824" spans="22:22" x14ac:dyDescent="0.35">
      <c r="V13824" s="17"/>
    </row>
    <row r="13825" spans="22:22" x14ac:dyDescent="0.35">
      <c r="V13825" s="17"/>
    </row>
    <row r="13826" spans="22:22" x14ac:dyDescent="0.35">
      <c r="V13826" s="17"/>
    </row>
    <row r="13827" spans="22:22" x14ac:dyDescent="0.35">
      <c r="V13827" s="17"/>
    </row>
    <row r="13828" spans="22:22" x14ac:dyDescent="0.35">
      <c r="V13828" s="17"/>
    </row>
    <row r="13829" spans="22:22" x14ac:dyDescent="0.35">
      <c r="V13829" s="17"/>
    </row>
    <row r="13830" spans="22:22" x14ac:dyDescent="0.35">
      <c r="V13830" s="17"/>
    </row>
    <row r="13831" spans="22:22" x14ac:dyDescent="0.35">
      <c r="V13831" s="17"/>
    </row>
    <row r="13832" spans="22:22" x14ac:dyDescent="0.35">
      <c r="V13832" s="17"/>
    </row>
    <row r="13833" spans="22:22" x14ac:dyDescent="0.35">
      <c r="V13833" s="17"/>
    </row>
    <row r="13834" spans="22:22" x14ac:dyDescent="0.35">
      <c r="V13834" s="17"/>
    </row>
    <row r="13835" spans="22:22" x14ac:dyDescent="0.35">
      <c r="V13835" s="17"/>
    </row>
    <row r="13836" spans="22:22" x14ac:dyDescent="0.35">
      <c r="V13836" s="17"/>
    </row>
    <row r="13837" spans="22:22" x14ac:dyDescent="0.35">
      <c r="V13837" s="17"/>
    </row>
    <row r="13838" spans="22:22" x14ac:dyDescent="0.35">
      <c r="V13838" s="17"/>
    </row>
    <row r="13839" spans="22:22" x14ac:dyDescent="0.35">
      <c r="V13839" s="17"/>
    </row>
    <row r="13840" spans="22:22" x14ac:dyDescent="0.35">
      <c r="V13840" s="17"/>
    </row>
    <row r="13841" spans="22:22" x14ac:dyDescent="0.35">
      <c r="V13841" s="17"/>
    </row>
    <row r="13842" spans="22:22" x14ac:dyDescent="0.35">
      <c r="V13842" s="17"/>
    </row>
    <row r="13843" spans="22:22" x14ac:dyDescent="0.35">
      <c r="V13843" s="17"/>
    </row>
    <row r="13844" spans="22:22" x14ac:dyDescent="0.35">
      <c r="V13844" s="17"/>
    </row>
    <row r="13845" spans="22:22" x14ac:dyDescent="0.35">
      <c r="V13845" s="17"/>
    </row>
    <row r="13846" spans="22:22" x14ac:dyDescent="0.35">
      <c r="V13846" s="17"/>
    </row>
    <row r="13847" spans="22:22" x14ac:dyDescent="0.35">
      <c r="V13847" s="17"/>
    </row>
    <row r="13848" spans="22:22" x14ac:dyDescent="0.35">
      <c r="V13848" s="17"/>
    </row>
    <row r="13849" spans="22:22" x14ac:dyDescent="0.35">
      <c r="V13849" s="17"/>
    </row>
    <row r="13850" spans="22:22" x14ac:dyDescent="0.35">
      <c r="V13850" s="17"/>
    </row>
    <row r="13851" spans="22:22" x14ac:dyDescent="0.35">
      <c r="V13851" s="17"/>
    </row>
    <row r="13852" spans="22:22" x14ac:dyDescent="0.35">
      <c r="V13852" s="17"/>
    </row>
    <row r="13853" spans="22:22" x14ac:dyDescent="0.35">
      <c r="V13853" s="17"/>
    </row>
    <row r="13854" spans="22:22" x14ac:dyDescent="0.35">
      <c r="V13854" s="17"/>
    </row>
    <row r="13855" spans="22:22" x14ac:dyDescent="0.35">
      <c r="V13855" s="17"/>
    </row>
    <row r="13856" spans="22:22" x14ac:dyDescent="0.35">
      <c r="V13856" s="17"/>
    </row>
    <row r="13857" spans="22:22" x14ac:dyDescent="0.35">
      <c r="V13857" s="17"/>
    </row>
    <row r="13858" spans="22:22" x14ac:dyDescent="0.35">
      <c r="V13858" s="17"/>
    </row>
    <row r="13859" spans="22:22" x14ac:dyDescent="0.35">
      <c r="V13859" s="17"/>
    </row>
    <row r="13860" spans="22:22" x14ac:dyDescent="0.35">
      <c r="V13860" s="17"/>
    </row>
    <row r="13861" spans="22:22" x14ac:dyDescent="0.35">
      <c r="V13861" s="17"/>
    </row>
    <row r="13862" spans="22:22" x14ac:dyDescent="0.35">
      <c r="V13862" s="17"/>
    </row>
    <row r="13863" spans="22:22" x14ac:dyDescent="0.35">
      <c r="V13863" s="17"/>
    </row>
    <row r="13864" spans="22:22" x14ac:dyDescent="0.35">
      <c r="V13864" s="17"/>
    </row>
    <row r="13865" spans="22:22" x14ac:dyDescent="0.35">
      <c r="V13865" s="17"/>
    </row>
    <row r="13866" spans="22:22" x14ac:dyDescent="0.35">
      <c r="V13866" s="17"/>
    </row>
    <row r="13867" spans="22:22" x14ac:dyDescent="0.35">
      <c r="V13867" s="17"/>
    </row>
    <row r="13868" spans="22:22" x14ac:dyDescent="0.35">
      <c r="V13868" s="17"/>
    </row>
    <row r="13869" spans="22:22" x14ac:dyDescent="0.35">
      <c r="V13869" s="17"/>
    </row>
    <row r="13870" spans="22:22" x14ac:dyDescent="0.35">
      <c r="V13870" s="17"/>
    </row>
    <row r="13871" spans="22:22" x14ac:dyDescent="0.35">
      <c r="V13871" s="17"/>
    </row>
    <row r="13872" spans="22:22" x14ac:dyDescent="0.35">
      <c r="V13872" s="17"/>
    </row>
    <row r="13873" spans="22:22" x14ac:dyDescent="0.35">
      <c r="V13873" s="17"/>
    </row>
    <row r="13874" spans="22:22" x14ac:dyDescent="0.35">
      <c r="V13874" s="17"/>
    </row>
    <row r="13875" spans="22:22" x14ac:dyDescent="0.35">
      <c r="V13875" s="17"/>
    </row>
    <row r="13876" spans="22:22" x14ac:dyDescent="0.35">
      <c r="V13876" s="17"/>
    </row>
    <row r="13877" spans="22:22" x14ac:dyDescent="0.35">
      <c r="V13877" s="17"/>
    </row>
    <row r="13878" spans="22:22" x14ac:dyDescent="0.35">
      <c r="V13878" s="17"/>
    </row>
    <row r="13879" spans="22:22" x14ac:dyDescent="0.35">
      <c r="V13879" s="17"/>
    </row>
    <row r="13880" spans="22:22" x14ac:dyDescent="0.35">
      <c r="V13880" s="17"/>
    </row>
    <row r="13881" spans="22:22" x14ac:dyDescent="0.35">
      <c r="V13881" s="17"/>
    </row>
    <row r="13882" spans="22:22" x14ac:dyDescent="0.35">
      <c r="V13882" s="17"/>
    </row>
    <row r="13883" spans="22:22" x14ac:dyDescent="0.35">
      <c r="V13883" s="17"/>
    </row>
    <row r="13884" spans="22:22" x14ac:dyDescent="0.35">
      <c r="V13884" s="17"/>
    </row>
    <row r="13885" spans="22:22" x14ac:dyDescent="0.35">
      <c r="V13885" s="17"/>
    </row>
    <row r="13886" spans="22:22" x14ac:dyDescent="0.35">
      <c r="V13886" s="17"/>
    </row>
    <row r="13887" spans="22:22" x14ac:dyDescent="0.35">
      <c r="V13887" s="17"/>
    </row>
    <row r="13888" spans="22:22" x14ac:dyDescent="0.35">
      <c r="V13888" s="17"/>
    </row>
    <row r="13889" spans="22:22" x14ac:dyDescent="0.35">
      <c r="V13889" s="17"/>
    </row>
    <row r="13890" spans="22:22" x14ac:dyDescent="0.35">
      <c r="V13890" s="17"/>
    </row>
    <row r="13891" spans="22:22" x14ac:dyDescent="0.35">
      <c r="V13891" s="17"/>
    </row>
    <row r="13892" spans="22:22" x14ac:dyDescent="0.35">
      <c r="V13892" s="17"/>
    </row>
    <row r="13893" spans="22:22" x14ac:dyDescent="0.35">
      <c r="V13893" s="17"/>
    </row>
    <row r="13894" spans="22:22" x14ac:dyDescent="0.35">
      <c r="V13894" s="17"/>
    </row>
    <row r="13895" spans="22:22" x14ac:dyDescent="0.35">
      <c r="V13895" s="17"/>
    </row>
    <row r="13896" spans="22:22" x14ac:dyDescent="0.35">
      <c r="V13896" s="17"/>
    </row>
    <row r="13897" spans="22:22" x14ac:dyDescent="0.35">
      <c r="V13897" s="17"/>
    </row>
    <row r="13898" spans="22:22" x14ac:dyDescent="0.35">
      <c r="V13898" s="17"/>
    </row>
    <row r="13899" spans="22:22" x14ac:dyDescent="0.35">
      <c r="V13899" s="17"/>
    </row>
    <row r="13900" spans="22:22" x14ac:dyDescent="0.35">
      <c r="V13900" s="17"/>
    </row>
    <row r="13901" spans="22:22" x14ac:dyDescent="0.35">
      <c r="V13901" s="17"/>
    </row>
    <row r="13902" spans="22:22" x14ac:dyDescent="0.35">
      <c r="V13902" s="17"/>
    </row>
    <row r="13903" spans="22:22" x14ac:dyDescent="0.35">
      <c r="V13903" s="17"/>
    </row>
    <row r="13904" spans="22:22" x14ac:dyDescent="0.35">
      <c r="V13904" s="17"/>
    </row>
    <row r="13905" spans="22:22" x14ac:dyDescent="0.35">
      <c r="V13905" s="17"/>
    </row>
    <row r="13906" spans="22:22" x14ac:dyDescent="0.35">
      <c r="V13906" s="17"/>
    </row>
    <row r="13907" spans="22:22" x14ac:dyDescent="0.35">
      <c r="V13907" s="17"/>
    </row>
    <row r="13908" spans="22:22" x14ac:dyDescent="0.35">
      <c r="V13908" s="17"/>
    </row>
    <row r="13909" spans="22:22" x14ac:dyDescent="0.35">
      <c r="V13909" s="17"/>
    </row>
    <row r="13910" spans="22:22" x14ac:dyDescent="0.35">
      <c r="V13910" s="17"/>
    </row>
    <row r="13911" spans="22:22" x14ac:dyDescent="0.35">
      <c r="V13911" s="17"/>
    </row>
    <row r="13912" spans="22:22" x14ac:dyDescent="0.35">
      <c r="V13912" s="17"/>
    </row>
    <row r="13913" spans="22:22" x14ac:dyDescent="0.35">
      <c r="V13913" s="17"/>
    </row>
    <row r="13914" spans="22:22" x14ac:dyDescent="0.35">
      <c r="V13914" s="17"/>
    </row>
    <row r="13915" spans="22:22" x14ac:dyDescent="0.35">
      <c r="V13915" s="17"/>
    </row>
    <row r="13916" spans="22:22" x14ac:dyDescent="0.35">
      <c r="V13916" s="17"/>
    </row>
    <row r="13917" spans="22:22" x14ac:dyDescent="0.35">
      <c r="V13917" s="17"/>
    </row>
    <row r="13918" spans="22:22" x14ac:dyDescent="0.35">
      <c r="V13918" s="17"/>
    </row>
    <row r="13919" spans="22:22" x14ac:dyDescent="0.35">
      <c r="V13919" s="17"/>
    </row>
    <row r="13920" spans="22:22" x14ac:dyDescent="0.35">
      <c r="V13920" s="17"/>
    </row>
    <row r="13921" spans="22:22" x14ac:dyDescent="0.35">
      <c r="V13921" s="17"/>
    </row>
    <row r="13922" spans="22:22" x14ac:dyDescent="0.35">
      <c r="V13922" s="17"/>
    </row>
    <row r="13923" spans="22:22" x14ac:dyDescent="0.35">
      <c r="V13923" s="17"/>
    </row>
    <row r="13924" spans="22:22" x14ac:dyDescent="0.35">
      <c r="V13924" s="17"/>
    </row>
    <row r="13925" spans="22:22" x14ac:dyDescent="0.35">
      <c r="V13925" s="17"/>
    </row>
    <row r="13926" spans="22:22" x14ac:dyDescent="0.35">
      <c r="V13926" s="17"/>
    </row>
    <row r="13927" spans="22:22" x14ac:dyDescent="0.35">
      <c r="V13927" s="17"/>
    </row>
    <row r="13928" spans="22:22" x14ac:dyDescent="0.35">
      <c r="V13928" s="17"/>
    </row>
    <row r="13929" spans="22:22" x14ac:dyDescent="0.35">
      <c r="V13929" s="17"/>
    </row>
    <row r="13930" spans="22:22" x14ac:dyDescent="0.35">
      <c r="V13930" s="17"/>
    </row>
    <row r="13931" spans="22:22" x14ac:dyDescent="0.35">
      <c r="V13931" s="17"/>
    </row>
    <row r="13932" spans="22:22" x14ac:dyDescent="0.35">
      <c r="V13932" s="17"/>
    </row>
    <row r="13933" spans="22:22" x14ac:dyDescent="0.35">
      <c r="V13933" s="17"/>
    </row>
    <row r="13934" spans="22:22" x14ac:dyDescent="0.35">
      <c r="V13934" s="17"/>
    </row>
    <row r="13935" spans="22:22" x14ac:dyDescent="0.35">
      <c r="V13935" s="17"/>
    </row>
    <row r="13936" spans="22:22" x14ac:dyDescent="0.35">
      <c r="V13936" s="17"/>
    </row>
    <row r="13937" spans="22:22" x14ac:dyDescent="0.35">
      <c r="V13937" s="17"/>
    </row>
    <row r="13938" spans="22:22" x14ac:dyDescent="0.35">
      <c r="V13938" s="17"/>
    </row>
    <row r="13939" spans="22:22" x14ac:dyDescent="0.35">
      <c r="V13939" s="17"/>
    </row>
    <row r="13940" spans="22:22" x14ac:dyDescent="0.35">
      <c r="V13940" s="17"/>
    </row>
    <row r="13941" spans="22:22" x14ac:dyDescent="0.35">
      <c r="V13941" s="17"/>
    </row>
    <row r="13942" spans="22:22" x14ac:dyDescent="0.35">
      <c r="V13942" s="17"/>
    </row>
    <row r="13943" spans="22:22" x14ac:dyDescent="0.35">
      <c r="V13943" s="17"/>
    </row>
    <row r="13944" spans="22:22" x14ac:dyDescent="0.35">
      <c r="V13944" s="17"/>
    </row>
    <row r="13945" spans="22:22" x14ac:dyDescent="0.35">
      <c r="V13945" s="17"/>
    </row>
    <row r="13946" spans="22:22" x14ac:dyDescent="0.35">
      <c r="V13946" s="17"/>
    </row>
    <row r="13947" spans="22:22" x14ac:dyDescent="0.35">
      <c r="V13947" s="17"/>
    </row>
    <row r="13948" spans="22:22" x14ac:dyDescent="0.35">
      <c r="V13948" s="17"/>
    </row>
    <row r="13949" spans="22:22" x14ac:dyDescent="0.35">
      <c r="V13949" s="17"/>
    </row>
    <row r="13950" spans="22:22" x14ac:dyDescent="0.35">
      <c r="V13950" s="17"/>
    </row>
    <row r="13951" spans="22:22" x14ac:dyDescent="0.35">
      <c r="V13951" s="17"/>
    </row>
    <row r="13952" spans="22:22" x14ac:dyDescent="0.35">
      <c r="V13952" s="17"/>
    </row>
    <row r="13953" spans="22:22" x14ac:dyDescent="0.35">
      <c r="V13953" s="17"/>
    </row>
    <row r="13954" spans="22:22" x14ac:dyDescent="0.35">
      <c r="V13954" s="17"/>
    </row>
    <row r="13955" spans="22:22" x14ac:dyDescent="0.35">
      <c r="V13955" s="17"/>
    </row>
    <row r="13956" spans="22:22" x14ac:dyDescent="0.35">
      <c r="V13956" s="17"/>
    </row>
    <row r="13957" spans="22:22" x14ac:dyDescent="0.35">
      <c r="V13957" s="17"/>
    </row>
    <row r="13958" spans="22:22" x14ac:dyDescent="0.35">
      <c r="V13958" s="17"/>
    </row>
    <row r="13959" spans="22:22" x14ac:dyDescent="0.35">
      <c r="V13959" s="17"/>
    </row>
    <row r="13960" spans="22:22" x14ac:dyDescent="0.35">
      <c r="V13960" s="17"/>
    </row>
    <row r="13961" spans="22:22" x14ac:dyDescent="0.35">
      <c r="V13961" s="17"/>
    </row>
    <row r="13962" spans="22:22" x14ac:dyDescent="0.35">
      <c r="V13962" s="17"/>
    </row>
    <row r="13963" spans="22:22" x14ac:dyDescent="0.35">
      <c r="V13963" s="17"/>
    </row>
    <row r="13964" spans="22:22" x14ac:dyDescent="0.35">
      <c r="V13964" s="17"/>
    </row>
    <row r="13965" spans="22:22" x14ac:dyDescent="0.35">
      <c r="V13965" s="17"/>
    </row>
    <row r="13966" spans="22:22" x14ac:dyDescent="0.35">
      <c r="V13966" s="17"/>
    </row>
    <row r="13967" spans="22:22" x14ac:dyDescent="0.35">
      <c r="V13967" s="17"/>
    </row>
    <row r="13968" spans="22:22" x14ac:dyDescent="0.35">
      <c r="V13968" s="17"/>
    </row>
    <row r="13969" spans="22:22" x14ac:dyDescent="0.35">
      <c r="V13969" s="17"/>
    </row>
    <row r="13970" spans="22:22" x14ac:dyDescent="0.35">
      <c r="V13970" s="17"/>
    </row>
    <row r="13971" spans="22:22" x14ac:dyDescent="0.35">
      <c r="V13971" s="17"/>
    </row>
    <row r="13972" spans="22:22" x14ac:dyDescent="0.35">
      <c r="V13972" s="17"/>
    </row>
    <row r="13973" spans="22:22" x14ac:dyDescent="0.35">
      <c r="V13973" s="17"/>
    </row>
    <row r="13974" spans="22:22" x14ac:dyDescent="0.35">
      <c r="V13974" s="17"/>
    </row>
    <row r="13975" spans="22:22" x14ac:dyDescent="0.35">
      <c r="V13975" s="17"/>
    </row>
    <row r="13976" spans="22:22" x14ac:dyDescent="0.35">
      <c r="V13976" s="17"/>
    </row>
    <row r="13977" spans="22:22" x14ac:dyDescent="0.35">
      <c r="V13977" s="17"/>
    </row>
    <row r="13978" spans="22:22" x14ac:dyDescent="0.35">
      <c r="V13978" s="17"/>
    </row>
    <row r="13979" spans="22:22" x14ac:dyDescent="0.35">
      <c r="V13979" s="17"/>
    </row>
    <row r="13980" spans="22:22" x14ac:dyDescent="0.35">
      <c r="V13980" s="17"/>
    </row>
    <row r="13981" spans="22:22" x14ac:dyDescent="0.35">
      <c r="V13981" s="17"/>
    </row>
    <row r="13982" spans="22:22" x14ac:dyDescent="0.35">
      <c r="V13982" s="17"/>
    </row>
    <row r="13983" spans="22:22" x14ac:dyDescent="0.35">
      <c r="V13983" s="17"/>
    </row>
    <row r="13984" spans="22:22" x14ac:dyDescent="0.35">
      <c r="V13984" s="17"/>
    </row>
    <row r="13985" spans="22:22" x14ac:dyDescent="0.35">
      <c r="V13985" s="17"/>
    </row>
    <row r="13986" spans="22:22" x14ac:dyDescent="0.35">
      <c r="V13986" s="17"/>
    </row>
    <row r="13987" spans="22:22" x14ac:dyDescent="0.35">
      <c r="V13987" s="17"/>
    </row>
    <row r="13988" spans="22:22" x14ac:dyDescent="0.35">
      <c r="V13988" s="17"/>
    </row>
    <row r="13989" spans="22:22" x14ac:dyDescent="0.35">
      <c r="V13989" s="17"/>
    </row>
    <row r="13990" spans="22:22" x14ac:dyDescent="0.35">
      <c r="V13990" s="17"/>
    </row>
    <row r="13991" spans="22:22" x14ac:dyDescent="0.35">
      <c r="V13991" s="17"/>
    </row>
    <row r="13992" spans="22:22" x14ac:dyDescent="0.35">
      <c r="V13992" s="17"/>
    </row>
    <row r="13993" spans="22:22" x14ac:dyDescent="0.35">
      <c r="V13993" s="17"/>
    </row>
    <row r="13994" spans="22:22" x14ac:dyDescent="0.35">
      <c r="V13994" s="17"/>
    </row>
    <row r="13995" spans="22:22" x14ac:dyDescent="0.35">
      <c r="V13995" s="17"/>
    </row>
    <row r="13996" spans="22:22" x14ac:dyDescent="0.35">
      <c r="V13996" s="17"/>
    </row>
    <row r="13997" spans="22:22" x14ac:dyDescent="0.35">
      <c r="V13997" s="17"/>
    </row>
    <row r="13998" spans="22:22" x14ac:dyDescent="0.35">
      <c r="V13998" s="17"/>
    </row>
    <row r="13999" spans="22:22" x14ac:dyDescent="0.35">
      <c r="V13999" s="17"/>
    </row>
    <row r="14000" spans="22:22" x14ac:dyDescent="0.35">
      <c r="V14000" s="17"/>
    </row>
    <row r="14001" spans="22:22" x14ac:dyDescent="0.35">
      <c r="V14001" s="17"/>
    </row>
    <row r="14002" spans="22:22" x14ac:dyDescent="0.35">
      <c r="V14002" s="17"/>
    </row>
    <row r="14003" spans="22:22" x14ac:dyDescent="0.35">
      <c r="V14003" s="17"/>
    </row>
    <row r="14004" spans="22:22" x14ac:dyDescent="0.35">
      <c r="V14004" s="17"/>
    </row>
    <row r="14005" spans="22:22" x14ac:dyDescent="0.35">
      <c r="V14005" s="17"/>
    </row>
    <row r="14006" spans="22:22" x14ac:dyDescent="0.35">
      <c r="V14006" s="17"/>
    </row>
    <row r="14007" spans="22:22" x14ac:dyDescent="0.35">
      <c r="V14007" s="17"/>
    </row>
    <row r="14008" spans="22:22" x14ac:dyDescent="0.35">
      <c r="V14008" s="17"/>
    </row>
    <row r="14009" spans="22:22" x14ac:dyDescent="0.35">
      <c r="V14009" s="17"/>
    </row>
    <row r="14010" spans="22:22" x14ac:dyDescent="0.35">
      <c r="V14010" s="17"/>
    </row>
    <row r="14011" spans="22:22" x14ac:dyDescent="0.35">
      <c r="V14011" s="17"/>
    </row>
    <row r="14012" spans="22:22" x14ac:dyDescent="0.35">
      <c r="V14012" s="17"/>
    </row>
    <row r="14013" spans="22:22" x14ac:dyDescent="0.35">
      <c r="V14013" s="17"/>
    </row>
    <row r="14014" spans="22:22" x14ac:dyDescent="0.35">
      <c r="V14014" s="17"/>
    </row>
    <row r="14015" spans="22:22" x14ac:dyDescent="0.35">
      <c r="V14015" s="17"/>
    </row>
    <row r="14016" spans="22:22" x14ac:dyDescent="0.35">
      <c r="V14016" s="17"/>
    </row>
    <row r="14017" spans="22:22" x14ac:dyDescent="0.35">
      <c r="V14017" s="17"/>
    </row>
    <row r="14018" spans="22:22" x14ac:dyDescent="0.35">
      <c r="V14018" s="17"/>
    </row>
    <row r="14019" spans="22:22" x14ac:dyDescent="0.35">
      <c r="V14019" s="17"/>
    </row>
    <row r="14020" spans="22:22" x14ac:dyDescent="0.35">
      <c r="V14020" s="17"/>
    </row>
    <row r="14021" spans="22:22" x14ac:dyDescent="0.35">
      <c r="V14021" s="17"/>
    </row>
    <row r="14022" spans="22:22" x14ac:dyDescent="0.35">
      <c r="V14022" s="17"/>
    </row>
    <row r="14023" spans="22:22" x14ac:dyDescent="0.35">
      <c r="V14023" s="17"/>
    </row>
    <row r="14024" spans="22:22" x14ac:dyDescent="0.35">
      <c r="V14024" s="17"/>
    </row>
    <row r="14025" spans="22:22" x14ac:dyDescent="0.35">
      <c r="V14025" s="17"/>
    </row>
    <row r="14026" spans="22:22" x14ac:dyDescent="0.35">
      <c r="V14026" s="17"/>
    </row>
    <row r="14027" spans="22:22" x14ac:dyDescent="0.35">
      <c r="V14027" s="17"/>
    </row>
    <row r="14028" spans="22:22" x14ac:dyDescent="0.35">
      <c r="V14028" s="17"/>
    </row>
    <row r="14029" spans="22:22" x14ac:dyDescent="0.35">
      <c r="V14029" s="17"/>
    </row>
    <row r="14030" spans="22:22" x14ac:dyDescent="0.35">
      <c r="V14030" s="17"/>
    </row>
    <row r="14031" spans="22:22" x14ac:dyDescent="0.35">
      <c r="V14031" s="17"/>
    </row>
    <row r="14032" spans="22:22" x14ac:dyDescent="0.35">
      <c r="V14032" s="17"/>
    </row>
    <row r="14033" spans="22:22" x14ac:dyDescent="0.35">
      <c r="V14033" s="17"/>
    </row>
    <row r="14034" spans="22:22" x14ac:dyDescent="0.35">
      <c r="V14034" s="17"/>
    </row>
    <row r="14035" spans="22:22" x14ac:dyDescent="0.35">
      <c r="V14035" s="17"/>
    </row>
    <row r="14036" spans="22:22" x14ac:dyDescent="0.35">
      <c r="V14036" s="17"/>
    </row>
    <row r="14037" spans="22:22" x14ac:dyDescent="0.35">
      <c r="V14037" s="17"/>
    </row>
    <row r="14038" spans="22:22" x14ac:dyDescent="0.35">
      <c r="V14038" s="17"/>
    </row>
    <row r="14039" spans="22:22" x14ac:dyDescent="0.35">
      <c r="V14039" s="17"/>
    </row>
    <row r="14040" spans="22:22" x14ac:dyDescent="0.35">
      <c r="V14040" s="17"/>
    </row>
    <row r="14041" spans="22:22" x14ac:dyDescent="0.35">
      <c r="V14041" s="17"/>
    </row>
    <row r="14042" spans="22:22" x14ac:dyDescent="0.35">
      <c r="V14042" s="17"/>
    </row>
    <row r="14043" spans="22:22" x14ac:dyDescent="0.35">
      <c r="V14043" s="17"/>
    </row>
    <row r="14044" spans="22:22" x14ac:dyDescent="0.35">
      <c r="V14044" s="17"/>
    </row>
    <row r="14045" spans="22:22" x14ac:dyDescent="0.35">
      <c r="V14045" s="17"/>
    </row>
    <row r="14046" spans="22:22" x14ac:dyDescent="0.35">
      <c r="V14046" s="17"/>
    </row>
    <row r="14047" spans="22:22" x14ac:dyDescent="0.35">
      <c r="V14047" s="17"/>
    </row>
    <row r="14048" spans="22:22" x14ac:dyDescent="0.35">
      <c r="V14048" s="17"/>
    </row>
    <row r="14049" spans="22:22" x14ac:dyDescent="0.35">
      <c r="V14049" s="17"/>
    </row>
    <row r="14050" spans="22:22" x14ac:dyDescent="0.35">
      <c r="V14050" s="17"/>
    </row>
    <row r="14051" spans="22:22" x14ac:dyDescent="0.35">
      <c r="V14051" s="17"/>
    </row>
    <row r="14052" spans="22:22" x14ac:dyDescent="0.35">
      <c r="V14052" s="17"/>
    </row>
    <row r="14053" spans="22:22" x14ac:dyDescent="0.35">
      <c r="V14053" s="17"/>
    </row>
    <row r="14054" spans="22:22" x14ac:dyDescent="0.35">
      <c r="V14054" s="17"/>
    </row>
    <row r="14055" spans="22:22" x14ac:dyDescent="0.35">
      <c r="V14055" s="17"/>
    </row>
    <row r="14056" spans="22:22" x14ac:dyDescent="0.35">
      <c r="V14056" s="17"/>
    </row>
    <row r="14057" spans="22:22" x14ac:dyDescent="0.35">
      <c r="V14057" s="17"/>
    </row>
    <row r="14058" spans="22:22" x14ac:dyDescent="0.35">
      <c r="V14058" s="17"/>
    </row>
    <row r="14059" spans="22:22" x14ac:dyDescent="0.35">
      <c r="V14059" s="17"/>
    </row>
    <row r="14060" spans="22:22" x14ac:dyDescent="0.35">
      <c r="V14060" s="17"/>
    </row>
    <row r="14061" spans="22:22" x14ac:dyDescent="0.35">
      <c r="V14061" s="17"/>
    </row>
    <row r="14062" spans="22:22" x14ac:dyDescent="0.35">
      <c r="V14062" s="17"/>
    </row>
    <row r="14063" spans="22:22" x14ac:dyDescent="0.35">
      <c r="V14063" s="17"/>
    </row>
    <row r="14064" spans="22:22" x14ac:dyDescent="0.35">
      <c r="V14064" s="17"/>
    </row>
    <row r="14065" spans="22:22" x14ac:dyDescent="0.35">
      <c r="V14065" s="17"/>
    </row>
    <row r="14066" spans="22:22" x14ac:dyDescent="0.35">
      <c r="V14066" s="17"/>
    </row>
    <row r="14067" spans="22:22" x14ac:dyDescent="0.35">
      <c r="V14067" s="17"/>
    </row>
    <row r="14068" spans="22:22" x14ac:dyDescent="0.35">
      <c r="V14068" s="17"/>
    </row>
    <row r="14069" spans="22:22" x14ac:dyDescent="0.35">
      <c r="V14069" s="17"/>
    </row>
    <row r="14070" spans="22:22" x14ac:dyDescent="0.35">
      <c r="V14070" s="17"/>
    </row>
    <row r="14071" spans="22:22" x14ac:dyDescent="0.35">
      <c r="V14071" s="17"/>
    </row>
    <row r="14072" spans="22:22" x14ac:dyDescent="0.35">
      <c r="V14072" s="17"/>
    </row>
    <row r="14073" spans="22:22" x14ac:dyDescent="0.35">
      <c r="V14073" s="17"/>
    </row>
    <row r="14074" spans="22:22" x14ac:dyDescent="0.35">
      <c r="V14074" s="17"/>
    </row>
    <row r="14075" spans="22:22" x14ac:dyDescent="0.35">
      <c r="V14075" s="17"/>
    </row>
    <row r="14076" spans="22:22" x14ac:dyDescent="0.35">
      <c r="V14076" s="17"/>
    </row>
    <row r="14077" spans="22:22" x14ac:dyDescent="0.35">
      <c r="V14077" s="17"/>
    </row>
    <row r="14078" spans="22:22" x14ac:dyDescent="0.35">
      <c r="V14078" s="17"/>
    </row>
    <row r="14079" spans="22:22" x14ac:dyDescent="0.35">
      <c r="V14079" s="17"/>
    </row>
    <row r="14080" spans="22:22" x14ac:dyDescent="0.35">
      <c r="V14080" s="17"/>
    </row>
    <row r="14081" spans="22:22" x14ac:dyDescent="0.35">
      <c r="V14081" s="17"/>
    </row>
    <row r="14082" spans="22:22" x14ac:dyDescent="0.35">
      <c r="V14082" s="17"/>
    </row>
    <row r="14083" spans="22:22" x14ac:dyDescent="0.35">
      <c r="V14083" s="17"/>
    </row>
    <row r="14084" spans="22:22" x14ac:dyDescent="0.35">
      <c r="V14084" s="17"/>
    </row>
    <row r="14085" spans="22:22" x14ac:dyDescent="0.35">
      <c r="V14085" s="17"/>
    </row>
    <row r="14086" spans="22:22" x14ac:dyDescent="0.35">
      <c r="V14086" s="17"/>
    </row>
    <row r="14087" spans="22:22" x14ac:dyDescent="0.35">
      <c r="V14087" s="17"/>
    </row>
    <row r="14088" spans="22:22" x14ac:dyDescent="0.35">
      <c r="V14088" s="17"/>
    </row>
    <row r="14089" spans="22:22" x14ac:dyDescent="0.35">
      <c r="V14089" s="17"/>
    </row>
    <row r="14090" spans="22:22" x14ac:dyDescent="0.35">
      <c r="V14090" s="17"/>
    </row>
    <row r="14091" spans="22:22" x14ac:dyDescent="0.35">
      <c r="V14091" s="17"/>
    </row>
    <row r="14092" spans="22:22" x14ac:dyDescent="0.35">
      <c r="V14092" s="17"/>
    </row>
    <row r="14093" spans="22:22" x14ac:dyDescent="0.35">
      <c r="V14093" s="17"/>
    </row>
    <row r="14094" spans="22:22" x14ac:dyDescent="0.35">
      <c r="V14094" s="17"/>
    </row>
    <row r="14095" spans="22:22" x14ac:dyDescent="0.35">
      <c r="V14095" s="17"/>
    </row>
    <row r="14096" spans="22:22" x14ac:dyDescent="0.35">
      <c r="V14096" s="17"/>
    </row>
    <row r="14097" spans="22:22" x14ac:dyDescent="0.35">
      <c r="V14097" s="17"/>
    </row>
    <row r="14098" spans="22:22" x14ac:dyDescent="0.35">
      <c r="V14098" s="17"/>
    </row>
    <row r="14099" spans="22:22" x14ac:dyDescent="0.35">
      <c r="V14099" s="17"/>
    </row>
    <row r="14100" spans="22:22" x14ac:dyDescent="0.35">
      <c r="V14100" s="17"/>
    </row>
    <row r="14101" spans="22:22" x14ac:dyDescent="0.35">
      <c r="V14101" s="17"/>
    </row>
    <row r="14102" spans="22:22" x14ac:dyDescent="0.35">
      <c r="V14102" s="17"/>
    </row>
    <row r="14103" spans="22:22" x14ac:dyDescent="0.35">
      <c r="V14103" s="17"/>
    </row>
    <row r="14104" spans="22:22" x14ac:dyDescent="0.35">
      <c r="V14104" s="17"/>
    </row>
    <row r="14105" spans="22:22" x14ac:dyDescent="0.35">
      <c r="V14105" s="17"/>
    </row>
    <row r="14106" spans="22:22" x14ac:dyDescent="0.35">
      <c r="V14106" s="17"/>
    </row>
    <row r="14107" spans="22:22" x14ac:dyDescent="0.35">
      <c r="V14107" s="17"/>
    </row>
    <row r="14108" spans="22:22" x14ac:dyDescent="0.35">
      <c r="V14108" s="17"/>
    </row>
    <row r="14109" spans="22:22" x14ac:dyDescent="0.35">
      <c r="V14109" s="17"/>
    </row>
    <row r="14110" spans="22:22" x14ac:dyDescent="0.35">
      <c r="V14110" s="17"/>
    </row>
    <row r="14111" spans="22:22" x14ac:dyDescent="0.35">
      <c r="V14111" s="17"/>
    </row>
    <row r="14112" spans="22:22" x14ac:dyDescent="0.35">
      <c r="V14112" s="17"/>
    </row>
    <row r="14113" spans="22:22" x14ac:dyDescent="0.35">
      <c r="V14113" s="17"/>
    </row>
    <row r="14114" spans="22:22" x14ac:dyDescent="0.35">
      <c r="V14114" s="17"/>
    </row>
    <row r="14115" spans="22:22" x14ac:dyDescent="0.35">
      <c r="V14115" s="17"/>
    </row>
    <row r="14116" spans="22:22" x14ac:dyDescent="0.35">
      <c r="V14116" s="17"/>
    </row>
    <row r="14117" spans="22:22" x14ac:dyDescent="0.35">
      <c r="V14117" s="17"/>
    </row>
    <row r="14118" spans="22:22" x14ac:dyDescent="0.35">
      <c r="V14118" s="17"/>
    </row>
    <row r="14119" spans="22:22" x14ac:dyDescent="0.35">
      <c r="V14119" s="17"/>
    </row>
    <row r="14120" spans="22:22" x14ac:dyDescent="0.35">
      <c r="V14120" s="17"/>
    </row>
    <row r="14121" spans="22:22" x14ac:dyDescent="0.35">
      <c r="V14121" s="17"/>
    </row>
    <row r="14122" spans="22:22" x14ac:dyDescent="0.35">
      <c r="V14122" s="17"/>
    </row>
    <row r="14123" spans="22:22" x14ac:dyDescent="0.35">
      <c r="V14123" s="17"/>
    </row>
    <row r="14124" spans="22:22" x14ac:dyDescent="0.35">
      <c r="V14124" s="17"/>
    </row>
    <row r="14125" spans="22:22" x14ac:dyDescent="0.35">
      <c r="V14125" s="17"/>
    </row>
    <row r="14126" spans="22:22" x14ac:dyDescent="0.35">
      <c r="V14126" s="17"/>
    </row>
    <row r="14127" spans="22:22" x14ac:dyDescent="0.35">
      <c r="V14127" s="17"/>
    </row>
    <row r="14128" spans="22:22" x14ac:dyDescent="0.35">
      <c r="V14128" s="17"/>
    </row>
    <row r="14129" spans="22:22" x14ac:dyDescent="0.35">
      <c r="V14129" s="17"/>
    </row>
    <row r="14130" spans="22:22" x14ac:dyDescent="0.35">
      <c r="V14130" s="17"/>
    </row>
    <row r="14131" spans="22:22" x14ac:dyDescent="0.35">
      <c r="V14131" s="17"/>
    </row>
    <row r="14132" spans="22:22" x14ac:dyDescent="0.35">
      <c r="V14132" s="17"/>
    </row>
    <row r="14133" spans="22:22" x14ac:dyDescent="0.35">
      <c r="V14133" s="17"/>
    </row>
    <row r="14134" spans="22:22" x14ac:dyDescent="0.35">
      <c r="V14134" s="17"/>
    </row>
    <row r="14135" spans="22:22" x14ac:dyDescent="0.35">
      <c r="V14135" s="17"/>
    </row>
    <row r="14136" spans="22:22" x14ac:dyDescent="0.35">
      <c r="V14136" s="17"/>
    </row>
    <row r="14137" spans="22:22" x14ac:dyDescent="0.35">
      <c r="V14137" s="17"/>
    </row>
    <row r="14138" spans="22:22" x14ac:dyDescent="0.35">
      <c r="V14138" s="17"/>
    </row>
    <row r="14139" spans="22:22" x14ac:dyDescent="0.35">
      <c r="V14139" s="17"/>
    </row>
    <row r="14140" spans="22:22" x14ac:dyDescent="0.35">
      <c r="V14140" s="17"/>
    </row>
    <row r="14141" spans="22:22" x14ac:dyDescent="0.35">
      <c r="V14141" s="17"/>
    </row>
    <row r="14142" spans="22:22" x14ac:dyDescent="0.35">
      <c r="V14142" s="17"/>
    </row>
    <row r="14143" spans="22:22" x14ac:dyDescent="0.35">
      <c r="V14143" s="17"/>
    </row>
    <row r="14144" spans="22:22" x14ac:dyDescent="0.35">
      <c r="V14144" s="17"/>
    </row>
    <row r="14145" spans="22:22" x14ac:dyDescent="0.35">
      <c r="V14145" s="17"/>
    </row>
    <row r="14146" spans="22:22" x14ac:dyDescent="0.35">
      <c r="V14146" s="17"/>
    </row>
    <row r="14147" spans="22:22" x14ac:dyDescent="0.35">
      <c r="V14147" s="17"/>
    </row>
    <row r="14148" spans="22:22" x14ac:dyDescent="0.35">
      <c r="V14148" s="17"/>
    </row>
    <row r="14149" spans="22:22" x14ac:dyDescent="0.35">
      <c r="V14149" s="17"/>
    </row>
    <row r="14150" spans="22:22" x14ac:dyDescent="0.35">
      <c r="V14150" s="17"/>
    </row>
    <row r="14151" spans="22:22" x14ac:dyDescent="0.35">
      <c r="V14151" s="17"/>
    </row>
    <row r="14152" spans="22:22" x14ac:dyDescent="0.35">
      <c r="V14152" s="17"/>
    </row>
    <row r="14153" spans="22:22" x14ac:dyDescent="0.35">
      <c r="V14153" s="17"/>
    </row>
    <row r="14154" spans="22:22" x14ac:dyDescent="0.35">
      <c r="V14154" s="17"/>
    </row>
    <row r="14155" spans="22:22" x14ac:dyDescent="0.35">
      <c r="V14155" s="17"/>
    </row>
    <row r="14156" spans="22:22" x14ac:dyDescent="0.35">
      <c r="V14156" s="17"/>
    </row>
    <row r="14157" spans="22:22" x14ac:dyDescent="0.35">
      <c r="V14157" s="17"/>
    </row>
    <row r="14158" spans="22:22" x14ac:dyDescent="0.35">
      <c r="V14158" s="17"/>
    </row>
    <row r="14159" spans="22:22" x14ac:dyDescent="0.35">
      <c r="V14159" s="17"/>
    </row>
    <row r="14160" spans="22:22" x14ac:dyDescent="0.35">
      <c r="V14160" s="17"/>
    </row>
    <row r="14161" spans="22:22" x14ac:dyDescent="0.35">
      <c r="V14161" s="17"/>
    </row>
    <row r="14162" spans="22:22" x14ac:dyDescent="0.35">
      <c r="V14162" s="17"/>
    </row>
    <row r="14163" spans="22:22" x14ac:dyDescent="0.35">
      <c r="V14163" s="17"/>
    </row>
    <row r="14164" spans="22:22" x14ac:dyDescent="0.35">
      <c r="V14164" s="17"/>
    </row>
    <row r="14165" spans="22:22" x14ac:dyDescent="0.35">
      <c r="V14165" s="17"/>
    </row>
    <row r="14166" spans="22:22" x14ac:dyDescent="0.35">
      <c r="V14166" s="17"/>
    </row>
    <row r="14167" spans="22:22" x14ac:dyDescent="0.35">
      <c r="V14167" s="17"/>
    </row>
    <row r="14168" spans="22:22" x14ac:dyDescent="0.35">
      <c r="V14168" s="17"/>
    </row>
    <row r="14169" spans="22:22" x14ac:dyDescent="0.35">
      <c r="V14169" s="17"/>
    </row>
    <row r="14170" spans="22:22" x14ac:dyDescent="0.35">
      <c r="V14170" s="17"/>
    </row>
    <row r="14171" spans="22:22" x14ac:dyDescent="0.35">
      <c r="V14171" s="17"/>
    </row>
    <row r="14172" spans="22:22" x14ac:dyDescent="0.35">
      <c r="V14172" s="17"/>
    </row>
    <row r="14173" spans="22:22" x14ac:dyDescent="0.35">
      <c r="V14173" s="17"/>
    </row>
    <row r="14174" spans="22:22" x14ac:dyDescent="0.35">
      <c r="V14174" s="17"/>
    </row>
    <row r="14175" spans="22:22" x14ac:dyDescent="0.35">
      <c r="V14175" s="17"/>
    </row>
    <row r="14176" spans="22:22" x14ac:dyDescent="0.35">
      <c r="V14176" s="17"/>
    </row>
    <row r="14177" spans="22:22" x14ac:dyDescent="0.35">
      <c r="V14177" s="17"/>
    </row>
    <row r="14178" spans="22:22" x14ac:dyDescent="0.35">
      <c r="V14178" s="17"/>
    </row>
    <row r="14179" spans="22:22" x14ac:dyDescent="0.35">
      <c r="V14179" s="17"/>
    </row>
    <row r="14180" spans="22:22" x14ac:dyDescent="0.35">
      <c r="V14180" s="17"/>
    </row>
    <row r="14181" spans="22:22" x14ac:dyDescent="0.35">
      <c r="V14181" s="17"/>
    </row>
    <row r="14182" spans="22:22" x14ac:dyDescent="0.35">
      <c r="V14182" s="17"/>
    </row>
    <row r="14183" spans="22:22" x14ac:dyDescent="0.35">
      <c r="V14183" s="17"/>
    </row>
    <row r="14184" spans="22:22" x14ac:dyDescent="0.35">
      <c r="V14184" s="17"/>
    </row>
    <row r="14185" spans="22:22" x14ac:dyDescent="0.35">
      <c r="V14185" s="17"/>
    </row>
    <row r="14186" spans="22:22" x14ac:dyDescent="0.35">
      <c r="V14186" s="17"/>
    </row>
    <row r="14187" spans="22:22" x14ac:dyDescent="0.35">
      <c r="V14187" s="17"/>
    </row>
    <row r="14188" spans="22:22" x14ac:dyDescent="0.35">
      <c r="V14188" s="17"/>
    </row>
    <row r="14189" spans="22:22" x14ac:dyDescent="0.35">
      <c r="V14189" s="17"/>
    </row>
    <row r="14190" spans="22:22" x14ac:dyDescent="0.35">
      <c r="V14190" s="17"/>
    </row>
    <row r="14191" spans="22:22" x14ac:dyDescent="0.35">
      <c r="V14191" s="17"/>
    </row>
    <row r="14192" spans="22:22" x14ac:dyDescent="0.35">
      <c r="V14192" s="17"/>
    </row>
    <row r="14193" spans="22:22" x14ac:dyDescent="0.35">
      <c r="V14193" s="17"/>
    </row>
    <row r="14194" spans="22:22" x14ac:dyDescent="0.35">
      <c r="V14194" s="17"/>
    </row>
    <row r="14195" spans="22:22" x14ac:dyDescent="0.35">
      <c r="V14195" s="17"/>
    </row>
    <row r="14196" spans="22:22" x14ac:dyDescent="0.35">
      <c r="V14196" s="17"/>
    </row>
    <row r="14197" spans="22:22" x14ac:dyDescent="0.35">
      <c r="V14197" s="17"/>
    </row>
    <row r="14198" spans="22:22" x14ac:dyDescent="0.35">
      <c r="V14198" s="17"/>
    </row>
    <row r="14199" spans="22:22" x14ac:dyDescent="0.35">
      <c r="V14199" s="17"/>
    </row>
    <row r="14200" spans="22:22" x14ac:dyDescent="0.35">
      <c r="V14200" s="17"/>
    </row>
    <row r="14201" spans="22:22" x14ac:dyDescent="0.35">
      <c r="V14201" s="17"/>
    </row>
    <row r="14202" spans="22:22" x14ac:dyDescent="0.35">
      <c r="V14202" s="17"/>
    </row>
    <row r="14203" spans="22:22" x14ac:dyDescent="0.35">
      <c r="V14203" s="17"/>
    </row>
    <row r="14204" spans="22:22" x14ac:dyDescent="0.35">
      <c r="V14204" s="17"/>
    </row>
    <row r="14205" spans="22:22" x14ac:dyDescent="0.35">
      <c r="V14205" s="17"/>
    </row>
    <row r="14206" spans="22:22" x14ac:dyDescent="0.35">
      <c r="V14206" s="17"/>
    </row>
    <row r="14207" spans="22:22" x14ac:dyDescent="0.35">
      <c r="V14207" s="17"/>
    </row>
    <row r="14208" spans="22:22" x14ac:dyDescent="0.35">
      <c r="V14208" s="17"/>
    </row>
    <row r="14209" spans="22:22" x14ac:dyDescent="0.35">
      <c r="V14209" s="17"/>
    </row>
    <row r="14210" spans="22:22" x14ac:dyDescent="0.35">
      <c r="V14210" s="17"/>
    </row>
    <row r="14211" spans="22:22" x14ac:dyDescent="0.35">
      <c r="V14211" s="17"/>
    </row>
    <row r="14212" spans="22:22" x14ac:dyDescent="0.35">
      <c r="V14212" s="17"/>
    </row>
    <row r="14213" spans="22:22" x14ac:dyDescent="0.35">
      <c r="V14213" s="17"/>
    </row>
    <row r="14214" spans="22:22" x14ac:dyDescent="0.35">
      <c r="V14214" s="17"/>
    </row>
    <row r="14215" spans="22:22" x14ac:dyDescent="0.35">
      <c r="V14215" s="17"/>
    </row>
    <row r="14216" spans="22:22" x14ac:dyDescent="0.35">
      <c r="V14216" s="17"/>
    </row>
    <row r="14217" spans="22:22" x14ac:dyDescent="0.35">
      <c r="V14217" s="17"/>
    </row>
    <row r="14218" spans="22:22" x14ac:dyDescent="0.35">
      <c r="V14218" s="17"/>
    </row>
    <row r="14219" spans="22:22" x14ac:dyDescent="0.35">
      <c r="V14219" s="17"/>
    </row>
    <row r="14220" spans="22:22" x14ac:dyDescent="0.35">
      <c r="V14220" s="17"/>
    </row>
    <row r="14221" spans="22:22" x14ac:dyDescent="0.35">
      <c r="V14221" s="17"/>
    </row>
    <row r="14222" spans="22:22" x14ac:dyDescent="0.35">
      <c r="V14222" s="17"/>
    </row>
    <row r="14223" spans="22:22" x14ac:dyDescent="0.35">
      <c r="V14223" s="17"/>
    </row>
    <row r="14224" spans="22:22" x14ac:dyDescent="0.35">
      <c r="V14224" s="17"/>
    </row>
    <row r="14225" spans="22:22" x14ac:dyDescent="0.35">
      <c r="V14225" s="17"/>
    </row>
    <row r="14226" spans="22:22" x14ac:dyDescent="0.35">
      <c r="V14226" s="17"/>
    </row>
    <row r="14227" spans="22:22" x14ac:dyDescent="0.35">
      <c r="V14227" s="17"/>
    </row>
    <row r="14228" spans="22:22" x14ac:dyDescent="0.35">
      <c r="V14228" s="17"/>
    </row>
    <row r="14229" spans="22:22" x14ac:dyDescent="0.35">
      <c r="V14229" s="17"/>
    </row>
    <row r="14230" spans="22:22" x14ac:dyDescent="0.35">
      <c r="V14230" s="17"/>
    </row>
    <row r="14231" spans="22:22" x14ac:dyDescent="0.35">
      <c r="V14231" s="17"/>
    </row>
    <row r="14232" spans="22:22" x14ac:dyDescent="0.35">
      <c r="V14232" s="17"/>
    </row>
    <row r="14233" spans="22:22" x14ac:dyDescent="0.35">
      <c r="V14233" s="17"/>
    </row>
    <row r="14234" spans="22:22" x14ac:dyDescent="0.35">
      <c r="V14234" s="17"/>
    </row>
    <row r="14235" spans="22:22" x14ac:dyDescent="0.35">
      <c r="V14235" s="17"/>
    </row>
    <row r="14236" spans="22:22" x14ac:dyDescent="0.35">
      <c r="V14236" s="17"/>
    </row>
    <row r="14237" spans="22:22" x14ac:dyDescent="0.35">
      <c r="V14237" s="17"/>
    </row>
    <row r="14238" spans="22:22" x14ac:dyDescent="0.35">
      <c r="V14238" s="17"/>
    </row>
    <row r="14239" spans="22:22" x14ac:dyDescent="0.35">
      <c r="V14239" s="17"/>
    </row>
    <row r="14240" spans="22:22" x14ac:dyDescent="0.35">
      <c r="V14240" s="17"/>
    </row>
    <row r="14241" spans="22:22" x14ac:dyDescent="0.35">
      <c r="V14241" s="17"/>
    </row>
    <row r="14242" spans="22:22" x14ac:dyDescent="0.35">
      <c r="V14242" s="17"/>
    </row>
    <row r="14243" spans="22:22" x14ac:dyDescent="0.35">
      <c r="V14243" s="17"/>
    </row>
    <row r="14244" spans="22:22" x14ac:dyDescent="0.35">
      <c r="V14244" s="17"/>
    </row>
    <row r="14245" spans="22:22" x14ac:dyDescent="0.35">
      <c r="V14245" s="17"/>
    </row>
    <row r="14246" spans="22:22" x14ac:dyDescent="0.35">
      <c r="V14246" s="17"/>
    </row>
    <row r="14247" spans="22:22" x14ac:dyDescent="0.35">
      <c r="V14247" s="17"/>
    </row>
    <row r="14248" spans="22:22" x14ac:dyDescent="0.35">
      <c r="V14248" s="17"/>
    </row>
    <row r="14249" spans="22:22" x14ac:dyDescent="0.35">
      <c r="V14249" s="17"/>
    </row>
    <row r="14250" spans="22:22" x14ac:dyDescent="0.35">
      <c r="V14250" s="17"/>
    </row>
    <row r="14251" spans="22:22" x14ac:dyDescent="0.35">
      <c r="V14251" s="17"/>
    </row>
    <row r="14252" spans="22:22" x14ac:dyDescent="0.35">
      <c r="V14252" s="17"/>
    </row>
    <row r="14253" spans="22:22" x14ac:dyDescent="0.35">
      <c r="V14253" s="17"/>
    </row>
    <row r="14254" spans="22:22" x14ac:dyDescent="0.35">
      <c r="V14254" s="17"/>
    </row>
    <row r="14255" spans="22:22" x14ac:dyDescent="0.35">
      <c r="V14255" s="17"/>
    </row>
    <row r="14256" spans="22:22" x14ac:dyDescent="0.35">
      <c r="V14256" s="17"/>
    </row>
    <row r="14257" spans="22:22" x14ac:dyDescent="0.35">
      <c r="V14257" s="17"/>
    </row>
    <row r="14258" spans="22:22" x14ac:dyDescent="0.35">
      <c r="V14258" s="17"/>
    </row>
    <row r="14259" spans="22:22" x14ac:dyDescent="0.35">
      <c r="V14259" s="17"/>
    </row>
    <row r="14260" spans="22:22" x14ac:dyDescent="0.35">
      <c r="V14260" s="17"/>
    </row>
    <row r="14261" spans="22:22" x14ac:dyDescent="0.35">
      <c r="V14261" s="17"/>
    </row>
    <row r="14262" spans="22:22" x14ac:dyDescent="0.35">
      <c r="V14262" s="17"/>
    </row>
    <row r="14263" spans="22:22" x14ac:dyDescent="0.35">
      <c r="V14263" s="17"/>
    </row>
    <row r="14264" spans="22:22" x14ac:dyDescent="0.35">
      <c r="V14264" s="17"/>
    </row>
    <row r="14265" spans="22:22" x14ac:dyDescent="0.35">
      <c r="V14265" s="17"/>
    </row>
    <row r="14266" spans="22:22" x14ac:dyDescent="0.35">
      <c r="V14266" s="17"/>
    </row>
    <row r="14267" spans="22:22" x14ac:dyDescent="0.35">
      <c r="V14267" s="17"/>
    </row>
    <row r="14268" spans="22:22" x14ac:dyDescent="0.35">
      <c r="V14268" s="17"/>
    </row>
    <row r="14269" spans="22:22" x14ac:dyDescent="0.35">
      <c r="V14269" s="17"/>
    </row>
    <row r="14270" spans="22:22" x14ac:dyDescent="0.35">
      <c r="V14270" s="17"/>
    </row>
    <row r="14271" spans="22:22" x14ac:dyDescent="0.35">
      <c r="V14271" s="17"/>
    </row>
    <row r="14272" spans="22:22" x14ac:dyDescent="0.35">
      <c r="V14272" s="17"/>
    </row>
    <row r="14273" spans="22:22" x14ac:dyDescent="0.35">
      <c r="V14273" s="17"/>
    </row>
    <row r="14274" spans="22:22" x14ac:dyDescent="0.35">
      <c r="V14274" s="17"/>
    </row>
    <row r="14275" spans="22:22" x14ac:dyDescent="0.35">
      <c r="V14275" s="17"/>
    </row>
    <row r="14276" spans="22:22" x14ac:dyDescent="0.35">
      <c r="V14276" s="17"/>
    </row>
    <row r="14277" spans="22:22" x14ac:dyDescent="0.35">
      <c r="V14277" s="17"/>
    </row>
    <row r="14278" spans="22:22" x14ac:dyDescent="0.35">
      <c r="V14278" s="17"/>
    </row>
    <row r="14279" spans="22:22" x14ac:dyDescent="0.35">
      <c r="V14279" s="17"/>
    </row>
    <row r="14280" spans="22:22" x14ac:dyDescent="0.35">
      <c r="V14280" s="17"/>
    </row>
    <row r="14281" spans="22:22" x14ac:dyDescent="0.35">
      <c r="V14281" s="17"/>
    </row>
    <row r="14282" spans="22:22" x14ac:dyDescent="0.35">
      <c r="V14282" s="17"/>
    </row>
    <row r="14283" spans="22:22" x14ac:dyDescent="0.35">
      <c r="V14283" s="17"/>
    </row>
    <row r="14284" spans="22:22" x14ac:dyDescent="0.35">
      <c r="V14284" s="17"/>
    </row>
    <row r="14285" spans="22:22" x14ac:dyDescent="0.35">
      <c r="V14285" s="17"/>
    </row>
    <row r="14286" spans="22:22" x14ac:dyDescent="0.35">
      <c r="V14286" s="17"/>
    </row>
    <row r="14287" spans="22:22" x14ac:dyDescent="0.35">
      <c r="V14287" s="17"/>
    </row>
    <row r="14288" spans="22:22" x14ac:dyDescent="0.35">
      <c r="V14288" s="17"/>
    </row>
    <row r="14289" spans="22:22" x14ac:dyDescent="0.35">
      <c r="V14289" s="17"/>
    </row>
    <row r="14290" spans="22:22" x14ac:dyDescent="0.35">
      <c r="V14290" s="17"/>
    </row>
    <row r="14291" spans="22:22" x14ac:dyDescent="0.35">
      <c r="V14291" s="17"/>
    </row>
    <row r="14292" spans="22:22" x14ac:dyDescent="0.35">
      <c r="V14292" s="17"/>
    </row>
    <row r="14293" spans="22:22" x14ac:dyDescent="0.35">
      <c r="V14293" s="17"/>
    </row>
    <row r="14294" spans="22:22" x14ac:dyDescent="0.35">
      <c r="V14294" s="17"/>
    </row>
    <row r="14295" spans="22:22" x14ac:dyDescent="0.35">
      <c r="V14295" s="17"/>
    </row>
    <row r="14296" spans="22:22" x14ac:dyDescent="0.35">
      <c r="V14296" s="17"/>
    </row>
    <row r="14297" spans="22:22" x14ac:dyDescent="0.35">
      <c r="V14297" s="17"/>
    </row>
    <row r="14298" spans="22:22" x14ac:dyDescent="0.35">
      <c r="V14298" s="17"/>
    </row>
    <row r="14299" spans="22:22" x14ac:dyDescent="0.35">
      <c r="V14299" s="17"/>
    </row>
    <row r="14300" spans="22:22" x14ac:dyDescent="0.35">
      <c r="V14300" s="17"/>
    </row>
    <row r="14301" spans="22:22" x14ac:dyDescent="0.35">
      <c r="V14301" s="17"/>
    </row>
    <row r="14302" spans="22:22" x14ac:dyDescent="0.35">
      <c r="V14302" s="17"/>
    </row>
    <row r="14303" spans="22:22" x14ac:dyDescent="0.35">
      <c r="V14303" s="17"/>
    </row>
    <row r="14304" spans="22:22" x14ac:dyDescent="0.35">
      <c r="V14304" s="17"/>
    </row>
    <row r="14305" spans="22:22" x14ac:dyDescent="0.35">
      <c r="V14305" s="17"/>
    </row>
    <row r="14306" spans="22:22" x14ac:dyDescent="0.35">
      <c r="V14306" s="17"/>
    </row>
    <row r="14307" spans="22:22" x14ac:dyDescent="0.35">
      <c r="V14307" s="17"/>
    </row>
    <row r="14308" spans="22:22" x14ac:dyDescent="0.35">
      <c r="V14308" s="17"/>
    </row>
    <row r="14309" spans="22:22" x14ac:dyDescent="0.35">
      <c r="V14309" s="17"/>
    </row>
    <row r="14310" spans="22:22" x14ac:dyDescent="0.35">
      <c r="V14310" s="17"/>
    </row>
    <row r="14311" spans="22:22" x14ac:dyDescent="0.35">
      <c r="V14311" s="17"/>
    </row>
    <row r="14312" spans="22:22" x14ac:dyDescent="0.35">
      <c r="V14312" s="17"/>
    </row>
    <row r="14313" spans="22:22" x14ac:dyDescent="0.35">
      <c r="V14313" s="17"/>
    </row>
    <row r="14314" spans="22:22" x14ac:dyDescent="0.35">
      <c r="V14314" s="17"/>
    </row>
    <row r="14315" spans="22:22" x14ac:dyDescent="0.35">
      <c r="V14315" s="17"/>
    </row>
    <row r="14316" spans="22:22" x14ac:dyDescent="0.35">
      <c r="V14316" s="17"/>
    </row>
    <row r="14317" spans="22:22" x14ac:dyDescent="0.35">
      <c r="V14317" s="17"/>
    </row>
    <row r="14318" spans="22:22" x14ac:dyDescent="0.35">
      <c r="V14318" s="17"/>
    </row>
    <row r="14319" spans="22:22" x14ac:dyDescent="0.35">
      <c r="V14319" s="17"/>
    </row>
    <row r="14320" spans="22:22" x14ac:dyDescent="0.35">
      <c r="V14320" s="17"/>
    </row>
    <row r="14321" spans="22:22" x14ac:dyDescent="0.35">
      <c r="V14321" s="17"/>
    </row>
    <row r="14322" spans="22:22" x14ac:dyDescent="0.35">
      <c r="V14322" s="17"/>
    </row>
    <row r="14323" spans="22:22" x14ac:dyDescent="0.35">
      <c r="V14323" s="17"/>
    </row>
    <row r="14324" spans="22:22" x14ac:dyDescent="0.35">
      <c r="V14324" s="17"/>
    </row>
    <row r="14325" spans="22:22" x14ac:dyDescent="0.35">
      <c r="V14325" s="17"/>
    </row>
    <row r="14326" spans="22:22" x14ac:dyDescent="0.35">
      <c r="V14326" s="17"/>
    </row>
    <row r="14327" spans="22:22" x14ac:dyDescent="0.35">
      <c r="V14327" s="17"/>
    </row>
    <row r="14328" spans="22:22" x14ac:dyDescent="0.35">
      <c r="V14328" s="17"/>
    </row>
    <row r="14329" spans="22:22" x14ac:dyDescent="0.35">
      <c r="V14329" s="17"/>
    </row>
    <row r="14330" spans="22:22" x14ac:dyDescent="0.35">
      <c r="V14330" s="17"/>
    </row>
    <row r="14331" spans="22:22" x14ac:dyDescent="0.35">
      <c r="V14331" s="17"/>
    </row>
    <row r="14332" spans="22:22" x14ac:dyDescent="0.35">
      <c r="V14332" s="17"/>
    </row>
    <row r="14333" spans="22:22" x14ac:dyDescent="0.35">
      <c r="V14333" s="17"/>
    </row>
    <row r="14334" spans="22:22" x14ac:dyDescent="0.35">
      <c r="V14334" s="17"/>
    </row>
    <row r="14335" spans="22:22" x14ac:dyDescent="0.35">
      <c r="V14335" s="17"/>
    </row>
    <row r="14336" spans="22:22" x14ac:dyDescent="0.35">
      <c r="V14336" s="17"/>
    </row>
    <row r="14337" spans="22:22" x14ac:dyDescent="0.35">
      <c r="V14337" s="17"/>
    </row>
    <row r="14338" spans="22:22" x14ac:dyDescent="0.35">
      <c r="V14338" s="17"/>
    </row>
    <row r="14339" spans="22:22" x14ac:dyDescent="0.35">
      <c r="V14339" s="17"/>
    </row>
    <row r="14340" spans="22:22" x14ac:dyDescent="0.35">
      <c r="V14340" s="17"/>
    </row>
    <row r="14341" spans="22:22" x14ac:dyDescent="0.35">
      <c r="V14341" s="17"/>
    </row>
    <row r="14342" spans="22:22" x14ac:dyDescent="0.35">
      <c r="V14342" s="17"/>
    </row>
    <row r="14343" spans="22:22" x14ac:dyDescent="0.35">
      <c r="V14343" s="17"/>
    </row>
    <row r="14344" spans="22:22" x14ac:dyDescent="0.35">
      <c r="V14344" s="17"/>
    </row>
    <row r="14345" spans="22:22" x14ac:dyDescent="0.35">
      <c r="V14345" s="17"/>
    </row>
    <row r="14346" spans="22:22" x14ac:dyDescent="0.35">
      <c r="V14346" s="17"/>
    </row>
    <row r="14347" spans="22:22" x14ac:dyDescent="0.35">
      <c r="V14347" s="17"/>
    </row>
    <row r="14348" spans="22:22" x14ac:dyDescent="0.35">
      <c r="V14348" s="17"/>
    </row>
    <row r="14349" spans="22:22" x14ac:dyDescent="0.35">
      <c r="V14349" s="17"/>
    </row>
    <row r="14350" spans="22:22" x14ac:dyDescent="0.35">
      <c r="V14350" s="17"/>
    </row>
    <row r="14351" spans="22:22" x14ac:dyDescent="0.35">
      <c r="V14351" s="17"/>
    </row>
    <row r="14352" spans="22:22" x14ac:dyDescent="0.35">
      <c r="V14352" s="17"/>
    </row>
    <row r="14353" spans="22:22" x14ac:dyDescent="0.35">
      <c r="V14353" s="17"/>
    </row>
    <row r="14354" spans="22:22" x14ac:dyDescent="0.35">
      <c r="V14354" s="17"/>
    </row>
    <row r="14355" spans="22:22" x14ac:dyDescent="0.35">
      <c r="V14355" s="17"/>
    </row>
    <row r="14356" spans="22:22" x14ac:dyDescent="0.35">
      <c r="V14356" s="17"/>
    </row>
    <row r="14357" spans="22:22" x14ac:dyDescent="0.35">
      <c r="V14357" s="17"/>
    </row>
    <row r="14358" spans="22:22" x14ac:dyDescent="0.35">
      <c r="V14358" s="17"/>
    </row>
    <row r="14359" spans="22:22" x14ac:dyDescent="0.35">
      <c r="V14359" s="17"/>
    </row>
    <row r="14360" spans="22:22" x14ac:dyDescent="0.35">
      <c r="V14360" s="17"/>
    </row>
    <row r="14361" spans="22:22" x14ac:dyDescent="0.35">
      <c r="V14361" s="17"/>
    </row>
    <row r="14362" spans="22:22" x14ac:dyDescent="0.35">
      <c r="V14362" s="17"/>
    </row>
    <row r="14363" spans="22:22" x14ac:dyDescent="0.35">
      <c r="V14363" s="17"/>
    </row>
    <row r="14364" spans="22:22" x14ac:dyDescent="0.35">
      <c r="V14364" s="17"/>
    </row>
    <row r="14365" spans="22:22" x14ac:dyDescent="0.35">
      <c r="V14365" s="17"/>
    </row>
    <row r="14366" spans="22:22" x14ac:dyDescent="0.35">
      <c r="V14366" s="17"/>
    </row>
    <row r="14367" spans="22:22" x14ac:dyDescent="0.35">
      <c r="V14367" s="17"/>
    </row>
    <row r="14368" spans="22:22" x14ac:dyDescent="0.35">
      <c r="V14368" s="17"/>
    </row>
    <row r="14369" spans="22:22" x14ac:dyDescent="0.35">
      <c r="V14369" s="17"/>
    </row>
    <row r="14370" spans="22:22" x14ac:dyDescent="0.35">
      <c r="V14370" s="17"/>
    </row>
    <row r="14371" spans="22:22" x14ac:dyDescent="0.35">
      <c r="V14371" s="17"/>
    </row>
    <row r="14372" spans="22:22" x14ac:dyDescent="0.35">
      <c r="V14372" s="17"/>
    </row>
    <row r="14373" spans="22:22" x14ac:dyDescent="0.35">
      <c r="V14373" s="17"/>
    </row>
    <row r="14374" spans="22:22" x14ac:dyDescent="0.35">
      <c r="V14374" s="17"/>
    </row>
    <row r="14375" spans="22:22" x14ac:dyDescent="0.35">
      <c r="V14375" s="17"/>
    </row>
    <row r="14376" spans="22:22" x14ac:dyDescent="0.35">
      <c r="V14376" s="17"/>
    </row>
    <row r="14377" spans="22:22" x14ac:dyDescent="0.35">
      <c r="V14377" s="17"/>
    </row>
    <row r="14378" spans="22:22" x14ac:dyDescent="0.35">
      <c r="V14378" s="17"/>
    </row>
    <row r="14379" spans="22:22" x14ac:dyDescent="0.35">
      <c r="V14379" s="17"/>
    </row>
    <row r="14380" spans="22:22" x14ac:dyDescent="0.35">
      <c r="V14380" s="17"/>
    </row>
    <row r="14381" spans="22:22" x14ac:dyDescent="0.35">
      <c r="V14381" s="17"/>
    </row>
    <row r="14382" spans="22:22" x14ac:dyDescent="0.35">
      <c r="V14382" s="17"/>
    </row>
    <row r="14383" spans="22:22" x14ac:dyDescent="0.35">
      <c r="V14383" s="17"/>
    </row>
    <row r="14384" spans="22:22" x14ac:dyDescent="0.35">
      <c r="V14384" s="17"/>
    </row>
    <row r="14385" spans="22:22" x14ac:dyDescent="0.35">
      <c r="V14385" s="17"/>
    </row>
    <row r="14386" spans="22:22" x14ac:dyDescent="0.35">
      <c r="V14386" s="17"/>
    </row>
    <row r="14387" spans="22:22" x14ac:dyDescent="0.35">
      <c r="V14387" s="17"/>
    </row>
    <row r="14388" spans="22:22" x14ac:dyDescent="0.35">
      <c r="V14388" s="17"/>
    </row>
    <row r="14389" spans="22:22" x14ac:dyDescent="0.35">
      <c r="V14389" s="17"/>
    </row>
    <row r="14390" spans="22:22" x14ac:dyDescent="0.35">
      <c r="V14390" s="17"/>
    </row>
    <row r="14391" spans="22:22" x14ac:dyDescent="0.35">
      <c r="V14391" s="17"/>
    </row>
    <row r="14392" spans="22:22" x14ac:dyDescent="0.35">
      <c r="V14392" s="17"/>
    </row>
    <row r="14393" spans="22:22" x14ac:dyDescent="0.35">
      <c r="V14393" s="17"/>
    </row>
    <row r="14394" spans="22:22" x14ac:dyDescent="0.35">
      <c r="V14394" s="17"/>
    </row>
    <row r="14395" spans="22:22" x14ac:dyDescent="0.35">
      <c r="V14395" s="17"/>
    </row>
    <row r="14396" spans="22:22" x14ac:dyDescent="0.35">
      <c r="V14396" s="17"/>
    </row>
    <row r="14397" spans="22:22" x14ac:dyDescent="0.35">
      <c r="V14397" s="17"/>
    </row>
    <row r="14398" spans="22:22" x14ac:dyDescent="0.35">
      <c r="V14398" s="17"/>
    </row>
    <row r="14399" spans="22:22" x14ac:dyDescent="0.35">
      <c r="V14399" s="17"/>
    </row>
    <row r="14400" spans="22:22" x14ac:dyDescent="0.35">
      <c r="V14400" s="17"/>
    </row>
    <row r="14401" spans="22:22" x14ac:dyDescent="0.35">
      <c r="V14401" s="17"/>
    </row>
    <row r="14402" spans="22:22" x14ac:dyDescent="0.35">
      <c r="V14402" s="17"/>
    </row>
    <row r="14403" spans="22:22" x14ac:dyDescent="0.35">
      <c r="V14403" s="17"/>
    </row>
    <row r="14404" spans="22:22" x14ac:dyDescent="0.35">
      <c r="V14404" s="17"/>
    </row>
    <row r="14405" spans="22:22" x14ac:dyDescent="0.35">
      <c r="V14405" s="17"/>
    </row>
    <row r="14406" spans="22:22" x14ac:dyDescent="0.35">
      <c r="V14406" s="17"/>
    </row>
    <row r="14407" spans="22:22" x14ac:dyDescent="0.35">
      <c r="V14407" s="17"/>
    </row>
    <row r="14408" spans="22:22" x14ac:dyDescent="0.35">
      <c r="V14408" s="17"/>
    </row>
    <row r="14409" spans="22:22" x14ac:dyDescent="0.35">
      <c r="V14409" s="17"/>
    </row>
    <row r="14410" spans="22:22" x14ac:dyDescent="0.35">
      <c r="V14410" s="17"/>
    </row>
    <row r="14411" spans="22:22" x14ac:dyDescent="0.35">
      <c r="V14411" s="17"/>
    </row>
    <row r="14412" spans="22:22" x14ac:dyDescent="0.35">
      <c r="V14412" s="17"/>
    </row>
    <row r="14413" spans="22:22" x14ac:dyDescent="0.35">
      <c r="V14413" s="17"/>
    </row>
    <row r="14414" spans="22:22" x14ac:dyDescent="0.35">
      <c r="V14414" s="17"/>
    </row>
    <row r="14415" spans="22:22" x14ac:dyDescent="0.35">
      <c r="V14415" s="17"/>
    </row>
    <row r="14416" spans="22:22" x14ac:dyDescent="0.35">
      <c r="V14416" s="17"/>
    </row>
    <row r="14417" spans="22:22" x14ac:dyDescent="0.35">
      <c r="V14417" s="17"/>
    </row>
    <row r="14418" spans="22:22" x14ac:dyDescent="0.35">
      <c r="V14418" s="17"/>
    </row>
    <row r="14419" spans="22:22" x14ac:dyDescent="0.35">
      <c r="V14419" s="17"/>
    </row>
    <row r="14420" spans="22:22" x14ac:dyDescent="0.35">
      <c r="V14420" s="17"/>
    </row>
    <row r="14421" spans="22:22" x14ac:dyDescent="0.35">
      <c r="V14421" s="17"/>
    </row>
    <row r="14422" spans="22:22" x14ac:dyDescent="0.35">
      <c r="V14422" s="17"/>
    </row>
    <row r="14423" spans="22:22" x14ac:dyDescent="0.35">
      <c r="V14423" s="17"/>
    </row>
    <row r="14424" spans="22:22" x14ac:dyDescent="0.35">
      <c r="V14424" s="17"/>
    </row>
    <row r="14425" spans="22:22" x14ac:dyDescent="0.35">
      <c r="V14425" s="17"/>
    </row>
    <row r="14426" spans="22:22" x14ac:dyDescent="0.35">
      <c r="V14426" s="17"/>
    </row>
    <row r="14427" spans="22:22" x14ac:dyDescent="0.35">
      <c r="V14427" s="17"/>
    </row>
    <row r="14428" spans="22:22" x14ac:dyDescent="0.35">
      <c r="V14428" s="17"/>
    </row>
    <row r="14429" spans="22:22" x14ac:dyDescent="0.35">
      <c r="V14429" s="17"/>
    </row>
    <row r="14430" spans="22:22" x14ac:dyDescent="0.35">
      <c r="V14430" s="17"/>
    </row>
    <row r="14431" spans="22:22" x14ac:dyDescent="0.35">
      <c r="V14431" s="17"/>
    </row>
    <row r="14432" spans="22:22" x14ac:dyDescent="0.35">
      <c r="V14432" s="17"/>
    </row>
    <row r="14433" spans="22:22" x14ac:dyDescent="0.35">
      <c r="V14433" s="17"/>
    </row>
    <row r="14434" spans="22:22" x14ac:dyDescent="0.35">
      <c r="V14434" s="17"/>
    </row>
    <row r="14435" spans="22:22" x14ac:dyDescent="0.35">
      <c r="V14435" s="17"/>
    </row>
    <row r="14436" spans="22:22" x14ac:dyDescent="0.35">
      <c r="V14436" s="17"/>
    </row>
    <row r="14437" spans="22:22" x14ac:dyDescent="0.35">
      <c r="V14437" s="17"/>
    </row>
    <row r="14438" spans="22:22" x14ac:dyDescent="0.35">
      <c r="V14438" s="17"/>
    </row>
    <row r="14439" spans="22:22" x14ac:dyDescent="0.35">
      <c r="V14439" s="17"/>
    </row>
    <row r="14440" spans="22:22" x14ac:dyDescent="0.35">
      <c r="V14440" s="17"/>
    </row>
    <row r="14441" spans="22:22" x14ac:dyDescent="0.35">
      <c r="V14441" s="17"/>
    </row>
    <row r="14442" spans="22:22" x14ac:dyDescent="0.35">
      <c r="V14442" s="17"/>
    </row>
    <row r="14443" spans="22:22" x14ac:dyDescent="0.35">
      <c r="V14443" s="17"/>
    </row>
    <row r="14444" spans="22:22" x14ac:dyDescent="0.35">
      <c r="V14444" s="17"/>
    </row>
    <row r="14445" spans="22:22" x14ac:dyDescent="0.35">
      <c r="V14445" s="17"/>
    </row>
    <row r="14446" spans="22:22" x14ac:dyDescent="0.35">
      <c r="V14446" s="17"/>
    </row>
    <row r="14447" spans="22:22" x14ac:dyDescent="0.35">
      <c r="V14447" s="17"/>
    </row>
    <row r="14448" spans="22:22" x14ac:dyDescent="0.35">
      <c r="V14448" s="17"/>
    </row>
    <row r="14449" spans="22:22" x14ac:dyDescent="0.35">
      <c r="V14449" s="17"/>
    </row>
    <row r="14450" spans="22:22" x14ac:dyDescent="0.35">
      <c r="V14450" s="17"/>
    </row>
    <row r="14451" spans="22:22" x14ac:dyDescent="0.35">
      <c r="V14451" s="17"/>
    </row>
    <row r="14452" spans="22:22" x14ac:dyDescent="0.35">
      <c r="V14452" s="17"/>
    </row>
    <row r="14453" spans="22:22" x14ac:dyDescent="0.35">
      <c r="V14453" s="17"/>
    </row>
    <row r="14454" spans="22:22" x14ac:dyDescent="0.35">
      <c r="V14454" s="17"/>
    </row>
    <row r="14455" spans="22:22" x14ac:dyDescent="0.35">
      <c r="V14455" s="17"/>
    </row>
    <row r="14456" spans="22:22" x14ac:dyDescent="0.35">
      <c r="V14456" s="17"/>
    </row>
    <row r="14457" spans="22:22" x14ac:dyDescent="0.35">
      <c r="V14457" s="17"/>
    </row>
    <row r="14458" spans="22:22" x14ac:dyDescent="0.35">
      <c r="V14458" s="17"/>
    </row>
    <row r="14459" spans="22:22" x14ac:dyDescent="0.35">
      <c r="V14459" s="17"/>
    </row>
    <row r="14460" spans="22:22" x14ac:dyDescent="0.35">
      <c r="V14460" s="17"/>
    </row>
    <row r="14461" spans="22:22" x14ac:dyDescent="0.35">
      <c r="V14461" s="17"/>
    </row>
    <row r="14462" spans="22:22" x14ac:dyDescent="0.35">
      <c r="V14462" s="17"/>
    </row>
    <row r="14463" spans="22:22" x14ac:dyDescent="0.35">
      <c r="V14463" s="17"/>
    </row>
    <row r="14464" spans="22:22" x14ac:dyDescent="0.35">
      <c r="V14464" s="17"/>
    </row>
    <row r="14465" spans="22:22" x14ac:dyDescent="0.35">
      <c r="V14465" s="17"/>
    </row>
    <row r="14466" spans="22:22" x14ac:dyDescent="0.35">
      <c r="V14466" s="17"/>
    </row>
    <row r="14467" spans="22:22" x14ac:dyDescent="0.35">
      <c r="V14467" s="17"/>
    </row>
    <row r="14468" spans="22:22" x14ac:dyDescent="0.35">
      <c r="V14468" s="17"/>
    </row>
    <row r="14469" spans="22:22" x14ac:dyDescent="0.35">
      <c r="V14469" s="17"/>
    </row>
    <row r="14470" spans="22:22" x14ac:dyDescent="0.35">
      <c r="V14470" s="17"/>
    </row>
    <row r="14471" spans="22:22" x14ac:dyDescent="0.35">
      <c r="V14471" s="17"/>
    </row>
    <row r="14472" spans="22:22" x14ac:dyDescent="0.35">
      <c r="V14472" s="17"/>
    </row>
    <row r="14473" spans="22:22" x14ac:dyDescent="0.35">
      <c r="V14473" s="17"/>
    </row>
    <row r="14474" spans="22:22" x14ac:dyDescent="0.35">
      <c r="V14474" s="17"/>
    </row>
    <row r="14475" spans="22:22" x14ac:dyDescent="0.35">
      <c r="V14475" s="17"/>
    </row>
    <row r="14476" spans="22:22" x14ac:dyDescent="0.35">
      <c r="V14476" s="17"/>
    </row>
    <row r="14477" spans="22:22" x14ac:dyDescent="0.35">
      <c r="V14477" s="17"/>
    </row>
    <row r="14478" spans="22:22" x14ac:dyDescent="0.35">
      <c r="V14478" s="17"/>
    </row>
    <row r="14479" spans="22:22" x14ac:dyDescent="0.35">
      <c r="V14479" s="17"/>
    </row>
    <row r="14480" spans="22:22" x14ac:dyDescent="0.35">
      <c r="V14480" s="17"/>
    </row>
    <row r="14481" spans="22:22" x14ac:dyDescent="0.35">
      <c r="V14481" s="17"/>
    </row>
    <row r="14482" spans="22:22" x14ac:dyDescent="0.35">
      <c r="V14482" s="17"/>
    </row>
    <row r="14483" spans="22:22" x14ac:dyDescent="0.35">
      <c r="V14483" s="17"/>
    </row>
    <row r="14484" spans="22:22" x14ac:dyDescent="0.35">
      <c r="V14484" s="17"/>
    </row>
    <row r="14485" spans="22:22" x14ac:dyDescent="0.35">
      <c r="V14485" s="17"/>
    </row>
    <row r="14486" spans="22:22" x14ac:dyDescent="0.35">
      <c r="V14486" s="17"/>
    </row>
    <row r="14487" spans="22:22" x14ac:dyDescent="0.35">
      <c r="V14487" s="17"/>
    </row>
    <row r="14488" spans="22:22" x14ac:dyDescent="0.35">
      <c r="V14488" s="17"/>
    </row>
    <row r="14489" spans="22:22" x14ac:dyDescent="0.35">
      <c r="V14489" s="17"/>
    </row>
    <row r="14490" spans="22:22" x14ac:dyDescent="0.35">
      <c r="V14490" s="17"/>
    </row>
    <row r="14491" spans="22:22" x14ac:dyDescent="0.35">
      <c r="V14491" s="17"/>
    </row>
    <row r="14492" spans="22:22" x14ac:dyDescent="0.35">
      <c r="V14492" s="17"/>
    </row>
    <row r="14493" spans="22:22" x14ac:dyDescent="0.35">
      <c r="V14493" s="17"/>
    </row>
    <row r="14494" spans="22:22" x14ac:dyDescent="0.35">
      <c r="V14494" s="17"/>
    </row>
    <row r="14495" spans="22:22" x14ac:dyDescent="0.35">
      <c r="V14495" s="17"/>
    </row>
    <row r="14496" spans="22:22" x14ac:dyDescent="0.35">
      <c r="V14496" s="17"/>
    </row>
    <row r="14497" spans="22:22" x14ac:dyDescent="0.35">
      <c r="V14497" s="17"/>
    </row>
    <row r="14498" spans="22:22" x14ac:dyDescent="0.35">
      <c r="V14498" s="17"/>
    </row>
    <row r="14499" spans="22:22" x14ac:dyDescent="0.35">
      <c r="V14499" s="17"/>
    </row>
    <row r="14500" spans="22:22" x14ac:dyDescent="0.35">
      <c r="V14500" s="17"/>
    </row>
    <row r="14501" spans="22:22" x14ac:dyDescent="0.35">
      <c r="V14501" s="17"/>
    </row>
    <row r="14502" spans="22:22" x14ac:dyDescent="0.35">
      <c r="V14502" s="17"/>
    </row>
    <row r="14503" spans="22:22" x14ac:dyDescent="0.35">
      <c r="V14503" s="17"/>
    </row>
    <row r="14504" spans="22:22" x14ac:dyDescent="0.35">
      <c r="V14504" s="17"/>
    </row>
    <row r="14505" spans="22:22" x14ac:dyDescent="0.35">
      <c r="V14505" s="17"/>
    </row>
    <row r="14506" spans="22:22" x14ac:dyDescent="0.35">
      <c r="V14506" s="17"/>
    </row>
    <row r="14507" spans="22:22" x14ac:dyDescent="0.35">
      <c r="V14507" s="17"/>
    </row>
    <row r="14508" spans="22:22" x14ac:dyDescent="0.35">
      <c r="V14508" s="17"/>
    </row>
    <row r="14509" spans="22:22" x14ac:dyDescent="0.35">
      <c r="V14509" s="17"/>
    </row>
    <row r="14510" spans="22:22" x14ac:dyDescent="0.35">
      <c r="V14510" s="17"/>
    </row>
    <row r="14511" spans="22:22" x14ac:dyDescent="0.35">
      <c r="V14511" s="17"/>
    </row>
    <row r="14512" spans="22:22" x14ac:dyDescent="0.35">
      <c r="V14512" s="17"/>
    </row>
    <row r="14513" spans="22:22" x14ac:dyDescent="0.35">
      <c r="V14513" s="17"/>
    </row>
    <row r="14514" spans="22:22" x14ac:dyDescent="0.35">
      <c r="V14514" s="17"/>
    </row>
    <row r="14515" spans="22:22" x14ac:dyDescent="0.35">
      <c r="V14515" s="17"/>
    </row>
    <row r="14516" spans="22:22" x14ac:dyDescent="0.35">
      <c r="V14516" s="17"/>
    </row>
    <row r="14517" spans="22:22" x14ac:dyDescent="0.35">
      <c r="V14517" s="17"/>
    </row>
    <row r="14518" spans="22:22" x14ac:dyDescent="0.35">
      <c r="V14518" s="17"/>
    </row>
    <row r="14519" spans="22:22" x14ac:dyDescent="0.35">
      <c r="V14519" s="17"/>
    </row>
    <row r="14520" spans="22:22" x14ac:dyDescent="0.35">
      <c r="V14520" s="17"/>
    </row>
    <row r="14521" spans="22:22" x14ac:dyDescent="0.35">
      <c r="V14521" s="17"/>
    </row>
    <row r="14522" spans="22:22" x14ac:dyDescent="0.35">
      <c r="V14522" s="17"/>
    </row>
    <row r="14523" spans="22:22" x14ac:dyDescent="0.35">
      <c r="V14523" s="17"/>
    </row>
    <row r="14524" spans="22:22" x14ac:dyDescent="0.35">
      <c r="V14524" s="17"/>
    </row>
    <row r="14525" spans="22:22" x14ac:dyDescent="0.35">
      <c r="V14525" s="17"/>
    </row>
    <row r="14526" spans="22:22" x14ac:dyDescent="0.35">
      <c r="V14526" s="17"/>
    </row>
    <row r="14527" spans="22:22" x14ac:dyDescent="0.35">
      <c r="V14527" s="17"/>
    </row>
    <row r="14528" spans="22:22" x14ac:dyDescent="0.35">
      <c r="V14528" s="17"/>
    </row>
    <row r="14529" spans="22:22" x14ac:dyDescent="0.35">
      <c r="V14529" s="17"/>
    </row>
    <row r="14530" spans="22:22" x14ac:dyDescent="0.35">
      <c r="V14530" s="17"/>
    </row>
    <row r="14531" spans="22:22" x14ac:dyDescent="0.35">
      <c r="V14531" s="17"/>
    </row>
    <row r="14532" spans="22:22" x14ac:dyDescent="0.35">
      <c r="V14532" s="17"/>
    </row>
    <row r="14533" spans="22:22" x14ac:dyDescent="0.35">
      <c r="V14533" s="17"/>
    </row>
    <row r="14534" spans="22:22" x14ac:dyDescent="0.35">
      <c r="V14534" s="17"/>
    </row>
    <row r="14535" spans="22:22" x14ac:dyDescent="0.35">
      <c r="V14535" s="17"/>
    </row>
    <row r="14536" spans="22:22" x14ac:dyDescent="0.35">
      <c r="V14536" s="17"/>
    </row>
    <row r="14537" spans="22:22" x14ac:dyDescent="0.35">
      <c r="V14537" s="17"/>
    </row>
    <row r="14538" spans="22:22" x14ac:dyDescent="0.35">
      <c r="V14538" s="17"/>
    </row>
    <row r="14539" spans="22:22" x14ac:dyDescent="0.35">
      <c r="V14539" s="17"/>
    </row>
    <row r="14540" spans="22:22" x14ac:dyDescent="0.35">
      <c r="V14540" s="17"/>
    </row>
    <row r="14541" spans="22:22" x14ac:dyDescent="0.35">
      <c r="V14541" s="17"/>
    </row>
    <row r="14542" spans="22:22" x14ac:dyDescent="0.35">
      <c r="V14542" s="17"/>
    </row>
    <row r="14543" spans="22:22" x14ac:dyDescent="0.35">
      <c r="V14543" s="17"/>
    </row>
    <row r="14544" spans="22:22" x14ac:dyDescent="0.35">
      <c r="V14544" s="17"/>
    </row>
    <row r="14545" spans="22:22" x14ac:dyDescent="0.35">
      <c r="V14545" s="17"/>
    </row>
    <row r="14546" spans="22:22" x14ac:dyDescent="0.35">
      <c r="V14546" s="17"/>
    </row>
    <row r="14547" spans="22:22" x14ac:dyDescent="0.35">
      <c r="V14547" s="17"/>
    </row>
    <row r="14548" spans="22:22" x14ac:dyDescent="0.35">
      <c r="V14548" s="17"/>
    </row>
    <row r="14549" spans="22:22" x14ac:dyDescent="0.35">
      <c r="V14549" s="17"/>
    </row>
    <row r="14550" spans="22:22" x14ac:dyDescent="0.35">
      <c r="V14550" s="17"/>
    </row>
    <row r="14551" spans="22:22" x14ac:dyDescent="0.35">
      <c r="V14551" s="17"/>
    </row>
    <row r="14552" spans="22:22" x14ac:dyDescent="0.35">
      <c r="V14552" s="17"/>
    </row>
    <row r="14553" spans="22:22" x14ac:dyDescent="0.35">
      <c r="V14553" s="17"/>
    </row>
    <row r="14554" spans="22:22" x14ac:dyDescent="0.35">
      <c r="V14554" s="17"/>
    </row>
    <row r="14555" spans="22:22" x14ac:dyDescent="0.35">
      <c r="V14555" s="17"/>
    </row>
    <row r="14556" spans="22:22" x14ac:dyDescent="0.35">
      <c r="V14556" s="17"/>
    </row>
    <row r="14557" spans="22:22" x14ac:dyDescent="0.35">
      <c r="V14557" s="17"/>
    </row>
    <row r="14558" spans="22:22" x14ac:dyDescent="0.35">
      <c r="V14558" s="17"/>
    </row>
    <row r="14559" spans="22:22" x14ac:dyDescent="0.35">
      <c r="V14559" s="17"/>
    </row>
    <row r="14560" spans="22:22" x14ac:dyDescent="0.35">
      <c r="V14560" s="17"/>
    </row>
    <row r="14561" spans="22:22" x14ac:dyDescent="0.35">
      <c r="V14561" s="17"/>
    </row>
    <row r="14562" spans="22:22" x14ac:dyDescent="0.35">
      <c r="V14562" s="17"/>
    </row>
    <row r="14563" spans="22:22" x14ac:dyDescent="0.35">
      <c r="V14563" s="17"/>
    </row>
    <row r="14564" spans="22:22" x14ac:dyDescent="0.35">
      <c r="V14564" s="17"/>
    </row>
    <row r="14565" spans="22:22" x14ac:dyDescent="0.35">
      <c r="V14565" s="17"/>
    </row>
    <row r="14566" spans="22:22" x14ac:dyDescent="0.35">
      <c r="V14566" s="17"/>
    </row>
    <row r="14567" spans="22:22" x14ac:dyDescent="0.35">
      <c r="V14567" s="17"/>
    </row>
    <row r="14568" spans="22:22" x14ac:dyDescent="0.35">
      <c r="V14568" s="17"/>
    </row>
    <row r="14569" spans="22:22" x14ac:dyDescent="0.35">
      <c r="V14569" s="17"/>
    </row>
    <row r="14570" spans="22:22" x14ac:dyDescent="0.35">
      <c r="V14570" s="17"/>
    </row>
    <row r="14571" spans="22:22" x14ac:dyDescent="0.35">
      <c r="V14571" s="17"/>
    </row>
    <row r="14572" spans="22:22" x14ac:dyDescent="0.35">
      <c r="V14572" s="17"/>
    </row>
    <row r="14573" spans="22:22" x14ac:dyDescent="0.35">
      <c r="V14573" s="17"/>
    </row>
    <row r="14574" spans="22:22" x14ac:dyDescent="0.35">
      <c r="V14574" s="17"/>
    </row>
    <row r="14575" spans="22:22" x14ac:dyDescent="0.35">
      <c r="V14575" s="17"/>
    </row>
    <row r="14576" spans="22:22" x14ac:dyDescent="0.35">
      <c r="V14576" s="17"/>
    </row>
    <row r="14577" spans="22:22" x14ac:dyDescent="0.35">
      <c r="V14577" s="17"/>
    </row>
    <row r="14578" spans="22:22" x14ac:dyDescent="0.35">
      <c r="V14578" s="17"/>
    </row>
    <row r="14579" spans="22:22" x14ac:dyDescent="0.35">
      <c r="V14579" s="17"/>
    </row>
    <row r="14580" spans="22:22" x14ac:dyDescent="0.35">
      <c r="V14580" s="17"/>
    </row>
    <row r="14581" spans="22:22" x14ac:dyDescent="0.35">
      <c r="V14581" s="17"/>
    </row>
    <row r="14582" spans="22:22" x14ac:dyDescent="0.35">
      <c r="V14582" s="17"/>
    </row>
    <row r="14583" spans="22:22" x14ac:dyDescent="0.35">
      <c r="V14583" s="17"/>
    </row>
    <row r="14584" spans="22:22" x14ac:dyDescent="0.35">
      <c r="V14584" s="17"/>
    </row>
    <row r="14585" spans="22:22" x14ac:dyDescent="0.35">
      <c r="V14585" s="17"/>
    </row>
    <row r="14586" spans="22:22" x14ac:dyDescent="0.35">
      <c r="V14586" s="17"/>
    </row>
    <row r="14587" spans="22:22" x14ac:dyDescent="0.35">
      <c r="V14587" s="17"/>
    </row>
    <row r="14588" spans="22:22" x14ac:dyDescent="0.35">
      <c r="V14588" s="17"/>
    </row>
    <row r="14589" spans="22:22" x14ac:dyDescent="0.35">
      <c r="V14589" s="17"/>
    </row>
    <row r="14590" spans="22:22" x14ac:dyDescent="0.35">
      <c r="V14590" s="17"/>
    </row>
    <row r="14591" spans="22:22" x14ac:dyDescent="0.35">
      <c r="V14591" s="17"/>
    </row>
    <row r="14592" spans="22:22" x14ac:dyDescent="0.35">
      <c r="V14592" s="17"/>
    </row>
    <row r="14593" spans="22:22" x14ac:dyDescent="0.35">
      <c r="V14593" s="17"/>
    </row>
    <row r="14594" spans="22:22" x14ac:dyDescent="0.35">
      <c r="V14594" s="17"/>
    </row>
    <row r="14595" spans="22:22" x14ac:dyDescent="0.35">
      <c r="V14595" s="17"/>
    </row>
    <row r="14596" spans="22:22" x14ac:dyDescent="0.35">
      <c r="V14596" s="17"/>
    </row>
    <row r="14597" spans="22:22" x14ac:dyDescent="0.35">
      <c r="V14597" s="17"/>
    </row>
    <row r="14598" spans="22:22" x14ac:dyDescent="0.35">
      <c r="V14598" s="17"/>
    </row>
    <row r="14599" spans="22:22" x14ac:dyDescent="0.35">
      <c r="V14599" s="17"/>
    </row>
    <row r="14600" spans="22:22" x14ac:dyDescent="0.35">
      <c r="V14600" s="17"/>
    </row>
    <row r="14601" spans="22:22" x14ac:dyDescent="0.35">
      <c r="V14601" s="17"/>
    </row>
    <row r="14602" spans="22:22" x14ac:dyDescent="0.35">
      <c r="V14602" s="17"/>
    </row>
    <row r="14603" spans="22:22" x14ac:dyDescent="0.35">
      <c r="V14603" s="17"/>
    </row>
    <row r="14604" spans="22:22" x14ac:dyDescent="0.35">
      <c r="V14604" s="17"/>
    </row>
    <row r="14605" spans="22:22" x14ac:dyDescent="0.35">
      <c r="V14605" s="17"/>
    </row>
    <row r="14606" spans="22:22" x14ac:dyDescent="0.35">
      <c r="V14606" s="17"/>
    </row>
    <row r="14607" spans="22:22" x14ac:dyDescent="0.35">
      <c r="V14607" s="17"/>
    </row>
    <row r="14608" spans="22:22" x14ac:dyDescent="0.35">
      <c r="V14608" s="17"/>
    </row>
    <row r="14609" spans="22:22" x14ac:dyDescent="0.35">
      <c r="V14609" s="17"/>
    </row>
    <row r="14610" spans="22:22" x14ac:dyDescent="0.35">
      <c r="V14610" s="17"/>
    </row>
    <row r="14611" spans="22:22" x14ac:dyDescent="0.35">
      <c r="V14611" s="17"/>
    </row>
    <row r="14612" spans="22:22" x14ac:dyDescent="0.35">
      <c r="V14612" s="17"/>
    </row>
    <row r="14613" spans="22:22" x14ac:dyDescent="0.35">
      <c r="V14613" s="17"/>
    </row>
    <row r="14614" spans="22:22" x14ac:dyDescent="0.35">
      <c r="V14614" s="17"/>
    </row>
    <row r="14615" spans="22:22" x14ac:dyDescent="0.35">
      <c r="V14615" s="17"/>
    </row>
    <row r="14616" spans="22:22" x14ac:dyDescent="0.35">
      <c r="V14616" s="17"/>
    </row>
    <row r="14617" spans="22:22" x14ac:dyDescent="0.35">
      <c r="V14617" s="17"/>
    </row>
    <row r="14618" spans="22:22" x14ac:dyDescent="0.35">
      <c r="V14618" s="17"/>
    </row>
    <row r="14619" spans="22:22" x14ac:dyDescent="0.35">
      <c r="V14619" s="17"/>
    </row>
    <row r="14620" spans="22:22" x14ac:dyDescent="0.35">
      <c r="V14620" s="17"/>
    </row>
    <row r="14621" spans="22:22" x14ac:dyDescent="0.35">
      <c r="V14621" s="17"/>
    </row>
    <row r="14622" spans="22:22" x14ac:dyDescent="0.35">
      <c r="V14622" s="17"/>
    </row>
    <row r="14623" spans="22:22" x14ac:dyDescent="0.35">
      <c r="V14623" s="17"/>
    </row>
    <row r="14624" spans="22:22" x14ac:dyDescent="0.35">
      <c r="V14624" s="17"/>
    </row>
    <row r="14625" spans="22:22" x14ac:dyDescent="0.35">
      <c r="V14625" s="17"/>
    </row>
    <row r="14626" spans="22:22" x14ac:dyDescent="0.35">
      <c r="V14626" s="17"/>
    </row>
    <row r="14627" spans="22:22" x14ac:dyDescent="0.35">
      <c r="V14627" s="17"/>
    </row>
    <row r="14628" spans="22:22" x14ac:dyDescent="0.35">
      <c r="V14628" s="17"/>
    </row>
    <row r="14629" spans="22:22" x14ac:dyDescent="0.35">
      <c r="V14629" s="17"/>
    </row>
    <row r="14630" spans="22:22" x14ac:dyDescent="0.35">
      <c r="V14630" s="17"/>
    </row>
    <row r="14631" spans="22:22" x14ac:dyDescent="0.35">
      <c r="V14631" s="17"/>
    </row>
    <row r="14632" spans="22:22" x14ac:dyDescent="0.35">
      <c r="V14632" s="17"/>
    </row>
    <row r="14633" spans="22:22" x14ac:dyDescent="0.35">
      <c r="V14633" s="17"/>
    </row>
    <row r="14634" spans="22:22" x14ac:dyDescent="0.35">
      <c r="V14634" s="17"/>
    </row>
    <row r="14635" spans="22:22" x14ac:dyDescent="0.35">
      <c r="V14635" s="17"/>
    </row>
    <row r="14636" spans="22:22" x14ac:dyDescent="0.35">
      <c r="V14636" s="17"/>
    </row>
    <row r="14637" spans="22:22" x14ac:dyDescent="0.35">
      <c r="V14637" s="17"/>
    </row>
    <row r="14638" spans="22:22" x14ac:dyDescent="0.35">
      <c r="V14638" s="17"/>
    </row>
    <row r="14639" spans="22:22" x14ac:dyDescent="0.35">
      <c r="V14639" s="17"/>
    </row>
    <row r="14640" spans="22:22" x14ac:dyDescent="0.35">
      <c r="V14640" s="17"/>
    </row>
    <row r="14641" spans="22:22" x14ac:dyDescent="0.35">
      <c r="V14641" s="17"/>
    </row>
    <row r="14642" spans="22:22" x14ac:dyDescent="0.35">
      <c r="V14642" s="17"/>
    </row>
    <row r="14643" spans="22:22" x14ac:dyDescent="0.35">
      <c r="V14643" s="17"/>
    </row>
    <row r="14644" spans="22:22" x14ac:dyDescent="0.35">
      <c r="V14644" s="17"/>
    </row>
    <row r="14645" spans="22:22" x14ac:dyDescent="0.35">
      <c r="V14645" s="17"/>
    </row>
    <row r="14646" spans="22:22" x14ac:dyDescent="0.35">
      <c r="V14646" s="17"/>
    </row>
    <row r="14647" spans="22:22" x14ac:dyDescent="0.35">
      <c r="V14647" s="17"/>
    </row>
    <row r="14648" spans="22:22" x14ac:dyDescent="0.35">
      <c r="V14648" s="17"/>
    </row>
    <row r="14649" spans="22:22" x14ac:dyDescent="0.35">
      <c r="V14649" s="17"/>
    </row>
    <row r="14650" spans="22:22" x14ac:dyDescent="0.35">
      <c r="V14650" s="17"/>
    </row>
    <row r="14651" spans="22:22" x14ac:dyDescent="0.35">
      <c r="V14651" s="17"/>
    </row>
    <row r="14652" spans="22:22" x14ac:dyDescent="0.35">
      <c r="V14652" s="17"/>
    </row>
    <row r="14653" spans="22:22" x14ac:dyDescent="0.35">
      <c r="V14653" s="17"/>
    </row>
    <row r="14654" spans="22:22" x14ac:dyDescent="0.35">
      <c r="V14654" s="17"/>
    </row>
    <row r="14655" spans="22:22" x14ac:dyDescent="0.35">
      <c r="V14655" s="17"/>
    </row>
    <row r="14656" spans="22:22" x14ac:dyDescent="0.35">
      <c r="V14656" s="17"/>
    </row>
    <row r="14657" spans="22:22" x14ac:dyDescent="0.35">
      <c r="V14657" s="17"/>
    </row>
    <row r="14658" spans="22:22" x14ac:dyDescent="0.35">
      <c r="V14658" s="17"/>
    </row>
    <row r="14659" spans="22:22" x14ac:dyDescent="0.35">
      <c r="V14659" s="17"/>
    </row>
    <row r="14660" spans="22:22" x14ac:dyDescent="0.35">
      <c r="V14660" s="17"/>
    </row>
    <row r="14661" spans="22:22" x14ac:dyDescent="0.35">
      <c r="V14661" s="17"/>
    </row>
    <row r="14662" spans="22:22" x14ac:dyDescent="0.35">
      <c r="V14662" s="17"/>
    </row>
    <row r="14663" spans="22:22" x14ac:dyDescent="0.35">
      <c r="V14663" s="17"/>
    </row>
    <row r="14664" spans="22:22" x14ac:dyDescent="0.35">
      <c r="V14664" s="17"/>
    </row>
    <row r="14665" spans="22:22" x14ac:dyDescent="0.35">
      <c r="V14665" s="17"/>
    </row>
    <row r="14666" spans="22:22" x14ac:dyDescent="0.35">
      <c r="V14666" s="17"/>
    </row>
    <row r="14667" spans="22:22" x14ac:dyDescent="0.35">
      <c r="V14667" s="17"/>
    </row>
    <row r="14668" spans="22:22" x14ac:dyDescent="0.35">
      <c r="V14668" s="17"/>
    </row>
    <row r="14669" spans="22:22" x14ac:dyDescent="0.35">
      <c r="V14669" s="17"/>
    </row>
    <row r="14670" spans="22:22" x14ac:dyDescent="0.35">
      <c r="V14670" s="17"/>
    </row>
    <row r="14671" spans="22:22" x14ac:dyDescent="0.35">
      <c r="V14671" s="17"/>
    </row>
    <row r="14672" spans="22:22" x14ac:dyDescent="0.35">
      <c r="V14672" s="17"/>
    </row>
    <row r="14673" spans="22:22" x14ac:dyDescent="0.35">
      <c r="V14673" s="17"/>
    </row>
    <row r="14674" spans="22:22" x14ac:dyDescent="0.35">
      <c r="V14674" s="17"/>
    </row>
    <row r="14675" spans="22:22" x14ac:dyDescent="0.35">
      <c r="V14675" s="17"/>
    </row>
    <row r="14676" spans="22:22" x14ac:dyDescent="0.35">
      <c r="V14676" s="17"/>
    </row>
    <row r="14677" spans="22:22" x14ac:dyDescent="0.35">
      <c r="V14677" s="17"/>
    </row>
    <row r="14678" spans="22:22" x14ac:dyDescent="0.35">
      <c r="V14678" s="17"/>
    </row>
    <row r="14679" spans="22:22" x14ac:dyDescent="0.35">
      <c r="V14679" s="17"/>
    </row>
    <row r="14680" spans="22:22" x14ac:dyDescent="0.35">
      <c r="V14680" s="17"/>
    </row>
    <row r="14681" spans="22:22" x14ac:dyDescent="0.35">
      <c r="V14681" s="17"/>
    </row>
    <row r="14682" spans="22:22" x14ac:dyDescent="0.35">
      <c r="V14682" s="17"/>
    </row>
    <row r="14683" spans="22:22" x14ac:dyDescent="0.35">
      <c r="V14683" s="17"/>
    </row>
    <row r="14684" spans="22:22" x14ac:dyDescent="0.35">
      <c r="V14684" s="17"/>
    </row>
    <row r="14685" spans="22:22" x14ac:dyDescent="0.35">
      <c r="V14685" s="17"/>
    </row>
    <row r="14686" spans="22:22" x14ac:dyDescent="0.35">
      <c r="V14686" s="17"/>
    </row>
    <row r="14687" spans="22:22" x14ac:dyDescent="0.35">
      <c r="V14687" s="17"/>
    </row>
    <row r="14688" spans="22:22" x14ac:dyDescent="0.35">
      <c r="V14688" s="17"/>
    </row>
    <row r="14689" spans="22:22" x14ac:dyDescent="0.35">
      <c r="V14689" s="17"/>
    </row>
    <row r="14690" spans="22:22" x14ac:dyDescent="0.35">
      <c r="V14690" s="17"/>
    </row>
    <row r="14691" spans="22:22" x14ac:dyDescent="0.35">
      <c r="V14691" s="17"/>
    </row>
    <row r="14692" spans="22:22" x14ac:dyDescent="0.35">
      <c r="V14692" s="17"/>
    </row>
    <row r="14693" spans="22:22" x14ac:dyDescent="0.35">
      <c r="V14693" s="17"/>
    </row>
    <row r="14694" spans="22:22" x14ac:dyDescent="0.35">
      <c r="V14694" s="17"/>
    </row>
    <row r="14695" spans="22:22" x14ac:dyDescent="0.35">
      <c r="V14695" s="17"/>
    </row>
    <row r="14696" spans="22:22" x14ac:dyDescent="0.35">
      <c r="V14696" s="17"/>
    </row>
    <row r="14697" spans="22:22" x14ac:dyDescent="0.35">
      <c r="V14697" s="17"/>
    </row>
    <row r="14698" spans="22:22" x14ac:dyDescent="0.35">
      <c r="V14698" s="17"/>
    </row>
    <row r="14699" spans="22:22" x14ac:dyDescent="0.35">
      <c r="V14699" s="17"/>
    </row>
    <row r="14700" spans="22:22" x14ac:dyDescent="0.35">
      <c r="V14700" s="17"/>
    </row>
    <row r="14701" spans="22:22" x14ac:dyDescent="0.35">
      <c r="V14701" s="17"/>
    </row>
    <row r="14702" spans="22:22" x14ac:dyDescent="0.35">
      <c r="V14702" s="17"/>
    </row>
    <row r="14703" spans="22:22" x14ac:dyDescent="0.35">
      <c r="V14703" s="17"/>
    </row>
    <row r="14704" spans="22:22" x14ac:dyDescent="0.35">
      <c r="V14704" s="17"/>
    </row>
    <row r="14705" spans="22:22" x14ac:dyDescent="0.35">
      <c r="V14705" s="17"/>
    </row>
    <row r="14706" spans="22:22" x14ac:dyDescent="0.35">
      <c r="V14706" s="17"/>
    </row>
    <row r="14707" spans="22:22" x14ac:dyDescent="0.35">
      <c r="V14707" s="17"/>
    </row>
    <row r="14708" spans="22:22" x14ac:dyDescent="0.35">
      <c r="V14708" s="17"/>
    </row>
    <row r="14709" spans="22:22" x14ac:dyDescent="0.35">
      <c r="V14709" s="17"/>
    </row>
    <row r="14710" spans="22:22" x14ac:dyDescent="0.35">
      <c r="V14710" s="17"/>
    </row>
    <row r="14711" spans="22:22" x14ac:dyDescent="0.35">
      <c r="V14711" s="17"/>
    </row>
    <row r="14712" spans="22:22" x14ac:dyDescent="0.35">
      <c r="V14712" s="17"/>
    </row>
    <row r="14713" spans="22:22" x14ac:dyDescent="0.35">
      <c r="V14713" s="17"/>
    </row>
    <row r="14714" spans="22:22" x14ac:dyDescent="0.35">
      <c r="V14714" s="17"/>
    </row>
    <row r="14715" spans="22:22" x14ac:dyDescent="0.35">
      <c r="V14715" s="17"/>
    </row>
    <row r="14716" spans="22:22" x14ac:dyDescent="0.35">
      <c r="V14716" s="17"/>
    </row>
    <row r="14717" spans="22:22" x14ac:dyDescent="0.35">
      <c r="V14717" s="17"/>
    </row>
    <row r="14718" spans="22:22" x14ac:dyDescent="0.35">
      <c r="V14718" s="17"/>
    </row>
    <row r="14719" spans="22:22" x14ac:dyDescent="0.35">
      <c r="V14719" s="17"/>
    </row>
    <row r="14720" spans="22:22" x14ac:dyDescent="0.35">
      <c r="V14720" s="17"/>
    </row>
    <row r="14721" spans="22:22" x14ac:dyDescent="0.35">
      <c r="V14721" s="17"/>
    </row>
    <row r="14722" spans="22:22" x14ac:dyDescent="0.35">
      <c r="V14722" s="17"/>
    </row>
    <row r="14723" spans="22:22" x14ac:dyDescent="0.35">
      <c r="V14723" s="17"/>
    </row>
    <row r="14724" spans="22:22" x14ac:dyDescent="0.35">
      <c r="V14724" s="17"/>
    </row>
    <row r="14725" spans="22:22" x14ac:dyDescent="0.35">
      <c r="V14725" s="17"/>
    </row>
    <row r="14726" spans="22:22" x14ac:dyDescent="0.35">
      <c r="V14726" s="17"/>
    </row>
    <row r="14727" spans="22:22" x14ac:dyDescent="0.35">
      <c r="V14727" s="17"/>
    </row>
    <row r="14728" spans="22:22" x14ac:dyDescent="0.35">
      <c r="V14728" s="17"/>
    </row>
    <row r="14729" spans="22:22" x14ac:dyDescent="0.35">
      <c r="V14729" s="17"/>
    </row>
    <row r="14730" spans="22:22" x14ac:dyDescent="0.35">
      <c r="V14730" s="17"/>
    </row>
    <row r="14731" spans="22:22" x14ac:dyDescent="0.35">
      <c r="V14731" s="17"/>
    </row>
    <row r="14732" spans="22:22" x14ac:dyDescent="0.35">
      <c r="V14732" s="17"/>
    </row>
    <row r="14733" spans="22:22" x14ac:dyDescent="0.35">
      <c r="V14733" s="17"/>
    </row>
    <row r="14734" spans="22:22" x14ac:dyDescent="0.35">
      <c r="V14734" s="17"/>
    </row>
    <row r="14735" spans="22:22" x14ac:dyDescent="0.35">
      <c r="V14735" s="17"/>
    </row>
    <row r="14736" spans="22:22" x14ac:dyDescent="0.35">
      <c r="V14736" s="17"/>
    </row>
    <row r="14737" spans="22:22" x14ac:dyDescent="0.35">
      <c r="V14737" s="17"/>
    </row>
    <row r="14738" spans="22:22" x14ac:dyDescent="0.35">
      <c r="V14738" s="17"/>
    </row>
    <row r="14739" spans="22:22" x14ac:dyDescent="0.35">
      <c r="V14739" s="17"/>
    </row>
    <row r="14740" spans="22:22" x14ac:dyDescent="0.35">
      <c r="V14740" s="17"/>
    </row>
    <row r="14741" spans="22:22" x14ac:dyDescent="0.35">
      <c r="V14741" s="17"/>
    </row>
    <row r="14742" spans="22:22" x14ac:dyDescent="0.35">
      <c r="V14742" s="17"/>
    </row>
    <row r="14743" spans="22:22" x14ac:dyDescent="0.35">
      <c r="V14743" s="17"/>
    </row>
    <row r="14744" spans="22:22" x14ac:dyDescent="0.35">
      <c r="V14744" s="17"/>
    </row>
    <row r="14745" spans="22:22" x14ac:dyDescent="0.35">
      <c r="V14745" s="17"/>
    </row>
    <row r="14746" spans="22:22" x14ac:dyDescent="0.35">
      <c r="V14746" s="17"/>
    </row>
    <row r="14747" spans="22:22" x14ac:dyDescent="0.35">
      <c r="V14747" s="17"/>
    </row>
    <row r="14748" spans="22:22" x14ac:dyDescent="0.35">
      <c r="V14748" s="17"/>
    </row>
    <row r="14749" spans="22:22" x14ac:dyDescent="0.35">
      <c r="V14749" s="17"/>
    </row>
    <row r="14750" spans="22:22" x14ac:dyDescent="0.35">
      <c r="V14750" s="17"/>
    </row>
    <row r="14751" spans="22:22" x14ac:dyDescent="0.35">
      <c r="V14751" s="17"/>
    </row>
    <row r="14752" spans="22:22" x14ac:dyDescent="0.35">
      <c r="V14752" s="17"/>
    </row>
    <row r="14753" spans="22:22" x14ac:dyDescent="0.35">
      <c r="V14753" s="17"/>
    </row>
    <row r="14754" spans="22:22" x14ac:dyDescent="0.35">
      <c r="V14754" s="17"/>
    </row>
    <row r="14755" spans="22:22" x14ac:dyDescent="0.35">
      <c r="V14755" s="17"/>
    </row>
    <row r="14756" spans="22:22" x14ac:dyDescent="0.35">
      <c r="V14756" s="17"/>
    </row>
    <row r="14757" spans="22:22" x14ac:dyDescent="0.35">
      <c r="V14757" s="17"/>
    </row>
    <row r="14758" spans="22:22" x14ac:dyDescent="0.35">
      <c r="V14758" s="17"/>
    </row>
    <row r="14759" spans="22:22" x14ac:dyDescent="0.35">
      <c r="V14759" s="17"/>
    </row>
    <row r="14760" spans="22:22" x14ac:dyDescent="0.35">
      <c r="V14760" s="17"/>
    </row>
    <row r="14761" spans="22:22" x14ac:dyDescent="0.35">
      <c r="V14761" s="17"/>
    </row>
    <row r="14762" spans="22:22" x14ac:dyDescent="0.35">
      <c r="V14762" s="17"/>
    </row>
    <row r="14763" spans="22:22" x14ac:dyDescent="0.35">
      <c r="V14763" s="17"/>
    </row>
    <row r="14764" spans="22:22" x14ac:dyDescent="0.35">
      <c r="V14764" s="17"/>
    </row>
    <row r="14765" spans="22:22" x14ac:dyDescent="0.35">
      <c r="V14765" s="17"/>
    </row>
    <row r="14766" spans="22:22" x14ac:dyDescent="0.35">
      <c r="V14766" s="17"/>
    </row>
    <row r="14767" spans="22:22" x14ac:dyDescent="0.35">
      <c r="V14767" s="17"/>
    </row>
    <row r="14768" spans="22:22" x14ac:dyDescent="0.35">
      <c r="V14768" s="17"/>
    </row>
    <row r="14769" spans="22:22" x14ac:dyDescent="0.35">
      <c r="V14769" s="17"/>
    </row>
    <row r="14770" spans="22:22" x14ac:dyDescent="0.35">
      <c r="V14770" s="17"/>
    </row>
    <row r="14771" spans="22:22" x14ac:dyDescent="0.35">
      <c r="V14771" s="17"/>
    </row>
    <row r="14772" spans="22:22" x14ac:dyDescent="0.35">
      <c r="V14772" s="17"/>
    </row>
    <row r="14773" spans="22:22" x14ac:dyDescent="0.35">
      <c r="V14773" s="17"/>
    </row>
    <row r="14774" spans="22:22" x14ac:dyDescent="0.35">
      <c r="V14774" s="17"/>
    </row>
    <row r="14775" spans="22:22" x14ac:dyDescent="0.35">
      <c r="V14775" s="17"/>
    </row>
    <row r="14776" spans="22:22" x14ac:dyDescent="0.35">
      <c r="V14776" s="17"/>
    </row>
    <row r="14777" spans="22:22" x14ac:dyDescent="0.35">
      <c r="V14777" s="17"/>
    </row>
    <row r="14778" spans="22:22" x14ac:dyDescent="0.35">
      <c r="V14778" s="17"/>
    </row>
    <row r="14779" spans="22:22" x14ac:dyDescent="0.35">
      <c r="V14779" s="17"/>
    </row>
    <row r="14780" spans="22:22" x14ac:dyDescent="0.35">
      <c r="V14780" s="17"/>
    </row>
    <row r="14781" spans="22:22" x14ac:dyDescent="0.35">
      <c r="V14781" s="17"/>
    </row>
    <row r="14782" spans="22:22" x14ac:dyDescent="0.35">
      <c r="V14782" s="17"/>
    </row>
    <row r="14783" spans="22:22" x14ac:dyDescent="0.35">
      <c r="V14783" s="17"/>
    </row>
    <row r="14784" spans="22:22" x14ac:dyDescent="0.35">
      <c r="V14784" s="17"/>
    </row>
    <row r="14785" spans="22:22" x14ac:dyDescent="0.35">
      <c r="V14785" s="17"/>
    </row>
    <row r="14786" spans="22:22" x14ac:dyDescent="0.35">
      <c r="V14786" s="17"/>
    </row>
    <row r="14787" spans="22:22" x14ac:dyDescent="0.35">
      <c r="V14787" s="17"/>
    </row>
    <row r="14788" spans="22:22" x14ac:dyDescent="0.35">
      <c r="V14788" s="17"/>
    </row>
    <row r="14789" spans="22:22" x14ac:dyDescent="0.35">
      <c r="V14789" s="17"/>
    </row>
    <row r="14790" spans="22:22" x14ac:dyDescent="0.35">
      <c r="V14790" s="17"/>
    </row>
    <row r="14791" spans="22:22" x14ac:dyDescent="0.35">
      <c r="V14791" s="17"/>
    </row>
    <row r="14792" spans="22:22" x14ac:dyDescent="0.35">
      <c r="V14792" s="17"/>
    </row>
    <row r="14793" spans="22:22" x14ac:dyDescent="0.35">
      <c r="V14793" s="17"/>
    </row>
    <row r="14794" spans="22:22" x14ac:dyDescent="0.35">
      <c r="V14794" s="17"/>
    </row>
    <row r="14795" spans="22:22" x14ac:dyDescent="0.35">
      <c r="V14795" s="17"/>
    </row>
    <row r="14796" spans="22:22" x14ac:dyDescent="0.35">
      <c r="V14796" s="17"/>
    </row>
    <row r="14797" spans="22:22" x14ac:dyDescent="0.35">
      <c r="V14797" s="17"/>
    </row>
    <row r="14798" spans="22:22" x14ac:dyDescent="0.35">
      <c r="V14798" s="17"/>
    </row>
    <row r="14799" spans="22:22" x14ac:dyDescent="0.35">
      <c r="V14799" s="17"/>
    </row>
    <row r="14800" spans="22:22" x14ac:dyDescent="0.35">
      <c r="V14800" s="17"/>
    </row>
    <row r="14801" spans="22:22" x14ac:dyDescent="0.35">
      <c r="V14801" s="17"/>
    </row>
    <row r="14802" spans="22:22" x14ac:dyDescent="0.35">
      <c r="V14802" s="17"/>
    </row>
    <row r="14803" spans="22:22" x14ac:dyDescent="0.35">
      <c r="V14803" s="17"/>
    </row>
    <row r="14804" spans="22:22" x14ac:dyDescent="0.35">
      <c r="V14804" s="17"/>
    </row>
    <row r="14805" spans="22:22" x14ac:dyDescent="0.35">
      <c r="V14805" s="17"/>
    </row>
    <row r="14806" spans="22:22" x14ac:dyDescent="0.35">
      <c r="V14806" s="17"/>
    </row>
    <row r="14807" spans="22:22" x14ac:dyDescent="0.35">
      <c r="V14807" s="17"/>
    </row>
    <row r="14808" spans="22:22" x14ac:dyDescent="0.35">
      <c r="V14808" s="17"/>
    </row>
    <row r="14809" spans="22:22" x14ac:dyDescent="0.35">
      <c r="V14809" s="17"/>
    </row>
    <row r="14810" spans="22:22" x14ac:dyDescent="0.35">
      <c r="V14810" s="17"/>
    </row>
    <row r="14811" spans="22:22" x14ac:dyDescent="0.35">
      <c r="V14811" s="17"/>
    </row>
    <row r="14812" spans="22:22" x14ac:dyDescent="0.35">
      <c r="V14812" s="17"/>
    </row>
    <row r="14813" spans="22:22" x14ac:dyDescent="0.35">
      <c r="V14813" s="17"/>
    </row>
    <row r="14814" spans="22:22" x14ac:dyDescent="0.35">
      <c r="V14814" s="17"/>
    </row>
    <row r="14815" spans="22:22" x14ac:dyDescent="0.35">
      <c r="V14815" s="17"/>
    </row>
    <row r="14816" spans="22:22" x14ac:dyDescent="0.35">
      <c r="V14816" s="17"/>
    </row>
    <row r="14817" spans="22:22" x14ac:dyDescent="0.35">
      <c r="V14817" s="17"/>
    </row>
    <row r="14818" spans="22:22" x14ac:dyDescent="0.35">
      <c r="V14818" s="17"/>
    </row>
    <row r="14819" spans="22:22" x14ac:dyDescent="0.35">
      <c r="V14819" s="17"/>
    </row>
    <row r="14820" spans="22:22" x14ac:dyDescent="0.35">
      <c r="V14820" s="17"/>
    </row>
    <row r="14821" spans="22:22" x14ac:dyDescent="0.35">
      <c r="V14821" s="17"/>
    </row>
    <row r="14822" spans="22:22" x14ac:dyDescent="0.35">
      <c r="V14822" s="17"/>
    </row>
    <row r="14823" spans="22:22" x14ac:dyDescent="0.35">
      <c r="V14823" s="17"/>
    </row>
    <row r="14824" spans="22:22" x14ac:dyDescent="0.35">
      <c r="V14824" s="17"/>
    </row>
    <row r="14825" spans="22:22" x14ac:dyDescent="0.35">
      <c r="V14825" s="17"/>
    </row>
    <row r="14826" spans="22:22" x14ac:dyDescent="0.35">
      <c r="V14826" s="17"/>
    </row>
    <row r="14827" spans="22:22" x14ac:dyDescent="0.35">
      <c r="V14827" s="17"/>
    </row>
    <row r="14828" spans="22:22" x14ac:dyDescent="0.35">
      <c r="V14828" s="17"/>
    </row>
    <row r="14829" spans="22:22" x14ac:dyDescent="0.35">
      <c r="V14829" s="17"/>
    </row>
    <row r="14830" spans="22:22" x14ac:dyDescent="0.35">
      <c r="V14830" s="17"/>
    </row>
    <row r="14831" spans="22:22" x14ac:dyDescent="0.35">
      <c r="V14831" s="17"/>
    </row>
    <row r="14832" spans="22:22" x14ac:dyDescent="0.35">
      <c r="V14832" s="17"/>
    </row>
    <row r="14833" spans="22:22" x14ac:dyDescent="0.35">
      <c r="V14833" s="17"/>
    </row>
    <row r="14834" spans="22:22" x14ac:dyDescent="0.35">
      <c r="V14834" s="17"/>
    </row>
    <row r="14835" spans="22:22" x14ac:dyDescent="0.35">
      <c r="V14835" s="17"/>
    </row>
    <row r="14836" spans="22:22" x14ac:dyDescent="0.35">
      <c r="V14836" s="17"/>
    </row>
    <row r="14837" spans="22:22" x14ac:dyDescent="0.35">
      <c r="V14837" s="17"/>
    </row>
    <row r="14838" spans="22:22" x14ac:dyDescent="0.35">
      <c r="V14838" s="17"/>
    </row>
    <row r="14839" spans="22:22" x14ac:dyDescent="0.35">
      <c r="V14839" s="17"/>
    </row>
    <row r="14840" spans="22:22" x14ac:dyDescent="0.35">
      <c r="V14840" s="17"/>
    </row>
    <row r="14841" spans="22:22" x14ac:dyDescent="0.35">
      <c r="V14841" s="17"/>
    </row>
    <row r="14842" spans="22:22" x14ac:dyDescent="0.35">
      <c r="V14842" s="17"/>
    </row>
    <row r="14843" spans="22:22" x14ac:dyDescent="0.35">
      <c r="V14843" s="17"/>
    </row>
    <row r="14844" spans="22:22" x14ac:dyDescent="0.35">
      <c r="V14844" s="17"/>
    </row>
    <row r="14845" spans="22:22" x14ac:dyDescent="0.35">
      <c r="V14845" s="17"/>
    </row>
    <row r="14846" spans="22:22" x14ac:dyDescent="0.35">
      <c r="V14846" s="17"/>
    </row>
    <row r="14847" spans="22:22" x14ac:dyDescent="0.35">
      <c r="V14847" s="17"/>
    </row>
    <row r="14848" spans="22:22" x14ac:dyDescent="0.35">
      <c r="V14848" s="17"/>
    </row>
    <row r="14849" spans="22:22" x14ac:dyDescent="0.35">
      <c r="V14849" s="17"/>
    </row>
    <row r="14850" spans="22:22" x14ac:dyDescent="0.35">
      <c r="V14850" s="17"/>
    </row>
    <row r="14851" spans="22:22" x14ac:dyDescent="0.35">
      <c r="V14851" s="17"/>
    </row>
    <row r="14852" spans="22:22" x14ac:dyDescent="0.35">
      <c r="V14852" s="17"/>
    </row>
    <row r="14853" spans="22:22" x14ac:dyDescent="0.35">
      <c r="V14853" s="17"/>
    </row>
    <row r="14854" spans="22:22" x14ac:dyDescent="0.35">
      <c r="V14854" s="17"/>
    </row>
    <row r="14855" spans="22:22" x14ac:dyDescent="0.35">
      <c r="V14855" s="17"/>
    </row>
    <row r="14856" spans="22:22" x14ac:dyDescent="0.35">
      <c r="V14856" s="17"/>
    </row>
    <row r="14857" spans="22:22" x14ac:dyDescent="0.35">
      <c r="V14857" s="17"/>
    </row>
    <row r="14858" spans="22:22" x14ac:dyDescent="0.35">
      <c r="V14858" s="17"/>
    </row>
    <row r="14859" spans="22:22" x14ac:dyDescent="0.35">
      <c r="V14859" s="17"/>
    </row>
    <row r="14860" spans="22:22" x14ac:dyDescent="0.35">
      <c r="V14860" s="17"/>
    </row>
    <row r="14861" spans="22:22" x14ac:dyDescent="0.35">
      <c r="V14861" s="17"/>
    </row>
    <row r="14862" spans="22:22" x14ac:dyDescent="0.35">
      <c r="V14862" s="17"/>
    </row>
    <row r="14863" spans="22:22" x14ac:dyDescent="0.35">
      <c r="V14863" s="17"/>
    </row>
    <row r="14864" spans="22:22" x14ac:dyDescent="0.35">
      <c r="V14864" s="17"/>
    </row>
    <row r="14865" spans="22:22" x14ac:dyDescent="0.35">
      <c r="V14865" s="17"/>
    </row>
    <row r="14866" spans="22:22" x14ac:dyDescent="0.35">
      <c r="V14866" s="17"/>
    </row>
    <row r="14867" spans="22:22" x14ac:dyDescent="0.35">
      <c r="V14867" s="17"/>
    </row>
    <row r="14868" spans="22:22" x14ac:dyDescent="0.35">
      <c r="V14868" s="17"/>
    </row>
    <row r="14869" spans="22:22" x14ac:dyDescent="0.35">
      <c r="V14869" s="17"/>
    </row>
    <row r="14870" spans="22:22" x14ac:dyDescent="0.35">
      <c r="V14870" s="17"/>
    </row>
    <row r="14871" spans="22:22" x14ac:dyDescent="0.35">
      <c r="V14871" s="17"/>
    </row>
    <row r="14872" spans="22:22" x14ac:dyDescent="0.35">
      <c r="V14872" s="17"/>
    </row>
    <row r="14873" spans="22:22" x14ac:dyDescent="0.35">
      <c r="V14873" s="17"/>
    </row>
    <row r="14874" spans="22:22" x14ac:dyDescent="0.35">
      <c r="V14874" s="17"/>
    </row>
    <row r="14875" spans="22:22" x14ac:dyDescent="0.35">
      <c r="V14875" s="17"/>
    </row>
    <row r="14876" spans="22:22" x14ac:dyDescent="0.35">
      <c r="V14876" s="17"/>
    </row>
    <row r="14877" spans="22:22" x14ac:dyDescent="0.35">
      <c r="V14877" s="17"/>
    </row>
    <row r="14878" spans="22:22" x14ac:dyDescent="0.35">
      <c r="V14878" s="17"/>
    </row>
    <row r="14879" spans="22:22" x14ac:dyDescent="0.35">
      <c r="V14879" s="17"/>
    </row>
    <row r="14880" spans="22:22" x14ac:dyDescent="0.35">
      <c r="V14880" s="17"/>
    </row>
    <row r="14881" spans="22:22" x14ac:dyDescent="0.35">
      <c r="V14881" s="17"/>
    </row>
    <row r="14882" spans="22:22" x14ac:dyDescent="0.35">
      <c r="V14882" s="17"/>
    </row>
    <row r="14883" spans="22:22" x14ac:dyDescent="0.35">
      <c r="V14883" s="17"/>
    </row>
    <row r="14884" spans="22:22" x14ac:dyDescent="0.35">
      <c r="V14884" s="17"/>
    </row>
    <row r="14885" spans="22:22" x14ac:dyDescent="0.35">
      <c r="V14885" s="17"/>
    </row>
    <row r="14886" spans="22:22" x14ac:dyDescent="0.35">
      <c r="V14886" s="17"/>
    </row>
    <row r="14887" spans="22:22" x14ac:dyDescent="0.35">
      <c r="V14887" s="17"/>
    </row>
    <row r="14888" spans="22:22" x14ac:dyDescent="0.35">
      <c r="V14888" s="17"/>
    </row>
    <row r="14889" spans="22:22" x14ac:dyDescent="0.35">
      <c r="V14889" s="17"/>
    </row>
    <row r="14890" spans="22:22" x14ac:dyDescent="0.35">
      <c r="V14890" s="17"/>
    </row>
    <row r="14891" spans="22:22" x14ac:dyDescent="0.35">
      <c r="V14891" s="17"/>
    </row>
    <row r="14892" spans="22:22" x14ac:dyDescent="0.35">
      <c r="V14892" s="17"/>
    </row>
    <row r="14893" spans="22:22" x14ac:dyDescent="0.35">
      <c r="V14893" s="17"/>
    </row>
    <row r="14894" spans="22:22" x14ac:dyDescent="0.35">
      <c r="V14894" s="17"/>
    </row>
    <row r="14895" spans="22:22" x14ac:dyDescent="0.35">
      <c r="V14895" s="17"/>
    </row>
    <row r="14896" spans="22:22" x14ac:dyDescent="0.35">
      <c r="V14896" s="17"/>
    </row>
    <row r="14897" spans="22:22" x14ac:dyDescent="0.35">
      <c r="V14897" s="17"/>
    </row>
    <row r="14898" spans="22:22" x14ac:dyDescent="0.35">
      <c r="V14898" s="17"/>
    </row>
    <row r="14899" spans="22:22" x14ac:dyDescent="0.35">
      <c r="V14899" s="17"/>
    </row>
    <row r="14900" spans="22:22" x14ac:dyDescent="0.35">
      <c r="V14900" s="17"/>
    </row>
    <row r="14901" spans="22:22" x14ac:dyDescent="0.35">
      <c r="V14901" s="17"/>
    </row>
    <row r="14902" spans="22:22" x14ac:dyDescent="0.35">
      <c r="V14902" s="17"/>
    </row>
    <row r="14903" spans="22:22" x14ac:dyDescent="0.35">
      <c r="V14903" s="17"/>
    </row>
    <row r="14904" spans="22:22" x14ac:dyDescent="0.35">
      <c r="V14904" s="17"/>
    </row>
    <row r="14905" spans="22:22" x14ac:dyDescent="0.35">
      <c r="V14905" s="17"/>
    </row>
    <row r="14906" spans="22:22" x14ac:dyDescent="0.35">
      <c r="V14906" s="17"/>
    </row>
    <row r="14907" spans="22:22" x14ac:dyDescent="0.35">
      <c r="V14907" s="17"/>
    </row>
    <row r="14908" spans="22:22" x14ac:dyDescent="0.35">
      <c r="V14908" s="17"/>
    </row>
    <row r="14909" spans="22:22" x14ac:dyDescent="0.35">
      <c r="V14909" s="17"/>
    </row>
    <row r="14910" spans="22:22" x14ac:dyDescent="0.35">
      <c r="V14910" s="17"/>
    </row>
    <row r="14911" spans="22:22" x14ac:dyDescent="0.35">
      <c r="V14911" s="17"/>
    </row>
    <row r="14912" spans="22:22" x14ac:dyDescent="0.35">
      <c r="V14912" s="17"/>
    </row>
    <row r="14913" spans="22:22" x14ac:dyDescent="0.35">
      <c r="V14913" s="17"/>
    </row>
    <row r="14914" spans="22:22" x14ac:dyDescent="0.35">
      <c r="V14914" s="17"/>
    </row>
    <row r="14915" spans="22:22" x14ac:dyDescent="0.35">
      <c r="V14915" s="17"/>
    </row>
    <row r="14916" spans="22:22" x14ac:dyDescent="0.35">
      <c r="V14916" s="17"/>
    </row>
    <row r="14917" spans="22:22" x14ac:dyDescent="0.35">
      <c r="V14917" s="17"/>
    </row>
    <row r="14918" spans="22:22" x14ac:dyDescent="0.35">
      <c r="V14918" s="17"/>
    </row>
    <row r="14919" spans="22:22" x14ac:dyDescent="0.35">
      <c r="V14919" s="17"/>
    </row>
    <row r="14920" spans="22:22" x14ac:dyDescent="0.35">
      <c r="V14920" s="17"/>
    </row>
    <row r="14921" spans="22:22" x14ac:dyDescent="0.35">
      <c r="V14921" s="17"/>
    </row>
    <row r="14922" spans="22:22" x14ac:dyDescent="0.35">
      <c r="V14922" s="17"/>
    </row>
    <row r="14923" spans="22:22" x14ac:dyDescent="0.35">
      <c r="V14923" s="17"/>
    </row>
    <row r="14924" spans="22:22" x14ac:dyDescent="0.35">
      <c r="V14924" s="17"/>
    </row>
    <row r="14925" spans="22:22" x14ac:dyDescent="0.35">
      <c r="V14925" s="17"/>
    </row>
    <row r="14926" spans="22:22" x14ac:dyDescent="0.35">
      <c r="V14926" s="17"/>
    </row>
    <row r="14927" spans="22:22" x14ac:dyDescent="0.35">
      <c r="V14927" s="17"/>
    </row>
    <row r="14928" spans="22:22" x14ac:dyDescent="0.35">
      <c r="V14928" s="17"/>
    </row>
    <row r="14929" spans="22:22" x14ac:dyDescent="0.35">
      <c r="V14929" s="17"/>
    </row>
    <row r="14930" spans="22:22" x14ac:dyDescent="0.35">
      <c r="V14930" s="17"/>
    </row>
    <row r="14931" spans="22:22" x14ac:dyDescent="0.35">
      <c r="V14931" s="17"/>
    </row>
    <row r="14932" spans="22:22" x14ac:dyDescent="0.35">
      <c r="V14932" s="17"/>
    </row>
    <row r="14933" spans="22:22" x14ac:dyDescent="0.35">
      <c r="V14933" s="17"/>
    </row>
    <row r="14934" spans="22:22" x14ac:dyDescent="0.35">
      <c r="V14934" s="17"/>
    </row>
    <row r="14935" spans="22:22" x14ac:dyDescent="0.35">
      <c r="V14935" s="17"/>
    </row>
    <row r="14936" spans="22:22" x14ac:dyDescent="0.35">
      <c r="V14936" s="17"/>
    </row>
    <row r="14937" spans="22:22" x14ac:dyDescent="0.35">
      <c r="V14937" s="17"/>
    </row>
    <row r="14938" spans="22:22" x14ac:dyDescent="0.35">
      <c r="V14938" s="17"/>
    </row>
    <row r="14939" spans="22:22" x14ac:dyDescent="0.35">
      <c r="V14939" s="17"/>
    </row>
    <row r="14940" spans="22:22" x14ac:dyDescent="0.35">
      <c r="V14940" s="17"/>
    </row>
    <row r="14941" spans="22:22" x14ac:dyDescent="0.35">
      <c r="V14941" s="17"/>
    </row>
    <row r="14942" spans="22:22" x14ac:dyDescent="0.35">
      <c r="V14942" s="17"/>
    </row>
    <row r="14943" spans="22:22" x14ac:dyDescent="0.35">
      <c r="V14943" s="17"/>
    </row>
    <row r="14944" spans="22:22" x14ac:dyDescent="0.35">
      <c r="V14944" s="17"/>
    </row>
    <row r="14945" spans="22:22" x14ac:dyDescent="0.35">
      <c r="V14945" s="17"/>
    </row>
    <row r="14946" spans="22:22" x14ac:dyDescent="0.35">
      <c r="V14946" s="17"/>
    </row>
    <row r="14947" spans="22:22" x14ac:dyDescent="0.35">
      <c r="V14947" s="17"/>
    </row>
    <row r="14948" spans="22:22" x14ac:dyDescent="0.35">
      <c r="V14948" s="17"/>
    </row>
    <row r="14949" spans="22:22" x14ac:dyDescent="0.35">
      <c r="V14949" s="17"/>
    </row>
    <row r="14950" spans="22:22" x14ac:dyDescent="0.35">
      <c r="V14950" s="17"/>
    </row>
    <row r="14951" spans="22:22" x14ac:dyDescent="0.35">
      <c r="V14951" s="17"/>
    </row>
    <row r="14952" spans="22:22" x14ac:dyDescent="0.35">
      <c r="V14952" s="17"/>
    </row>
    <row r="14953" spans="22:22" x14ac:dyDescent="0.35">
      <c r="V14953" s="17"/>
    </row>
    <row r="14954" spans="22:22" x14ac:dyDescent="0.35">
      <c r="V14954" s="17"/>
    </row>
    <row r="14955" spans="22:22" x14ac:dyDescent="0.35">
      <c r="V14955" s="17"/>
    </row>
    <row r="14956" spans="22:22" x14ac:dyDescent="0.35">
      <c r="V14956" s="17"/>
    </row>
    <row r="14957" spans="22:22" x14ac:dyDescent="0.35">
      <c r="V14957" s="17"/>
    </row>
    <row r="14958" spans="22:22" x14ac:dyDescent="0.35">
      <c r="V14958" s="17"/>
    </row>
    <row r="14959" spans="22:22" x14ac:dyDescent="0.35">
      <c r="V14959" s="17"/>
    </row>
    <row r="14960" spans="22:22" x14ac:dyDescent="0.35">
      <c r="V14960" s="17"/>
    </row>
    <row r="14961" spans="22:22" x14ac:dyDescent="0.35">
      <c r="V14961" s="17"/>
    </row>
    <row r="14962" spans="22:22" x14ac:dyDescent="0.35">
      <c r="V14962" s="17"/>
    </row>
    <row r="14963" spans="22:22" x14ac:dyDescent="0.35">
      <c r="V14963" s="17"/>
    </row>
    <row r="14964" spans="22:22" x14ac:dyDescent="0.35">
      <c r="V14964" s="17"/>
    </row>
    <row r="14965" spans="22:22" x14ac:dyDescent="0.35">
      <c r="V14965" s="17"/>
    </row>
    <row r="14966" spans="22:22" x14ac:dyDescent="0.35">
      <c r="V14966" s="17"/>
    </row>
    <row r="14967" spans="22:22" x14ac:dyDescent="0.35">
      <c r="V14967" s="17"/>
    </row>
    <row r="14968" spans="22:22" x14ac:dyDescent="0.35">
      <c r="V14968" s="17"/>
    </row>
    <row r="14969" spans="22:22" x14ac:dyDescent="0.35">
      <c r="V14969" s="17"/>
    </row>
    <row r="14970" spans="22:22" x14ac:dyDescent="0.35">
      <c r="V14970" s="17"/>
    </row>
    <row r="14971" spans="22:22" x14ac:dyDescent="0.35">
      <c r="V14971" s="17"/>
    </row>
    <row r="14972" spans="22:22" x14ac:dyDescent="0.35">
      <c r="V14972" s="17"/>
    </row>
    <row r="14973" spans="22:22" x14ac:dyDescent="0.35">
      <c r="V14973" s="17"/>
    </row>
    <row r="14974" spans="22:22" x14ac:dyDescent="0.35">
      <c r="V14974" s="17"/>
    </row>
    <row r="14975" spans="22:22" x14ac:dyDescent="0.35">
      <c r="V14975" s="17"/>
    </row>
    <row r="14976" spans="22:22" x14ac:dyDescent="0.35">
      <c r="V14976" s="17"/>
    </row>
    <row r="14977" spans="22:22" x14ac:dyDescent="0.35">
      <c r="V14977" s="17"/>
    </row>
    <row r="14978" spans="22:22" x14ac:dyDescent="0.35">
      <c r="V14978" s="17"/>
    </row>
    <row r="14979" spans="22:22" x14ac:dyDescent="0.35">
      <c r="V14979" s="17"/>
    </row>
    <row r="14980" spans="22:22" x14ac:dyDescent="0.35">
      <c r="V14980" s="17"/>
    </row>
    <row r="14981" spans="22:22" x14ac:dyDescent="0.35">
      <c r="V14981" s="17"/>
    </row>
    <row r="14982" spans="22:22" x14ac:dyDescent="0.35">
      <c r="V14982" s="17"/>
    </row>
    <row r="14983" spans="22:22" x14ac:dyDescent="0.35">
      <c r="V14983" s="17"/>
    </row>
    <row r="14984" spans="22:22" x14ac:dyDescent="0.35">
      <c r="V14984" s="17"/>
    </row>
    <row r="14985" spans="22:22" x14ac:dyDescent="0.35">
      <c r="V14985" s="17"/>
    </row>
    <row r="14986" spans="22:22" x14ac:dyDescent="0.35">
      <c r="V14986" s="17"/>
    </row>
    <row r="14987" spans="22:22" x14ac:dyDescent="0.35">
      <c r="V14987" s="17"/>
    </row>
    <row r="14988" spans="22:22" x14ac:dyDescent="0.35">
      <c r="V14988" s="17"/>
    </row>
    <row r="14989" spans="22:22" x14ac:dyDescent="0.35">
      <c r="V14989" s="17"/>
    </row>
    <row r="14990" spans="22:22" x14ac:dyDescent="0.35">
      <c r="V14990" s="17"/>
    </row>
    <row r="14991" spans="22:22" x14ac:dyDescent="0.35">
      <c r="V14991" s="17"/>
    </row>
    <row r="14992" spans="22:22" x14ac:dyDescent="0.35">
      <c r="V14992" s="17"/>
    </row>
    <row r="14993" spans="22:22" x14ac:dyDescent="0.35">
      <c r="V14993" s="17"/>
    </row>
    <row r="14994" spans="22:22" x14ac:dyDescent="0.35">
      <c r="V14994" s="17"/>
    </row>
    <row r="14995" spans="22:22" x14ac:dyDescent="0.35">
      <c r="V14995" s="17"/>
    </row>
    <row r="14996" spans="22:22" x14ac:dyDescent="0.35">
      <c r="V14996" s="17"/>
    </row>
    <row r="14997" spans="22:22" x14ac:dyDescent="0.35">
      <c r="V14997" s="17"/>
    </row>
    <row r="14998" spans="22:22" x14ac:dyDescent="0.35">
      <c r="V14998" s="17"/>
    </row>
    <row r="14999" spans="22:22" x14ac:dyDescent="0.35">
      <c r="V14999" s="17"/>
    </row>
    <row r="15000" spans="22:22" x14ac:dyDescent="0.35">
      <c r="V15000" s="17"/>
    </row>
    <row r="15001" spans="22:22" x14ac:dyDescent="0.35">
      <c r="V15001" s="17"/>
    </row>
    <row r="15002" spans="22:22" x14ac:dyDescent="0.35">
      <c r="V15002" s="17"/>
    </row>
    <row r="15003" spans="22:22" x14ac:dyDescent="0.35">
      <c r="V15003" s="17"/>
    </row>
    <row r="15004" spans="22:22" x14ac:dyDescent="0.35">
      <c r="V15004" s="17"/>
    </row>
    <row r="15005" spans="22:22" x14ac:dyDescent="0.35">
      <c r="V15005" s="17"/>
    </row>
    <row r="15006" spans="22:22" x14ac:dyDescent="0.35">
      <c r="V15006" s="17"/>
    </row>
    <row r="15007" spans="22:22" x14ac:dyDescent="0.35">
      <c r="V15007" s="17"/>
    </row>
    <row r="15008" spans="22:22" x14ac:dyDescent="0.35">
      <c r="V15008" s="17"/>
    </row>
    <row r="15009" spans="22:22" x14ac:dyDescent="0.35">
      <c r="V15009" s="17"/>
    </row>
    <row r="15010" spans="22:22" x14ac:dyDescent="0.35">
      <c r="V15010" s="17"/>
    </row>
    <row r="15011" spans="22:22" x14ac:dyDescent="0.35">
      <c r="V15011" s="17"/>
    </row>
    <row r="15012" spans="22:22" x14ac:dyDescent="0.35">
      <c r="V15012" s="17"/>
    </row>
    <row r="15013" spans="22:22" x14ac:dyDescent="0.35">
      <c r="V15013" s="17"/>
    </row>
    <row r="15014" spans="22:22" x14ac:dyDescent="0.35">
      <c r="V15014" s="17"/>
    </row>
    <row r="15015" spans="22:22" x14ac:dyDescent="0.35">
      <c r="V15015" s="17"/>
    </row>
    <row r="15016" spans="22:22" x14ac:dyDescent="0.35">
      <c r="V15016" s="17"/>
    </row>
    <row r="15017" spans="22:22" x14ac:dyDescent="0.35">
      <c r="V15017" s="17"/>
    </row>
    <row r="15018" spans="22:22" x14ac:dyDescent="0.35">
      <c r="V15018" s="17"/>
    </row>
    <row r="15019" spans="22:22" x14ac:dyDescent="0.35">
      <c r="V15019" s="17"/>
    </row>
    <row r="15020" spans="22:22" x14ac:dyDescent="0.35">
      <c r="V15020" s="17"/>
    </row>
    <row r="15021" spans="22:22" x14ac:dyDescent="0.35">
      <c r="V15021" s="17"/>
    </row>
    <row r="15022" spans="22:22" x14ac:dyDescent="0.35">
      <c r="V15022" s="17"/>
    </row>
    <row r="15023" spans="22:22" x14ac:dyDescent="0.35">
      <c r="V15023" s="17"/>
    </row>
    <row r="15024" spans="22:22" x14ac:dyDescent="0.35">
      <c r="V15024" s="17"/>
    </row>
    <row r="15025" spans="22:22" x14ac:dyDescent="0.35">
      <c r="V15025" s="17"/>
    </row>
    <row r="15026" spans="22:22" x14ac:dyDescent="0.35">
      <c r="V15026" s="17"/>
    </row>
    <row r="15027" spans="22:22" x14ac:dyDescent="0.35">
      <c r="V15027" s="17"/>
    </row>
    <row r="15028" spans="22:22" x14ac:dyDescent="0.35">
      <c r="V15028" s="17"/>
    </row>
    <row r="15029" spans="22:22" x14ac:dyDescent="0.35">
      <c r="V15029" s="17"/>
    </row>
    <row r="15030" spans="22:22" x14ac:dyDescent="0.35">
      <c r="V15030" s="17"/>
    </row>
    <row r="15031" spans="22:22" x14ac:dyDescent="0.35">
      <c r="V15031" s="17"/>
    </row>
    <row r="15032" spans="22:22" x14ac:dyDescent="0.35">
      <c r="V15032" s="17"/>
    </row>
    <row r="15033" spans="22:22" x14ac:dyDescent="0.35">
      <c r="V15033" s="17"/>
    </row>
    <row r="15034" spans="22:22" x14ac:dyDescent="0.35">
      <c r="V15034" s="17"/>
    </row>
    <row r="15035" spans="22:22" x14ac:dyDescent="0.35">
      <c r="V15035" s="17"/>
    </row>
    <row r="15036" spans="22:22" x14ac:dyDescent="0.35">
      <c r="V15036" s="17"/>
    </row>
    <row r="15037" spans="22:22" x14ac:dyDescent="0.35">
      <c r="V15037" s="17"/>
    </row>
    <row r="15038" spans="22:22" x14ac:dyDescent="0.35">
      <c r="V15038" s="17"/>
    </row>
    <row r="15039" spans="22:22" x14ac:dyDescent="0.35">
      <c r="V15039" s="17"/>
    </row>
    <row r="15040" spans="22:22" x14ac:dyDescent="0.35">
      <c r="V15040" s="17"/>
    </row>
    <row r="15041" spans="22:22" x14ac:dyDescent="0.35">
      <c r="V15041" s="17"/>
    </row>
    <row r="15042" spans="22:22" x14ac:dyDescent="0.35">
      <c r="V15042" s="17"/>
    </row>
    <row r="15043" spans="22:22" x14ac:dyDescent="0.35">
      <c r="V15043" s="17"/>
    </row>
    <row r="15044" spans="22:22" x14ac:dyDescent="0.35">
      <c r="V15044" s="17"/>
    </row>
    <row r="15045" spans="22:22" x14ac:dyDescent="0.35">
      <c r="V15045" s="17"/>
    </row>
    <row r="15046" spans="22:22" x14ac:dyDescent="0.35">
      <c r="V15046" s="17"/>
    </row>
    <row r="15047" spans="22:22" x14ac:dyDescent="0.35">
      <c r="V15047" s="17"/>
    </row>
    <row r="15048" spans="22:22" x14ac:dyDescent="0.35">
      <c r="V15048" s="17"/>
    </row>
    <row r="15049" spans="22:22" x14ac:dyDescent="0.35">
      <c r="V15049" s="17"/>
    </row>
    <row r="15050" spans="22:22" x14ac:dyDescent="0.35">
      <c r="V15050" s="17"/>
    </row>
    <row r="15051" spans="22:22" x14ac:dyDescent="0.35">
      <c r="V15051" s="17"/>
    </row>
    <row r="15052" spans="22:22" x14ac:dyDescent="0.35">
      <c r="V15052" s="17"/>
    </row>
    <row r="15053" spans="22:22" x14ac:dyDescent="0.35">
      <c r="V15053" s="17"/>
    </row>
    <row r="15054" spans="22:22" x14ac:dyDescent="0.35">
      <c r="V15054" s="17"/>
    </row>
    <row r="15055" spans="22:22" x14ac:dyDescent="0.35">
      <c r="V15055" s="17"/>
    </row>
    <row r="15056" spans="22:22" x14ac:dyDescent="0.35">
      <c r="V15056" s="17"/>
    </row>
    <row r="15057" spans="22:22" x14ac:dyDescent="0.35">
      <c r="V15057" s="17"/>
    </row>
    <row r="15058" spans="22:22" x14ac:dyDescent="0.35">
      <c r="V15058" s="17"/>
    </row>
    <row r="15059" spans="22:22" x14ac:dyDescent="0.35">
      <c r="V15059" s="17"/>
    </row>
    <row r="15060" spans="22:22" x14ac:dyDescent="0.35">
      <c r="V15060" s="17"/>
    </row>
    <row r="15061" spans="22:22" x14ac:dyDescent="0.35">
      <c r="V15061" s="17"/>
    </row>
    <row r="15062" spans="22:22" x14ac:dyDescent="0.35">
      <c r="V15062" s="17"/>
    </row>
    <row r="15063" spans="22:22" x14ac:dyDescent="0.35">
      <c r="V15063" s="17"/>
    </row>
    <row r="15064" spans="22:22" x14ac:dyDescent="0.35">
      <c r="V15064" s="17"/>
    </row>
    <row r="15065" spans="22:22" x14ac:dyDescent="0.35">
      <c r="V15065" s="17"/>
    </row>
    <row r="15066" spans="22:22" x14ac:dyDescent="0.35">
      <c r="V15066" s="17"/>
    </row>
    <row r="15067" spans="22:22" x14ac:dyDescent="0.35">
      <c r="V15067" s="17"/>
    </row>
    <row r="15068" spans="22:22" x14ac:dyDescent="0.35">
      <c r="V15068" s="17"/>
    </row>
    <row r="15069" spans="22:22" x14ac:dyDescent="0.35">
      <c r="V15069" s="17"/>
    </row>
    <row r="15070" spans="22:22" x14ac:dyDescent="0.35">
      <c r="V15070" s="17"/>
    </row>
    <row r="15071" spans="22:22" x14ac:dyDescent="0.35">
      <c r="V15071" s="17"/>
    </row>
    <row r="15072" spans="22:22" x14ac:dyDescent="0.35">
      <c r="V15072" s="17"/>
    </row>
    <row r="15073" spans="22:22" x14ac:dyDescent="0.35">
      <c r="V15073" s="17"/>
    </row>
    <row r="15074" spans="22:22" x14ac:dyDescent="0.35">
      <c r="V15074" s="17"/>
    </row>
    <row r="15075" spans="22:22" x14ac:dyDescent="0.35">
      <c r="V15075" s="17"/>
    </row>
    <row r="15076" spans="22:22" x14ac:dyDescent="0.35">
      <c r="V15076" s="17"/>
    </row>
    <row r="15077" spans="22:22" x14ac:dyDescent="0.35">
      <c r="V15077" s="17"/>
    </row>
    <row r="15078" spans="22:22" x14ac:dyDescent="0.35">
      <c r="V15078" s="17"/>
    </row>
    <row r="15079" spans="22:22" x14ac:dyDescent="0.35">
      <c r="V15079" s="17"/>
    </row>
    <row r="15080" spans="22:22" x14ac:dyDescent="0.35">
      <c r="V15080" s="17"/>
    </row>
    <row r="15081" spans="22:22" x14ac:dyDescent="0.35">
      <c r="V15081" s="17"/>
    </row>
    <row r="15082" spans="22:22" x14ac:dyDescent="0.35">
      <c r="V15082" s="17"/>
    </row>
    <row r="15083" spans="22:22" x14ac:dyDescent="0.35">
      <c r="V15083" s="17"/>
    </row>
    <row r="15084" spans="22:22" x14ac:dyDescent="0.35">
      <c r="V15084" s="17"/>
    </row>
    <row r="15085" spans="22:22" x14ac:dyDescent="0.35">
      <c r="V15085" s="17"/>
    </row>
    <row r="15086" spans="22:22" x14ac:dyDescent="0.35">
      <c r="V15086" s="17"/>
    </row>
    <row r="15087" spans="22:22" x14ac:dyDescent="0.35">
      <c r="V15087" s="17"/>
    </row>
    <row r="15088" spans="22:22" x14ac:dyDescent="0.35">
      <c r="V15088" s="17"/>
    </row>
    <row r="15089" spans="22:22" x14ac:dyDescent="0.35">
      <c r="V15089" s="17"/>
    </row>
    <row r="15090" spans="22:22" x14ac:dyDescent="0.35">
      <c r="V15090" s="17"/>
    </row>
    <row r="15091" spans="22:22" x14ac:dyDescent="0.35">
      <c r="V15091" s="17"/>
    </row>
    <row r="15092" spans="22:22" x14ac:dyDescent="0.35">
      <c r="V15092" s="17"/>
    </row>
    <row r="15093" spans="22:22" x14ac:dyDescent="0.35">
      <c r="V15093" s="17"/>
    </row>
    <row r="15094" spans="22:22" x14ac:dyDescent="0.35">
      <c r="V15094" s="17"/>
    </row>
    <row r="15095" spans="22:22" x14ac:dyDescent="0.35">
      <c r="V15095" s="17"/>
    </row>
    <row r="15096" spans="22:22" x14ac:dyDescent="0.35">
      <c r="V15096" s="17"/>
    </row>
    <row r="15097" spans="22:22" x14ac:dyDescent="0.35">
      <c r="V15097" s="17"/>
    </row>
    <row r="15098" spans="22:22" x14ac:dyDescent="0.35">
      <c r="V15098" s="17"/>
    </row>
    <row r="15099" spans="22:22" x14ac:dyDescent="0.35">
      <c r="V15099" s="17"/>
    </row>
    <row r="15100" spans="22:22" x14ac:dyDescent="0.35">
      <c r="V15100" s="17"/>
    </row>
    <row r="15101" spans="22:22" x14ac:dyDescent="0.35">
      <c r="V15101" s="17"/>
    </row>
    <row r="15102" spans="22:22" x14ac:dyDescent="0.35">
      <c r="V15102" s="17"/>
    </row>
    <row r="15103" spans="22:22" x14ac:dyDescent="0.35">
      <c r="V15103" s="17"/>
    </row>
    <row r="15104" spans="22:22" x14ac:dyDescent="0.35">
      <c r="V15104" s="17"/>
    </row>
    <row r="15105" spans="22:22" x14ac:dyDescent="0.35">
      <c r="V15105" s="17"/>
    </row>
    <row r="15106" spans="22:22" x14ac:dyDescent="0.35">
      <c r="V15106" s="17"/>
    </row>
    <row r="15107" spans="22:22" x14ac:dyDescent="0.35">
      <c r="V15107" s="17"/>
    </row>
    <row r="15108" spans="22:22" x14ac:dyDescent="0.35">
      <c r="V15108" s="17"/>
    </row>
    <row r="15109" spans="22:22" x14ac:dyDescent="0.35">
      <c r="V15109" s="17"/>
    </row>
    <row r="15110" spans="22:22" x14ac:dyDescent="0.35">
      <c r="V15110" s="17"/>
    </row>
    <row r="15111" spans="22:22" x14ac:dyDescent="0.35">
      <c r="V15111" s="17"/>
    </row>
    <row r="15112" spans="22:22" x14ac:dyDescent="0.35">
      <c r="V15112" s="17"/>
    </row>
    <row r="15113" spans="22:22" x14ac:dyDescent="0.35">
      <c r="V15113" s="17"/>
    </row>
    <row r="15114" spans="22:22" x14ac:dyDescent="0.35">
      <c r="V15114" s="17"/>
    </row>
    <row r="15115" spans="22:22" x14ac:dyDescent="0.35">
      <c r="V15115" s="17"/>
    </row>
    <row r="15116" spans="22:22" x14ac:dyDescent="0.35">
      <c r="V15116" s="17"/>
    </row>
    <row r="15117" spans="22:22" x14ac:dyDescent="0.35">
      <c r="V15117" s="17"/>
    </row>
    <row r="15118" spans="22:22" x14ac:dyDescent="0.35">
      <c r="V15118" s="17"/>
    </row>
    <row r="15119" spans="22:22" x14ac:dyDescent="0.35">
      <c r="V15119" s="17"/>
    </row>
    <row r="15120" spans="22:22" x14ac:dyDescent="0.35">
      <c r="V15120" s="17"/>
    </row>
    <row r="15121" spans="22:22" x14ac:dyDescent="0.35">
      <c r="V15121" s="17"/>
    </row>
    <row r="15122" spans="22:22" x14ac:dyDescent="0.35">
      <c r="V15122" s="17"/>
    </row>
    <row r="15123" spans="22:22" x14ac:dyDescent="0.35">
      <c r="V15123" s="17"/>
    </row>
    <row r="15124" spans="22:22" x14ac:dyDescent="0.35">
      <c r="V15124" s="17"/>
    </row>
    <row r="15125" spans="22:22" x14ac:dyDescent="0.35">
      <c r="V15125" s="17"/>
    </row>
    <row r="15126" spans="22:22" x14ac:dyDescent="0.35">
      <c r="V15126" s="17"/>
    </row>
    <row r="15127" spans="22:22" x14ac:dyDescent="0.35">
      <c r="V15127" s="17"/>
    </row>
    <row r="15128" spans="22:22" x14ac:dyDescent="0.35">
      <c r="V15128" s="17"/>
    </row>
    <row r="15129" spans="22:22" x14ac:dyDescent="0.35">
      <c r="V15129" s="17"/>
    </row>
    <row r="15130" spans="22:22" x14ac:dyDescent="0.35">
      <c r="V15130" s="17"/>
    </row>
    <row r="15131" spans="22:22" x14ac:dyDescent="0.35">
      <c r="V15131" s="17"/>
    </row>
    <row r="15132" spans="22:22" x14ac:dyDescent="0.35">
      <c r="V15132" s="17"/>
    </row>
    <row r="15133" spans="22:22" x14ac:dyDescent="0.35">
      <c r="V15133" s="17"/>
    </row>
    <row r="15134" spans="22:22" x14ac:dyDescent="0.35">
      <c r="V15134" s="17"/>
    </row>
    <row r="15135" spans="22:22" x14ac:dyDescent="0.35">
      <c r="V15135" s="17"/>
    </row>
    <row r="15136" spans="22:22" x14ac:dyDescent="0.35">
      <c r="V15136" s="17"/>
    </row>
    <row r="15137" spans="22:22" x14ac:dyDescent="0.35">
      <c r="V15137" s="17"/>
    </row>
    <row r="15138" spans="22:22" x14ac:dyDescent="0.35">
      <c r="V15138" s="17"/>
    </row>
    <row r="15139" spans="22:22" x14ac:dyDescent="0.35">
      <c r="V15139" s="17"/>
    </row>
    <row r="15140" spans="22:22" x14ac:dyDescent="0.35">
      <c r="V15140" s="17"/>
    </row>
    <row r="15141" spans="22:22" x14ac:dyDescent="0.35">
      <c r="V15141" s="17"/>
    </row>
    <row r="15142" spans="22:22" x14ac:dyDescent="0.35">
      <c r="V15142" s="17"/>
    </row>
    <row r="15143" spans="22:22" x14ac:dyDescent="0.35">
      <c r="V15143" s="17"/>
    </row>
    <row r="15144" spans="22:22" x14ac:dyDescent="0.35">
      <c r="V15144" s="17"/>
    </row>
    <row r="15145" spans="22:22" x14ac:dyDescent="0.35">
      <c r="V15145" s="17"/>
    </row>
    <row r="15146" spans="22:22" x14ac:dyDescent="0.35">
      <c r="V15146" s="17"/>
    </row>
    <row r="15147" spans="22:22" x14ac:dyDescent="0.35">
      <c r="V15147" s="17"/>
    </row>
    <row r="15148" spans="22:22" x14ac:dyDescent="0.35">
      <c r="V15148" s="17"/>
    </row>
    <row r="15149" spans="22:22" x14ac:dyDescent="0.35">
      <c r="V15149" s="17"/>
    </row>
    <row r="15150" spans="22:22" x14ac:dyDescent="0.35">
      <c r="V15150" s="17"/>
    </row>
    <row r="15151" spans="22:22" x14ac:dyDescent="0.35">
      <c r="V15151" s="17"/>
    </row>
    <row r="15152" spans="22:22" x14ac:dyDescent="0.35">
      <c r="V15152" s="17"/>
    </row>
    <row r="15153" spans="22:22" x14ac:dyDescent="0.35">
      <c r="V15153" s="17"/>
    </row>
    <row r="15154" spans="22:22" x14ac:dyDescent="0.35">
      <c r="V15154" s="17"/>
    </row>
    <row r="15155" spans="22:22" x14ac:dyDescent="0.35">
      <c r="V15155" s="17"/>
    </row>
    <row r="15156" spans="22:22" x14ac:dyDescent="0.35">
      <c r="V15156" s="17"/>
    </row>
    <row r="15157" spans="22:22" x14ac:dyDescent="0.35">
      <c r="V15157" s="17"/>
    </row>
    <row r="15158" spans="22:22" x14ac:dyDescent="0.35">
      <c r="V15158" s="17"/>
    </row>
    <row r="15159" spans="22:22" x14ac:dyDescent="0.35">
      <c r="V15159" s="17"/>
    </row>
    <row r="15160" spans="22:22" x14ac:dyDescent="0.35">
      <c r="V15160" s="17"/>
    </row>
    <row r="15161" spans="22:22" x14ac:dyDescent="0.35">
      <c r="V15161" s="17"/>
    </row>
    <row r="15162" spans="22:22" x14ac:dyDescent="0.35">
      <c r="V15162" s="17"/>
    </row>
    <row r="15163" spans="22:22" x14ac:dyDescent="0.35">
      <c r="V15163" s="17"/>
    </row>
    <row r="15164" spans="22:22" x14ac:dyDescent="0.35">
      <c r="V15164" s="17"/>
    </row>
    <row r="15165" spans="22:22" x14ac:dyDescent="0.35">
      <c r="V15165" s="17"/>
    </row>
    <row r="15166" spans="22:22" x14ac:dyDescent="0.35">
      <c r="V15166" s="17"/>
    </row>
    <row r="15167" spans="22:22" x14ac:dyDescent="0.35">
      <c r="V15167" s="17"/>
    </row>
    <row r="15168" spans="22:22" x14ac:dyDescent="0.35">
      <c r="V15168" s="17"/>
    </row>
    <row r="15169" spans="22:22" x14ac:dyDescent="0.35">
      <c r="V15169" s="17"/>
    </row>
    <row r="15170" spans="22:22" x14ac:dyDescent="0.35">
      <c r="V15170" s="17"/>
    </row>
    <row r="15171" spans="22:22" x14ac:dyDescent="0.35">
      <c r="V15171" s="17"/>
    </row>
    <row r="15172" spans="22:22" x14ac:dyDescent="0.35">
      <c r="V15172" s="17"/>
    </row>
    <row r="15173" spans="22:22" x14ac:dyDescent="0.35">
      <c r="V15173" s="17"/>
    </row>
    <row r="15174" spans="22:22" x14ac:dyDescent="0.35">
      <c r="V15174" s="17"/>
    </row>
    <row r="15175" spans="22:22" x14ac:dyDescent="0.35">
      <c r="V15175" s="17"/>
    </row>
    <row r="15176" spans="22:22" x14ac:dyDescent="0.35">
      <c r="V15176" s="17"/>
    </row>
    <row r="15177" spans="22:22" x14ac:dyDescent="0.35">
      <c r="V15177" s="17"/>
    </row>
    <row r="15178" spans="22:22" x14ac:dyDescent="0.35">
      <c r="V15178" s="17"/>
    </row>
    <row r="15179" spans="22:22" x14ac:dyDescent="0.35">
      <c r="V15179" s="17"/>
    </row>
    <row r="15180" spans="22:22" x14ac:dyDescent="0.35">
      <c r="V15180" s="17"/>
    </row>
    <row r="15181" spans="22:22" x14ac:dyDescent="0.35">
      <c r="V15181" s="17"/>
    </row>
    <row r="15182" spans="22:22" x14ac:dyDescent="0.35">
      <c r="V15182" s="17"/>
    </row>
    <row r="15183" spans="22:22" x14ac:dyDescent="0.35">
      <c r="V15183" s="17"/>
    </row>
    <row r="15184" spans="22:22" x14ac:dyDescent="0.35">
      <c r="V15184" s="17"/>
    </row>
    <row r="15185" spans="22:22" x14ac:dyDescent="0.35">
      <c r="V15185" s="17"/>
    </row>
    <row r="15186" spans="22:22" x14ac:dyDescent="0.35">
      <c r="V15186" s="17"/>
    </row>
    <row r="15187" spans="22:22" x14ac:dyDescent="0.35">
      <c r="V15187" s="17"/>
    </row>
    <row r="15188" spans="22:22" x14ac:dyDescent="0.35">
      <c r="V15188" s="17"/>
    </row>
    <row r="15189" spans="22:22" x14ac:dyDescent="0.35">
      <c r="V15189" s="17"/>
    </row>
    <row r="15190" spans="22:22" x14ac:dyDescent="0.35">
      <c r="V15190" s="17"/>
    </row>
    <row r="15191" spans="22:22" x14ac:dyDescent="0.35">
      <c r="V15191" s="17"/>
    </row>
    <row r="15192" spans="22:22" x14ac:dyDescent="0.35">
      <c r="V15192" s="17"/>
    </row>
    <row r="15193" spans="22:22" x14ac:dyDescent="0.35">
      <c r="V15193" s="17"/>
    </row>
    <row r="15194" spans="22:22" x14ac:dyDescent="0.35">
      <c r="V15194" s="17"/>
    </row>
    <row r="15195" spans="22:22" x14ac:dyDescent="0.35">
      <c r="V15195" s="17"/>
    </row>
    <row r="15196" spans="22:22" x14ac:dyDescent="0.35">
      <c r="V15196" s="17"/>
    </row>
    <row r="15197" spans="22:22" x14ac:dyDescent="0.35">
      <c r="V15197" s="17"/>
    </row>
    <row r="15198" spans="22:22" x14ac:dyDescent="0.35">
      <c r="V15198" s="17"/>
    </row>
    <row r="15199" spans="22:22" x14ac:dyDescent="0.35">
      <c r="V15199" s="17"/>
    </row>
    <row r="15200" spans="22:22" x14ac:dyDescent="0.35">
      <c r="V15200" s="17"/>
    </row>
    <row r="15201" spans="22:22" x14ac:dyDescent="0.35">
      <c r="V15201" s="17"/>
    </row>
    <row r="15202" spans="22:22" x14ac:dyDescent="0.35">
      <c r="V15202" s="17"/>
    </row>
    <row r="15203" spans="22:22" x14ac:dyDescent="0.35">
      <c r="V15203" s="17"/>
    </row>
    <row r="15204" spans="22:22" x14ac:dyDescent="0.35">
      <c r="V15204" s="17"/>
    </row>
    <row r="15205" spans="22:22" x14ac:dyDescent="0.35">
      <c r="V15205" s="17"/>
    </row>
    <row r="15206" spans="22:22" x14ac:dyDescent="0.35">
      <c r="V15206" s="17"/>
    </row>
    <row r="15207" spans="22:22" x14ac:dyDescent="0.35">
      <c r="V15207" s="17"/>
    </row>
    <row r="15208" spans="22:22" x14ac:dyDescent="0.35">
      <c r="V15208" s="17"/>
    </row>
    <row r="15209" spans="22:22" x14ac:dyDescent="0.35">
      <c r="V15209" s="17"/>
    </row>
    <row r="15210" spans="22:22" x14ac:dyDescent="0.35">
      <c r="V15210" s="17"/>
    </row>
    <row r="15211" spans="22:22" x14ac:dyDescent="0.35">
      <c r="V15211" s="17"/>
    </row>
    <row r="15212" spans="22:22" x14ac:dyDescent="0.35">
      <c r="V15212" s="17"/>
    </row>
    <row r="15213" spans="22:22" x14ac:dyDescent="0.35">
      <c r="V15213" s="17"/>
    </row>
    <row r="15214" spans="22:22" x14ac:dyDescent="0.35">
      <c r="V15214" s="17"/>
    </row>
    <row r="15215" spans="22:22" x14ac:dyDescent="0.35">
      <c r="V15215" s="17"/>
    </row>
    <row r="15216" spans="22:22" x14ac:dyDescent="0.35">
      <c r="V15216" s="17"/>
    </row>
    <row r="15217" spans="22:22" x14ac:dyDescent="0.35">
      <c r="V15217" s="17"/>
    </row>
    <row r="15218" spans="22:22" x14ac:dyDescent="0.35">
      <c r="V15218" s="17"/>
    </row>
    <row r="15219" spans="22:22" x14ac:dyDescent="0.35">
      <c r="V15219" s="17"/>
    </row>
    <row r="15220" spans="22:22" x14ac:dyDescent="0.35">
      <c r="V15220" s="17"/>
    </row>
    <row r="15221" spans="22:22" x14ac:dyDescent="0.35">
      <c r="V15221" s="17"/>
    </row>
    <row r="15222" spans="22:22" x14ac:dyDescent="0.35">
      <c r="V15222" s="17"/>
    </row>
    <row r="15223" spans="22:22" x14ac:dyDescent="0.35">
      <c r="V15223" s="17"/>
    </row>
    <row r="15224" spans="22:22" x14ac:dyDescent="0.35">
      <c r="V15224" s="17"/>
    </row>
    <row r="15225" spans="22:22" x14ac:dyDescent="0.35">
      <c r="V15225" s="17"/>
    </row>
    <row r="15226" spans="22:22" x14ac:dyDescent="0.35">
      <c r="V15226" s="17"/>
    </row>
    <row r="15227" spans="22:22" x14ac:dyDescent="0.35">
      <c r="V15227" s="17"/>
    </row>
    <row r="15228" spans="22:22" x14ac:dyDescent="0.35">
      <c r="V15228" s="17"/>
    </row>
    <row r="15229" spans="22:22" x14ac:dyDescent="0.35">
      <c r="V15229" s="17"/>
    </row>
    <row r="15230" spans="22:22" x14ac:dyDescent="0.35">
      <c r="V15230" s="17"/>
    </row>
    <row r="15231" spans="22:22" x14ac:dyDescent="0.35">
      <c r="V15231" s="17"/>
    </row>
    <row r="15232" spans="22:22" x14ac:dyDescent="0.35">
      <c r="V15232" s="17"/>
    </row>
    <row r="15233" spans="22:22" x14ac:dyDescent="0.35">
      <c r="V15233" s="17"/>
    </row>
    <row r="15234" spans="22:22" x14ac:dyDescent="0.35">
      <c r="V15234" s="17"/>
    </row>
    <row r="15235" spans="22:22" x14ac:dyDescent="0.35">
      <c r="V15235" s="17"/>
    </row>
    <row r="15236" spans="22:22" x14ac:dyDescent="0.35">
      <c r="V15236" s="17"/>
    </row>
    <row r="15237" spans="22:22" x14ac:dyDescent="0.35">
      <c r="V15237" s="17"/>
    </row>
    <row r="15238" spans="22:22" x14ac:dyDescent="0.35">
      <c r="V15238" s="17"/>
    </row>
    <row r="15239" spans="22:22" x14ac:dyDescent="0.35">
      <c r="V15239" s="17"/>
    </row>
    <row r="15240" spans="22:22" x14ac:dyDescent="0.35">
      <c r="V15240" s="17"/>
    </row>
    <row r="15241" spans="22:22" x14ac:dyDescent="0.35">
      <c r="V15241" s="17"/>
    </row>
    <row r="15242" spans="22:22" x14ac:dyDescent="0.35">
      <c r="V15242" s="17"/>
    </row>
    <row r="15243" spans="22:22" x14ac:dyDescent="0.35">
      <c r="V15243" s="17"/>
    </row>
    <row r="15244" spans="22:22" x14ac:dyDescent="0.35">
      <c r="V15244" s="17"/>
    </row>
    <row r="15245" spans="22:22" x14ac:dyDescent="0.35">
      <c r="V15245" s="17"/>
    </row>
    <row r="15246" spans="22:22" x14ac:dyDescent="0.35">
      <c r="V15246" s="17"/>
    </row>
    <row r="15247" spans="22:22" x14ac:dyDescent="0.35">
      <c r="V15247" s="17"/>
    </row>
    <row r="15248" spans="22:22" x14ac:dyDescent="0.35">
      <c r="V15248" s="17"/>
    </row>
    <row r="15249" spans="22:22" x14ac:dyDescent="0.35">
      <c r="V15249" s="17"/>
    </row>
    <row r="15250" spans="22:22" x14ac:dyDescent="0.35">
      <c r="V15250" s="17"/>
    </row>
    <row r="15251" spans="22:22" x14ac:dyDescent="0.35">
      <c r="V15251" s="17"/>
    </row>
    <row r="15252" spans="22:22" x14ac:dyDescent="0.35">
      <c r="V15252" s="17"/>
    </row>
    <row r="15253" spans="22:22" x14ac:dyDescent="0.35">
      <c r="V15253" s="17"/>
    </row>
    <row r="15254" spans="22:22" x14ac:dyDescent="0.35">
      <c r="V15254" s="17"/>
    </row>
    <row r="15255" spans="22:22" x14ac:dyDescent="0.35">
      <c r="V15255" s="17"/>
    </row>
    <row r="15256" spans="22:22" x14ac:dyDescent="0.35">
      <c r="V15256" s="17"/>
    </row>
    <row r="15257" spans="22:22" x14ac:dyDescent="0.35">
      <c r="V15257" s="17"/>
    </row>
    <row r="15258" spans="22:22" x14ac:dyDescent="0.35">
      <c r="V15258" s="17"/>
    </row>
    <row r="15259" spans="22:22" x14ac:dyDescent="0.35">
      <c r="V15259" s="17"/>
    </row>
    <row r="15260" spans="22:22" x14ac:dyDescent="0.35">
      <c r="V15260" s="17"/>
    </row>
    <row r="15261" spans="22:22" x14ac:dyDescent="0.35">
      <c r="V15261" s="17"/>
    </row>
    <row r="15262" spans="22:22" x14ac:dyDescent="0.35">
      <c r="V15262" s="17"/>
    </row>
    <row r="15263" spans="22:22" x14ac:dyDescent="0.35">
      <c r="V15263" s="17"/>
    </row>
    <row r="15264" spans="22:22" x14ac:dyDescent="0.35">
      <c r="V15264" s="17"/>
    </row>
    <row r="15265" spans="22:22" x14ac:dyDescent="0.35">
      <c r="V15265" s="17"/>
    </row>
    <row r="15266" spans="22:22" x14ac:dyDescent="0.35">
      <c r="V15266" s="17"/>
    </row>
    <row r="15267" spans="22:22" x14ac:dyDescent="0.35">
      <c r="V15267" s="17"/>
    </row>
    <row r="15268" spans="22:22" x14ac:dyDescent="0.35">
      <c r="V15268" s="17"/>
    </row>
    <row r="15269" spans="22:22" x14ac:dyDescent="0.35">
      <c r="V15269" s="17"/>
    </row>
    <row r="15270" spans="22:22" x14ac:dyDescent="0.35">
      <c r="V15270" s="17"/>
    </row>
    <row r="15271" spans="22:22" x14ac:dyDescent="0.35">
      <c r="V15271" s="17"/>
    </row>
    <row r="15272" spans="22:22" x14ac:dyDescent="0.35">
      <c r="V15272" s="17"/>
    </row>
    <row r="15273" spans="22:22" x14ac:dyDescent="0.35">
      <c r="V15273" s="17"/>
    </row>
    <row r="15274" spans="22:22" x14ac:dyDescent="0.35">
      <c r="V15274" s="17"/>
    </row>
    <row r="15275" spans="22:22" x14ac:dyDescent="0.35">
      <c r="V15275" s="17"/>
    </row>
    <row r="15276" spans="22:22" x14ac:dyDescent="0.35">
      <c r="V15276" s="17"/>
    </row>
    <row r="15277" spans="22:22" x14ac:dyDescent="0.35">
      <c r="V15277" s="17"/>
    </row>
    <row r="15278" spans="22:22" x14ac:dyDescent="0.35">
      <c r="V15278" s="17"/>
    </row>
    <row r="15279" spans="22:22" x14ac:dyDescent="0.35">
      <c r="V15279" s="17"/>
    </row>
    <row r="15280" spans="22:22" x14ac:dyDescent="0.35">
      <c r="V15280" s="17"/>
    </row>
    <row r="15281" spans="22:22" x14ac:dyDescent="0.35">
      <c r="V15281" s="17"/>
    </row>
    <row r="15282" spans="22:22" x14ac:dyDescent="0.35">
      <c r="V15282" s="17"/>
    </row>
    <row r="15283" spans="22:22" x14ac:dyDescent="0.35">
      <c r="V15283" s="17"/>
    </row>
    <row r="15284" spans="22:22" x14ac:dyDescent="0.35">
      <c r="V15284" s="17"/>
    </row>
    <row r="15285" spans="22:22" x14ac:dyDescent="0.35">
      <c r="V15285" s="17"/>
    </row>
    <row r="15286" spans="22:22" x14ac:dyDescent="0.35">
      <c r="V15286" s="17"/>
    </row>
    <row r="15287" spans="22:22" x14ac:dyDescent="0.35">
      <c r="V15287" s="17"/>
    </row>
    <row r="15288" spans="22:22" x14ac:dyDescent="0.35">
      <c r="V15288" s="17"/>
    </row>
    <row r="15289" spans="22:22" x14ac:dyDescent="0.35">
      <c r="V15289" s="17"/>
    </row>
    <row r="15290" spans="22:22" x14ac:dyDescent="0.35">
      <c r="V15290" s="17"/>
    </row>
    <row r="15291" spans="22:22" x14ac:dyDescent="0.35">
      <c r="V15291" s="17"/>
    </row>
    <row r="15292" spans="22:22" x14ac:dyDescent="0.35">
      <c r="V15292" s="17"/>
    </row>
    <row r="15293" spans="22:22" x14ac:dyDescent="0.35">
      <c r="V15293" s="17"/>
    </row>
    <row r="15294" spans="22:22" x14ac:dyDescent="0.35">
      <c r="V15294" s="17"/>
    </row>
    <row r="15295" spans="22:22" x14ac:dyDescent="0.35">
      <c r="V15295" s="17"/>
    </row>
    <row r="15296" spans="22:22" x14ac:dyDescent="0.35">
      <c r="V15296" s="17"/>
    </row>
    <row r="15297" spans="22:22" x14ac:dyDescent="0.35">
      <c r="V15297" s="17"/>
    </row>
    <row r="15298" spans="22:22" x14ac:dyDescent="0.35">
      <c r="V15298" s="17"/>
    </row>
    <row r="15299" spans="22:22" x14ac:dyDescent="0.35">
      <c r="V15299" s="17"/>
    </row>
    <row r="15300" spans="22:22" x14ac:dyDescent="0.35">
      <c r="V15300" s="17"/>
    </row>
    <row r="15301" spans="22:22" x14ac:dyDescent="0.35">
      <c r="V15301" s="17"/>
    </row>
    <row r="15302" spans="22:22" x14ac:dyDescent="0.35">
      <c r="V15302" s="17"/>
    </row>
    <row r="15303" spans="22:22" x14ac:dyDescent="0.35">
      <c r="V15303" s="17"/>
    </row>
    <row r="15304" spans="22:22" x14ac:dyDescent="0.35">
      <c r="V15304" s="17"/>
    </row>
    <row r="15305" spans="22:22" x14ac:dyDescent="0.35">
      <c r="V15305" s="17"/>
    </row>
    <row r="15306" spans="22:22" x14ac:dyDescent="0.35">
      <c r="V15306" s="17"/>
    </row>
    <row r="15307" spans="22:22" x14ac:dyDescent="0.35">
      <c r="V15307" s="17"/>
    </row>
    <row r="15308" spans="22:22" x14ac:dyDescent="0.35">
      <c r="V15308" s="17"/>
    </row>
    <row r="15309" spans="22:22" x14ac:dyDescent="0.35">
      <c r="V15309" s="17"/>
    </row>
    <row r="15310" spans="22:22" x14ac:dyDescent="0.35">
      <c r="V15310" s="17"/>
    </row>
    <row r="15311" spans="22:22" x14ac:dyDescent="0.35">
      <c r="V15311" s="17"/>
    </row>
    <row r="15312" spans="22:22" x14ac:dyDescent="0.35">
      <c r="V15312" s="17"/>
    </row>
    <row r="15313" spans="22:22" x14ac:dyDescent="0.35">
      <c r="V15313" s="17"/>
    </row>
    <row r="15314" spans="22:22" x14ac:dyDescent="0.35">
      <c r="V15314" s="17"/>
    </row>
    <row r="15315" spans="22:22" x14ac:dyDescent="0.35">
      <c r="V15315" s="17"/>
    </row>
    <row r="15316" spans="22:22" x14ac:dyDescent="0.35">
      <c r="V15316" s="17"/>
    </row>
    <row r="15317" spans="22:22" x14ac:dyDescent="0.35">
      <c r="V15317" s="17"/>
    </row>
    <row r="15318" spans="22:22" x14ac:dyDescent="0.35">
      <c r="V15318" s="17"/>
    </row>
    <row r="15319" spans="22:22" x14ac:dyDescent="0.35">
      <c r="V15319" s="17"/>
    </row>
    <row r="15320" spans="22:22" x14ac:dyDescent="0.35">
      <c r="V15320" s="17"/>
    </row>
    <row r="15321" spans="22:22" x14ac:dyDescent="0.35">
      <c r="V15321" s="17"/>
    </row>
    <row r="15322" spans="22:22" x14ac:dyDescent="0.35">
      <c r="V15322" s="17"/>
    </row>
    <row r="15323" spans="22:22" x14ac:dyDescent="0.35">
      <c r="V15323" s="17"/>
    </row>
    <row r="15324" spans="22:22" x14ac:dyDescent="0.35">
      <c r="V15324" s="17"/>
    </row>
    <row r="15325" spans="22:22" x14ac:dyDescent="0.35">
      <c r="V15325" s="17"/>
    </row>
    <row r="15326" spans="22:22" x14ac:dyDescent="0.35">
      <c r="V15326" s="17"/>
    </row>
    <row r="15327" spans="22:22" x14ac:dyDescent="0.35">
      <c r="V15327" s="17"/>
    </row>
    <row r="15328" spans="22:22" x14ac:dyDescent="0.35">
      <c r="V15328" s="17"/>
    </row>
    <row r="15329" spans="22:22" x14ac:dyDescent="0.35">
      <c r="V15329" s="17"/>
    </row>
    <row r="15330" spans="22:22" x14ac:dyDescent="0.35">
      <c r="V15330" s="17"/>
    </row>
    <row r="15331" spans="22:22" x14ac:dyDescent="0.35">
      <c r="V15331" s="17"/>
    </row>
    <row r="15332" spans="22:22" x14ac:dyDescent="0.35">
      <c r="V15332" s="17"/>
    </row>
    <row r="15333" spans="22:22" x14ac:dyDescent="0.35">
      <c r="V15333" s="17"/>
    </row>
    <row r="15334" spans="22:22" x14ac:dyDescent="0.35">
      <c r="V15334" s="17"/>
    </row>
    <row r="15335" spans="22:22" x14ac:dyDescent="0.35">
      <c r="V15335" s="17"/>
    </row>
    <row r="15336" spans="22:22" x14ac:dyDescent="0.35">
      <c r="V15336" s="17"/>
    </row>
    <row r="15337" spans="22:22" x14ac:dyDescent="0.35">
      <c r="V15337" s="17"/>
    </row>
    <row r="15338" spans="22:22" x14ac:dyDescent="0.35">
      <c r="V15338" s="17"/>
    </row>
    <row r="15339" spans="22:22" x14ac:dyDescent="0.35">
      <c r="V15339" s="17"/>
    </row>
    <row r="15340" spans="22:22" x14ac:dyDescent="0.35">
      <c r="V15340" s="17"/>
    </row>
    <row r="15341" spans="22:22" x14ac:dyDescent="0.35">
      <c r="V15341" s="17"/>
    </row>
    <row r="15342" spans="22:22" x14ac:dyDescent="0.35">
      <c r="V15342" s="17"/>
    </row>
    <row r="15343" spans="22:22" x14ac:dyDescent="0.35">
      <c r="V15343" s="17"/>
    </row>
    <row r="15344" spans="22:22" x14ac:dyDescent="0.35">
      <c r="V15344" s="17"/>
    </row>
    <row r="15345" spans="22:22" x14ac:dyDescent="0.35">
      <c r="V15345" s="17"/>
    </row>
    <row r="15346" spans="22:22" x14ac:dyDescent="0.35">
      <c r="V15346" s="17"/>
    </row>
    <row r="15347" spans="22:22" x14ac:dyDescent="0.35">
      <c r="V15347" s="17"/>
    </row>
    <row r="15348" spans="22:22" x14ac:dyDescent="0.35">
      <c r="V15348" s="17"/>
    </row>
    <row r="15349" spans="22:22" x14ac:dyDescent="0.35">
      <c r="V15349" s="17"/>
    </row>
    <row r="15350" spans="22:22" x14ac:dyDescent="0.35">
      <c r="V15350" s="17"/>
    </row>
    <row r="15351" spans="22:22" x14ac:dyDescent="0.35">
      <c r="V15351" s="17"/>
    </row>
    <row r="15352" spans="22:22" x14ac:dyDescent="0.35">
      <c r="V15352" s="17"/>
    </row>
    <row r="15353" spans="22:22" x14ac:dyDescent="0.35">
      <c r="V15353" s="17"/>
    </row>
    <row r="15354" spans="22:22" x14ac:dyDescent="0.35">
      <c r="V15354" s="17"/>
    </row>
    <row r="15355" spans="22:22" x14ac:dyDescent="0.35">
      <c r="V15355" s="17"/>
    </row>
    <row r="15356" spans="22:22" x14ac:dyDescent="0.35">
      <c r="V15356" s="17"/>
    </row>
    <row r="15357" spans="22:22" x14ac:dyDescent="0.35">
      <c r="V15357" s="17"/>
    </row>
    <row r="15358" spans="22:22" x14ac:dyDescent="0.35">
      <c r="V15358" s="17"/>
    </row>
    <row r="15359" spans="22:22" x14ac:dyDescent="0.35">
      <c r="V15359" s="17"/>
    </row>
    <row r="15360" spans="22:22" x14ac:dyDescent="0.35">
      <c r="V15360" s="17"/>
    </row>
    <row r="15361" spans="22:22" x14ac:dyDescent="0.35">
      <c r="V15361" s="17"/>
    </row>
    <row r="15362" spans="22:22" x14ac:dyDescent="0.35">
      <c r="V15362" s="17"/>
    </row>
    <row r="15363" spans="22:22" x14ac:dyDescent="0.35">
      <c r="V15363" s="17"/>
    </row>
    <row r="15364" spans="22:22" x14ac:dyDescent="0.35">
      <c r="V15364" s="17"/>
    </row>
    <row r="15365" spans="22:22" x14ac:dyDescent="0.35">
      <c r="V15365" s="17"/>
    </row>
    <row r="15366" spans="22:22" x14ac:dyDescent="0.35">
      <c r="V15366" s="17"/>
    </row>
    <row r="15367" spans="22:22" x14ac:dyDescent="0.35">
      <c r="V15367" s="17"/>
    </row>
    <row r="15368" spans="22:22" x14ac:dyDescent="0.35">
      <c r="V15368" s="17"/>
    </row>
    <row r="15369" spans="22:22" x14ac:dyDescent="0.35">
      <c r="V15369" s="17"/>
    </row>
    <row r="15370" spans="22:22" x14ac:dyDescent="0.35">
      <c r="V15370" s="17"/>
    </row>
    <row r="15371" spans="22:22" x14ac:dyDescent="0.35">
      <c r="V15371" s="17"/>
    </row>
    <row r="15372" spans="22:22" x14ac:dyDescent="0.35">
      <c r="V15372" s="17"/>
    </row>
    <row r="15373" spans="22:22" x14ac:dyDescent="0.35">
      <c r="V15373" s="17"/>
    </row>
    <row r="15374" spans="22:22" x14ac:dyDescent="0.35">
      <c r="V15374" s="17"/>
    </row>
    <row r="15375" spans="22:22" x14ac:dyDescent="0.35">
      <c r="V15375" s="17"/>
    </row>
    <row r="15376" spans="22:22" x14ac:dyDescent="0.35">
      <c r="V15376" s="17"/>
    </row>
    <row r="15377" spans="22:22" x14ac:dyDescent="0.35">
      <c r="V15377" s="17"/>
    </row>
    <row r="15378" spans="22:22" x14ac:dyDescent="0.35">
      <c r="V15378" s="17"/>
    </row>
    <row r="15379" spans="22:22" x14ac:dyDescent="0.35">
      <c r="V15379" s="17"/>
    </row>
    <row r="15380" spans="22:22" x14ac:dyDescent="0.35">
      <c r="V15380" s="17"/>
    </row>
    <row r="15381" spans="22:22" x14ac:dyDescent="0.35">
      <c r="V15381" s="17"/>
    </row>
    <row r="15382" spans="22:22" x14ac:dyDescent="0.35">
      <c r="V15382" s="17"/>
    </row>
    <row r="15383" spans="22:22" x14ac:dyDescent="0.35">
      <c r="V15383" s="17"/>
    </row>
    <row r="15384" spans="22:22" x14ac:dyDescent="0.35">
      <c r="V15384" s="17"/>
    </row>
    <row r="15385" spans="22:22" x14ac:dyDescent="0.35">
      <c r="V15385" s="17"/>
    </row>
    <row r="15386" spans="22:22" x14ac:dyDescent="0.35">
      <c r="V15386" s="17"/>
    </row>
    <row r="15387" spans="22:22" x14ac:dyDescent="0.35">
      <c r="V15387" s="17"/>
    </row>
    <row r="15388" spans="22:22" x14ac:dyDescent="0.35">
      <c r="V15388" s="17"/>
    </row>
    <row r="15389" spans="22:22" x14ac:dyDescent="0.35">
      <c r="V15389" s="17"/>
    </row>
    <row r="15390" spans="22:22" x14ac:dyDescent="0.35">
      <c r="V15390" s="17"/>
    </row>
    <row r="15391" spans="22:22" x14ac:dyDescent="0.35">
      <c r="V15391" s="17"/>
    </row>
    <row r="15392" spans="22:22" x14ac:dyDescent="0.35">
      <c r="V15392" s="17"/>
    </row>
    <row r="15393" spans="22:22" x14ac:dyDescent="0.35">
      <c r="V15393" s="17"/>
    </row>
    <row r="15394" spans="22:22" x14ac:dyDescent="0.35">
      <c r="V15394" s="17"/>
    </row>
    <row r="15395" spans="22:22" x14ac:dyDescent="0.35">
      <c r="V15395" s="17"/>
    </row>
    <row r="15396" spans="22:22" x14ac:dyDescent="0.35">
      <c r="V15396" s="17"/>
    </row>
    <row r="15397" spans="22:22" x14ac:dyDescent="0.35">
      <c r="V15397" s="17"/>
    </row>
    <row r="15398" spans="22:22" x14ac:dyDescent="0.35">
      <c r="V15398" s="17"/>
    </row>
    <row r="15399" spans="22:22" x14ac:dyDescent="0.35">
      <c r="V15399" s="17"/>
    </row>
    <row r="15400" spans="22:22" x14ac:dyDescent="0.35">
      <c r="V15400" s="17"/>
    </row>
    <row r="15401" spans="22:22" x14ac:dyDescent="0.35">
      <c r="V15401" s="17"/>
    </row>
    <row r="15402" spans="22:22" x14ac:dyDescent="0.35">
      <c r="V15402" s="17"/>
    </row>
    <row r="15403" spans="22:22" x14ac:dyDescent="0.35">
      <c r="V15403" s="17"/>
    </row>
    <row r="15404" spans="22:22" x14ac:dyDescent="0.35">
      <c r="V15404" s="17"/>
    </row>
    <row r="15405" spans="22:22" x14ac:dyDescent="0.35">
      <c r="V15405" s="17"/>
    </row>
    <row r="15406" spans="22:22" x14ac:dyDescent="0.35">
      <c r="V15406" s="17"/>
    </row>
    <row r="15407" spans="22:22" x14ac:dyDescent="0.35">
      <c r="V15407" s="17"/>
    </row>
    <row r="15408" spans="22:22" x14ac:dyDescent="0.35">
      <c r="V15408" s="17"/>
    </row>
    <row r="15409" spans="22:22" x14ac:dyDescent="0.35">
      <c r="V15409" s="17"/>
    </row>
    <row r="15410" spans="22:22" x14ac:dyDescent="0.35">
      <c r="V15410" s="17"/>
    </row>
    <row r="15411" spans="22:22" x14ac:dyDescent="0.35">
      <c r="V15411" s="17"/>
    </row>
    <row r="15412" spans="22:22" x14ac:dyDescent="0.35">
      <c r="V15412" s="17"/>
    </row>
    <row r="15413" spans="22:22" x14ac:dyDescent="0.35">
      <c r="V15413" s="17"/>
    </row>
    <row r="15414" spans="22:22" x14ac:dyDescent="0.35">
      <c r="V15414" s="17"/>
    </row>
    <row r="15415" spans="22:22" x14ac:dyDescent="0.35">
      <c r="V15415" s="17"/>
    </row>
    <row r="15416" spans="22:22" x14ac:dyDescent="0.35">
      <c r="V15416" s="17"/>
    </row>
    <row r="15417" spans="22:22" x14ac:dyDescent="0.35">
      <c r="V15417" s="17"/>
    </row>
    <row r="15418" spans="22:22" x14ac:dyDescent="0.35">
      <c r="V15418" s="17"/>
    </row>
    <row r="15419" spans="22:22" x14ac:dyDescent="0.35">
      <c r="V15419" s="17"/>
    </row>
    <row r="15420" spans="22:22" x14ac:dyDescent="0.35">
      <c r="V15420" s="17"/>
    </row>
    <row r="15421" spans="22:22" x14ac:dyDescent="0.35">
      <c r="V15421" s="17"/>
    </row>
    <row r="15422" spans="22:22" x14ac:dyDescent="0.35">
      <c r="V15422" s="17"/>
    </row>
    <row r="15423" spans="22:22" x14ac:dyDescent="0.35">
      <c r="V15423" s="17"/>
    </row>
    <row r="15424" spans="22:22" x14ac:dyDescent="0.35">
      <c r="V15424" s="17"/>
    </row>
    <row r="15425" spans="22:22" x14ac:dyDescent="0.35">
      <c r="V15425" s="17"/>
    </row>
    <row r="15426" spans="22:22" x14ac:dyDescent="0.35">
      <c r="V15426" s="17"/>
    </row>
    <row r="15427" spans="22:22" x14ac:dyDescent="0.35">
      <c r="V15427" s="17"/>
    </row>
    <row r="15428" spans="22:22" x14ac:dyDescent="0.35">
      <c r="V15428" s="17"/>
    </row>
    <row r="15429" spans="22:22" x14ac:dyDescent="0.35">
      <c r="V15429" s="17"/>
    </row>
    <row r="15430" spans="22:22" x14ac:dyDescent="0.35">
      <c r="V15430" s="17"/>
    </row>
    <row r="15431" spans="22:22" x14ac:dyDescent="0.35">
      <c r="V15431" s="17"/>
    </row>
    <row r="15432" spans="22:22" x14ac:dyDescent="0.35">
      <c r="V15432" s="17"/>
    </row>
    <row r="15433" spans="22:22" x14ac:dyDescent="0.35">
      <c r="V15433" s="17"/>
    </row>
    <row r="15434" spans="22:22" x14ac:dyDescent="0.35">
      <c r="V15434" s="17"/>
    </row>
    <row r="15435" spans="22:22" x14ac:dyDescent="0.35">
      <c r="V15435" s="17"/>
    </row>
    <row r="15436" spans="22:22" x14ac:dyDescent="0.35">
      <c r="V15436" s="17"/>
    </row>
    <row r="15437" spans="22:22" x14ac:dyDescent="0.35">
      <c r="V15437" s="17"/>
    </row>
    <row r="15438" spans="22:22" x14ac:dyDescent="0.35">
      <c r="V15438" s="17"/>
    </row>
    <row r="15439" spans="22:22" x14ac:dyDescent="0.35">
      <c r="V15439" s="17"/>
    </row>
    <row r="15440" spans="22:22" x14ac:dyDescent="0.35">
      <c r="V15440" s="17"/>
    </row>
    <row r="15441" spans="22:22" x14ac:dyDescent="0.35">
      <c r="V15441" s="17"/>
    </row>
    <row r="15442" spans="22:22" x14ac:dyDescent="0.35">
      <c r="V15442" s="17"/>
    </row>
    <row r="15443" spans="22:22" x14ac:dyDescent="0.35">
      <c r="V15443" s="17"/>
    </row>
    <row r="15444" spans="22:22" x14ac:dyDescent="0.35">
      <c r="V15444" s="17"/>
    </row>
    <row r="15445" spans="22:22" x14ac:dyDescent="0.35">
      <c r="V15445" s="17"/>
    </row>
    <row r="15446" spans="22:22" x14ac:dyDescent="0.35">
      <c r="V15446" s="17"/>
    </row>
    <row r="15447" spans="22:22" x14ac:dyDescent="0.35">
      <c r="V15447" s="17"/>
    </row>
    <row r="15448" spans="22:22" x14ac:dyDescent="0.35">
      <c r="V15448" s="17"/>
    </row>
    <row r="15449" spans="22:22" x14ac:dyDescent="0.35">
      <c r="V15449" s="17"/>
    </row>
    <row r="15450" spans="22:22" x14ac:dyDescent="0.35">
      <c r="V15450" s="17"/>
    </row>
    <row r="15451" spans="22:22" x14ac:dyDescent="0.35">
      <c r="V15451" s="17"/>
    </row>
    <row r="15452" spans="22:22" x14ac:dyDescent="0.35">
      <c r="V15452" s="17"/>
    </row>
    <row r="15453" spans="22:22" x14ac:dyDescent="0.35">
      <c r="V15453" s="17"/>
    </row>
    <row r="15454" spans="22:22" x14ac:dyDescent="0.35">
      <c r="V15454" s="17"/>
    </row>
    <row r="15455" spans="22:22" x14ac:dyDescent="0.35">
      <c r="V15455" s="17"/>
    </row>
    <row r="15456" spans="22:22" x14ac:dyDescent="0.35">
      <c r="V15456" s="17"/>
    </row>
    <row r="15457" spans="22:22" x14ac:dyDescent="0.35">
      <c r="V15457" s="17"/>
    </row>
    <row r="15458" spans="22:22" x14ac:dyDescent="0.35">
      <c r="V15458" s="17"/>
    </row>
    <row r="15459" spans="22:22" x14ac:dyDescent="0.35">
      <c r="V15459" s="17"/>
    </row>
    <row r="15460" spans="22:22" x14ac:dyDescent="0.35">
      <c r="V15460" s="17"/>
    </row>
    <row r="15461" spans="22:22" x14ac:dyDescent="0.35">
      <c r="V15461" s="17"/>
    </row>
    <row r="15462" spans="22:22" x14ac:dyDescent="0.35">
      <c r="V15462" s="17"/>
    </row>
    <row r="15463" spans="22:22" x14ac:dyDescent="0.35">
      <c r="V15463" s="17"/>
    </row>
    <row r="15464" spans="22:22" x14ac:dyDescent="0.35">
      <c r="V15464" s="17"/>
    </row>
    <row r="15465" spans="22:22" x14ac:dyDescent="0.35">
      <c r="V15465" s="17"/>
    </row>
    <row r="15466" spans="22:22" x14ac:dyDescent="0.35">
      <c r="V15466" s="17"/>
    </row>
    <row r="15467" spans="22:22" x14ac:dyDescent="0.35">
      <c r="V15467" s="17"/>
    </row>
    <row r="15468" spans="22:22" x14ac:dyDescent="0.35">
      <c r="V15468" s="17"/>
    </row>
    <row r="15469" spans="22:22" x14ac:dyDescent="0.35">
      <c r="V15469" s="17"/>
    </row>
    <row r="15470" spans="22:22" x14ac:dyDescent="0.35">
      <c r="V15470" s="17"/>
    </row>
    <row r="15471" spans="22:22" x14ac:dyDescent="0.35">
      <c r="V15471" s="17"/>
    </row>
    <row r="15472" spans="22:22" x14ac:dyDescent="0.35">
      <c r="V15472" s="17"/>
    </row>
    <row r="15473" spans="22:22" x14ac:dyDescent="0.35">
      <c r="V15473" s="17"/>
    </row>
    <row r="15474" spans="22:22" x14ac:dyDescent="0.35">
      <c r="V15474" s="17"/>
    </row>
    <row r="15475" spans="22:22" x14ac:dyDescent="0.35">
      <c r="V15475" s="17"/>
    </row>
    <row r="15476" spans="22:22" x14ac:dyDescent="0.35">
      <c r="V15476" s="17"/>
    </row>
    <row r="15477" spans="22:22" x14ac:dyDescent="0.35">
      <c r="V15477" s="17"/>
    </row>
    <row r="15478" spans="22:22" x14ac:dyDescent="0.35">
      <c r="V15478" s="17"/>
    </row>
    <row r="15479" spans="22:22" x14ac:dyDescent="0.35">
      <c r="V15479" s="17"/>
    </row>
    <row r="15480" spans="22:22" x14ac:dyDescent="0.35">
      <c r="V15480" s="17"/>
    </row>
    <row r="15481" spans="22:22" x14ac:dyDescent="0.35">
      <c r="V15481" s="17"/>
    </row>
    <row r="15482" spans="22:22" x14ac:dyDescent="0.35">
      <c r="V15482" s="17"/>
    </row>
    <row r="15483" spans="22:22" x14ac:dyDescent="0.35">
      <c r="V15483" s="17"/>
    </row>
    <row r="15484" spans="22:22" x14ac:dyDescent="0.35">
      <c r="V15484" s="17"/>
    </row>
    <row r="15485" spans="22:22" x14ac:dyDescent="0.35">
      <c r="V15485" s="17"/>
    </row>
    <row r="15486" spans="22:22" x14ac:dyDescent="0.35">
      <c r="V15486" s="17"/>
    </row>
    <row r="15487" spans="22:22" x14ac:dyDescent="0.35">
      <c r="V15487" s="17"/>
    </row>
    <row r="15488" spans="22:22" x14ac:dyDescent="0.35">
      <c r="V15488" s="17"/>
    </row>
    <row r="15489" spans="22:22" x14ac:dyDescent="0.35">
      <c r="V15489" s="17"/>
    </row>
    <row r="15490" spans="22:22" x14ac:dyDescent="0.35">
      <c r="V15490" s="17"/>
    </row>
    <row r="15491" spans="22:22" x14ac:dyDescent="0.35">
      <c r="V15491" s="17"/>
    </row>
    <row r="15492" spans="22:22" x14ac:dyDescent="0.35">
      <c r="V15492" s="17"/>
    </row>
    <row r="15493" spans="22:22" x14ac:dyDescent="0.35">
      <c r="V15493" s="17"/>
    </row>
    <row r="15494" spans="22:22" x14ac:dyDescent="0.35">
      <c r="V15494" s="17"/>
    </row>
    <row r="15495" spans="22:22" x14ac:dyDescent="0.35">
      <c r="V15495" s="17"/>
    </row>
    <row r="15496" spans="22:22" x14ac:dyDescent="0.35">
      <c r="V15496" s="17"/>
    </row>
    <row r="15497" spans="22:22" x14ac:dyDescent="0.35">
      <c r="V15497" s="17"/>
    </row>
    <row r="15498" spans="22:22" x14ac:dyDescent="0.35">
      <c r="V15498" s="17"/>
    </row>
    <row r="15499" spans="22:22" x14ac:dyDescent="0.35">
      <c r="V15499" s="17"/>
    </row>
    <row r="15500" spans="22:22" x14ac:dyDescent="0.35">
      <c r="V15500" s="17"/>
    </row>
    <row r="15501" spans="22:22" x14ac:dyDescent="0.35">
      <c r="V15501" s="17"/>
    </row>
    <row r="15502" spans="22:22" x14ac:dyDescent="0.35">
      <c r="V15502" s="17"/>
    </row>
    <row r="15503" spans="22:22" x14ac:dyDescent="0.35">
      <c r="V15503" s="17"/>
    </row>
    <row r="15504" spans="22:22" x14ac:dyDescent="0.35">
      <c r="V15504" s="17"/>
    </row>
    <row r="15505" spans="22:22" x14ac:dyDescent="0.35">
      <c r="V15505" s="17"/>
    </row>
    <row r="15506" spans="22:22" x14ac:dyDescent="0.35">
      <c r="V15506" s="17"/>
    </row>
    <row r="15507" spans="22:22" x14ac:dyDescent="0.35">
      <c r="V15507" s="17"/>
    </row>
    <row r="15508" spans="22:22" x14ac:dyDescent="0.35">
      <c r="V15508" s="17"/>
    </row>
    <row r="15509" spans="22:22" x14ac:dyDescent="0.35">
      <c r="V15509" s="17"/>
    </row>
    <row r="15510" spans="22:22" x14ac:dyDescent="0.35">
      <c r="V15510" s="17"/>
    </row>
    <row r="15511" spans="22:22" x14ac:dyDescent="0.35">
      <c r="V15511" s="17"/>
    </row>
    <row r="15512" spans="22:22" x14ac:dyDescent="0.35">
      <c r="V15512" s="17"/>
    </row>
    <row r="15513" spans="22:22" x14ac:dyDescent="0.35">
      <c r="V15513" s="17"/>
    </row>
    <row r="15514" spans="22:22" x14ac:dyDescent="0.35">
      <c r="V15514" s="17"/>
    </row>
    <row r="15515" spans="22:22" x14ac:dyDescent="0.35">
      <c r="V15515" s="17"/>
    </row>
    <row r="15516" spans="22:22" x14ac:dyDescent="0.35">
      <c r="V15516" s="17"/>
    </row>
    <row r="15517" spans="22:22" x14ac:dyDescent="0.35">
      <c r="V15517" s="17"/>
    </row>
    <row r="15518" spans="22:22" x14ac:dyDescent="0.35">
      <c r="V15518" s="17"/>
    </row>
    <row r="15519" spans="22:22" x14ac:dyDescent="0.35">
      <c r="V15519" s="17"/>
    </row>
    <row r="15520" spans="22:22" x14ac:dyDescent="0.35">
      <c r="V15520" s="17"/>
    </row>
    <row r="15521" spans="22:22" x14ac:dyDescent="0.35">
      <c r="V15521" s="17"/>
    </row>
    <row r="15522" spans="22:22" x14ac:dyDescent="0.35">
      <c r="V15522" s="17"/>
    </row>
    <row r="15523" spans="22:22" x14ac:dyDescent="0.35">
      <c r="V15523" s="17"/>
    </row>
    <row r="15524" spans="22:22" x14ac:dyDescent="0.35">
      <c r="V15524" s="17"/>
    </row>
    <row r="15525" spans="22:22" x14ac:dyDescent="0.35">
      <c r="V15525" s="17"/>
    </row>
    <row r="15526" spans="22:22" x14ac:dyDescent="0.35">
      <c r="V15526" s="17"/>
    </row>
    <row r="15527" spans="22:22" x14ac:dyDescent="0.35">
      <c r="V15527" s="17"/>
    </row>
    <row r="15528" spans="22:22" x14ac:dyDescent="0.35">
      <c r="V15528" s="17"/>
    </row>
    <row r="15529" spans="22:22" x14ac:dyDescent="0.35">
      <c r="V15529" s="17"/>
    </row>
    <row r="15530" spans="22:22" x14ac:dyDescent="0.35">
      <c r="V15530" s="17"/>
    </row>
    <row r="15531" spans="22:22" x14ac:dyDescent="0.35">
      <c r="V15531" s="17"/>
    </row>
    <row r="15532" spans="22:22" x14ac:dyDescent="0.35">
      <c r="V15532" s="17"/>
    </row>
    <row r="15533" spans="22:22" x14ac:dyDescent="0.35">
      <c r="V15533" s="17"/>
    </row>
    <row r="15534" spans="22:22" x14ac:dyDescent="0.35">
      <c r="V15534" s="17"/>
    </row>
    <row r="15535" spans="22:22" x14ac:dyDescent="0.35">
      <c r="V15535" s="17"/>
    </row>
    <row r="15536" spans="22:22" x14ac:dyDescent="0.35">
      <c r="V15536" s="17"/>
    </row>
    <row r="15537" spans="22:22" x14ac:dyDescent="0.35">
      <c r="V15537" s="17"/>
    </row>
    <row r="15538" spans="22:22" x14ac:dyDescent="0.35">
      <c r="V15538" s="17"/>
    </row>
    <row r="15539" spans="22:22" x14ac:dyDescent="0.35">
      <c r="V15539" s="17"/>
    </row>
    <row r="15540" spans="22:22" x14ac:dyDescent="0.35">
      <c r="V15540" s="17"/>
    </row>
    <row r="15541" spans="22:22" x14ac:dyDescent="0.35">
      <c r="V15541" s="17"/>
    </row>
    <row r="15542" spans="22:22" x14ac:dyDescent="0.35">
      <c r="V15542" s="17"/>
    </row>
    <row r="15543" spans="22:22" x14ac:dyDescent="0.35">
      <c r="V15543" s="17"/>
    </row>
    <row r="15544" spans="22:22" x14ac:dyDescent="0.35">
      <c r="V15544" s="17"/>
    </row>
    <row r="15545" spans="22:22" x14ac:dyDescent="0.35">
      <c r="V15545" s="17"/>
    </row>
    <row r="15546" spans="22:22" x14ac:dyDescent="0.35">
      <c r="V15546" s="17"/>
    </row>
    <row r="15547" spans="22:22" x14ac:dyDescent="0.35">
      <c r="V15547" s="17"/>
    </row>
    <row r="15548" spans="22:22" x14ac:dyDescent="0.35">
      <c r="V15548" s="17"/>
    </row>
    <row r="15549" spans="22:22" x14ac:dyDescent="0.35">
      <c r="V15549" s="17"/>
    </row>
    <row r="15550" spans="22:22" x14ac:dyDescent="0.35">
      <c r="V15550" s="17"/>
    </row>
    <row r="15551" spans="22:22" x14ac:dyDescent="0.35">
      <c r="V15551" s="17"/>
    </row>
    <row r="15552" spans="22:22" x14ac:dyDescent="0.35">
      <c r="V15552" s="17"/>
    </row>
    <row r="15553" spans="22:22" x14ac:dyDescent="0.35">
      <c r="V15553" s="17"/>
    </row>
    <row r="15554" spans="22:22" x14ac:dyDescent="0.35">
      <c r="V15554" s="17"/>
    </row>
    <row r="15555" spans="22:22" x14ac:dyDescent="0.35">
      <c r="V15555" s="17"/>
    </row>
    <row r="15556" spans="22:22" x14ac:dyDescent="0.35">
      <c r="V15556" s="17"/>
    </row>
    <row r="15557" spans="22:22" x14ac:dyDescent="0.35">
      <c r="V15557" s="17"/>
    </row>
    <row r="15558" spans="22:22" x14ac:dyDescent="0.35">
      <c r="V15558" s="17"/>
    </row>
    <row r="15559" spans="22:22" x14ac:dyDescent="0.35">
      <c r="V15559" s="17"/>
    </row>
    <row r="15560" spans="22:22" x14ac:dyDescent="0.35">
      <c r="V15560" s="17"/>
    </row>
    <row r="15561" spans="22:22" x14ac:dyDescent="0.35">
      <c r="V15561" s="17"/>
    </row>
    <row r="15562" spans="22:22" x14ac:dyDescent="0.35">
      <c r="V15562" s="17"/>
    </row>
    <row r="15563" spans="22:22" x14ac:dyDescent="0.35">
      <c r="V15563" s="17"/>
    </row>
    <row r="15564" spans="22:22" x14ac:dyDescent="0.35">
      <c r="V15564" s="17"/>
    </row>
    <row r="15565" spans="22:22" x14ac:dyDescent="0.35">
      <c r="V15565" s="17"/>
    </row>
    <row r="15566" spans="22:22" x14ac:dyDescent="0.35">
      <c r="V15566" s="17"/>
    </row>
    <row r="15567" spans="22:22" x14ac:dyDescent="0.35">
      <c r="V15567" s="17"/>
    </row>
    <row r="15568" spans="22:22" x14ac:dyDescent="0.35">
      <c r="V15568" s="17"/>
    </row>
    <row r="15569" spans="22:22" x14ac:dyDescent="0.35">
      <c r="V15569" s="17"/>
    </row>
    <row r="15570" spans="22:22" x14ac:dyDescent="0.35">
      <c r="V15570" s="17"/>
    </row>
    <row r="15571" spans="22:22" x14ac:dyDescent="0.35">
      <c r="V15571" s="17"/>
    </row>
    <row r="15572" spans="22:22" x14ac:dyDescent="0.35">
      <c r="V15572" s="17"/>
    </row>
    <row r="15573" spans="22:22" x14ac:dyDescent="0.35">
      <c r="V15573" s="17"/>
    </row>
    <row r="15574" spans="22:22" x14ac:dyDescent="0.35">
      <c r="V15574" s="17"/>
    </row>
    <row r="15575" spans="22:22" x14ac:dyDescent="0.35">
      <c r="V15575" s="17"/>
    </row>
    <row r="15576" spans="22:22" x14ac:dyDescent="0.35">
      <c r="V15576" s="17"/>
    </row>
    <row r="15577" spans="22:22" x14ac:dyDescent="0.35">
      <c r="V15577" s="17"/>
    </row>
    <row r="15578" spans="22:22" x14ac:dyDescent="0.35">
      <c r="V15578" s="17"/>
    </row>
    <row r="15579" spans="22:22" x14ac:dyDescent="0.35">
      <c r="V15579" s="17"/>
    </row>
    <row r="15580" spans="22:22" x14ac:dyDescent="0.35">
      <c r="V15580" s="17"/>
    </row>
    <row r="15581" spans="22:22" x14ac:dyDescent="0.35">
      <c r="V15581" s="17"/>
    </row>
    <row r="15582" spans="22:22" x14ac:dyDescent="0.35">
      <c r="V15582" s="17"/>
    </row>
    <row r="15583" spans="22:22" x14ac:dyDescent="0.35">
      <c r="V15583" s="17"/>
    </row>
    <row r="15584" spans="22:22" x14ac:dyDescent="0.35">
      <c r="V15584" s="17"/>
    </row>
    <row r="15585" spans="22:22" x14ac:dyDescent="0.35">
      <c r="V15585" s="17"/>
    </row>
    <row r="15586" spans="22:22" x14ac:dyDescent="0.35">
      <c r="V15586" s="17"/>
    </row>
    <row r="15587" spans="22:22" x14ac:dyDescent="0.35">
      <c r="V15587" s="17"/>
    </row>
    <row r="15588" spans="22:22" x14ac:dyDescent="0.35">
      <c r="V15588" s="17"/>
    </row>
    <row r="15589" spans="22:22" x14ac:dyDescent="0.35">
      <c r="V15589" s="17"/>
    </row>
    <row r="15590" spans="22:22" x14ac:dyDescent="0.35">
      <c r="V15590" s="17"/>
    </row>
    <row r="15591" spans="22:22" x14ac:dyDescent="0.35">
      <c r="V15591" s="17"/>
    </row>
    <row r="15592" spans="22:22" x14ac:dyDescent="0.35">
      <c r="V15592" s="17"/>
    </row>
    <row r="15593" spans="22:22" x14ac:dyDescent="0.35">
      <c r="V15593" s="17"/>
    </row>
    <row r="15594" spans="22:22" x14ac:dyDescent="0.35">
      <c r="V15594" s="17"/>
    </row>
    <row r="15595" spans="22:22" x14ac:dyDescent="0.35">
      <c r="V15595" s="17"/>
    </row>
    <row r="15596" spans="22:22" x14ac:dyDescent="0.35">
      <c r="V15596" s="17"/>
    </row>
    <row r="15597" spans="22:22" x14ac:dyDescent="0.35">
      <c r="V15597" s="17"/>
    </row>
    <row r="15598" spans="22:22" x14ac:dyDescent="0.35">
      <c r="V15598" s="17"/>
    </row>
    <row r="15599" spans="22:22" x14ac:dyDescent="0.35">
      <c r="V15599" s="17"/>
    </row>
    <row r="15600" spans="22:22" x14ac:dyDescent="0.35">
      <c r="V15600" s="17"/>
    </row>
    <row r="15601" spans="22:22" x14ac:dyDescent="0.35">
      <c r="V15601" s="17"/>
    </row>
    <row r="15602" spans="22:22" x14ac:dyDescent="0.35">
      <c r="V15602" s="17"/>
    </row>
    <row r="15603" spans="22:22" x14ac:dyDescent="0.35">
      <c r="V15603" s="17"/>
    </row>
    <row r="15604" spans="22:22" x14ac:dyDescent="0.35">
      <c r="V15604" s="17"/>
    </row>
    <row r="15605" spans="22:22" x14ac:dyDescent="0.35">
      <c r="V15605" s="17"/>
    </row>
    <row r="15606" spans="22:22" x14ac:dyDescent="0.35">
      <c r="V15606" s="17"/>
    </row>
    <row r="15607" spans="22:22" x14ac:dyDescent="0.35">
      <c r="V15607" s="17"/>
    </row>
    <row r="15608" spans="22:22" x14ac:dyDescent="0.35">
      <c r="V15608" s="17"/>
    </row>
    <row r="15609" spans="22:22" x14ac:dyDescent="0.35">
      <c r="V15609" s="17"/>
    </row>
    <row r="15610" spans="22:22" x14ac:dyDescent="0.35">
      <c r="V15610" s="17"/>
    </row>
    <row r="15611" spans="22:22" x14ac:dyDescent="0.35">
      <c r="V15611" s="17"/>
    </row>
    <row r="15612" spans="22:22" x14ac:dyDescent="0.35">
      <c r="V15612" s="17"/>
    </row>
    <row r="15613" spans="22:22" x14ac:dyDescent="0.35">
      <c r="V15613" s="17"/>
    </row>
    <row r="15614" spans="22:22" x14ac:dyDescent="0.35">
      <c r="V15614" s="17"/>
    </row>
    <row r="15615" spans="22:22" x14ac:dyDescent="0.35">
      <c r="V15615" s="17"/>
    </row>
    <row r="15616" spans="22:22" x14ac:dyDescent="0.35">
      <c r="V15616" s="17"/>
    </row>
    <row r="15617" spans="22:22" x14ac:dyDescent="0.35">
      <c r="V15617" s="17"/>
    </row>
    <row r="15618" spans="22:22" x14ac:dyDescent="0.35">
      <c r="V15618" s="17"/>
    </row>
    <row r="15619" spans="22:22" x14ac:dyDescent="0.35">
      <c r="V15619" s="17"/>
    </row>
    <row r="15620" spans="22:22" x14ac:dyDescent="0.35">
      <c r="V15620" s="17"/>
    </row>
    <row r="15621" spans="22:22" x14ac:dyDescent="0.35">
      <c r="V15621" s="17"/>
    </row>
    <row r="15622" spans="22:22" x14ac:dyDescent="0.35">
      <c r="V15622" s="17"/>
    </row>
    <row r="15623" spans="22:22" x14ac:dyDescent="0.35">
      <c r="V15623" s="17"/>
    </row>
    <row r="15624" spans="22:22" x14ac:dyDescent="0.35">
      <c r="V15624" s="17"/>
    </row>
    <row r="15625" spans="22:22" x14ac:dyDescent="0.35">
      <c r="V15625" s="17"/>
    </row>
    <row r="15626" spans="22:22" x14ac:dyDescent="0.35">
      <c r="V15626" s="17"/>
    </row>
    <row r="15627" spans="22:22" x14ac:dyDescent="0.35">
      <c r="V15627" s="17"/>
    </row>
    <row r="15628" spans="22:22" x14ac:dyDescent="0.35">
      <c r="V15628" s="17"/>
    </row>
    <row r="15629" spans="22:22" x14ac:dyDescent="0.35">
      <c r="V15629" s="17"/>
    </row>
    <row r="15630" spans="22:22" x14ac:dyDescent="0.35">
      <c r="V15630" s="17"/>
    </row>
    <row r="15631" spans="22:22" x14ac:dyDescent="0.35">
      <c r="V15631" s="17"/>
    </row>
    <row r="15632" spans="22:22" x14ac:dyDescent="0.35">
      <c r="V15632" s="17"/>
    </row>
    <row r="15633" spans="22:22" x14ac:dyDescent="0.35">
      <c r="V15633" s="17"/>
    </row>
    <row r="15634" spans="22:22" x14ac:dyDescent="0.35">
      <c r="V15634" s="17"/>
    </row>
    <row r="15635" spans="22:22" x14ac:dyDescent="0.35">
      <c r="V15635" s="17"/>
    </row>
    <row r="15636" spans="22:22" x14ac:dyDescent="0.35">
      <c r="V15636" s="17"/>
    </row>
    <row r="15637" spans="22:22" x14ac:dyDescent="0.35">
      <c r="V15637" s="17"/>
    </row>
    <row r="15638" spans="22:22" x14ac:dyDescent="0.35">
      <c r="V15638" s="17"/>
    </row>
    <row r="15639" spans="22:22" x14ac:dyDescent="0.35">
      <c r="V15639" s="17"/>
    </row>
    <row r="15640" spans="22:22" x14ac:dyDescent="0.35">
      <c r="V15640" s="17"/>
    </row>
    <row r="15641" spans="22:22" x14ac:dyDescent="0.35">
      <c r="V15641" s="17"/>
    </row>
    <row r="15642" spans="22:22" x14ac:dyDescent="0.35">
      <c r="V15642" s="17"/>
    </row>
    <row r="15643" spans="22:22" x14ac:dyDescent="0.35">
      <c r="V15643" s="17"/>
    </row>
    <row r="15644" spans="22:22" x14ac:dyDescent="0.35">
      <c r="V15644" s="17"/>
    </row>
    <row r="15645" spans="22:22" x14ac:dyDescent="0.35">
      <c r="V15645" s="17"/>
    </row>
    <row r="15646" spans="22:22" x14ac:dyDescent="0.35">
      <c r="V15646" s="17"/>
    </row>
    <row r="15647" spans="22:22" x14ac:dyDescent="0.35">
      <c r="V15647" s="17"/>
    </row>
    <row r="15648" spans="22:22" x14ac:dyDescent="0.35">
      <c r="V15648" s="17"/>
    </row>
    <row r="15649" spans="22:22" x14ac:dyDescent="0.35">
      <c r="V15649" s="17"/>
    </row>
    <row r="15650" spans="22:22" x14ac:dyDescent="0.35">
      <c r="V15650" s="17"/>
    </row>
    <row r="15651" spans="22:22" x14ac:dyDescent="0.35">
      <c r="V15651" s="17"/>
    </row>
    <row r="15652" spans="22:22" x14ac:dyDescent="0.35">
      <c r="V15652" s="17"/>
    </row>
    <row r="15653" spans="22:22" x14ac:dyDescent="0.35">
      <c r="V15653" s="17"/>
    </row>
    <row r="15654" spans="22:22" x14ac:dyDescent="0.35">
      <c r="V15654" s="17"/>
    </row>
    <row r="15655" spans="22:22" x14ac:dyDescent="0.35">
      <c r="V15655" s="17"/>
    </row>
    <row r="15656" spans="22:22" x14ac:dyDescent="0.35">
      <c r="V15656" s="17"/>
    </row>
    <row r="15657" spans="22:22" x14ac:dyDescent="0.35">
      <c r="V15657" s="17"/>
    </row>
    <row r="15658" spans="22:22" x14ac:dyDescent="0.35">
      <c r="V15658" s="17"/>
    </row>
    <row r="15659" spans="22:22" x14ac:dyDescent="0.35">
      <c r="V15659" s="17"/>
    </row>
    <row r="15660" spans="22:22" x14ac:dyDescent="0.35">
      <c r="V15660" s="17"/>
    </row>
    <row r="15661" spans="22:22" x14ac:dyDescent="0.35">
      <c r="V15661" s="17"/>
    </row>
    <row r="15662" spans="22:22" x14ac:dyDescent="0.35">
      <c r="V15662" s="17"/>
    </row>
    <row r="15663" spans="22:22" x14ac:dyDescent="0.35">
      <c r="V15663" s="17"/>
    </row>
    <row r="15664" spans="22:22" x14ac:dyDescent="0.35">
      <c r="V15664" s="17"/>
    </row>
    <row r="15665" spans="22:22" x14ac:dyDescent="0.35">
      <c r="V15665" s="17"/>
    </row>
    <row r="15666" spans="22:22" x14ac:dyDescent="0.35">
      <c r="V15666" s="17"/>
    </row>
    <row r="15667" spans="22:22" x14ac:dyDescent="0.35">
      <c r="V15667" s="17"/>
    </row>
    <row r="15668" spans="22:22" x14ac:dyDescent="0.35">
      <c r="V15668" s="17"/>
    </row>
    <row r="15669" spans="22:22" x14ac:dyDescent="0.35">
      <c r="V15669" s="17"/>
    </row>
    <row r="15670" spans="22:22" x14ac:dyDescent="0.35">
      <c r="V15670" s="17"/>
    </row>
    <row r="15671" spans="22:22" x14ac:dyDescent="0.35">
      <c r="V15671" s="17"/>
    </row>
    <row r="15672" spans="22:22" x14ac:dyDescent="0.35">
      <c r="V15672" s="17"/>
    </row>
    <row r="15673" spans="22:22" x14ac:dyDescent="0.35">
      <c r="V15673" s="17"/>
    </row>
    <row r="15674" spans="22:22" x14ac:dyDescent="0.35">
      <c r="V15674" s="17"/>
    </row>
    <row r="15675" spans="22:22" x14ac:dyDescent="0.35">
      <c r="V15675" s="17"/>
    </row>
    <row r="15676" spans="22:22" x14ac:dyDescent="0.35">
      <c r="V15676" s="17"/>
    </row>
    <row r="15677" spans="22:22" x14ac:dyDescent="0.35">
      <c r="V15677" s="17"/>
    </row>
    <row r="15678" spans="22:22" x14ac:dyDescent="0.35">
      <c r="V15678" s="17"/>
    </row>
    <row r="15679" spans="22:22" x14ac:dyDescent="0.35">
      <c r="V15679" s="17"/>
    </row>
    <row r="15680" spans="22:22" x14ac:dyDescent="0.35">
      <c r="V15680" s="17"/>
    </row>
    <row r="15681" spans="22:22" x14ac:dyDescent="0.35">
      <c r="V15681" s="17"/>
    </row>
    <row r="15682" spans="22:22" x14ac:dyDescent="0.35">
      <c r="V15682" s="17"/>
    </row>
    <row r="15683" spans="22:22" x14ac:dyDescent="0.35">
      <c r="V15683" s="17"/>
    </row>
    <row r="15684" spans="22:22" x14ac:dyDescent="0.35">
      <c r="V15684" s="17"/>
    </row>
    <row r="15685" spans="22:22" x14ac:dyDescent="0.35">
      <c r="V15685" s="17"/>
    </row>
    <row r="15686" spans="22:22" x14ac:dyDescent="0.35">
      <c r="V15686" s="17"/>
    </row>
    <row r="15687" spans="22:22" x14ac:dyDescent="0.35">
      <c r="V15687" s="17"/>
    </row>
    <row r="15688" spans="22:22" x14ac:dyDescent="0.35">
      <c r="V15688" s="17"/>
    </row>
    <row r="15689" spans="22:22" x14ac:dyDescent="0.35">
      <c r="V15689" s="17"/>
    </row>
    <row r="15690" spans="22:22" x14ac:dyDescent="0.35">
      <c r="V15690" s="17"/>
    </row>
    <row r="15691" spans="22:22" x14ac:dyDescent="0.35">
      <c r="V15691" s="17"/>
    </row>
    <row r="15692" spans="22:22" x14ac:dyDescent="0.35">
      <c r="V15692" s="17"/>
    </row>
    <row r="15693" spans="22:22" x14ac:dyDescent="0.35">
      <c r="V15693" s="17"/>
    </row>
    <row r="15694" spans="22:22" x14ac:dyDescent="0.35">
      <c r="V15694" s="17"/>
    </row>
    <row r="15695" spans="22:22" x14ac:dyDescent="0.35">
      <c r="V15695" s="17"/>
    </row>
    <row r="15696" spans="22:22" x14ac:dyDescent="0.35">
      <c r="V15696" s="17"/>
    </row>
    <row r="15697" spans="22:22" x14ac:dyDescent="0.35">
      <c r="V15697" s="17"/>
    </row>
    <row r="15698" spans="22:22" x14ac:dyDescent="0.35">
      <c r="V15698" s="17"/>
    </row>
    <row r="15699" spans="22:22" x14ac:dyDescent="0.35">
      <c r="V15699" s="17"/>
    </row>
    <row r="15700" spans="22:22" x14ac:dyDescent="0.35">
      <c r="V15700" s="17"/>
    </row>
    <row r="15701" spans="22:22" x14ac:dyDescent="0.35">
      <c r="V15701" s="17"/>
    </row>
    <row r="15702" spans="22:22" x14ac:dyDescent="0.35">
      <c r="V15702" s="17"/>
    </row>
    <row r="15703" spans="22:22" x14ac:dyDescent="0.35">
      <c r="V15703" s="17"/>
    </row>
    <row r="15704" spans="22:22" x14ac:dyDescent="0.35">
      <c r="V15704" s="17"/>
    </row>
    <row r="15705" spans="22:22" x14ac:dyDescent="0.35">
      <c r="V15705" s="17"/>
    </row>
    <row r="15706" spans="22:22" x14ac:dyDescent="0.35">
      <c r="V15706" s="17"/>
    </row>
    <row r="15707" spans="22:22" x14ac:dyDescent="0.35">
      <c r="V15707" s="17"/>
    </row>
    <row r="15708" spans="22:22" x14ac:dyDescent="0.35">
      <c r="V15708" s="17"/>
    </row>
    <row r="15709" spans="22:22" x14ac:dyDescent="0.35">
      <c r="V15709" s="17"/>
    </row>
    <row r="15710" spans="22:22" x14ac:dyDescent="0.35">
      <c r="V15710" s="17"/>
    </row>
    <row r="15711" spans="22:22" x14ac:dyDescent="0.35">
      <c r="V15711" s="17"/>
    </row>
    <row r="15712" spans="22:22" x14ac:dyDescent="0.35">
      <c r="V15712" s="17"/>
    </row>
    <row r="15713" spans="22:22" x14ac:dyDescent="0.35">
      <c r="V15713" s="17"/>
    </row>
    <row r="15714" spans="22:22" x14ac:dyDescent="0.35">
      <c r="V15714" s="17"/>
    </row>
    <row r="15715" spans="22:22" x14ac:dyDescent="0.35">
      <c r="V15715" s="17"/>
    </row>
    <row r="15716" spans="22:22" x14ac:dyDescent="0.35">
      <c r="V15716" s="17"/>
    </row>
    <row r="15717" spans="22:22" x14ac:dyDescent="0.35">
      <c r="V15717" s="17"/>
    </row>
    <row r="15718" spans="22:22" x14ac:dyDescent="0.35">
      <c r="V15718" s="17"/>
    </row>
    <row r="15719" spans="22:22" x14ac:dyDescent="0.35">
      <c r="V15719" s="17"/>
    </row>
    <row r="15720" spans="22:22" x14ac:dyDescent="0.35">
      <c r="V15720" s="17"/>
    </row>
    <row r="15721" spans="22:22" x14ac:dyDescent="0.35">
      <c r="V15721" s="17"/>
    </row>
    <row r="15722" spans="22:22" x14ac:dyDescent="0.35">
      <c r="V15722" s="17"/>
    </row>
    <row r="15723" spans="22:22" x14ac:dyDescent="0.35">
      <c r="V15723" s="17"/>
    </row>
    <row r="15724" spans="22:22" x14ac:dyDescent="0.35">
      <c r="V15724" s="17"/>
    </row>
    <row r="15725" spans="22:22" x14ac:dyDescent="0.35">
      <c r="V15725" s="17"/>
    </row>
    <row r="15726" spans="22:22" x14ac:dyDescent="0.35">
      <c r="V15726" s="17"/>
    </row>
    <row r="15727" spans="22:22" x14ac:dyDescent="0.35">
      <c r="V15727" s="17"/>
    </row>
    <row r="15728" spans="22:22" x14ac:dyDescent="0.35">
      <c r="V15728" s="17"/>
    </row>
    <row r="15729" spans="22:22" x14ac:dyDescent="0.35">
      <c r="V15729" s="17"/>
    </row>
    <row r="15730" spans="22:22" x14ac:dyDescent="0.35">
      <c r="V15730" s="17"/>
    </row>
    <row r="15731" spans="22:22" x14ac:dyDescent="0.35">
      <c r="V15731" s="17"/>
    </row>
    <row r="15732" spans="22:22" x14ac:dyDescent="0.35">
      <c r="V15732" s="17"/>
    </row>
    <row r="15733" spans="22:22" x14ac:dyDescent="0.35">
      <c r="V15733" s="17"/>
    </row>
    <row r="15734" spans="22:22" x14ac:dyDescent="0.35">
      <c r="V15734" s="17"/>
    </row>
    <row r="15735" spans="22:22" x14ac:dyDescent="0.35">
      <c r="V15735" s="17"/>
    </row>
    <row r="15736" spans="22:22" x14ac:dyDescent="0.35">
      <c r="V15736" s="17"/>
    </row>
    <row r="15737" spans="22:22" x14ac:dyDescent="0.35">
      <c r="V15737" s="17"/>
    </row>
    <row r="15738" spans="22:22" x14ac:dyDescent="0.35">
      <c r="V15738" s="17"/>
    </row>
    <row r="15739" spans="22:22" x14ac:dyDescent="0.35">
      <c r="V15739" s="17"/>
    </row>
    <row r="15740" spans="22:22" x14ac:dyDescent="0.35">
      <c r="V15740" s="17"/>
    </row>
    <row r="15741" spans="22:22" x14ac:dyDescent="0.35">
      <c r="V15741" s="17"/>
    </row>
    <row r="15742" spans="22:22" x14ac:dyDescent="0.35">
      <c r="V15742" s="17"/>
    </row>
    <row r="15743" spans="22:22" x14ac:dyDescent="0.35">
      <c r="V15743" s="17"/>
    </row>
    <row r="15744" spans="22:22" x14ac:dyDescent="0.35">
      <c r="V15744" s="17"/>
    </row>
    <row r="15745" spans="22:22" x14ac:dyDescent="0.35">
      <c r="V15745" s="17"/>
    </row>
    <row r="15746" spans="22:22" x14ac:dyDescent="0.35">
      <c r="V15746" s="17"/>
    </row>
    <row r="15747" spans="22:22" x14ac:dyDescent="0.35">
      <c r="V15747" s="17"/>
    </row>
    <row r="15748" spans="22:22" x14ac:dyDescent="0.35">
      <c r="V15748" s="17"/>
    </row>
    <row r="15749" spans="22:22" x14ac:dyDescent="0.35">
      <c r="V15749" s="17"/>
    </row>
    <row r="15750" spans="22:22" x14ac:dyDescent="0.35">
      <c r="V15750" s="17"/>
    </row>
    <row r="15751" spans="22:22" x14ac:dyDescent="0.35">
      <c r="V15751" s="17"/>
    </row>
    <row r="15752" spans="22:22" x14ac:dyDescent="0.35">
      <c r="V15752" s="17"/>
    </row>
    <row r="15753" spans="22:22" x14ac:dyDescent="0.35">
      <c r="V15753" s="17"/>
    </row>
    <row r="15754" spans="22:22" x14ac:dyDescent="0.35">
      <c r="V15754" s="17"/>
    </row>
    <row r="15755" spans="22:22" x14ac:dyDescent="0.35">
      <c r="V15755" s="17"/>
    </row>
    <row r="15756" spans="22:22" x14ac:dyDescent="0.35">
      <c r="V15756" s="17"/>
    </row>
    <row r="15757" spans="22:22" x14ac:dyDescent="0.35">
      <c r="V15757" s="17"/>
    </row>
    <row r="15758" spans="22:22" x14ac:dyDescent="0.35">
      <c r="V15758" s="17"/>
    </row>
    <row r="15759" spans="22:22" x14ac:dyDescent="0.35">
      <c r="V15759" s="17"/>
    </row>
    <row r="15760" spans="22:22" x14ac:dyDescent="0.35">
      <c r="V15760" s="17"/>
    </row>
    <row r="15761" spans="22:22" x14ac:dyDescent="0.35">
      <c r="V15761" s="17"/>
    </row>
    <row r="15762" spans="22:22" x14ac:dyDescent="0.35">
      <c r="V15762" s="17"/>
    </row>
    <row r="15763" spans="22:22" x14ac:dyDescent="0.35">
      <c r="V15763" s="17"/>
    </row>
    <row r="15764" spans="22:22" x14ac:dyDescent="0.35">
      <c r="V15764" s="17"/>
    </row>
    <row r="15765" spans="22:22" x14ac:dyDescent="0.35">
      <c r="V15765" s="17"/>
    </row>
    <row r="15766" spans="22:22" x14ac:dyDescent="0.35">
      <c r="V15766" s="17"/>
    </row>
    <row r="15767" spans="22:22" x14ac:dyDescent="0.35">
      <c r="V15767" s="17"/>
    </row>
    <row r="15768" spans="22:22" x14ac:dyDescent="0.35">
      <c r="V15768" s="17"/>
    </row>
    <row r="15769" spans="22:22" x14ac:dyDescent="0.35">
      <c r="V15769" s="17"/>
    </row>
    <row r="15770" spans="22:22" x14ac:dyDescent="0.35">
      <c r="V15770" s="17"/>
    </row>
    <row r="15771" spans="22:22" x14ac:dyDescent="0.35">
      <c r="V15771" s="17"/>
    </row>
    <row r="15772" spans="22:22" x14ac:dyDescent="0.35">
      <c r="V15772" s="17"/>
    </row>
    <row r="15773" spans="22:22" x14ac:dyDescent="0.35">
      <c r="V15773" s="17"/>
    </row>
    <row r="15774" spans="22:22" x14ac:dyDescent="0.35">
      <c r="V15774" s="17"/>
    </row>
    <row r="15775" spans="22:22" x14ac:dyDescent="0.35">
      <c r="V15775" s="17"/>
    </row>
    <row r="15776" spans="22:22" x14ac:dyDescent="0.35">
      <c r="V15776" s="17"/>
    </row>
    <row r="15777" spans="22:22" x14ac:dyDescent="0.35">
      <c r="V15777" s="17"/>
    </row>
    <row r="15778" spans="22:22" x14ac:dyDescent="0.35">
      <c r="V15778" s="17"/>
    </row>
    <row r="15779" spans="22:22" x14ac:dyDescent="0.35">
      <c r="V15779" s="17"/>
    </row>
    <row r="15780" spans="22:22" x14ac:dyDescent="0.35">
      <c r="V15780" s="17"/>
    </row>
    <row r="15781" spans="22:22" x14ac:dyDescent="0.35">
      <c r="V15781" s="17"/>
    </row>
    <row r="15782" spans="22:22" x14ac:dyDescent="0.35">
      <c r="V15782" s="17"/>
    </row>
    <row r="15783" spans="22:22" x14ac:dyDescent="0.35">
      <c r="V15783" s="17"/>
    </row>
    <row r="15784" spans="22:22" x14ac:dyDescent="0.35">
      <c r="V15784" s="17"/>
    </row>
    <row r="15785" spans="22:22" x14ac:dyDescent="0.35">
      <c r="V15785" s="17"/>
    </row>
    <row r="15786" spans="22:22" x14ac:dyDescent="0.35">
      <c r="V15786" s="17"/>
    </row>
    <row r="15787" spans="22:22" x14ac:dyDescent="0.35">
      <c r="V15787" s="17"/>
    </row>
    <row r="15788" spans="22:22" x14ac:dyDescent="0.35">
      <c r="V15788" s="17"/>
    </row>
    <row r="15789" spans="22:22" x14ac:dyDescent="0.35">
      <c r="V15789" s="17"/>
    </row>
    <row r="15790" spans="22:22" x14ac:dyDescent="0.35">
      <c r="V15790" s="17"/>
    </row>
    <row r="15791" spans="22:22" x14ac:dyDescent="0.35">
      <c r="V15791" s="17"/>
    </row>
    <row r="15792" spans="22:22" x14ac:dyDescent="0.35">
      <c r="V15792" s="17"/>
    </row>
    <row r="15793" spans="22:22" x14ac:dyDescent="0.35">
      <c r="V15793" s="17"/>
    </row>
    <row r="15794" spans="22:22" x14ac:dyDescent="0.35">
      <c r="V15794" s="17"/>
    </row>
    <row r="15795" spans="22:22" x14ac:dyDescent="0.35">
      <c r="V15795" s="17"/>
    </row>
    <row r="15796" spans="22:22" x14ac:dyDescent="0.35">
      <c r="V15796" s="17"/>
    </row>
    <row r="15797" spans="22:22" x14ac:dyDescent="0.35">
      <c r="V15797" s="17"/>
    </row>
    <row r="15798" spans="22:22" x14ac:dyDescent="0.35">
      <c r="V15798" s="17"/>
    </row>
    <row r="15799" spans="22:22" x14ac:dyDescent="0.35">
      <c r="V15799" s="17"/>
    </row>
    <row r="15800" spans="22:22" x14ac:dyDescent="0.35">
      <c r="V15800" s="17"/>
    </row>
    <row r="15801" spans="22:22" x14ac:dyDescent="0.35">
      <c r="V15801" s="17"/>
    </row>
    <row r="15802" spans="22:22" x14ac:dyDescent="0.35">
      <c r="V15802" s="17"/>
    </row>
    <row r="15803" spans="22:22" x14ac:dyDescent="0.35">
      <c r="V15803" s="17"/>
    </row>
    <row r="15804" spans="22:22" x14ac:dyDescent="0.35">
      <c r="V15804" s="17"/>
    </row>
    <row r="15805" spans="22:22" x14ac:dyDescent="0.35">
      <c r="V15805" s="17"/>
    </row>
    <row r="15806" spans="22:22" x14ac:dyDescent="0.35">
      <c r="V15806" s="17"/>
    </row>
    <row r="15807" spans="22:22" x14ac:dyDescent="0.35">
      <c r="V15807" s="17"/>
    </row>
    <row r="15808" spans="22:22" x14ac:dyDescent="0.35">
      <c r="V15808" s="17"/>
    </row>
    <row r="15809" spans="22:22" x14ac:dyDescent="0.35">
      <c r="V15809" s="17"/>
    </row>
    <row r="15810" spans="22:22" x14ac:dyDescent="0.35">
      <c r="V15810" s="17"/>
    </row>
    <row r="15811" spans="22:22" x14ac:dyDescent="0.35">
      <c r="V15811" s="17"/>
    </row>
    <row r="15812" spans="22:22" x14ac:dyDescent="0.35">
      <c r="V15812" s="17"/>
    </row>
    <row r="15813" spans="22:22" x14ac:dyDescent="0.35">
      <c r="V15813" s="17"/>
    </row>
    <row r="15814" spans="22:22" x14ac:dyDescent="0.35">
      <c r="V15814" s="17"/>
    </row>
    <row r="15815" spans="22:22" x14ac:dyDescent="0.35">
      <c r="V15815" s="17"/>
    </row>
    <row r="15816" spans="22:22" x14ac:dyDescent="0.35">
      <c r="V15816" s="17"/>
    </row>
    <row r="15817" spans="22:22" x14ac:dyDescent="0.35">
      <c r="V15817" s="17"/>
    </row>
    <row r="15818" spans="22:22" x14ac:dyDescent="0.35">
      <c r="V15818" s="17"/>
    </row>
    <row r="15819" spans="22:22" x14ac:dyDescent="0.35">
      <c r="V15819" s="17"/>
    </row>
    <row r="15820" spans="22:22" x14ac:dyDescent="0.35">
      <c r="V15820" s="17"/>
    </row>
    <row r="15821" spans="22:22" x14ac:dyDescent="0.35">
      <c r="V15821" s="17"/>
    </row>
    <row r="15822" spans="22:22" x14ac:dyDescent="0.35">
      <c r="V15822" s="17"/>
    </row>
    <row r="15823" spans="22:22" x14ac:dyDescent="0.35">
      <c r="V15823" s="17"/>
    </row>
    <row r="15824" spans="22:22" x14ac:dyDescent="0.35">
      <c r="V15824" s="17"/>
    </row>
    <row r="15825" spans="22:22" x14ac:dyDescent="0.35">
      <c r="V15825" s="17"/>
    </row>
    <row r="15826" spans="22:22" x14ac:dyDescent="0.35">
      <c r="V15826" s="17"/>
    </row>
    <row r="15827" spans="22:22" x14ac:dyDescent="0.35">
      <c r="V15827" s="17"/>
    </row>
    <row r="15828" spans="22:22" x14ac:dyDescent="0.35">
      <c r="V15828" s="17"/>
    </row>
    <row r="15829" spans="22:22" x14ac:dyDescent="0.35">
      <c r="V15829" s="17"/>
    </row>
    <row r="15830" spans="22:22" x14ac:dyDescent="0.35">
      <c r="V15830" s="17"/>
    </row>
    <row r="15831" spans="22:22" x14ac:dyDescent="0.35">
      <c r="V15831" s="17"/>
    </row>
    <row r="15832" spans="22:22" x14ac:dyDescent="0.35">
      <c r="V15832" s="17"/>
    </row>
    <row r="15833" spans="22:22" x14ac:dyDescent="0.35">
      <c r="V15833" s="17"/>
    </row>
    <row r="15834" spans="22:22" x14ac:dyDescent="0.35">
      <c r="V15834" s="17"/>
    </row>
    <row r="15835" spans="22:22" x14ac:dyDescent="0.35">
      <c r="V15835" s="17"/>
    </row>
    <row r="15836" spans="22:22" x14ac:dyDescent="0.35">
      <c r="V15836" s="17"/>
    </row>
    <row r="15837" spans="22:22" x14ac:dyDescent="0.35">
      <c r="V15837" s="17"/>
    </row>
    <row r="15838" spans="22:22" x14ac:dyDescent="0.35">
      <c r="V15838" s="17"/>
    </row>
    <row r="15839" spans="22:22" x14ac:dyDescent="0.35">
      <c r="V15839" s="17"/>
    </row>
    <row r="15840" spans="22:22" x14ac:dyDescent="0.35">
      <c r="V15840" s="17"/>
    </row>
    <row r="15841" spans="22:22" x14ac:dyDescent="0.35">
      <c r="V15841" s="17"/>
    </row>
    <row r="15842" spans="22:22" x14ac:dyDescent="0.35">
      <c r="V15842" s="17"/>
    </row>
    <row r="15843" spans="22:22" x14ac:dyDescent="0.35">
      <c r="V15843" s="17"/>
    </row>
    <row r="15844" spans="22:22" x14ac:dyDescent="0.35">
      <c r="V15844" s="17"/>
    </row>
    <row r="15845" spans="22:22" x14ac:dyDescent="0.35">
      <c r="V15845" s="17"/>
    </row>
    <row r="15846" spans="22:22" x14ac:dyDescent="0.35">
      <c r="V15846" s="17"/>
    </row>
    <row r="15847" spans="22:22" x14ac:dyDescent="0.35">
      <c r="V15847" s="17"/>
    </row>
    <row r="15848" spans="22:22" x14ac:dyDescent="0.35">
      <c r="V15848" s="17"/>
    </row>
    <row r="15849" spans="22:22" x14ac:dyDescent="0.35">
      <c r="V15849" s="17"/>
    </row>
    <row r="15850" spans="22:22" x14ac:dyDescent="0.35">
      <c r="V15850" s="17"/>
    </row>
    <row r="15851" spans="22:22" x14ac:dyDescent="0.35">
      <c r="V15851" s="17"/>
    </row>
    <row r="15852" spans="22:22" x14ac:dyDescent="0.35">
      <c r="V15852" s="17"/>
    </row>
    <row r="15853" spans="22:22" x14ac:dyDescent="0.35">
      <c r="V15853" s="17"/>
    </row>
    <row r="15854" spans="22:22" x14ac:dyDescent="0.35">
      <c r="V15854" s="17"/>
    </row>
    <row r="15855" spans="22:22" x14ac:dyDescent="0.35">
      <c r="V15855" s="17"/>
    </row>
    <row r="15856" spans="22:22" x14ac:dyDescent="0.35">
      <c r="V15856" s="17"/>
    </row>
    <row r="15857" spans="22:22" x14ac:dyDescent="0.35">
      <c r="V15857" s="17"/>
    </row>
    <row r="15858" spans="22:22" x14ac:dyDescent="0.35">
      <c r="V15858" s="17"/>
    </row>
    <row r="15859" spans="22:22" x14ac:dyDescent="0.35">
      <c r="V15859" s="17"/>
    </row>
    <row r="15860" spans="22:22" x14ac:dyDescent="0.35">
      <c r="V15860" s="17"/>
    </row>
    <row r="15861" spans="22:22" x14ac:dyDescent="0.35">
      <c r="V15861" s="17"/>
    </row>
    <row r="15862" spans="22:22" x14ac:dyDescent="0.35">
      <c r="V15862" s="17"/>
    </row>
    <row r="15863" spans="22:22" x14ac:dyDescent="0.35">
      <c r="V15863" s="17"/>
    </row>
    <row r="15864" spans="22:22" x14ac:dyDescent="0.35">
      <c r="V15864" s="17"/>
    </row>
    <row r="15865" spans="22:22" x14ac:dyDescent="0.35">
      <c r="V15865" s="17"/>
    </row>
    <row r="15866" spans="22:22" x14ac:dyDescent="0.35">
      <c r="V15866" s="17"/>
    </row>
    <row r="15867" spans="22:22" x14ac:dyDescent="0.35">
      <c r="V15867" s="17"/>
    </row>
    <row r="15868" spans="22:22" x14ac:dyDescent="0.35">
      <c r="V15868" s="17"/>
    </row>
    <row r="15869" spans="22:22" x14ac:dyDescent="0.35">
      <c r="V15869" s="17"/>
    </row>
    <row r="15870" spans="22:22" x14ac:dyDescent="0.35">
      <c r="V15870" s="17"/>
    </row>
    <row r="15871" spans="22:22" x14ac:dyDescent="0.35">
      <c r="V15871" s="17"/>
    </row>
    <row r="15872" spans="22:22" x14ac:dyDescent="0.35">
      <c r="V15872" s="17"/>
    </row>
    <row r="15873" spans="22:22" x14ac:dyDescent="0.35">
      <c r="V15873" s="17"/>
    </row>
    <row r="15874" spans="22:22" x14ac:dyDescent="0.35">
      <c r="V15874" s="17"/>
    </row>
    <row r="15875" spans="22:22" x14ac:dyDescent="0.35">
      <c r="V15875" s="17"/>
    </row>
    <row r="15876" spans="22:22" x14ac:dyDescent="0.35">
      <c r="V15876" s="17"/>
    </row>
    <row r="15877" spans="22:22" x14ac:dyDescent="0.35">
      <c r="V15877" s="17"/>
    </row>
    <row r="15878" spans="22:22" x14ac:dyDescent="0.35">
      <c r="V15878" s="17"/>
    </row>
    <row r="15879" spans="22:22" x14ac:dyDescent="0.35">
      <c r="V15879" s="17"/>
    </row>
    <row r="15880" spans="22:22" x14ac:dyDescent="0.35">
      <c r="V15880" s="17"/>
    </row>
    <row r="15881" spans="22:22" x14ac:dyDescent="0.35">
      <c r="V15881" s="17"/>
    </row>
    <row r="15882" spans="22:22" x14ac:dyDescent="0.35">
      <c r="V15882" s="17"/>
    </row>
    <row r="15883" spans="22:22" x14ac:dyDescent="0.35">
      <c r="V15883" s="17"/>
    </row>
    <row r="15884" spans="22:22" x14ac:dyDescent="0.35">
      <c r="V15884" s="17"/>
    </row>
    <row r="15885" spans="22:22" x14ac:dyDescent="0.35">
      <c r="V15885" s="17"/>
    </row>
    <row r="15886" spans="22:22" x14ac:dyDescent="0.35">
      <c r="V15886" s="17"/>
    </row>
    <row r="15887" spans="22:22" x14ac:dyDescent="0.35">
      <c r="V15887" s="17"/>
    </row>
    <row r="15888" spans="22:22" x14ac:dyDescent="0.35">
      <c r="V15888" s="17"/>
    </row>
    <row r="15889" spans="22:22" x14ac:dyDescent="0.35">
      <c r="V15889" s="17"/>
    </row>
    <row r="15890" spans="22:22" x14ac:dyDescent="0.35">
      <c r="V15890" s="17"/>
    </row>
    <row r="15891" spans="22:22" x14ac:dyDescent="0.35">
      <c r="V15891" s="17"/>
    </row>
    <row r="15892" spans="22:22" x14ac:dyDescent="0.35">
      <c r="V15892" s="17"/>
    </row>
    <row r="15893" spans="22:22" x14ac:dyDescent="0.35">
      <c r="V15893" s="17"/>
    </row>
    <row r="15894" spans="22:22" x14ac:dyDescent="0.35">
      <c r="V15894" s="17"/>
    </row>
    <row r="15895" spans="22:22" x14ac:dyDescent="0.35">
      <c r="V15895" s="17"/>
    </row>
    <row r="15896" spans="22:22" x14ac:dyDescent="0.35">
      <c r="V15896" s="17"/>
    </row>
    <row r="15897" spans="22:22" x14ac:dyDescent="0.35">
      <c r="V15897" s="17"/>
    </row>
    <row r="15898" spans="22:22" x14ac:dyDescent="0.35">
      <c r="V15898" s="17"/>
    </row>
    <row r="15899" spans="22:22" x14ac:dyDescent="0.35">
      <c r="V15899" s="17"/>
    </row>
    <row r="15900" spans="22:22" x14ac:dyDescent="0.35">
      <c r="V15900" s="17"/>
    </row>
    <row r="15901" spans="22:22" x14ac:dyDescent="0.35">
      <c r="V15901" s="17"/>
    </row>
    <row r="15902" spans="22:22" x14ac:dyDescent="0.35">
      <c r="V15902" s="17"/>
    </row>
    <row r="15903" spans="22:22" x14ac:dyDescent="0.35">
      <c r="V15903" s="17"/>
    </row>
    <row r="15904" spans="22:22" x14ac:dyDescent="0.35">
      <c r="V15904" s="17"/>
    </row>
    <row r="15905" spans="22:22" x14ac:dyDescent="0.35">
      <c r="V15905" s="17"/>
    </row>
    <row r="15906" spans="22:22" x14ac:dyDescent="0.35">
      <c r="V15906" s="17"/>
    </row>
    <row r="15907" spans="22:22" x14ac:dyDescent="0.35">
      <c r="V15907" s="17"/>
    </row>
    <row r="15908" spans="22:22" x14ac:dyDescent="0.35">
      <c r="V15908" s="17"/>
    </row>
    <row r="15909" spans="22:22" x14ac:dyDescent="0.35">
      <c r="V15909" s="17"/>
    </row>
    <row r="15910" spans="22:22" x14ac:dyDescent="0.35">
      <c r="V15910" s="17"/>
    </row>
    <row r="15911" spans="22:22" x14ac:dyDescent="0.35">
      <c r="V15911" s="17"/>
    </row>
    <row r="15912" spans="22:22" x14ac:dyDescent="0.35">
      <c r="V15912" s="17"/>
    </row>
    <row r="15913" spans="22:22" x14ac:dyDescent="0.35">
      <c r="V15913" s="17"/>
    </row>
    <row r="15914" spans="22:22" x14ac:dyDescent="0.35">
      <c r="V15914" s="17"/>
    </row>
    <row r="15915" spans="22:22" x14ac:dyDescent="0.35">
      <c r="V15915" s="17"/>
    </row>
    <row r="15916" spans="22:22" x14ac:dyDescent="0.35">
      <c r="V15916" s="17"/>
    </row>
    <row r="15917" spans="22:22" x14ac:dyDescent="0.35">
      <c r="V15917" s="17"/>
    </row>
    <row r="15918" spans="22:22" x14ac:dyDescent="0.35">
      <c r="V15918" s="17"/>
    </row>
    <row r="15919" spans="22:22" x14ac:dyDescent="0.35">
      <c r="V15919" s="17"/>
    </row>
    <row r="15920" spans="22:22" x14ac:dyDescent="0.35">
      <c r="V15920" s="17"/>
    </row>
    <row r="15921" spans="22:22" x14ac:dyDescent="0.35">
      <c r="V15921" s="17"/>
    </row>
    <row r="15922" spans="22:22" x14ac:dyDescent="0.35">
      <c r="V15922" s="17"/>
    </row>
    <row r="15923" spans="22:22" x14ac:dyDescent="0.35">
      <c r="V15923" s="17"/>
    </row>
    <row r="15924" spans="22:22" x14ac:dyDescent="0.35">
      <c r="V15924" s="17"/>
    </row>
    <row r="15925" spans="22:22" x14ac:dyDescent="0.35">
      <c r="V15925" s="17"/>
    </row>
    <row r="15926" spans="22:22" x14ac:dyDescent="0.35">
      <c r="V15926" s="17"/>
    </row>
    <row r="15927" spans="22:22" x14ac:dyDescent="0.35">
      <c r="V15927" s="17"/>
    </row>
    <row r="15928" spans="22:22" x14ac:dyDescent="0.35">
      <c r="V15928" s="17"/>
    </row>
    <row r="15929" spans="22:22" x14ac:dyDescent="0.35">
      <c r="V15929" s="17"/>
    </row>
    <row r="15930" spans="22:22" x14ac:dyDescent="0.35">
      <c r="V15930" s="17"/>
    </row>
    <row r="15931" spans="22:22" x14ac:dyDescent="0.35">
      <c r="V15931" s="17"/>
    </row>
    <row r="15932" spans="22:22" x14ac:dyDescent="0.35">
      <c r="V15932" s="17"/>
    </row>
    <row r="15933" spans="22:22" x14ac:dyDescent="0.35">
      <c r="V15933" s="17"/>
    </row>
    <row r="15934" spans="22:22" x14ac:dyDescent="0.35">
      <c r="V15934" s="17"/>
    </row>
    <row r="15935" spans="22:22" x14ac:dyDescent="0.35">
      <c r="V15935" s="17"/>
    </row>
    <row r="15936" spans="22:22" x14ac:dyDescent="0.35">
      <c r="V15936" s="17"/>
    </row>
    <row r="15937" spans="22:22" x14ac:dyDescent="0.35">
      <c r="V15937" s="17"/>
    </row>
    <row r="15938" spans="22:22" x14ac:dyDescent="0.35">
      <c r="V15938" s="17"/>
    </row>
    <row r="15939" spans="22:22" x14ac:dyDescent="0.35">
      <c r="V15939" s="17"/>
    </row>
    <row r="15940" spans="22:22" x14ac:dyDescent="0.35">
      <c r="V15940" s="17"/>
    </row>
    <row r="15941" spans="22:22" x14ac:dyDescent="0.35">
      <c r="V15941" s="17"/>
    </row>
    <row r="15942" spans="22:22" x14ac:dyDescent="0.35">
      <c r="V15942" s="17"/>
    </row>
    <row r="15943" spans="22:22" x14ac:dyDescent="0.35">
      <c r="V15943" s="17"/>
    </row>
    <row r="15944" spans="22:22" x14ac:dyDescent="0.35">
      <c r="V15944" s="17"/>
    </row>
    <row r="15945" spans="22:22" x14ac:dyDescent="0.35">
      <c r="V15945" s="17"/>
    </row>
    <row r="15946" spans="22:22" x14ac:dyDescent="0.35">
      <c r="V15946" s="17"/>
    </row>
    <row r="15947" spans="22:22" x14ac:dyDescent="0.35">
      <c r="V15947" s="17"/>
    </row>
    <row r="15948" spans="22:22" x14ac:dyDescent="0.35">
      <c r="V15948" s="17"/>
    </row>
    <row r="15949" spans="22:22" x14ac:dyDescent="0.35">
      <c r="V15949" s="17"/>
    </row>
    <row r="15950" spans="22:22" x14ac:dyDescent="0.35">
      <c r="V15950" s="17"/>
    </row>
    <row r="15951" spans="22:22" x14ac:dyDescent="0.35">
      <c r="V15951" s="17"/>
    </row>
    <row r="15952" spans="22:22" x14ac:dyDescent="0.35">
      <c r="V15952" s="17"/>
    </row>
    <row r="15953" spans="22:22" x14ac:dyDescent="0.35">
      <c r="V15953" s="17"/>
    </row>
    <row r="15954" spans="22:22" x14ac:dyDescent="0.35">
      <c r="V15954" s="17"/>
    </row>
    <row r="15955" spans="22:22" x14ac:dyDescent="0.35">
      <c r="V15955" s="17"/>
    </row>
    <row r="15956" spans="22:22" x14ac:dyDescent="0.35">
      <c r="V15956" s="17"/>
    </row>
    <row r="15957" spans="22:22" x14ac:dyDescent="0.35">
      <c r="V15957" s="17"/>
    </row>
    <row r="15958" spans="22:22" x14ac:dyDescent="0.35">
      <c r="V15958" s="17"/>
    </row>
    <row r="15959" spans="22:22" x14ac:dyDescent="0.35">
      <c r="V15959" s="17"/>
    </row>
    <row r="15960" spans="22:22" x14ac:dyDescent="0.35">
      <c r="V15960" s="17"/>
    </row>
    <row r="15961" spans="22:22" x14ac:dyDescent="0.35">
      <c r="V15961" s="17"/>
    </row>
    <row r="15962" spans="22:22" x14ac:dyDescent="0.35">
      <c r="V15962" s="17"/>
    </row>
    <row r="15963" spans="22:22" x14ac:dyDescent="0.35">
      <c r="V15963" s="17"/>
    </row>
    <row r="15964" spans="22:22" x14ac:dyDescent="0.35">
      <c r="V15964" s="17"/>
    </row>
    <row r="15965" spans="22:22" x14ac:dyDescent="0.35">
      <c r="V15965" s="17"/>
    </row>
    <row r="15966" spans="22:22" x14ac:dyDescent="0.35">
      <c r="V15966" s="17"/>
    </row>
    <row r="15967" spans="22:22" x14ac:dyDescent="0.35">
      <c r="V15967" s="17"/>
    </row>
    <row r="15968" spans="22:22" x14ac:dyDescent="0.35">
      <c r="V15968" s="17"/>
    </row>
    <row r="15969" spans="22:22" x14ac:dyDescent="0.35">
      <c r="V15969" s="17"/>
    </row>
    <row r="15970" spans="22:22" x14ac:dyDescent="0.35">
      <c r="V15970" s="17"/>
    </row>
    <row r="15971" spans="22:22" x14ac:dyDescent="0.35">
      <c r="V15971" s="17"/>
    </row>
    <row r="15972" spans="22:22" x14ac:dyDescent="0.35">
      <c r="V15972" s="17"/>
    </row>
    <row r="15973" spans="22:22" x14ac:dyDescent="0.35">
      <c r="V15973" s="17"/>
    </row>
    <row r="15974" spans="22:22" x14ac:dyDescent="0.35">
      <c r="V15974" s="17"/>
    </row>
    <row r="15975" spans="22:22" x14ac:dyDescent="0.35">
      <c r="V15975" s="17"/>
    </row>
    <row r="15976" spans="22:22" x14ac:dyDescent="0.35">
      <c r="V15976" s="17"/>
    </row>
    <row r="15977" spans="22:22" x14ac:dyDescent="0.35">
      <c r="V15977" s="17"/>
    </row>
    <row r="15978" spans="22:22" x14ac:dyDescent="0.35">
      <c r="V15978" s="17"/>
    </row>
    <row r="15979" spans="22:22" x14ac:dyDescent="0.35">
      <c r="V15979" s="17"/>
    </row>
    <row r="15980" spans="22:22" x14ac:dyDescent="0.35">
      <c r="V15980" s="17"/>
    </row>
    <row r="15981" spans="22:22" x14ac:dyDescent="0.35">
      <c r="V15981" s="17"/>
    </row>
    <row r="15982" spans="22:22" x14ac:dyDescent="0.35">
      <c r="V15982" s="17"/>
    </row>
    <row r="15983" spans="22:22" x14ac:dyDescent="0.35">
      <c r="V15983" s="17"/>
    </row>
    <row r="15984" spans="22:22" x14ac:dyDescent="0.35">
      <c r="V15984" s="17"/>
    </row>
    <row r="15985" spans="22:22" x14ac:dyDescent="0.35">
      <c r="V15985" s="17"/>
    </row>
    <row r="15986" spans="22:22" x14ac:dyDescent="0.35">
      <c r="V15986" s="17"/>
    </row>
    <row r="15987" spans="22:22" x14ac:dyDescent="0.35">
      <c r="V15987" s="17"/>
    </row>
    <row r="15988" spans="22:22" x14ac:dyDescent="0.35">
      <c r="V15988" s="17"/>
    </row>
    <row r="15989" spans="22:22" x14ac:dyDescent="0.35">
      <c r="V15989" s="17"/>
    </row>
    <row r="15990" spans="22:22" x14ac:dyDescent="0.35">
      <c r="V15990" s="17"/>
    </row>
    <row r="15991" spans="22:22" x14ac:dyDescent="0.35">
      <c r="V15991" s="17"/>
    </row>
    <row r="15992" spans="22:22" x14ac:dyDescent="0.35">
      <c r="V15992" s="17"/>
    </row>
    <row r="15993" spans="22:22" x14ac:dyDescent="0.35">
      <c r="V15993" s="17"/>
    </row>
    <row r="15994" spans="22:22" x14ac:dyDescent="0.35">
      <c r="V15994" s="17"/>
    </row>
    <row r="15995" spans="22:22" x14ac:dyDescent="0.35">
      <c r="V15995" s="17"/>
    </row>
    <row r="15996" spans="22:22" x14ac:dyDescent="0.35">
      <c r="V15996" s="17"/>
    </row>
    <row r="15997" spans="22:22" x14ac:dyDescent="0.35">
      <c r="V15997" s="17"/>
    </row>
    <row r="15998" spans="22:22" x14ac:dyDescent="0.35">
      <c r="V15998" s="17"/>
    </row>
    <row r="15999" spans="22:22" x14ac:dyDescent="0.35">
      <c r="V15999" s="17"/>
    </row>
    <row r="16000" spans="22:22" x14ac:dyDescent="0.35">
      <c r="V16000" s="17"/>
    </row>
    <row r="16001" spans="22:22" x14ac:dyDescent="0.35">
      <c r="V16001" s="17"/>
    </row>
    <row r="16002" spans="22:22" x14ac:dyDescent="0.35">
      <c r="V16002" s="17"/>
    </row>
    <row r="16003" spans="22:22" x14ac:dyDescent="0.35">
      <c r="V16003" s="17"/>
    </row>
    <row r="16004" spans="22:22" x14ac:dyDescent="0.35">
      <c r="V16004" s="17"/>
    </row>
    <row r="16005" spans="22:22" x14ac:dyDescent="0.35">
      <c r="V16005" s="17"/>
    </row>
    <row r="16006" spans="22:22" x14ac:dyDescent="0.35">
      <c r="V16006" s="17"/>
    </row>
    <row r="16007" spans="22:22" x14ac:dyDescent="0.35">
      <c r="V16007" s="17"/>
    </row>
    <row r="16008" spans="22:22" x14ac:dyDescent="0.35">
      <c r="V16008" s="17"/>
    </row>
    <row r="16009" spans="22:22" x14ac:dyDescent="0.35">
      <c r="V16009" s="17"/>
    </row>
    <row r="16010" spans="22:22" x14ac:dyDescent="0.35">
      <c r="V16010" s="17"/>
    </row>
    <row r="16011" spans="22:22" x14ac:dyDescent="0.35">
      <c r="V16011" s="17"/>
    </row>
    <row r="16012" spans="22:22" x14ac:dyDescent="0.35">
      <c r="V16012" s="17"/>
    </row>
    <row r="16013" spans="22:22" x14ac:dyDescent="0.35">
      <c r="V16013" s="17"/>
    </row>
    <row r="16014" spans="22:22" x14ac:dyDescent="0.35">
      <c r="V16014" s="17"/>
    </row>
    <row r="16015" spans="22:22" x14ac:dyDescent="0.35">
      <c r="V16015" s="17"/>
    </row>
    <row r="16016" spans="22:22" x14ac:dyDescent="0.35">
      <c r="V16016" s="17"/>
    </row>
    <row r="16017" spans="22:22" x14ac:dyDescent="0.35">
      <c r="V16017" s="17"/>
    </row>
    <row r="16018" spans="22:22" x14ac:dyDescent="0.35">
      <c r="V16018" s="17"/>
    </row>
    <row r="16019" spans="22:22" x14ac:dyDescent="0.35">
      <c r="V16019" s="17"/>
    </row>
    <row r="16020" spans="22:22" x14ac:dyDescent="0.35">
      <c r="V16020" s="17"/>
    </row>
    <row r="16021" spans="22:22" x14ac:dyDescent="0.35">
      <c r="V16021" s="17"/>
    </row>
    <row r="16022" spans="22:22" x14ac:dyDescent="0.35">
      <c r="V16022" s="17"/>
    </row>
    <row r="16023" spans="22:22" x14ac:dyDescent="0.35">
      <c r="V16023" s="17"/>
    </row>
    <row r="16024" spans="22:22" x14ac:dyDescent="0.35">
      <c r="V16024" s="17"/>
    </row>
    <row r="16025" spans="22:22" x14ac:dyDescent="0.35">
      <c r="V16025" s="17"/>
    </row>
    <row r="16026" spans="22:22" x14ac:dyDescent="0.35">
      <c r="V16026" s="17"/>
    </row>
    <row r="16027" spans="22:22" x14ac:dyDescent="0.35">
      <c r="V16027" s="17"/>
    </row>
    <row r="16028" spans="22:22" x14ac:dyDescent="0.35">
      <c r="V16028" s="17"/>
    </row>
    <row r="16029" spans="22:22" x14ac:dyDescent="0.35">
      <c r="V16029" s="17"/>
    </row>
    <row r="16030" spans="22:22" x14ac:dyDescent="0.35">
      <c r="V16030" s="17"/>
    </row>
    <row r="16031" spans="22:22" x14ac:dyDescent="0.35">
      <c r="V16031" s="17"/>
    </row>
    <row r="16032" spans="22:22" x14ac:dyDescent="0.35">
      <c r="V16032" s="17"/>
    </row>
    <row r="16033" spans="22:22" x14ac:dyDescent="0.35">
      <c r="V16033" s="17"/>
    </row>
    <row r="16034" spans="22:22" x14ac:dyDescent="0.35">
      <c r="V16034" s="17"/>
    </row>
    <row r="16035" spans="22:22" x14ac:dyDescent="0.35">
      <c r="V16035" s="17"/>
    </row>
    <row r="16036" spans="22:22" x14ac:dyDescent="0.35">
      <c r="V16036" s="17"/>
    </row>
    <row r="16037" spans="22:22" x14ac:dyDescent="0.35">
      <c r="V16037" s="17"/>
    </row>
    <row r="16038" spans="22:22" x14ac:dyDescent="0.35">
      <c r="V16038" s="17"/>
    </row>
    <row r="16039" spans="22:22" x14ac:dyDescent="0.35">
      <c r="V16039" s="17"/>
    </row>
    <row r="16040" spans="22:22" x14ac:dyDescent="0.35">
      <c r="V16040" s="17"/>
    </row>
    <row r="16041" spans="22:22" x14ac:dyDescent="0.35">
      <c r="V16041" s="17"/>
    </row>
    <row r="16042" spans="22:22" x14ac:dyDescent="0.35">
      <c r="V16042" s="17"/>
    </row>
    <row r="16043" spans="22:22" x14ac:dyDescent="0.35">
      <c r="V16043" s="17"/>
    </row>
    <row r="16044" spans="22:22" x14ac:dyDescent="0.35">
      <c r="V16044" s="17"/>
    </row>
    <row r="16045" spans="22:22" x14ac:dyDescent="0.35">
      <c r="V16045" s="17"/>
    </row>
    <row r="16046" spans="22:22" x14ac:dyDescent="0.35">
      <c r="V16046" s="17"/>
    </row>
    <row r="16047" spans="22:22" x14ac:dyDescent="0.35">
      <c r="V16047" s="17"/>
    </row>
    <row r="16048" spans="22:22" x14ac:dyDescent="0.35">
      <c r="V16048" s="17"/>
    </row>
    <row r="16049" spans="22:22" x14ac:dyDescent="0.35">
      <c r="V16049" s="17"/>
    </row>
    <row r="16050" spans="22:22" x14ac:dyDescent="0.35">
      <c r="V16050" s="17"/>
    </row>
    <row r="16051" spans="22:22" x14ac:dyDescent="0.35">
      <c r="V16051" s="17"/>
    </row>
    <row r="16052" spans="22:22" x14ac:dyDescent="0.35">
      <c r="V16052" s="17"/>
    </row>
    <row r="16053" spans="22:22" x14ac:dyDescent="0.35">
      <c r="V16053" s="17"/>
    </row>
    <row r="16054" spans="22:22" x14ac:dyDescent="0.35">
      <c r="V16054" s="17"/>
    </row>
    <row r="16055" spans="22:22" x14ac:dyDescent="0.35">
      <c r="V16055" s="17"/>
    </row>
    <row r="16056" spans="22:22" x14ac:dyDescent="0.35">
      <c r="V16056" s="17"/>
    </row>
    <row r="16057" spans="22:22" x14ac:dyDescent="0.35">
      <c r="V16057" s="17"/>
    </row>
    <row r="16058" spans="22:22" x14ac:dyDescent="0.35">
      <c r="V16058" s="17"/>
    </row>
    <row r="16059" spans="22:22" x14ac:dyDescent="0.35">
      <c r="V16059" s="17"/>
    </row>
    <row r="16060" spans="22:22" x14ac:dyDescent="0.35">
      <c r="V16060" s="17"/>
    </row>
    <row r="16061" spans="22:22" x14ac:dyDescent="0.35">
      <c r="V16061" s="17"/>
    </row>
    <row r="16062" spans="22:22" x14ac:dyDescent="0.35">
      <c r="V16062" s="17"/>
    </row>
    <row r="16063" spans="22:22" x14ac:dyDescent="0.35">
      <c r="V16063" s="17"/>
    </row>
    <row r="16064" spans="22:22" x14ac:dyDescent="0.35">
      <c r="V16064" s="17"/>
    </row>
    <row r="16065" spans="22:22" x14ac:dyDescent="0.35">
      <c r="V16065" s="17"/>
    </row>
    <row r="16066" spans="22:22" x14ac:dyDescent="0.35">
      <c r="V16066" s="17"/>
    </row>
    <row r="16067" spans="22:22" x14ac:dyDescent="0.35">
      <c r="V16067" s="17"/>
    </row>
    <row r="16068" spans="22:22" x14ac:dyDescent="0.35">
      <c r="V16068" s="17"/>
    </row>
    <row r="16069" spans="22:22" x14ac:dyDescent="0.35">
      <c r="V16069" s="17"/>
    </row>
    <row r="16070" spans="22:22" x14ac:dyDescent="0.35">
      <c r="V16070" s="17"/>
    </row>
    <row r="16071" spans="22:22" x14ac:dyDescent="0.35">
      <c r="V16071" s="17"/>
    </row>
    <row r="16072" spans="22:22" x14ac:dyDescent="0.35">
      <c r="V16072" s="17"/>
    </row>
    <row r="16073" spans="22:22" x14ac:dyDescent="0.35">
      <c r="V16073" s="17"/>
    </row>
    <row r="16074" spans="22:22" x14ac:dyDescent="0.35">
      <c r="V16074" s="17"/>
    </row>
    <row r="16075" spans="22:22" x14ac:dyDescent="0.35">
      <c r="V16075" s="17"/>
    </row>
    <row r="16076" spans="22:22" x14ac:dyDescent="0.35">
      <c r="V16076" s="17"/>
    </row>
    <row r="16077" spans="22:22" x14ac:dyDescent="0.35">
      <c r="V16077" s="17"/>
    </row>
    <row r="16078" spans="22:22" x14ac:dyDescent="0.35">
      <c r="V16078" s="17"/>
    </row>
    <row r="16079" spans="22:22" x14ac:dyDescent="0.35">
      <c r="V16079" s="17"/>
    </row>
    <row r="16080" spans="22:22" x14ac:dyDescent="0.35">
      <c r="V16080" s="17"/>
    </row>
    <row r="16081" spans="22:22" x14ac:dyDescent="0.35">
      <c r="V16081" s="17"/>
    </row>
    <row r="16082" spans="22:22" x14ac:dyDescent="0.35">
      <c r="V16082" s="17"/>
    </row>
    <row r="16083" spans="22:22" x14ac:dyDescent="0.35">
      <c r="V16083" s="17"/>
    </row>
    <row r="16084" spans="22:22" x14ac:dyDescent="0.35">
      <c r="V16084" s="17"/>
    </row>
    <row r="16085" spans="22:22" x14ac:dyDescent="0.35">
      <c r="V16085" s="17"/>
    </row>
    <row r="16086" spans="22:22" x14ac:dyDescent="0.35">
      <c r="V16086" s="17"/>
    </row>
    <row r="16087" spans="22:22" x14ac:dyDescent="0.35">
      <c r="V16087" s="17"/>
    </row>
    <row r="16088" spans="22:22" x14ac:dyDescent="0.35">
      <c r="V16088" s="17"/>
    </row>
    <row r="16089" spans="22:22" x14ac:dyDescent="0.35">
      <c r="V16089" s="17"/>
    </row>
    <row r="16090" spans="22:22" x14ac:dyDescent="0.35">
      <c r="V16090" s="17"/>
    </row>
    <row r="16091" spans="22:22" x14ac:dyDescent="0.35">
      <c r="V16091" s="17"/>
    </row>
    <row r="16092" spans="22:22" x14ac:dyDescent="0.35">
      <c r="V16092" s="17"/>
    </row>
    <row r="16093" spans="22:22" x14ac:dyDescent="0.35">
      <c r="V16093" s="17"/>
    </row>
    <row r="16094" spans="22:22" x14ac:dyDescent="0.35">
      <c r="V16094" s="17"/>
    </row>
    <row r="16095" spans="22:22" x14ac:dyDescent="0.35">
      <c r="V16095" s="17"/>
    </row>
    <row r="16096" spans="22:22" x14ac:dyDescent="0.35">
      <c r="V16096" s="17"/>
    </row>
    <row r="16097" spans="22:22" x14ac:dyDescent="0.35">
      <c r="V16097" s="17"/>
    </row>
    <row r="16098" spans="22:22" x14ac:dyDescent="0.35">
      <c r="V16098" s="17"/>
    </row>
    <row r="16099" spans="22:22" x14ac:dyDescent="0.35">
      <c r="V16099" s="17"/>
    </row>
    <row r="16100" spans="22:22" x14ac:dyDescent="0.35">
      <c r="V16100" s="17"/>
    </row>
    <row r="16101" spans="22:22" x14ac:dyDescent="0.35">
      <c r="V16101" s="17"/>
    </row>
    <row r="16102" spans="22:22" x14ac:dyDescent="0.35">
      <c r="V16102" s="17"/>
    </row>
    <row r="16103" spans="22:22" x14ac:dyDescent="0.35">
      <c r="V16103" s="17"/>
    </row>
    <row r="16104" spans="22:22" x14ac:dyDescent="0.35">
      <c r="V16104" s="17"/>
    </row>
    <row r="16105" spans="22:22" x14ac:dyDescent="0.35">
      <c r="V16105" s="17"/>
    </row>
    <row r="16106" spans="22:22" x14ac:dyDescent="0.35">
      <c r="V16106" s="17"/>
    </row>
    <row r="16107" spans="22:22" x14ac:dyDescent="0.35">
      <c r="V16107" s="17"/>
    </row>
    <row r="16108" spans="22:22" x14ac:dyDescent="0.35">
      <c r="V16108" s="17"/>
    </row>
    <row r="16109" spans="22:22" x14ac:dyDescent="0.35">
      <c r="V16109" s="17"/>
    </row>
    <row r="16110" spans="22:22" x14ac:dyDescent="0.35">
      <c r="V16110" s="17"/>
    </row>
    <row r="16111" spans="22:22" x14ac:dyDescent="0.35">
      <c r="V16111" s="17"/>
    </row>
    <row r="16112" spans="22:22" x14ac:dyDescent="0.35">
      <c r="V16112" s="17"/>
    </row>
    <row r="16113" spans="22:22" x14ac:dyDescent="0.35">
      <c r="V16113" s="17"/>
    </row>
    <row r="16114" spans="22:22" x14ac:dyDescent="0.35">
      <c r="V16114" s="17"/>
    </row>
    <row r="16115" spans="22:22" x14ac:dyDescent="0.35">
      <c r="V16115" s="17"/>
    </row>
    <row r="16116" spans="22:22" x14ac:dyDescent="0.35">
      <c r="V16116" s="17"/>
    </row>
    <row r="16117" spans="22:22" x14ac:dyDescent="0.35">
      <c r="V16117" s="17"/>
    </row>
    <row r="16118" spans="22:22" x14ac:dyDescent="0.35">
      <c r="V16118" s="17"/>
    </row>
    <row r="16119" spans="22:22" x14ac:dyDescent="0.35">
      <c r="V16119" s="17"/>
    </row>
    <row r="16120" spans="22:22" x14ac:dyDescent="0.35">
      <c r="V16120" s="17"/>
    </row>
    <row r="16121" spans="22:22" x14ac:dyDescent="0.35">
      <c r="V16121" s="17"/>
    </row>
    <row r="16122" spans="22:22" x14ac:dyDescent="0.35">
      <c r="V16122" s="17"/>
    </row>
    <row r="16123" spans="22:22" x14ac:dyDescent="0.35">
      <c r="V16123" s="17"/>
    </row>
    <row r="16124" spans="22:22" x14ac:dyDescent="0.35">
      <c r="V16124" s="17"/>
    </row>
    <row r="16125" spans="22:22" x14ac:dyDescent="0.35">
      <c r="V16125" s="17"/>
    </row>
    <row r="16126" spans="22:22" x14ac:dyDescent="0.35">
      <c r="V16126" s="17"/>
    </row>
    <row r="16127" spans="22:22" x14ac:dyDescent="0.35">
      <c r="V16127" s="17"/>
    </row>
    <row r="16128" spans="22:22" x14ac:dyDescent="0.35">
      <c r="V16128" s="17"/>
    </row>
    <row r="16129" spans="22:22" x14ac:dyDescent="0.35">
      <c r="V16129" s="17"/>
    </row>
    <row r="16130" spans="22:22" x14ac:dyDescent="0.35">
      <c r="V16130" s="17"/>
    </row>
    <row r="16131" spans="22:22" x14ac:dyDescent="0.35">
      <c r="V16131" s="17"/>
    </row>
    <row r="16132" spans="22:22" x14ac:dyDescent="0.35">
      <c r="V16132" s="17"/>
    </row>
    <row r="16133" spans="22:22" x14ac:dyDescent="0.35">
      <c r="V16133" s="17"/>
    </row>
    <row r="16134" spans="22:22" x14ac:dyDescent="0.35">
      <c r="V16134" s="17"/>
    </row>
    <row r="16135" spans="22:22" x14ac:dyDescent="0.35">
      <c r="V16135" s="17"/>
    </row>
    <row r="16136" spans="22:22" x14ac:dyDescent="0.35">
      <c r="V16136" s="17"/>
    </row>
    <row r="16137" spans="22:22" x14ac:dyDescent="0.35">
      <c r="V16137" s="17"/>
    </row>
    <row r="16138" spans="22:22" x14ac:dyDescent="0.35">
      <c r="V16138" s="17"/>
    </row>
    <row r="16139" spans="22:22" x14ac:dyDescent="0.35">
      <c r="V16139" s="17"/>
    </row>
    <row r="16140" spans="22:22" x14ac:dyDescent="0.35">
      <c r="V16140" s="17"/>
    </row>
    <row r="16141" spans="22:22" x14ac:dyDescent="0.35">
      <c r="V16141" s="17"/>
    </row>
    <row r="16142" spans="22:22" x14ac:dyDescent="0.35">
      <c r="V16142" s="17"/>
    </row>
    <row r="16143" spans="22:22" x14ac:dyDescent="0.35">
      <c r="V16143" s="17"/>
    </row>
    <row r="16144" spans="22:22" x14ac:dyDescent="0.35">
      <c r="V16144" s="17"/>
    </row>
    <row r="16145" spans="22:22" x14ac:dyDescent="0.35">
      <c r="V16145" s="17"/>
    </row>
    <row r="16146" spans="22:22" x14ac:dyDescent="0.35">
      <c r="V16146" s="17"/>
    </row>
    <row r="16147" spans="22:22" x14ac:dyDescent="0.35">
      <c r="V16147" s="17"/>
    </row>
    <row r="16148" spans="22:22" x14ac:dyDescent="0.35">
      <c r="V16148" s="17"/>
    </row>
    <row r="16149" spans="22:22" x14ac:dyDescent="0.35">
      <c r="V16149" s="17"/>
    </row>
    <row r="16150" spans="22:22" x14ac:dyDescent="0.35">
      <c r="V16150" s="17"/>
    </row>
    <row r="16151" spans="22:22" x14ac:dyDescent="0.35">
      <c r="V16151" s="17"/>
    </row>
    <row r="16152" spans="22:22" x14ac:dyDescent="0.35">
      <c r="V16152" s="17"/>
    </row>
    <row r="16153" spans="22:22" x14ac:dyDescent="0.35">
      <c r="V16153" s="17"/>
    </row>
    <row r="16154" spans="22:22" x14ac:dyDescent="0.35">
      <c r="V16154" s="17"/>
    </row>
    <row r="16155" spans="22:22" x14ac:dyDescent="0.35">
      <c r="V16155" s="17"/>
    </row>
    <row r="16156" spans="22:22" x14ac:dyDescent="0.35">
      <c r="V16156" s="17"/>
    </row>
    <row r="16157" spans="22:22" x14ac:dyDescent="0.35">
      <c r="V16157" s="17"/>
    </row>
    <row r="16158" spans="22:22" x14ac:dyDescent="0.35">
      <c r="V16158" s="17"/>
    </row>
    <row r="16159" spans="22:22" x14ac:dyDescent="0.35">
      <c r="V16159" s="17"/>
    </row>
    <row r="16160" spans="22:22" x14ac:dyDescent="0.35">
      <c r="V16160" s="17"/>
    </row>
    <row r="16161" spans="22:22" x14ac:dyDescent="0.35">
      <c r="V16161" s="17"/>
    </row>
    <row r="16162" spans="22:22" x14ac:dyDescent="0.35">
      <c r="V16162" s="17"/>
    </row>
    <row r="16163" spans="22:22" x14ac:dyDescent="0.35">
      <c r="V16163" s="17"/>
    </row>
    <row r="16164" spans="22:22" x14ac:dyDescent="0.35">
      <c r="V16164" s="17"/>
    </row>
    <row r="16165" spans="22:22" x14ac:dyDescent="0.35">
      <c r="V16165" s="17"/>
    </row>
    <row r="16166" spans="22:22" x14ac:dyDescent="0.35">
      <c r="V16166" s="17"/>
    </row>
    <row r="16167" spans="22:22" x14ac:dyDescent="0.35">
      <c r="V16167" s="17"/>
    </row>
    <row r="16168" spans="22:22" x14ac:dyDescent="0.35">
      <c r="V16168" s="17"/>
    </row>
    <row r="16169" spans="22:22" x14ac:dyDescent="0.35">
      <c r="V16169" s="17"/>
    </row>
    <row r="16170" spans="22:22" x14ac:dyDescent="0.35">
      <c r="V16170" s="17"/>
    </row>
    <row r="16171" spans="22:22" x14ac:dyDescent="0.35">
      <c r="V16171" s="17"/>
    </row>
    <row r="16172" spans="22:22" x14ac:dyDescent="0.35">
      <c r="V16172" s="17"/>
    </row>
    <row r="16173" spans="22:22" x14ac:dyDescent="0.35">
      <c r="V16173" s="17"/>
    </row>
    <row r="16174" spans="22:22" x14ac:dyDescent="0.35">
      <c r="V16174" s="17"/>
    </row>
    <row r="16175" spans="22:22" x14ac:dyDescent="0.35">
      <c r="V16175" s="17"/>
    </row>
    <row r="16176" spans="22:22" x14ac:dyDescent="0.35">
      <c r="V16176" s="17"/>
    </row>
    <row r="16177" spans="22:22" x14ac:dyDescent="0.35">
      <c r="V16177" s="17"/>
    </row>
    <row r="16178" spans="22:22" x14ac:dyDescent="0.35">
      <c r="V16178" s="17"/>
    </row>
    <row r="16179" spans="22:22" x14ac:dyDescent="0.35">
      <c r="V16179" s="17"/>
    </row>
    <row r="16180" spans="22:22" x14ac:dyDescent="0.35">
      <c r="V16180" s="17"/>
    </row>
    <row r="16181" spans="22:22" x14ac:dyDescent="0.35">
      <c r="V16181" s="17"/>
    </row>
    <row r="16182" spans="22:22" x14ac:dyDescent="0.35">
      <c r="V16182" s="17"/>
    </row>
    <row r="16183" spans="22:22" x14ac:dyDescent="0.35">
      <c r="V16183" s="17"/>
    </row>
    <row r="16184" spans="22:22" x14ac:dyDescent="0.35">
      <c r="V16184" s="17"/>
    </row>
    <row r="16185" spans="22:22" x14ac:dyDescent="0.35">
      <c r="V16185" s="17"/>
    </row>
    <row r="16186" spans="22:22" x14ac:dyDescent="0.35">
      <c r="V16186" s="17"/>
    </row>
    <row r="16187" spans="22:22" x14ac:dyDescent="0.35">
      <c r="V16187" s="17"/>
    </row>
    <row r="16188" spans="22:22" x14ac:dyDescent="0.35">
      <c r="V16188" s="17"/>
    </row>
    <row r="16189" spans="22:22" x14ac:dyDescent="0.35">
      <c r="V16189" s="17"/>
    </row>
    <row r="16190" spans="22:22" x14ac:dyDescent="0.35">
      <c r="V16190" s="17"/>
    </row>
    <row r="16191" spans="22:22" x14ac:dyDescent="0.35">
      <c r="V16191" s="17"/>
    </row>
    <row r="16192" spans="22:22" x14ac:dyDescent="0.35">
      <c r="V16192" s="17"/>
    </row>
    <row r="16193" spans="22:22" x14ac:dyDescent="0.35">
      <c r="V16193" s="17"/>
    </row>
    <row r="16194" spans="22:22" x14ac:dyDescent="0.35">
      <c r="V16194" s="17"/>
    </row>
    <row r="16195" spans="22:22" x14ac:dyDescent="0.35">
      <c r="V16195" s="17"/>
    </row>
    <row r="16196" spans="22:22" x14ac:dyDescent="0.35">
      <c r="V16196" s="17"/>
    </row>
    <row r="16197" spans="22:22" x14ac:dyDescent="0.35">
      <c r="V16197" s="17"/>
    </row>
    <row r="16198" spans="22:22" x14ac:dyDescent="0.35">
      <c r="V16198" s="17"/>
    </row>
    <row r="16199" spans="22:22" x14ac:dyDescent="0.35">
      <c r="V16199" s="17"/>
    </row>
    <row r="16200" spans="22:22" x14ac:dyDescent="0.35">
      <c r="V16200" s="17"/>
    </row>
    <row r="16201" spans="22:22" x14ac:dyDescent="0.35">
      <c r="V16201" s="17"/>
    </row>
    <row r="16202" spans="22:22" x14ac:dyDescent="0.35">
      <c r="V16202" s="17"/>
    </row>
    <row r="16203" spans="22:22" x14ac:dyDescent="0.35">
      <c r="V16203" s="17"/>
    </row>
    <row r="16204" spans="22:22" x14ac:dyDescent="0.35">
      <c r="V16204" s="17"/>
    </row>
    <row r="16205" spans="22:22" x14ac:dyDescent="0.35">
      <c r="V16205" s="17"/>
    </row>
    <row r="16206" spans="22:22" x14ac:dyDescent="0.35">
      <c r="V16206" s="17"/>
    </row>
    <row r="16207" spans="22:22" x14ac:dyDescent="0.35">
      <c r="V16207" s="17"/>
    </row>
    <row r="16208" spans="22:22" x14ac:dyDescent="0.35">
      <c r="V16208" s="17"/>
    </row>
    <row r="16209" spans="22:22" x14ac:dyDescent="0.35">
      <c r="V16209" s="17"/>
    </row>
    <row r="16210" spans="22:22" x14ac:dyDescent="0.35">
      <c r="V16210" s="17"/>
    </row>
    <row r="16211" spans="22:22" x14ac:dyDescent="0.35">
      <c r="V16211" s="17"/>
    </row>
    <row r="16212" spans="22:22" x14ac:dyDescent="0.35">
      <c r="V16212" s="17"/>
    </row>
    <row r="16213" spans="22:22" x14ac:dyDescent="0.35">
      <c r="V16213" s="17"/>
    </row>
    <row r="16214" spans="22:22" x14ac:dyDescent="0.35">
      <c r="V16214" s="17"/>
    </row>
    <row r="16215" spans="22:22" x14ac:dyDescent="0.35">
      <c r="V16215" s="17"/>
    </row>
    <row r="16216" spans="22:22" x14ac:dyDescent="0.35">
      <c r="V16216" s="17"/>
    </row>
    <row r="16217" spans="22:22" x14ac:dyDescent="0.35">
      <c r="V16217" s="17"/>
    </row>
    <row r="16218" spans="22:22" x14ac:dyDescent="0.35">
      <c r="V16218" s="17"/>
    </row>
    <row r="16219" spans="22:22" x14ac:dyDescent="0.35">
      <c r="V16219" s="17"/>
    </row>
    <row r="16220" spans="22:22" x14ac:dyDescent="0.35">
      <c r="V16220" s="17"/>
    </row>
    <row r="16221" spans="22:22" x14ac:dyDescent="0.35">
      <c r="V16221" s="17"/>
    </row>
    <row r="16222" spans="22:22" x14ac:dyDescent="0.35">
      <c r="V16222" s="17"/>
    </row>
    <row r="16223" spans="22:22" x14ac:dyDescent="0.35">
      <c r="V16223" s="17"/>
    </row>
    <row r="16224" spans="22:22" x14ac:dyDescent="0.35">
      <c r="V16224" s="17"/>
    </row>
    <row r="16225" spans="22:22" x14ac:dyDescent="0.35">
      <c r="V16225" s="17"/>
    </row>
    <row r="16226" spans="22:22" x14ac:dyDescent="0.35">
      <c r="V16226" s="17"/>
    </row>
    <row r="16227" spans="22:22" x14ac:dyDescent="0.35">
      <c r="V16227" s="17"/>
    </row>
    <row r="16228" spans="22:22" x14ac:dyDescent="0.35">
      <c r="V16228" s="17"/>
    </row>
    <row r="16229" spans="22:22" x14ac:dyDescent="0.35">
      <c r="V16229" s="17"/>
    </row>
    <row r="16230" spans="22:22" x14ac:dyDescent="0.35">
      <c r="V16230" s="17"/>
    </row>
    <row r="16231" spans="22:22" x14ac:dyDescent="0.35">
      <c r="V16231" s="17"/>
    </row>
    <row r="16232" spans="22:22" x14ac:dyDescent="0.35">
      <c r="V16232" s="17"/>
    </row>
    <row r="16233" spans="22:22" x14ac:dyDescent="0.35">
      <c r="V16233" s="17"/>
    </row>
    <row r="16234" spans="22:22" x14ac:dyDescent="0.35">
      <c r="V16234" s="17"/>
    </row>
    <row r="16235" spans="22:22" x14ac:dyDescent="0.35">
      <c r="V16235" s="17"/>
    </row>
    <row r="16236" spans="22:22" x14ac:dyDescent="0.35">
      <c r="V16236" s="17"/>
    </row>
    <row r="16237" spans="22:22" x14ac:dyDescent="0.35">
      <c r="V16237" s="17"/>
    </row>
    <row r="16238" spans="22:22" x14ac:dyDescent="0.35">
      <c r="V16238" s="17"/>
    </row>
    <row r="16239" spans="22:22" x14ac:dyDescent="0.35">
      <c r="V16239" s="17"/>
    </row>
    <row r="16240" spans="22:22" x14ac:dyDescent="0.35">
      <c r="V16240" s="17"/>
    </row>
    <row r="16241" spans="22:22" x14ac:dyDescent="0.35">
      <c r="V16241" s="17"/>
    </row>
    <row r="16242" spans="22:22" x14ac:dyDescent="0.35">
      <c r="V16242" s="17"/>
    </row>
    <row r="16243" spans="22:22" x14ac:dyDescent="0.35">
      <c r="V16243" s="17"/>
    </row>
    <row r="16244" spans="22:22" x14ac:dyDescent="0.35">
      <c r="V16244" s="17"/>
    </row>
    <row r="16245" spans="22:22" x14ac:dyDescent="0.35">
      <c r="V16245" s="17"/>
    </row>
    <row r="16246" spans="22:22" x14ac:dyDescent="0.35">
      <c r="V16246" s="17"/>
    </row>
    <row r="16247" spans="22:22" x14ac:dyDescent="0.35">
      <c r="V16247" s="17"/>
    </row>
    <row r="16248" spans="22:22" x14ac:dyDescent="0.35">
      <c r="V16248" s="17"/>
    </row>
    <row r="16249" spans="22:22" x14ac:dyDescent="0.35">
      <c r="V16249" s="17"/>
    </row>
    <row r="16250" spans="22:22" x14ac:dyDescent="0.35">
      <c r="V16250" s="17"/>
    </row>
    <row r="16251" spans="22:22" x14ac:dyDescent="0.35">
      <c r="V16251" s="17"/>
    </row>
    <row r="16252" spans="22:22" x14ac:dyDescent="0.35">
      <c r="V16252" s="17"/>
    </row>
    <row r="16253" spans="22:22" x14ac:dyDescent="0.35">
      <c r="V16253" s="17"/>
    </row>
    <row r="16254" spans="22:22" x14ac:dyDescent="0.35">
      <c r="V16254" s="17"/>
    </row>
    <row r="16255" spans="22:22" x14ac:dyDescent="0.35">
      <c r="V16255" s="17"/>
    </row>
    <row r="16256" spans="22:22" x14ac:dyDescent="0.35">
      <c r="V16256" s="17"/>
    </row>
    <row r="16257" spans="22:22" x14ac:dyDescent="0.35">
      <c r="V16257" s="17"/>
    </row>
    <row r="16258" spans="22:22" x14ac:dyDescent="0.35">
      <c r="V16258" s="17"/>
    </row>
    <row r="16259" spans="22:22" x14ac:dyDescent="0.35">
      <c r="V16259" s="17"/>
    </row>
    <row r="16260" spans="22:22" x14ac:dyDescent="0.35">
      <c r="V16260" s="17"/>
    </row>
    <row r="16261" spans="22:22" x14ac:dyDescent="0.35">
      <c r="V16261" s="17"/>
    </row>
    <row r="16262" spans="22:22" x14ac:dyDescent="0.35">
      <c r="V16262" s="17"/>
    </row>
    <row r="16263" spans="22:22" x14ac:dyDescent="0.35">
      <c r="V16263" s="17"/>
    </row>
    <row r="16264" spans="22:22" x14ac:dyDescent="0.35">
      <c r="V16264" s="17"/>
    </row>
    <row r="16265" spans="22:22" x14ac:dyDescent="0.35">
      <c r="V16265" s="17"/>
    </row>
    <row r="16266" spans="22:22" x14ac:dyDescent="0.35">
      <c r="V16266" s="17"/>
    </row>
    <row r="16267" spans="22:22" x14ac:dyDescent="0.35">
      <c r="V16267" s="17"/>
    </row>
    <row r="16268" spans="22:22" x14ac:dyDescent="0.35">
      <c r="V16268" s="17"/>
    </row>
    <row r="16269" spans="22:22" x14ac:dyDescent="0.35">
      <c r="V16269" s="17"/>
    </row>
    <row r="16270" spans="22:22" x14ac:dyDescent="0.35">
      <c r="V16270" s="17"/>
    </row>
    <row r="16271" spans="22:22" x14ac:dyDescent="0.35">
      <c r="V16271" s="17"/>
    </row>
    <row r="16272" spans="22:22" x14ac:dyDescent="0.35">
      <c r="V16272" s="17"/>
    </row>
    <row r="16273" spans="22:22" x14ac:dyDescent="0.35">
      <c r="V16273" s="17"/>
    </row>
    <row r="16274" spans="22:22" x14ac:dyDescent="0.35">
      <c r="V16274" s="17"/>
    </row>
    <row r="16275" spans="22:22" x14ac:dyDescent="0.35">
      <c r="V16275" s="17"/>
    </row>
    <row r="16276" spans="22:22" x14ac:dyDescent="0.35">
      <c r="V16276" s="17"/>
    </row>
    <row r="16277" spans="22:22" x14ac:dyDescent="0.35">
      <c r="V16277" s="17"/>
    </row>
    <row r="16278" spans="22:22" x14ac:dyDescent="0.35">
      <c r="V16278" s="17"/>
    </row>
    <row r="16279" spans="22:22" x14ac:dyDescent="0.35">
      <c r="V16279" s="17"/>
    </row>
    <row r="16280" spans="22:22" x14ac:dyDescent="0.35">
      <c r="V16280" s="17"/>
    </row>
    <row r="16281" spans="22:22" x14ac:dyDescent="0.35">
      <c r="V16281" s="17"/>
    </row>
    <row r="16282" spans="22:22" x14ac:dyDescent="0.35">
      <c r="V16282" s="17"/>
    </row>
    <row r="16283" spans="22:22" x14ac:dyDescent="0.35">
      <c r="V16283" s="17"/>
    </row>
    <row r="16284" spans="22:22" x14ac:dyDescent="0.35">
      <c r="V16284" s="17"/>
    </row>
    <row r="16285" spans="22:22" x14ac:dyDescent="0.35">
      <c r="V16285" s="17"/>
    </row>
    <row r="16286" spans="22:22" x14ac:dyDescent="0.35">
      <c r="V16286" s="17"/>
    </row>
    <row r="16287" spans="22:22" x14ac:dyDescent="0.35">
      <c r="V16287" s="17"/>
    </row>
    <row r="16288" spans="22:22" x14ac:dyDescent="0.35">
      <c r="V16288" s="17"/>
    </row>
    <row r="16289" spans="22:22" x14ac:dyDescent="0.35">
      <c r="V16289" s="17"/>
    </row>
    <row r="16290" spans="22:22" x14ac:dyDescent="0.35">
      <c r="V16290" s="17"/>
    </row>
    <row r="16291" spans="22:22" x14ac:dyDescent="0.35">
      <c r="V16291" s="17"/>
    </row>
    <row r="16292" spans="22:22" x14ac:dyDescent="0.35">
      <c r="V16292" s="17"/>
    </row>
    <row r="16293" spans="22:22" x14ac:dyDescent="0.35">
      <c r="V16293" s="17"/>
    </row>
    <row r="16294" spans="22:22" x14ac:dyDescent="0.35">
      <c r="V16294" s="17"/>
    </row>
    <row r="16295" spans="22:22" x14ac:dyDescent="0.35">
      <c r="V16295" s="17"/>
    </row>
    <row r="16296" spans="22:22" x14ac:dyDescent="0.35">
      <c r="V16296" s="17"/>
    </row>
    <row r="16297" spans="22:22" x14ac:dyDescent="0.35">
      <c r="V16297" s="17"/>
    </row>
    <row r="16298" spans="22:22" x14ac:dyDescent="0.35">
      <c r="V16298" s="17"/>
    </row>
    <row r="16299" spans="22:22" x14ac:dyDescent="0.35">
      <c r="V16299" s="17"/>
    </row>
    <row r="16300" spans="22:22" x14ac:dyDescent="0.35">
      <c r="V16300" s="17"/>
    </row>
    <row r="16301" spans="22:22" x14ac:dyDescent="0.35">
      <c r="V16301" s="17"/>
    </row>
    <row r="16302" spans="22:22" x14ac:dyDescent="0.35">
      <c r="V16302" s="17"/>
    </row>
    <row r="16303" spans="22:22" x14ac:dyDescent="0.35">
      <c r="V16303" s="17"/>
    </row>
    <row r="16304" spans="22:22" x14ac:dyDescent="0.35">
      <c r="V16304" s="17"/>
    </row>
    <row r="16305" spans="22:22" x14ac:dyDescent="0.35">
      <c r="V16305" s="17"/>
    </row>
    <row r="16306" spans="22:22" x14ac:dyDescent="0.35">
      <c r="V16306" s="17"/>
    </row>
    <row r="16307" spans="22:22" x14ac:dyDescent="0.35">
      <c r="V16307" s="17"/>
    </row>
    <row r="16308" spans="22:22" x14ac:dyDescent="0.35">
      <c r="V16308" s="17"/>
    </row>
    <row r="16309" spans="22:22" x14ac:dyDescent="0.35">
      <c r="V16309" s="17"/>
    </row>
    <row r="16310" spans="22:22" x14ac:dyDescent="0.35">
      <c r="V16310" s="17"/>
    </row>
    <row r="16311" spans="22:22" x14ac:dyDescent="0.35">
      <c r="V16311" s="17"/>
    </row>
    <row r="16312" spans="22:22" x14ac:dyDescent="0.35">
      <c r="V16312" s="17"/>
    </row>
    <row r="16313" spans="22:22" x14ac:dyDescent="0.35">
      <c r="V16313" s="17"/>
    </row>
    <row r="16314" spans="22:22" x14ac:dyDescent="0.35">
      <c r="V16314" s="17"/>
    </row>
    <row r="16315" spans="22:22" x14ac:dyDescent="0.35">
      <c r="V16315" s="17"/>
    </row>
    <row r="16316" spans="22:22" x14ac:dyDescent="0.35">
      <c r="V16316" s="17"/>
    </row>
    <row r="16317" spans="22:22" x14ac:dyDescent="0.35">
      <c r="V16317" s="17"/>
    </row>
    <row r="16318" spans="22:22" x14ac:dyDescent="0.35">
      <c r="V16318" s="17"/>
    </row>
    <row r="16319" spans="22:22" x14ac:dyDescent="0.35">
      <c r="V16319" s="17"/>
    </row>
    <row r="16320" spans="22:22" x14ac:dyDescent="0.35">
      <c r="V16320" s="17"/>
    </row>
    <row r="16321" spans="22:22" x14ac:dyDescent="0.35">
      <c r="V16321" s="17"/>
    </row>
    <row r="16322" spans="22:22" x14ac:dyDescent="0.35">
      <c r="V16322" s="17"/>
    </row>
    <row r="16323" spans="22:22" x14ac:dyDescent="0.35">
      <c r="V16323" s="17"/>
    </row>
    <row r="16324" spans="22:22" x14ac:dyDescent="0.35">
      <c r="V16324" s="17"/>
    </row>
    <row r="16325" spans="22:22" x14ac:dyDescent="0.35">
      <c r="V16325" s="17"/>
    </row>
    <row r="16326" spans="22:22" x14ac:dyDescent="0.35">
      <c r="V16326" s="17"/>
    </row>
    <row r="16327" spans="22:22" x14ac:dyDescent="0.35">
      <c r="V16327" s="17"/>
    </row>
    <row r="16328" spans="22:22" x14ac:dyDescent="0.35">
      <c r="V16328" s="17"/>
    </row>
    <row r="16329" spans="22:22" x14ac:dyDescent="0.35">
      <c r="V16329" s="17"/>
    </row>
    <row r="16330" spans="22:22" x14ac:dyDescent="0.35">
      <c r="V16330" s="17"/>
    </row>
    <row r="16331" spans="22:22" x14ac:dyDescent="0.35">
      <c r="V16331" s="17"/>
    </row>
    <row r="16332" spans="22:22" x14ac:dyDescent="0.35">
      <c r="V16332" s="17"/>
    </row>
    <row r="16333" spans="22:22" x14ac:dyDescent="0.35">
      <c r="V16333" s="17"/>
    </row>
    <row r="16334" spans="22:22" x14ac:dyDescent="0.35">
      <c r="V16334" s="17"/>
    </row>
    <row r="16335" spans="22:22" x14ac:dyDescent="0.35">
      <c r="V16335" s="17"/>
    </row>
    <row r="16336" spans="22:22" x14ac:dyDescent="0.35">
      <c r="V16336" s="17"/>
    </row>
    <row r="16337" spans="22:22" x14ac:dyDescent="0.35">
      <c r="V16337" s="17"/>
    </row>
    <row r="16338" spans="22:22" x14ac:dyDescent="0.35">
      <c r="V16338" s="17"/>
    </row>
    <row r="16339" spans="22:22" x14ac:dyDescent="0.35">
      <c r="V16339" s="17"/>
    </row>
    <row r="16340" spans="22:22" x14ac:dyDescent="0.35">
      <c r="V16340" s="17"/>
    </row>
    <row r="16341" spans="22:22" x14ac:dyDescent="0.35">
      <c r="V16341" s="17"/>
    </row>
    <row r="16342" spans="22:22" x14ac:dyDescent="0.35">
      <c r="V16342" s="17"/>
    </row>
    <row r="16343" spans="22:22" x14ac:dyDescent="0.35">
      <c r="V16343" s="17"/>
    </row>
    <row r="16344" spans="22:22" x14ac:dyDescent="0.35">
      <c r="V16344" s="17"/>
    </row>
    <row r="16345" spans="22:22" x14ac:dyDescent="0.35">
      <c r="V16345" s="17"/>
    </row>
    <row r="16346" spans="22:22" x14ac:dyDescent="0.35">
      <c r="V16346" s="17"/>
    </row>
    <row r="16347" spans="22:22" x14ac:dyDescent="0.35">
      <c r="V16347" s="17"/>
    </row>
    <row r="16348" spans="22:22" x14ac:dyDescent="0.35">
      <c r="V16348" s="17"/>
    </row>
    <row r="16349" spans="22:22" x14ac:dyDescent="0.35">
      <c r="V16349" s="17"/>
    </row>
    <row r="16350" spans="22:22" x14ac:dyDescent="0.35">
      <c r="V16350" s="17"/>
    </row>
    <row r="16351" spans="22:22" x14ac:dyDescent="0.35">
      <c r="V16351" s="17"/>
    </row>
    <row r="16352" spans="22:22" x14ac:dyDescent="0.35">
      <c r="V16352" s="17"/>
    </row>
    <row r="16353" spans="22:22" x14ac:dyDescent="0.35">
      <c r="V16353" s="17"/>
    </row>
    <row r="16354" spans="22:22" x14ac:dyDescent="0.35">
      <c r="V16354" s="17"/>
    </row>
    <row r="16355" spans="22:22" x14ac:dyDescent="0.35">
      <c r="V16355" s="17"/>
    </row>
    <row r="16356" spans="22:22" x14ac:dyDescent="0.35">
      <c r="V16356" s="17"/>
    </row>
    <row r="16357" spans="22:22" x14ac:dyDescent="0.35">
      <c r="V16357" s="17"/>
    </row>
    <row r="16358" spans="22:22" x14ac:dyDescent="0.35">
      <c r="V16358" s="17"/>
    </row>
    <row r="16359" spans="22:22" x14ac:dyDescent="0.35">
      <c r="V16359" s="17"/>
    </row>
    <row r="16360" spans="22:22" x14ac:dyDescent="0.35">
      <c r="V16360" s="17"/>
    </row>
    <row r="16361" spans="22:22" x14ac:dyDescent="0.35">
      <c r="V16361" s="17"/>
    </row>
    <row r="16362" spans="22:22" x14ac:dyDescent="0.35">
      <c r="V16362" s="17"/>
    </row>
    <row r="16363" spans="22:22" x14ac:dyDescent="0.35">
      <c r="V16363" s="17"/>
    </row>
    <row r="16364" spans="22:22" x14ac:dyDescent="0.35">
      <c r="V16364" s="17"/>
    </row>
    <row r="16365" spans="22:22" x14ac:dyDescent="0.35">
      <c r="V16365" s="17"/>
    </row>
    <row r="16366" spans="22:22" x14ac:dyDescent="0.35">
      <c r="V16366" s="17"/>
    </row>
    <row r="16367" spans="22:22" x14ac:dyDescent="0.35">
      <c r="V16367" s="17"/>
    </row>
    <row r="16368" spans="22:22" x14ac:dyDescent="0.35">
      <c r="V16368" s="17"/>
    </row>
    <row r="16369" spans="22:22" x14ac:dyDescent="0.35">
      <c r="V16369" s="17"/>
    </row>
    <row r="16370" spans="22:22" x14ac:dyDescent="0.35">
      <c r="V16370" s="17"/>
    </row>
    <row r="16371" spans="22:22" x14ac:dyDescent="0.35">
      <c r="V16371" s="17"/>
    </row>
    <row r="16372" spans="22:22" x14ac:dyDescent="0.35">
      <c r="V16372" s="17"/>
    </row>
    <row r="16373" spans="22:22" x14ac:dyDescent="0.35">
      <c r="V16373" s="17"/>
    </row>
    <row r="16374" spans="22:22" x14ac:dyDescent="0.35">
      <c r="V16374" s="17"/>
    </row>
    <row r="16375" spans="22:22" x14ac:dyDescent="0.35">
      <c r="V16375" s="17"/>
    </row>
    <row r="16376" spans="22:22" x14ac:dyDescent="0.35">
      <c r="V16376" s="17"/>
    </row>
    <row r="16377" spans="22:22" x14ac:dyDescent="0.35">
      <c r="V16377" s="17"/>
    </row>
    <row r="16378" spans="22:22" x14ac:dyDescent="0.35">
      <c r="V16378" s="17"/>
    </row>
    <row r="16379" spans="22:22" x14ac:dyDescent="0.35">
      <c r="V16379" s="17"/>
    </row>
    <row r="16380" spans="22:22" x14ac:dyDescent="0.35">
      <c r="V16380" s="17"/>
    </row>
    <row r="16381" spans="22:22" x14ac:dyDescent="0.35">
      <c r="V16381" s="17"/>
    </row>
    <row r="16382" spans="22:22" x14ac:dyDescent="0.35">
      <c r="V16382" s="17"/>
    </row>
    <row r="16383" spans="22:22" x14ac:dyDescent="0.35">
      <c r="V16383" s="17"/>
    </row>
    <row r="16384" spans="22:22" x14ac:dyDescent="0.35">
      <c r="V16384" s="17"/>
    </row>
    <row r="16385" spans="22:22" x14ac:dyDescent="0.35">
      <c r="V16385" s="17"/>
    </row>
    <row r="16386" spans="22:22" x14ac:dyDescent="0.35">
      <c r="V16386" s="17"/>
    </row>
    <row r="16387" spans="22:22" x14ac:dyDescent="0.35">
      <c r="V16387" s="17"/>
    </row>
    <row r="16388" spans="22:22" x14ac:dyDescent="0.35">
      <c r="V16388" s="17"/>
    </row>
    <row r="16389" spans="22:22" x14ac:dyDescent="0.35">
      <c r="V16389" s="17"/>
    </row>
    <row r="16390" spans="22:22" x14ac:dyDescent="0.35">
      <c r="V16390" s="17"/>
    </row>
    <row r="16391" spans="22:22" x14ac:dyDescent="0.35">
      <c r="V16391" s="17"/>
    </row>
    <row r="16392" spans="22:22" x14ac:dyDescent="0.35">
      <c r="V16392" s="17"/>
    </row>
    <row r="16393" spans="22:22" x14ac:dyDescent="0.35">
      <c r="V16393" s="17"/>
    </row>
    <row r="16394" spans="22:22" x14ac:dyDescent="0.35">
      <c r="V16394" s="17"/>
    </row>
    <row r="16395" spans="22:22" x14ac:dyDescent="0.35">
      <c r="V16395" s="17"/>
    </row>
    <row r="16396" spans="22:22" x14ac:dyDescent="0.35">
      <c r="V16396" s="17"/>
    </row>
    <row r="16397" spans="22:22" x14ac:dyDescent="0.35">
      <c r="V16397" s="17"/>
    </row>
    <row r="16398" spans="22:22" x14ac:dyDescent="0.35">
      <c r="V16398" s="17"/>
    </row>
    <row r="16399" spans="22:22" x14ac:dyDescent="0.35">
      <c r="V16399" s="17"/>
    </row>
    <row r="16400" spans="22:22" x14ac:dyDescent="0.35">
      <c r="V16400" s="17"/>
    </row>
    <row r="16401" spans="22:22" x14ac:dyDescent="0.35">
      <c r="V16401" s="17"/>
    </row>
    <row r="16402" spans="22:22" x14ac:dyDescent="0.35">
      <c r="V16402" s="17"/>
    </row>
    <row r="16403" spans="22:22" x14ac:dyDescent="0.35">
      <c r="V16403" s="17"/>
    </row>
    <row r="16404" spans="22:22" x14ac:dyDescent="0.35">
      <c r="V16404" s="17"/>
    </row>
    <row r="16405" spans="22:22" x14ac:dyDescent="0.35">
      <c r="V16405" s="17"/>
    </row>
    <row r="16406" spans="22:22" x14ac:dyDescent="0.35">
      <c r="V16406" s="17"/>
    </row>
    <row r="16407" spans="22:22" x14ac:dyDescent="0.35">
      <c r="V16407" s="17"/>
    </row>
    <row r="16408" spans="22:22" x14ac:dyDescent="0.35">
      <c r="V16408" s="17"/>
    </row>
    <row r="16409" spans="22:22" x14ac:dyDescent="0.35">
      <c r="V16409" s="17"/>
    </row>
    <row r="16410" spans="22:22" x14ac:dyDescent="0.35">
      <c r="V16410" s="17"/>
    </row>
    <row r="16411" spans="22:22" x14ac:dyDescent="0.35">
      <c r="V16411" s="17"/>
    </row>
    <row r="16412" spans="22:22" x14ac:dyDescent="0.35">
      <c r="V16412" s="17"/>
    </row>
    <row r="16413" spans="22:22" x14ac:dyDescent="0.35">
      <c r="V16413" s="17"/>
    </row>
    <row r="16414" spans="22:22" x14ac:dyDescent="0.35">
      <c r="V16414" s="17"/>
    </row>
    <row r="16415" spans="22:22" x14ac:dyDescent="0.35">
      <c r="V16415" s="17"/>
    </row>
    <row r="16416" spans="22:22" x14ac:dyDescent="0.35">
      <c r="V16416" s="17"/>
    </row>
    <row r="16417" spans="22:22" x14ac:dyDescent="0.35">
      <c r="V16417" s="17"/>
    </row>
    <row r="16418" spans="22:22" x14ac:dyDescent="0.35">
      <c r="V16418" s="17"/>
    </row>
    <row r="16419" spans="22:22" x14ac:dyDescent="0.35">
      <c r="V16419" s="17"/>
    </row>
    <row r="16420" spans="22:22" x14ac:dyDescent="0.35">
      <c r="V16420" s="17"/>
    </row>
    <row r="16421" spans="22:22" x14ac:dyDescent="0.35">
      <c r="V16421" s="17"/>
    </row>
    <row r="16422" spans="22:22" x14ac:dyDescent="0.35">
      <c r="V16422" s="17"/>
    </row>
    <row r="16423" spans="22:22" x14ac:dyDescent="0.35">
      <c r="V16423" s="17"/>
    </row>
    <row r="16424" spans="22:22" x14ac:dyDescent="0.35">
      <c r="V16424" s="17"/>
    </row>
    <row r="16425" spans="22:22" x14ac:dyDescent="0.35">
      <c r="V16425" s="17"/>
    </row>
    <row r="16426" spans="22:22" x14ac:dyDescent="0.35">
      <c r="V16426" s="17"/>
    </row>
    <row r="16427" spans="22:22" x14ac:dyDescent="0.35">
      <c r="V16427" s="17"/>
    </row>
    <row r="16428" spans="22:22" x14ac:dyDescent="0.35">
      <c r="V16428" s="17"/>
    </row>
    <row r="16429" spans="22:22" x14ac:dyDescent="0.35">
      <c r="V16429" s="17"/>
    </row>
    <row r="16430" spans="22:22" x14ac:dyDescent="0.35">
      <c r="V16430" s="17"/>
    </row>
    <row r="16431" spans="22:22" x14ac:dyDescent="0.35">
      <c r="V16431" s="17"/>
    </row>
    <row r="16432" spans="22:22" x14ac:dyDescent="0.35">
      <c r="V16432" s="17"/>
    </row>
    <row r="16433" spans="22:22" x14ac:dyDescent="0.35">
      <c r="V16433" s="17"/>
    </row>
    <row r="16434" spans="22:22" x14ac:dyDescent="0.35">
      <c r="V16434" s="17"/>
    </row>
    <row r="16435" spans="22:22" x14ac:dyDescent="0.35">
      <c r="V16435" s="17"/>
    </row>
    <row r="16436" spans="22:22" x14ac:dyDescent="0.35">
      <c r="V16436" s="17"/>
    </row>
    <row r="16437" spans="22:22" x14ac:dyDescent="0.35">
      <c r="V16437" s="17"/>
    </row>
    <row r="16438" spans="22:22" x14ac:dyDescent="0.35">
      <c r="V16438" s="17"/>
    </row>
    <row r="16439" spans="22:22" x14ac:dyDescent="0.35">
      <c r="V16439" s="17"/>
    </row>
    <row r="16440" spans="22:22" x14ac:dyDescent="0.35">
      <c r="V16440" s="17"/>
    </row>
    <row r="16441" spans="22:22" x14ac:dyDescent="0.35">
      <c r="V16441" s="17"/>
    </row>
    <row r="16442" spans="22:22" x14ac:dyDescent="0.35">
      <c r="V16442" s="17"/>
    </row>
    <row r="16443" spans="22:22" x14ac:dyDescent="0.35">
      <c r="V16443" s="17"/>
    </row>
    <row r="16444" spans="22:22" x14ac:dyDescent="0.35">
      <c r="V16444" s="17"/>
    </row>
    <row r="16445" spans="22:22" x14ac:dyDescent="0.35">
      <c r="V16445" s="17"/>
    </row>
    <row r="16446" spans="22:22" x14ac:dyDescent="0.35">
      <c r="V16446" s="17"/>
    </row>
    <row r="16447" spans="22:22" x14ac:dyDescent="0.35">
      <c r="V16447" s="17"/>
    </row>
    <row r="16448" spans="22:22" x14ac:dyDescent="0.35">
      <c r="V16448" s="17"/>
    </row>
    <row r="16449" spans="22:22" x14ac:dyDescent="0.35">
      <c r="V16449" s="17"/>
    </row>
    <row r="16450" spans="22:22" x14ac:dyDescent="0.35">
      <c r="V16450" s="17"/>
    </row>
    <row r="16451" spans="22:22" x14ac:dyDescent="0.35">
      <c r="V16451" s="17"/>
    </row>
    <row r="16452" spans="22:22" x14ac:dyDescent="0.35">
      <c r="V16452" s="17"/>
    </row>
    <row r="16453" spans="22:22" x14ac:dyDescent="0.35">
      <c r="V16453" s="17"/>
    </row>
    <row r="16454" spans="22:22" x14ac:dyDescent="0.35">
      <c r="V16454" s="17"/>
    </row>
    <row r="16455" spans="22:22" x14ac:dyDescent="0.35">
      <c r="V16455" s="17"/>
    </row>
    <row r="16456" spans="22:22" x14ac:dyDescent="0.35">
      <c r="V16456" s="17"/>
    </row>
    <row r="16457" spans="22:22" x14ac:dyDescent="0.35">
      <c r="V16457" s="17"/>
    </row>
    <row r="16458" spans="22:22" x14ac:dyDescent="0.35">
      <c r="V16458" s="17"/>
    </row>
    <row r="16459" spans="22:22" x14ac:dyDescent="0.35">
      <c r="V16459" s="17"/>
    </row>
    <row r="16460" spans="22:22" x14ac:dyDescent="0.35">
      <c r="V16460" s="17"/>
    </row>
    <row r="16461" spans="22:22" x14ac:dyDescent="0.35">
      <c r="V16461" s="17"/>
    </row>
    <row r="16462" spans="22:22" x14ac:dyDescent="0.35">
      <c r="V16462" s="17"/>
    </row>
    <row r="16463" spans="22:22" x14ac:dyDescent="0.35">
      <c r="V16463" s="17"/>
    </row>
    <row r="16464" spans="22:22" x14ac:dyDescent="0.35">
      <c r="V16464" s="17"/>
    </row>
    <row r="16465" spans="22:22" x14ac:dyDescent="0.35">
      <c r="V16465" s="17"/>
    </row>
    <row r="16466" spans="22:22" x14ac:dyDescent="0.35">
      <c r="V16466" s="17"/>
    </row>
    <row r="16467" spans="22:22" x14ac:dyDescent="0.35">
      <c r="V16467" s="17"/>
    </row>
    <row r="16468" spans="22:22" x14ac:dyDescent="0.35">
      <c r="V16468" s="17"/>
    </row>
    <row r="16469" spans="22:22" x14ac:dyDescent="0.35">
      <c r="V16469" s="17"/>
    </row>
    <row r="16470" spans="22:22" x14ac:dyDescent="0.35">
      <c r="V16470" s="17"/>
    </row>
    <row r="16471" spans="22:22" x14ac:dyDescent="0.35">
      <c r="V16471" s="17"/>
    </row>
    <row r="16472" spans="22:22" x14ac:dyDescent="0.35">
      <c r="V16472" s="17"/>
    </row>
    <row r="16473" spans="22:22" x14ac:dyDescent="0.35">
      <c r="V16473" s="17"/>
    </row>
    <row r="16474" spans="22:22" x14ac:dyDescent="0.35">
      <c r="V16474" s="17"/>
    </row>
    <row r="16475" spans="22:22" x14ac:dyDescent="0.35">
      <c r="V16475" s="17"/>
    </row>
    <row r="16476" spans="22:22" x14ac:dyDescent="0.35">
      <c r="V16476" s="17"/>
    </row>
    <row r="16477" spans="22:22" x14ac:dyDescent="0.35">
      <c r="V16477" s="17"/>
    </row>
    <row r="16478" spans="22:22" x14ac:dyDescent="0.35">
      <c r="V16478" s="17"/>
    </row>
    <row r="16479" spans="22:22" x14ac:dyDescent="0.35">
      <c r="V16479" s="17"/>
    </row>
    <row r="16480" spans="22:22" x14ac:dyDescent="0.35">
      <c r="V16480" s="17"/>
    </row>
    <row r="16481" spans="22:22" x14ac:dyDescent="0.35">
      <c r="V16481" s="17"/>
    </row>
    <row r="16482" spans="22:22" x14ac:dyDescent="0.35">
      <c r="V16482" s="17"/>
    </row>
    <row r="16483" spans="22:22" x14ac:dyDescent="0.35">
      <c r="V16483" s="17"/>
    </row>
    <row r="16484" spans="22:22" x14ac:dyDescent="0.35">
      <c r="V16484" s="17"/>
    </row>
    <row r="16485" spans="22:22" x14ac:dyDescent="0.35">
      <c r="V16485" s="17"/>
    </row>
    <row r="16486" spans="22:22" x14ac:dyDescent="0.35">
      <c r="V16486" s="17"/>
    </row>
    <row r="16487" spans="22:22" x14ac:dyDescent="0.35">
      <c r="V16487" s="17"/>
    </row>
    <row r="16488" spans="22:22" x14ac:dyDescent="0.35">
      <c r="V16488" s="17"/>
    </row>
    <row r="16489" spans="22:22" x14ac:dyDescent="0.35">
      <c r="V16489" s="17"/>
    </row>
    <row r="16490" spans="22:22" x14ac:dyDescent="0.35">
      <c r="V16490" s="17"/>
    </row>
    <row r="16491" spans="22:22" x14ac:dyDescent="0.35">
      <c r="V16491" s="17"/>
    </row>
    <row r="16492" spans="22:22" x14ac:dyDescent="0.35">
      <c r="V16492" s="17"/>
    </row>
    <row r="16493" spans="22:22" x14ac:dyDescent="0.35">
      <c r="V16493" s="17"/>
    </row>
    <row r="16494" spans="22:22" x14ac:dyDescent="0.35">
      <c r="V16494" s="17"/>
    </row>
    <row r="16495" spans="22:22" x14ac:dyDescent="0.35">
      <c r="V16495" s="17"/>
    </row>
    <row r="16496" spans="22:22" x14ac:dyDescent="0.35">
      <c r="V16496" s="17"/>
    </row>
    <row r="16497" spans="22:22" x14ac:dyDescent="0.35">
      <c r="V16497" s="17"/>
    </row>
    <row r="16498" spans="22:22" x14ac:dyDescent="0.35">
      <c r="V16498" s="17"/>
    </row>
    <row r="16499" spans="22:22" x14ac:dyDescent="0.35">
      <c r="V16499" s="17"/>
    </row>
    <row r="16500" spans="22:22" x14ac:dyDescent="0.35">
      <c r="V16500" s="17"/>
    </row>
    <row r="16501" spans="22:22" x14ac:dyDescent="0.35">
      <c r="V16501" s="17"/>
    </row>
    <row r="16502" spans="22:22" x14ac:dyDescent="0.35">
      <c r="V16502" s="17"/>
    </row>
    <row r="16503" spans="22:22" x14ac:dyDescent="0.35">
      <c r="V16503" s="17"/>
    </row>
    <row r="16504" spans="22:22" x14ac:dyDescent="0.35">
      <c r="V16504" s="17"/>
    </row>
    <row r="16505" spans="22:22" x14ac:dyDescent="0.35">
      <c r="V16505" s="17"/>
    </row>
    <row r="16506" spans="22:22" x14ac:dyDescent="0.35">
      <c r="V16506" s="17"/>
    </row>
    <row r="16507" spans="22:22" x14ac:dyDescent="0.35">
      <c r="V16507" s="17"/>
    </row>
    <row r="16508" spans="22:22" x14ac:dyDescent="0.35">
      <c r="V16508" s="17"/>
    </row>
    <row r="16509" spans="22:22" x14ac:dyDescent="0.35">
      <c r="V16509" s="17"/>
    </row>
    <row r="16510" spans="22:22" x14ac:dyDescent="0.35">
      <c r="V16510" s="17"/>
    </row>
    <row r="16511" spans="22:22" x14ac:dyDescent="0.35">
      <c r="V16511" s="17"/>
    </row>
    <row r="16512" spans="22:22" x14ac:dyDescent="0.35">
      <c r="V16512" s="17"/>
    </row>
    <row r="16513" spans="22:22" x14ac:dyDescent="0.35">
      <c r="V16513" s="17"/>
    </row>
    <row r="16514" spans="22:22" x14ac:dyDescent="0.35">
      <c r="V16514" s="17"/>
    </row>
    <row r="16515" spans="22:22" x14ac:dyDescent="0.35">
      <c r="V16515" s="17"/>
    </row>
    <row r="16516" spans="22:22" x14ac:dyDescent="0.35">
      <c r="V16516" s="17"/>
    </row>
    <row r="16517" spans="22:22" x14ac:dyDescent="0.35">
      <c r="V16517" s="17"/>
    </row>
    <row r="16518" spans="22:22" x14ac:dyDescent="0.35">
      <c r="V16518" s="17"/>
    </row>
    <row r="16519" spans="22:22" x14ac:dyDescent="0.35">
      <c r="V16519" s="17"/>
    </row>
    <row r="16520" spans="22:22" x14ac:dyDescent="0.35">
      <c r="V16520" s="17"/>
    </row>
    <row r="16521" spans="22:22" x14ac:dyDescent="0.35">
      <c r="V16521" s="17"/>
    </row>
    <row r="16522" spans="22:22" x14ac:dyDescent="0.35">
      <c r="V16522" s="17"/>
    </row>
    <row r="16523" spans="22:22" x14ac:dyDescent="0.35">
      <c r="V16523" s="17"/>
    </row>
    <row r="16524" spans="22:22" x14ac:dyDescent="0.35">
      <c r="V16524" s="17"/>
    </row>
    <row r="16525" spans="22:22" x14ac:dyDescent="0.35">
      <c r="V16525" s="17"/>
    </row>
    <row r="16526" spans="22:22" x14ac:dyDescent="0.35">
      <c r="V16526" s="17"/>
    </row>
    <row r="16527" spans="22:22" x14ac:dyDescent="0.35">
      <c r="V16527" s="17"/>
    </row>
    <row r="16528" spans="22:22" x14ac:dyDescent="0.35">
      <c r="V16528" s="17"/>
    </row>
    <row r="16529" spans="22:22" x14ac:dyDescent="0.35">
      <c r="V16529" s="17"/>
    </row>
    <row r="16530" spans="22:22" x14ac:dyDescent="0.35">
      <c r="V16530" s="17"/>
    </row>
    <row r="16531" spans="22:22" x14ac:dyDescent="0.35">
      <c r="V16531" s="17"/>
    </row>
    <row r="16532" spans="22:22" x14ac:dyDescent="0.35">
      <c r="V16532" s="17"/>
    </row>
    <row r="16533" spans="22:22" x14ac:dyDescent="0.35">
      <c r="V16533" s="17"/>
    </row>
    <row r="16534" spans="22:22" x14ac:dyDescent="0.35">
      <c r="V16534" s="17"/>
    </row>
    <row r="16535" spans="22:22" x14ac:dyDescent="0.35">
      <c r="V16535" s="17"/>
    </row>
    <row r="16536" spans="22:22" x14ac:dyDescent="0.35">
      <c r="V16536" s="17"/>
    </row>
    <row r="16537" spans="22:22" x14ac:dyDescent="0.35">
      <c r="V16537" s="17"/>
    </row>
    <row r="16538" spans="22:22" x14ac:dyDescent="0.35">
      <c r="V16538" s="17"/>
    </row>
    <row r="16539" spans="22:22" x14ac:dyDescent="0.35">
      <c r="V16539" s="17"/>
    </row>
    <row r="16540" spans="22:22" x14ac:dyDescent="0.35">
      <c r="V16540" s="17"/>
    </row>
    <row r="16541" spans="22:22" x14ac:dyDescent="0.35">
      <c r="V16541" s="17"/>
    </row>
    <row r="16542" spans="22:22" x14ac:dyDescent="0.35">
      <c r="V16542" s="17"/>
    </row>
    <row r="16543" spans="22:22" x14ac:dyDescent="0.35">
      <c r="V16543" s="17"/>
    </row>
    <row r="16544" spans="22:22" x14ac:dyDescent="0.35">
      <c r="V16544" s="17"/>
    </row>
    <row r="16545" spans="22:22" x14ac:dyDescent="0.35">
      <c r="V16545" s="17"/>
    </row>
    <row r="16546" spans="22:22" x14ac:dyDescent="0.35">
      <c r="V16546" s="17"/>
    </row>
    <row r="16547" spans="22:22" x14ac:dyDescent="0.35">
      <c r="V16547" s="17"/>
    </row>
    <row r="16548" spans="22:22" x14ac:dyDescent="0.35">
      <c r="V16548" s="17"/>
    </row>
    <row r="16549" spans="22:22" x14ac:dyDescent="0.35">
      <c r="V16549" s="17"/>
    </row>
    <row r="16550" spans="22:22" x14ac:dyDescent="0.35">
      <c r="V16550" s="17"/>
    </row>
    <row r="16551" spans="22:22" x14ac:dyDescent="0.35">
      <c r="V16551" s="17"/>
    </row>
    <row r="16552" spans="22:22" x14ac:dyDescent="0.35">
      <c r="V16552" s="17"/>
    </row>
    <row r="16553" spans="22:22" x14ac:dyDescent="0.35">
      <c r="V16553" s="17"/>
    </row>
    <row r="16554" spans="22:22" x14ac:dyDescent="0.35">
      <c r="V16554" s="17"/>
    </row>
    <row r="16555" spans="22:22" x14ac:dyDescent="0.35">
      <c r="V16555" s="17"/>
    </row>
    <row r="16556" spans="22:22" x14ac:dyDescent="0.35">
      <c r="V16556" s="17"/>
    </row>
    <row r="16557" spans="22:22" x14ac:dyDescent="0.35">
      <c r="V16557" s="17"/>
    </row>
    <row r="16558" spans="22:22" x14ac:dyDescent="0.35">
      <c r="V16558" s="17"/>
    </row>
    <row r="16559" spans="22:22" x14ac:dyDescent="0.35">
      <c r="V16559" s="17"/>
    </row>
    <row r="16560" spans="22:22" x14ac:dyDescent="0.35">
      <c r="V16560" s="17"/>
    </row>
    <row r="16561" spans="22:22" x14ac:dyDescent="0.35">
      <c r="V16561" s="17"/>
    </row>
    <row r="16562" spans="22:22" x14ac:dyDescent="0.35">
      <c r="V16562" s="17"/>
    </row>
    <row r="16563" spans="22:22" x14ac:dyDescent="0.35">
      <c r="V16563" s="17"/>
    </row>
    <row r="16564" spans="22:22" x14ac:dyDescent="0.35">
      <c r="V16564" s="17"/>
    </row>
    <row r="16565" spans="22:22" x14ac:dyDescent="0.35">
      <c r="V16565" s="17"/>
    </row>
    <row r="16566" spans="22:22" x14ac:dyDescent="0.35">
      <c r="V16566" s="17"/>
    </row>
    <row r="16567" spans="22:22" x14ac:dyDescent="0.35">
      <c r="V16567" s="17"/>
    </row>
    <row r="16568" spans="22:22" x14ac:dyDescent="0.35">
      <c r="V16568" s="17"/>
    </row>
    <row r="16569" spans="22:22" x14ac:dyDescent="0.35">
      <c r="V16569" s="17"/>
    </row>
    <row r="16570" spans="22:22" x14ac:dyDescent="0.35">
      <c r="V16570" s="17"/>
    </row>
    <row r="16571" spans="22:22" x14ac:dyDescent="0.35">
      <c r="V16571" s="17"/>
    </row>
    <row r="16572" spans="22:22" x14ac:dyDescent="0.35">
      <c r="V16572" s="17"/>
    </row>
    <row r="16573" spans="22:22" x14ac:dyDescent="0.35">
      <c r="V16573" s="17"/>
    </row>
    <row r="16574" spans="22:22" x14ac:dyDescent="0.35">
      <c r="V16574" s="17"/>
    </row>
    <row r="16575" spans="22:22" x14ac:dyDescent="0.35">
      <c r="V16575" s="17"/>
    </row>
    <row r="16576" spans="22:22" x14ac:dyDescent="0.35">
      <c r="V16576" s="17"/>
    </row>
    <row r="16577" spans="22:22" x14ac:dyDescent="0.35">
      <c r="V16577" s="17"/>
    </row>
    <row r="16578" spans="22:22" x14ac:dyDescent="0.35">
      <c r="V16578" s="17"/>
    </row>
    <row r="16579" spans="22:22" x14ac:dyDescent="0.35">
      <c r="V16579" s="17"/>
    </row>
    <row r="16580" spans="22:22" x14ac:dyDescent="0.35">
      <c r="V16580" s="17"/>
    </row>
    <row r="16581" spans="22:22" x14ac:dyDescent="0.35">
      <c r="V16581" s="17"/>
    </row>
    <row r="16582" spans="22:22" x14ac:dyDescent="0.35">
      <c r="V16582" s="17"/>
    </row>
    <row r="16583" spans="22:22" x14ac:dyDescent="0.35">
      <c r="V16583" s="17"/>
    </row>
    <row r="16584" spans="22:22" x14ac:dyDescent="0.35">
      <c r="V16584" s="17"/>
    </row>
    <row r="16585" spans="22:22" x14ac:dyDescent="0.35">
      <c r="V16585" s="17"/>
    </row>
    <row r="16586" spans="22:22" x14ac:dyDescent="0.35">
      <c r="V16586" s="17"/>
    </row>
    <row r="16587" spans="22:22" x14ac:dyDescent="0.35">
      <c r="V16587" s="17"/>
    </row>
    <row r="16588" spans="22:22" x14ac:dyDescent="0.35">
      <c r="V16588" s="17"/>
    </row>
    <row r="16589" spans="22:22" x14ac:dyDescent="0.35">
      <c r="V16589" s="17"/>
    </row>
    <row r="16590" spans="22:22" x14ac:dyDescent="0.35">
      <c r="V16590" s="17"/>
    </row>
    <row r="16591" spans="22:22" x14ac:dyDescent="0.35">
      <c r="V16591" s="17"/>
    </row>
    <row r="16592" spans="22:22" x14ac:dyDescent="0.35">
      <c r="V16592" s="17"/>
    </row>
    <row r="16593" spans="22:22" x14ac:dyDescent="0.35">
      <c r="V16593" s="17"/>
    </row>
    <row r="16594" spans="22:22" x14ac:dyDescent="0.35">
      <c r="V16594" s="17"/>
    </row>
    <row r="16595" spans="22:22" x14ac:dyDescent="0.35">
      <c r="V16595" s="17"/>
    </row>
    <row r="16596" spans="22:22" x14ac:dyDescent="0.35">
      <c r="V16596" s="17"/>
    </row>
    <row r="16597" spans="22:22" x14ac:dyDescent="0.35">
      <c r="V16597" s="17"/>
    </row>
    <row r="16598" spans="22:22" x14ac:dyDescent="0.35">
      <c r="V16598" s="17"/>
    </row>
    <row r="16599" spans="22:22" x14ac:dyDescent="0.35">
      <c r="V16599" s="17"/>
    </row>
    <row r="16600" spans="22:22" x14ac:dyDescent="0.35">
      <c r="V16600" s="17"/>
    </row>
    <row r="16601" spans="22:22" x14ac:dyDescent="0.35">
      <c r="V16601" s="17"/>
    </row>
    <row r="16602" spans="22:22" x14ac:dyDescent="0.35">
      <c r="V16602" s="17"/>
    </row>
    <row r="16603" spans="22:22" x14ac:dyDescent="0.35">
      <c r="V16603" s="17"/>
    </row>
    <row r="16604" spans="22:22" x14ac:dyDescent="0.35">
      <c r="V16604" s="17"/>
    </row>
    <row r="16605" spans="22:22" x14ac:dyDescent="0.35">
      <c r="V16605" s="17"/>
    </row>
    <row r="16606" spans="22:22" x14ac:dyDescent="0.35">
      <c r="V16606" s="17"/>
    </row>
    <row r="16607" spans="22:22" x14ac:dyDescent="0.35">
      <c r="V16607" s="17"/>
    </row>
    <row r="16608" spans="22:22" x14ac:dyDescent="0.35">
      <c r="V16608" s="17"/>
    </row>
    <row r="16609" spans="22:22" x14ac:dyDescent="0.35">
      <c r="V16609" s="17"/>
    </row>
    <row r="16610" spans="22:22" x14ac:dyDescent="0.35">
      <c r="V16610" s="17"/>
    </row>
    <row r="16611" spans="22:22" x14ac:dyDescent="0.35">
      <c r="V16611" s="17"/>
    </row>
    <row r="16612" spans="22:22" x14ac:dyDescent="0.35">
      <c r="V16612" s="17"/>
    </row>
    <row r="16613" spans="22:22" x14ac:dyDescent="0.35">
      <c r="V16613" s="17"/>
    </row>
    <row r="16614" spans="22:22" x14ac:dyDescent="0.35">
      <c r="V16614" s="17"/>
    </row>
    <row r="16615" spans="22:22" x14ac:dyDescent="0.35">
      <c r="V16615" s="17"/>
    </row>
    <row r="16616" spans="22:22" x14ac:dyDescent="0.35">
      <c r="V16616" s="17"/>
    </row>
    <row r="16617" spans="22:22" x14ac:dyDescent="0.35">
      <c r="V16617" s="17"/>
    </row>
    <row r="16618" spans="22:22" x14ac:dyDescent="0.35">
      <c r="V16618" s="17"/>
    </row>
    <row r="16619" spans="22:22" x14ac:dyDescent="0.35">
      <c r="V16619" s="17"/>
    </row>
    <row r="16620" spans="22:22" x14ac:dyDescent="0.35">
      <c r="V16620" s="17"/>
    </row>
    <row r="16621" spans="22:22" x14ac:dyDescent="0.35">
      <c r="V16621" s="17"/>
    </row>
    <row r="16622" spans="22:22" x14ac:dyDescent="0.35">
      <c r="V16622" s="17"/>
    </row>
    <row r="16623" spans="22:22" x14ac:dyDescent="0.35">
      <c r="V16623" s="17"/>
    </row>
    <row r="16624" spans="22:22" x14ac:dyDescent="0.35">
      <c r="V16624" s="17"/>
    </row>
    <row r="16625" spans="22:22" x14ac:dyDescent="0.35">
      <c r="V16625" s="17"/>
    </row>
    <row r="16626" spans="22:22" x14ac:dyDescent="0.35">
      <c r="V16626" s="17"/>
    </row>
    <row r="16627" spans="22:22" x14ac:dyDescent="0.35">
      <c r="V16627" s="17"/>
    </row>
    <row r="16628" spans="22:22" x14ac:dyDescent="0.35">
      <c r="V16628" s="17"/>
    </row>
    <row r="16629" spans="22:22" x14ac:dyDescent="0.35">
      <c r="V16629" s="17"/>
    </row>
    <row r="16630" spans="22:22" x14ac:dyDescent="0.35">
      <c r="V16630" s="17"/>
    </row>
    <row r="16631" spans="22:22" x14ac:dyDescent="0.35">
      <c r="V16631" s="17"/>
    </row>
    <row r="16632" spans="22:22" x14ac:dyDescent="0.35">
      <c r="V16632" s="17"/>
    </row>
    <row r="16633" spans="22:22" x14ac:dyDescent="0.35">
      <c r="V16633" s="17"/>
    </row>
    <row r="16634" spans="22:22" x14ac:dyDescent="0.35">
      <c r="V16634" s="17"/>
    </row>
    <row r="16635" spans="22:22" x14ac:dyDescent="0.35">
      <c r="V16635" s="17"/>
    </row>
    <row r="16636" spans="22:22" x14ac:dyDescent="0.35">
      <c r="V16636" s="17"/>
    </row>
    <row r="16637" spans="22:22" x14ac:dyDescent="0.35">
      <c r="V16637" s="17"/>
    </row>
    <row r="16638" spans="22:22" x14ac:dyDescent="0.35">
      <c r="V16638" s="17"/>
    </row>
    <row r="16639" spans="22:22" x14ac:dyDescent="0.35">
      <c r="V16639" s="17"/>
    </row>
    <row r="16640" spans="22:22" x14ac:dyDescent="0.35">
      <c r="V16640" s="17"/>
    </row>
    <row r="16641" spans="22:22" x14ac:dyDescent="0.35">
      <c r="V16641" s="17"/>
    </row>
    <row r="16642" spans="22:22" x14ac:dyDescent="0.35">
      <c r="V16642" s="17"/>
    </row>
    <row r="16643" spans="22:22" x14ac:dyDescent="0.35">
      <c r="V16643" s="17"/>
    </row>
    <row r="16644" spans="22:22" x14ac:dyDescent="0.35">
      <c r="V16644" s="17"/>
    </row>
    <row r="16645" spans="22:22" x14ac:dyDescent="0.35">
      <c r="V16645" s="17"/>
    </row>
    <row r="16646" spans="22:22" x14ac:dyDescent="0.35">
      <c r="V16646" s="17"/>
    </row>
    <row r="16647" spans="22:22" x14ac:dyDescent="0.35">
      <c r="V16647" s="17"/>
    </row>
    <row r="16648" spans="22:22" x14ac:dyDescent="0.35">
      <c r="V16648" s="17"/>
    </row>
    <row r="16649" spans="22:22" x14ac:dyDescent="0.35">
      <c r="V16649" s="17"/>
    </row>
    <row r="16650" spans="22:22" x14ac:dyDescent="0.35">
      <c r="V16650" s="17"/>
    </row>
    <row r="16651" spans="22:22" x14ac:dyDescent="0.35">
      <c r="V16651" s="17"/>
    </row>
    <row r="16652" spans="22:22" x14ac:dyDescent="0.35">
      <c r="V16652" s="17"/>
    </row>
    <row r="16653" spans="22:22" x14ac:dyDescent="0.35">
      <c r="V16653" s="17"/>
    </row>
    <row r="16654" spans="22:22" x14ac:dyDescent="0.35">
      <c r="V16654" s="17"/>
    </row>
    <row r="16655" spans="22:22" x14ac:dyDescent="0.35">
      <c r="V16655" s="17"/>
    </row>
    <row r="16656" spans="22:22" x14ac:dyDescent="0.35">
      <c r="V16656" s="17"/>
    </row>
    <row r="16657" spans="22:22" x14ac:dyDescent="0.35">
      <c r="V16657" s="17"/>
    </row>
    <row r="16658" spans="22:22" x14ac:dyDescent="0.35">
      <c r="V16658" s="17"/>
    </row>
    <row r="16659" spans="22:22" x14ac:dyDescent="0.35">
      <c r="V16659" s="17"/>
    </row>
    <row r="16660" spans="22:22" x14ac:dyDescent="0.35">
      <c r="V16660" s="17"/>
    </row>
    <row r="16661" spans="22:22" x14ac:dyDescent="0.35">
      <c r="V16661" s="17"/>
    </row>
    <row r="16662" spans="22:22" x14ac:dyDescent="0.35">
      <c r="V16662" s="17"/>
    </row>
    <row r="16663" spans="22:22" x14ac:dyDescent="0.35">
      <c r="V16663" s="17"/>
    </row>
    <row r="16664" spans="22:22" x14ac:dyDescent="0.35">
      <c r="V16664" s="17"/>
    </row>
    <row r="16665" spans="22:22" x14ac:dyDescent="0.35">
      <c r="V16665" s="17"/>
    </row>
    <row r="16666" spans="22:22" x14ac:dyDescent="0.35">
      <c r="V16666" s="17"/>
    </row>
    <row r="16667" spans="22:22" x14ac:dyDescent="0.35">
      <c r="V16667" s="17"/>
    </row>
    <row r="16668" spans="22:22" x14ac:dyDescent="0.35">
      <c r="V16668" s="17"/>
    </row>
    <row r="16669" spans="22:22" x14ac:dyDescent="0.35">
      <c r="V16669" s="17"/>
    </row>
    <row r="16670" spans="22:22" x14ac:dyDescent="0.35">
      <c r="V16670" s="17"/>
    </row>
    <row r="16671" spans="22:22" x14ac:dyDescent="0.35">
      <c r="V16671" s="17"/>
    </row>
    <row r="16672" spans="22:22" x14ac:dyDescent="0.35">
      <c r="V16672" s="17"/>
    </row>
    <row r="16673" spans="22:22" x14ac:dyDescent="0.35">
      <c r="V16673" s="17"/>
    </row>
    <row r="16674" spans="22:22" x14ac:dyDescent="0.35">
      <c r="V16674" s="17"/>
    </row>
    <row r="16675" spans="22:22" x14ac:dyDescent="0.35">
      <c r="V16675" s="17"/>
    </row>
    <row r="16676" spans="22:22" x14ac:dyDescent="0.35">
      <c r="V16676" s="17"/>
    </row>
    <row r="16677" spans="22:22" x14ac:dyDescent="0.35">
      <c r="V16677" s="17"/>
    </row>
    <row r="16678" spans="22:22" x14ac:dyDescent="0.35">
      <c r="V16678" s="17"/>
    </row>
    <row r="16679" spans="22:22" x14ac:dyDescent="0.35">
      <c r="V16679" s="17"/>
    </row>
    <row r="16680" spans="22:22" x14ac:dyDescent="0.35">
      <c r="V16680" s="17"/>
    </row>
    <row r="16681" spans="22:22" x14ac:dyDescent="0.35">
      <c r="V16681" s="17"/>
    </row>
    <row r="16682" spans="22:22" x14ac:dyDescent="0.35">
      <c r="V16682" s="17"/>
    </row>
    <row r="16683" spans="22:22" x14ac:dyDescent="0.35">
      <c r="V16683" s="17"/>
    </row>
    <row r="16684" spans="22:22" x14ac:dyDescent="0.35">
      <c r="V16684" s="17"/>
    </row>
    <row r="16685" spans="22:22" x14ac:dyDescent="0.35">
      <c r="V16685" s="17"/>
    </row>
    <row r="16686" spans="22:22" x14ac:dyDescent="0.35">
      <c r="V16686" s="17"/>
    </row>
    <row r="16687" spans="22:22" x14ac:dyDescent="0.35">
      <c r="V16687" s="17"/>
    </row>
    <row r="16688" spans="22:22" x14ac:dyDescent="0.35">
      <c r="V16688" s="17"/>
    </row>
    <row r="16689" spans="22:22" x14ac:dyDescent="0.35">
      <c r="V16689" s="17"/>
    </row>
    <row r="16690" spans="22:22" x14ac:dyDescent="0.35">
      <c r="V16690" s="17"/>
    </row>
    <row r="16691" spans="22:22" x14ac:dyDescent="0.35">
      <c r="V16691" s="17"/>
    </row>
    <row r="16692" spans="22:22" x14ac:dyDescent="0.35">
      <c r="V16692" s="17"/>
    </row>
    <row r="16693" spans="22:22" x14ac:dyDescent="0.35">
      <c r="V16693" s="17"/>
    </row>
    <row r="16694" spans="22:22" x14ac:dyDescent="0.35">
      <c r="V16694" s="17"/>
    </row>
    <row r="16695" spans="22:22" x14ac:dyDescent="0.35">
      <c r="V16695" s="17"/>
    </row>
    <row r="16696" spans="22:22" x14ac:dyDescent="0.35">
      <c r="V16696" s="17"/>
    </row>
    <row r="16697" spans="22:22" x14ac:dyDescent="0.35">
      <c r="V16697" s="17"/>
    </row>
    <row r="16698" spans="22:22" x14ac:dyDescent="0.35">
      <c r="V16698" s="17"/>
    </row>
    <row r="16699" spans="22:22" x14ac:dyDescent="0.35">
      <c r="V16699" s="17"/>
    </row>
    <row r="16700" spans="22:22" x14ac:dyDescent="0.35">
      <c r="V16700" s="17"/>
    </row>
    <row r="16701" spans="22:22" x14ac:dyDescent="0.35">
      <c r="V16701" s="17"/>
    </row>
    <row r="16702" spans="22:22" x14ac:dyDescent="0.35">
      <c r="V16702" s="17"/>
    </row>
    <row r="16703" spans="22:22" x14ac:dyDescent="0.35">
      <c r="V16703" s="17"/>
    </row>
    <row r="16704" spans="22:22" x14ac:dyDescent="0.35">
      <c r="V16704" s="17"/>
    </row>
    <row r="16705" spans="22:22" x14ac:dyDescent="0.35">
      <c r="V16705" s="17"/>
    </row>
    <row r="16706" spans="22:22" x14ac:dyDescent="0.35">
      <c r="V16706" s="17"/>
    </row>
    <row r="16707" spans="22:22" x14ac:dyDescent="0.35">
      <c r="V16707" s="17"/>
    </row>
    <row r="16708" spans="22:22" x14ac:dyDescent="0.35">
      <c r="V16708" s="17"/>
    </row>
    <row r="16709" spans="22:22" x14ac:dyDescent="0.35">
      <c r="V16709" s="17"/>
    </row>
    <row r="16710" spans="22:22" x14ac:dyDescent="0.35">
      <c r="V16710" s="17"/>
    </row>
    <row r="16711" spans="22:22" x14ac:dyDescent="0.35">
      <c r="V16711" s="17"/>
    </row>
    <row r="16712" spans="22:22" x14ac:dyDescent="0.35">
      <c r="V16712" s="17"/>
    </row>
    <row r="16713" spans="22:22" x14ac:dyDescent="0.35">
      <c r="V16713" s="17"/>
    </row>
    <row r="16714" spans="22:22" x14ac:dyDescent="0.35">
      <c r="V16714" s="17"/>
    </row>
    <row r="16715" spans="22:22" x14ac:dyDescent="0.35">
      <c r="V16715" s="17"/>
    </row>
    <row r="16716" spans="22:22" x14ac:dyDescent="0.35">
      <c r="V16716" s="17"/>
    </row>
    <row r="16717" spans="22:22" x14ac:dyDescent="0.35">
      <c r="V16717" s="17"/>
    </row>
    <row r="16718" spans="22:22" x14ac:dyDescent="0.35">
      <c r="V16718" s="17"/>
    </row>
    <row r="16719" spans="22:22" x14ac:dyDescent="0.35">
      <c r="V16719" s="17"/>
    </row>
    <row r="16720" spans="22:22" x14ac:dyDescent="0.35">
      <c r="V16720" s="17"/>
    </row>
    <row r="16721" spans="22:22" x14ac:dyDescent="0.35">
      <c r="V16721" s="17"/>
    </row>
    <row r="16722" spans="22:22" x14ac:dyDescent="0.35">
      <c r="V16722" s="17"/>
    </row>
    <row r="16723" spans="22:22" x14ac:dyDescent="0.35">
      <c r="V16723" s="17"/>
    </row>
    <row r="16724" spans="22:22" x14ac:dyDescent="0.35">
      <c r="V16724" s="17"/>
    </row>
    <row r="16725" spans="22:22" x14ac:dyDescent="0.35">
      <c r="V16725" s="17"/>
    </row>
    <row r="16726" spans="22:22" x14ac:dyDescent="0.35">
      <c r="V16726" s="17"/>
    </row>
    <row r="16727" spans="22:22" x14ac:dyDescent="0.35">
      <c r="V16727" s="17"/>
    </row>
    <row r="16728" spans="22:22" x14ac:dyDescent="0.35">
      <c r="V16728" s="17"/>
    </row>
    <row r="16729" spans="22:22" x14ac:dyDescent="0.35">
      <c r="V16729" s="17"/>
    </row>
    <row r="16730" spans="22:22" x14ac:dyDescent="0.35">
      <c r="V16730" s="17"/>
    </row>
    <row r="16731" spans="22:22" x14ac:dyDescent="0.35">
      <c r="V16731" s="17"/>
    </row>
    <row r="16732" spans="22:22" x14ac:dyDescent="0.35">
      <c r="V16732" s="17"/>
    </row>
    <row r="16733" spans="22:22" x14ac:dyDescent="0.35">
      <c r="V16733" s="17"/>
    </row>
    <row r="16734" spans="22:22" x14ac:dyDescent="0.35">
      <c r="V16734" s="17"/>
    </row>
    <row r="16735" spans="22:22" x14ac:dyDescent="0.35">
      <c r="V16735" s="17"/>
    </row>
    <row r="16736" spans="22:22" x14ac:dyDescent="0.35">
      <c r="V16736" s="17"/>
    </row>
    <row r="16737" spans="22:22" x14ac:dyDescent="0.35">
      <c r="V16737" s="17"/>
    </row>
    <row r="16738" spans="22:22" x14ac:dyDescent="0.35">
      <c r="V16738" s="17"/>
    </row>
    <row r="16739" spans="22:22" x14ac:dyDescent="0.35">
      <c r="V16739" s="17"/>
    </row>
    <row r="16740" spans="22:22" x14ac:dyDescent="0.35">
      <c r="V16740" s="17"/>
    </row>
    <row r="16741" spans="22:22" x14ac:dyDescent="0.35">
      <c r="V16741" s="17"/>
    </row>
    <row r="16742" spans="22:22" x14ac:dyDescent="0.35">
      <c r="V16742" s="17"/>
    </row>
    <row r="16743" spans="22:22" x14ac:dyDescent="0.35">
      <c r="V16743" s="17"/>
    </row>
    <row r="16744" spans="22:22" x14ac:dyDescent="0.35">
      <c r="V16744" s="17"/>
    </row>
    <row r="16745" spans="22:22" x14ac:dyDescent="0.35">
      <c r="V16745" s="17"/>
    </row>
    <row r="16746" spans="22:22" x14ac:dyDescent="0.35">
      <c r="V16746" s="17"/>
    </row>
    <row r="16747" spans="22:22" x14ac:dyDescent="0.35">
      <c r="V16747" s="17"/>
    </row>
    <row r="16748" spans="22:22" x14ac:dyDescent="0.35">
      <c r="V16748" s="17"/>
    </row>
    <row r="16749" spans="22:22" x14ac:dyDescent="0.35">
      <c r="V16749" s="17"/>
    </row>
    <row r="16750" spans="22:22" x14ac:dyDescent="0.35">
      <c r="V16750" s="17"/>
    </row>
    <row r="16751" spans="22:22" x14ac:dyDescent="0.35">
      <c r="V16751" s="17"/>
    </row>
    <row r="16752" spans="22:22" x14ac:dyDescent="0.35">
      <c r="V16752" s="17"/>
    </row>
    <row r="16753" spans="22:22" x14ac:dyDescent="0.35">
      <c r="V16753" s="17"/>
    </row>
    <row r="16754" spans="22:22" x14ac:dyDescent="0.35">
      <c r="V16754" s="17"/>
    </row>
    <row r="16755" spans="22:22" x14ac:dyDescent="0.35">
      <c r="V16755" s="17"/>
    </row>
    <row r="16756" spans="22:22" x14ac:dyDescent="0.35">
      <c r="V16756" s="17"/>
    </row>
    <row r="16757" spans="22:22" x14ac:dyDescent="0.35">
      <c r="V16757" s="17"/>
    </row>
    <row r="16758" spans="22:22" x14ac:dyDescent="0.35">
      <c r="V16758" s="17"/>
    </row>
    <row r="16759" spans="22:22" x14ac:dyDescent="0.35">
      <c r="V16759" s="17"/>
    </row>
    <row r="16760" spans="22:22" x14ac:dyDescent="0.35">
      <c r="V16760" s="17"/>
    </row>
    <row r="16761" spans="22:22" x14ac:dyDescent="0.35">
      <c r="V16761" s="17"/>
    </row>
    <row r="16762" spans="22:22" x14ac:dyDescent="0.35">
      <c r="V16762" s="17"/>
    </row>
    <row r="16763" spans="22:22" x14ac:dyDescent="0.35">
      <c r="V16763" s="17"/>
    </row>
    <row r="16764" spans="22:22" x14ac:dyDescent="0.35">
      <c r="V16764" s="17"/>
    </row>
    <row r="16765" spans="22:22" x14ac:dyDescent="0.35">
      <c r="V16765" s="17"/>
    </row>
    <row r="16766" spans="22:22" x14ac:dyDescent="0.35">
      <c r="V16766" s="17"/>
    </row>
    <row r="16767" spans="22:22" x14ac:dyDescent="0.35">
      <c r="V16767" s="17"/>
    </row>
    <row r="16768" spans="22:22" x14ac:dyDescent="0.35">
      <c r="V16768" s="17"/>
    </row>
    <row r="16769" spans="22:22" x14ac:dyDescent="0.35">
      <c r="V16769" s="17"/>
    </row>
    <row r="16770" spans="22:22" x14ac:dyDescent="0.35">
      <c r="V16770" s="17"/>
    </row>
    <row r="16771" spans="22:22" x14ac:dyDescent="0.35">
      <c r="V16771" s="17"/>
    </row>
    <row r="16772" spans="22:22" x14ac:dyDescent="0.35">
      <c r="V16772" s="17"/>
    </row>
    <row r="16773" spans="22:22" x14ac:dyDescent="0.35">
      <c r="V16773" s="17"/>
    </row>
    <row r="16774" spans="22:22" x14ac:dyDescent="0.35">
      <c r="V16774" s="17"/>
    </row>
    <row r="16775" spans="22:22" x14ac:dyDescent="0.35">
      <c r="V16775" s="17"/>
    </row>
    <row r="16776" spans="22:22" x14ac:dyDescent="0.35">
      <c r="V16776" s="17"/>
    </row>
    <row r="16777" spans="22:22" x14ac:dyDescent="0.35">
      <c r="V16777" s="17"/>
    </row>
    <row r="16778" spans="22:22" x14ac:dyDescent="0.35">
      <c r="V16778" s="17"/>
    </row>
    <row r="16779" spans="22:22" x14ac:dyDescent="0.35">
      <c r="V16779" s="17"/>
    </row>
    <row r="16780" spans="22:22" x14ac:dyDescent="0.35">
      <c r="V16780" s="17"/>
    </row>
    <row r="16781" spans="22:22" x14ac:dyDescent="0.35">
      <c r="V16781" s="17"/>
    </row>
    <row r="16782" spans="22:22" x14ac:dyDescent="0.35">
      <c r="V16782" s="17"/>
    </row>
    <row r="16783" spans="22:22" x14ac:dyDescent="0.35">
      <c r="V16783" s="17"/>
    </row>
    <row r="16784" spans="22:22" x14ac:dyDescent="0.35">
      <c r="V16784" s="17"/>
    </row>
    <row r="16785" spans="22:22" x14ac:dyDescent="0.35">
      <c r="V16785" s="17"/>
    </row>
    <row r="16786" spans="22:22" x14ac:dyDescent="0.35">
      <c r="V16786" s="17"/>
    </row>
    <row r="16787" spans="22:22" x14ac:dyDescent="0.35">
      <c r="V16787" s="17"/>
    </row>
    <row r="16788" spans="22:22" x14ac:dyDescent="0.35">
      <c r="V16788" s="17"/>
    </row>
    <row r="16789" spans="22:22" x14ac:dyDescent="0.35">
      <c r="V16789" s="17"/>
    </row>
    <row r="16790" spans="22:22" x14ac:dyDescent="0.35">
      <c r="V16790" s="17"/>
    </row>
    <row r="16791" spans="22:22" x14ac:dyDescent="0.35">
      <c r="V16791" s="17"/>
    </row>
    <row r="16792" spans="22:22" x14ac:dyDescent="0.35">
      <c r="V16792" s="17"/>
    </row>
    <row r="16793" spans="22:22" x14ac:dyDescent="0.35">
      <c r="V16793" s="17"/>
    </row>
    <row r="16794" spans="22:22" x14ac:dyDescent="0.35">
      <c r="V16794" s="17"/>
    </row>
    <row r="16795" spans="22:22" x14ac:dyDescent="0.35">
      <c r="V16795" s="17"/>
    </row>
    <row r="16796" spans="22:22" x14ac:dyDescent="0.35">
      <c r="V16796" s="17"/>
    </row>
    <row r="16797" spans="22:22" x14ac:dyDescent="0.35">
      <c r="V16797" s="17"/>
    </row>
    <row r="16798" spans="22:22" x14ac:dyDescent="0.35">
      <c r="V16798" s="17"/>
    </row>
    <row r="16799" spans="22:22" x14ac:dyDescent="0.35">
      <c r="V16799" s="17"/>
    </row>
    <row r="16800" spans="22:22" x14ac:dyDescent="0.35">
      <c r="V16800" s="17"/>
    </row>
    <row r="16801" spans="22:22" x14ac:dyDescent="0.35">
      <c r="V16801" s="17"/>
    </row>
    <row r="16802" spans="22:22" x14ac:dyDescent="0.35">
      <c r="V16802" s="17"/>
    </row>
    <row r="16803" spans="22:22" x14ac:dyDescent="0.35">
      <c r="V16803" s="17"/>
    </row>
    <row r="16804" spans="22:22" x14ac:dyDescent="0.35">
      <c r="V16804" s="17"/>
    </row>
    <row r="16805" spans="22:22" x14ac:dyDescent="0.35">
      <c r="V16805" s="17"/>
    </row>
    <row r="16806" spans="22:22" x14ac:dyDescent="0.35">
      <c r="V16806" s="17"/>
    </row>
    <row r="16807" spans="22:22" x14ac:dyDescent="0.35">
      <c r="V16807" s="17"/>
    </row>
    <row r="16808" spans="22:22" x14ac:dyDescent="0.35">
      <c r="V16808" s="17"/>
    </row>
    <row r="16809" spans="22:22" x14ac:dyDescent="0.35">
      <c r="V16809" s="17"/>
    </row>
    <row r="16810" spans="22:22" x14ac:dyDescent="0.35">
      <c r="V16810" s="17"/>
    </row>
    <row r="16811" spans="22:22" x14ac:dyDescent="0.35">
      <c r="V16811" s="17"/>
    </row>
    <row r="16812" spans="22:22" x14ac:dyDescent="0.35">
      <c r="V16812" s="17"/>
    </row>
    <row r="16813" spans="22:22" x14ac:dyDescent="0.35">
      <c r="V16813" s="17"/>
    </row>
    <row r="16814" spans="22:22" x14ac:dyDescent="0.35">
      <c r="V16814" s="17"/>
    </row>
    <row r="16815" spans="22:22" x14ac:dyDescent="0.35">
      <c r="V16815" s="17"/>
    </row>
    <row r="16816" spans="22:22" x14ac:dyDescent="0.35">
      <c r="V16816" s="17"/>
    </row>
    <row r="16817" spans="22:22" x14ac:dyDescent="0.35">
      <c r="V16817" s="17"/>
    </row>
    <row r="16818" spans="22:22" x14ac:dyDescent="0.35">
      <c r="V16818" s="17"/>
    </row>
    <row r="16819" spans="22:22" x14ac:dyDescent="0.35">
      <c r="V16819" s="17"/>
    </row>
    <row r="16820" spans="22:22" x14ac:dyDescent="0.35">
      <c r="V16820" s="17"/>
    </row>
    <row r="16821" spans="22:22" x14ac:dyDescent="0.35">
      <c r="V16821" s="17"/>
    </row>
    <row r="16822" spans="22:22" x14ac:dyDescent="0.35">
      <c r="V16822" s="17"/>
    </row>
    <row r="16823" spans="22:22" x14ac:dyDescent="0.35">
      <c r="V16823" s="17"/>
    </row>
    <row r="16824" spans="22:22" x14ac:dyDescent="0.35">
      <c r="V16824" s="17"/>
    </row>
    <row r="16825" spans="22:22" x14ac:dyDescent="0.35">
      <c r="V16825" s="17"/>
    </row>
    <row r="16826" spans="22:22" x14ac:dyDescent="0.35">
      <c r="V16826" s="17"/>
    </row>
    <row r="16827" spans="22:22" x14ac:dyDescent="0.35">
      <c r="V16827" s="17"/>
    </row>
    <row r="16828" spans="22:22" x14ac:dyDescent="0.35">
      <c r="V16828" s="17"/>
    </row>
    <row r="16829" spans="22:22" x14ac:dyDescent="0.35">
      <c r="V16829" s="17"/>
    </row>
    <row r="16830" spans="22:22" x14ac:dyDescent="0.35">
      <c r="V16830" s="17"/>
    </row>
    <row r="16831" spans="22:22" x14ac:dyDescent="0.35">
      <c r="V16831" s="17"/>
    </row>
    <row r="16832" spans="22:22" x14ac:dyDescent="0.35">
      <c r="V16832" s="17"/>
    </row>
    <row r="16833" spans="22:22" x14ac:dyDescent="0.35">
      <c r="V16833" s="17"/>
    </row>
    <row r="16834" spans="22:22" x14ac:dyDescent="0.35">
      <c r="V16834" s="17"/>
    </row>
    <row r="16835" spans="22:22" x14ac:dyDescent="0.35">
      <c r="V16835" s="17"/>
    </row>
    <row r="16836" spans="22:22" x14ac:dyDescent="0.35">
      <c r="V16836" s="17"/>
    </row>
    <row r="16837" spans="22:22" x14ac:dyDescent="0.35">
      <c r="V16837" s="17"/>
    </row>
    <row r="16838" spans="22:22" x14ac:dyDescent="0.35">
      <c r="V16838" s="17"/>
    </row>
    <row r="16839" spans="22:22" x14ac:dyDescent="0.35">
      <c r="V16839" s="17"/>
    </row>
    <row r="16840" spans="22:22" x14ac:dyDescent="0.35">
      <c r="V16840" s="17"/>
    </row>
    <row r="16841" spans="22:22" x14ac:dyDescent="0.35">
      <c r="V16841" s="17"/>
    </row>
    <row r="16842" spans="22:22" x14ac:dyDescent="0.35">
      <c r="V16842" s="17"/>
    </row>
    <row r="16843" spans="22:22" x14ac:dyDescent="0.35">
      <c r="V16843" s="17"/>
    </row>
    <row r="16844" spans="22:22" x14ac:dyDescent="0.35">
      <c r="V16844" s="17"/>
    </row>
    <row r="16845" spans="22:22" x14ac:dyDescent="0.35">
      <c r="V16845" s="17"/>
    </row>
    <row r="16846" spans="22:22" x14ac:dyDescent="0.35">
      <c r="V16846" s="17"/>
    </row>
    <row r="16847" spans="22:22" x14ac:dyDescent="0.35">
      <c r="V16847" s="17"/>
    </row>
    <row r="16848" spans="22:22" x14ac:dyDescent="0.35">
      <c r="V16848" s="17"/>
    </row>
    <row r="16849" spans="22:22" x14ac:dyDescent="0.35">
      <c r="V16849" s="17"/>
    </row>
    <row r="16850" spans="22:22" x14ac:dyDescent="0.35">
      <c r="V16850" s="17"/>
    </row>
    <row r="16851" spans="22:22" x14ac:dyDescent="0.35">
      <c r="V16851" s="17"/>
    </row>
    <row r="16852" spans="22:22" x14ac:dyDescent="0.35">
      <c r="V16852" s="17"/>
    </row>
    <row r="16853" spans="22:22" x14ac:dyDescent="0.35">
      <c r="V16853" s="17"/>
    </row>
    <row r="16854" spans="22:22" x14ac:dyDescent="0.35">
      <c r="V16854" s="17"/>
    </row>
    <row r="16855" spans="22:22" x14ac:dyDescent="0.35">
      <c r="V16855" s="17"/>
    </row>
    <row r="16856" spans="22:22" x14ac:dyDescent="0.35">
      <c r="V16856" s="17"/>
    </row>
    <row r="16857" spans="22:22" x14ac:dyDescent="0.35">
      <c r="V16857" s="17"/>
    </row>
    <row r="16858" spans="22:22" x14ac:dyDescent="0.35">
      <c r="V16858" s="17"/>
    </row>
    <row r="16859" spans="22:22" x14ac:dyDescent="0.35">
      <c r="V16859" s="17"/>
    </row>
    <row r="16860" spans="22:22" x14ac:dyDescent="0.35">
      <c r="V16860" s="17"/>
    </row>
    <row r="16861" spans="22:22" x14ac:dyDescent="0.35">
      <c r="V16861" s="17"/>
    </row>
    <row r="16862" spans="22:22" x14ac:dyDescent="0.35">
      <c r="V16862" s="17"/>
    </row>
    <row r="16863" spans="22:22" x14ac:dyDescent="0.35">
      <c r="V16863" s="17"/>
    </row>
    <row r="16864" spans="22:22" x14ac:dyDescent="0.35">
      <c r="V16864" s="17"/>
    </row>
    <row r="16865" spans="22:22" x14ac:dyDescent="0.35">
      <c r="V16865" s="17"/>
    </row>
    <row r="16866" spans="22:22" x14ac:dyDescent="0.35">
      <c r="V16866" s="17"/>
    </row>
    <row r="16867" spans="22:22" x14ac:dyDescent="0.35">
      <c r="V16867" s="17"/>
    </row>
    <row r="16868" spans="22:22" x14ac:dyDescent="0.35">
      <c r="V16868" s="17"/>
    </row>
    <row r="16869" spans="22:22" x14ac:dyDescent="0.35">
      <c r="V16869" s="17"/>
    </row>
    <row r="16870" spans="22:22" x14ac:dyDescent="0.35">
      <c r="V16870" s="17"/>
    </row>
    <row r="16871" spans="22:22" x14ac:dyDescent="0.35">
      <c r="V16871" s="17"/>
    </row>
    <row r="16872" spans="22:22" x14ac:dyDescent="0.35">
      <c r="V16872" s="17"/>
    </row>
    <row r="16873" spans="22:22" x14ac:dyDescent="0.35">
      <c r="V16873" s="17"/>
    </row>
    <row r="16874" spans="22:22" x14ac:dyDescent="0.35">
      <c r="V16874" s="17"/>
    </row>
    <row r="16875" spans="22:22" x14ac:dyDescent="0.35">
      <c r="V16875" s="17"/>
    </row>
    <row r="16876" spans="22:22" x14ac:dyDescent="0.35">
      <c r="V16876" s="17"/>
    </row>
    <row r="16877" spans="22:22" x14ac:dyDescent="0.35">
      <c r="V16877" s="17"/>
    </row>
    <row r="16878" spans="22:22" x14ac:dyDescent="0.35">
      <c r="V16878" s="17"/>
    </row>
    <row r="16879" spans="22:22" x14ac:dyDescent="0.35">
      <c r="V16879" s="17"/>
    </row>
    <row r="16880" spans="22:22" x14ac:dyDescent="0.35">
      <c r="V16880" s="17"/>
    </row>
    <row r="16881" spans="22:22" x14ac:dyDescent="0.35">
      <c r="V16881" s="17"/>
    </row>
    <row r="16882" spans="22:22" x14ac:dyDescent="0.35">
      <c r="V16882" s="17"/>
    </row>
    <row r="16883" spans="22:22" x14ac:dyDescent="0.35">
      <c r="V16883" s="17"/>
    </row>
    <row r="16884" spans="22:22" x14ac:dyDescent="0.35">
      <c r="V16884" s="17"/>
    </row>
    <row r="16885" spans="22:22" x14ac:dyDescent="0.35">
      <c r="V16885" s="17"/>
    </row>
    <row r="16886" spans="22:22" x14ac:dyDescent="0.35">
      <c r="V16886" s="17"/>
    </row>
    <row r="16887" spans="22:22" x14ac:dyDescent="0.35">
      <c r="V16887" s="17"/>
    </row>
    <row r="16888" spans="22:22" x14ac:dyDescent="0.35">
      <c r="V16888" s="17"/>
    </row>
    <row r="16889" spans="22:22" x14ac:dyDescent="0.35">
      <c r="V16889" s="17"/>
    </row>
    <row r="16890" spans="22:22" x14ac:dyDescent="0.35">
      <c r="V16890" s="17"/>
    </row>
    <row r="16891" spans="22:22" x14ac:dyDescent="0.35">
      <c r="V16891" s="17"/>
    </row>
    <row r="16892" spans="22:22" x14ac:dyDescent="0.35">
      <c r="V16892" s="17"/>
    </row>
    <row r="16893" spans="22:22" x14ac:dyDescent="0.35">
      <c r="V16893" s="17"/>
    </row>
    <row r="16894" spans="22:22" x14ac:dyDescent="0.35">
      <c r="V16894" s="17"/>
    </row>
    <row r="16895" spans="22:22" x14ac:dyDescent="0.35">
      <c r="V16895" s="17"/>
    </row>
    <row r="16896" spans="22:22" x14ac:dyDescent="0.35">
      <c r="V16896" s="17"/>
    </row>
    <row r="16897" spans="22:22" x14ac:dyDescent="0.35">
      <c r="V16897" s="17"/>
    </row>
    <row r="16898" spans="22:22" x14ac:dyDescent="0.35">
      <c r="V16898" s="17"/>
    </row>
    <row r="16899" spans="22:22" x14ac:dyDescent="0.35">
      <c r="V16899" s="17"/>
    </row>
    <row r="16900" spans="22:22" x14ac:dyDescent="0.35">
      <c r="V16900" s="17"/>
    </row>
    <row r="16901" spans="22:22" x14ac:dyDescent="0.35">
      <c r="V16901" s="17"/>
    </row>
    <row r="16902" spans="22:22" x14ac:dyDescent="0.35">
      <c r="V16902" s="17"/>
    </row>
    <row r="16903" spans="22:22" x14ac:dyDescent="0.35">
      <c r="V16903" s="17"/>
    </row>
    <row r="16904" spans="22:22" x14ac:dyDescent="0.35">
      <c r="V16904" s="17"/>
    </row>
    <row r="16905" spans="22:22" x14ac:dyDescent="0.35">
      <c r="V16905" s="17"/>
    </row>
    <row r="16906" spans="22:22" x14ac:dyDescent="0.35">
      <c r="V16906" s="17"/>
    </row>
    <row r="16907" spans="22:22" x14ac:dyDescent="0.35">
      <c r="V16907" s="17"/>
    </row>
    <row r="16908" spans="22:22" x14ac:dyDescent="0.35">
      <c r="V16908" s="17"/>
    </row>
    <row r="16909" spans="22:22" x14ac:dyDescent="0.35">
      <c r="V16909" s="17"/>
    </row>
    <row r="16910" spans="22:22" x14ac:dyDescent="0.35">
      <c r="V16910" s="17"/>
    </row>
    <row r="16911" spans="22:22" x14ac:dyDescent="0.35">
      <c r="V16911" s="17"/>
    </row>
    <row r="16912" spans="22:22" x14ac:dyDescent="0.35">
      <c r="V16912" s="17"/>
    </row>
    <row r="16913" spans="22:22" x14ac:dyDescent="0.35">
      <c r="V16913" s="17"/>
    </row>
    <row r="16914" spans="22:22" x14ac:dyDescent="0.35">
      <c r="V16914" s="17"/>
    </row>
    <row r="16915" spans="22:22" x14ac:dyDescent="0.35">
      <c r="V16915" s="17"/>
    </row>
    <row r="16916" spans="22:22" x14ac:dyDescent="0.35">
      <c r="V16916" s="17"/>
    </row>
    <row r="16917" spans="22:22" x14ac:dyDescent="0.35">
      <c r="V16917" s="17"/>
    </row>
    <row r="16918" spans="22:22" x14ac:dyDescent="0.35">
      <c r="V16918" s="17"/>
    </row>
    <row r="16919" spans="22:22" x14ac:dyDescent="0.35">
      <c r="V16919" s="17"/>
    </row>
    <row r="16920" spans="22:22" x14ac:dyDescent="0.35">
      <c r="V16920" s="17"/>
    </row>
    <row r="16921" spans="22:22" x14ac:dyDescent="0.35">
      <c r="V16921" s="17"/>
    </row>
    <row r="16922" spans="22:22" x14ac:dyDescent="0.35">
      <c r="V16922" s="17"/>
    </row>
    <row r="16923" spans="22:22" x14ac:dyDescent="0.35">
      <c r="V16923" s="17"/>
    </row>
    <row r="16924" spans="22:22" x14ac:dyDescent="0.35">
      <c r="V16924" s="17"/>
    </row>
    <row r="16925" spans="22:22" x14ac:dyDescent="0.35">
      <c r="V16925" s="17"/>
    </row>
    <row r="16926" spans="22:22" x14ac:dyDescent="0.35">
      <c r="V16926" s="17"/>
    </row>
    <row r="16927" spans="22:22" x14ac:dyDescent="0.35">
      <c r="V16927" s="17"/>
    </row>
    <row r="16928" spans="22:22" x14ac:dyDescent="0.35">
      <c r="V16928" s="17"/>
    </row>
    <row r="16929" spans="22:22" x14ac:dyDescent="0.35">
      <c r="V16929" s="17"/>
    </row>
    <row r="16930" spans="22:22" x14ac:dyDescent="0.35">
      <c r="V16930" s="17"/>
    </row>
    <row r="16931" spans="22:22" x14ac:dyDescent="0.35">
      <c r="V16931" s="17"/>
    </row>
    <row r="16932" spans="22:22" x14ac:dyDescent="0.35">
      <c r="V16932" s="17"/>
    </row>
    <row r="16933" spans="22:22" x14ac:dyDescent="0.35">
      <c r="V16933" s="17"/>
    </row>
    <row r="16934" spans="22:22" x14ac:dyDescent="0.35">
      <c r="V16934" s="17"/>
    </row>
    <row r="16935" spans="22:22" x14ac:dyDescent="0.35">
      <c r="V16935" s="17"/>
    </row>
    <row r="16936" spans="22:22" x14ac:dyDescent="0.35">
      <c r="V16936" s="17"/>
    </row>
    <row r="16937" spans="22:22" x14ac:dyDescent="0.35">
      <c r="V16937" s="17"/>
    </row>
    <row r="16938" spans="22:22" x14ac:dyDescent="0.35">
      <c r="V16938" s="17"/>
    </row>
    <row r="16939" spans="22:22" x14ac:dyDescent="0.35">
      <c r="V16939" s="17"/>
    </row>
    <row r="16940" spans="22:22" x14ac:dyDescent="0.35">
      <c r="V16940" s="17"/>
    </row>
    <row r="16941" spans="22:22" x14ac:dyDescent="0.35">
      <c r="V16941" s="17"/>
    </row>
    <row r="16942" spans="22:22" x14ac:dyDescent="0.35">
      <c r="V16942" s="17"/>
    </row>
    <row r="16943" spans="22:22" x14ac:dyDescent="0.35">
      <c r="V16943" s="17"/>
    </row>
    <row r="16944" spans="22:22" x14ac:dyDescent="0.35">
      <c r="V16944" s="17"/>
    </row>
    <row r="16945" spans="22:22" x14ac:dyDescent="0.35">
      <c r="V16945" s="17"/>
    </row>
    <row r="16946" spans="22:22" x14ac:dyDescent="0.35">
      <c r="V16946" s="17"/>
    </row>
    <row r="16947" spans="22:22" x14ac:dyDescent="0.35">
      <c r="V16947" s="17"/>
    </row>
    <row r="16948" spans="22:22" x14ac:dyDescent="0.35">
      <c r="V16948" s="17"/>
    </row>
    <row r="16949" spans="22:22" x14ac:dyDescent="0.35">
      <c r="V16949" s="17"/>
    </row>
    <row r="16950" spans="22:22" x14ac:dyDescent="0.35">
      <c r="V16950" s="17"/>
    </row>
    <row r="16951" spans="22:22" x14ac:dyDescent="0.35">
      <c r="V16951" s="17"/>
    </row>
    <row r="16952" spans="22:22" x14ac:dyDescent="0.35">
      <c r="V16952" s="17"/>
    </row>
    <row r="16953" spans="22:22" x14ac:dyDescent="0.35">
      <c r="V16953" s="17"/>
    </row>
    <row r="16954" spans="22:22" x14ac:dyDescent="0.35">
      <c r="V16954" s="17"/>
    </row>
    <row r="16955" spans="22:22" x14ac:dyDescent="0.35">
      <c r="V16955" s="17"/>
    </row>
    <row r="16956" spans="22:22" x14ac:dyDescent="0.35">
      <c r="V16956" s="17"/>
    </row>
    <row r="16957" spans="22:22" x14ac:dyDescent="0.35">
      <c r="V16957" s="17"/>
    </row>
    <row r="16958" spans="22:22" x14ac:dyDescent="0.35">
      <c r="V16958" s="17"/>
    </row>
    <row r="16959" spans="22:22" x14ac:dyDescent="0.35">
      <c r="V16959" s="17"/>
    </row>
    <row r="16960" spans="22:22" x14ac:dyDescent="0.35">
      <c r="V16960" s="17"/>
    </row>
    <row r="16961" spans="22:22" x14ac:dyDescent="0.35">
      <c r="V16961" s="17"/>
    </row>
    <row r="16962" spans="22:22" x14ac:dyDescent="0.35">
      <c r="V16962" s="17"/>
    </row>
    <row r="16963" spans="22:22" x14ac:dyDescent="0.35">
      <c r="V16963" s="17"/>
    </row>
    <row r="16964" spans="22:22" x14ac:dyDescent="0.35">
      <c r="V16964" s="17"/>
    </row>
    <row r="16965" spans="22:22" x14ac:dyDescent="0.35">
      <c r="V16965" s="17"/>
    </row>
    <row r="16966" spans="22:22" x14ac:dyDescent="0.35">
      <c r="V16966" s="17"/>
    </row>
    <row r="16967" spans="22:22" x14ac:dyDescent="0.35">
      <c r="V16967" s="17"/>
    </row>
    <row r="16968" spans="22:22" x14ac:dyDescent="0.35">
      <c r="V16968" s="17"/>
    </row>
    <row r="16969" spans="22:22" x14ac:dyDescent="0.35">
      <c r="V16969" s="17"/>
    </row>
    <row r="16970" spans="22:22" x14ac:dyDescent="0.35">
      <c r="V16970" s="17"/>
    </row>
    <row r="16971" spans="22:22" x14ac:dyDescent="0.35">
      <c r="V16971" s="17"/>
    </row>
    <row r="16972" spans="22:22" x14ac:dyDescent="0.35">
      <c r="V16972" s="17"/>
    </row>
    <row r="16973" spans="22:22" x14ac:dyDescent="0.35">
      <c r="V16973" s="17"/>
    </row>
    <row r="16974" spans="22:22" x14ac:dyDescent="0.35">
      <c r="V16974" s="17"/>
    </row>
    <row r="16975" spans="22:22" x14ac:dyDescent="0.35">
      <c r="V16975" s="17"/>
    </row>
    <row r="16976" spans="22:22" x14ac:dyDescent="0.35">
      <c r="V16976" s="17"/>
    </row>
    <row r="16977" spans="22:22" x14ac:dyDescent="0.35">
      <c r="V16977" s="17"/>
    </row>
    <row r="16978" spans="22:22" x14ac:dyDescent="0.35">
      <c r="V16978" s="17"/>
    </row>
    <row r="16979" spans="22:22" x14ac:dyDescent="0.35">
      <c r="V16979" s="17"/>
    </row>
    <row r="16980" spans="22:22" x14ac:dyDescent="0.35">
      <c r="V16980" s="17"/>
    </row>
    <row r="16981" spans="22:22" x14ac:dyDescent="0.35">
      <c r="V16981" s="17"/>
    </row>
    <row r="16982" spans="22:22" x14ac:dyDescent="0.35">
      <c r="V16982" s="17"/>
    </row>
    <row r="16983" spans="22:22" x14ac:dyDescent="0.35">
      <c r="V16983" s="17"/>
    </row>
    <row r="16984" spans="22:22" x14ac:dyDescent="0.35">
      <c r="V16984" s="17"/>
    </row>
    <row r="16985" spans="22:22" x14ac:dyDescent="0.35">
      <c r="V16985" s="17"/>
    </row>
    <row r="16986" spans="22:22" x14ac:dyDescent="0.35">
      <c r="V16986" s="17"/>
    </row>
    <row r="16987" spans="22:22" x14ac:dyDescent="0.35">
      <c r="V16987" s="17"/>
    </row>
    <row r="16988" spans="22:22" x14ac:dyDescent="0.35">
      <c r="V16988" s="17"/>
    </row>
    <row r="16989" spans="22:22" x14ac:dyDescent="0.35">
      <c r="V16989" s="17"/>
    </row>
    <row r="16990" spans="22:22" x14ac:dyDescent="0.35">
      <c r="V16990" s="17"/>
    </row>
    <row r="16991" spans="22:22" x14ac:dyDescent="0.35">
      <c r="V16991" s="17"/>
    </row>
    <row r="16992" spans="22:22" x14ac:dyDescent="0.35">
      <c r="V16992" s="17"/>
    </row>
    <row r="16993" spans="22:22" x14ac:dyDescent="0.35">
      <c r="V16993" s="17"/>
    </row>
    <row r="16994" spans="22:22" x14ac:dyDescent="0.35">
      <c r="V16994" s="17"/>
    </row>
    <row r="16995" spans="22:22" x14ac:dyDescent="0.35">
      <c r="V16995" s="17"/>
    </row>
    <row r="16996" spans="22:22" x14ac:dyDescent="0.35">
      <c r="V16996" s="17"/>
    </row>
    <row r="16997" spans="22:22" x14ac:dyDescent="0.35">
      <c r="V16997" s="17"/>
    </row>
    <row r="16998" spans="22:22" x14ac:dyDescent="0.35">
      <c r="V16998" s="17"/>
    </row>
    <row r="16999" spans="22:22" x14ac:dyDescent="0.35">
      <c r="V16999" s="17"/>
    </row>
    <row r="17000" spans="22:22" x14ac:dyDescent="0.35">
      <c r="V17000" s="17"/>
    </row>
    <row r="17001" spans="22:22" x14ac:dyDescent="0.35">
      <c r="V17001" s="17"/>
    </row>
    <row r="17002" spans="22:22" x14ac:dyDescent="0.35">
      <c r="V17002" s="17"/>
    </row>
    <row r="17003" spans="22:22" x14ac:dyDescent="0.35">
      <c r="V17003" s="17"/>
    </row>
    <row r="17004" spans="22:22" x14ac:dyDescent="0.35">
      <c r="V17004" s="17"/>
    </row>
    <row r="17005" spans="22:22" x14ac:dyDescent="0.35">
      <c r="V17005" s="17"/>
    </row>
    <row r="17006" spans="22:22" x14ac:dyDescent="0.35">
      <c r="V17006" s="17"/>
    </row>
    <row r="17007" spans="22:22" x14ac:dyDescent="0.35">
      <c r="V17007" s="17"/>
    </row>
    <row r="17008" spans="22:22" x14ac:dyDescent="0.35">
      <c r="V17008" s="17"/>
    </row>
    <row r="17009" spans="22:22" x14ac:dyDescent="0.35">
      <c r="V17009" s="17"/>
    </row>
    <row r="17010" spans="22:22" x14ac:dyDescent="0.35">
      <c r="V17010" s="17"/>
    </row>
    <row r="17011" spans="22:22" x14ac:dyDescent="0.35">
      <c r="V17011" s="17"/>
    </row>
    <row r="17012" spans="22:22" x14ac:dyDescent="0.35">
      <c r="V17012" s="17"/>
    </row>
    <row r="17013" spans="22:22" x14ac:dyDescent="0.35">
      <c r="V17013" s="17"/>
    </row>
    <row r="17014" spans="22:22" x14ac:dyDescent="0.35">
      <c r="V17014" s="17"/>
    </row>
    <row r="17015" spans="22:22" x14ac:dyDescent="0.35">
      <c r="V17015" s="17"/>
    </row>
    <row r="17016" spans="22:22" x14ac:dyDescent="0.35">
      <c r="V17016" s="17"/>
    </row>
    <row r="17017" spans="22:22" x14ac:dyDescent="0.35">
      <c r="V17017" s="17"/>
    </row>
    <row r="17018" spans="22:22" x14ac:dyDescent="0.35">
      <c r="V17018" s="17"/>
    </row>
    <row r="17019" spans="22:22" x14ac:dyDescent="0.35">
      <c r="V17019" s="17"/>
    </row>
    <row r="17020" spans="22:22" x14ac:dyDescent="0.35">
      <c r="V17020" s="17"/>
    </row>
    <row r="17021" spans="22:22" x14ac:dyDescent="0.35">
      <c r="V17021" s="17"/>
    </row>
    <row r="17022" spans="22:22" x14ac:dyDescent="0.35">
      <c r="V17022" s="17"/>
    </row>
    <row r="17023" spans="22:22" x14ac:dyDescent="0.35">
      <c r="V17023" s="17"/>
    </row>
    <row r="17024" spans="22:22" x14ac:dyDescent="0.35">
      <c r="V17024" s="17"/>
    </row>
    <row r="17025" spans="22:22" x14ac:dyDescent="0.35">
      <c r="V17025" s="17"/>
    </row>
    <row r="17026" spans="22:22" x14ac:dyDescent="0.35">
      <c r="V17026" s="17"/>
    </row>
    <row r="17027" spans="22:22" x14ac:dyDescent="0.35">
      <c r="V17027" s="17"/>
    </row>
    <row r="17028" spans="22:22" x14ac:dyDescent="0.35">
      <c r="V17028" s="17"/>
    </row>
    <row r="17029" spans="22:22" x14ac:dyDescent="0.35">
      <c r="V17029" s="17"/>
    </row>
    <row r="17030" spans="22:22" x14ac:dyDescent="0.35">
      <c r="V17030" s="17"/>
    </row>
    <row r="17031" spans="22:22" x14ac:dyDescent="0.35">
      <c r="V17031" s="17"/>
    </row>
    <row r="17032" spans="22:22" x14ac:dyDescent="0.35">
      <c r="V17032" s="17"/>
    </row>
    <row r="17033" spans="22:22" x14ac:dyDescent="0.35">
      <c r="V17033" s="17"/>
    </row>
    <row r="17034" spans="22:22" x14ac:dyDescent="0.35">
      <c r="V17034" s="17"/>
    </row>
    <row r="17035" spans="22:22" x14ac:dyDescent="0.35">
      <c r="V17035" s="17"/>
    </row>
    <row r="17036" spans="22:22" x14ac:dyDescent="0.35">
      <c r="V17036" s="17"/>
    </row>
    <row r="17037" spans="22:22" x14ac:dyDescent="0.35">
      <c r="V17037" s="17"/>
    </row>
    <row r="17038" spans="22:22" x14ac:dyDescent="0.35">
      <c r="V17038" s="17"/>
    </row>
    <row r="17039" spans="22:22" x14ac:dyDescent="0.35">
      <c r="V17039" s="17"/>
    </row>
    <row r="17040" spans="22:22" x14ac:dyDescent="0.35">
      <c r="V17040" s="17"/>
    </row>
    <row r="17041" spans="22:22" x14ac:dyDescent="0.35">
      <c r="V17041" s="17"/>
    </row>
    <row r="17042" spans="22:22" x14ac:dyDescent="0.35">
      <c r="V17042" s="17"/>
    </row>
    <row r="17043" spans="22:22" x14ac:dyDescent="0.35">
      <c r="V17043" s="17"/>
    </row>
    <row r="17044" spans="22:22" x14ac:dyDescent="0.35">
      <c r="V17044" s="17"/>
    </row>
    <row r="17045" spans="22:22" x14ac:dyDescent="0.35">
      <c r="V17045" s="17"/>
    </row>
    <row r="17046" spans="22:22" x14ac:dyDescent="0.35">
      <c r="V17046" s="17"/>
    </row>
    <row r="17047" spans="22:22" x14ac:dyDescent="0.35">
      <c r="V17047" s="17"/>
    </row>
    <row r="17048" spans="22:22" x14ac:dyDescent="0.35">
      <c r="V17048" s="17"/>
    </row>
    <row r="17049" spans="22:22" x14ac:dyDescent="0.35">
      <c r="V17049" s="17"/>
    </row>
    <row r="17050" spans="22:22" x14ac:dyDescent="0.35">
      <c r="V17050" s="17"/>
    </row>
    <row r="17051" spans="22:22" x14ac:dyDescent="0.35">
      <c r="V17051" s="17"/>
    </row>
    <row r="17052" spans="22:22" x14ac:dyDescent="0.35">
      <c r="V17052" s="17"/>
    </row>
    <row r="17053" spans="22:22" x14ac:dyDescent="0.35">
      <c r="V17053" s="17"/>
    </row>
    <row r="17054" spans="22:22" x14ac:dyDescent="0.35">
      <c r="V17054" s="17"/>
    </row>
    <row r="17055" spans="22:22" x14ac:dyDescent="0.35">
      <c r="V17055" s="17"/>
    </row>
    <row r="17056" spans="22:22" x14ac:dyDescent="0.35">
      <c r="V17056" s="17"/>
    </row>
    <row r="17057" spans="22:22" x14ac:dyDescent="0.35">
      <c r="V17057" s="17"/>
    </row>
    <row r="17058" spans="22:22" x14ac:dyDescent="0.35">
      <c r="V17058" s="17"/>
    </row>
    <row r="17059" spans="22:22" x14ac:dyDescent="0.35">
      <c r="V17059" s="17"/>
    </row>
    <row r="17060" spans="22:22" x14ac:dyDescent="0.35">
      <c r="V17060" s="17"/>
    </row>
    <row r="17061" spans="22:22" x14ac:dyDescent="0.35">
      <c r="V17061" s="17"/>
    </row>
    <row r="17062" spans="22:22" x14ac:dyDescent="0.35">
      <c r="V17062" s="17"/>
    </row>
    <row r="17063" spans="22:22" x14ac:dyDescent="0.35">
      <c r="V17063" s="17"/>
    </row>
    <row r="17064" spans="22:22" x14ac:dyDescent="0.35">
      <c r="V17064" s="17"/>
    </row>
    <row r="17065" spans="22:22" x14ac:dyDescent="0.35">
      <c r="V17065" s="17"/>
    </row>
    <row r="17066" spans="22:22" x14ac:dyDescent="0.35">
      <c r="V17066" s="17"/>
    </row>
    <row r="17067" spans="22:22" x14ac:dyDescent="0.35">
      <c r="V17067" s="17"/>
    </row>
    <row r="17068" spans="22:22" x14ac:dyDescent="0.35">
      <c r="V17068" s="17"/>
    </row>
    <row r="17069" spans="22:22" x14ac:dyDescent="0.35">
      <c r="V17069" s="17"/>
    </row>
    <row r="17070" spans="22:22" x14ac:dyDescent="0.35">
      <c r="V17070" s="17"/>
    </row>
    <row r="17071" spans="22:22" x14ac:dyDescent="0.35">
      <c r="V17071" s="17"/>
    </row>
    <row r="17072" spans="22:22" x14ac:dyDescent="0.35">
      <c r="V17072" s="17"/>
    </row>
    <row r="17073" spans="22:22" x14ac:dyDescent="0.35">
      <c r="V17073" s="17"/>
    </row>
    <row r="17074" spans="22:22" x14ac:dyDescent="0.35">
      <c r="V17074" s="17"/>
    </row>
    <row r="17075" spans="22:22" x14ac:dyDescent="0.35">
      <c r="V17075" s="17"/>
    </row>
    <row r="17076" spans="22:22" x14ac:dyDescent="0.35">
      <c r="V17076" s="17"/>
    </row>
    <row r="17077" spans="22:22" x14ac:dyDescent="0.35">
      <c r="V17077" s="17"/>
    </row>
    <row r="17078" spans="22:22" x14ac:dyDescent="0.35">
      <c r="V17078" s="17"/>
    </row>
    <row r="17079" spans="22:22" x14ac:dyDescent="0.35">
      <c r="V17079" s="17"/>
    </row>
    <row r="17080" spans="22:22" x14ac:dyDescent="0.35">
      <c r="V17080" s="17"/>
    </row>
    <row r="17081" spans="22:22" x14ac:dyDescent="0.35">
      <c r="V17081" s="17"/>
    </row>
    <row r="17082" spans="22:22" x14ac:dyDescent="0.35">
      <c r="V17082" s="17"/>
    </row>
    <row r="17083" spans="22:22" x14ac:dyDescent="0.35">
      <c r="V17083" s="17"/>
    </row>
    <row r="17084" spans="22:22" x14ac:dyDescent="0.35">
      <c r="V17084" s="17"/>
    </row>
    <row r="17085" spans="22:22" x14ac:dyDescent="0.35">
      <c r="V17085" s="17"/>
    </row>
    <row r="17086" spans="22:22" x14ac:dyDescent="0.35">
      <c r="V17086" s="17"/>
    </row>
    <row r="17087" spans="22:22" x14ac:dyDescent="0.35">
      <c r="V17087" s="17"/>
    </row>
    <row r="17088" spans="22:22" x14ac:dyDescent="0.35">
      <c r="V17088" s="17"/>
    </row>
    <row r="17089" spans="22:22" x14ac:dyDescent="0.35">
      <c r="V17089" s="17"/>
    </row>
    <row r="17090" spans="22:22" x14ac:dyDescent="0.35">
      <c r="V17090" s="17"/>
    </row>
    <row r="17091" spans="22:22" x14ac:dyDescent="0.35">
      <c r="V17091" s="17"/>
    </row>
    <row r="17092" spans="22:22" x14ac:dyDescent="0.35">
      <c r="V17092" s="17"/>
    </row>
    <row r="17093" spans="22:22" x14ac:dyDescent="0.35">
      <c r="V17093" s="17"/>
    </row>
    <row r="17094" spans="22:22" x14ac:dyDescent="0.35">
      <c r="V17094" s="17"/>
    </row>
    <row r="17095" spans="22:22" x14ac:dyDescent="0.35">
      <c r="V17095" s="17"/>
    </row>
    <row r="17096" spans="22:22" x14ac:dyDescent="0.35">
      <c r="V17096" s="17"/>
    </row>
    <row r="17097" spans="22:22" x14ac:dyDescent="0.35">
      <c r="V17097" s="17"/>
    </row>
    <row r="17098" spans="22:22" x14ac:dyDescent="0.35">
      <c r="V17098" s="17"/>
    </row>
    <row r="17099" spans="22:22" x14ac:dyDescent="0.35">
      <c r="V17099" s="17"/>
    </row>
    <row r="17100" spans="22:22" x14ac:dyDescent="0.35">
      <c r="V17100" s="17"/>
    </row>
    <row r="17101" spans="22:22" x14ac:dyDescent="0.35">
      <c r="V17101" s="17"/>
    </row>
    <row r="17102" spans="22:22" x14ac:dyDescent="0.35">
      <c r="V17102" s="17"/>
    </row>
    <row r="17103" spans="22:22" x14ac:dyDescent="0.35">
      <c r="V17103" s="17"/>
    </row>
    <row r="17104" spans="22:22" x14ac:dyDescent="0.35">
      <c r="V17104" s="17"/>
    </row>
    <row r="17105" spans="22:22" x14ac:dyDescent="0.35">
      <c r="V17105" s="17"/>
    </row>
    <row r="17106" spans="22:22" x14ac:dyDescent="0.35">
      <c r="V17106" s="17"/>
    </row>
    <row r="17107" spans="22:22" x14ac:dyDescent="0.35">
      <c r="V17107" s="17"/>
    </row>
    <row r="17108" spans="22:22" x14ac:dyDescent="0.35">
      <c r="V17108" s="17"/>
    </row>
    <row r="17109" spans="22:22" x14ac:dyDescent="0.35">
      <c r="V17109" s="17"/>
    </row>
    <row r="17110" spans="22:22" x14ac:dyDescent="0.35">
      <c r="V17110" s="17"/>
    </row>
    <row r="17111" spans="22:22" x14ac:dyDescent="0.35">
      <c r="V17111" s="17"/>
    </row>
    <row r="17112" spans="22:22" x14ac:dyDescent="0.35">
      <c r="V17112" s="17"/>
    </row>
    <row r="17113" spans="22:22" x14ac:dyDescent="0.35">
      <c r="V17113" s="17"/>
    </row>
    <row r="17114" spans="22:22" x14ac:dyDescent="0.35">
      <c r="V17114" s="17"/>
    </row>
    <row r="17115" spans="22:22" x14ac:dyDescent="0.35">
      <c r="V17115" s="17"/>
    </row>
    <row r="17116" spans="22:22" x14ac:dyDescent="0.35">
      <c r="V17116" s="17"/>
    </row>
    <row r="17117" spans="22:22" x14ac:dyDescent="0.35">
      <c r="V17117" s="17"/>
    </row>
    <row r="17118" spans="22:22" x14ac:dyDescent="0.35">
      <c r="V17118" s="17"/>
    </row>
    <row r="17119" spans="22:22" x14ac:dyDescent="0.35">
      <c r="V17119" s="17"/>
    </row>
    <row r="17120" spans="22:22" x14ac:dyDescent="0.35">
      <c r="V17120" s="17"/>
    </row>
    <row r="17121" spans="22:22" x14ac:dyDescent="0.35">
      <c r="V17121" s="17"/>
    </row>
    <row r="17122" spans="22:22" x14ac:dyDescent="0.35">
      <c r="V17122" s="17"/>
    </row>
    <row r="17123" spans="22:22" x14ac:dyDescent="0.35">
      <c r="V17123" s="17"/>
    </row>
    <row r="17124" spans="22:22" x14ac:dyDescent="0.35">
      <c r="V17124" s="17"/>
    </row>
    <row r="17125" spans="22:22" x14ac:dyDescent="0.35">
      <c r="V17125" s="17"/>
    </row>
    <row r="17126" spans="22:22" x14ac:dyDescent="0.35">
      <c r="V17126" s="17"/>
    </row>
    <row r="17127" spans="22:22" x14ac:dyDescent="0.35">
      <c r="V17127" s="17"/>
    </row>
    <row r="17128" spans="22:22" x14ac:dyDescent="0.35">
      <c r="V17128" s="17"/>
    </row>
    <row r="17129" spans="22:22" x14ac:dyDescent="0.35">
      <c r="V17129" s="17"/>
    </row>
    <row r="17130" spans="22:22" x14ac:dyDescent="0.35">
      <c r="V17130" s="17"/>
    </row>
    <row r="17131" spans="22:22" x14ac:dyDescent="0.35">
      <c r="V17131" s="17"/>
    </row>
    <row r="17132" spans="22:22" x14ac:dyDescent="0.35">
      <c r="V17132" s="17"/>
    </row>
    <row r="17133" spans="22:22" x14ac:dyDescent="0.35">
      <c r="V17133" s="17"/>
    </row>
    <row r="17134" spans="22:22" x14ac:dyDescent="0.35">
      <c r="V17134" s="17"/>
    </row>
    <row r="17135" spans="22:22" x14ac:dyDescent="0.35">
      <c r="V17135" s="17"/>
    </row>
    <row r="17136" spans="22:22" x14ac:dyDescent="0.35">
      <c r="V17136" s="17"/>
    </row>
    <row r="17137" spans="22:22" x14ac:dyDescent="0.35">
      <c r="V17137" s="17"/>
    </row>
    <row r="17138" spans="22:22" x14ac:dyDescent="0.35">
      <c r="V17138" s="17"/>
    </row>
    <row r="17139" spans="22:22" x14ac:dyDescent="0.35">
      <c r="V17139" s="17"/>
    </row>
    <row r="17140" spans="22:22" x14ac:dyDescent="0.35">
      <c r="V17140" s="17"/>
    </row>
    <row r="17141" spans="22:22" x14ac:dyDescent="0.35">
      <c r="V17141" s="17"/>
    </row>
    <row r="17142" spans="22:22" x14ac:dyDescent="0.35">
      <c r="V17142" s="17"/>
    </row>
    <row r="17143" spans="22:22" x14ac:dyDescent="0.35">
      <c r="V17143" s="17"/>
    </row>
    <row r="17144" spans="22:22" x14ac:dyDescent="0.35">
      <c r="V17144" s="17"/>
    </row>
    <row r="17145" spans="22:22" x14ac:dyDescent="0.35">
      <c r="V17145" s="17"/>
    </row>
    <row r="17146" spans="22:22" x14ac:dyDescent="0.35">
      <c r="V17146" s="17"/>
    </row>
    <row r="17147" spans="22:22" x14ac:dyDescent="0.35">
      <c r="V17147" s="17"/>
    </row>
    <row r="17148" spans="22:22" x14ac:dyDescent="0.35">
      <c r="V17148" s="17"/>
    </row>
    <row r="17149" spans="22:22" x14ac:dyDescent="0.35">
      <c r="V17149" s="17"/>
    </row>
    <row r="17150" spans="22:22" x14ac:dyDescent="0.35">
      <c r="V17150" s="17"/>
    </row>
    <row r="17151" spans="22:22" x14ac:dyDescent="0.35">
      <c r="V17151" s="17"/>
    </row>
    <row r="17152" spans="22:22" x14ac:dyDescent="0.35">
      <c r="V17152" s="17"/>
    </row>
    <row r="17153" spans="22:22" x14ac:dyDescent="0.35">
      <c r="V17153" s="17"/>
    </row>
    <row r="17154" spans="22:22" x14ac:dyDescent="0.35">
      <c r="V17154" s="17"/>
    </row>
    <row r="17155" spans="22:22" x14ac:dyDescent="0.35">
      <c r="V17155" s="17"/>
    </row>
    <row r="17156" spans="22:22" x14ac:dyDescent="0.35">
      <c r="V17156" s="17"/>
    </row>
    <row r="17157" spans="22:22" x14ac:dyDescent="0.35">
      <c r="V17157" s="17"/>
    </row>
    <row r="17158" spans="22:22" x14ac:dyDescent="0.35">
      <c r="V17158" s="17"/>
    </row>
    <row r="17159" spans="22:22" x14ac:dyDescent="0.35">
      <c r="V17159" s="17"/>
    </row>
    <row r="17160" spans="22:22" x14ac:dyDescent="0.35">
      <c r="V17160" s="17"/>
    </row>
    <row r="17161" spans="22:22" x14ac:dyDescent="0.35">
      <c r="V17161" s="17"/>
    </row>
    <row r="17162" spans="22:22" x14ac:dyDescent="0.35">
      <c r="V17162" s="17"/>
    </row>
    <row r="17163" spans="22:22" x14ac:dyDescent="0.35">
      <c r="V17163" s="17"/>
    </row>
    <row r="17164" spans="22:22" x14ac:dyDescent="0.35">
      <c r="V17164" s="17"/>
    </row>
    <row r="17165" spans="22:22" x14ac:dyDescent="0.35">
      <c r="V17165" s="17"/>
    </row>
    <row r="17166" spans="22:22" x14ac:dyDescent="0.35">
      <c r="V17166" s="17"/>
    </row>
    <row r="17167" spans="22:22" x14ac:dyDescent="0.35">
      <c r="V17167" s="17"/>
    </row>
    <row r="17168" spans="22:22" x14ac:dyDescent="0.35">
      <c r="V17168" s="17"/>
    </row>
    <row r="17169" spans="22:22" x14ac:dyDescent="0.35">
      <c r="V17169" s="17"/>
    </row>
    <row r="17170" spans="22:22" x14ac:dyDescent="0.35">
      <c r="V17170" s="17"/>
    </row>
    <row r="17171" spans="22:22" x14ac:dyDescent="0.35">
      <c r="V17171" s="17"/>
    </row>
    <row r="17172" spans="22:22" x14ac:dyDescent="0.35">
      <c r="V17172" s="17"/>
    </row>
    <row r="17173" spans="22:22" x14ac:dyDescent="0.35">
      <c r="V17173" s="17"/>
    </row>
    <row r="17174" spans="22:22" x14ac:dyDescent="0.35">
      <c r="V17174" s="17"/>
    </row>
    <row r="17175" spans="22:22" x14ac:dyDescent="0.35">
      <c r="V17175" s="17"/>
    </row>
    <row r="17176" spans="22:22" x14ac:dyDescent="0.35">
      <c r="V17176" s="17"/>
    </row>
    <row r="17177" spans="22:22" x14ac:dyDescent="0.35">
      <c r="V17177" s="17"/>
    </row>
    <row r="17178" spans="22:22" x14ac:dyDescent="0.35">
      <c r="V17178" s="17"/>
    </row>
    <row r="17179" spans="22:22" x14ac:dyDescent="0.35">
      <c r="V17179" s="17"/>
    </row>
    <row r="17180" spans="22:22" x14ac:dyDescent="0.35">
      <c r="V17180" s="17"/>
    </row>
    <row r="17181" spans="22:22" x14ac:dyDescent="0.35">
      <c r="V17181" s="17"/>
    </row>
    <row r="17182" spans="22:22" x14ac:dyDescent="0.35">
      <c r="V17182" s="17"/>
    </row>
    <row r="17183" spans="22:22" x14ac:dyDescent="0.35">
      <c r="V17183" s="17"/>
    </row>
    <row r="17184" spans="22:22" x14ac:dyDescent="0.35">
      <c r="V17184" s="17"/>
    </row>
    <row r="17185" spans="22:22" x14ac:dyDescent="0.35">
      <c r="V17185" s="17"/>
    </row>
    <row r="17186" spans="22:22" x14ac:dyDescent="0.35">
      <c r="V17186" s="17"/>
    </row>
    <row r="17187" spans="22:22" x14ac:dyDescent="0.35">
      <c r="V17187" s="17"/>
    </row>
    <row r="17188" spans="22:22" x14ac:dyDescent="0.35">
      <c r="V17188" s="17"/>
    </row>
    <row r="17189" spans="22:22" x14ac:dyDescent="0.35">
      <c r="V17189" s="17"/>
    </row>
    <row r="17190" spans="22:22" x14ac:dyDescent="0.35">
      <c r="V17190" s="17"/>
    </row>
    <row r="17191" spans="22:22" x14ac:dyDescent="0.35">
      <c r="V17191" s="17"/>
    </row>
    <row r="17192" spans="22:22" x14ac:dyDescent="0.35">
      <c r="V17192" s="17"/>
    </row>
    <row r="17193" spans="22:22" x14ac:dyDescent="0.35">
      <c r="V17193" s="17"/>
    </row>
    <row r="17194" spans="22:22" x14ac:dyDescent="0.35">
      <c r="V17194" s="17"/>
    </row>
    <row r="17195" spans="22:22" x14ac:dyDescent="0.35">
      <c r="V17195" s="17"/>
    </row>
    <row r="17196" spans="22:22" x14ac:dyDescent="0.35">
      <c r="V17196" s="17"/>
    </row>
    <row r="17197" spans="22:22" x14ac:dyDescent="0.35">
      <c r="V17197" s="17"/>
    </row>
    <row r="17198" spans="22:22" x14ac:dyDescent="0.35">
      <c r="V17198" s="17"/>
    </row>
    <row r="17199" spans="22:22" x14ac:dyDescent="0.35">
      <c r="V17199" s="17"/>
    </row>
    <row r="17200" spans="22:22" x14ac:dyDescent="0.35">
      <c r="V17200" s="17"/>
    </row>
    <row r="17201" spans="22:22" x14ac:dyDescent="0.35">
      <c r="V17201" s="17"/>
    </row>
    <row r="17202" spans="22:22" x14ac:dyDescent="0.35">
      <c r="V17202" s="17"/>
    </row>
    <row r="17203" spans="22:22" x14ac:dyDescent="0.35">
      <c r="V17203" s="17"/>
    </row>
    <row r="17204" spans="22:22" x14ac:dyDescent="0.35">
      <c r="V17204" s="17"/>
    </row>
    <row r="17205" spans="22:22" x14ac:dyDescent="0.35">
      <c r="V17205" s="17"/>
    </row>
    <row r="17206" spans="22:22" x14ac:dyDescent="0.35">
      <c r="V17206" s="17"/>
    </row>
    <row r="17207" spans="22:22" x14ac:dyDescent="0.35">
      <c r="V17207" s="17"/>
    </row>
    <row r="17208" spans="22:22" x14ac:dyDescent="0.35">
      <c r="V17208" s="17"/>
    </row>
    <row r="17209" spans="22:22" x14ac:dyDescent="0.35">
      <c r="V17209" s="17"/>
    </row>
    <row r="17210" spans="22:22" x14ac:dyDescent="0.35">
      <c r="V17210" s="17"/>
    </row>
    <row r="17211" spans="22:22" x14ac:dyDescent="0.35">
      <c r="V17211" s="17"/>
    </row>
    <row r="17212" spans="22:22" x14ac:dyDescent="0.35">
      <c r="V17212" s="17"/>
    </row>
    <row r="17213" spans="22:22" x14ac:dyDescent="0.35">
      <c r="V17213" s="17"/>
    </row>
    <row r="17214" spans="22:22" x14ac:dyDescent="0.35">
      <c r="V17214" s="17"/>
    </row>
    <row r="17215" spans="22:22" x14ac:dyDescent="0.35">
      <c r="V17215" s="17"/>
    </row>
    <row r="17216" spans="22:22" x14ac:dyDescent="0.35">
      <c r="V17216" s="17"/>
    </row>
    <row r="17217" spans="22:22" x14ac:dyDescent="0.35">
      <c r="V17217" s="17"/>
    </row>
    <row r="17218" spans="22:22" x14ac:dyDescent="0.35">
      <c r="V17218" s="17"/>
    </row>
    <row r="17219" spans="22:22" x14ac:dyDescent="0.35">
      <c r="V17219" s="17"/>
    </row>
    <row r="17220" spans="22:22" x14ac:dyDescent="0.35">
      <c r="V17220" s="17"/>
    </row>
    <row r="17221" spans="22:22" x14ac:dyDescent="0.35">
      <c r="V17221" s="17"/>
    </row>
    <row r="17222" spans="22:22" x14ac:dyDescent="0.35">
      <c r="V17222" s="17"/>
    </row>
    <row r="17223" spans="22:22" x14ac:dyDescent="0.35">
      <c r="V17223" s="17"/>
    </row>
    <row r="17224" spans="22:22" x14ac:dyDescent="0.35">
      <c r="V17224" s="17"/>
    </row>
    <row r="17225" spans="22:22" x14ac:dyDescent="0.35">
      <c r="V17225" s="17"/>
    </row>
    <row r="17226" spans="22:22" x14ac:dyDescent="0.35">
      <c r="V17226" s="17"/>
    </row>
    <row r="17227" spans="22:22" x14ac:dyDescent="0.35">
      <c r="V17227" s="17"/>
    </row>
    <row r="17228" spans="22:22" x14ac:dyDescent="0.35">
      <c r="V17228" s="17"/>
    </row>
    <row r="17229" spans="22:22" x14ac:dyDescent="0.35">
      <c r="V17229" s="17"/>
    </row>
    <row r="17230" spans="22:22" x14ac:dyDescent="0.35">
      <c r="V17230" s="17"/>
    </row>
    <row r="17231" spans="22:22" x14ac:dyDescent="0.35">
      <c r="V17231" s="17"/>
    </row>
    <row r="17232" spans="22:22" x14ac:dyDescent="0.35">
      <c r="V17232" s="17"/>
    </row>
    <row r="17233" spans="22:22" x14ac:dyDescent="0.35">
      <c r="V17233" s="17"/>
    </row>
    <row r="17234" spans="22:22" x14ac:dyDescent="0.35">
      <c r="V17234" s="17"/>
    </row>
    <row r="17235" spans="22:22" x14ac:dyDescent="0.35">
      <c r="V17235" s="17"/>
    </row>
    <row r="17236" spans="22:22" x14ac:dyDescent="0.35">
      <c r="V17236" s="17"/>
    </row>
    <row r="17237" spans="22:22" x14ac:dyDescent="0.35">
      <c r="V17237" s="17"/>
    </row>
    <row r="17238" spans="22:22" x14ac:dyDescent="0.35">
      <c r="V17238" s="17"/>
    </row>
    <row r="17239" spans="22:22" x14ac:dyDescent="0.35">
      <c r="V17239" s="17"/>
    </row>
    <row r="17240" spans="22:22" x14ac:dyDescent="0.35">
      <c r="V17240" s="17"/>
    </row>
    <row r="17241" spans="22:22" x14ac:dyDescent="0.35">
      <c r="V17241" s="17"/>
    </row>
    <row r="17242" spans="22:22" x14ac:dyDescent="0.35">
      <c r="V17242" s="17"/>
    </row>
    <row r="17243" spans="22:22" x14ac:dyDescent="0.35">
      <c r="V17243" s="17"/>
    </row>
    <row r="17244" spans="22:22" x14ac:dyDescent="0.35">
      <c r="V17244" s="17"/>
    </row>
    <row r="17245" spans="22:22" x14ac:dyDescent="0.35">
      <c r="V17245" s="17"/>
    </row>
    <row r="17246" spans="22:22" x14ac:dyDescent="0.35">
      <c r="V17246" s="17"/>
    </row>
    <row r="17247" spans="22:22" x14ac:dyDescent="0.35">
      <c r="V17247" s="17"/>
    </row>
    <row r="17248" spans="22:22" x14ac:dyDescent="0.35">
      <c r="V17248" s="17"/>
    </row>
    <row r="17249" spans="22:22" x14ac:dyDescent="0.35">
      <c r="V17249" s="17"/>
    </row>
    <row r="17250" spans="22:22" x14ac:dyDescent="0.35">
      <c r="V17250" s="17"/>
    </row>
    <row r="17251" spans="22:22" x14ac:dyDescent="0.35">
      <c r="V17251" s="17"/>
    </row>
    <row r="17252" spans="22:22" x14ac:dyDescent="0.35">
      <c r="V17252" s="17"/>
    </row>
    <row r="17253" spans="22:22" x14ac:dyDescent="0.35">
      <c r="V17253" s="17"/>
    </row>
    <row r="17254" spans="22:22" x14ac:dyDescent="0.35">
      <c r="V17254" s="17"/>
    </row>
    <row r="17255" spans="22:22" x14ac:dyDescent="0.35">
      <c r="V17255" s="17"/>
    </row>
    <row r="17256" spans="22:22" x14ac:dyDescent="0.35">
      <c r="V17256" s="17"/>
    </row>
    <row r="17257" spans="22:22" x14ac:dyDescent="0.35">
      <c r="V17257" s="17"/>
    </row>
    <row r="17258" spans="22:22" x14ac:dyDescent="0.35">
      <c r="V17258" s="17"/>
    </row>
    <row r="17259" spans="22:22" x14ac:dyDescent="0.35">
      <c r="V17259" s="17"/>
    </row>
    <row r="17260" spans="22:22" x14ac:dyDescent="0.35">
      <c r="V17260" s="17"/>
    </row>
    <row r="17261" spans="22:22" x14ac:dyDescent="0.35">
      <c r="V17261" s="17"/>
    </row>
    <row r="17262" spans="22:22" x14ac:dyDescent="0.35">
      <c r="V17262" s="17"/>
    </row>
    <row r="17263" spans="22:22" x14ac:dyDescent="0.35">
      <c r="V17263" s="17"/>
    </row>
    <row r="17264" spans="22:22" x14ac:dyDescent="0.35">
      <c r="V17264" s="17"/>
    </row>
    <row r="17265" spans="22:22" x14ac:dyDescent="0.35">
      <c r="V17265" s="17"/>
    </row>
    <row r="17266" spans="22:22" x14ac:dyDescent="0.35">
      <c r="V17266" s="17"/>
    </row>
    <row r="17267" spans="22:22" x14ac:dyDescent="0.35">
      <c r="V17267" s="17"/>
    </row>
    <row r="17268" spans="22:22" x14ac:dyDescent="0.35">
      <c r="V17268" s="17"/>
    </row>
    <row r="17269" spans="22:22" x14ac:dyDescent="0.35">
      <c r="V17269" s="17"/>
    </row>
    <row r="17270" spans="22:22" x14ac:dyDescent="0.35">
      <c r="V17270" s="17"/>
    </row>
    <row r="17271" spans="22:22" x14ac:dyDescent="0.35">
      <c r="V17271" s="17"/>
    </row>
    <row r="17272" spans="22:22" x14ac:dyDescent="0.35">
      <c r="V17272" s="17"/>
    </row>
    <row r="17273" spans="22:22" x14ac:dyDescent="0.35">
      <c r="V17273" s="17"/>
    </row>
    <row r="17274" spans="22:22" x14ac:dyDescent="0.35">
      <c r="V17274" s="17"/>
    </row>
    <row r="17275" spans="22:22" x14ac:dyDescent="0.35">
      <c r="V17275" s="17"/>
    </row>
    <row r="17276" spans="22:22" x14ac:dyDescent="0.35">
      <c r="V17276" s="17"/>
    </row>
    <row r="17277" spans="22:22" x14ac:dyDescent="0.35">
      <c r="V17277" s="17"/>
    </row>
    <row r="17278" spans="22:22" x14ac:dyDescent="0.35">
      <c r="V17278" s="17"/>
    </row>
    <row r="17279" spans="22:22" x14ac:dyDescent="0.35">
      <c r="V17279" s="17"/>
    </row>
    <row r="17280" spans="22:22" x14ac:dyDescent="0.35">
      <c r="V17280" s="17"/>
    </row>
    <row r="17281" spans="22:22" x14ac:dyDescent="0.35">
      <c r="V17281" s="17"/>
    </row>
    <row r="17282" spans="22:22" x14ac:dyDescent="0.35">
      <c r="V17282" s="17"/>
    </row>
    <row r="17283" spans="22:22" x14ac:dyDescent="0.35">
      <c r="V17283" s="17"/>
    </row>
    <row r="17284" spans="22:22" x14ac:dyDescent="0.35">
      <c r="V17284" s="17"/>
    </row>
    <row r="17285" spans="22:22" x14ac:dyDescent="0.35">
      <c r="V17285" s="17"/>
    </row>
    <row r="17286" spans="22:22" x14ac:dyDescent="0.35">
      <c r="V17286" s="17"/>
    </row>
    <row r="17287" spans="22:22" x14ac:dyDescent="0.35">
      <c r="V17287" s="17"/>
    </row>
    <row r="17288" spans="22:22" x14ac:dyDescent="0.35">
      <c r="V17288" s="17"/>
    </row>
    <row r="17289" spans="22:22" x14ac:dyDescent="0.35">
      <c r="V17289" s="17"/>
    </row>
    <row r="17290" spans="22:22" x14ac:dyDescent="0.35">
      <c r="V17290" s="17"/>
    </row>
    <row r="17291" spans="22:22" x14ac:dyDescent="0.35">
      <c r="V17291" s="17"/>
    </row>
    <row r="17292" spans="22:22" x14ac:dyDescent="0.35">
      <c r="V17292" s="17"/>
    </row>
    <row r="17293" spans="22:22" x14ac:dyDescent="0.35">
      <c r="V17293" s="17"/>
    </row>
    <row r="17294" spans="22:22" x14ac:dyDescent="0.35">
      <c r="V17294" s="17"/>
    </row>
    <row r="17295" spans="22:22" x14ac:dyDescent="0.35">
      <c r="V17295" s="17"/>
    </row>
    <row r="17296" spans="22:22" x14ac:dyDescent="0.35">
      <c r="V17296" s="17"/>
    </row>
    <row r="17297" spans="22:22" x14ac:dyDescent="0.35">
      <c r="V17297" s="17"/>
    </row>
    <row r="17298" spans="22:22" x14ac:dyDescent="0.35">
      <c r="V17298" s="17"/>
    </row>
    <row r="17299" spans="22:22" x14ac:dyDescent="0.35">
      <c r="V17299" s="17"/>
    </row>
    <row r="17300" spans="22:22" x14ac:dyDescent="0.35">
      <c r="V17300" s="17"/>
    </row>
    <row r="17301" spans="22:22" x14ac:dyDescent="0.35">
      <c r="V17301" s="17"/>
    </row>
    <row r="17302" spans="22:22" x14ac:dyDescent="0.35">
      <c r="V17302" s="17"/>
    </row>
    <row r="17303" spans="22:22" x14ac:dyDescent="0.35">
      <c r="V17303" s="17"/>
    </row>
    <row r="17304" spans="22:22" x14ac:dyDescent="0.35">
      <c r="V17304" s="17"/>
    </row>
    <row r="17305" spans="22:22" x14ac:dyDescent="0.35">
      <c r="V17305" s="17"/>
    </row>
    <row r="17306" spans="22:22" x14ac:dyDescent="0.35">
      <c r="V17306" s="17"/>
    </row>
    <row r="17307" spans="22:22" x14ac:dyDescent="0.35">
      <c r="V17307" s="17"/>
    </row>
    <row r="17308" spans="22:22" x14ac:dyDescent="0.35">
      <c r="V17308" s="17"/>
    </row>
    <row r="17309" spans="22:22" x14ac:dyDescent="0.35">
      <c r="V17309" s="17"/>
    </row>
    <row r="17310" spans="22:22" x14ac:dyDescent="0.35">
      <c r="V17310" s="17"/>
    </row>
    <row r="17311" spans="22:22" x14ac:dyDescent="0.35">
      <c r="V17311" s="17"/>
    </row>
    <row r="17312" spans="22:22" x14ac:dyDescent="0.35">
      <c r="V17312" s="17"/>
    </row>
    <row r="17313" spans="22:22" x14ac:dyDescent="0.35">
      <c r="V17313" s="17"/>
    </row>
    <row r="17314" spans="22:22" x14ac:dyDescent="0.35">
      <c r="V17314" s="17"/>
    </row>
    <row r="17315" spans="22:22" x14ac:dyDescent="0.35">
      <c r="V17315" s="17"/>
    </row>
    <row r="17316" spans="22:22" x14ac:dyDescent="0.35">
      <c r="V17316" s="17"/>
    </row>
    <row r="17317" spans="22:22" x14ac:dyDescent="0.35">
      <c r="V17317" s="17"/>
    </row>
    <row r="17318" spans="22:22" x14ac:dyDescent="0.35">
      <c r="V17318" s="17"/>
    </row>
    <row r="17319" spans="22:22" x14ac:dyDescent="0.35">
      <c r="V17319" s="17"/>
    </row>
    <row r="17320" spans="22:22" x14ac:dyDescent="0.35">
      <c r="V17320" s="17"/>
    </row>
    <row r="17321" spans="22:22" x14ac:dyDescent="0.35">
      <c r="V17321" s="17"/>
    </row>
    <row r="17322" spans="22:22" x14ac:dyDescent="0.35">
      <c r="V17322" s="17"/>
    </row>
    <row r="17323" spans="22:22" x14ac:dyDescent="0.35">
      <c r="V17323" s="17"/>
    </row>
    <row r="17324" spans="22:22" x14ac:dyDescent="0.35">
      <c r="V17324" s="17"/>
    </row>
    <row r="17325" spans="22:22" x14ac:dyDescent="0.35">
      <c r="V17325" s="17"/>
    </row>
    <row r="17326" spans="22:22" x14ac:dyDescent="0.35">
      <c r="V17326" s="17"/>
    </row>
    <row r="17327" spans="22:22" x14ac:dyDescent="0.35">
      <c r="V17327" s="17"/>
    </row>
    <row r="17328" spans="22:22" x14ac:dyDescent="0.35">
      <c r="V17328" s="17"/>
    </row>
    <row r="17329" spans="22:22" x14ac:dyDescent="0.35">
      <c r="V17329" s="17"/>
    </row>
    <row r="17330" spans="22:22" x14ac:dyDescent="0.35">
      <c r="V17330" s="17"/>
    </row>
    <row r="17331" spans="22:22" x14ac:dyDescent="0.35">
      <c r="V17331" s="17"/>
    </row>
    <row r="17332" spans="22:22" x14ac:dyDescent="0.35">
      <c r="V17332" s="17"/>
    </row>
    <row r="17333" spans="22:22" x14ac:dyDescent="0.35">
      <c r="V17333" s="17"/>
    </row>
    <row r="17334" spans="22:22" x14ac:dyDescent="0.35">
      <c r="V17334" s="17"/>
    </row>
    <row r="17335" spans="22:22" x14ac:dyDescent="0.35">
      <c r="V17335" s="17"/>
    </row>
    <row r="17336" spans="22:22" x14ac:dyDescent="0.35">
      <c r="V17336" s="17"/>
    </row>
    <row r="17337" spans="22:22" x14ac:dyDescent="0.35">
      <c r="V17337" s="17"/>
    </row>
    <row r="17338" spans="22:22" x14ac:dyDescent="0.35">
      <c r="V17338" s="17"/>
    </row>
    <row r="17339" spans="22:22" x14ac:dyDescent="0.35">
      <c r="V17339" s="17"/>
    </row>
    <row r="17340" spans="22:22" x14ac:dyDescent="0.35">
      <c r="V17340" s="17"/>
    </row>
    <row r="17341" spans="22:22" x14ac:dyDescent="0.35">
      <c r="V17341" s="17"/>
    </row>
    <row r="17342" spans="22:22" x14ac:dyDescent="0.35">
      <c r="V17342" s="17"/>
    </row>
    <row r="17343" spans="22:22" x14ac:dyDescent="0.35">
      <c r="V17343" s="17"/>
    </row>
    <row r="17344" spans="22:22" x14ac:dyDescent="0.35">
      <c r="V17344" s="17"/>
    </row>
    <row r="17345" spans="22:22" x14ac:dyDescent="0.35">
      <c r="V17345" s="17"/>
    </row>
    <row r="17346" spans="22:22" x14ac:dyDescent="0.35">
      <c r="V17346" s="17"/>
    </row>
    <row r="17347" spans="22:22" x14ac:dyDescent="0.35">
      <c r="V17347" s="17"/>
    </row>
    <row r="17348" spans="22:22" x14ac:dyDescent="0.35">
      <c r="V17348" s="17"/>
    </row>
    <row r="17349" spans="22:22" x14ac:dyDescent="0.35">
      <c r="V17349" s="17"/>
    </row>
    <row r="17350" spans="22:22" x14ac:dyDescent="0.35">
      <c r="V17350" s="17"/>
    </row>
    <row r="17351" spans="22:22" x14ac:dyDescent="0.35">
      <c r="V17351" s="17"/>
    </row>
    <row r="17352" spans="22:22" x14ac:dyDescent="0.35">
      <c r="V17352" s="17"/>
    </row>
    <row r="17353" spans="22:22" x14ac:dyDescent="0.35">
      <c r="V17353" s="17"/>
    </row>
    <row r="17354" spans="22:22" x14ac:dyDescent="0.35">
      <c r="V17354" s="17"/>
    </row>
    <row r="17355" spans="22:22" x14ac:dyDescent="0.35">
      <c r="V17355" s="17"/>
    </row>
    <row r="17356" spans="22:22" x14ac:dyDescent="0.35">
      <c r="V17356" s="17"/>
    </row>
    <row r="17357" spans="22:22" x14ac:dyDescent="0.35">
      <c r="V17357" s="17"/>
    </row>
    <row r="17358" spans="22:22" x14ac:dyDescent="0.35">
      <c r="V17358" s="17"/>
    </row>
    <row r="17359" spans="22:22" x14ac:dyDescent="0.35">
      <c r="V17359" s="17"/>
    </row>
    <row r="17360" spans="22:22" x14ac:dyDescent="0.35">
      <c r="V17360" s="17"/>
    </row>
    <row r="17361" spans="22:22" x14ac:dyDescent="0.35">
      <c r="V17361" s="17"/>
    </row>
    <row r="17362" spans="22:22" x14ac:dyDescent="0.35">
      <c r="V17362" s="17"/>
    </row>
    <row r="17363" spans="22:22" x14ac:dyDescent="0.35">
      <c r="V17363" s="17"/>
    </row>
    <row r="17364" spans="22:22" x14ac:dyDescent="0.35">
      <c r="V17364" s="17"/>
    </row>
    <row r="17365" spans="22:22" x14ac:dyDescent="0.35">
      <c r="V17365" s="17"/>
    </row>
    <row r="17366" spans="22:22" x14ac:dyDescent="0.35">
      <c r="V17366" s="17"/>
    </row>
    <row r="17367" spans="22:22" x14ac:dyDescent="0.35">
      <c r="V17367" s="17"/>
    </row>
    <row r="17368" spans="22:22" x14ac:dyDescent="0.35">
      <c r="V17368" s="17"/>
    </row>
    <row r="17369" spans="22:22" x14ac:dyDescent="0.35">
      <c r="V17369" s="17"/>
    </row>
    <row r="17370" spans="22:22" x14ac:dyDescent="0.35">
      <c r="V17370" s="17"/>
    </row>
    <row r="17371" spans="22:22" x14ac:dyDescent="0.35">
      <c r="V17371" s="17"/>
    </row>
    <row r="17372" spans="22:22" x14ac:dyDescent="0.35">
      <c r="V17372" s="17"/>
    </row>
    <row r="17373" spans="22:22" x14ac:dyDescent="0.35">
      <c r="V17373" s="17"/>
    </row>
    <row r="17374" spans="22:22" x14ac:dyDescent="0.35">
      <c r="V17374" s="17"/>
    </row>
    <row r="17375" spans="22:22" x14ac:dyDescent="0.35">
      <c r="V17375" s="17"/>
    </row>
    <row r="17376" spans="22:22" x14ac:dyDescent="0.35">
      <c r="V17376" s="17"/>
    </row>
    <row r="17377" spans="22:22" x14ac:dyDescent="0.35">
      <c r="V17377" s="17"/>
    </row>
    <row r="17378" spans="22:22" x14ac:dyDescent="0.35">
      <c r="V17378" s="17"/>
    </row>
    <row r="17379" spans="22:22" x14ac:dyDescent="0.35">
      <c r="V17379" s="17"/>
    </row>
    <row r="17380" spans="22:22" x14ac:dyDescent="0.35">
      <c r="V17380" s="17"/>
    </row>
    <row r="17381" spans="22:22" x14ac:dyDescent="0.35">
      <c r="V17381" s="17"/>
    </row>
    <row r="17382" spans="22:22" x14ac:dyDescent="0.35">
      <c r="V17382" s="17"/>
    </row>
    <row r="17383" spans="22:22" x14ac:dyDescent="0.35">
      <c r="V17383" s="17"/>
    </row>
    <row r="17384" spans="22:22" x14ac:dyDescent="0.35">
      <c r="V17384" s="17"/>
    </row>
    <row r="17385" spans="22:22" x14ac:dyDescent="0.35">
      <c r="V17385" s="17"/>
    </row>
    <row r="17386" spans="22:22" x14ac:dyDescent="0.35">
      <c r="V17386" s="17"/>
    </row>
    <row r="17387" spans="22:22" x14ac:dyDescent="0.35">
      <c r="V17387" s="17"/>
    </row>
    <row r="17388" spans="22:22" x14ac:dyDescent="0.35">
      <c r="V17388" s="17"/>
    </row>
    <row r="17389" spans="22:22" x14ac:dyDescent="0.35">
      <c r="V17389" s="17"/>
    </row>
    <row r="17390" spans="22:22" x14ac:dyDescent="0.35">
      <c r="V17390" s="17"/>
    </row>
    <row r="17391" spans="22:22" x14ac:dyDescent="0.35">
      <c r="V17391" s="17"/>
    </row>
    <row r="17392" spans="22:22" x14ac:dyDescent="0.35">
      <c r="V17392" s="17"/>
    </row>
    <row r="17393" spans="22:22" x14ac:dyDescent="0.35">
      <c r="V17393" s="17"/>
    </row>
    <row r="17394" spans="22:22" x14ac:dyDescent="0.35">
      <c r="V17394" s="17"/>
    </row>
    <row r="17395" spans="22:22" x14ac:dyDescent="0.35">
      <c r="V17395" s="17"/>
    </row>
    <row r="17396" spans="22:22" x14ac:dyDescent="0.35">
      <c r="V17396" s="17"/>
    </row>
    <row r="17397" spans="22:22" x14ac:dyDescent="0.35">
      <c r="V17397" s="17"/>
    </row>
    <row r="17398" spans="22:22" x14ac:dyDescent="0.35">
      <c r="V17398" s="17"/>
    </row>
    <row r="17399" spans="22:22" x14ac:dyDescent="0.35">
      <c r="V17399" s="17"/>
    </row>
    <row r="17400" spans="22:22" x14ac:dyDescent="0.35">
      <c r="V17400" s="17"/>
    </row>
    <row r="17401" spans="22:22" x14ac:dyDescent="0.35">
      <c r="V17401" s="17"/>
    </row>
    <row r="17402" spans="22:22" x14ac:dyDescent="0.35">
      <c r="V17402" s="17"/>
    </row>
    <row r="17403" spans="22:22" x14ac:dyDescent="0.35">
      <c r="V17403" s="17"/>
    </row>
    <row r="17404" spans="22:22" x14ac:dyDescent="0.35">
      <c r="V17404" s="17"/>
    </row>
    <row r="17405" spans="22:22" x14ac:dyDescent="0.35">
      <c r="V17405" s="17"/>
    </row>
    <row r="17406" spans="22:22" x14ac:dyDescent="0.35">
      <c r="V17406" s="17"/>
    </row>
    <row r="17407" spans="22:22" x14ac:dyDescent="0.35">
      <c r="V17407" s="17"/>
    </row>
    <row r="17408" spans="22:22" x14ac:dyDescent="0.35">
      <c r="V17408" s="17"/>
    </row>
    <row r="17409" spans="22:22" x14ac:dyDescent="0.35">
      <c r="V17409" s="17"/>
    </row>
    <row r="17410" spans="22:22" x14ac:dyDescent="0.35">
      <c r="V17410" s="17"/>
    </row>
    <row r="17411" spans="22:22" x14ac:dyDescent="0.35">
      <c r="V17411" s="17"/>
    </row>
    <row r="17412" spans="22:22" x14ac:dyDescent="0.35">
      <c r="V17412" s="17"/>
    </row>
    <row r="17413" spans="22:22" x14ac:dyDescent="0.35">
      <c r="V17413" s="17"/>
    </row>
    <row r="17414" spans="22:22" x14ac:dyDescent="0.35">
      <c r="V17414" s="17"/>
    </row>
    <row r="17415" spans="22:22" x14ac:dyDescent="0.35">
      <c r="V17415" s="17"/>
    </row>
    <row r="17416" spans="22:22" x14ac:dyDescent="0.35">
      <c r="V17416" s="17"/>
    </row>
    <row r="17417" spans="22:22" x14ac:dyDescent="0.35">
      <c r="V17417" s="17"/>
    </row>
    <row r="17418" spans="22:22" x14ac:dyDescent="0.35">
      <c r="V17418" s="17"/>
    </row>
    <row r="17419" spans="22:22" x14ac:dyDescent="0.35">
      <c r="V17419" s="17"/>
    </row>
    <row r="17420" spans="22:22" x14ac:dyDescent="0.35">
      <c r="V17420" s="17"/>
    </row>
    <row r="17421" spans="22:22" x14ac:dyDescent="0.35">
      <c r="V17421" s="17"/>
    </row>
    <row r="17422" spans="22:22" x14ac:dyDescent="0.35">
      <c r="V17422" s="17"/>
    </row>
    <row r="17423" spans="22:22" x14ac:dyDescent="0.35">
      <c r="V17423" s="17"/>
    </row>
    <row r="17424" spans="22:22" x14ac:dyDescent="0.35">
      <c r="V17424" s="17"/>
    </row>
    <row r="17425" spans="22:22" x14ac:dyDescent="0.35">
      <c r="V17425" s="17"/>
    </row>
    <row r="17426" spans="22:22" x14ac:dyDescent="0.35">
      <c r="V17426" s="17"/>
    </row>
    <row r="17427" spans="22:22" x14ac:dyDescent="0.35">
      <c r="V17427" s="17"/>
    </row>
    <row r="17428" spans="22:22" x14ac:dyDescent="0.35">
      <c r="V17428" s="17"/>
    </row>
    <row r="17429" spans="22:22" x14ac:dyDescent="0.35">
      <c r="V17429" s="17"/>
    </row>
    <row r="17430" spans="22:22" x14ac:dyDescent="0.35">
      <c r="V17430" s="17"/>
    </row>
    <row r="17431" spans="22:22" x14ac:dyDescent="0.35">
      <c r="V17431" s="17"/>
    </row>
    <row r="17432" spans="22:22" x14ac:dyDescent="0.35">
      <c r="V17432" s="17"/>
    </row>
    <row r="17433" spans="22:22" x14ac:dyDescent="0.35">
      <c r="V17433" s="17"/>
    </row>
    <row r="17434" spans="22:22" x14ac:dyDescent="0.35">
      <c r="V17434" s="17"/>
    </row>
    <row r="17435" spans="22:22" x14ac:dyDescent="0.35">
      <c r="V17435" s="17"/>
    </row>
    <row r="17436" spans="22:22" x14ac:dyDescent="0.35">
      <c r="V17436" s="17"/>
    </row>
    <row r="17437" spans="22:22" x14ac:dyDescent="0.35">
      <c r="V17437" s="17"/>
    </row>
    <row r="17438" spans="22:22" x14ac:dyDescent="0.35">
      <c r="V17438" s="17"/>
    </row>
    <row r="17439" spans="22:22" x14ac:dyDescent="0.35">
      <c r="V17439" s="17"/>
    </row>
    <row r="17440" spans="22:22" x14ac:dyDescent="0.35">
      <c r="V17440" s="17"/>
    </row>
    <row r="17441" spans="22:22" x14ac:dyDescent="0.35">
      <c r="V17441" s="17"/>
    </row>
    <row r="17442" spans="22:22" x14ac:dyDescent="0.35">
      <c r="V17442" s="17"/>
    </row>
    <row r="17443" spans="22:22" x14ac:dyDescent="0.35">
      <c r="V17443" s="17"/>
    </row>
    <row r="17444" spans="22:22" x14ac:dyDescent="0.35">
      <c r="V17444" s="17"/>
    </row>
    <row r="17445" spans="22:22" x14ac:dyDescent="0.35">
      <c r="V17445" s="17"/>
    </row>
    <row r="17446" spans="22:22" x14ac:dyDescent="0.35">
      <c r="V17446" s="17"/>
    </row>
    <row r="17447" spans="22:22" x14ac:dyDescent="0.35">
      <c r="V17447" s="17"/>
    </row>
    <row r="17448" spans="22:22" x14ac:dyDescent="0.35">
      <c r="V17448" s="17"/>
    </row>
    <row r="17449" spans="22:22" x14ac:dyDescent="0.35">
      <c r="V17449" s="17"/>
    </row>
    <row r="17450" spans="22:22" x14ac:dyDescent="0.35">
      <c r="V17450" s="17"/>
    </row>
    <row r="17451" spans="22:22" x14ac:dyDescent="0.35">
      <c r="V17451" s="17"/>
    </row>
    <row r="17452" spans="22:22" x14ac:dyDescent="0.35">
      <c r="V17452" s="17"/>
    </row>
    <row r="17453" spans="22:22" x14ac:dyDescent="0.35">
      <c r="V17453" s="17"/>
    </row>
    <row r="17454" spans="22:22" x14ac:dyDescent="0.35">
      <c r="V17454" s="17"/>
    </row>
    <row r="17455" spans="22:22" x14ac:dyDescent="0.35">
      <c r="V17455" s="17"/>
    </row>
    <row r="17456" spans="22:22" x14ac:dyDescent="0.35">
      <c r="V17456" s="17"/>
    </row>
    <row r="17457" spans="22:22" x14ac:dyDescent="0.35">
      <c r="V17457" s="17"/>
    </row>
    <row r="17458" spans="22:22" x14ac:dyDescent="0.35">
      <c r="V17458" s="17"/>
    </row>
    <row r="17459" spans="22:22" x14ac:dyDescent="0.35">
      <c r="V17459" s="17"/>
    </row>
    <row r="17460" spans="22:22" x14ac:dyDescent="0.35">
      <c r="V17460" s="17"/>
    </row>
    <row r="17461" spans="22:22" x14ac:dyDescent="0.35">
      <c r="V17461" s="17"/>
    </row>
    <row r="17462" spans="22:22" x14ac:dyDescent="0.35">
      <c r="V17462" s="17"/>
    </row>
    <row r="17463" spans="22:22" x14ac:dyDescent="0.35">
      <c r="V17463" s="17"/>
    </row>
    <row r="17464" spans="22:22" x14ac:dyDescent="0.35">
      <c r="V17464" s="17"/>
    </row>
    <row r="17465" spans="22:22" x14ac:dyDescent="0.35">
      <c r="V17465" s="17"/>
    </row>
    <row r="17466" spans="22:22" x14ac:dyDescent="0.35">
      <c r="V17466" s="17"/>
    </row>
    <row r="17467" spans="22:22" x14ac:dyDescent="0.35">
      <c r="V17467" s="17"/>
    </row>
    <row r="17468" spans="22:22" x14ac:dyDescent="0.35">
      <c r="V17468" s="17"/>
    </row>
    <row r="17469" spans="22:22" x14ac:dyDescent="0.35">
      <c r="V17469" s="17"/>
    </row>
    <row r="17470" spans="22:22" x14ac:dyDescent="0.35">
      <c r="V17470" s="17"/>
    </row>
    <row r="17471" spans="22:22" x14ac:dyDescent="0.35">
      <c r="V17471" s="17"/>
    </row>
    <row r="17472" spans="22:22" x14ac:dyDescent="0.35">
      <c r="V17472" s="17"/>
    </row>
    <row r="17473" spans="22:22" x14ac:dyDescent="0.35">
      <c r="V17473" s="17"/>
    </row>
    <row r="17474" spans="22:22" x14ac:dyDescent="0.35">
      <c r="V17474" s="17"/>
    </row>
    <row r="17475" spans="22:22" x14ac:dyDescent="0.35">
      <c r="V17475" s="17"/>
    </row>
    <row r="17476" spans="22:22" x14ac:dyDescent="0.35">
      <c r="V17476" s="17"/>
    </row>
    <row r="17477" spans="22:22" x14ac:dyDescent="0.35">
      <c r="V17477" s="17"/>
    </row>
    <row r="17478" spans="22:22" x14ac:dyDescent="0.35">
      <c r="V17478" s="17"/>
    </row>
    <row r="17479" spans="22:22" x14ac:dyDescent="0.35">
      <c r="V17479" s="17"/>
    </row>
    <row r="17480" spans="22:22" x14ac:dyDescent="0.35">
      <c r="V17480" s="17"/>
    </row>
    <row r="17481" spans="22:22" x14ac:dyDescent="0.35">
      <c r="V17481" s="17"/>
    </row>
    <row r="17482" spans="22:22" x14ac:dyDescent="0.35">
      <c r="V17482" s="17"/>
    </row>
    <row r="17483" spans="22:22" x14ac:dyDescent="0.35">
      <c r="V17483" s="17"/>
    </row>
    <row r="17484" spans="22:22" x14ac:dyDescent="0.35">
      <c r="V17484" s="17"/>
    </row>
    <row r="17485" spans="22:22" x14ac:dyDescent="0.35">
      <c r="V17485" s="17"/>
    </row>
    <row r="17486" spans="22:22" x14ac:dyDescent="0.35">
      <c r="V17486" s="17"/>
    </row>
    <row r="17487" spans="22:22" x14ac:dyDescent="0.35">
      <c r="V17487" s="17"/>
    </row>
    <row r="17488" spans="22:22" x14ac:dyDescent="0.35">
      <c r="V17488" s="17"/>
    </row>
    <row r="17489" spans="22:22" x14ac:dyDescent="0.35">
      <c r="V17489" s="17"/>
    </row>
    <row r="17490" spans="22:22" x14ac:dyDescent="0.35">
      <c r="V17490" s="17"/>
    </row>
    <row r="17491" spans="22:22" x14ac:dyDescent="0.35">
      <c r="V17491" s="17"/>
    </row>
    <row r="17492" spans="22:22" x14ac:dyDescent="0.35">
      <c r="V17492" s="17"/>
    </row>
    <row r="17493" spans="22:22" x14ac:dyDescent="0.35">
      <c r="V17493" s="17"/>
    </row>
    <row r="17494" spans="22:22" x14ac:dyDescent="0.35">
      <c r="V17494" s="17"/>
    </row>
    <row r="17495" spans="22:22" x14ac:dyDescent="0.35">
      <c r="V17495" s="17"/>
    </row>
    <row r="17496" spans="22:22" x14ac:dyDescent="0.35">
      <c r="V17496" s="17"/>
    </row>
    <row r="17497" spans="22:22" x14ac:dyDescent="0.35">
      <c r="V17497" s="17"/>
    </row>
    <row r="17498" spans="22:22" x14ac:dyDescent="0.35">
      <c r="V17498" s="17"/>
    </row>
    <row r="17499" spans="22:22" x14ac:dyDescent="0.35">
      <c r="V17499" s="17"/>
    </row>
    <row r="17500" spans="22:22" x14ac:dyDescent="0.35">
      <c r="V17500" s="17"/>
    </row>
    <row r="17501" spans="22:22" x14ac:dyDescent="0.35">
      <c r="V17501" s="17"/>
    </row>
    <row r="17502" spans="22:22" x14ac:dyDescent="0.35">
      <c r="V17502" s="17"/>
    </row>
    <row r="17503" spans="22:22" x14ac:dyDescent="0.35">
      <c r="V17503" s="17"/>
    </row>
    <row r="17504" spans="22:22" x14ac:dyDescent="0.35">
      <c r="V17504" s="17"/>
    </row>
    <row r="17505" spans="22:22" x14ac:dyDescent="0.35">
      <c r="V17505" s="17"/>
    </row>
    <row r="17506" spans="22:22" x14ac:dyDescent="0.35">
      <c r="V17506" s="17"/>
    </row>
    <row r="17507" spans="22:22" x14ac:dyDescent="0.35">
      <c r="V17507" s="17"/>
    </row>
    <row r="17508" spans="22:22" x14ac:dyDescent="0.35">
      <c r="V17508" s="17"/>
    </row>
    <row r="17509" spans="22:22" x14ac:dyDescent="0.35">
      <c r="V17509" s="17"/>
    </row>
    <row r="17510" spans="22:22" x14ac:dyDescent="0.35">
      <c r="V17510" s="17"/>
    </row>
    <row r="17511" spans="22:22" x14ac:dyDescent="0.35">
      <c r="V17511" s="17"/>
    </row>
    <row r="17512" spans="22:22" x14ac:dyDescent="0.35">
      <c r="V17512" s="17"/>
    </row>
    <row r="17513" spans="22:22" x14ac:dyDescent="0.35">
      <c r="V17513" s="17"/>
    </row>
    <row r="17514" spans="22:22" x14ac:dyDescent="0.35">
      <c r="V17514" s="17"/>
    </row>
    <row r="17515" spans="22:22" x14ac:dyDescent="0.35">
      <c r="V17515" s="17"/>
    </row>
    <row r="17516" spans="22:22" x14ac:dyDescent="0.35">
      <c r="V17516" s="17"/>
    </row>
    <row r="17517" spans="22:22" x14ac:dyDescent="0.35">
      <c r="V17517" s="17"/>
    </row>
    <row r="17518" spans="22:22" x14ac:dyDescent="0.35">
      <c r="V17518" s="17"/>
    </row>
    <row r="17519" spans="22:22" x14ac:dyDescent="0.35">
      <c r="V17519" s="17"/>
    </row>
    <row r="17520" spans="22:22" x14ac:dyDescent="0.35">
      <c r="V17520" s="17"/>
    </row>
    <row r="17521" spans="22:22" x14ac:dyDescent="0.35">
      <c r="V17521" s="17"/>
    </row>
    <row r="17522" spans="22:22" x14ac:dyDescent="0.35">
      <c r="V17522" s="17"/>
    </row>
    <row r="17523" spans="22:22" x14ac:dyDescent="0.35">
      <c r="V17523" s="17"/>
    </row>
    <row r="17524" spans="22:22" x14ac:dyDescent="0.35">
      <c r="V17524" s="17"/>
    </row>
    <row r="17525" spans="22:22" x14ac:dyDescent="0.35">
      <c r="V17525" s="17"/>
    </row>
    <row r="17526" spans="22:22" x14ac:dyDescent="0.35">
      <c r="V17526" s="17"/>
    </row>
    <row r="17527" spans="22:22" x14ac:dyDescent="0.35">
      <c r="V17527" s="17"/>
    </row>
    <row r="17528" spans="22:22" x14ac:dyDescent="0.35">
      <c r="V17528" s="17"/>
    </row>
    <row r="17529" spans="22:22" x14ac:dyDescent="0.35">
      <c r="V17529" s="17"/>
    </row>
    <row r="17530" spans="22:22" x14ac:dyDescent="0.35">
      <c r="V17530" s="17"/>
    </row>
    <row r="17531" spans="22:22" x14ac:dyDescent="0.35">
      <c r="V17531" s="17"/>
    </row>
    <row r="17532" spans="22:22" x14ac:dyDescent="0.35">
      <c r="V17532" s="17"/>
    </row>
    <row r="17533" spans="22:22" x14ac:dyDescent="0.35">
      <c r="V17533" s="17"/>
    </row>
    <row r="17534" spans="22:22" x14ac:dyDescent="0.35">
      <c r="V17534" s="17"/>
    </row>
    <row r="17535" spans="22:22" x14ac:dyDescent="0.35">
      <c r="V17535" s="17"/>
    </row>
    <row r="17536" spans="22:22" x14ac:dyDescent="0.35">
      <c r="V17536" s="17"/>
    </row>
    <row r="17537" spans="22:22" x14ac:dyDescent="0.35">
      <c r="V17537" s="17"/>
    </row>
    <row r="17538" spans="22:22" x14ac:dyDescent="0.35">
      <c r="V17538" s="17"/>
    </row>
    <row r="17539" spans="22:22" x14ac:dyDescent="0.35">
      <c r="V17539" s="17"/>
    </row>
    <row r="17540" spans="22:22" x14ac:dyDescent="0.35">
      <c r="V17540" s="17"/>
    </row>
    <row r="17541" spans="22:22" x14ac:dyDescent="0.35">
      <c r="V17541" s="17"/>
    </row>
    <row r="17542" spans="22:22" x14ac:dyDescent="0.35">
      <c r="V17542" s="17"/>
    </row>
    <row r="17543" spans="22:22" x14ac:dyDescent="0.35">
      <c r="V17543" s="17"/>
    </row>
    <row r="17544" spans="22:22" x14ac:dyDescent="0.35">
      <c r="V17544" s="17"/>
    </row>
    <row r="17545" spans="22:22" x14ac:dyDescent="0.35">
      <c r="V17545" s="17"/>
    </row>
    <row r="17546" spans="22:22" x14ac:dyDescent="0.35">
      <c r="V17546" s="17"/>
    </row>
    <row r="17547" spans="22:22" x14ac:dyDescent="0.35">
      <c r="V17547" s="17"/>
    </row>
    <row r="17548" spans="22:22" x14ac:dyDescent="0.35">
      <c r="V17548" s="17"/>
    </row>
    <row r="17549" spans="22:22" x14ac:dyDescent="0.35">
      <c r="V17549" s="17"/>
    </row>
    <row r="17550" spans="22:22" x14ac:dyDescent="0.35">
      <c r="V17550" s="17"/>
    </row>
    <row r="17551" spans="22:22" x14ac:dyDescent="0.35">
      <c r="V17551" s="17"/>
    </row>
    <row r="17552" spans="22:22" x14ac:dyDescent="0.35">
      <c r="V17552" s="17"/>
    </row>
    <row r="17553" spans="22:22" x14ac:dyDescent="0.35">
      <c r="V17553" s="17"/>
    </row>
    <row r="17554" spans="22:22" x14ac:dyDescent="0.35">
      <c r="V17554" s="17"/>
    </row>
    <row r="17555" spans="22:22" x14ac:dyDescent="0.35">
      <c r="V17555" s="17"/>
    </row>
    <row r="17556" spans="22:22" x14ac:dyDescent="0.35">
      <c r="V17556" s="17"/>
    </row>
    <row r="17557" spans="22:22" x14ac:dyDescent="0.35">
      <c r="V17557" s="17"/>
    </row>
    <row r="17558" spans="22:22" x14ac:dyDescent="0.35">
      <c r="V17558" s="17"/>
    </row>
    <row r="17559" spans="22:22" x14ac:dyDescent="0.35">
      <c r="V17559" s="17"/>
    </row>
    <row r="17560" spans="22:22" x14ac:dyDescent="0.35">
      <c r="V17560" s="17"/>
    </row>
    <row r="17561" spans="22:22" x14ac:dyDescent="0.35">
      <c r="V17561" s="17"/>
    </row>
    <row r="17562" spans="22:22" x14ac:dyDescent="0.35">
      <c r="V17562" s="17"/>
    </row>
    <row r="17563" spans="22:22" x14ac:dyDescent="0.35">
      <c r="V17563" s="17"/>
    </row>
    <row r="17564" spans="22:22" x14ac:dyDescent="0.35">
      <c r="V17564" s="17"/>
    </row>
    <row r="17565" spans="22:22" x14ac:dyDescent="0.35">
      <c r="V17565" s="17"/>
    </row>
    <row r="17566" spans="22:22" x14ac:dyDescent="0.35">
      <c r="V17566" s="17"/>
    </row>
    <row r="17567" spans="22:22" x14ac:dyDescent="0.35">
      <c r="V17567" s="17"/>
    </row>
    <row r="17568" spans="22:22" x14ac:dyDescent="0.35">
      <c r="V17568" s="17"/>
    </row>
    <row r="17569" spans="22:22" x14ac:dyDescent="0.35">
      <c r="V17569" s="17"/>
    </row>
    <row r="17570" spans="22:22" x14ac:dyDescent="0.35">
      <c r="V17570" s="17"/>
    </row>
    <row r="17571" spans="22:22" x14ac:dyDescent="0.35">
      <c r="V17571" s="17"/>
    </row>
    <row r="17572" spans="22:22" x14ac:dyDescent="0.35">
      <c r="V17572" s="17"/>
    </row>
    <row r="17573" spans="22:22" x14ac:dyDescent="0.35">
      <c r="V17573" s="17"/>
    </row>
    <row r="17574" spans="22:22" x14ac:dyDescent="0.35">
      <c r="V17574" s="17"/>
    </row>
    <row r="17575" spans="22:22" x14ac:dyDescent="0.35">
      <c r="V17575" s="17"/>
    </row>
    <row r="17576" spans="22:22" x14ac:dyDescent="0.35">
      <c r="V17576" s="17"/>
    </row>
    <row r="17577" spans="22:22" x14ac:dyDescent="0.35">
      <c r="V17577" s="17"/>
    </row>
    <row r="17578" spans="22:22" x14ac:dyDescent="0.35">
      <c r="V17578" s="17"/>
    </row>
    <row r="17579" spans="22:22" x14ac:dyDescent="0.35">
      <c r="V17579" s="17"/>
    </row>
    <row r="17580" spans="22:22" x14ac:dyDescent="0.35">
      <c r="V17580" s="17"/>
    </row>
    <row r="17581" spans="22:22" x14ac:dyDescent="0.35">
      <c r="V17581" s="17"/>
    </row>
    <row r="17582" spans="22:22" x14ac:dyDescent="0.35">
      <c r="V17582" s="17"/>
    </row>
    <row r="17583" spans="22:22" x14ac:dyDescent="0.35">
      <c r="V17583" s="17"/>
    </row>
    <row r="17584" spans="22:22" x14ac:dyDescent="0.35">
      <c r="V17584" s="17"/>
    </row>
    <row r="17585" spans="22:22" x14ac:dyDescent="0.35">
      <c r="V17585" s="17"/>
    </row>
    <row r="17586" spans="22:22" x14ac:dyDescent="0.35">
      <c r="V17586" s="17"/>
    </row>
    <row r="17587" spans="22:22" x14ac:dyDescent="0.35">
      <c r="V17587" s="17"/>
    </row>
    <row r="17588" spans="22:22" x14ac:dyDescent="0.35">
      <c r="V17588" s="17"/>
    </row>
    <row r="17589" spans="22:22" x14ac:dyDescent="0.35">
      <c r="V17589" s="17"/>
    </row>
    <row r="17590" spans="22:22" x14ac:dyDescent="0.35">
      <c r="V17590" s="17"/>
    </row>
    <row r="17591" spans="22:22" x14ac:dyDescent="0.35">
      <c r="V17591" s="17"/>
    </row>
    <row r="17592" spans="22:22" x14ac:dyDescent="0.35">
      <c r="V17592" s="17"/>
    </row>
    <row r="17593" spans="22:22" x14ac:dyDescent="0.35">
      <c r="V17593" s="17"/>
    </row>
    <row r="17594" spans="22:22" x14ac:dyDescent="0.35">
      <c r="V17594" s="17"/>
    </row>
    <row r="17595" spans="22:22" x14ac:dyDescent="0.35">
      <c r="V17595" s="17"/>
    </row>
    <row r="17596" spans="22:22" x14ac:dyDescent="0.35">
      <c r="V17596" s="17"/>
    </row>
    <row r="17597" spans="22:22" x14ac:dyDescent="0.35">
      <c r="V17597" s="17"/>
    </row>
    <row r="17598" spans="22:22" x14ac:dyDescent="0.35">
      <c r="V17598" s="17"/>
    </row>
    <row r="17599" spans="22:22" x14ac:dyDescent="0.35">
      <c r="V17599" s="17"/>
    </row>
    <row r="17600" spans="22:22" x14ac:dyDescent="0.35">
      <c r="V17600" s="17"/>
    </row>
    <row r="17601" spans="22:22" x14ac:dyDescent="0.35">
      <c r="V17601" s="17"/>
    </row>
    <row r="17602" spans="22:22" x14ac:dyDescent="0.35">
      <c r="V17602" s="17"/>
    </row>
    <row r="17603" spans="22:22" x14ac:dyDescent="0.35">
      <c r="V17603" s="17"/>
    </row>
    <row r="17604" spans="22:22" x14ac:dyDescent="0.35">
      <c r="V17604" s="17"/>
    </row>
    <row r="17605" spans="22:22" x14ac:dyDescent="0.35">
      <c r="V17605" s="17"/>
    </row>
    <row r="17606" spans="22:22" x14ac:dyDescent="0.35">
      <c r="V17606" s="17"/>
    </row>
    <row r="17607" spans="22:22" x14ac:dyDescent="0.35">
      <c r="V17607" s="17"/>
    </row>
    <row r="17608" spans="22:22" x14ac:dyDescent="0.35">
      <c r="V17608" s="17"/>
    </row>
    <row r="17609" spans="22:22" x14ac:dyDescent="0.35">
      <c r="V17609" s="17"/>
    </row>
    <row r="17610" spans="22:22" x14ac:dyDescent="0.35">
      <c r="V17610" s="17"/>
    </row>
    <row r="17611" spans="22:22" x14ac:dyDescent="0.35">
      <c r="V17611" s="17"/>
    </row>
    <row r="17612" spans="22:22" x14ac:dyDescent="0.35">
      <c r="V17612" s="17"/>
    </row>
    <row r="17613" spans="22:22" x14ac:dyDescent="0.35">
      <c r="V17613" s="17"/>
    </row>
    <row r="17614" spans="22:22" x14ac:dyDescent="0.35">
      <c r="V17614" s="17"/>
    </row>
    <row r="17615" spans="22:22" x14ac:dyDescent="0.35">
      <c r="V17615" s="17"/>
    </row>
    <row r="17616" spans="22:22" x14ac:dyDescent="0.35">
      <c r="V17616" s="17"/>
    </row>
    <row r="17617" spans="22:22" x14ac:dyDescent="0.35">
      <c r="V17617" s="17"/>
    </row>
    <row r="17618" spans="22:22" x14ac:dyDescent="0.35">
      <c r="V17618" s="17"/>
    </row>
    <row r="17619" spans="22:22" x14ac:dyDescent="0.35">
      <c r="V17619" s="17"/>
    </row>
    <row r="17620" spans="22:22" x14ac:dyDescent="0.35">
      <c r="V17620" s="17"/>
    </row>
    <row r="17621" spans="22:22" x14ac:dyDescent="0.35">
      <c r="V17621" s="17"/>
    </row>
    <row r="17622" spans="22:22" x14ac:dyDescent="0.35">
      <c r="V17622" s="17"/>
    </row>
    <row r="17623" spans="22:22" x14ac:dyDescent="0.35">
      <c r="V17623" s="17"/>
    </row>
    <row r="17624" spans="22:22" x14ac:dyDescent="0.35">
      <c r="V17624" s="17"/>
    </row>
    <row r="17625" spans="22:22" x14ac:dyDescent="0.35">
      <c r="V17625" s="17"/>
    </row>
    <row r="17626" spans="22:22" x14ac:dyDescent="0.35">
      <c r="V17626" s="17"/>
    </row>
    <row r="17627" spans="22:22" x14ac:dyDescent="0.35">
      <c r="V17627" s="17"/>
    </row>
    <row r="17628" spans="22:22" x14ac:dyDescent="0.35">
      <c r="V17628" s="17"/>
    </row>
    <row r="17629" spans="22:22" x14ac:dyDescent="0.35">
      <c r="V17629" s="17"/>
    </row>
    <row r="17630" spans="22:22" x14ac:dyDescent="0.35">
      <c r="V17630" s="17"/>
    </row>
    <row r="17631" spans="22:22" x14ac:dyDescent="0.35">
      <c r="V17631" s="17"/>
    </row>
    <row r="17632" spans="22:22" x14ac:dyDescent="0.35">
      <c r="V17632" s="17"/>
    </row>
    <row r="17633" spans="22:22" x14ac:dyDescent="0.35">
      <c r="V17633" s="17"/>
    </row>
    <row r="17634" spans="22:22" x14ac:dyDescent="0.35">
      <c r="V17634" s="17"/>
    </row>
    <row r="17635" spans="22:22" x14ac:dyDescent="0.35">
      <c r="V17635" s="17"/>
    </row>
    <row r="17636" spans="22:22" x14ac:dyDescent="0.35">
      <c r="V17636" s="17"/>
    </row>
    <row r="17637" spans="22:22" x14ac:dyDescent="0.35">
      <c r="V17637" s="17"/>
    </row>
    <row r="17638" spans="22:22" x14ac:dyDescent="0.35">
      <c r="V17638" s="17"/>
    </row>
    <row r="17639" spans="22:22" x14ac:dyDescent="0.35">
      <c r="V17639" s="17"/>
    </row>
    <row r="17640" spans="22:22" x14ac:dyDescent="0.35">
      <c r="V17640" s="17"/>
    </row>
    <row r="17641" spans="22:22" x14ac:dyDescent="0.35">
      <c r="V17641" s="17"/>
    </row>
    <row r="17642" spans="22:22" x14ac:dyDescent="0.35">
      <c r="V17642" s="17"/>
    </row>
    <row r="17643" spans="22:22" x14ac:dyDescent="0.35">
      <c r="V17643" s="17"/>
    </row>
    <row r="17644" spans="22:22" x14ac:dyDescent="0.35">
      <c r="V17644" s="17"/>
    </row>
    <row r="17645" spans="22:22" x14ac:dyDescent="0.35">
      <c r="V17645" s="17"/>
    </row>
    <row r="17646" spans="22:22" x14ac:dyDescent="0.35">
      <c r="V17646" s="17"/>
    </row>
    <row r="17647" spans="22:22" x14ac:dyDescent="0.35">
      <c r="V17647" s="17"/>
    </row>
    <row r="17648" spans="22:22" x14ac:dyDescent="0.35">
      <c r="V17648" s="17"/>
    </row>
    <row r="17649" spans="22:22" x14ac:dyDescent="0.35">
      <c r="V17649" s="17"/>
    </row>
    <row r="17650" spans="22:22" x14ac:dyDescent="0.35">
      <c r="V17650" s="17"/>
    </row>
    <row r="17651" spans="22:22" x14ac:dyDescent="0.35">
      <c r="V17651" s="17"/>
    </row>
    <row r="17652" spans="22:22" x14ac:dyDescent="0.35">
      <c r="V17652" s="17"/>
    </row>
    <row r="17653" spans="22:22" x14ac:dyDescent="0.35">
      <c r="V17653" s="17"/>
    </row>
    <row r="17654" spans="22:22" x14ac:dyDescent="0.35">
      <c r="V17654" s="17"/>
    </row>
    <row r="17655" spans="22:22" x14ac:dyDescent="0.35">
      <c r="V17655" s="17"/>
    </row>
    <row r="17656" spans="22:22" x14ac:dyDescent="0.35">
      <c r="V17656" s="17"/>
    </row>
    <row r="17657" spans="22:22" x14ac:dyDescent="0.35">
      <c r="V17657" s="17"/>
    </row>
    <row r="17658" spans="22:22" x14ac:dyDescent="0.35">
      <c r="V17658" s="17"/>
    </row>
    <row r="17659" spans="22:22" x14ac:dyDescent="0.35">
      <c r="V17659" s="17"/>
    </row>
    <row r="17660" spans="22:22" x14ac:dyDescent="0.35">
      <c r="V17660" s="17"/>
    </row>
    <row r="17661" spans="22:22" x14ac:dyDescent="0.35">
      <c r="V17661" s="17"/>
    </row>
    <row r="17662" spans="22:22" x14ac:dyDescent="0.35">
      <c r="V17662" s="17"/>
    </row>
    <row r="17663" spans="22:22" x14ac:dyDescent="0.35">
      <c r="V17663" s="17"/>
    </row>
    <row r="17664" spans="22:22" x14ac:dyDescent="0.35">
      <c r="V17664" s="17"/>
    </row>
    <row r="17665" spans="22:22" x14ac:dyDescent="0.35">
      <c r="V17665" s="17"/>
    </row>
    <row r="17666" spans="22:22" x14ac:dyDescent="0.35">
      <c r="V17666" s="17"/>
    </row>
    <row r="17667" spans="22:22" x14ac:dyDescent="0.35">
      <c r="V17667" s="17"/>
    </row>
    <row r="17668" spans="22:22" x14ac:dyDescent="0.35">
      <c r="V17668" s="17"/>
    </row>
    <row r="17669" spans="22:22" x14ac:dyDescent="0.35">
      <c r="V17669" s="17"/>
    </row>
    <row r="17670" spans="22:22" x14ac:dyDescent="0.35">
      <c r="V17670" s="17"/>
    </row>
    <row r="17671" spans="22:22" x14ac:dyDescent="0.35">
      <c r="V17671" s="17"/>
    </row>
    <row r="17672" spans="22:22" x14ac:dyDescent="0.35">
      <c r="V17672" s="17"/>
    </row>
    <row r="17673" spans="22:22" x14ac:dyDescent="0.35">
      <c r="V17673" s="17"/>
    </row>
    <row r="17674" spans="22:22" x14ac:dyDescent="0.35">
      <c r="V17674" s="17"/>
    </row>
    <row r="17675" spans="22:22" x14ac:dyDescent="0.35">
      <c r="V17675" s="17"/>
    </row>
    <row r="17676" spans="22:22" x14ac:dyDescent="0.35">
      <c r="V17676" s="17"/>
    </row>
    <row r="17677" spans="22:22" x14ac:dyDescent="0.35">
      <c r="V17677" s="17"/>
    </row>
    <row r="17678" spans="22:22" x14ac:dyDescent="0.35">
      <c r="V17678" s="17"/>
    </row>
    <row r="17679" spans="22:22" x14ac:dyDescent="0.35">
      <c r="V17679" s="17"/>
    </row>
    <row r="17680" spans="22:22" x14ac:dyDescent="0.35">
      <c r="V17680" s="17"/>
    </row>
    <row r="17681" spans="22:22" x14ac:dyDescent="0.35">
      <c r="V17681" s="17"/>
    </row>
    <row r="17682" spans="22:22" x14ac:dyDescent="0.35">
      <c r="V17682" s="17"/>
    </row>
    <row r="17683" spans="22:22" x14ac:dyDescent="0.35">
      <c r="V17683" s="17"/>
    </row>
    <row r="17684" spans="22:22" x14ac:dyDescent="0.35">
      <c r="V17684" s="17"/>
    </row>
    <row r="17685" spans="22:22" x14ac:dyDescent="0.35">
      <c r="V17685" s="17"/>
    </row>
    <row r="17686" spans="22:22" x14ac:dyDescent="0.35">
      <c r="V17686" s="17"/>
    </row>
    <row r="17687" spans="22:22" x14ac:dyDescent="0.35">
      <c r="V17687" s="17"/>
    </row>
    <row r="17688" spans="22:22" x14ac:dyDescent="0.35">
      <c r="V17688" s="17"/>
    </row>
    <row r="17689" spans="22:22" x14ac:dyDescent="0.35">
      <c r="V17689" s="17"/>
    </row>
    <row r="17690" spans="22:22" x14ac:dyDescent="0.35">
      <c r="V17690" s="17"/>
    </row>
    <row r="17691" spans="22:22" x14ac:dyDescent="0.35">
      <c r="V17691" s="17"/>
    </row>
    <row r="17692" spans="22:22" x14ac:dyDescent="0.35">
      <c r="V17692" s="17"/>
    </row>
    <row r="17693" spans="22:22" x14ac:dyDescent="0.35">
      <c r="V17693" s="17"/>
    </row>
    <row r="17694" spans="22:22" x14ac:dyDescent="0.35">
      <c r="V17694" s="17"/>
    </row>
    <row r="17695" spans="22:22" x14ac:dyDescent="0.35">
      <c r="V17695" s="17"/>
    </row>
    <row r="17696" spans="22:22" x14ac:dyDescent="0.35">
      <c r="V17696" s="17"/>
    </row>
    <row r="17697" spans="22:22" x14ac:dyDescent="0.35">
      <c r="V17697" s="17"/>
    </row>
    <row r="17698" spans="22:22" x14ac:dyDescent="0.35">
      <c r="V17698" s="17"/>
    </row>
    <row r="17699" spans="22:22" x14ac:dyDescent="0.35">
      <c r="V17699" s="17"/>
    </row>
    <row r="17700" spans="22:22" x14ac:dyDescent="0.35">
      <c r="V17700" s="17"/>
    </row>
    <row r="17701" spans="22:22" x14ac:dyDescent="0.35">
      <c r="V17701" s="17"/>
    </row>
    <row r="17702" spans="22:22" x14ac:dyDescent="0.35">
      <c r="V17702" s="17"/>
    </row>
    <row r="17703" spans="22:22" x14ac:dyDescent="0.35">
      <c r="V17703" s="17"/>
    </row>
    <row r="17704" spans="22:22" x14ac:dyDescent="0.35">
      <c r="V17704" s="17"/>
    </row>
    <row r="17705" spans="22:22" x14ac:dyDescent="0.35">
      <c r="V17705" s="17"/>
    </row>
    <row r="17706" spans="22:22" x14ac:dyDescent="0.35">
      <c r="V17706" s="17"/>
    </row>
    <row r="17707" spans="22:22" x14ac:dyDescent="0.35">
      <c r="V17707" s="17"/>
    </row>
    <row r="17708" spans="22:22" x14ac:dyDescent="0.35">
      <c r="V17708" s="17"/>
    </row>
    <row r="17709" spans="22:22" x14ac:dyDescent="0.35">
      <c r="V17709" s="17"/>
    </row>
    <row r="17710" spans="22:22" x14ac:dyDescent="0.35">
      <c r="V17710" s="17"/>
    </row>
    <row r="17711" spans="22:22" x14ac:dyDescent="0.35">
      <c r="V17711" s="17"/>
    </row>
    <row r="17712" spans="22:22" x14ac:dyDescent="0.35">
      <c r="V17712" s="17"/>
    </row>
    <row r="17713" spans="22:22" x14ac:dyDescent="0.35">
      <c r="V17713" s="17"/>
    </row>
    <row r="17714" spans="22:22" x14ac:dyDescent="0.35">
      <c r="V17714" s="17"/>
    </row>
    <row r="17715" spans="22:22" x14ac:dyDescent="0.35">
      <c r="V17715" s="17"/>
    </row>
    <row r="17716" spans="22:22" x14ac:dyDescent="0.35">
      <c r="V17716" s="17"/>
    </row>
    <row r="17717" spans="22:22" x14ac:dyDescent="0.35">
      <c r="V17717" s="17"/>
    </row>
    <row r="17718" spans="22:22" x14ac:dyDescent="0.35">
      <c r="V17718" s="17"/>
    </row>
    <row r="17719" spans="22:22" x14ac:dyDescent="0.35">
      <c r="V17719" s="17"/>
    </row>
    <row r="17720" spans="22:22" x14ac:dyDescent="0.35">
      <c r="V17720" s="17"/>
    </row>
    <row r="17721" spans="22:22" x14ac:dyDescent="0.35">
      <c r="V17721" s="17"/>
    </row>
    <row r="17722" spans="22:22" x14ac:dyDescent="0.35">
      <c r="V17722" s="17"/>
    </row>
    <row r="17723" spans="22:22" x14ac:dyDescent="0.35">
      <c r="V17723" s="17"/>
    </row>
    <row r="17724" spans="22:22" x14ac:dyDescent="0.35">
      <c r="V17724" s="17"/>
    </row>
    <row r="17725" spans="22:22" x14ac:dyDescent="0.35">
      <c r="V17725" s="17"/>
    </row>
    <row r="17726" spans="22:22" x14ac:dyDescent="0.35">
      <c r="V17726" s="17"/>
    </row>
    <row r="17727" spans="22:22" x14ac:dyDescent="0.35">
      <c r="V17727" s="17"/>
    </row>
    <row r="17728" spans="22:22" x14ac:dyDescent="0.35">
      <c r="V17728" s="17"/>
    </row>
    <row r="17729" spans="22:22" x14ac:dyDescent="0.35">
      <c r="V17729" s="17"/>
    </row>
    <row r="17730" spans="22:22" x14ac:dyDescent="0.35">
      <c r="V17730" s="17"/>
    </row>
    <row r="17731" spans="22:22" x14ac:dyDescent="0.35">
      <c r="V17731" s="17"/>
    </row>
    <row r="17732" spans="22:22" x14ac:dyDescent="0.35">
      <c r="V17732" s="17"/>
    </row>
    <row r="17733" spans="22:22" x14ac:dyDescent="0.35">
      <c r="V17733" s="17"/>
    </row>
    <row r="17734" spans="22:22" x14ac:dyDescent="0.35">
      <c r="V17734" s="17"/>
    </row>
    <row r="17735" spans="22:22" x14ac:dyDescent="0.35">
      <c r="V17735" s="17"/>
    </row>
    <row r="17736" spans="22:22" x14ac:dyDescent="0.35">
      <c r="V17736" s="17"/>
    </row>
    <row r="17737" spans="22:22" x14ac:dyDescent="0.35">
      <c r="V17737" s="17"/>
    </row>
    <row r="17738" spans="22:22" x14ac:dyDescent="0.35">
      <c r="V17738" s="17"/>
    </row>
    <row r="17739" spans="22:22" x14ac:dyDescent="0.35">
      <c r="V17739" s="17"/>
    </row>
    <row r="17740" spans="22:22" x14ac:dyDescent="0.35">
      <c r="V17740" s="17"/>
    </row>
    <row r="17741" spans="22:22" x14ac:dyDescent="0.35">
      <c r="V17741" s="17"/>
    </row>
    <row r="17742" spans="22:22" x14ac:dyDescent="0.35">
      <c r="V17742" s="17"/>
    </row>
    <row r="17743" spans="22:22" x14ac:dyDescent="0.35">
      <c r="V17743" s="17"/>
    </row>
    <row r="17744" spans="22:22" x14ac:dyDescent="0.35">
      <c r="V17744" s="17"/>
    </row>
    <row r="17745" spans="22:22" x14ac:dyDescent="0.35">
      <c r="V17745" s="17"/>
    </row>
    <row r="17746" spans="22:22" x14ac:dyDescent="0.35">
      <c r="V17746" s="17"/>
    </row>
    <row r="17747" spans="22:22" x14ac:dyDescent="0.35">
      <c r="V17747" s="17"/>
    </row>
    <row r="17748" spans="22:22" x14ac:dyDescent="0.35">
      <c r="V17748" s="17"/>
    </row>
    <row r="17749" spans="22:22" x14ac:dyDescent="0.35">
      <c r="V17749" s="17"/>
    </row>
    <row r="17750" spans="22:22" x14ac:dyDescent="0.35">
      <c r="V17750" s="17"/>
    </row>
    <row r="17751" spans="22:22" x14ac:dyDescent="0.35">
      <c r="V17751" s="17"/>
    </row>
    <row r="17752" spans="22:22" x14ac:dyDescent="0.35">
      <c r="V17752" s="17"/>
    </row>
    <row r="17753" spans="22:22" x14ac:dyDescent="0.35">
      <c r="V17753" s="17"/>
    </row>
    <row r="17754" spans="22:22" x14ac:dyDescent="0.35">
      <c r="V17754" s="17"/>
    </row>
    <row r="17755" spans="22:22" x14ac:dyDescent="0.35">
      <c r="V17755" s="17"/>
    </row>
    <row r="17756" spans="22:22" x14ac:dyDescent="0.35">
      <c r="V17756" s="17"/>
    </row>
    <row r="17757" spans="22:22" x14ac:dyDescent="0.35">
      <c r="V17757" s="17"/>
    </row>
    <row r="17758" spans="22:22" x14ac:dyDescent="0.35">
      <c r="V17758" s="17"/>
    </row>
    <row r="17759" spans="22:22" x14ac:dyDescent="0.35">
      <c r="V17759" s="17"/>
    </row>
    <row r="17760" spans="22:22" x14ac:dyDescent="0.35">
      <c r="V17760" s="17"/>
    </row>
    <row r="17761" spans="22:22" x14ac:dyDescent="0.35">
      <c r="V17761" s="17"/>
    </row>
    <row r="17762" spans="22:22" x14ac:dyDescent="0.35">
      <c r="V17762" s="17"/>
    </row>
    <row r="17763" spans="22:22" x14ac:dyDescent="0.35">
      <c r="V17763" s="17"/>
    </row>
    <row r="17764" spans="22:22" x14ac:dyDescent="0.35">
      <c r="V17764" s="17"/>
    </row>
    <row r="17765" spans="22:22" x14ac:dyDescent="0.35">
      <c r="V17765" s="17"/>
    </row>
    <row r="17766" spans="22:22" x14ac:dyDescent="0.35">
      <c r="V17766" s="17"/>
    </row>
    <row r="17767" spans="22:22" x14ac:dyDescent="0.35">
      <c r="V17767" s="17"/>
    </row>
    <row r="17768" spans="22:22" x14ac:dyDescent="0.35">
      <c r="V17768" s="17"/>
    </row>
    <row r="17769" spans="22:22" x14ac:dyDescent="0.35">
      <c r="V17769" s="17"/>
    </row>
    <row r="17770" spans="22:22" x14ac:dyDescent="0.35">
      <c r="V17770" s="17"/>
    </row>
    <row r="17771" spans="22:22" x14ac:dyDescent="0.35">
      <c r="V17771" s="17"/>
    </row>
    <row r="17772" spans="22:22" x14ac:dyDescent="0.35">
      <c r="V17772" s="17"/>
    </row>
    <row r="17773" spans="22:22" x14ac:dyDescent="0.35">
      <c r="V17773" s="17"/>
    </row>
    <row r="17774" spans="22:22" x14ac:dyDescent="0.35">
      <c r="V17774" s="17"/>
    </row>
    <row r="17775" spans="22:22" x14ac:dyDescent="0.35">
      <c r="V17775" s="17"/>
    </row>
    <row r="17776" spans="22:22" x14ac:dyDescent="0.35">
      <c r="V17776" s="17"/>
    </row>
    <row r="17777" spans="22:22" x14ac:dyDescent="0.35">
      <c r="V17777" s="17"/>
    </row>
    <row r="17778" spans="22:22" x14ac:dyDescent="0.35">
      <c r="V17778" s="17"/>
    </row>
    <row r="17779" spans="22:22" x14ac:dyDescent="0.35">
      <c r="V17779" s="17"/>
    </row>
    <row r="17780" spans="22:22" x14ac:dyDescent="0.35">
      <c r="V17780" s="17"/>
    </row>
    <row r="17781" spans="22:22" x14ac:dyDescent="0.35">
      <c r="V17781" s="17"/>
    </row>
    <row r="17782" spans="22:22" x14ac:dyDescent="0.35">
      <c r="V17782" s="17"/>
    </row>
    <row r="17783" spans="22:22" x14ac:dyDescent="0.35">
      <c r="V17783" s="17"/>
    </row>
    <row r="17784" spans="22:22" x14ac:dyDescent="0.35">
      <c r="V17784" s="17"/>
    </row>
    <row r="17785" spans="22:22" x14ac:dyDescent="0.35">
      <c r="V17785" s="17"/>
    </row>
    <row r="17786" spans="22:22" x14ac:dyDescent="0.35">
      <c r="V17786" s="17"/>
    </row>
    <row r="17787" spans="22:22" x14ac:dyDescent="0.35">
      <c r="V17787" s="17"/>
    </row>
    <row r="17788" spans="22:22" x14ac:dyDescent="0.35">
      <c r="V17788" s="17"/>
    </row>
    <row r="17789" spans="22:22" x14ac:dyDescent="0.35">
      <c r="V17789" s="17"/>
    </row>
    <row r="17790" spans="22:22" x14ac:dyDescent="0.35">
      <c r="V17790" s="17"/>
    </row>
    <row r="17791" spans="22:22" x14ac:dyDescent="0.35">
      <c r="V17791" s="17"/>
    </row>
    <row r="17792" spans="22:22" x14ac:dyDescent="0.35">
      <c r="V17792" s="17"/>
    </row>
    <row r="17793" spans="22:22" x14ac:dyDescent="0.35">
      <c r="V17793" s="17"/>
    </row>
    <row r="17794" spans="22:22" x14ac:dyDescent="0.35">
      <c r="V17794" s="17"/>
    </row>
    <row r="17795" spans="22:22" x14ac:dyDescent="0.35">
      <c r="V17795" s="17"/>
    </row>
    <row r="17796" spans="22:22" x14ac:dyDescent="0.35">
      <c r="V17796" s="17"/>
    </row>
    <row r="17797" spans="22:22" x14ac:dyDescent="0.35">
      <c r="V17797" s="17"/>
    </row>
    <row r="17798" spans="22:22" x14ac:dyDescent="0.35">
      <c r="V17798" s="17"/>
    </row>
    <row r="17799" spans="22:22" x14ac:dyDescent="0.35">
      <c r="V17799" s="17"/>
    </row>
    <row r="17800" spans="22:22" x14ac:dyDescent="0.35">
      <c r="V17800" s="17"/>
    </row>
    <row r="17801" spans="22:22" x14ac:dyDescent="0.35">
      <c r="V17801" s="17"/>
    </row>
    <row r="17802" spans="22:22" x14ac:dyDescent="0.35">
      <c r="V17802" s="17"/>
    </row>
    <row r="17803" spans="22:22" x14ac:dyDescent="0.35">
      <c r="V17803" s="17"/>
    </row>
    <row r="17804" spans="22:22" x14ac:dyDescent="0.35">
      <c r="V17804" s="17"/>
    </row>
    <row r="17805" spans="22:22" x14ac:dyDescent="0.35">
      <c r="V17805" s="17"/>
    </row>
    <row r="17806" spans="22:22" x14ac:dyDescent="0.35">
      <c r="V17806" s="17"/>
    </row>
    <row r="17807" spans="22:22" x14ac:dyDescent="0.35">
      <c r="V17807" s="17"/>
    </row>
    <row r="17808" spans="22:22" x14ac:dyDescent="0.35">
      <c r="V17808" s="17"/>
    </row>
    <row r="17809" spans="22:22" x14ac:dyDescent="0.35">
      <c r="V17809" s="17"/>
    </row>
    <row r="17810" spans="22:22" x14ac:dyDescent="0.35">
      <c r="V17810" s="17"/>
    </row>
    <row r="17811" spans="22:22" x14ac:dyDescent="0.35">
      <c r="V17811" s="17"/>
    </row>
    <row r="17812" spans="22:22" x14ac:dyDescent="0.35">
      <c r="V17812" s="17"/>
    </row>
    <row r="17813" spans="22:22" x14ac:dyDescent="0.35">
      <c r="V17813" s="17"/>
    </row>
    <row r="17814" spans="22:22" x14ac:dyDescent="0.35">
      <c r="V17814" s="17"/>
    </row>
    <row r="17815" spans="22:22" x14ac:dyDescent="0.35">
      <c r="V17815" s="17"/>
    </row>
    <row r="17816" spans="22:22" x14ac:dyDescent="0.35">
      <c r="V17816" s="17"/>
    </row>
    <row r="17817" spans="22:22" x14ac:dyDescent="0.35">
      <c r="V17817" s="17"/>
    </row>
    <row r="17818" spans="22:22" x14ac:dyDescent="0.35">
      <c r="V17818" s="17"/>
    </row>
    <row r="17819" spans="22:22" x14ac:dyDescent="0.35">
      <c r="V17819" s="17"/>
    </row>
    <row r="17820" spans="22:22" x14ac:dyDescent="0.35">
      <c r="V17820" s="17"/>
    </row>
    <row r="17821" spans="22:22" x14ac:dyDescent="0.35">
      <c r="V17821" s="17"/>
    </row>
    <row r="17822" spans="22:22" x14ac:dyDescent="0.35">
      <c r="V17822" s="17"/>
    </row>
    <row r="17823" spans="22:22" x14ac:dyDescent="0.35">
      <c r="V17823" s="17"/>
    </row>
    <row r="17824" spans="22:22" x14ac:dyDescent="0.35">
      <c r="V17824" s="17"/>
    </row>
    <row r="17825" spans="22:22" x14ac:dyDescent="0.35">
      <c r="V17825" s="17"/>
    </row>
    <row r="17826" spans="22:22" x14ac:dyDescent="0.35">
      <c r="V17826" s="17"/>
    </row>
    <row r="17827" spans="22:22" x14ac:dyDescent="0.35">
      <c r="V17827" s="17"/>
    </row>
    <row r="17828" spans="22:22" x14ac:dyDescent="0.35">
      <c r="V17828" s="17"/>
    </row>
    <row r="17829" spans="22:22" x14ac:dyDescent="0.35">
      <c r="V17829" s="17"/>
    </row>
    <row r="17830" spans="22:22" x14ac:dyDescent="0.35">
      <c r="V17830" s="17"/>
    </row>
    <row r="17831" spans="22:22" x14ac:dyDescent="0.35">
      <c r="V17831" s="17"/>
    </row>
    <row r="17832" spans="22:22" x14ac:dyDescent="0.35">
      <c r="V17832" s="17"/>
    </row>
    <row r="17833" spans="22:22" x14ac:dyDescent="0.35">
      <c r="V17833" s="17"/>
    </row>
    <row r="17834" spans="22:22" x14ac:dyDescent="0.35">
      <c r="V17834" s="17"/>
    </row>
    <row r="17835" spans="22:22" x14ac:dyDescent="0.35">
      <c r="V17835" s="17"/>
    </row>
    <row r="17836" spans="22:22" x14ac:dyDescent="0.35">
      <c r="V17836" s="17"/>
    </row>
    <row r="17837" spans="22:22" x14ac:dyDescent="0.35">
      <c r="V17837" s="17"/>
    </row>
    <row r="17838" spans="22:22" x14ac:dyDescent="0.35">
      <c r="V17838" s="17"/>
    </row>
    <row r="17839" spans="22:22" x14ac:dyDescent="0.35">
      <c r="V17839" s="17"/>
    </row>
    <row r="17840" spans="22:22" x14ac:dyDescent="0.35">
      <c r="V17840" s="17"/>
    </row>
    <row r="17841" spans="22:22" x14ac:dyDescent="0.35">
      <c r="V17841" s="17"/>
    </row>
    <row r="17842" spans="22:22" x14ac:dyDescent="0.35">
      <c r="V17842" s="17"/>
    </row>
    <row r="17843" spans="22:22" x14ac:dyDescent="0.35">
      <c r="V17843" s="17"/>
    </row>
    <row r="17844" spans="22:22" x14ac:dyDescent="0.35">
      <c r="V17844" s="17"/>
    </row>
    <row r="17845" spans="22:22" x14ac:dyDescent="0.35">
      <c r="V17845" s="17"/>
    </row>
    <row r="17846" spans="22:22" x14ac:dyDescent="0.35">
      <c r="V17846" s="17"/>
    </row>
    <row r="17847" spans="22:22" x14ac:dyDescent="0.35">
      <c r="V17847" s="17"/>
    </row>
    <row r="17848" spans="22:22" x14ac:dyDescent="0.35">
      <c r="V17848" s="17"/>
    </row>
    <row r="17849" spans="22:22" x14ac:dyDescent="0.35">
      <c r="V17849" s="17"/>
    </row>
    <row r="17850" spans="22:22" x14ac:dyDescent="0.35">
      <c r="V17850" s="17"/>
    </row>
    <row r="17851" spans="22:22" x14ac:dyDescent="0.35">
      <c r="V17851" s="17"/>
    </row>
    <row r="17852" spans="22:22" x14ac:dyDescent="0.35">
      <c r="V17852" s="17"/>
    </row>
    <row r="17853" spans="22:22" x14ac:dyDescent="0.35">
      <c r="V17853" s="17"/>
    </row>
    <row r="17854" spans="22:22" x14ac:dyDescent="0.35">
      <c r="V17854" s="17"/>
    </row>
    <row r="17855" spans="22:22" x14ac:dyDescent="0.35">
      <c r="V17855" s="17"/>
    </row>
    <row r="17856" spans="22:22" x14ac:dyDescent="0.35">
      <c r="V17856" s="17"/>
    </row>
    <row r="17857" spans="22:22" x14ac:dyDescent="0.35">
      <c r="V17857" s="17"/>
    </row>
    <row r="17858" spans="22:22" x14ac:dyDescent="0.35">
      <c r="V17858" s="17"/>
    </row>
    <row r="17859" spans="22:22" x14ac:dyDescent="0.35">
      <c r="V17859" s="17"/>
    </row>
    <row r="17860" spans="22:22" x14ac:dyDescent="0.35">
      <c r="V17860" s="17"/>
    </row>
    <row r="17861" spans="22:22" x14ac:dyDescent="0.35">
      <c r="V17861" s="17"/>
    </row>
    <row r="17862" spans="22:22" x14ac:dyDescent="0.35">
      <c r="V17862" s="17"/>
    </row>
    <row r="17863" spans="22:22" x14ac:dyDescent="0.35">
      <c r="V17863" s="17"/>
    </row>
    <row r="17864" spans="22:22" x14ac:dyDescent="0.35">
      <c r="V17864" s="17"/>
    </row>
    <row r="17865" spans="22:22" x14ac:dyDescent="0.35">
      <c r="V17865" s="17"/>
    </row>
    <row r="17866" spans="22:22" x14ac:dyDescent="0.35">
      <c r="V17866" s="17"/>
    </row>
    <row r="17867" spans="22:22" x14ac:dyDescent="0.35">
      <c r="V17867" s="17"/>
    </row>
    <row r="17868" spans="22:22" x14ac:dyDescent="0.35">
      <c r="V17868" s="17"/>
    </row>
    <row r="17869" spans="22:22" x14ac:dyDescent="0.35">
      <c r="V17869" s="17"/>
    </row>
    <row r="17870" spans="22:22" x14ac:dyDescent="0.35">
      <c r="V17870" s="17"/>
    </row>
    <row r="17871" spans="22:22" x14ac:dyDescent="0.35">
      <c r="V17871" s="17"/>
    </row>
    <row r="17872" spans="22:22" x14ac:dyDescent="0.35">
      <c r="V17872" s="17"/>
    </row>
    <row r="17873" spans="22:22" x14ac:dyDescent="0.35">
      <c r="V17873" s="17"/>
    </row>
    <row r="17874" spans="22:22" x14ac:dyDescent="0.35">
      <c r="V17874" s="17"/>
    </row>
    <row r="17875" spans="22:22" x14ac:dyDescent="0.35">
      <c r="V17875" s="17"/>
    </row>
    <row r="17876" spans="22:22" x14ac:dyDescent="0.35">
      <c r="V17876" s="17"/>
    </row>
    <row r="17877" spans="22:22" x14ac:dyDescent="0.35">
      <c r="V17877" s="17"/>
    </row>
    <row r="17878" spans="22:22" x14ac:dyDescent="0.35">
      <c r="V17878" s="17"/>
    </row>
    <row r="17879" spans="22:22" x14ac:dyDescent="0.35">
      <c r="V17879" s="17"/>
    </row>
    <row r="17880" spans="22:22" x14ac:dyDescent="0.35">
      <c r="V17880" s="17"/>
    </row>
    <row r="17881" spans="22:22" x14ac:dyDescent="0.35">
      <c r="V17881" s="17"/>
    </row>
    <row r="17882" spans="22:22" x14ac:dyDescent="0.35">
      <c r="V17882" s="17"/>
    </row>
    <row r="17883" spans="22:22" x14ac:dyDescent="0.35">
      <c r="V17883" s="17"/>
    </row>
    <row r="17884" spans="22:22" x14ac:dyDescent="0.35">
      <c r="V17884" s="17"/>
    </row>
    <row r="17885" spans="22:22" x14ac:dyDescent="0.35">
      <c r="V17885" s="17"/>
    </row>
    <row r="17886" spans="22:22" x14ac:dyDescent="0.35">
      <c r="V17886" s="17"/>
    </row>
    <row r="17887" spans="22:22" x14ac:dyDescent="0.35">
      <c r="V17887" s="17"/>
    </row>
    <row r="17888" spans="22:22" x14ac:dyDescent="0.35">
      <c r="V17888" s="17"/>
    </row>
    <row r="17889" spans="22:22" x14ac:dyDescent="0.35">
      <c r="V17889" s="17"/>
    </row>
    <row r="17890" spans="22:22" x14ac:dyDescent="0.35">
      <c r="V17890" s="17"/>
    </row>
    <row r="17891" spans="22:22" x14ac:dyDescent="0.35">
      <c r="V17891" s="17"/>
    </row>
    <row r="17892" spans="22:22" x14ac:dyDescent="0.35">
      <c r="V17892" s="17"/>
    </row>
    <row r="17893" spans="22:22" x14ac:dyDescent="0.35">
      <c r="V17893" s="17"/>
    </row>
    <row r="17894" spans="22:22" x14ac:dyDescent="0.35">
      <c r="V17894" s="17"/>
    </row>
    <row r="17895" spans="22:22" x14ac:dyDescent="0.35">
      <c r="V17895" s="17"/>
    </row>
    <row r="17896" spans="22:22" x14ac:dyDescent="0.35">
      <c r="V17896" s="17"/>
    </row>
    <row r="17897" spans="22:22" x14ac:dyDescent="0.35">
      <c r="V17897" s="17"/>
    </row>
    <row r="17898" spans="22:22" x14ac:dyDescent="0.35">
      <c r="V17898" s="17"/>
    </row>
    <row r="17899" spans="22:22" x14ac:dyDescent="0.35">
      <c r="V17899" s="17"/>
    </row>
    <row r="17900" spans="22:22" x14ac:dyDescent="0.35">
      <c r="V17900" s="17"/>
    </row>
    <row r="17901" spans="22:22" x14ac:dyDescent="0.35">
      <c r="V17901" s="17"/>
    </row>
    <row r="17902" spans="22:22" x14ac:dyDescent="0.35">
      <c r="V17902" s="17"/>
    </row>
    <row r="17903" spans="22:22" x14ac:dyDescent="0.35">
      <c r="V17903" s="17"/>
    </row>
    <row r="17904" spans="22:22" x14ac:dyDescent="0.35">
      <c r="V17904" s="17"/>
    </row>
    <row r="17905" spans="22:22" x14ac:dyDescent="0.35">
      <c r="V17905" s="17"/>
    </row>
    <row r="17906" spans="22:22" x14ac:dyDescent="0.35">
      <c r="V17906" s="17"/>
    </row>
    <row r="17907" spans="22:22" x14ac:dyDescent="0.35">
      <c r="V17907" s="17"/>
    </row>
    <row r="17908" spans="22:22" x14ac:dyDescent="0.35">
      <c r="V17908" s="17"/>
    </row>
    <row r="17909" spans="22:22" x14ac:dyDescent="0.35">
      <c r="V17909" s="17"/>
    </row>
    <row r="17910" spans="22:22" x14ac:dyDescent="0.35">
      <c r="V17910" s="17"/>
    </row>
    <row r="17911" spans="22:22" x14ac:dyDescent="0.35">
      <c r="V17911" s="17"/>
    </row>
    <row r="17912" spans="22:22" x14ac:dyDescent="0.35">
      <c r="V17912" s="17"/>
    </row>
    <row r="17913" spans="22:22" x14ac:dyDescent="0.35">
      <c r="V17913" s="17"/>
    </row>
    <row r="17914" spans="22:22" x14ac:dyDescent="0.35">
      <c r="V17914" s="17"/>
    </row>
    <row r="17915" spans="22:22" x14ac:dyDescent="0.35">
      <c r="V17915" s="17"/>
    </row>
    <row r="17916" spans="22:22" x14ac:dyDescent="0.35">
      <c r="V17916" s="17"/>
    </row>
    <row r="17917" spans="22:22" x14ac:dyDescent="0.35">
      <c r="V17917" s="17"/>
    </row>
    <row r="17918" spans="22:22" x14ac:dyDescent="0.35">
      <c r="V17918" s="17"/>
    </row>
    <row r="17919" spans="22:22" x14ac:dyDescent="0.35">
      <c r="V17919" s="17"/>
    </row>
    <row r="17920" spans="22:22" x14ac:dyDescent="0.35">
      <c r="V17920" s="17"/>
    </row>
    <row r="17921" spans="22:22" x14ac:dyDescent="0.35">
      <c r="V17921" s="17"/>
    </row>
    <row r="17922" spans="22:22" x14ac:dyDescent="0.35">
      <c r="V17922" s="17"/>
    </row>
    <row r="17923" spans="22:22" x14ac:dyDescent="0.35">
      <c r="V17923" s="17"/>
    </row>
    <row r="17924" spans="22:22" x14ac:dyDescent="0.35">
      <c r="V17924" s="17"/>
    </row>
    <row r="17925" spans="22:22" x14ac:dyDescent="0.35">
      <c r="V17925" s="17"/>
    </row>
    <row r="17926" spans="22:22" x14ac:dyDescent="0.35">
      <c r="V17926" s="17"/>
    </row>
    <row r="17927" spans="22:22" x14ac:dyDescent="0.35">
      <c r="V17927" s="17"/>
    </row>
    <row r="17928" spans="22:22" x14ac:dyDescent="0.35">
      <c r="V17928" s="17"/>
    </row>
    <row r="17929" spans="22:22" x14ac:dyDescent="0.35">
      <c r="V17929" s="17"/>
    </row>
    <row r="17930" spans="22:22" x14ac:dyDescent="0.35">
      <c r="V17930" s="17"/>
    </row>
    <row r="17931" spans="22:22" x14ac:dyDescent="0.35">
      <c r="V17931" s="17"/>
    </row>
    <row r="17932" spans="22:22" x14ac:dyDescent="0.35">
      <c r="V17932" s="17"/>
    </row>
    <row r="17933" spans="22:22" x14ac:dyDescent="0.35">
      <c r="V17933" s="17"/>
    </row>
    <row r="17934" spans="22:22" x14ac:dyDescent="0.35">
      <c r="V17934" s="17"/>
    </row>
    <row r="17935" spans="22:22" x14ac:dyDescent="0.35">
      <c r="V17935" s="17"/>
    </row>
    <row r="17936" spans="22:22" x14ac:dyDescent="0.35">
      <c r="V17936" s="17"/>
    </row>
    <row r="17937" spans="22:22" x14ac:dyDescent="0.35">
      <c r="V17937" s="17"/>
    </row>
    <row r="17938" spans="22:22" x14ac:dyDescent="0.35">
      <c r="V17938" s="17"/>
    </row>
    <row r="17939" spans="22:22" x14ac:dyDescent="0.35">
      <c r="V17939" s="17"/>
    </row>
    <row r="17940" spans="22:22" x14ac:dyDescent="0.35">
      <c r="V17940" s="17"/>
    </row>
    <row r="17941" spans="22:22" x14ac:dyDescent="0.35">
      <c r="V17941" s="17"/>
    </row>
    <row r="17942" spans="22:22" x14ac:dyDescent="0.35">
      <c r="V17942" s="17"/>
    </row>
    <row r="17943" spans="22:22" x14ac:dyDescent="0.35">
      <c r="V17943" s="17"/>
    </row>
    <row r="17944" spans="22:22" x14ac:dyDescent="0.35">
      <c r="V17944" s="17"/>
    </row>
    <row r="17945" spans="22:22" x14ac:dyDescent="0.35">
      <c r="V17945" s="17"/>
    </row>
    <row r="17946" spans="22:22" x14ac:dyDescent="0.35">
      <c r="V17946" s="17"/>
    </row>
    <row r="17947" spans="22:22" x14ac:dyDescent="0.35">
      <c r="V17947" s="17"/>
    </row>
    <row r="17948" spans="22:22" x14ac:dyDescent="0.35">
      <c r="V17948" s="17"/>
    </row>
    <row r="17949" spans="22:22" x14ac:dyDescent="0.35">
      <c r="V17949" s="17"/>
    </row>
    <row r="17950" spans="22:22" x14ac:dyDescent="0.35">
      <c r="V17950" s="17"/>
    </row>
    <row r="17951" spans="22:22" x14ac:dyDescent="0.35">
      <c r="V17951" s="17"/>
    </row>
    <row r="17952" spans="22:22" x14ac:dyDescent="0.35">
      <c r="V17952" s="17"/>
    </row>
    <row r="17953" spans="22:22" x14ac:dyDescent="0.35">
      <c r="V17953" s="17"/>
    </row>
    <row r="17954" spans="22:22" x14ac:dyDescent="0.35">
      <c r="V17954" s="17"/>
    </row>
    <row r="17955" spans="22:22" x14ac:dyDescent="0.35">
      <c r="V17955" s="17"/>
    </row>
    <row r="17956" spans="22:22" x14ac:dyDescent="0.35">
      <c r="V17956" s="17"/>
    </row>
    <row r="17957" spans="22:22" x14ac:dyDescent="0.35">
      <c r="V17957" s="17"/>
    </row>
    <row r="17958" spans="22:22" x14ac:dyDescent="0.35">
      <c r="V17958" s="17"/>
    </row>
    <row r="17959" spans="22:22" x14ac:dyDescent="0.35">
      <c r="V17959" s="17"/>
    </row>
    <row r="17960" spans="22:22" x14ac:dyDescent="0.35">
      <c r="V17960" s="17"/>
    </row>
    <row r="17961" spans="22:22" x14ac:dyDescent="0.35">
      <c r="V17961" s="17"/>
    </row>
    <row r="17962" spans="22:22" x14ac:dyDescent="0.35">
      <c r="V17962" s="17"/>
    </row>
    <row r="17963" spans="22:22" x14ac:dyDescent="0.35">
      <c r="V17963" s="17"/>
    </row>
    <row r="17964" spans="22:22" x14ac:dyDescent="0.35">
      <c r="V17964" s="17"/>
    </row>
    <row r="17965" spans="22:22" x14ac:dyDescent="0.35">
      <c r="V17965" s="17"/>
    </row>
    <row r="17966" spans="22:22" x14ac:dyDescent="0.35">
      <c r="V17966" s="17"/>
    </row>
    <row r="17967" spans="22:22" x14ac:dyDescent="0.35">
      <c r="V17967" s="17"/>
    </row>
    <row r="17968" spans="22:22" x14ac:dyDescent="0.35">
      <c r="V17968" s="17"/>
    </row>
    <row r="17969" spans="22:22" x14ac:dyDescent="0.35">
      <c r="V17969" s="17"/>
    </row>
    <row r="17970" spans="22:22" x14ac:dyDescent="0.35">
      <c r="V17970" s="17"/>
    </row>
    <row r="17971" spans="22:22" x14ac:dyDescent="0.35">
      <c r="V17971" s="17"/>
    </row>
    <row r="17972" spans="22:22" x14ac:dyDescent="0.35">
      <c r="V17972" s="17"/>
    </row>
    <row r="17973" spans="22:22" x14ac:dyDescent="0.35">
      <c r="V17973" s="17"/>
    </row>
    <row r="17974" spans="22:22" x14ac:dyDescent="0.35">
      <c r="V17974" s="17"/>
    </row>
    <row r="17975" spans="22:22" x14ac:dyDescent="0.35">
      <c r="V17975" s="17"/>
    </row>
    <row r="17976" spans="22:22" x14ac:dyDescent="0.35">
      <c r="V17976" s="17"/>
    </row>
    <row r="17977" spans="22:22" x14ac:dyDescent="0.35">
      <c r="V17977" s="17"/>
    </row>
    <row r="17978" spans="22:22" x14ac:dyDescent="0.35">
      <c r="V17978" s="17"/>
    </row>
    <row r="17979" spans="22:22" x14ac:dyDescent="0.35">
      <c r="V17979" s="17"/>
    </row>
    <row r="17980" spans="22:22" x14ac:dyDescent="0.35">
      <c r="V17980" s="17"/>
    </row>
    <row r="17981" spans="22:22" x14ac:dyDescent="0.35">
      <c r="V17981" s="17"/>
    </row>
    <row r="17982" spans="22:22" x14ac:dyDescent="0.35">
      <c r="V17982" s="17"/>
    </row>
    <row r="17983" spans="22:22" x14ac:dyDescent="0.35">
      <c r="V17983" s="17"/>
    </row>
    <row r="17984" spans="22:22" x14ac:dyDescent="0.35">
      <c r="V17984" s="17"/>
    </row>
    <row r="17985" spans="22:22" x14ac:dyDescent="0.35">
      <c r="V17985" s="17"/>
    </row>
    <row r="17986" spans="22:22" x14ac:dyDescent="0.35">
      <c r="V17986" s="17"/>
    </row>
    <row r="17987" spans="22:22" x14ac:dyDescent="0.35">
      <c r="V17987" s="17"/>
    </row>
    <row r="17988" spans="22:22" x14ac:dyDescent="0.35">
      <c r="V17988" s="17"/>
    </row>
    <row r="17989" spans="22:22" x14ac:dyDescent="0.35">
      <c r="V17989" s="17"/>
    </row>
    <row r="17990" spans="22:22" x14ac:dyDescent="0.35">
      <c r="V17990" s="17"/>
    </row>
    <row r="17991" spans="22:22" x14ac:dyDescent="0.35">
      <c r="V17991" s="17"/>
    </row>
    <row r="17992" spans="22:22" x14ac:dyDescent="0.35">
      <c r="V17992" s="17"/>
    </row>
    <row r="17993" spans="22:22" x14ac:dyDescent="0.35">
      <c r="V17993" s="17"/>
    </row>
    <row r="17994" spans="22:22" x14ac:dyDescent="0.35">
      <c r="V17994" s="17"/>
    </row>
    <row r="17995" spans="22:22" x14ac:dyDescent="0.35">
      <c r="V17995" s="17"/>
    </row>
    <row r="17996" spans="22:22" x14ac:dyDescent="0.35">
      <c r="V17996" s="17"/>
    </row>
    <row r="17997" spans="22:22" x14ac:dyDescent="0.35">
      <c r="V17997" s="17"/>
    </row>
    <row r="17998" spans="22:22" x14ac:dyDescent="0.35">
      <c r="V17998" s="17"/>
    </row>
    <row r="17999" spans="22:22" x14ac:dyDescent="0.35">
      <c r="V17999" s="17"/>
    </row>
    <row r="18000" spans="22:22" x14ac:dyDescent="0.35">
      <c r="V18000" s="17"/>
    </row>
    <row r="18001" spans="22:22" x14ac:dyDescent="0.35">
      <c r="V18001" s="17"/>
    </row>
    <row r="18002" spans="22:22" x14ac:dyDescent="0.35">
      <c r="V18002" s="17"/>
    </row>
    <row r="18003" spans="22:22" x14ac:dyDescent="0.35">
      <c r="V18003" s="17"/>
    </row>
    <row r="18004" spans="22:22" x14ac:dyDescent="0.35">
      <c r="V18004" s="17"/>
    </row>
    <row r="18005" spans="22:22" x14ac:dyDescent="0.35">
      <c r="V18005" s="17"/>
    </row>
    <row r="18006" spans="22:22" x14ac:dyDescent="0.35">
      <c r="V18006" s="17"/>
    </row>
    <row r="18007" spans="22:22" x14ac:dyDescent="0.35">
      <c r="V18007" s="17"/>
    </row>
    <row r="18008" spans="22:22" x14ac:dyDescent="0.35">
      <c r="V18008" s="17"/>
    </row>
    <row r="18009" spans="22:22" x14ac:dyDescent="0.35">
      <c r="V18009" s="17"/>
    </row>
    <row r="18010" spans="22:22" x14ac:dyDescent="0.35">
      <c r="V18010" s="17"/>
    </row>
    <row r="18011" spans="22:22" x14ac:dyDescent="0.35">
      <c r="V18011" s="17"/>
    </row>
    <row r="18012" spans="22:22" x14ac:dyDescent="0.35">
      <c r="V18012" s="17"/>
    </row>
    <row r="18013" spans="22:22" x14ac:dyDescent="0.35">
      <c r="V18013" s="17"/>
    </row>
    <row r="18014" spans="22:22" x14ac:dyDescent="0.35">
      <c r="V18014" s="17"/>
    </row>
    <row r="18015" spans="22:22" x14ac:dyDescent="0.35">
      <c r="V18015" s="17"/>
    </row>
    <row r="18016" spans="22:22" x14ac:dyDescent="0.35">
      <c r="V18016" s="17"/>
    </row>
    <row r="18017" spans="22:22" x14ac:dyDescent="0.35">
      <c r="V18017" s="17"/>
    </row>
    <row r="18018" spans="22:22" x14ac:dyDescent="0.35">
      <c r="V18018" s="17"/>
    </row>
    <row r="18019" spans="22:22" x14ac:dyDescent="0.35">
      <c r="V18019" s="17"/>
    </row>
    <row r="18020" spans="22:22" x14ac:dyDescent="0.35">
      <c r="V18020" s="17"/>
    </row>
    <row r="18021" spans="22:22" x14ac:dyDescent="0.35">
      <c r="V18021" s="17"/>
    </row>
    <row r="18022" spans="22:22" x14ac:dyDescent="0.35">
      <c r="V18022" s="17"/>
    </row>
    <row r="18023" spans="22:22" x14ac:dyDescent="0.35">
      <c r="V18023" s="17"/>
    </row>
    <row r="18024" spans="22:22" x14ac:dyDescent="0.35">
      <c r="V18024" s="17"/>
    </row>
    <row r="18025" spans="22:22" x14ac:dyDescent="0.35">
      <c r="V18025" s="17"/>
    </row>
    <row r="18026" spans="22:22" x14ac:dyDescent="0.35">
      <c r="V18026" s="17"/>
    </row>
    <row r="18027" spans="22:22" x14ac:dyDescent="0.35">
      <c r="V18027" s="17"/>
    </row>
    <row r="18028" spans="22:22" x14ac:dyDescent="0.35">
      <c r="V18028" s="17"/>
    </row>
    <row r="18029" spans="22:22" x14ac:dyDescent="0.35">
      <c r="V18029" s="17"/>
    </row>
    <row r="18030" spans="22:22" x14ac:dyDescent="0.35">
      <c r="V18030" s="17"/>
    </row>
    <row r="18031" spans="22:22" x14ac:dyDescent="0.35">
      <c r="V18031" s="17"/>
    </row>
    <row r="18032" spans="22:22" x14ac:dyDescent="0.35">
      <c r="V18032" s="17"/>
    </row>
    <row r="18033" spans="22:22" x14ac:dyDescent="0.35">
      <c r="V18033" s="17"/>
    </row>
    <row r="18034" spans="22:22" x14ac:dyDescent="0.35">
      <c r="V18034" s="17"/>
    </row>
    <row r="18035" spans="22:22" x14ac:dyDescent="0.35">
      <c r="V18035" s="17"/>
    </row>
    <row r="18036" spans="22:22" x14ac:dyDescent="0.35">
      <c r="V18036" s="17"/>
    </row>
    <row r="18037" spans="22:22" x14ac:dyDescent="0.35">
      <c r="V18037" s="17"/>
    </row>
    <row r="18038" spans="22:22" x14ac:dyDescent="0.35">
      <c r="V18038" s="17"/>
    </row>
    <row r="18039" spans="22:22" x14ac:dyDescent="0.35">
      <c r="V18039" s="17"/>
    </row>
    <row r="18040" spans="22:22" x14ac:dyDescent="0.35">
      <c r="V18040" s="17"/>
    </row>
    <row r="18041" spans="22:22" x14ac:dyDescent="0.35">
      <c r="V18041" s="17"/>
    </row>
    <row r="18042" spans="22:22" x14ac:dyDescent="0.35">
      <c r="V18042" s="17"/>
    </row>
    <row r="18043" spans="22:22" x14ac:dyDescent="0.35">
      <c r="V18043" s="17"/>
    </row>
    <row r="18044" spans="22:22" x14ac:dyDescent="0.35">
      <c r="V18044" s="17"/>
    </row>
    <row r="18045" spans="22:22" x14ac:dyDescent="0.35">
      <c r="V18045" s="17"/>
    </row>
    <row r="18046" spans="22:22" x14ac:dyDescent="0.35">
      <c r="V18046" s="17"/>
    </row>
    <row r="18047" spans="22:22" x14ac:dyDescent="0.35">
      <c r="V18047" s="17"/>
    </row>
    <row r="18048" spans="22:22" x14ac:dyDescent="0.35">
      <c r="V18048" s="17"/>
    </row>
    <row r="18049" spans="22:22" x14ac:dyDescent="0.35">
      <c r="V18049" s="17"/>
    </row>
    <row r="18050" spans="22:22" x14ac:dyDescent="0.35">
      <c r="V18050" s="17"/>
    </row>
    <row r="18051" spans="22:22" x14ac:dyDescent="0.35">
      <c r="V18051" s="17"/>
    </row>
    <row r="18052" spans="22:22" x14ac:dyDescent="0.35">
      <c r="V18052" s="17"/>
    </row>
    <row r="18053" spans="22:22" x14ac:dyDescent="0.35">
      <c r="V18053" s="17"/>
    </row>
    <row r="18054" spans="22:22" x14ac:dyDescent="0.35">
      <c r="V18054" s="17"/>
    </row>
    <row r="18055" spans="22:22" x14ac:dyDescent="0.35">
      <c r="V18055" s="17"/>
    </row>
    <row r="18056" spans="22:22" x14ac:dyDescent="0.35">
      <c r="V18056" s="17"/>
    </row>
    <row r="18057" spans="22:22" x14ac:dyDescent="0.35">
      <c r="V18057" s="17"/>
    </row>
    <row r="18058" spans="22:22" x14ac:dyDescent="0.35">
      <c r="V18058" s="17"/>
    </row>
    <row r="18059" spans="22:22" x14ac:dyDescent="0.35">
      <c r="V18059" s="17"/>
    </row>
    <row r="18060" spans="22:22" x14ac:dyDescent="0.35">
      <c r="V18060" s="17"/>
    </row>
    <row r="18061" spans="22:22" x14ac:dyDescent="0.35">
      <c r="V18061" s="17"/>
    </row>
    <row r="18062" spans="22:22" x14ac:dyDescent="0.35">
      <c r="V18062" s="17"/>
    </row>
    <row r="18063" spans="22:22" x14ac:dyDescent="0.35">
      <c r="V18063" s="17"/>
    </row>
    <row r="18064" spans="22:22" x14ac:dyDescent="0.35">
      <c r="V18064" s="17"/>
    </row>
    <row r="18065" spans="22:22" x14ac:dyDescent="0.35">
      <c r="V18065" s="17"/>
    </row>
    <row r="18066" spans="22:22" x14ac:dyDescent="0.35">
      <c r="V18066" s="17"/>
    </row>
    <row r="18067" spans="22:22" x14ac:dyDescent="0.35">
      <c r="V18067" s="17"/>
    </row>
    <row r="18068" spans="22:22" x14ac:dyDescent="0.35">
      <c r="V18068" s="17"/>
    </row>
    <row r="18069" spans="22:22" x14ac:dyDescent="0.35">
      <c r="V18069" s="17"/>
    </row>
    <row r="18070" spans="22:22" x14ac:dyDescent="0.35">
      <c r="V18070" s="17"/>
    </row>
    <row r="18071" spans="22:22" x14ac:dyDescent="0.35">
      <c r="V18071" s="17"/>
    </row>
    <row r="18072" spans="22:22" x14ac:dyDescent="0.35">
      <c r="V18072" s="17"/>
    </row>
    <row r="18073" spans="22:22" x14ac:dyDescent="0.35">
      <c r="V18073" s="17"/>
    </row>
    <row r="18074" spans="22:22" x14ac:dyDescent="0.35">
      <c r="V18074" s="17"/>
    </row>
    <row r="18075" spans="22:22" x14ac:dyDescent="0.35">
      <c r="V18075" s="17"/>
    </row>
    <row r="18076" spans="22:22" x14ac:dyDescent="0.35">
      <c r="V18076" s="17"/>
    </row>
    <row r="18077" spans="22:22" x14ac:dyDescent="0.35">
      <c r="V18077" s="17"/>
    </row>
    <row r="18078" spans="22:22" x14ac:dyDescent="0.35">
      <c r="V18078" s="17"/>
    </row>
    <row r="18079" spans="22:22" x14ac:dyDescent="0.35">
      <c r="V18079" s="17"/>
    </row>
    <row r="18080" spans="22:22" x14ac:dyDescent="0.35">
      <c r="V18080" s="17"/>
    </row>
    <row r="18081" spans="22:22" x14ac:dyDescent="0.35">
      <c r="V18081" s="17"/>
    </row>
    <row r="18082" spans="22:22" x14ac:dyDescent="0.35">
      <c r="V18082" s="17"/>
    </row>
    <row r="18083" spans="22:22" x14ac:dyDescent="0.35">
      <c r="V18083" s="17"/>
    </row>
    <row r="18084" spans="22:22" x14ac:dyDescent="0.35">
      <c r="V18084" s="17"/>
    </row>
    <row r="18085" spans="22:22" x14ac:dyDescent="0.35">
      <c r="V18085" s="17"/>
    </row>
    <row r="18086" spans="22:22" x14ac:dyDescent="0.35">
      <c r="V18086" s="17"/>
    </row>
    <row r="18087" spans="22:22" x14ac:dyDescent="0.35">
      <c r="V18087" s="17"/>
    </row>
    <row r="18088" spans="22:22" x14ac:dyDescent="0.35">
      <c r="V18088" s="17"/>
    </row>
    <row r="18089" spans="22:22" x14ac:dyDescent="0.35">
      <c r="V18089" s="17"/>
    </row>
    <row r="18090" spans="22:22" x14ac:dyDescent="0.35">
      <c r="V18090" s="17"/>
    </row>
    <row r="18091" spans="22:22" x14ac:dyDescent="0.35">
      <c r="V18091" s="17"/>
    </row>
    <row r="18092" spans="22:22" x14ac:dyDescent="0.35">
      <c r="V18092" s="17"/>
    </row>
    <row r="18093" spans="22:22" x14ac:dyDescent="0.35">
      <c r="V18093" s="17"/>
    </row>
    <row r="18094" spans="22:22" x14ac:dyDescent="0.35">
      <c r="V18094" s="17"/>
    </row>
    <row r="18095" spans="22:22" x14ac:dyDescent="0.35">
      <c r="V18095" s="17"/>
    </row>
    <row r="18096" spans="22:22" x14ac:dyDescent="0.35">
      <c r="V18096" s="17"/>
    </row>
    <row r="18097" spans="22:22" x14ac:dyDescent="0.35">
      <c r="V18097" s="17"/>
    </row>
    <row r="18098" spans="22:22" x14ac:dyDescent="0.35">
      <c r="V18098" s="17"/>
    </row>
    <row r="18099" spans="22:22" x14ac:dyDescent="0.35">
      <c r="V18099" s="17"/>
    </row>
    <row r="18100" spans="22:22" x14ac:dyDescent="0.35">
      <c r="V18100" s="17"/>
    </row>
    <row r="18101" spans="22:22" x14ac:dyDescent="0.35">
      <c r="V18101" s="17"/>
    </row>
    <row r="18102" spans="22:22" x14ac:dyDescent="0.35">
      <c r="V18102" s="17"/>
    </row>
    <row r="18103" spans="22:22" x14ac:dyDescent="0.35">
      <c r="V18103" s="17"/>
    </row>
    <row r="18104" spans="22:22" x14ac:dyDescent="0.35">
      <c r="V18104" s="17"/>
    </row>
    <row r="18105" spans="22:22" x14ac:dyDescent="0.35">
      <c r="V18105" s="17"/>
    </row>
    <row r="18106" spans="22:22" x14ac:dyDescent="0.35">
      <c r="V18106" s="17"/>
    </row>
    <row r="18107" spans="22:22" x14ac:dyDescent="0.35">
      <c r="V18107" s="17"/>
    </row>
    <row r="18108" spans="22:22" x14ac:dyDescent="0.35">
      <c r="V18108" s="17"/>
    </row>
    <row r="18109" spans="22:22" x14ac:dyDescent="0.35">
      <c r="V18109" s="17"/>
    </row>
    <row r="18110" spans="22:22" x14ac:dyDescent="0.35">
      <c r="V18110" s="17"/>
    </row>
    <row r="18111" spans="22:22" x14ac:dyDescent="0.35">
      <c r="V18111" s="17"/>
    </row>
    <row r="18112" spans="22:22" x14ac:dyDescent="0.35">
      <c r="V18112" s="17"/>
    </row>
    <row r="18113" spans="22:22" x14ac:dyDescent="0.35">
      <c r="V18113" s="17"/>
    </row>
    <row r="18114" spans="22:22" x14ac:dyDescent="0.35">
      <c r="V18114" s="17"/>
    </row>
    <row r="18115" spans="22:22" x14ac:dyDescent="0.35">
      <c r="V18115" s="17"/>
    </row>
    <row r="18116" spans="22:22" x14ac:dyDescent="0.35">
      <c r="V18116" s="17"/>
    </row>
    <row r="18117" spans="22:22" x14ac:dyDescent="0.35">
      <c r="V18117" s="17"/>
    </row>
    <row r="18118" spans="22:22" x14ac:dyDescent="0.35">
      <c r="V18118" s="17"/>
    </row>
    <row r="18119" spans="22:22" x14ac:dyDescent="0.35">
      <c r="V18119" s="17"/>
    </row>
    <row r="18120" spans="22:22" x14ac:dyDescent="0.35">
      <c r="V18120" s="17"/>
    </row>
    <row r="18121" spans="22:22" x14ac:dyDescent="0.35">
      <c r="V18121" s="17"/>
    </row>
    <row r="18122" spans="22:22" x14ac:dyDescent="0.35">
      <c r="V18122" s="17"/>
    </row>
    <row r="18123" spans="22:22" x14ac:dyDescent="0.35">
      <c r="V18123" s="17"/>
    </row>
    <row r="18124" spans="22:22" x14ac:dyDescent="0.35">
      <c r="V18124" s="17"/>
    </row>
    <row r="18125" spans="22:22" x14ac:dyDescent="0.35">
      <c r="V18125" s="17"/>
    </row>
    <row r="18126" spans="22:22" x14ac:dyDescent="0.35">
      <c r="V18126" s="17"/>
    </row>
    <row r="18127" spans="22:22" x14ac:dyDescent="0.35">
      <c r="V18127" s="17"/>
    </row>
    <row r="18128" spans="22:22" x14ac:dyDescent="0.35">
      <c r="V18128" s="17"/>
    </row>
    <row r="18129" spans="22:22" x14ac:dyDescent="0.35">
      <c r="V18129" s="17"/>
    </row>
    <row r="18130" spans="22:22" x14ac:dyDescent="0.35">
      <c r="V18130" s="17"/>
    </row>
    <row r="18131" spans="22:22" x14ac:dyDescent="0.35">
      <c r="V18131" s="17"/>
    </row>
    <row r="18132" spans="22:22" x14ac:dyDescent="0.35">
      <c r="V18132" s="17"/>
    </row>
    <row r="18133" spans="22:22" x14ac:dyDescent="0.35">
      <c r="V18133" s="17"/>
    </row>
    <row r="18134" spans="22:22" x14ac:dyDescent="0.35">
      <c r="V18134" s="17"/>
    </row>
    <row r="18135" spans="22:22" x14ac:dyDescent="0.35">
      <c r="V18135" s="17"/>
    </row>
    <row r="18136" spans="22:22" x14ac:dyDescent="0.35">
      <c r="V18136" s="17"/>
    </row>
    <row r="18137" spans="22:22" x14ac:dyDescent="0.35">
      <c r="V18137" s="17"/>
    </row>
    <row r="18138" spans="22:22" x14ac:dyDescent="0.35">
      <c r="V18138" s="17"/>
    </row>
    <row r="18139" spans="22:22" x14ac:dyDescent="0.35">
      <c r="V18139" s="17"/>
    </row>
    <row r="18140" spans="22:22" x14ac:dyDescent="0.35">
      <c r="V18140" s="17"/>
    </row>
    <row r="18141" spans="22:22" x14ac:dyDescent="0.35">
      <c r="V18141" s="17"/>
    </row>
    <row r="18142" spans="22:22" x14ac:dyDescent="0.35">
      <c r="V18142" s="17"/>
    </row>
    <row r="18143" spans="22:22" x14ac:dyDescent="0.35">
      <c r="V18143" s="17"/>
    </row>
    <row r="18144" spans="22:22" x14ac:dyDescent="0.35">
      <c r="V18144" s="17"/>
    </row>
    <row r="18145" spans="22:22" x14ac:dyDescent="0.35">
      <c r="V18145" s="17"/>
    </row>
    <row r="18146" spans="22:22" x14ac:dyDescent="0.35">
      <c r="V18146" s="17"/>
    </row>
    <row r="18147" spans="22:22" x14ac:dyDescent="0.35">
      <c r="V18147" s="17"/>
    </row>
    <row r="18148" spans="22:22" x14ac:dyDescent="0.35">
      <c r="V18148" s="17"/>
    </row>
    <row r="18149" spans="22:22" x14ac:dyDescent="0.35">
      <c r="V18149" s="17"/>
    </row>
    <row r="18150" spans="22:22" x14ac:dyDescent="0.35">
      <c r="V18150" s="17"/>
    </row>
    <row r="18151" spans="22:22" x14ac:dyDescent="0.35">
      <c r="V18151" s="17"/>
    </row>
    <row r="18152" spans="22:22" x14ac:dyDescent="0.35">
      <c r="V18152" s="17"/>
    </row>
    <row r="18153" spans="22:22" x14ac:dyDescent="0.35">
      <c r="V18153" s="17"/>
    </row>
    <row r="18154" spans="22:22" x14ac:dyDescent="0.35">
      <c r="V18154" s="17"/>
    </row>
    <row r="18155" spans="22:22" x14ac:dyDescent="0.35">
      <c r="V18155" s="17"/>
    </row>
    <row r="18156" spans="22:22" x14ac:dyDescent="0.35">
      <c r="V18156" s="17"/>
    </row>
    <row r="18157" spans="22:22" x14ac:dyDescent="0.35">
      <c r="V18157" s="17"/>
    </row>
    <row r="18158" spans="22:22" x14ac:dyDescent="0.35">
      <c r="V18158" s="17"/>
    </row>
    <row r="18159" spans="22:22" x14ac:dyDescent="0.35">
      <c r="V18159" s="17"/>
    </row>
    <row r="18160" spans="22:22" x14ac:dyDescent="0.35">
      <c r="V18160" s="17"/>
    </row>
    <row r="18161" spans="22:22" x14ac:dyDescent="0.35">
      <c r="V18161" s="17"/>
    </row>
    <row r="18162" spans="22:22" x14ac:dyDescent="0.35">
      <c r="V18162" s="17"/>
    </row>
    <row r="18163" spans="22:22" x14ac:dyDescent="0.35">
      <c r="V18163" s="17"/>
    </row>
    <row r="18164" spans="22:22" x14ac:dyDescent="0.35">
      <c r="V18164" s="17"/>
    </row>
    <row r="18165" spans="22:22" x14ac:dyDescent="0.35">
      <c r="V18165" s="17"/>
    </row>
    <row r="18166" spans="22:22" x14ac:dyDescent="0.35">
      <c r="V18166" s="17"/>
    </row>
    <row r="18167" spans="22:22" x14ac:dyDescent="0.35">
      <c r="V18167" s="17"/>
    </row>
    <row r="18168" spans="22:22" x14ac:dyDescent="0.35">
      <c r="V18168" s="17"/>
    </row>
    <row r="18169" spans="22:22" x14ac:dyDescent="0.35">
      <c r="V18169" s="17"/>
    </row>
    <row r="18170" spans="22:22" x14ac:dyDescent="0.35">
      <c r="V18170" s="17"/>
    </row>
    <row r="18171" spans="22:22" x14ac:dyDescent="0.35">
      <c r="V18171" s="17"/>
    </row>
    <row r="18172" spans="22:22" x14ac:dyDescent="0.35">
      <c r="V18172" s="17"/>
    </row>
    <row r="18173" spans="22:22" x14ac:dyDescent="0.35">
      <c r="V18173" s="17"/>
    </row>
    <row r="18174" spans="22:22" x14ac:dyDescent="0.35">
      <c r="V18174" s="17"/>
    </row>
    <row r="18175" spans="22:22" x14ac:dyDescent="0.35">
      <c r="V18175" s="17"/>
    </row>
    <row r="18176" spans="22:22" x14ac:dyDescent="0.35">
      <c r="V18176" s="17"/>
    </row>
    <row r="18177" spans="22:22" x14ac:dyDescent="0.35">
      <c r="V18177" s="17"/>
    </row>
    <row r="18178" spans="22:22" x14ac:dyDescent="0.35">
      <c r="V18178" s="17"/>
    </row>
    <row r="18179" spans="22:22" x14ac:dyDescent="0.35">
      <c r="V18179" s="17"/>
    </row>
    <row r="18180" spans="22:22" x14ac:dyDescent="0.35">
      <c r="V18180" s="17"/>
    </row>
    <row r="18181" spans="22:22" x14ac:dyDescent="0.35">
      <c r="V18181" s="17"/>
    </row>
    <row r="18182" spans="22:22" x14ac:dyDescent="0.35">
      <c r="V18182" s="17"/>
    </row>
    <row r="18183" spans="22:22" x14ac:dyDescent="0.35">
      <c r="V18183" s="17"/>
    </row>
    <row r="18184" spans="22:22" x14ac:dyDescent="0.35">
      <c r="V18184" s="17"/>
    </row>
    <row r="18185" spans="22:22" x14ac:dyDescent="0.35">
      <c r="V18185" s="17"/>
    </row>
    <row r="18186" spans="22:22" x14ac:dyDescent="0.35">
      <c r="V18186" s="17"/>
    </row>
    <row r="18187" spans="22:22" x14ac:dyDescent="0.35">
      <c r="V18187" s="17"/>
    </row>
    <row r="18188" spans="22:22" x14ac:dyDescent="0.35">
      <c r="V18188" s="17"/>
    </row>
    <row r="18189" spans="22:22" x14ac:dyDescent="0.35">
      <c r="V18189" s="17"/>
    </row>
    <row r="18190" spans="22:22" x14ac:dyDescent="0.35">
      <c r="V18190" s="17"/>
    </row>
    <row r="18191" spans="22:22" x14ac:dyDescent="0.35">
      <c r="V18191" s="17"/>
    </row>
    <row r="18192" spans="22:22" x14ac:dyDescent="0.35">
      <c r="V18192" s="17"/>
    </row>
    <row r="18193" spans="22:22" x14ac:dyDescent="0.35">
      <c r="V18193" s="17"/>
    </row>
    <row r="18194" spans="22:22" x14ac:dyDescent="0.35">
      <c r="V18194" s="17"/>
    </row>
    <row r="18195" spans="22:22" x14ac:dyDescent="0.35">
      <c r="V18195" s="17"/>
    </row>
    <row r="18196" spans="22:22" x14ac:dyDescent="0.35">
      <c r="V18196" s="17"/>
    </row>
    <row r="18197" spans="22:22" x14ac:dyDescent="0.35">
      <c r="V18197" s="17"/>
    </row>
    <row r="18198" spans="22:22" x14ac:dyDescent="0.35">
      <c r="V18198" s="17"/>
    </row>
    <row r="18199" spans="22:22" x14ac:dyDescent="0.35">
      <c r="V18199" s="17"/>
    </row>
    <row r="18200" spans="22:22" x14ac:dyDescent="0.35">
      <c r="V18200" s="17"/>
    </row>
    <row r="18201" spans="22:22" x14ac:dyDescent="0.35">
      <c r="V18201" s="17"/>
    </row>
    <row r="18202" spans="22:22" x14ac:dyDescent="0.35">
      <c r="V18202" s="17"/>
    </row>
    <row r="18203" spans="22:22" x14ac:dyDescent="0.35">
      <c r="V18203" s="17"/>
    </row>
    <row r="18204" spans="22:22" x14ac:dyDescent="0.35">
      <c r="V18204" s="17"/>
    </row>
    <row r="18205" spans="22:22" x14ac:dyDescent="0.35">
      <c r="V18205" s="17"/>
    </row>
    <row r="18206" spans="22:22" x14ac:dyDescent="0.35">
      <c r="V18206" s="17"/>
    </row>
    <row r="18207" spans="22:22" x14ac:dyDescent="0.35">
      <c r="V18207" s="17"/>
    </row>
    <row r="18208" spans="22:22" x14ac:dyDescent="0.35">
      <c r="V18208" s="17"/>
    </row>
    <row r="18209" spans="22:22" x14ac:dyDescent="0.35">
      <c r="V18209" s="17"/>
    </row>
    <row r="18210" spans="22:22" x14ac:dyDescent="0.35">
      <c r="V18210" s="17"/>
    </row>
    <row r="18211" spans="22:22" x14ac:dyDescent="0.35">
      <c r="V18211" s="17"/>
    </row>
    <row r="18212" spans="22:22" x14ac:dyDescent="0.35">
      <c r="V18212" s="17"/>
    </row>
    <row r="18213" spans="22:22" x14ac:dyDescent="0.35">
      <c r="V18213" s="17"/>
    </row>
    <row r="18214" spans="22:22" x14ac:dyDescent="0.35">
      <c r="V18214" s="17"/>
    </row>
    <row r="18215" spans="22:22" x14ac:dyDescent="0.35">
      <c r="V18215" s="17"/>
    </row>
    <row r="18216" spans="22:22" x14ac:dyDescent="0.35">
      <c r="V18216" s="17"/>
    </row>
    <row r="18217" spans="22:22" x14ac:dyDescent="0.35">
      <c r="V18217" s="17"/>
    </row>
    <row r="18218" spans="22:22" x14ac:dyDescent="0.35">
      <c r="V18218" s="17"/>
    </row>
    <row r="18219" spans="22:22" x14ac:dyDescent="0.35">
      <c r="V18219" s="17"/>
    </row>
    <row r="18220" spans="22:22" x14ac:dyDescent="0.35">
      <c r="V18220" s="17"/>
    </row>
    <row r="18221" spans="22:22" x14ac:dyDescent="0.35">
      <c r="V18221" s="17"/>
    </row>
    <row r="18222" spans="22:22" x14ac:dyDescent="0.35">
      <c r="V18222" s="17"/>
    </row>
    <row r="18223" spans="22:22" x14ac:dyDescent="0.35">
      <c r="V18223" s="17"/>
    </row>
    <row r="18224" spans="22:22" x14ac:dyDescent="0.35">
      <c r="V18224" s="17"/>
    </row>
    <row r="18225" spans="22:22" x14ac:dyDescent="0.35">
      <c r="V18225" s="17"/>
    </row>
    <row r="18226" spans="22:22" x14ac:dyDescent="0.35">
      <c r="V18226" s="17"/>
    </row>
    <row r="18227" spans="22:22" x14ac:dyDescent="0.35">
      <c r="V18227" s="17"/>
    </row>
    <row r="18228" spans="22:22" x14ac:dyDescent="0.35">
      <c r="V18228" s="17"/>
    </row>
    <row r="18229" spans="22:22" x14ac:dyDescent="0.35">
      <c r="V18229" s="17"/>
    </row>
    <row r="18230" spans="22:22" x14ac:dyDescent="0.35">
      <c r="V18230" s="17"/>
    </row>
    <row r="18231" spans="22:22" x14ac:dyDescent="0.35">
      <c r="V18231" s="17"/>
    </row>
    <row r="18232" spans="22:22" x14ac:dyDescent="0.35">
      <c r="V18232" s="17"/>
    </row>
    <row r="18233" spans="22:22" x14ac:dyDescent="0.35">
      <c r="V18233" s="17"/>
    </row>
    <row r="18234" spans="22:22" x14ac:dyDescent="0.35">
      <c r="V18234" s="17"/>
    </row>
    <row r="18235" spans="22:22" x14ac:dyDescent="0.35">
      <c r="V18235" s="17"/>
    </row>
    <row r="18236" spans="22:22" x14ac:dyDescent="0.35">
      <c r="V18236" s="17"/>
    </row>
    <row r="18237" spans="22:22" x14ac:dyDescent="0.35">
      <c r="V18237" s="17"/>
    </row>
    <row r="18238" spans="22:22" x14ac:dyDescent="0.35">
      <c r="V18238" s="17"/>
    </row>
    <row r="18239" spans="22:22" x14ac:dyDescent="0.35">
      <c r="V18239" s="17"/>
    </row>
    <row r="18240" spans="22:22" x14ac:dyDescent="0.35">
      <c r="V18240" s="17"/>
    </row>
    <row r="18241" spans="22:22" x14ac:dyDescent="0.35">
      <c r="V18241" s="17"/>
    </row>
    <row r="18242" spans="22:22" x14ac:dyDescent="0.35">
      <c r="V18242" s="17"/>
    </row>
    <row r="18243" spans="22:22" x14ac:dyDescent="0.35">
      <c r="V18243" s="17"/>
    </row>
    <row r="18244" spans="22:22" x14ac:dyDescent="0.35">
      <c r="V18244" s="17"/>
    </row>
    <row r="18245" spans="22:22" x14ac:dyDescent="0.35">
      <c r="V18245" s="17"/>
    </row>
    <row r="18246" spans="22:22" x14ac:dyDescent="0.35">
      <c r="V18246" s="17"/>
    </row>
    <row r="18247" spans="22:22" x14ac:dyDescent="0.35">
      <c r="V18247" s="17"/>
    </row>
    <row r="18248" spans="22:22" x14ac:dyDescent="0.35">
      <c r="V18248" s="17"/>
    </row>
    <row r="18249" spans="22:22" x14ac:dyDescent="0.35">
      <c r="V18249" s="17"/>
    </row>
    <row r="18250" spans="22:22" x14ac:dyDescent="0.35">
      <c r="V18250" s="17"/>
    </row>
    <row r="18251" spans="22:22" x14ac:dyDescent="0.35">
      <c r="V18251" s="17"/>
    </row>
    <row r="18252" spans="22:22" x14ac:dyDescent="0.35">
      <c r="V18252" s="17"/>
    </row>
    <row r="18253" spans="22:22" x14ac:dyDescent="0.35">
      <c r="V18253" s="17"/>
    </row>
    <row r="18254" spans="22:22" x14ac:dyDescent="0.35">
      <c r="V18254" s="17"/>
    </row>
    <row r="18255" spans="22:22" x14ac:dyDescent="0.35">
      <c r="V18255" s="17"/>
    </row>
    <row r="18256" spans="22:22" x14ac:dyDescent="0.35">
      <c r="V18256" s="17"/>
    </row>
    <row r="18257" spans="22:22" x14ac:dyDescent="0.35">
      <c r="V18257" s="17"/>
    </row>
    <row r="18258" spans="22:22" x14ac:dyDescent="0.35">
      <c r="V18258" s="17"/>
    </row>
    <row r="18259" spans="22:22" x14ac:dyDescent="0.35">
      <c r="V18259" s="17"/>
    </row>
    <row r="18260" spans="22:22" x14ac:dyDescent="0.35">
      <c r="V18260" s="17"/>
    </row>
    <row r="18261" spans="22:22" x14ac:dyDescent="0.35">
      <c r="V18261" s="17"/>
    </row>
    <row r="18262" spans="22:22" x14ac:dyDescent="0.35">
      <c r="V18262" s="17"/>
    </row>
    <row r="18263" spans="22:22" x14ac:dyDescent="0.35">
      <c r="V18263" s="17"/>
    </row>
    <row r="18264" spans="22:22" x14ac:dyDescent="0.35">
      <c r="V18264" s="17"/>
    </row>
    <row r="18265" spans="22:22" x14ac:dyDescent="0.35">
      <c r="V18265" s="17"/>
    </row>
    <row r="18266" spans="22:22" x14ac:dyDescent="0.35">
      <c r="V18266" s="17"/>
    </row>
    <row r="18267" spans="22:22" x14ac:dyDescent="0.35">
      <c r="V18267" s="17"/>
    </row>
    <row r="18268" spans="22:22" x14ac:dyDescent="0.35">
      <c r="V18268" s="17"/>
    </row>
    <row r="18269" spans="22:22" x14ac:dyDescent="0.35">
      <c r="V18269" s="17"/>
    </row>
    <row r="18270" spans="22:22" x14ac:dyDescent="0.35">
      <c r="V18270" s="17"/>
    </row>
    <row r="18271" spans="22:22" x14ac:dyDescent="0.35">
      <c r="V18271" s="17"/>
    </row>
    <row r="18272" spans="22:22" x14ac:dyDescent="0.35">
      <c r="V18272" s="17"/>
    </row>
    <row r="18273" spans="22:22" x14ac:dyDescent="0.35">
      <c r="V18273" s="17"/>
    </row>
    <row r="18274" spans="22:22" x14ac:dyDescent="0.35">
      <c r="V18274" s="17"/>
    </row>
    <row r="18275" spans="22:22" x14ac:dyDescent="0.35">
      <c r="V18275" s="17"/>
    </row>
    <row r="18276" spans="22:22" x14ac:dyDescent="0.35">
      <c r="V18276" s="17"/>
    </row>
    <row r="18277" spans="22:22" x14ac:dyDescent="0.35">
      <c r="V18277" s="17"/>
    </row>
    <row r="18278" spans="22:22" x14ac:dyDescent="0.35">
      <c r="V18278" s="17"/>
    </row>
    <row r="18279" spans="22:22" x14ac:dyDescent="0.35">
      <c r="V18279" s="17"/>
    </row>
    <row r="18280" spans="22:22" x14ac:dyDescent="0.35">
      <c r="V18280" s="17"/>
    </row>
    <row r="18281" spans="22:22" x14ac:dyDescent="0.35">
      <c r="V18281" s="17"/>
    </row>
    <row r="18282" spans="22:22" x14ac:dyDescent="0.35">
      <c r="V18282" s="17"/>
    </row>
    <row r="18283" spans="22:22" x14ac:dyDescent="0.35">
      <c r="V18283" s="17"/>
    </row>
    <row r="18284" spans="22:22" x14ac:dyDescent="0.35">
      <c r="V18284" s="17"/>
    </row>
    <row r="18285" spans="22:22" x14ac:dyDescent="0.35">
      <c r="V18285" s="17"/>
    </row>
    <row r="18286" spans="22:22" x14ac:dyDescent="0.35">
      <c r="V18286" s="17"/>
    </row>
    <row r="18287" spans="22:22" x14ac:dyDescent="0.35">
      <c r="V18287" s="17"/>
    </row>
    <row r="18288" spans="22:22" x14ac:dyDescent="0.35">
      <c r="V18288" s="17"/>
    </row>
    <row r="18289" spans="22:22" x14ac:dyDescent="0.35">
      <c r="V18289" s="17"/>
    </row>
    <row r="18290" spans="22:22" x14ac:dyDescent="0.35">
      <c r="V18290" s="17"/>
    </row>
    <row r="18291" spans="22:22" x14ac:dyDescent="0.35">
      <c r="V18291" s="17"/>
    </row>
    <row r="18292" spans="22:22" x14ac:dyDescent="0.35">
      <c r="V18292" s="17"/>
    </row>
    <row r="18293" spans="22:22" x14ac:dyDescent="0.35">
      <c r="V18293" s="17"/>
    </row>
    <row r="18294" spans="22:22" x14ac:dyDescent="0.35">
      <c r="V18294" s="17"/>
    </row>
    <row r="18295" spans="22:22" x14ac:dyDescent="0.35">
      <c r="V18295" s="17"/>
    </row>
    <row r="18296" spans="22:22" x14ac:dyDescent="0.35">
      <c r="V18296" s="17"/>
    </row>
    <row r="18297" spans="22:22" x14ac:dyDescent="0.35">
      <c r="V18297" s="17"/>
    </row>
    <row r="18298" spans="22:22" x14ac:dyDescent="0.35">
      <c r="V18298" s="17"/>
    </row>
    <row r="18299" spans="22:22" x14ac:dyDescent="0.35">
      <c r="V18299" s="17"/>
    </row>
    <row r="18300" spans="22:22" x14ac:dyDescent="0.35">
      <c r="V18300" s="17"/>
    </row>
    <row r="18301" spans="22:22" x14ac:dyDescent="0.35">
      <c r="V18301" s="17"/>
    </row>
    <row r="18302" spans="22:22" x14ac:dyDescent="0.35">
      <c r="V18302" s="17"/>
    </row>
    <row r="18303" spans="22:22" x14ac:dyDescent="0.35">
      <c r="V18303" s="17"/>
    </row>
    <row r="18304" spans="22:22" x14ac:dyDescent="0.35">
      <c r="V18304" s="17"/>
    </row>
    <row r="18305" spans="22:22" x14ac:dyDescent="0.35">
      <c r="V18305" s="17"/>
    </row>
    <row r="18306" spans="22:22" x14ac:dyDescent="0.35">
      <c r="V18306" s="17"/>
    </row>
    <row r="18307" spans="22:22" x14ac:dyDescent="0.35">
      <c r="V18307" s="17"/>
    </row>
    <row r="18308" spans="22:22" x14ac:dyDescent="0.35">
      <c r="V18308" s="17"/>
    </row>
    <row r="18309" spans="22:22" x14ac:dyDescent="0.35">
      <c r="V18309" s="17"/>
    </row>
    <row r="18310" spans="22:22" x14ac:dyDescent="0.35">
      <c r="V18310" s="17"/>
    </row>
    <row r="18311" spans="22:22" x14ac:dyDescent="0.35">
      <c r="V18311" s="17"/>
    </row>
    <row r="18312" spans="22:22" x14ac:dyDescent="0.35">
      <c r="V18312" s="17"/>
    </row>
    <row r="18313" spans="22:22" x14ac:dyDescent="0.35">
      <c r="V18313" s="17"/>
    </row>
    <row r="18314" spans="22:22" x14ac:dyDescent="0.35">
      <c r="V18314" s="17"/>
    </row>
    <row r="18315" spans="22:22" x14ac:dyDescent="0.35">
      <c r="V18315" s="17"/>
    </row>
    <row r="18316" spans="22:22" x14ac:dyDescent="0.35">
      <c r="V18316" s="17"/>
    </row>
    <row r="18317" spans="22:22" x14ac:dyDescent="0.35">
      <c r="V18317" s="17"/>
    </row>
    <row r="18318" spans="22:22" x14ac:dyDescent="0.35">
      <c r="V18318" s="17"/>
    </row>
    <row r="18319" spans="22:22" x14ac:dyDescent="0.35">
      <c r="V18319" s="17"/>
    </row>
    <row r="18320" spans="22:22" x14ac:dyDescent="0.35">
      <c r="V18320" s="17"/>
    </row>
    <row r="18321" spans="22:22" x14ac:dyDescent="0.35">
      <c r="V18321" s="17"/>
    </row>
    <row r="18322" spans="22:22" x14ac:dyDescent="0.35">
      <c r="V18322" s="17"/>
    </row>
    <row r="18323" spans="22:22" x14ac:dyDescent="0.35">
      <c r="V18323" s="17"/>
    </row>
    <row r="18324" spans="22:22" x14ac:dyDescent="0.35">
      <c r="V18324" s="17"/>
    </row>
    <row r="18325" spans="22:22" x14ac:dyDescent="0.35">
      <c r="V18325" s="17"/>
    </row>
    <row r="18326" spans="22:22" x14ac:dyDescent="0.35">
      <c r="V18326" s="17"/>
    </row>
    <row r="18327" spans="22:22" x14ac:dyDescent="0.35">
      <c r="V18327" s="17"/>
    </row>
    <row r="18328" spans="22:22" x14ac:dyDescent="0.35">
      <c r="V18328" s="17"/>
    </row>
    <row r="18329" spans="22:22" x14ac:dyDescent="0.35">
      <c r="V18329" s="17"/>
    </row>
    <row r="18330" spans="22:22" x14ac:dyDescent="0.35">
      <c r="V18330" s="17"/>
    </row>
    <row r="18331" spans="22:22" x14ac:dyDescent="0.35">
      <c r="V18331" s="17"/>
    </row>
    <row r="18332" spans="22:22" x14ac:dyDescent="0.35">
      <c r="V18332" s="17"/>
    </row>
    <row r="18333" spans="22:22" x14ac:dyDescent="0.35">
      <c r="V18333" s="17"/>
    </row>
    <row r="18334" spans="22:22" x14ac:dyDescent="0.35">
      <c r="V18334" s="17"/>
    </row>
    <row r="18335" spans="22:22" x14ac:dyDescent="0.35">
      <c r="V18335" s="17"/>
    </row>
    <row r="18336" spans="22:22" x14ac:dyDescent="0.35">
      <c r="V18336" s="17"/>
    </row>
    <row r="18337" spans="22:22" x14ac:dyDescent="0.35">
      <c r="V18337" s="17"/>
    </row>
    <row r="18338" spans="22:22" x14ac:dyDescent="0.35">
      <c r="V18338" s="17"/>
    </row>
    <row r="18339" spans="22:22" x14ac:dyDescent="0.35">
      <c r="V18339" s="17"/>
    </row>
    <row r="18340" spans="22:22" x14ac:dyDescent="0.35">
      <c r="V18340" s="17"/>
    </row>
    <row r="18341" spans="22:22" x14ac:dyDescent="0.35">
      <c r="V18341" s="17"/>
    </row>
    <row r="18342" spans="22:22" x14ac:dyDescent="0.35">
      <c r="V18342" s="17"/>
    </row>
    <row r="18343" spans="22:22" x14ac:dyDescent="0.35">
      <c r="V18343" s="17"/>
    </row>
    <row r="18344" spans="22:22" x14ac:dyDescent="0.35">
      <c r="V18344" s="17"/>
    </row>
    <row r="18345" spans="22:22" x14ac:dyDescent="0.35">
      <c r="V18345" s="17"/>
    </row>
    <row r="18346" spans="22:22" x14ac:dyDescent="0.35">
      <c r="V18346" s="17"/>
    </row>
    <row r="18347" spans="22:22" x14ac:dyDescent="0.35">
      <c r="V18347" s="17"/>
    </row>
    <row r="18348" spans="22:22" x14ac:dyDescent="0.35">
      <c r="V18348" s="17"/>
    </row>
    <row r="18349" spans="22:22" x14ac:dyDescent="0.35">
      <c r="V18349" s="17"/>
    </row>
    <row r="18350" spans="22:22" x14ac:dyDescent="0.35">
      <c r="V18350" s="17"/>
    </row>
    <row r="18351" spans="22:22" x14ac:dyDescent="0.35">
      <c r="V18351" s="17"/>
    </row>
    <row r="18352" spans="22:22" x14ac:dyDescent="0.35">
      <c r="V18352" s="17"/>
    </row>
    <row r="18353" spans="22:22" x14ac:dyDescent="0.35">
      <c r="V18353" s="17"/>
    </row>
    <row r="18354" spans="22:22" x14ac:dyDescent="0.35">
      <c r="V18354" s="17"/>
    </row>
    <row r="18355" spans="22:22" x14ac:dyDescent="0.35">
      <c r="V18355" s="17"/>
    </row>
    <row r="18356" spans="22:22" x14ac:dyDescent="0.35">
      <c r="V18356" s="17"/>
    </row>
    <row r="18357" spans="22:22" x14ac:dyDescent="0.35">
      <c r="V18357" s="17"/>
    </row>
    <row r="18358" spans="22:22" x14ac:dyDescent="0.35">
      <c r="V18358" s="17"/>
    </row>
    <row r="18359" spans="22:22" x14ac:dyDescent="0.35">
      <c r="V18359" s="17"/>
    </row>
    <row r="18360" spans="22:22" x14ac:dyDescent="0.35">
      <c r="V18360" s="17"/>
    </row>
    <row r="18361" spans="22:22" x14ac:dyDescent="0.35">
      <c r="V18361" s="17"/>
    </row>
    <row r="18362" spans="22:22" x14ac:dyDescent="0.35">
      <c r="V18362" s="17"/>
    </row>
    <row r="18363" spans="22:22" x14ac:dyDescent="0.35">
      <c r="V18363" s="17"/>
    </row>
    <row r="18364" spans="22:22" x14ac:dyDescent="0.35">
      <c r="V18364" s="17"/>
    </row>
    <row r="18365" spans="22:22" x14ac:dyDescent="0.35">
      <c r="V18365" s="17"/>
    </row>
    <row r="18366" spans="22:22" x14ac:dyDescent="0.35">
      <c r="V18366" s="17"/>
    </row>
    <row r="18367" spans="22:22" x14ac:dyDescent="0.35">
      <c r="V18367" s="17"/>
    </row>
    <row r="18368" spans="22:22" x14ac:dyDescent="0.35">
      <c r="V18368" s="17"/>
    </row>
    <row r="18369" spans="22:22" x14ac:dyDescent="0.35">
      <c r="V18369" s="17"/>
    </row>
    <row r="18370" spans="22:22" x14ac:dyDescent="0.35">
      <c r="V18370" s="17"/>
    </row>
    <row r="18371" spans="22:22" x14ac:dyDescent="0.35">
      <c r="V18371" s="17"/>
    </row>
    <row r="18372" spans="22:22" x14ac:dyDescent="0.35">
      <c r="V18372" s="17"/>
    </row>
    <row r="18373" spans="22:22" x14ac:dyDescent="0.35">
      <c r="V18373" s="17"/>
    </row>
    <row r="18374" spans="22:22" x14ac:dyDescent="0.35">
      <c r="V18374" s="17"/>
    </row>
    <row r="18375" spans="22:22" x14ac:dyDescent="0.35">
      <c r="V18375" s="17"/>
    </row>
    <row r="18376" spans="22:22" x14ac:dyDescent="0.35">
      <c r="V18376" s="17"/>
    </row>
    <row r="18377" spans="22:22" x14ac:dyDescent="0.35">
      <c r="V18377" s="17"/>
    </row>
    <row r="18378" spans="22:22" x14ac:dyDescent="0.35">
      <c r="V18378" s="17"/>
    </row>
    <row r="18379" spans="22:22" x14ac:dyDescent="0.35">
      <c r="V18379" s="17"/>
    </row>
    <row r="18380" spans="22:22" x14ac:dyDescent="0.35">
      <c r="V18380" s="17"/>
    </row>
    <row r="18381" spans="22:22" x14ac:dyDescent="0.35">
      <c r="V18381" s="17"/>
    </row>
    <row r="18382" spans="22:22" x14ac:dyDescent="0.35">
      <c r="V18382" s="17"/>
    </row>
    <row r="18383" spans="22:22" x14ac:dyDescent="0.35">
      <c r="V18383" s="17"/>
    </row>
    <row r="18384" spans="22:22" x14ac:dyDescent="0.35">
      <c r="V18384" s="17"/>
    </row>
    <row r="18385" spans="22:22" x14ac:dyDescent="0.35">
      <c r="V18385" s="17"/>
    </row>
    <row r="18386" spans="22:22" x14ac:dyDescent="0.35">
      <c r="V18386" s="17"/>
    </row>
    <row r="18387" spans="22:22" x14ac:dyDescent="0.35">
      <c r="V18387" s="17"/>
    </row>
    <row r="18388" spans="22:22" x14ac:dyDescent="0.35">
      <c r="V18388" s="17"/>
    </row>
    <row r="18389" spans="22:22" x14ac:dyDescent="0.35">
      <c r="V18389" s="17"/>
    </row>
    <row r="18390" spans="22:22" x14ac:dyDescent="0.35">
      <c r="V18390" s="17"/>
    </row>
    <row r="18391" spans="22:22" x14ac:dyDescent="0.35">
      <c r="V18391" s="17"/>
    </row>
    <row r="18392" spans="22:22" x14ac:dyDescent="0.35">
      <c r="V18392" s="17"/>
    </row>
    <row r="18393" spans="22:22" x14ac:dyDescent="0.35">
      <c r="V18393" s="17"/>
    </row>
    <row r="18394" spans="22:22" x14ac:dyDescent="0.35">
      <c r="V18394" s="17"/>
    </row>
    <row r="18395" spans="22:22" x14ac:dyDescent="0.35">
      <c r="V18395" s="17"/>
    </row>
    <row r="18396" spans="22:22" x14ac:dyDescent="0.35">
      <c r="V18396" s="17"/>
    </row>
    <row r="18397" spans="22:22" x14ac:dyDescent="0.35">
      <c r="V18397" s="17"/>
    </row>
    <row r="18398" spans="22:22" x14ac:dyDescent="0.35">
      <c r="V18398" s="17"/>
    </row>
    <row r="18399" spans="22:22" x14ac:dyDescent="0.35">
      <c r="V18399" s="17"/>
    </row>
    <row r="18400" spans="22:22" x14ac:dyDescent="0.35">
      <c r="V18400" s="17"/>
    </row>
    <row r="18401" spans="22:22" x14ac:dyDescent="0.35">
      <c r="V18401" s="17"/>
    </row>
    <row r="18402" spans="22:22" x14ac:dyDescent="0.35">
      <c r="V18402" s="17"/>
    </row>
    <row r="18403" spans="22:22" x14ac:dyDescent="0.35">
      <c r="V18403" s="17"/>
    </row>
    <row r="18404" spans="22:22" x14ac:dyDescent="0.35">
      <c r="V18404" s="17"/>
    </row>
    <row r="18405" spans="22:22" x14ac:dyDescent="0.35">
      <c r="V18405" s="17"/>
    </row>
    <row r="18406" spans="22:22" x14ac:dyDescent="0.35">
      <c r="V18406" s="17"/>
    </row>
    <row r="18407" spans="22:22" x14ac:dyDescent="0.35">
      <c r="V18407" s="17"/>
    </row>
    <row r="18408" spans="22:22" x14ac:dyDescent="0.35">
      <c r="V18408" s="17"/>
    </row>
    <row r="18409" spans="22:22" x14ac:dyDescent="0.35">
      <c r="V18409" s="17"/>
    </row>
    <row r="18410" spans="22:22" x14ac:dyDescent="0.35">
      <c r="V18410" s="17"/>
    </row>
    <row r="18411" spans="22:22" x14ac:dyDescent="0.35">
      <c r="V18411" s="17"/>
    </row>
    <row r="18412" spans="22:22" x14ac:dyDescent="0.35">
      <c r="V18412" s="17"/>
    </row>
    <row r="18413" spans="22:22" x14ac:dyDescent="0.35">
      <c r="V18413" s="17"/>
    </row>
    <row r="18414" spans="22:22" x14ac:dyDescent="0.35">
      <c r="V18414" s="17"/>
    </row>
    <row r="18415" spans="22:22" x14ac:dyDescent="0.35">
      <c r="V18415" s="17"/>
    </row>
    <row r="18416" spans="22:22" x14ac:dyDescent="0.35">
      <c r="V18416" s="17"/>
    </row>
    <row r="18417" spans="22:22" x14ac:dyDescent="0.35">
      <c r="V18417" s="17"/>
    </row>
    <row r="18418" spans="22:22" x14ac:dyDescent="0.35">
      <c r="V18418" s="17"/>
    </row>
    <row r="18419" spans="22:22" x14ac:dyDescent="0.35">
      <c r="V18419" s="17"/>
    </row>
    <row r="18420" spans="22:22" x14ac:dyDescent="0.35">
      <c r="V18420" s="17"/>
    </row>
    <row r="18421" spans="22:22" x14ac:dyDescent="0.35">
      <c r="V18421" s="17"/>
    </row>
    <row r="18422" spans="22:22" x14ac:dyDescent="0.35">
      <c r="V18422" s="17"/>
    </row>
    <row r="18423" spans="22:22" x14ac:dyDescent="0.35">
      <c r="V18423" s="17"/>
    </row>
    <row r="18424" spans="22:22" x14ac:dyDescent="0.35">
      <c r="V18424" s="17"/>
    </row>
    <row r="18425" spans="22:22" x14ac:dyDescent="0.35">
      <c r="V18425" s="17"/>
    </row>
    <row r="18426" spans="22:22" x14ac:dyDescent="0.35">
      <c r="V18426" s="17"/>
    </row>
    <row r="18427" spans="22:22" x14ac:dyDescent="0.35">
      <c r="V18427" s="17"/>
    </row>
    <row r="18428" spans="22:22" x14ac:dyDescent="0.35">
      <c r="V18428" s="17"/>
    </row>
    <row r="18429" spans="22:22" x14ac:dyDescent="0.35">
      <c r="V18429" s="17"/>
    </row>
    <row r="18430" spans="22:22" x14ac:dyDescent="0.35">
      <c r="V18430" s="17"/>
    </row>
    <row r="18431" spans="22:22" x14ac:dyDescent="0.35">
      <c r="V18431" s="17"/>
    </row>
    <row r="18432" spans="22:22" x14ac:dyDescent="0.35">
      <c r="V18432" s="17"/>
    </row>
    <row r="18433" spans="22:22" x14ac:dyDescent="0.35">
      <c r="V18433" s="17"/>
    </row>
    <row r="18434" spans="22:22" x14ac:dyDescent="0.35">
      <c r="V18434" s="17"/>
    </row>
    <row r="18435" spans="22:22" x14ac:dyDescent="0.35">
      <c r="V18435" s="17"/>
    </row>
    <row r="18436" spans="22:22" x14ac:dyDescent="0.35">
      <c r="V18436" s="17"/>
    </row>
    <row r="18437" spans="22:22" x14ac:dyDescent="0.35">
      <c r="V18437" s="17"/>
    </row>
    <row r="18438" spans="22:22" x14ac:dyDescent="0.35">
      <c r="V18438" s="17"/>
    </row>
    <row r="18439" spans="22:22" x14ac:dyDescent="0.35">
      <c r="V18439" s="17"/>
    </row>
    <row r="18440" spans="22:22" x14ac:dyDescent="0.35">
      <c r="V18440" s="17"/>
    </row>
    <row r="18441" spans="22:22" x14ac:dyDescent="0.35">
      <c r="V18441" s="17"/>
    </row>
    <row r="18442" spans="22:22" x14ac:dyDescent="0.35">
      <c r="V18442" s="17"/>
    </row>
    <row r="18443" spans="22:22" x14ac:dyDescent="0.35">
      <c r="V18443" s="17"/>
    </row>
    <row r="18444" spans="22:22" x14ac:dyDescent="0.35">
      <c r="V18444" s="17"/>
    </row>
    <row r="18445" spans="22:22" x14ac:dyDescent="0.35">
      <c r="V18445" s="17"/>
    </row>
    <row r="18446" spans="22:22" x14ac:dyDescent="0.35">
      <c r="V18446" s="17"/>
    </row>
    <row r="18447" spans="22:22" x14ac:dyDescent="0.35">
      <c r="V18447" s="17"/>
    </row>
    <row r="18448" spans="22:22" x14ac:dyDescent="0.35">
      <c r="V18448" s="17"/>
    </row>
    <row r="18449" spans="22:22" x14ac:dyDescent="0.35">
      <c r="V18449" s="17"/>
    </row>
    <row r="18450" spans="22:22" x14ac:dyDescent="0.35">
      <c r="V18450" s="17"/>
    </row>
    <row r="18451" spans="22:22" x14ac:dyDescent="0.35">
      <c r="V18451" s="17"/>
    </row>
    <row r="18452" spans="22:22" x14ac:dyDescent="0.35">
      <c r="V18452" s="17"/>
    </row>
    <row r="18453" spans="22:22" x14ac:dyDescent="0.35">
      <c r="V18453" s="17"/>
    </row>
    <row r="18454" spans="22:22" x14ac:dyDescent="0.35">
      <c r="V18454" s="17"/>
    </row>
    <row r="18455" spans="22:22" x14ac:dyDescent="0.35">
      <c r="V18455" s="17"/>
    </row>
    <row r="18456" spans="22:22" x14ac:dyDescent="0.35">
      <c r="V18456" s="17"/>
    </row>
    <row r="18457" spans="22:22" x14ac:dyDescent="0.35">
      <c r="V18457" s="17"/>
    </row>
    <row r="18458" spans="22:22" x14ac:dyDescent="0.35">
      <c r="V18458" s="17"/>
    </row>
    <row r="18459" spans="22:22" x14ac:dyDescent="0.35">
      <c r="V18459" s="17"/>
    </row>
    <row r="18460" spans="22:22" x14ac:dyDescent="0.35">
      <c r="V18460" s="17"/>
    </row>
    <row r="18461" spans="22:22" x14ac:dyDescent="0.35">
      <c r="V18461" s="17"/>
    </row>
    <row r="18462" spans="22:22" x14ac:dyDescent="0.35">
      <c r="V18462" s="17"/>
    </row>
    <row r="18463" spans="22:22" x14ac:dyDescent="0.35">
      <c r="V18463" s="17"/>
    </row>
    <row r="18464" spans="22:22" x14ac:dyDescent="0.35">
      <c r="V18464" s="17"/>
    </row>
    <row r="18465" spans="22:22" x14ac:dyDescent="0.35">
      <c r="V18465" s="17"/>
    </row>
    <row r="18466" spans="22:22" x14ac:dyDescent="0.35">
      <c r="V18466" s="17"/>
    </row>
    <row r="18467" spans="22:22" x14ac:dyDescent="0.35">
      <c r="V18467" s="17"/>
    </row>
    <row r="18468" spans="22:22" x14ac:dyDescent="0.35">
      <c r="V18468" s="17"/>
    </row>
    <row r="18469" spans="22:22" x14ac:dyDescent="0.35">
      <c r="V18469" s="17"/>
    </row>
    <row r="18470" spans="22:22" x14ac:dyDescent="0.35">
      <c r="V18470" s="17"/>
    </row>
    <row r="18471" spans="22:22" x14ac:dyDescent="0.35">
      <c r="V18471" s="17"/>
    </row>
    <row r="18472" spans="22:22" x14ac:dyDescent="0.35">
      <c r="V18472" s="17"/>
    </row>
    <row r="18473" spans="22:22" x14ac:dyDescent="0.35">
      <c r="V18473" s="17"/>
    </row>
    <row r="18474" spans="22:22" x14ac:dyDescent="0.35">
      <c r="V18474" s="17"/>
    </row>
    <row r="18475" spans="22:22" x14ac:dyDescent="0.35">
      <c r="V18475" s="17"/>
    </row>
    <row r="18476" spans="22:22" x14ac:dyDescent="0.35">
      <c r="V18476" s="17"/>
    </row>
    <row r="18477" spans="22:22" x14ac:dyDescent="0.35">
      <c r="V18477" s="17"/>
    </row>
    <row r="18478" spans="22:22" x14ac:dyDescent="0.35">
      <c r="V18478" s="17"/>
    </row>
    <row r="18479" spans="22:22" x14ac:dyDescent="0.35">
      <c r="V18479" s="17"/>
    </row>
    <row r="18480" spans="22:22" x14ac:dyDescent="0.35">
      <c r="V18480" s="17"/>
    </row>
    <row r="18481" spans="22:22" x14ac:dyDescent="0.35">
      <c r="V18481" s="17"/>
    </row>
    <row r="18482" spans="22:22" x14ac:dyDescent="0.35">
      <c r="V18482" s="17"/>
    </row>
    <row r="18483" spans="22:22" x14ac:dyDescent="0.35">
      <c r="V18483" s="17"/>
    </row>
    <row r="18484" spans="22:22" x14ac:dyDescent="0.35">
      <c r="V18484" s="17"/>
    </row>
    <row r="18485" spans="22:22" x14ac:dyDescent="0.35">
      <c r="V18485" s="17"/>
    </row>
    <row r="18486" spans="22:22" x14ac:dyDescent="0.35">
      <c r="V18486" s="17"/>
    </row>
    <row r="18487" spans="22:22" x14ac:dyDescent="0.35">
      <c r="V18487" s="17"/>
    </row>
    <row r="18488" spans="22:22" x14ac:dyDescent="0.35">
      <c r="V18488" s="17"/>
    </row>
    <row r="18489" spans="22:22" x14ac:dyDescent="0.35">
      <c r="V18489" s="17"/>
    </row>
    <row r="18490" spans="22:22" x14ac:dyDescent="0.35">
      <c r="V18490" s="17"/>
    </row>
    <row r="18491" spans="22:22" x14ac:dyDescent="0.35">
      <c r="V18491" s="17"/>
    </row>
    <row r="18492" spans="22:22" x14ac:dyDescent="0.35">
      <c r="V18492" s="17"/>
    </row>
    <row r="18493" spans="22:22" x14ac:dyDescent="0.35">
      <c r="V18493" s="17"/>
    </row>
    <row r="18494" spans="22:22" x14ac:dyDescent="0.35">
      <c r="V18494" s="17"/>
    </row>
    <row r="18495" spans="22:22" x14ac:dyDescent="0.35">
      <c r="V18495" s="17"/>
    </row>
    <row r="18496" spans="22:22" x14ac:dyDescent="0.35">
      <c r="V18496" s="17"/>
    </row>
    <row r="18497" spans="22:22" x14ac:dyDescent="0.35">
      <c r="V18497" s="17"/>
    </row>
    <row r="18498" spans="22:22" x14ac:dyDescent="0.35">
      <c r="V18498" s="17"/>
    </row>
    <row r="18499" spans="22:22" x14ac:dyDescent="0.35">
      <c r="V18499" s="17"/>
    </row>
    <row r="18500" spans="22:22" x14ac:dyDescent="0.35">
      <c r="V18500" s="17"/>
    </row>
    <row r="18501" spans="22:22" x14ac:dyDescent="0.35">
      <c r="V18501" s="17"/>
    </row>
    <row r="18502" spans="22:22" x14ac:dyDescent="0.35">
      <c r="V18502" s="17"/>
    </row>
    <row r="18503" spans="22:22" x14ac:dyDescent="0.35">
      <c r="V18503" s="17"/>
    </row>
    <row r="18504" spans="22:22" x14ac:dyDescent="0.35">
      <c r="V18504" s="17"/>
    </row>
    <row r="18505" spans="22:22" x14ac:dyDescent="0.35">
      <c r="V18505" s="17"/>
    </row>
    <row r="18506" spans="22:22" x14ac:dyDescent="0.35">
      <c r="V18506" s="17"/>
    </row>
    <row r="18507" spans="22:22" x14ac:dyDescent="0.35">
      <c r="V18507" s="17"/>
    </row>
    <row r="18508" spans="22:22" x14ac:dyDescent="0.35">
      <c r="V18508" s="17"/>
    </row>
    <row r="18509" spans="22:22" x14ac:dyDescent="0.35">
      <c r="V18509" s="17"/>
    </row>
    <row r="18510" spans="22:22" x14ac:dyDescent="0.35">
      <c r="V18510" s="17"/>
    </row>
    <row r="18511" spans="22:22" x14ac:dyDescent="0.35">
      <c r="V18511" s="17"/>
    </row>
    <row r="18512" spans="22:22" x14ac:dyDescent="0.35">
      <c r="V18512" s="17"/>
    </row>
    <row r="18513" spans="22:22" x14ac:dyDescent="0.35">
      <c r="V18513" s="17"/>
    </row>
    <row r="18514" spans="22:22" x14ac:dyDescent="0.35">
      <c r="V18514" s="17"/>
    </row>
    <row r="18515" spans="22:22" x14ac:dyDescent="0.35">
      <c r="V18515" s="17"/>
    </row>
    <row r="18516" spans="22:22" x14ac:dyDescent="0.35">
      <c r="V18516" s="17"/>
    </row>
    <row r="18517" spans="22:22" x14ac:dyDescent="0.35">
      <c r="V18517" s="17"/>
    </row>
    <row r="18518" spans="22:22" x14ac:dyDescent="0.35">
      <c r="V18518" s="17"/>
    </row>
    <row r="18519" spans="22:22" x14ac:dyDescent="0.35">
      <c r="V18519" s="17"/>
    </row>
    <row r="18520" spans="22:22" x14ac:dyDescent="0.35">
      <c r="V18520" s="17"/>
    </row>
    <row r="18521" spans="22:22" x14ac:dyDescent="0.35">
      <c r="V18521" s="17"/>
    </row>
    <row r="18522" spans="22:22" x14ac:dyDescent="0.35">
      <c r="V18522" s="17"/>
    </row>
    <row r="18523" spans="22:22" x14ac:dyDescent="0.35">
      <c r="V18523" s="17"/>
    </row>
    <row r="18524" spans="22:22" x14ac:dyDescent="0.35">
      <c r="V18524" s="17"/>
    </row>
    <row r="18525" spans="22:22" x14ac:dyDescent="0.35">
      <c r="V18525" s="17"/>
    </row>
    <row r="18526" spans="22:22" x14ac:dyDescent="0.35">
      <c r="V18526" s="17"/>
    </row>
    <row r="18527" spans="22:22" x14ac:dyDescent="0.35">
      <c r="V18527" s="17"/>
    </row>
    <row r="18528" spans="22:22" x14ac:dyDescent="0.35">
      <c r="V18528" s="17"/>
    </row>
    <row r="18529" spans="22:22" x14ac:dyDescent="0.35">
      <c r="V18529" s="17"/>
    </row>
    <row r="18530" spans="22:22" x14ac:dyDescent="0.35">
      <c r="V18530" s="17"/>
    </row>
    <row r="18531" spans="22:22" x14ac:dyDescent="0.35">
      <c r="V18531" s="17"/>
    </row>
    <row r="18532" spans="22:22" x14ac:dyDescent="0.35">
      <c r="V18532" s="17"/>
    </row>
    <row r="18533" spans="22:22" x14ac:dyDescent="0.35">
      <c r="V18533" s="17"/>
    </row>
    <row r="18534" spans="22:22" x14ac:dyDescent="0.35">
      <c r="V18534" s="17"/>
    </row>
    <row r="18535" spans="22:22" x14ac:dyDescent="0.35">
      <c r="V18535" s="17"/>
    </row>
    <row r="18536" spans="22:22" x14ac:dyDescent="0.35">
      <c r="V18536" s="17"/>
    </row>
    <row r="18537" spans="22:22" x14ac:dyDescent="0.35">
      <c r="V18537" s="17"/>
    </row>
    <row r="18538" spans="22:22" x14ac:dyDescent="0.35">
      <c r="V18538" s="17"/>
    </row>
    <row r="18539" spans="22:22" x14ac:dyDescent="0.35">
      <c r="V18539" s="17"/>
    </row>
    <row r="18540" spans="22:22" x14ac:dyDescent="0.35">
      <c r="V18540" s="17"/>
    </row>
    <row r="18541" spans="22:22" x14ac:dyDescent="0.35">
      <c r="V18541" s="17"/>
    </row>
    <row r="18542" spans="22:22" x14ac:dyDescent="0.35">
      <c r="V18542" s="17"/>
    </row>
    <row r="18543" spans="22:22" x14ac:dyDescent="0.35">
      <c r="V18543" s="17"/>
    </row>
    <row r="18544" spans="22:22" x14ac:dyDescent="0.35">
      <c r="V18544" s="17"/>
    </row>
    <row r="18545" spans="22:22" x14ac:dyDescent="0.35">
      <c r="V18545" s="17"/>
    </row>
    <row r="18546" spans="22:22" x14ac:dyDescent="0.35">
      <c r="V18546" s="17"/>
    </row>
    <row r="18547" spans="22:22" x14ac:dyDescent="0.35">
      <c r="V18547" s="17"/>
    </row>
    <row r="18548" spans="22:22" x14ac:dyDescent="0.35">
      <c r="V18548" s="17"/>
    </row>
    <row r="18549" spans="22:22" x14ac:dyDescent="0.35">
      <c r="V18549" s="17"/>
    </row>
    <row r="18550" spans="22:22" x14ac:dyDescent="0.35">
      <c r="V18550" s="17"/>
    </row>
    <row r="18551" spans="22:22" x14ac:dyDescent="0.35">
      <c r="V18551" s="17"/>
    </row>
    <row r="18552" spans="22:22" x14ac:dyDescent="0.35">
      <c r="V18552" s="17"/>
    </row>
    <row r="18553" spans="22:22" x14ac:dyDescent="0.35">
      <c r="V18553" s="17"/>
    </row>
    <row r="18554" spans="22:22" x14ac:dyDescent="0.35">
      <c r="V18554" s="17"/>
    </row>
    <row r="18555" spans="22:22" x14ac:dyDescent="0.35">
      <c r="V18555" s="17"/>
    </row>
    <row r="18556" spans="22:22" x14ac:dyDescent="0.35">
      <c r="V18556" s="17"/>
    </row>
    <row r="18557" spans="22:22" x14ac:dyDescent="0.35">
      <c r="V18557" s="17"/>
    </row>
    <row r="18558" spans="22:22" x14ac:dyDescent="0.35">
      <c r="V18558" s="17"/>
    </row>
    <row r="18559" spans="22:22" x14ac:dyDescent="0.35">
      <c r="V18559" s="17"/>
    </row>
    <row r="18560" spans="22:22" x14ac:dyDescent="0.35">
      <c r="V18560" s="17"/>
    </row>
    <row r="18561" spans="22:22" x14ac:dyDescent="0.35">
      <c r="V18561" s="17"/>
    </row>
    <row r="18562" spans="22:22" x14ac:dyDescent="0.35">
      <c r="V18562" s="17"/>
    </row>
    <row r="18563" spans="22:22" x14ac:dyDescent="0.35">
      <c r="V18563" s="17"/>
    </row>
    <row r="18564" spans="22:22" x14ac:dyDescent="0.35">
      <c r="V18564" s="17"/>
    </row>
    <row r="18565" spans="22:22" x14ac:dyDescent="0.35">
      <c r="V18565" s="17"/>
    </row>
    <row r="18566" spans="22:22" x14ac:dyDescent="0.35">
      <c r="V18566" s="17"/>
    </row>
    <row r="18567" spans="22:22" x14ac:dyDescent="0.35">
      <c r="V18567" s="17"/>
    </row>
    <row r="18568" spans="22:22" x14ac:dyDescent="0.35">
      <c r="V18568" s="17"/>
    </row>
    <row r="18569" spans="22:22" x14ac:dyDescent="0.35">
      <c r="V18569" s="17"/>
    </row>
    <row r="18570" spans="22:22" x14ac:dyDescent="0.35">
      <c r="V18570" s="17"/>
    </row>
    <row r="18571" spans="22:22" x14ac:dyDescent="0.35">
      <c r="V18571" s="17"/>
    </row>
    <row r="18572" spans="22:22" x14ac:dyDescent="0.35">
      <c r="V18572" s="17"/>
    </row>
    <row r="18573" spans="22:22" x14ac:dyDescent="0.35">
      <c r="V18573" s="17"/>
    </row>
    <row r="18574" spans="22:22" x14ac:dyDescent="0.35">
      <c r="V18574" s="17"/>
    </row>
    <row r="18575" spans="22:22" x14ac:dyDescent="0.35">
      <c r="V18575" s="17"/>
    </row>
    <row r="18576" spans="22:22" x14ac:dyDescent="0.35">
      <c r="V18576" s="17"/>
    </row>
    <row r="18577" spans="22:22" x14ac:dyDescent="0.35">
      <c r="V18577" s="17"/>
    </row>
    <row r="18578" spans="22:22" x14ac:dyDescent="0.35">
      <c r="V18578" s="17"/>
    </row>
    <row r="18579" spans="22:22" x14ac:dyDescent="0.35">
      <c r="V18579" s="17"/>
    </row>
    <row r="18580" spans="22:22" x14ac:dyDescent="0.35">
      <c r="V18580" s="17"/>
    </row>
    <row r="18581" spans="22:22" x14ac:dyDescent="0.35">
      <c r="V18581" s="17"/>
    </row>
    <row r="18582" spans="22:22" x14ac:dyDescent="0.35">
      <c r="V18582" s="17"/>
    </row>
    <row r="18583" spans="22:22" x14ac:dyDescent="0.35">
      <c r="V18583" s="17"/>
    </row>
    <row r="18584" spans="22:22" x14ac:dyDescent="0.35">
      <c r="V18584" s="17"/>
    </row>
    <row r="18585" spans="22:22" x14ac:dyDescent="0.35">
      <c r="V18585" s="17"/>
    </row>
    <row r="18586" spans="22:22" x14ac:dyDescent="0.35">
      <c r="V18586" s="17"/>
    </row>
    <row r="18587" spans="22:22" x14ac:dyDescent="0.35">
      <c r="V18587" s="17"/>
    </row>
    <row r="18588" spans="22:22" x14ac:dyDescent="0.35">
      <c r="V18588" s="17"/>
    </row>
    <row r="18589" spans="22:22" x14ac:dyDescent="0.35">
      <c r="V18589" s="17"/>
    </row>
    <row r="18590" spans="22:22" x14ac:dyDescent="0.35">
      <c r="V18590" s="17"/>
    </row>
    <row r="18591" spans="22:22" x14ac:dyDescent="0.35">
      <c r="V18591" s="17"/>
    </row>
    <row r="18592" spans="22:22" x14ac:dyDescent="0.35">
      <c r="V18592" s="17"/>
    </row>
    <row r="18593" spans="22:22" x14ac:dyDescent="0.35">
      <c r="V18593" s="17"/>
    </row>
    <row r="18594" spans="22:22" x14ac:dyDescent="0.35">
      <c r="V18594" s="17"/>
    </row>
    <row r="18595" spans="22:22" x14ac:dyDescent="0.35">
      <c r="V18595" s="17"/>
    </row>
    <row r="18596" spans="22:22" x14ac:dyDescent="0.35">
      <c r="V18596" s="17"/>
    </row>
    <row r="18597" spans="22:22" x14ac:dyDescent="0.35">
      <c r="V18597" s="17"/>
    </row>
    <row r="18598" spans="22:22" x14ac:dyDescent="0.35">
      <c r="V18598" s="17"/>
    </row>
    <row r="18599" spans="22:22" x14ac:dyDescent="0.35">
      <c r="V18599" s="17"/>
    </row>
    <row r="18600" spans="22:22" x14ac:dyDescent="0.35">
      <c r="V18600" s="17"/>
    </row>
    <row r="18601" spans="22:22" x14ac:dyDescent="0.35">
      <c r="V18601" s="17"/>
    </row>
    <row r="18602" spans="22:22" x14ac:dyDescent="0.35">
      <c r="V18602" s="17"/>
    </row>
    <row r="18603" spans="22:22" x14ac:dyDescent="0.35">
      <c r="V18603" s="17"/>
    </row>
    <row r="18604" spans="22:22" x14ac:dyDescent="0.35">
      <c r="V18604" s="17"/>
    </row>
    <row r="18605" spans="22:22" x14ac:dyDescent="0.35">
      <c r="V18605" s="17"/>
    </row>
    <row r="18606" spans="22:22" x14ac:dyDescent="0.35">
      <c r="V18606" s="17"/>
    </row>
    <row r="18607" spans="22:22" x14ac:dyDescent="0.35">
      <c r="V18607" s="17"/>
    </row>
    <row r="18608" spans="22:22" x14ac:dyDescent="0.35">
      <c r="V18608" s="17"/>
    </row>
    <row r="18609" spans="22:22" x14ac:dyDescent="0.35">
      <c r="V18609" s="17"/>
    </row>
    <row r="18610" spans="22:22" x14ac:dyDescent="0.35">
      <c r="V18610" s="17"/>
    </row>
    <row r="18611" spans="22:22" x14ac:dyDescent="0.35">
      <c r="V18611" s="17"/>
    </row>
    <row r="18612" spans="22:22" x14ac:dyDescent="0.35">
      <c r="V18612" s="17"/>
    </row>
    <row r="18613" spans="22:22" x14ac:dyDescent="0.35">
      <c r="V18613" s="17"/>
    </row>
    <row r="18614" spans="22:22" x14ac:dyDescent="0.35">
      <c r="V18614" s="17"/>
    </row>
    <row r="18615" spans="22:22" x14ac:dyDescent="0.35">
      <c r="V18615" s="17"/>
    </row>
    <row r="18616" spans="22:22" x14ac:dyDescent="0.35">
      <c r="V18616" s="17"/>
    </row>
    <row r="18617" spans="22:22" x14ac:dyDescent="0.35">
      <c r="V18617" s="17"/>
    </row>
    <row r="18618" spans="22:22" x14ac:dyDescent="0.35">
      <c r="V18618" s="17"/>
    </row>
    <row r="18619" spans="22:22" x14ac:dyDescent="0.35">
      <c r="V18619" s="17"/>
    </row>
    <row r="18620" spans="22:22" x14ac:dyDescent="0.35">
      <c r="V18620" s="17"/>
    </row>
    <row r="18621" spans="22:22" x14ac:dyDescent="0.35">
      <c r="V18621" s="17"/>
    </row>
    <row r="18622" spans="22:22" x14ac:dyDescent="0.35">
      <c r="V18622" s="17"/>
    </row>
    <row r="18623" spans="22:22" x14ac:dyDescent="0.35">
      <c r="V18623" s="17"/>
    </row>
    <row r="18624" spans="22:22" x14ac:dyDescent="0.35">
      <c r="V18624" s="17"/>
    </row>
    <row r="18625" spans="22:22" x14ac:dyDescent="0.35">
      <c r="V18625" s="17"/>
    </row>
    <row r="18626" spans="22:22" x14ac:dyDescent="0.35">
      <c r="V18626" s="17"/>
    </row>
    <row r="18627" spans="22:22" x14ac:dyDescent="0.35">
      <c r="V18627" s="17"/>
    </row>
    <row r="18628" spans="22:22" x14ac:dyDescent="0.35">
      <c r="V18628" s="17"/>
    </row>
    <row r="18629" spans="22:22" x14ac:dyDescent="0.35">
      <c r="V18629" s="17"/>
    </row>
    <row r="18630" spans="22:22" x14ac:dyDescent="0.35">
      <c r="V18630" s="17"/>
    </row>
    <row r="18631" spans="22:22" x14ac:dyDescent="0.35">
      <c r="V18631" s="17"/>
    </row>
    <row r="18632" spans="22:22" x14ac:dyDescent="0.35">
      <c r="V18632" s="17"/>
    </row>
    <row r="18633" spans="22:22" x14ac:dyDescent="0.35">
      <c r="V18633" s="17"/>
    </row>
    <row r="18634" spans="22:22" x14ac:dyDescent="0.35">
      <c r="V18634" s="17"/>
    </row>
    <row r="18635" spans="22:22" x14ac:dyDescent="0.35">
      <c r="V18635" s="17"/>
    </row>
    <row r="18636" spans="22:22" x14ac:dyDescent="0.35">
      <c r="V18636" s="17"/>
    </row>
    <row r="18637" spans="22:22" x14ac:dyDescent="0.35">
      <c r="V18637" s="17"/>
    </row>
    <row r="18638" spans="22:22" x14ac:dyDescent="0.35">
      <c r="V18638" s="17"/>
    </row>
    <row r="18639" spans="22:22" x14ac:dyDescent="0.35">
      <c r="V18639" s="17"/>
    </row>
    <row r="18640" spans="22:22" x14ac:dyDescent="0.35">
      <c r="V18640" s="17"/>
    </row>
    <row r="18641" spans="22:22" x14ac:dyDescent="0.35">
      <c r="V18641" s="17"/>
    </row>
    <row r="18642" spans="22:22" x14ac:dyDescent="0.35">
      <c r="V18642" s="17"/>
    </row>
    <row r="18643" spans="22:22" x14ac:dyDescent="0.35">
      <c r="V18643" s="17"/>
    </row>
    <row r="18644" spans="22:22" x14ac:dyDescent="0.35">
      <c r="V18644" s="17"/>
    </row>
    <row r="18645" spans="22:22" x14ac:dyDescent="0.35">
      <c r="V18645" s="17"/>
    </row>
    <row r="18646" spans="22:22" x14ac:dyDescent="0.35">
      <c r="V18646" s="17"/>
    </row>
    <row r="18647" spans="22:22" x14ac:dyDescent="0.35">
      <c r="V18647" s="17"/>
    </row>
    <row r="18648" spans="22:22" x14ac:dyDescent="0.35">
      <c r="V18648" s="17"/>
    </row>
    <row r="18649" spans="22:22" x14ac:dyDescent="0.35">
      <c r="V18649" s="17"/>
    </row>
    <row r="18650" spans="22:22" x14ac:dyDescent="0.35">
      <c r="V18650" s="17"/>
    </row>
    <row r="18651" spans="22:22" x14ac:dyDescent="0.35">
      <c r="V18651" s="17"/>
    </row>
    <row r="18652" spans="22:22" x14ac:dyDescent="0.35">
      <c r="V18652" s="17"/>
    </row>
    <row r="18653" spans="22:22" x14ac:dyDescent="0.35">
      <c r="V18653" s="17"/>
    </row>
    <row r="18654" spans="22:22" x14ac:dyDescent="0.35">
      <c r="V18654" s="17"/>
    </row>
    <row r="18655" spans="22:22" x14ac:dyDescent="0.35">
      <c r="V18655" s="17"/>
    </row>
    <row r="18656" spans="22:22" x14ac:dyDescent="0.35">
      <c r="V18656" s="17"/>
    </row>
    <row r="18657" spans="22:22" x14ac:dyDescent="0.35">
      <c r="V18657" s="17"/>
    </row>
    <row r="18658" spans="22:22" x14ac:dyDescent="0.35">
      <c r="V18658" s="17"/>
    </row>
    <row r="18659" spans="22:22" x14ac:dyDescent="0.35">
      <c r="V18659" s="17"/>
    </row>
    <row r="18660" spans="22:22" x14ac:dyDescent="0.35">
      <c r="V18660" s="17"/>
    </row>
    <row r="18661" spans="22:22" x14ac:dyDescent="0.35">
      <c r="V18661" s="17"/>
    </row>
    <row r="18662" spans="22:22" x14ac:dyDescent="0.35">
      <c r="V18662" s="17"/>
    </row>
    <row r="18663" spans="22:22" x14ac:dyDescent="0.35">
      <c r="V18663" s="17"/>
    </row>
    <row r="18664" spans="22:22" x14ac:dyDescent="0.35">
      <c r="V18664" s="17"/>
    </row>
    <row r="18665" spans="22:22" x14ac:dyDescent="0.35">
      <c r="V18665" s="17"/>
    </row>
    <row r="18666" spans="22:22" x14ac:dyDescent="0.35">
      <c r="V18666" s="17"/>
    </row>
    <row r="18667" spans="22:22" x14ac:dyDescent="0.35">
      <c r="V18667" s="17"/>
    </row>
    <row r="18668" spans="22:22" x14ac:dyDescent="0.35">
      <c r="V18668" s="17"/>
    </row>
    <row r="18669" spans="22:22" x14ac:dyDescent="0.35">
      <c r="V18669" s="17"/>
    </row>
    <row r="18670" spans="22:22" x14ac:dyDescent="0.35">
      <c r="V18670" s="17"/>
    </row>
    <row r="18671" spans="22:22" x14ac:dyDescent="0.35">
      <c r="V18671" s="17"/>
    </row>
    <row r="18672" spans="22:22" x14ac:dyDescent="0.35">
      <c r="V18672" s="17"/>
    </row>
    <row r="18673" spans="22:22" x14ac:dyDescent="0.35">
      <c r="V18673" s="17"/>
    </row>
    <row r="18674" spans="22:22" x14ac:dyDescent="0.35">
      <c r="V18674" s="17"/>
    </row>
    <row r="18675" spans="22:22" x14ac:dyDescent="0.35">
      <c r="V18675" s="17"/>
    </row>
    <row r="18676" spans="22:22" x14ac:dyDescent="0.35">
      <c r="V18676" s="17"/>
    </row>
    <row r="18677" spans="22:22" x14ac:dyDescent="0.35">
      <c r="V18677" s="17"/>
    </row>
    <row r="18678" spans="22:22" x14ac:dyDescent="0.35">
      <c r="V18678" s="17"/>
    </row>
    <row r="18679" spans="22:22" x14ac:dyDescent="0.35">
      <c r="V18679" s="17"/>
    </row>
    <row r="18680" spans="22:22" x14ac:dyDescent="0.35">
      <c r="V18680" s="17"/>
    </row>
    <row r="18681" spans="22:22" x14ac:dyDescent="0.35">
      <c r="V18681" s="17"/>
    </row>
    <row r="18682" spans="22:22" x14ac:dyDescent="0.35">
      <c r="V18682" s="17"/>
    </row>
    <row r="18683" spans="22:22" x14ac:dyDescent="0.35">
      <c r="V18683" s="17"/>
    </row>
    <row r="18684" spans="22:22" x14ac:dyDescent="0.35">
      <c r="V18684" s="17"/>
    </row>
    <row r="18685" spans="22:22" x14ac:dyDescent="0.35">
      <c r="V18685" s="17"/>
    </row>
    <row r="18686" spans="22:22" x14ac:dyDescent="0.35">
      <c r="V18686" s="17"/>
    </row>
    <row r="18687" spans="22:22" x14ac:dyDescent="0.35">
      <c r="V18687" s="17"/>
    </row>
    <row r="18688" spans="22:22" x14ac:dyDescent="0.35">
      <c r="V18688" s="17"/>
    </row>
    <row r="18689" spans="22:22" x14ac:dyDescent="0.35">
      <c r="V18689" s="17"/>
    </row>
    <row r="18690" spans="22:22" x14ac:dyDescent="0.35">
      <c r="V18690" s="17"/>
    </row>
    <row r="18691" spans="22:22" x14ac:dyDescent="0.35">
      <c r="V18691" s="17"/>
    </row>
    <row r="18692" spans="22:22" x14ac:dyDescent="0.35">
      <c r="V18692" s="17"/>
    </row>
    <row r="18693" spans="22:22" x14ac:dyDescent="0.35">
      <c r="V18693" s="17"/>
    </row>
    <row r="18694" spans="22:22" x14ac:dyDescent="0.35">
      <c r="V18694" s="17"/>
    </row>
    <row r="18695" spans="22:22" x14ac:dyDescent="0.35">
      <c r="V18695" s="17"/>
    </row>
    <row r="18696" spans="22:22" x14ac:dyDescent="0.35">
      <c r="V18696" s="17"/>
    </row>
    <row r="18697" spans="22:22" x14ac:dyDescent="0.35">
      <c r="V18697" s="17"/>
    </row>
    <row r="18698" spans="22:22" x14ac:dyDescent="0.35">
      <c r="V18698" s="17"/>
    </row>
    <row r="18699" spans="22:22" x14ac:dyDescent="0.35">
      <c r="V18699" s="17"/>
    </row>
    <row r="18700" spans="22:22" x14ac:dyDescent="0.35">
      <c r="V18700" s="17"/>
    </row>
    <row r="18701" spans="22:22" x14ac:dyDescent="0.35">
      <c r="V18701" s="17"/>
    </row>
    <row r="18702" spans="22:22" x14ac:dyDescent="0.35">
      <c r="V18702" s="17"/>
    </row>
    <row r="18703" spans="22:22" x14ac:dyDescent="0.35">
      <c r="V18703" s="17"/>
    </row>
    <row r="18704" spans="22:22" x14ac:dyDescent="0.35">
      <c r="V18704" s="17"/>
    </row>
    <row r="18705" spans="22:22" x14ac:dyDescent="0.35">
      <c r="V18705" s="17"/>
    </row>
    <row r="18706" spans="22:22" x14ac:dyDescent="0.35">
      <c r="V18706" s="17"/>
    </row>
    <row r="18707" spans="22:22" x14ac:dyDescent="0.35">
      <c r="V18707" s="17"/>
    </row>
    <row r="18708" spans="22:22" x14ac:dyDescent="0.35">
      <c r="V18708" s="17"/>
    </row>
    <row r="18709" spans="22:22" x14ac:dyDescent="0.35">
      <c r="V18709" s="17"/>
    </row>
    <row r="18710" spans="22:22" x14ac:dyDescent="0.35">
      <c r="V18710" s="17"/>
    </row>
    <row r="18711" spans="22:22" x14ac:dyDescent="0.35">
      <c r="V18711" s="17"/>
    </row>
    <row r="18712" spans="22:22" x14ac:dyDescent="0.35">
      <c r="V18712" s="17"/>
    </row>
    <row r="18713" spans="22:22" x14ac:dyDescent="0.35">
      <c r="V18713" s="17"/>
    </row>
    <row r="18714" spans="22:22" x14ac:dyDescent="0.35">
      <c r="V18714" s="17"/>
    </row>
    <row r="18715" spans="22:22" x14ac:dyDescent="0.35">
      <c r="V18715" s="17"/>
    </row>
    <row r="18716" spans="22:22" x14ac:dyDescent="0.35">
      <c r="V18716" s="17"/>
    </row>
    <row r="18717" spans="22:22" x14ac:dyDescent="0.35">
      <c r="V18717" s="17"/>
    </row>
    <row r="18718" spans="22:22" x14ac:dyDescent="0.35">
      <c r="V18718" s="17"/>
    </row>
    <row r="18719" spans="22:22" x14ac:dyDescent="0.35">
      <c r="V18719" s="17"/>
    </row>
    <row r="18720" spans="22:22" x14ac:dyDescent="0.35">
      <c r="V18720" s="17"/>
    </row>
    <row r="18721" spans="22:22" x14ac:dyDescent="0.35">
      <c r="V18721" s="17"/>
    </row>
    <row r="18722" spans="22:22" x14ac:dyDescent="0.35">
      <c r="V18722" s="17"/>
    </row>
    <row r="18723" spans="22:22" x14ac:dyDescent="0.35">
      <c r="V18723" s="17"/>
    </row>
    <row r="18724" spans="22:22" x14ac:dyDescent="0.35">
      <c r="V18724" s="17"/>
    </row>
    <row r="18725" spans="22:22" x14ac:dyDescent="0.35">
      <c r="V18725" s="17"/>
    </row>
    <row r="18726" spans="22:22" x14ac:dyDescent="0.35">
      <c r="V18726" s="17"/>
    </row>
    <row r="18727" spans="22:22" x14ac:dyDescent="0.35">
      <c r="V18727" s="17"/>
    </row>
    <row r="18728" spans="22:22" x14ac:dyDescent="0.35">
      <c r="V18728" s="17"/>
    </row>
    <row r="18729" spans="22:22" x14ac:dyDescent="0.35">
      <c r="V18729" s="17"/>
    </row>
    <row r="18730" spans="22:22" x14ac:dyDescent="0.35">
      <c r="V18730" s="17"/>
    </row>
    <row r="18731" spans="22:22" x14ac:dyDescent="0.35">
      <c r="V18731" s="17"/>
    </row>
    <row r="18732" spans="22:22" x14ac:dyDescent="0.35">
      <c r="V18732" s="17"/>
    </row>
    <row r="18733" spans="22:22" x14ac:dyDescent="0.35">
      <c r="V18733" s="17"/>
    </row>
    <row r="18734" spans="22:22" x14ac:dyDescent="0.35">
      <c r="V18734" s="17"/>
    </row>
    <row r="18735" spans="22:22" x14ac:dyDescent="0.35">
      <c r="V18735" s="17"/>
    </row>
    <row r="18736" spans="22:22" x14ac:dyDescent="0.35">
      <c r="V18736" s="17"/>
    </row>
    <row r="18737" spans="22:22" x14ac:dyDescent="0.35">
      <c r="V18737" s="17"/>
    </row>
    <row r="18738" spans="22:22" x14ac:dyDescent="0.35">
      <c r="V18738" s="17"/>
    </row>
    <row r="18739" spans="22:22" x14ac:dyDescent="0.35">
      <c r="V18739" s="17"/>
    </row>
    <row r="18740" spans="22:22" x14ac:dyDescent="0.35">
      <c r="V18740" s="17"/>
    </row>
    <row r="18741" spans="22:22" x14ac:dyDescent="0.35">
      <c r="V18741" s="17"/>
    </row>
    <row r="18742" spans="22:22" x14ac:dyDescent="0.35">
      <c r="V18742" s="17"/>
    </row>
    <row r="18743" spans="22:22" x14ac:dyDescent="0.35">
      <c r="V18743" s="17"/>
    </row>
    <row r="18744" spans="22:22" x14ac:dyDescent="0.35">
      <c r="V18744" s="17"/>
    </row>
    <row r="18745" spans="22:22" x14ac:dyDescent="0.35">
      <c r="V18745" s="17"/>
    </row>
    <row r="18746" spans="22:22" x14ac:dyDescent="0.35">
      <c r="V18746" s="17"/>
    </row>
    <row r="18747" spans="22:22" x14ac:dyDescent="0.35">
      <c r="V18747" s="17"/>
    </row>
    <row r="18748" spans="22:22" x14ac:dyDescent="0.35">
      <c r="V18748" s="17"/>
    </row>
    <row r="18749" spans="22:22" x14ac:dyDescent="0.35">
      <c r="V18749" s="17"/>
    </row>
    <row r="18750" spans="22:22" x14ac:dyDescent="0.35">
      <c r="V18750" s="17"/>
    </row>
    <row r="18751" spans="22:22" x14ac:dyDescent="0.35">
      <c r="V18751" s="17"/>
    </row>
    <row r="18752" spans="22:22" x14ac:dyDescent="0.35">
      <c r="V18752" s="17"/>
    </row>
    <row r="18753" spans="22:22" x14ac:dyDescent="0.35">
      <c r="V18753" s="17"/>
    </row>
    <row r="18754" spans="22:22" x14ac:dyDescent="0.35">
      <c r="V18754" s="17"/>
    </row>
    <row r="18755" spans="22:22" x14ac:dyDescent="0.35">
      <c r="V18755" s="17"/>
    </row>
    <row r="18756" spans="22:22" x14ac:dyDescent="0.35">
      <c r="V18756" s="17"/>
    </row>
    <row r="18757" spans="22:22" x14ac:dyDescent="0.35">
      <c r="V18757" s="17"/>
    </row>
    <row r="18758" spans="22:22" x14ac:dyDescent="0.35">
      <c r="V18758" s="17"/>
    </row>
    <row r="18759" spans="22:22" x14ac:dyDescent="0.35">
      <c r="V18759" s="17"/>
    </row>
    <row r="18760" spans="22:22" x14ac:dyDescent="0.35">
      <c r="V18760" s="17"/>
    </row>
    <row r="18761" spans="22:22" x14ac:dyDescent="0.35">
      <c r="V18761" s="17"/>
    </row>
    <row r="18762" spans="22:22" x14ac:dyDescent="0.35">
      <c r="V18762" s="17"/>
    </row>
    <row r="18763" spans="22:22" x14ac:dyDescent="0.35">
      <c r="V18763" s="17"/>
    </row>
    <row r="18764" spans="22:22" x14ac:dyDescent="0.35">
      <c r="V18764" s="17"/>
    </row>
    <row r="18765" spans="22:22" x14ac:dyDescent="0.35">
      <c r="V18765" s="17"/>
    </row>
    <row r="18766" spans="22:22" x14ac:dyDescent="0.35">
      <c r="V18766" s="17"/>
    </row>
    <row r="18767" spans="22:22" x14ac:dyDescent="0.35">
      <c r="V18767" s="17"/>
    </row>
    <row r="18768" spans="22:22" x14ac:dyDescent="0.35">
      <c r="V18768" s="17"/>
    </row>
    <row r="18769" spans="22:22" x14ac:dyDescent="0.35">
      <c r="V18769" s="17"/>
    </row>
    <row r="18770" spans="22:22" x14ac:dyDescent="0.35">
      <c r="V18770" s="17"/>
    </row>
    <row r="18771" spans="22:22" x14ac:dyDescent="0.35">
      <c r="V18771" s="17"/>
    </row>
    <row r="18772" spans="22:22" x14ac:dyDescent="0.35">
      <c r="V18772" s="17"/>
    </row>
    <row r="18773" spans="22:22" x14ac:dyDescent="0.35">
      <c r="V18773" s="17"/>
    </row>
    <row r="18774" spans="22:22" x14ac:dyDescent="0.35">
      <c r="V18774" s="17"/>
    </row>
    <row r="18775" spans="22:22" x14ac:dyDescent="0.35">
      <c r="V18775" s="17"/>
    </row>
    <row r="18776" spans="22:22" x14ac:dyDescent="0.35">
      <c r="V18776" s="17"/>
    </row>
    <row r="18777" spans="22:22" x14ac:dyDescent="0.35">
      <c r="V18777" s="17"/>
    </row>
    <row r="18778" spans="22:22" x14ac:dyDescent="0.35">
      <c r="V18778" s="17"/>
    </row>
    <row r="18779" spans="22:22" x14ac:dyDescent="0.35">
      <c r="V18779" s="17"/>
    </row>
    <row r="18780" spans="22:22" x14ac:dyDescent="0.35">
      <c r="V18780" s="17"/>
    </row>
    <row r="18781" spans="22:22" x14ac:dyDescent="0.35">
      <c r="V18781" s="17"/>
    </row>
    <row r="18782" spans="22:22" x14ac:dyDescent="0.35">
      <c r="V18782" s="17"/>
    </row>
    <row r="18783" spans="22:22" x14ac:dyDescent="0.35">
      <c r="V18783" s="17"/>
    </row>
    <row r="18784" spans="22:22" x14ac:dyDescent="0.35">
      <c r="V18784" s="17"/>
    </row>
    <row r="18785" spans="22:22" x14ac:dyDescent="0.35">
      <c r="V18785" s="17"/>
    </row>
    <row r="18786" spans="22:22" x14ac:dyDescent="0.35">
      <c r="V18786" s="17"/>
    </row>
    <row r="18787" spans="22:22" x14ac:dyDescent="0.35">
      <c r="V18787" s="17"/>
    </row>
    <row r="18788" spans="22:22" x14ac:dyDescent="0.35">
      <c r="V18788" s="17"/>
    </row>
    <row r="18789" spans="22:22" x14ac:dyDescent="0.35">
      <c r="V18789" s="17"/>
    </row>
    <row r="18790" spans="22:22" x14ac:dyDescent="0.35">
      <c r="V18790" s="17"/>
    </row>
    <row r="18791" spans="22:22" x14ac:dyDescent="0.35">
      <c r="V18791" s="17"/>
    </row>
    <row r="18792" spans="22:22" x14ac:dyDescent="0.35">
      <c r="V18792" s="17"/>
    </row>
    <row r="18793" spans="22:22" x14ac:dyDescent="0.35">
      <c r="V18793" s="17"/>
    </row>
    <row r="18794" spans="22:22" x14ac:dyDescent="0.35">
      <c r="V18794" s="17"/>
    </row>
    <row r="18795" spans="22:22" x14ac:dyDescent="0.35">
      <c r="V18795" s="17"/>
    </row>
    <row r="18796" spans="22:22" x14ac:dyDescent="0.35">
      <c r="V18796" s="17"/>
    </row>
    <row r="18797" spans="22:22" x14ac:dyDescent="0.35">
      <c r="V18797" s="17"/>
    </row>
    <row r="18798" spans="22:22" x14ac:dyDescent="0.35">
      <c r="V18798" s="17"/>
    </row>
    <row r="18799" spans="22:22" x14ac:dyDescent="0.35">
      <c r="V18799" s="17"/>
    </row>
    <row r="18800" spans="22:22" x14ac:dyDescent="0.35">
      <c r="V18800" s="17"/>
    </row>
    <row r="18801" spans="22:22" x14ac:dyDescent="0.35">
      <c r="V18801" s="17"/>
    </row>
    <row r="18802" spans="22:22" x14ac:dyDescent="0.35">
      <c r="V18802" s="17"/>
    </row>
    <row r="18803" spans="22:22" x14ac:dyDescent="0.35">
      <c r="V18803" s="17"/>
    </row>
    <row r="18804" spans="22:22" x14ac:dyDescent="0.35">
      <c r="V18804" s="17"/>
    </row>
    <row r="18805" spans="22:22" x14ac:dyDescent="0.35">
      <c r="V18805" s="17"/>
    </row>
    <row r="18806" spans="22:22" x14ac:dyDescent="0.35">
      <c r="V18806" s="17"/>
    </row>
    <row r="18807" spans="22:22" x14ac:dyDescent="0.35">
      <c r="V18807" s="17"/>
    </row>
    <row r="18808" spans="22:22" x14ac:dyDescent="0.35">
      <c r="V18808" s="17"/>
    </row>
    <row r="18809" spans="22:22" x14ac:dyDescent="0.35">
      <c r="V18809" s="17"/>
    </row>
    <row r="18810" spans="22:22" x14ac:dyDescent="0.35">
      <c r="V18810" s="17"/>
    </row>
    <row r="18811" spans="22:22" x14ac:dyDescent="0.35">
      <c r="V18811" s="17"/>
    </row>
    <row r="18812" spans="22:22" x14ac:dyDescent="0.35">
      <c r="V18812" s="17"/>
    </row>
    <row r="18813" spans="22:22" x14ac:dyDescent="0.35">
      <c r="V18813" s="17"/>
    </row>
    <row r="18814" spans="22:22" x14ac:dyDescent="0.35">
      <c r="V18814" s="17"/>
    </row>
    <row r="18815" spans="22:22" x14ac:dyDescent="0.35">
      <c r="V18815" s="17"/>
    </row>
    <row r="18816" spans="22:22" x14ac:dyDescent="0.35">
      <c r="V18816" s="17"/>
    </row>
    <row r="18817" spans="22:22" x14ac:dyDescent="0.35">
      <c r="V18817" s="17"/>
    </row>
    <row r="18818" spans="22:22" x14ac:dyDescent="0.35">
      <c r="V18818" s="17"/>
    </row>
    <row r="18819" spans="22:22" x14ac:dyDescent="0.35">
      <c r="V18819" s="17"/>
    </row>
    <row r="18820" spans="22:22" x14ac:dyDescent="0.35">
      <c r="V18820" s="17"/>
    </row>
    <row r="18821" spans="22:22" x14ac:dyDescent="0.35">
      <c r="V18821" s="17"/>
    </row>
    <row r="18822" spans="22:22" x14ac:dyDescent="0.35">
      <c r="V18822" s="17"/>
    </row>
    <row r="18823" spans="22:22" x14ac:dyDescent="0.35">
      <c r="V18823" s="17"/>
    </row>
    <row r="18824" spans="22:22" x14ac:dyDescent="0.35">
      <c r="V18824" s="17"/>
    </row>
    <row r="18825" spans="22:22" x14ac:dyDescent="0.35">
      <c r="V18825" s="17"/>
    </row>
    <row r="18826" spans="22:22" x14ac:dyDescent="0.35">
      <c r="V18826" s="17"/>
    </row>
    <row r="18827" spans="22:22" x14ac:dyDescent="0.35">
      <c r="V18827" s="17"/>
    </row>
    <row r="18828" spans="22:22" x14ac:dyDescent="0.35">
      <c r="V18828" s="17"/>
    </row>
    <row r="18829" spans="22:22" x14ac:dyDescent="0.35">
      <c r="V18829" s="17"/>
    </row>
    <row r="18830" spans="22:22" x14ac:dyDescent="0.35">
      <c r="V18830" s="17"/>
    </row>
    <row r="18831" spans="22:22" x14ac:dyDescent="0.35">
      <c r="V18831" s="17"/>
    </row>
    <row r="18832" spans="22:22" x14ac:dyDescent="0.35">
      <c r="V18832" s="17"/>
    </row>
    <row r="18833" spans="22:22" x14ac:dyDescent="0.35">
      <c r="V18833" s="17"/>
    </row>
    <row r="18834" spans="22:22" x14ac:dyDescent="0.35">
      <c r="V18834" s="17"/>
    </row>
    <row r="18835" spans="22:22" x14ac:dyDescent="0.35">
      <c r="V18835" s="17"/>
    </row>
    <row r="18836" spans="22:22" x14ac:dyDescent="0.35">
      <c r="V18836" s="17"/>
    </row>
    <row r="18837" spans="22:22" x14ac:dyDescent="0.35">
      <c r="V18837" s="17"/>
    </row>
    <row r="18838" spans="22:22" x14ac:dyDescent="0.35">
      <c r="V18838" s="17"/>
    </row>
    <row r="18839" spans="22:22" x14ac:dyDescent="0.35">
      <c r="V18839" s="17"/>
    </row>
    <row r="18840" spans="22:22" x14ac:dyDescent="0.35">
      <c r="V18840" s="17"/>
    </row>
    <row r="18841" spans="22:22" x14ac:dyDescent="0.35">
      <c r="V18841" s="17"/>
    </row>
    <row r="18842" spans="22:22" x14ac:dyDescent="0.35">
      <c r="V18842" s="17"/>
    </row>
    <row r="18843" spans="22:22" x14ac:dyDescent="0.35">
      <c r="V18843" s="17"/>
    </row>
    <row r="18844" spans="22:22" x14ac:dyDescent="0.35">
      <c r="V18844" s="17"/>
    </row>
    <row r="18845" spans="22:22" x14ac:dyDescent="0.35">
      <c r="V18845" s="17"/>
    </row>
    <row r="18846" spans="22:22" x14ac:dyDescent="0.35">
      <c r="V18846" s="17"/>
    </row>
    <row r="18847" spans="22:22" x14ac:dyDescent="0.35">
      <c r="V18847" s="17"/>
    </row>
    <row r="18848" spans="22:22" x14ac:dyDescent="0.35">
      <c r="V18848" s="17"/>
    </row>
    <row r="18849" spans="22:22" x14ac:dyDescent="0.35">
      <c r="V18849" s="17"/>
    </row>
    <row r="18850" spans="22:22" x14ac:dyDescent="0.35">
      <c r="V18850" s="17"/>
    </row>
    <row r="18851" spans="22:22" x14ac:dyDescent="0.35">
      <c r="V18851" s="17"/>
    </row>
    <row r="18852" spans="22:22" x14ac:dyDescent="0.35">
      <c r="V18852" s="17"/>
    </row>
    <row r="18853" spans="22:22" x14ac:dyDescent="0.35">
      <c r="V18853" s="17"/>
    </row>
    <row r="18854" spans="22:22" x14ac:dyDescent="0.35">
      <c r="V18854" s="17"/>
    </row>
    <row r="18855" spans="22:22" x14ac:dyDescent="0.35">
      <c r="V18855" s="17"/>
    </row>
    <row r="18856" spans="22:22" x14ac:dyDescent="0.35">
      <c r="V18856" s="17"/>
    </row>
    <row r="18857" spans="22:22" x14ac:dyDescent="0.35">
      <c r="V18857" s="17"/>
    </row>
    <row r="18858" spans="22:22" x14ac:dyDescent="0.35">
      <c r="V18858" s="17"/>
    </row>
    <row r="18859" spans="22:22" x14ac:dyDescent="0.35">
      <c r="V18859" s="17"/>
    </row>
    <row r="18860" spans="22:22" x14ac:dyDescent="0.35">
      <c r="V18860" s="17"/>
    </row>
    <row r="18861" spans="22:22" x14ac:dyDescent="0.35">
      <c r="V18861" s="17"/>
    </row>
    <row r="18862" spans="22:22" x14ac:dyDescent="0.35">
      <c r="V18862" s="17"/>
    </row>
    <row r="18863" spans="22:22" x14ac:dyDescent="0.35">
      <c r="V18863" s="17"/>
    </row>
    <row r="18864" spans="22:22" x14ac:dyDescent="0.35">
      <c r="V18864" s="17"/>
    </row>
    <row r="18865" spans="22:22" x14ac:dyDescent="0.35">
      <c r="V18865" s="17"/>
    </row>
    <row r="18866" spans="22:22" x14ac:dyDescent="0.35">
      <c r="V18866" s="17"/>
    </row>
    <row r="18867" spans="22:22" x14ac:dyDescent="0.35">
      <c r="V18867" s="17"/>
    </row>
    <row r="18868" spans="22:22" x14ac:dyDescent="0.35">
      <c r="V18868" s="17"/>
    </row>
    <row r="18869" spans="22:22" x14ac:dyDescent="0.35">
      <c r="V18869" s="17"/>
    </row>
    <row r="18870" spans="22:22" x14ac:dyDescent="0.35">
      <c r="V18870" s="17"/>
    </row>
    <row r="18871" spans="22:22" x14ac:dyDescent="0.35">
      <c r="V18871" s="17"/>
    </row>
    <row r="18872" spans="22:22" x14ac:dyDescent="0.35">
      <c r="V18872" s="17"/>
    </row>
    <row r="18873" spans="22:22" x14ac:dyDescent="0.35">
      <c r="V18873" s="17"/>
    </row>
    <row r="18874" spans="22:22" x14ac:dyDescent="0.35">
      <c r="V18874" s="17"/>
    </row>
    <row r="18875" spans="22:22" x14ac:dyDescent="0.35">
      <c r="V18875" s="17"/>
    </row>
    <row r="18876" spans="22:22" x14ac:dyDescent="0.35">
      <c r="V18876" s="17"/>
    </row>
    <row r="18877" spans="22:22" x14ac:dyDescent="0.35">
      <c r="V18877" s="17"/>
    </row>
    <row r="18878" spans="22:22" x14ac:dyDescent="0.35">
      <c r="V18878" s="17"/>
    </row>
    <row r="18879" spans="22:22" x14ac:dyDescent="0.35">
      <c r="V18879" s="17"/>
    </row>
    <row r="18880" spans="22:22" x14ac:dyDescent="0.35">
      <c r="V18880" s="17"/>
    </row>
    <row r="18881" spans="22:22" x14ac:dyDescent="0.35">
      <c r="V18881" s="17"/>
    </row>
    <row r="18882" spans="22:22" x14ac:dyDescent="0.35">
      <c r="V18882" s="17"/>
    </row>
    <row r="18883" spans="22:22" x14ac:dyDescent="0.35">
      <c r="V18883" s="17"/>
    </row>
    <row r="18884" spans="22:22" x14ac:dyDescent="0.35">
      <c r="V18884" s="17"/>
    </row>
    <row r="18885" spans="22:22" x14ac:dyDescent="0.35">
      <c r="V18885" s="17"/>
    </row>
    <row r="18886" spans="22:22" x14ac:dyDescent="0.35">
      <c r="V18886" s="17"/>
    </row>
    <row r="18887" spans="22:22" x14ac:dyDescent="0.35">
      <c r="V18887" s="17"/>
    </row>
    <row r="18888" spans="22:22" x14ac:dyDescent="0.35">
      <c r="V18888" s="17"/>
    </row>
    <row r="18889" spans="22:22" x14ac:dyDescent="0.35">
      <c r="V18889" s="17"/>
    </row>
    <row r="18890" spans="22:22" x14ac:dyDescent="0.35">
      <c r="V18890" s="17"/>
    </row>
    <row r="18891" spans="22:22" x14ac:dyDescent="0.35">
      <c r="V18891" s="17"/>
    </row>
    <row r="18892" spans="22:22" x14ac:dyDescent="0.35">
      <c r="V18892" s="17"/>
    </row>
    <row r="18893" spans="22:22" x14ac:dyDescent="0.35">
      <c r="V18893" s="17"/>
    </row>
    <row r="18894" spans="22:22" x14ac:dyDescent="0.35">
      <c r="V18894" s="17"/>
    </row>
    <row r="18895" spans="22:22" x14ac:dyDescent="0.35">
      <c r="V18895" s="17"/>
    </row>
    <row r="18896" spans="22:22" x14ac:dyDescent="0.35">
      <c r="V18896" s="17"/>
    </row>
    <row r="18897" spans="22:22" x14ac:dyDescent="0.35">
      <c r="V18897" s="17"/>
    </row>
    <row r="18898" spans="22:22" x14ac:dyDescent="0.35">
      <c r="V18898" s="17"/>
    </row>
    <row r="18899" spans="22:22" x14ac:dyDescent="0.35">
      <c r="V18899" s="17"/>
    </row>
    <row r="18900" spans="22:22" x14ac:dyDescent="0.35">
      <c r="V18900" s="17"/>
    </row>
    <row r="18901" spans="22:22" x14ac:dyDescent="0.35">
      <c r="V18901" s="17"/>
    </row>
    <row r="18902" spans="22:22" x14ac:dyDescent="0.35">
      <c r="V18902" s="17"/>
    </row>
    <row r="18903" spans="22:22" x14ac:dyDescent="0.35">
      <c r="V18903" s="17"/>
    </row>
    <row r="18904" spans="22:22" x14ac:dyDescent="0.35">
      <c r="V18904" s="17"/>
    </row>
    <row r="18905" spans="22:22" x14ac:dyDescent="0.35">
      <c r="V18905" s="17"/>
    </row>
    <row r="18906" spans="22:22" x14ac:dyDescent="0.35">
      <c r="V18906" s="17"/>
    </row>
    <row r="18907" spans="22:22" x14ac:dyDescent="0.35">
      <c r="V18907" s="17"/>
    </row>
    <row r="18908" spans="22:22" x14ac:dyDescent="0.35">
      <c r="V18908" s="17"/>
    </row>
    <row r="18909" spans="22:22" x14ac:dyDescent="0.35">
      <c r="V18909" s="17"/>
    </row>
    <row r="18910" spans="22:22" x14ac:dyDescent="0.35">
      <c r="V18910" s="17"/>
    </row>
    <row r="18911" spans="22:22" x14ac:dyDescent="0.35">
      <c r="V18911" s="17"/>
    </row>
    <row r="18912" spans="22:22" x14ac:dyDescent="0.35">
      <c r="V18912" s="17"/>
    </row>
    <row r="18913" spans="22:22" x14ac:dyDescent="0.35">
      <c r="V18913" s="17"/>
    </row>
    <row r="18914" spans="22:22" x14ac:dyDescent="0.35">
      <c r="V18914" s="17"/>
    </row>
    <row r="18915" spans="22:22" x14ac:dyDescent="0.35">
      <c r="V18915" s="17"/>
    </row>
    <row r="18916" spans="22:22" x14ac:dyDescent="0.35">
      <c r="V18916" s="17"/>
    </row>
    <row r="18917" spans="22:22" x14ac:dyDescent="0.35">
      <c r="V18917" s="17"/>
    </row>
    <row r="18918" spans="22:22" x14ac:dyDescent="0.35">
      <c r="V18918" s="17"/>
    </row>
    <row r="18919" spans="22:22" x14ac:dyDescent="0.35">
      <c r="V18919" s="17"/>
    </row>
    <row r="18920" spans="22:22" x14ac:dyDescent="0.35">
      <c r="V18920" s="17"/>
    </row>
    <row r="18921" spans="22:22" x14ac:dyDescent="0.35">
      <c r="V18921" s="17"/>
    </row>
    <row r="18922" spans="22:22" x14ac:dyDescent="0.35">
      <c r="V18922" s="17"/>
    </row>
    <row r="18923" spans="22:22" x14ac:dyDescent="0.35">
      <c r="V18923" s="17"/>
    </row>
    <row r="18924" spans="22:22" x14ac:dyDescent="0.35">
      <c r="V18924" s="17"/>
    </row>
    <row r="18925" spans="22:22" x14ac:dyDescent="0.35">
      <c r="V18925" s="17"/>
    </row>
    <row r="18926" spans="22:22" x14ac:dyDescent="0.35">
      <c r="V18926" s="17"/>
    </row>
    <row r="18927" spans="22:22" x14ac:dyDescent="0.35">
      <c r="V18927" s="17"/>
    </row>
    <row r="18928" spans="22:22" x14ac:dyDescent="0.35">
      <c r="V18928" s="17"/>
    </row>
    <row r="18929" spans="22:22" x14ac:dyDescent="0.35">
      <c r="V18929" s="17"/>
    </row>
    <row r="18930" spans="22:22" x14ac:dyDescent="0.35">
      <c r="V18930" s="17"/>
    </row>
    <row r="18931" spans="22:22" x14ac:dyDescent="0.35">
      <c r="V18931" s="17"/>
    </row>
    <row r="18932" spans="22:22" x14ac:dyDescent="0.35">
      <c r="V18932" s="17"/>
    </row>
    <row r="18933" spans="22:22" x14ac:dyDescent="0.35">
      <c r="V18933" s="17"/>
    </row>
    <row r="18934" spans="22:22" x14ac:dyDescent="0.35">
      <c r="V18934" s="17"/>
    </row>
    <row r="18935" spans="22:22" x14ac:dyDescent="0.35">
      <c r="V18935" s="17"/>
    </row>
    <row r="18936" spans="22:22" x14ac:dyDescent="0.35">
      <c r="V18936" s="17"/>
    </row>
    <row r="18937" spans="22:22" x14ac:dyDescent="0.35">
      <c r="V18937" s="17"/>
    </row>
    <row r="18938" spans="22:22" x14ac:dyDescent="0.35">
      <c r="V18938" s="17"/>
    </row>
    <row r="18939" spans="22:22" x14ac:dyDescent="0.35">
      <c r="V18939" s="17"/>
    </row>
    <row r="18940" spans="22:22" x14ac:dyDescent="0.35">
      <c r="V18940" s="17"/>
    </row>
    <row r="18941" spans="22:22" x14ac:dyDescent="0.35">
      <c r="V18941" s="17"/>
    </row>
    <row r="18942" spans="22:22" x14ac:dyDescent="0.35">
      <c r="V18942" s="17"/>
    </row>
    <row r="18943" spans="22:22" x14ac:dyDescent="0.35">
      <c r="V18943" s="17"/>
    </row>
    <row r="18944" spans="22:22" x14ac:dyDescent="0.35">
      <c r="V18944" s="17"/>
    </row>
    <row r="18945" spans="22:22" x14ac:dyDescent="0.35">
      <c r="V18945" s="17"/>
    </row>
    <row r="18946" spans="22:22" x14ac:dyDescent="0.35">
      <c r="V18946" s="17"/>
    </row>
    <row r="18947" spans="22:22" x14ac:dyDescent="0.35">
      <c r="V18947" s="17"/>
    </row>
    <row r="18948" spans="22:22" x14ac:dyDescent="0.35">
      <c r="V18948" s="17"/>
    </row>
    <row r="18949" spans="22:22" x14ac:dyDescent="0.35">
      <c r="V18949" s="17"/>
    </row>
    <row r="18950" spans="22:22" x14ac:dyDescent="0.35">
      <c r="V18950" s="17"/>
    </row>
    <row r="18951" spans="22:22" x14ac:dyDescent="0.35">
      <c r="V18951" s="17"/>
    </row>
    <row r="18952" spans="22:22" x14ac:dyDescent="0.35">
      <c r="V18952" s="17"/>
    </row>
    <row r="18953" spans="22:22" x14ac:dyDescent="0.35">
      <c r="V18953" s="17"/>
    </row>
    <row r="18954" spans="22:22" x14ac:dyDescent="0.35">
      <c r="V18954" s="17"/>
    </row>
    <row r="18955" spans="22:22" x14ac:dyDescent="0.35">
      <c r="V18955" s="17"/>
    </row>
    <row r="18956" spans="22:22" x14ac:dyDescent="0.35">
      <c r="V18956" s="17"/>
    </row>
    <row r="18957" spans="22:22" x14ac:dyDescent="0.35">
      <c r="V18957" s="17"/>
    </row>
    <row r="18958" spans="22:22" x14ac:dyDescent="0.35">
      <c r="V18958" s="17"/>
    </row>
    <row r="18959" spans="22:22" x14ac:dyDescent="0.35">
      <c r="V18959" s="17"/>
    </row>
    <row r="18960" spans="22:22" x14ac:dyDescent="0.35">
      <c r="V18960" s="17"/>
    </row>
    <row r="18961" spans="22:22" x14ac:dyDescent="0.35">
      <c r="V18961" s="17"/>
    </row>
    <row r="18962" spans="22:22" x14ac:dyDescent="0.35">
      <c r="V18962" s="17"/>
    </row>
    <row r="18963" spans="22:22" x14ac:dyDescent="0.35">
      <c r="V18963" s="17"/>
    </row>
    <row r="18964" spans="22:22" x14ac:dyDescent="0.35">
      <c r="V18964" s="17"/>
    </row>
    <row r="18965" spans="22:22" x14ac:dyDescent="0.35">
      <c r="V18965" s="17"/>
    </row>
    <row r="18966" spans="22:22" x14ac:dyDescent="0.35">
      <c r="V18966" s="17"/>
    </row>
    <row r="18967" spans="22:22" x14ac:dyDescent="0.35">
      <c r="V18967" s="17"/>
    </row>
    <row r="18968" spans="22:22" x14ac:dyDescent="0.35">
      <c r="V18968" s="17"/>
    </row>
    <row r="18969" spans="22:22" x14ac:dyDescent="0.35">
      <c r="V18969" s="17"/>
    </row>
    <row r="18970" spans="22:22" x14ac:dyDescent="0.35">
      <c r="V18970" s="17"/>
    </row>
    <row r="18971" spans="22:22" x14ac:dyDescent="0.35">
      <c r="V18971" s="17"/>
    </row>
    <row r="18972" spans="22:22" x14ac:dyDescent="0.35">
      <c r="V18972" s="17"/>
    </row>
    <row r="18973" spans="22:22" x14ac:dyDescent="0.35">
      <c r="V18973" s="17"/>
    </row>
    <row r="18974" spans="22:22" x14ac:dyDescent="0.35">
      <c r="V18974" s="17"/>
    </row>
    <row r="18975" spans="22:22" x14ac:dyDescent="0.35">
      <c r="V18975" s="17"/>
    </row>
    <row r="18976" spans="22:22" x14ac:dyDescent="0.35">
      <c r="V18976" s="17"/>
    </row>
    <row r="18977" spans="22:22" x14ac:dyDescent="0.35">
      <c r="V18977" s="17"/>
    </row>
    <row r="18978" spans="22:22" x14ac:dyDescent="0.35">
      <c r="V18978" s="17"/>
    </row>
    <row r="18979" spans="22:22" x14ac:dyDescent="0.35">
      <c r="V18979" s="17"/>
    </row>
    <row r="18980" spans="22:22" x14ac:dyDescent="0.35">
      <c r="V18980" s="17"/>
    </row>
    <row r="18981" spans="22:22" x14ac:dyDescent="0.35">
      <c r="V18981" s="17"/>
    </row>
    <row r="18982" spans="22:22" x14ac:dyDescent="0.35">
      <c r="V18982" s="17"/>
    </row>
    <row r="18983" spans="22:22" x14ac:dyDescent="0.35">
      <c r="V18983" s="17"/>
    </row>
    <row r="18984" spans="22:22" x14ac:dyDescent="0.35">
      <c r="V18984" s="17"/>
    </row>
    <row r="18985" spans="22:22" x14ac:dyDescent="0.35">
      <c r="V18985" s="17"/>
    </row>
    <row r="18986" spans="22:22" x14ac:dyDescent="0.35">
      <c r="V18986" s="17"/>
    </row>
    <row r="18987" spans="22:22" x14ac:dyDescent="0.35">
      <c r="V18987" s="17"/>
    </row>
    <row r="18988" spans="22:22" x14ac:dyDescent="0.35">
      <c r="V18988" s="17"/>
    </row>
    <row r="18989" spans="22:22" x14ac:dyDescent="0.35">
      <c r="V18989" s="17"/>
    </row>
    <row r="18990" spans="22:22" x14ac:dyDescent="0.35">
      <c r="V18990" s="17"/>
    </row>
    <row r="18991" spans="22:22" x14ac:dyDescent="0.35">
      <c r="V18991" s="17"/>
    </row>
    <row r="18992" spans="22:22" x14ac:dyDescent="0.35">
      <c r="V18992" s="17"/>
    </row>
    <row r="18993" spans="22:22" x14ac:dyDescent="0.35">
      <c r="V18993" s="17"/>
    </row>
    <row r="18994" spans="22:22" x14ac:dyDescent="0.35">
      <c r="V18994" s="17"/>
    </row>
    <row r="18995" spans="22:22" x14ac:dyDescent="0.35">
      <c r="V18995" s="17"/>
    </row>
    <row r="18996" spans="22:22" x14ac:dyDescent="0.35">
      <c r="V18996" s="17"/>
    </row>
    <row r="18997" spans="22:22" x14ac:dyDescent="0.35">
      <c r="V18997" s="17"/>
    </row>
    <row r="18998" spans="22:22" x14ac:dyDescent="0.35">
      <c r="V18998" s="17"/>
    </row>
    <row r="18999" spans="22:22" x14ac:dyDescent="0.35">
      <c r="V18999" s="17"/>
    </row>
    <row r="19000" spans="22:22" x14ac:dyDescent="0.35">
      <c r="V19000" s="17"/>
    </row>
    <row r="19001" spans="22:22" x14ac:dyDescent="0.35">
      <c r="V19001" s="17"/>
    </row>
    <row r="19002" spans="22:22" x14ac:dyDescent="0.35">
      <c r="V19002" s="17"/>
    </row>
    <row r="19003" spans="22:22" x14ac:dyDescent="0.35">
      <c r="V19003" s="17"/>
    </row>
    <row r="19004" spans="22:22" x14ac:dyDescent="0.35">
      <c r="V19004" s="17"/>
    </row>
    <row r="19005" spans="22:22" x14ac:dyDescent="0.35">
      <c r="V19005" s="17"/>
    </row>
    <row r="19006" spans="22:22" x14ac:dyDescent="0.35">
      <c r="V19006" s="17"/>
    </row>
    <row r="19007" spans="22:22" x14ac:dyDescent="0.35">
      <c r="V19007" s="17"/>
    </row>
    <row r="19008" spans="22:22" x14ac:dyDescent="0.35">
      <c r="V19008" s="17"/>
    </row>
    <row r="19009" spans="22:22" x14ac:dyDescent="0.35">
      <c r="V19009" s="17"/>
    </row>
    <row r="19010" spans="22:22" x14ac:dyDescent="0.35">
      <c r="V19010" s="17"/>
    </row>
    <row r="19011" spans="22:22" x14ac:dyDescent="0.35">
      <c r="V19011" s="17"/>
    </row>
    <row r="19012" spans="22:22" x14ac:dyDescent="0.35">
      <c r="V19012" s="17"/>
    </row>
    <row r="19013" spans="22:22" x14ac:dyDescent="0.35">
      <c r="V19013" s="17"/>
    </row>
    <row r="19014" spans="22:22" x14ac:dyDescent="0.35">
      <c r="V19014" s="17"/>
    </row>
    <row r="19015" spans="22:22" x14ac:dyDescent="0.35">
      <c r="V19015" s="17"/>
    </row>
    <row r="19016" spans="22:22" x14ac:dyDescent="0.35">
      <c r="V19016" s="17"/>
    </row>
    <row r="19017" spans="22:22" x14ac:dyDescent="0.35">
      <c r="V19017" s="17"/>
    </row>
    <row r="19018" spans="22:22" x14ac:dyDescent="0.35">
      <c r="V19018" s="17"/>
    </row>
    <row r="19019" spans="22:22" x14ac:dyDescent="0.35">
      <c r="V19019" s="17"/>
    </row>
    <row r="19020" spans="22:22" x14ac:dyDescent="0.35">
      <c r="V19020" s="17"/>
    </row>
    <row r="19021" spans="22:22" x14ac:dyDescent="0.35">
      <c r="V19021" s="17"/>
    </row>
    <row r="19022" spans="22:22" x14ac:dyDescent="0.35">
      <c r="V19022" s="17"/>
    </row>
    <row r="19023" spans="22:22" x14ac:dyDescent="0.35">
      <c r="V19023" s="17"/>
    </row>
    <row r="19024" spans="22:22" x14ac:dyDescent="0.35">
      <c r="V19024" s="17"/>
    </row>
    <row r="19025" spans="22:22" x14ac:dyDescent="0.35">
      <c r="V19025" s="17"/>
    </row>
    <row r="19026" spans="22:22" x14ac:dyDescent="0.35">
      <c r="V19026" s="17"/>
    </row>
    <row r="19027" spans="22:22" x14ac:dyDescent="0.35">
      <c r="V19027" s="17"/>
    </row>
    <row r="19028" spans="22:22" x14ac:dyDescent="0.35">
      <c r="V19028" s="17"/>
    </row>
    <row r="19029" spans="22:22" x14ac:dyDescent="0.35">
      <c r="V19029" s="17"/>
    </row>
    <row r="19030" spans="22:22" x14ac:dyDescent="0.35">
      <c r="V19030" s="17"/>
    </row>
    <row r="19031" spans="22:22" x14ac:dyDescent="0.35">
      <c r="V19031" s="17"/>
    </row>
    <row r="19032" spans="22:22" x14ac:dyDescent="0.35">
      <c r="V19032" s="17"/>
    </row>
    <row r="19033" spans="22:22" x14ac:dyDescent="0.35">
      <c r="V19033" s="17"/>
    </row>
    <row r="19034" spans="22:22" x14ac:dyDescent="0.35">
      <c r="V19034" s="17"/>
    </row>
    <row r="19035" spans="22:22" x14ac:dyDescent="0.35">
      <c r="V19035" s="17"/>
    </row>
    <row r="19036" spans="22:22" x14ac:dyDescent="0.35">
      <c r="V19036" s="17"/>
    </row>
    <row r="19037" spans="22:22" x14ac:dyDescent="0.35">
      <c r="V19037" s="17"/>
    </row>
    <row r="19038" spans="22:22" x14ac:dyDescent="0.35">
      <c r="V19038" s="17"/>
    </row>
    <row r="19039" spans="22:22" x14ac:dyDescent="0.35">
      <c r="V19039" s="17"/>
    </row>
    <row r="19040" spans="22:22" x14ac:dyDescent="0.35">
      <c r="V19040" s="17"/>
    </row>
    <row r="19041" spans="22:22" x14ac:dyDescent="0.35">
      <c r="V19041" s="17"/>
    </row>
    <row r="19042" spans="22:22" x14ac:dyDescent="0.35">
      <c r="V19042" s="17"/>
    </row>
    <row r="19043" spans="22:22" x14ac:dyDescent="0.35">
      <c r="V19043" s="17"/>
    </row>
    <row r="19044" spans="22:22" x14ac:dyDescent="0.35">
      <c r="V19044" s="17"/>
    </row>
    <row r="19045" spans="22:22" x14ac:dyDescent="0.35">
      <c r="V19045" s="17"/>
    </row>
    <row r="19046" spans="22:22" x14ac:dyDescent="0.35">
      <c r="V19046" s="17"/>
    </row>
    <row r="19047" spans="22:22" x14ac:dyDescent="0.35">
      <c r="V19047" s="17"/>
    </row>
    <row r="19048" spans="22:22" x14ac:dyDescent="0.35">
      <c r="V19048" s="17"/>
    </row>
    <row r="19049" spans="22:22" x14ac:dyDescent="0.35">
      <c r="V19049" s="17"/>
    </row>
    <row r="19050" spans="22:22" x14ac:dyDescent="0.35">
      <c r="V19050" s="17"/>
    </row>
    <row r="19051" spans="22:22" x14ac:dyDescent="0.35">
      <c r="V19051" s="17"/>
    </row>
    <row r="19052" spans="22:22" x14ac:dyDescent="0.35">
      <c r="V19052" s="17"/>
    </row>
    <row r="19053" spans="22:22" x14ac:dyDescent="0.35">
      <c r="V19053" s="17"/>
    </row>
    <row r="19054" spans="22:22" x14ac:dyDescent="0.35">
      <c r="V19054" s="17"/>
    </row>
    <row r="19055" spans="22:22" x14ac:dyDescent="0.35">
      <c r="V19055" s="17"/>
    </row>
    <row r="19056" spans="22:22" x14ac:dyDescent="0.35">
      <c r="V19056" s="17"/>
    </row>
    <row r="19057" spans="22:22" x14ac:dyDescent="0.35">
      <c r="V19057" s="17"/>
    </row>
    <row r="19058" spans="22:22" x14ac:dyDescent="0.35">
      <c r="V19058" s="17"/>
    </row>
    <row r="19059" spans="22:22" x14ac:dyDescent="0.35">
      <c r="V19059" s="17"/>
    </row>
    <row r="19060" spans="22:22" x14ac:dyDescent="0.35">
      <c r="V19060" s="17"/>
    </row>
    <row r="19061" spans="22:22" x14ac:dyDescent="0.35">
      <c r="V19061" s="17"/>
    </row>
    <row r="19062" spans="22:22" x14ac:dyDescent="0.35">
      <c r="V19062" s="17"/>
    </row>
    <row r="19063" spans="22:22" x14ac:dyDescent="0.35">
      <c r="V19063" s="17"/>
    </row>
    <row r="19064" spans="22:22" x14ac:dyDescent="0.35">
      <c r="V19064" s="17"/>
    </row>
    <row r="19065" spans="22:22" x14ac:dyDescent="0.35">
      <c r="V19065" s="17"/>
    </row>
    <row r="19066" spans="22:22" x14ac:dyDescent="0.35">
      <c r="V19066" s="17"/>
    </row>
    <row r="19067" spans="22:22" x14ac:dyDescent="0.35">
      <c r="V19067" s="17"/>
    </row>
    <row r="19068" spans="22:22" x14ac:dyDescent="0.35">
      <c r="V19068" s="17"/>
    </row>
    <row r="19069" spans="22:22" x14ac:dyDescent="0.35">
      <c r="V19069" s="17"/>
    </row>
    <row r="19070" spans="22:22" x14ac:dyDescent="0.35">
      <c r="V19070" s="17"/>
    </row>
    <row r="19071" spans="22:22" x14ac:dyDescent="0.35">
      <c r="V19071" s="17"/>
    </row>
    <row r="19072" spans="22:22" x14ac:dyDescent="0.35">
      <c r="V19072" s="17"/>
    </row>
    <row r="19073" spans="22:22" x14ac:dyDescent="0.35">
      <c r="V19073" s="17"/>
    </row>
    <row r="19074" spans="22:22" x14ac:dyDescent="0.35">
      <c r="V19074" s="17"/>
    </row>
    <row r="19075" spans="22:22" x14ac:dyDescent="0.35">
      <c r="V19075" s="17"/>
    </row>
    <row r="19076" spans="22:22" x14ac:dyDescent="0.35">
      <c r="V19076" s="17"/>
    </row>
    <row r="19077" spans="22:22" x14ac:dyDescent="0.35">
      <c r="V19077" s="17"/>
    </row>
    <row r="19078" spans="22:22" x14ac:dyDescent="0.35">
      <c r="V19078" s="17"/>
    </row>
    <row r="19079" spans="22:22" x14ac:dyDescent="0.35">
      <c r="V19079" s="17"/>
    </row>
    <row r="19080" spans="22:22" x14ac:dyDescent="0.35">
      <c r="V19080" s="17"/>
    </row>
    <row r="19081" spans="22:22" x14ac:dyDescent="0.35">
      <c r="V19081" s="17"/>
    </row>
    <row r="19082" spans="22:22" x14ac:dyDescent="0.35">
      <c r="V19082" s="17"/>
    </row>
    <row r="19083" spans="22:22" x14ac:dyDescent="0.35">
      <c r="V19083" s="17"/>
    </row>
    <row r="19084" spans="22:22" x14ac:dyDescent="0.35">
      <c r="V19084" s="17"/>
    </row>
    <row r="19085" spans="22:22" x14ac:dyDescent="0.35">
      <c r="V19085" s="17"/>
    </row>
    <row r="19086" spans="22:22" x14ac:dyDescent="0.35">
      <c r="V19086" s="17"/>
    </row>
    <row r="19087" spans="22:22" x14ac:dyDescent="0.35">
      <c r="V19087" s="17"/>
    </row>
    <row r="19088" spans="22:22" x14ac:dyDescent="0.35">
      <c r="V19088" s="17"/>
    </row>
    <row r="19089" spans="22:22" x14ac:dyDescent="0.35">
      <c r="V19089" s="17"/>
    </row>
    <row r="19090" spans="22:22" x14ac:dyDescent="0.35">
      <c r="V19090" s="17"/>
    </row>
    <row r="19091" spans="22:22" x14ac:dyDescent="0.35">
      <c r="V19091" s="17"/>
    </row>
    <row r="19092" spans="22:22" x14ac:dyDescent="0.35">
      <c r="V19092" s="17"/>
    </row>
    <row r="19093" spans="22:22" x14ac:dyDescent="0.35">
      <c r="V19093" s="17"/>
    </row>
    <row r="19094" spans="22:22" x14ac:dyDescent="0.35">
      <c r="V19094" s="17"/>
    </row>
    <row r="19095" spans="22:22" x14ac:dyDescent="0.35">
      <c r="V19095" s="17"/>
    </row>
    <row r="19096" spans="22:22" x14ac:dyDescent="0.35">
      <c r="V19096" s="17"/>
    </row>
    <row r="19097" spans="22:22" x14ac:dyDescent="0.35">
      <c r="V19097" s="17"/>
    </row>
    <row r="19098" spans="22:22" x14ac:dyDescent="0.35">
      <c r="V19098" s="17"/>
    </row>
    <row r="19099" spans="22:22" x14ac:dyDescent="0.35">
      <c r="V19099" s="17"/>
    </row>
    <row r="19100" spans="22:22" x14ac:dyDescent="0.35">
      <c r="V19100" s="17"/>
    </row>
    <row r="19101" spans="22:22" x14ac:dyDescent="0.35">
      <c r="V19101" s="17"/>
    </row>
    <row r="19102" spans="22:22" x14ac:dyDescent="0.35">
      <c r="V19102" s="17"/>
    </row>
    <row r="19103" spans="22:22" x14ac:dyDescent="0.35">
      <c r="V19103" s="17"/>
    </row>
    <row r="19104" spans="22:22" x14ac:dyDescent="0.35">
      <c r="V19104" s="17"/>
    </row>
    <row r="19105" spans="22:22" x14ac:dyDescent="0.35">
      <c r="V19105" s="17"/>
    </row>
    <row r="19106" spans="22:22" x14ac:dyDescent="0.35">
      <c r="V19106" s="17"/>
    </row>
    <row r="19107" spans="22:22" x14ac:dyDescent="0.35">
      <c r="V19107" s="17"/>
    </row>
    <row r="19108" spans="22:22" x14ac:dyDescent="0.35">
      <c r="V19108" s="17"/>
    </row>
    <row r="19109" spans="22:22" x14ac:dyDescent="0.35">
      <c r="V19109" s="17"/>
    </row>
    <row r="19110" spans="22:22" x14ac:dyDescent="0.35">
      <c r="V19110" s="17"/>
    </row>
    <row r="19111" spans="22:22" x14ac:dyDescent="0.35">
      <c r="V19111" s="17"/>
    </row>
    <row r="19112" spans="22:22" x14ac:dyDescent="0.35">
      <c r="V19112" s="17"/>
    </row>
    <row r="19113" spans="22:22" x14ac:dyDescent="0.35">
      <c r="V19113" s="17"/>
    </row>
    <row r="19114" spans="22:22" x14ac:dyDescent="0.35">
      <c r="V19114" s="17"/>
    </row>
    <row r="19115" spans="22:22" x14ac:dyDescent="0.35">
      <c r="V19115" s="17"/>
    </row>
    <row r="19116" spans="22:22" x14ac:dyDescent="0.35">
      <c r="V19116" s="17"/>
    </row>
    <row r="19117" spans="22:22" x14ac:dyDescent="0.35">
      <c r="V19117" s="17"/>
    </row>
    <row r="19118" spans="22:22" x14ac:dyDescent="0.35">
      <c r="V19118" s="17"/>
    </row>
    <row r="19119" spans="22:22" x14ac:dyDescent="0.35">
      <c r="V19119" s="17"/>
    </row>
    <row r="19120" spans="22:22" x14ac:dyDescent="0.35">
      <c r="V19120" s="17"/>
    </row>
    <row r="19121" spans="22:22" x14ac:dyDescent="0.35">
      <c r="V19121" s="17"/>
    </row>
    <row r="19122" spans="22:22" x14ac:dyDescent="0.35">
      <c r="V19122" s="17"/>
    </row>
    <row r="19123" spans="22:22" x14ac:dyDescent="0.35">
      <c r="V19123" s="17"/>
    </row>
    <row r="19124" spans="22:22" x14ac:dyDescent="0.35">
      <c r="V19124" s="17"/>
    </row>
    <row r="19125" spans="22:22" x14ac:dyDescent="0.35">
      <c r="V19125" s="17"/>
    </row>
    <row r="19126" spans="22:22" x14ac:dyDescent="0.35">
      <c r="V19126" s="17"/>
    </row>
    <row r="19127" spans="22:22" x14ac:dyDescent="0.35">
      <c r="V19127" s="17"/>
    </row>
    <row r="19128" spans="22:22" x14ac:dyDescent="0.35">
      <c r="V19128" s="17"/>
    </row>
    <row r="19129" spans="22:22" x14ac:dyDescent="0.35">
      <c r="V19129" s="17"/>
    </row>
    <row r="19130" spans="22:22" x14ac:dyDescent="0.35">
      <c r="V19130" s="17"/>
    </row>
    <row r="19131" spans="22:22" x14ac:dyDescent="0.35">
      <c r="V19131" s="17"/>
    </row>
    <row r="19132" spans="22:22" x14ac:dyDescent="0.35">
      <c r="V19132" s="17"/>
    </row>
    <row r="19133" spans="22:22" x14ac:dyDescent="0.35">
      <c r="V19133" s="17"/>
    </row>
    <row r="19134" spans="22:22" x14ac:dyDescent="0.35">
      <c r="V19134" s="17"/>
    </row>
    <row r="19135" spans="22:22" x14ac:dyDescent="0.35">
      <c r="V19135" s="17"/>
    </row>
    <row r="19136" spans="22:22" x14ac:dyDescent="0.35">
      <c r="V19136" s="17"/>
    </row>
    <row r="19137" spans="22:22" x14ac:dyDescent="0.35">
      <c r="V19137" s="17"/>
    </row>
    <row r="19138" spans="22:22" x14ac:dyDescent="0.35">
      <c r="V19138" s="17"/>
    </row>
    <row r="19139" spans="22:22" x14ac:dyDescent="0.35">
      <c r="V19139" s="17"/>
    </row>
    <row r="19140" spans="22:22" x14ac:dyDescent="0.35">
      <c r="V19140" s="17"/>
    </row>
    <row r="19141" spans="22:22" x14ac:dyDescent="0.35">
      <c r="V19141" s="17"/>
    </row>
    <row r="19142" spans="22:22" x14ac:dyDescent="0.35">
      <c r="V19142" s="17"/>
    </row>
    <row r="19143" spans="22:22" x14ac:dyDescent="0.35">
      <c r="V19143" s="17"/>
    </row>
    <row r="19144" spans="22:22" x14ac:dyDescent="0.35">
      <c r="V19144" s="17"/>
    </row>
    <row r="19145" spans="22:22" x14ac:dyDescent="0.35">
      <c r="V19145" s="17"/>
    </row>
    <row r="19146" spans="22:22" x14ac:dyDescent="0.35">
      <c r="V19146" s="17"/>
    </row>
    <row r="19147" spans="22:22" x14ac:dyDescent="0.35">
      <c r="V19147" s="17"/>
    </row>
    <row r="19148" spans="22:22" x14ac:dyDescent="0.35">
      <c r="V19148" s="17"/>
    </row>
    <row r="19149" spans="22:22" x14ac:dyDescent="0.35">
      <c r="V19149" s="17"/>
    </row>
    <row r="19150" spans="22:22" x14ac:dyDescent="0.35">
      <c r="V19150" s="17"/>
    </row>
    <row r="19151" spans="22:22" x14ac:dyDescent="0.35">
      <c r="V19151" s="17"/>
    </row>
    <row r="19152" spans="22:22" x14ac:dyDescent="0.35">
      <c r="V19152" s="17"/>
    </row>
    <row r="19153" spans="22:22" x14ac:dyDescent="0.35">
      <c r="V19153" s="17"/>
    </row>
    <row r="19154" spans="22:22" x14ac:dyDescent="0.35">
      <c r="V19154" s="17"/>
    </row>
    <row r="19155" spans="22:22" x14ac:dyDescent="0.35">
      <c r="V19155" s="17"/>
    </row>
    <row r="19156" spans="22:22" x14ac:dyDescent="0.35">
      <c r="V19156" s="17"/>
    </row>
    <row r="19157" spans="22:22" x14ac:dyDescent="0.35">
      <c r="V19157" s="17"/>
    </row>
    <row r="19158" spans="22:22" x14ac:dyDescent="0.35">
      <c r="V19158" s="17"/>
    </row>
    <row r="19159" spans="22:22" x14ac:dyDescent="0.35">
      <c r="V19159" s="17"/>
    </row>
    <row r="19160" spans="22:22" x14ac:dyDescent="0.35">
      <c r="V19160" s="17"/>
    </row>
    <row r="19161" spans="22:22" x14ac:dyDescent="0.35">
      <c r="V19161" s="17"/>
    </row>
    <row r="19162" spans="22:22" x14ac:dyDescent="0.35">
      <c r="V19162" s="17"/>
    </row>
    <row r="19163" spans="22:22" x14ac:dyDescent="0.35">
      <c r="V19163" s="17"/>
    </row>
    <row r="19164" spans="22:22" x14ac:dyDescent="0.35">
      <c r="V19164" s="17"/>
    </row>
    <row r="19165" spans="22:22" x14ac:dyDescent="0.35">
      <c r="V19165" s="17"/>
    </row>
    <row r="19166" spans="22:22" x14ac:dyDescent="0.35">
      <c r="V19166" s="17"/>
    </row>
    <row r="19167" spans="22:22" x14ac:dyDescent="0.35">
      <c r="V19167" s="17"/>
    </row>
    <row r="19168" spans="22:22" x14ac:dyDescent="0.35">
      <c r="V19168" s="17"/>
    </row>
    <row r="19169" spans="22:22" x14ac:dyDescent="0.35">
      <c r="V19169" s="17"/>
    </row>
    <row r="19170" spans="22:22" x14ac:dyDescent="0.35">
      <c r="V19170" s="17"/>
    </row>
    <row r="19171" spans="22:22" x14ac:dyDescent="0.35">
      <c r="V19171" s="17"/>
    </row>
    <row r="19172" spans="22:22" x14ac:dyDescent="0.35">
      <c r="V19172" s="17"/>
    </row>
    <row r="19173" spans="22:22" x14ac:dyDescent="0.35">
      <c r="V19173" s="17"/>
    </row>
    <row r="19174" spans="22:22" x14ac:dyDescent="0.35">
      <c r="V19174" s="17"/>
    </row>
    <row r="19175" spans="22:22" x14ac:dyDescent="0.35">
      <c r="V19175" s="17"/>
    </row>
    <row r="19176" spans="22:22" x14ac:dyDescent="0.35">
      <c r="V19176" s="17"/>
    </row>
    <row r="19177" spans="22:22" x14ac:dyDescent="0.35">
      <c r="V19177" s="17"/>
    </row>
    <row r="19178" spans="22:22" x14ac:dyDescent="0.35">
      <c r="V19178" s="17"/>
    </row>
    <row r="19179" spans="22:22" x14ac:dyDescent="0.35">
      <c r="V19179" s="17"/>
    </row>
    <row r="19180" spans="22:22" x14ac:dyDescent="0.35">
      <c r="V19180" s="17"/>
    </row>
    <row r="19181" spans="22:22" x14ac:dyDescent="0.35">
      <c r="V19181" s="17"/>
    </row>
    <row r="19182" spans="22:22" x14ac:dyDescent="0.35">
      <c r="V19182" s="17"/>
    </row>
    <row r="19183" spans="22:22" x14ac:dyDescent="0.35">
      <c r="V19183" s="17"/>
    </row>
    <row r="19184" spans="22:22" x14ac:dyDescent="0.35">
      <c r="V19184" s="17"/>
    </row>
    <row r="19185" spans="22:22" x14ac:dyDescent="0.35">
      <c r="V19185" s="17"/>
    </row>
    <row r="19186" spans="22:22" x14ac:dyDescent="0.35">
      <c r="V19186" s="17"/>
    </row>
    <row r="19187" spans="22:22" x14ac:dyDescent="0.35">
      <c r="V19187" s="17"/>
    </row>
    <row r="19188" spans="22:22" x14ac:dyDescent="0.35">
      <c r="V19188" s="17"/>
    </row>
    <row r="19189" spans="22:22" x14ac:dyDescent="0.35">
      <c r="V19189" s="17"/>
    </row>
    <row r="19190" spans="22:22" x14ac:dyDescent="0.35">
      <c r="V19190" s="17"/>
    </row>
    <row r="19191" spans="22:22" x14ac:dyDescent="0.35">
      <c r="V19191" s="17"/>
    </row>
    <row r="19192" spans="22:22" x14ac:dyDescent="0.35">
      <c r="V19192" s="17"/>
    </row>
    <row r="19193" spans="22:22" x14ac:dyDescent="0.35">
      <c r="V19193" s="17"/>
    </row>
    <row r="19194" spans="22:22" x14ac:dyDescent="0.35">
      <c r="V19194" s="17"/>
    </row>
    <row r="19195" spans="22:22" x14ac:dyDescent="0.35">
      <c r="V19195" s="17"/>
    </row>
    <row r="19196" spans="22:22" x14ac:dyDescent="0.35">
      <c r="V19196" s="17"/>
    </row>
    <row r="19197" spans="22:22" x14ac:dyDescent="0.35">
      <c r="V19197" s="17"/>
    </row>
    <row r="19198" spans="22:22" x14ac:dyDescent="0.35">
      <c r="V19198" s="17"/>
    </row>
    <row r="19199" spans="22:22" x14ac:dyDescent="0.35">
      <c r="V19199" s="17"/>
    </row>
    <row r="19200" spans="22:22" x14ac:dyDescent="0.35">
      <c r="V19200" s="17"/>
    </row>
    <row r="19201" spans="22:22" x14ac:dyDescent="0.35">
      <c r="V19201" s="17"/>
    </row>
    <row r="19202" spans="22:22" x14ac:dyDescent="0.35">
      <c r="V19202" s="17"/>
    </row>
    <row r="19203" spans="22:22" x14ac:dyDescent="0.35">
      <c r="V19203" s="17"/>
    </row>
    <row r="19204" spans="22:22" x14ac:dyDescent="0.35">
      <c r="V19204" s="17"/>
    </row>
    <row r="19205" spans="22:22" x14ac:dyDescent="0.35">
      <c r="V19205" s="17"/>
    </row>
    <row r="19206" spans="22:22" x14ac:dyDescent="0.35">
      <c r="V19206" s="17"/>
    </row>
    <row r="19207" spans="22:22" x14ac:dyDescent="0.35">
      <c r="V19207" s="17"/>
    </row>
    <row r="19208" spans="22:22" x14ac:dyDescent="0.35">
      <c r="V19208" s="17"/>
    </row>
    <row r="19209" spans="22:22" x14ac:dyDescent="0.35">
      <c r="V19209" s="17"/>
    </row>
    <row r="19210" spans="22:22" x14ac:dyDescent="0.35">
      <c r="V19210" s="17"/>
    </row>
    <row r="19211" spans="22:22" x14ac:dyDescent="0.35">
      <c r="V19211" s="17"/>
    </row>
    <row r="19212" spans="22:22" x14ac:dyDescent="0.35">
      <c r="V19212" s="17"/>
    </row>
    <row r="19213" spans="22:22" x14ac:dyDescent="0.35">
      <c r="V19213" s="17"/>
    </row>
    <row r="19214" spans="22:22" x14ac:dyDescent="0.35">
      <c r="V19214" s="17"/>
    </row>
    <row r="19215" spans="22:22" x14ac:dyDescent="0.35">
      <c r="V19215" s="17"/>
    </row>
    <row r="19216" spans="22:22" x14ac:dyDescent="0.35">
      <c r="V19216" s="17"/>
    </row>
    <row r="19217" spans="22:22" x14ac:dyDescent="0.35">
      <c r="V19217" s="17"/>
    </row>
    <row r="19218" spans="22:22" x14ac:dyDescent="0.35">
      <c r="V19218" s="17"/>
    </row>
    <row r="19219" spans="22:22" x14ac:dyDescent="0.35">
      <c r="V19219" s="17"/>
    </row>
    <row r="19220" spans="22:22" x14ac:dyDescent="0.35">
      <c r="V19220" s="17"/>
    </row>
    <row r="19221" spans="22:22" x14ac:dyDescent="0.35">
      <c r="V19221" s="17"/>
    </row>
    <row r="19222" spans="22:22" x14ac:dyDescent="0.35">
      <c r="V19222" s="17"/>
    </row>
    <row r="19223" spans="22:22" x14ac:dyDescent="0.35">
      <c r="V19223" s="17"/>
    </row>
    <row r="19224" spans="22:22" x14ac:dyDescent="0.35">
      <c r="V19224" s="17"/>
    </row>
    <row r="19225" spans="22:22" x14ac:dyDescent="0.35">
      <c r="V19225" s="17"/>
    </row>
    <row r="19226" spans="22:22" x14ac:dyDescent="0.35">
      <c r="V19226" s="17"/>
    </row>
    <row r="19227" spans="22:22" x14ac:dyDescent="0.35">
      <c r="V19227" s="17"/>
    </row>
    <row r="19228" spans="22:22" x14ac:dyDescent="0.35">
      <c r="V19228" s="17"/>
    </row>
    <row r="19229" spans="22:22" x14ac:dyDescent="0.35">
      <c r="V19229" s="17"/>
    </row>
    <row r="19230" spans="22:22" x14ac:dyDescent="0.35">
      <c r="V19230" s="17"/>
    </row>
    <row r="19231" spans="22:22" x14ac:dyDescent="0.35">
      <c r="V19231" s="17"/>
    </row>
    <row r="19232" spans="22:22" x14ac:dyDescent="0.35">
      <c r="V19232" s="17"/>
    </row>
    <row r="19233" spans="22:22" x14ac:dyDescent="0.35">
      <c r="V19233" s="17"/>
    </row>
    <row r="19234" spans="22:22" x14ac:dyDescent="0.35">
      <c r="V19234" s="17"/>
    </row>
    <row r="19235" spans="22:22" x14ac:dyDescent="0.35">
      <c r="V19235" s="17"/>
    </row>
    <row r="19236" spans="22:22" x14ac:dyDescent="0.35">
      <c r="V19236" s="17"/>
    </row>
    <row r="19237" spans="22:22" x14ac:dyDescent="0.35">
      <c r="V19237" s="17"/>
    </row>
    <row r="19238" spans="22:22" x14ac:dyDescent="0.35">
      <c r="V19238" s="17"/>
    </row>
    <row r="19239" spans="22:22" x14ac:dyDescent="0.35">
      <c r="V19239" s="17"/>
    </row>
    <row r="19240" spans="22:22" x14ac:dyDescent="0.35">
      <c r="V19240" s="17"/>
    </row>
    <row r="19241" spans="22:22" x14ac:dyDescent="0.35">
      <c r="V19241" s="17"/>
    </row>
    <row r="19242" spans="22:22" x14ac:dyDescent="0.35">
      <c r="V19242" s="17"/>
    </row>
    <row r="19243" spans="22:22" x14ac:dyDescent="0.35">
      <c r="V19243" s="17"/>
    </row>
    <row r="19244" spans="22:22" x14ac:dyDescent="0.35">
      <c r="V19244" s="17"/>
    </row>
    <row r="19245" spans="22:22" x14ac:dyDescent="0.35">
      <c r="V19245" s="17"/>
    </row>
    <row r="19246" spans="22:22" x14ac:dyDescent="0.35">
      <c r="V19246" s="17"/>
    </row>
    <row r="19247" spans="22:22" x14ac:dyDescent="0.35">
      <c r="V19247" s="17"/>
    </row>
    <row r="19248" spans="22:22" x14ac:dyDescent="0.35">
      <c r="V19248" s="17"/>
    </row>
    <row r="19249" spans="22:22" x14ac:dyDescent="0.35">
      <c r="V19249" s="17"/>
    </row>
    <row r="19250" spans="22:22" x14ac:dyDescent="0.35">
      <c r="V19250" s="17"/>
    </row>
    <row r="19251" spans="22:22" x14ac:dyDescent="0.35">
      <c r="V19251" s="17"/>
    </row>
    <row r="19252" spans="22:22" x14ac:dyDescent="0.35">
      <c r="V19252" s="17"/>
    </row>
    <row r="19253" spans="22:22" x14ac:dyDescent="0.35">
      <c r="V19253" s="17"/>
    </row>
    <row r="19254" spans="22:22" x14ac:dyDescent="0.35">
      <c r="V19254" s="17"/>
    </row>
    <row r="19255" spans="22:22" x14ac:dyDescent="0.35">
      <c r="V19255" s="17"/>
    </row>
    <row r="19256" spans="22:22" x14ac:dyDescent="0.35">
      <c r="V19256" s="17"/>
    </row>
    <row r="19257" spans="22:22" x14ac:dyDescent="0.35">
      <c r="V19257" s="17"/>
    </row>
    <row r="19258" spans="22:22" x14ac:dyDescent="0.35">
      <c r="V19258" s="17"/>
    </row>
    <row r="19259" spans="22:22" x14ac:dyDescent="0.35">
      <c r="V19259" s="17"/>
    </row>
    <row r="19260" spans="22:22" x14ac:dyDescent="0.35">
      <c r="V19260" s="17"/>
    </row>
    <row r="19261" spans="22:22" x14ac:dyDescent="0.35">
      <c r="V19261" s="17"/>
    </row>
    <row r="19262" spans="22:22" x14ac:dyDescent="0.35">
      <c r="V19262" s="17"/>
    </row>
    <row r="19263" spans="22:22" x14ac:dyDescent="0.35">
      <c r="V19263" s="17"/>
    </row>
    <row r="19264" spans="22:22" x14ac:dyDescent="0.35">
      <c r="V19264" s="17"/>
    </row>
    <row r="19265" spans="22:22" x14ac:dyDescent="0.35">
      <c r="V19265" s="17"/>
    </row>
    <row r="19266" spans="22:22" x14ac:dyDescent="0.35">
      <c r="V19266" s="17"/>
    </row>
    <row r="19267" spans="22:22" x14ac:dyDescent="0.35">
      <c r="V19267" s="17"/>
    </row>
    <row r="19268" spans="22:22" x14ac:dyDescent="0.35">
      <c r="V19268" s="17"/>
    </row>
    <row r="19269" spans="22:22" x14ac:dyDescent="0.35">
      <c r="V19269" s="17"/>
    </row>
    <row r="19270" spans="22:22" x14ac:dyDescent="0.35">
      <c r="V19270" s="17"/>
    </row>
    <row r="19271" spans="22:22" x14ac:dyDescent="0.35">
      <c r="V19271" s="17"/>
    </row>
    <row r="19272" spans="22:22" x14ac:dyDescent="0.35">
      <c r="V19272" s="17"/>
    </row>
    <row r="19273" spans="22:22" x14ac:dyDescent="0.35">
      <c r="V19273" s="17"/>
    </row>
    <row r="19274" spans="22:22" x14ac:dyDescent="0.35">
      <c r="V19274" s="17"/>
    </row>
    <row r="19275" spans="22:22" x14ac:dyDescent="0.35">
      <c r="V19275" s="17"/>
    </row>
    <row r="19276" spans="22:22" x14ac:dyDescent="0.35">
      <c r="V19276" s="17"/>
    </row>
    <row r="19277" spans="22:22" x14ac:dyDescent="0.35">
      <c r="V19277" s="17"/>
    </row>
    <row r="19278" spans="22:22" x14ac:dyDescent="0.35">
      <c r="V19278" s="17"/>
    </row>
    <row r="19279" spans="22:22" x14ac:dyDescent="0.35">
      <c r="V19279" s="17"/>
    </row>
    <row r="19280" spans="22:22" x14ac:dyDescent="0.35">
      <c r="V19280" s="17"/>
    </row>
    <row r="19281" spans="22:22" x14ac:dyDescent="0.35">
      <c r="V19281" s="17"/>
    </row>
    <row r="19282" spans="22:22" x14ac:dyDescent="0.35">
      <c r="V19282" s="17"/>
    </row>
    <row r="19283" spans="22:22" x14ac:dyDescent="0.35">
      <c r="V19283" s="17"/>
    </row>
    <row r="19284" spans="22:22" x14ac:dyDescent="0.35">
      <c r="V19284" s="17"/>
    </row>
    <row r="19285" spans="22:22" x14ac:dyDescent="0.35">
      <c r="V19285" s="17"/>
    </row>
    <row r="19286" spans="22:22" x14ac:dyDescent="0.35">
      <c r="V19286" s="17"/>
    </row>
    <row r="19287" spans="22:22" x14ac:dyDescent="0.35">
      <c r="V19287" s="17"/>
    </row>
    <row r="19288" spans="22:22" x14ac:dyDescent="0.35">
      <c r="V19288" s="17"/>
    </row>
    <row r="19289" spans="22:22" x14ac:dyDescent="0.35">
      <c r="V19289" s="17"/>
    </row>
    <row r="19290" spans="22:22" x14ac:dyDescent="0.35">
      <c r="V19290" s="17"/>
    </row>
    <row r="19291" spans="22:22" x14ac:dyDescent="0.35">
      <c r="V19291" s="17"/>
    </row>
    <row r="19292" spans="22:22" x14ac:dyDescent="0.35">
      <c r="V19292" s="17"/>
    </row>
    <row r="19293" spans="22:22" x14ac:dyDescent="0.35">
      <c r="V19293" s="17"/>
    </row>
    <row r="19294" spans="22:22" x14ac:dyDescent="0.35">
      <c r="V19294" s="17"/>
    </row>
    <row r="19295" spans="22:22" x14ac:dyDescent="0.35">
      <c r="V19295" s="17"/>
    </row>
    <row r="19296" spans="22:22" x14ac:dyDescent="0.35">
      <c r="V19296" s="17"/>
    </row>
    <row r="19297" spans="22:22" x14ac:dyDescent="0.35">
      <c r="V19297" s="17"/>
    </row>
    <row r="19298" spans="22:22" x14ac:dyDescent="0.35">
      <c r="V19298" s="17"/>
    </row>
    <row r="19299" spans="22:22" x14ac:dyDescent="0.35">
      <c r="V19299" s="17"/>
    </row>
    <row r="19300" spans="22:22" x14ac:dyDescent="0.35">
      <c r="V19300" s="17"/>
    </row>
    <row r="19301" spans="22:22" x14ac:dyDescent="0.35">
      <c r="V19301" s="17"/>
    </row>
    <row r="19302" spans="22:22" x14ac:dyDescent="0.35">
      <c r="V19302" s="17"/>
    </row>
    <row r="19303" spans="22:22" x14ac:dyDescent="0.35">
      <c r="V19303" s="17"/>
    </row>
    <row r="19304" spans="22:22" x14ac:dyDescent="0.35">
      <c r="V19304" s="17"/>
    </row>
    <row r="19305" spans="22:22" x14ac:dyDescent="0.35">
      <c r="V19305" s="17"/>
    </row>
    <row r="19306" spans="22:22" x14ac:dyDescent="0.35">
      <c r="V19306" s="17"/>
    </row>
    <row r="19307" spans="22:22" x14ac:dyDescent="0.35">
      <c r="V19307" s="17"/>
    </row>
    <row r="19308" spans="22:22" x14ac:dyDescent="0.35">
      <c r="V19308" s="17"/>
    </row>
    <row r="19309" spans="22:22" x14ac:dyDescent="0.35">
      <c r="V19309" s="17"/>
    </row>
    <row r="19310" spans="22:22" x14ac:dyDescent="0.35">
      <c r="V19310" s="17"/>
    </row>
    <row r="19311" spans="22:22" x14ac:dyDescent="0.35">
      <c r="V19311" s="17"/>
    </row>
    <row r="19312" spans="22:22" x14ac:dyDescent="0.35">
      <c r="V19312" s="17"/>
    </row>
    <row r="19313" spans="22:22" x14ac:dyDescent="0.35">
      <c r="V19313" s="17"/>
    </row>
    <row r="19314" spans="22:22" x14ac:dyDescent="0.35">
      <c r="V19314" s="17"/>
    </row>
    <row r="19315" spans="22:22" x14ac:dyDescent="0.35">
      <c r="V19315" s="17"/>
    </row>
    <row r="19316" spans="22:22" x14ac:dyDescent="0.35">
      <c r="V19316" s="17"/>
    </row>
    <row r="19317" spans="22:22" x14ac:dyDescent="0.35">
      <c r="V19317" s="17"/>
    </row>
    <row r="19318" spans="22:22" x14ac:dyDescent="0.35">
      <c r="V19318" s="17"/>
    </row>
    <row r="19319" spans="22:22" x14ac:dyDescent="0.35">
      <c r="V19319" s="17"/>
    </row>
    <row r="19320" spans="22:22" x14ac:dyDescent="0.35">
      <c r="V19320" s="17"/>
    </row>
    <row r="19321" spans="22:22" x14ac:dyDescent="0.35">
      <c r="V19321" s="17"/>
    </row>
    <row r="19322" spans="22:22" x14ac:dyDescent="0.35">
      <c r="V19322" s="17"/>
    </row>
    <row r="19323" spans="22:22" x14ac:dyDescent="0.35">
      <c r="V19323" s="17"/>
    </row>
    <row r="19324" spans="22:22" x14ac:dyDescent="0.35">
      <c r="V19324" s="17"/>
    </row>
    <row r="19325" spans="22:22" x14ac:dyDescent="0.35">
      <c r="V19325" s="17"/>
    </row>
    <row r="19326" spans="22:22" x14ac:dyDescent="0.35">
      <c r="V19326" s="17"/>
    </row>
    <row r="19327" spans="22:22" x14ac:dyDescent="0.35">
      <c r="V19327" s="17"/>
    </row>
    <row r="19328" spans="22:22" x14ac:dyDescent="0.35">
      <c r="V19328" s="17"/>
    </row>
    <row r="19329" spans="22:22" x14ac:dyDescent="0.35">
      <c r="V19329" s="17"/>
    </row>
    <row r="19330" spans="22:22" x14ac:dyDescent="0.35">
      <c r="V19330" s="17"/>
    </row>
    <row r="19331" spans="22:22" x14ac:dyDescent="0.35">
      <c r="V19331" s="17"/>
    </row>
    <row r="19332" spans="22:22" x14ac:dyDescent="0.35">
      <c r="V19332" s="17"/>
    </row>
    <row r="19333" spans="22:22" x14ac:dyDescent="0.35">
      <c r="V19333" s="17"/>
    </row>
    <row r="19334" spans="22:22" x14ac:dyDescent="0.35">
      <c r="V19334" s="17"/>
    </row>
    <row r="19335" spans="22:22" x14ac:dyDescent="0.35">
      <c r="V19335" s="17"/>
    </row>
    <row r="19336" spans="22:22" x14ac:dyDescent="0.35">
      <c r="V19336" s="17"/>
    </row>
    <row r="19337" spans="22:22" x14ac:dyDescent="0.35">
      <c r="V19337" s="17"/>
    </row>
    <row r="19338" spans="22:22" x14ac:dyDescent="0.35">
      <c r="V19338" s="17"/>
    </row>
    <row r="19339" spans="22:22" x14ac:dyDescent="0.35">
      <c r="V19339" s="17"/>
    </row>
    <row r="19340" spans="22:22" x14ac:dyDescent="0.35">
      <c r="V19340" s="17"/>
    </row>
    <row r="19341" spans="22:22" x14ac:dyDescent="0.35">
      <c r="V19341" s="17"/>
    </row>
    <row r="19342" spans="22:22" x14ac:dyDescent="0.35">
      <c r="V19342" s="17"/>
    </row>
    <row r="19343" spans="22:22" x14ac:dyDescent="0.35">
      <c r="V19343" s="17"/>
    </row>
    <row r="19344" spans="22:22" x14ac:dyDescent="0.35">
      <c r="V19344" s="17"/>
    </row>
    <row r="19345" spans="22:22" x14ac:dyDescent="0.35">
      <c r="V19345" s="17"/>
    </row>
    <row r="19346" spans="22:22" x14ac:dyDescent="0.35">
      <c r="V19346" s="17"/>
    </row>
    <row r="19347" spans="22:22" x14ac:dyDescent="0.35">
      <c r="V19347" s="17"/>
    </row>
    <row r="19348" spans="22:22" x14ac:dyDescent="0.35">
      <c r="V19348" s="17"/>
    </row>
    <row r="19349" spans="22:22" x14ac:dyDescent="0.35">
      <c r="V19349" s="17"/>
    </row>
    <row r="19350" spans="22:22" x14ac:dyDescent="0.35">
      <c r="V19350" s="17"/>
    </row>
    <row r="19351" spans="22:22" x14ac:dyDescent="0.35">
      <c r="V19351" s="17"/>
    </row>
    <row r="19352" spans="22:22" x14ac:dyDescent="0.35">
      <c r="V19352" s="17"/>
    </row>
    <row r="19353" spans="22:22" x14ac:dyDescent="0.35">
      <c r="V19353" s="17"/>
    </row>
    <row r="19354" spans="22:22" x14ac:dyDescent="0.35">
      <c r="V19354" s="17"/>
    </row>
    <row r="19355" spans="22:22" x14ac:dyDescent="0.35">
      <c r="V19355" s="17"/>
    </row>
    <row r="19356" spans="22:22" x14ac:dyDescent="0.35">
      <c r="V19356" s="17"/>
    </row>
    <row r="19357" spans="22:22" x14ac:dyDescent="0.35">
      <c r="V19357" s="17"/>
    </row>
    <row r="19358" spans="22:22" x14ac:dyDescent="0.35">
      <c r="V19358" s="17"/>
    </row>
    <row r="19359" spans="22:22" x14ac:dyDescent="0.35">
      <c r="V19359" s="17"/>
    </row>
    <row r="19360" spans="22:22" x14ac:dyDescent="0.35">
      <c r="V19360" s="17"/>
    </row>
    <row r="19361" spans="22:22" x14ac:dyDescent="0.35">
      <c r="V19361" s="17"/>
    </row>
    <row r="19362" spans="22:22" x14ac:dyDescent="0.35">
      <c r="V19362" s="17"/>
    </row>
    <row r="19363" spans="22:22" x14ac:dyDescent="0.35">
      <c r="V19363" s="17"/>
    </row>
    <row r="19364" spans="22:22" x14ac:dyDescent="0.35">
      <c r="V19364" s="17"/>
    </row>
    <row r="19365" spans="22:22" x14ac:dyDescent="0.35">
      <c r="V19365" s="17"/>
    </row>
    <row r="19366" spans="22:22" x14ac:dyDescent="0.35">
      <c r="V19366" s="17"/>
    </row>
    <row r="19367" spans="22:22" x14ac:dyDescent="0.35">
      <c r="V19367" s="17"/>
    </row>
    <row r="19368" spans="22:22" x14ac:dyDescent="0.35">
      <c r="V19368" s="17"/>
    </row>
    <row r="19369" spans="22:22" x14ac:dyDescent="0.35">
      <c r="V19369" s="17"/>
    </row>
    <row r="19370" spans="22:22" x14ac:dyDescent="0.35">
      <c r="V19370" s="17"/>
    </row>
    <row r="19371" spans="22:22" x14ac:dyDescent="0.35">
      <c r="V19371" s="17"/>
    </row>
    <row r="19372" spans="22:22" x14ac:dyDescent="0.35">
      <c r="V19372" s="17"/>
    </row>
    <row r="19373" spans="22:22" x14ac:dyDescent="0.35">
      <c r="V19373" s="17"/>
    </row>
    <row r="19374" spans="22:22" x14ac:dyDescent="0.35">
      <c r="V19374" s="17"/>
    </row>
    <row r="19375" spans="22:22" x14ac:dyDescent="0.35">
      <c r="V19375" s="17"/>
    </row>
    <row r="19376" spans="22:22" x14ac:dyDescent="0.35">
      <c r="V19376" s="17"/>
    </row>
    <row r="19377" spans="22:22" x14ac:dyDescent="0.35">
      <c r="V19377" s="17"/>
    </row>
    <row r="19378" spans="22:22" x14ac:dyDescent="0.35">
      <c r="V19378" s="17"/>
    </row>
    <row r="19379" spans="22:22" x14ac:dyDescent="0.35">
      <c r="V19379" s="17"/>
    </row>
    <row r="19380" spans="22:22" x14ac:dyDescent="0.35">
      <c r="V19380" s="17"/>
    </row>
    <row r="19381" spans="22:22" x14ac:dyDescent="0.35">
      <c r="V19381" s="17"/>
    </row>
    <row r="19382" spans="22:22" x14ac:dyDescent="0.35">
      <c r="V19382" s="17"/>
    </row>
    <row r="19383" spans="22:22" x14ac:dyDescent="0.35">
      <c r="V19383" s="17"/>
    </row>
    <row r="19384" spans="22:22" x14ac:dyDescent="0.35">
      <c r="V19384" s="17"/>
    </row>
    <row r="19385" spans="22:22" x14ac:dyDescent="0.35">
      <c r="V19385" s="17"/>
    </row>
    <row r="19386" spans="22:22" x14ac:dyDescent="0.35">
      <c r="V19386" s="17"/>
    </row>
    <row r="19387" spans="22:22" x14ac:dyDescent="0.35">
      <c r="V19387" s="17"/>
    </row>
    <row r="19388" spans="22:22" x14ac:dyDescent="0.35">
      <c r="V19388" s="17"/>
    </row>
    <row r="19389" spans="22:22" x14ac:dyDescent="0.35">
      <c r="V19389" s="17"/>
    </row>
    <row r="19390" spans="22:22" x14ac:dyDescent="0.35">
      <c r="V19390" s="17"/>
    </row>
    <row r="19391" spans="22:22" x14ac:dyDescent="0.35">
      <c r="V19391" s="17"/>
    </row>
    <row r="19392" spans="22:22" x14ac:dyDescent="0.35">
      <c r="V19392" s="17"/>
    </row>
    <row r="19393" spans="22:22" x14ac:dyDescent="0.35">
      <c r="V19393" s="17"/>
    </row>
    <row r="19394" spans="22:22" x14ac:dyDescent="0.35">
      <c r="V19394" s="17"/>
    </row>
    <row r="19395" spans="22:22" x14ac:dyDescent="0.35">
      <c r="V19395" s="17"/>
    </row>
    <row r="19396" spans="22:22" x14ac:dyDescent="0.35">
      <c r="V19396" s="17"/>
    </row>
    <row r="19397" spans="22:22" x14ac:dyDescent="0.35">
      <c r="V19397" s="17"/>
    </row>
    <row r="19398" spans="22:22" x14ac:dyDescent="0.35">
      <c r="V19398" s="17"/>
    </row>
    <row r="19399" spans="22:22" x14ac:dyDescent="0.35">
      <c r="V19399" s="17"/>
    </row>
    <row r="19400" spans="22:22" x14ac:dyDescent="0.35">
      <c r="V19400" s="17"/>
    </row>
    <row r="19401" spans="22:22" x14ac:dyDescent="0.35">
      <c r="V19401" s="17"/>
    </row>
    <row r="19402" spans="22:22" x14ac:dyDescent="0.35">
      <c r="V19402" s="17"/>
    </row>
    <row r="19403" spans="22:22" x14ac:dyDescent="0.35">
      <c r="V19403" s="17"/>
    </row>
    <row r="19404" spans="22:22" x14ac:dyDescent="0.35">
      <c r="V19404" s="17"/>
    </row>
    <row r="19405" spans="22:22" x14ac:dyDescent="0.35">
      <c r="V19405" s="17"/>
    </row>
    <row r="19406" spans="22:22" x14ac:dyDescent="0.35">
      <c r="V19406" s="17"/>
    </row>
    <row r="19407" spans="22:22" x14ac:dyDescent="0.35">
      <c r="V19407" s="17"/>
    </row>
    <row r="19408" spans="22:22" x14ac:dyDescent="0.35">
      <c r="V19408" s="17"/>
    </row>
    <row r="19409" spans="22:22" x14ac:dyDescent="0.35">
      <c r="V19409" s="17"/>
    </row>
    <row r="19410" spans="22:22" x14ac:dyDescent="0.35">
      <c r="V19410" s="17"/>
    </row>
    <row r="19411" spans="22:22" x14ac:dyDescent="0.35">
      <c r="V19411" s="17"/>
    </row>
    <row r="19412" spans="22:22" x14ac:dyDescent="0.35">
      <c r="V19412" s="17"/>
    </row>
    <row r="19413" spans="22:22" x14ac:dyDescent="0.35">
      <c r="V19413" s="17"/>
    </row>
    <row r="19414" spans="22:22" x14ac:dyDescent="0.35">
      <c r="V19414" s="17"/>
    </row>
    <row r="19415" spans="22:22" x14ac:dyDescent="0.35">
      <c r="V19415" s="17"/>
    </row>
    <row r="19416" spans="22:22" x14ac:dyDescent="0.35">
      <c r="V19416" s="17"/>
    </row>
    <row r="19417" spans="22:22" x14ac:dyDescent="0.35">
      <c r="V19417" s="17"/>
    </row>
    <row r="19418" spans="22:22" x14ac:dyDescent="0.35">
      <c r="V19418" s="17"/>
    </row>
    <row r="19419" spans="22:22" x14ac:dyDescent="0.35">
      <c r="V19419" s="17"/>
    </row>
    <row r="19420" spans="22:22" x14ac:dyDescent="0.35">
      <c r="V19420" s="17"/>
    </row>
    <row r="19421" spans="22:22" x14ac:dyDescent="0.35">
      <c r="V19421" s="17"/>
    </row>
    <row r="19422" spans="22:22" x14ac:dyDescent="0.35">
      <c r="V19422" s="17"/>
    </row>
    <row r="19423" spans="22:22" x14ac:dyDescent="0.35">
      <c r="V19423" s="17"/>
    </row>
    <row r="19424" spans="22:22" x14ac:dyDescent="0.35">
      <c r="V19424" s="17"/>
    </row>
    <row r="19425" spans="22:22" x14ac:dyDescent="0.35">
      <c r="V19425" s="17"/>
    </row>
    <row r="19426" spans="22:22" x14ac:dyDescent="0.35">
      <c r="V19426" s="17"/>
    </row>
    <row r="19427" spans="22:22" x14ac:dyDescent="0.35">
      <c r="V19427" s="17"/>
    </row>
    <row r="19428" spans="22:22" x14ac:dyDescent="0.35">
      <c r="V19428" s="17"/>
    </row>
    <row r="19429" spans="22:22" x14ac:dyDescent="0.35">
      <c r="V19429" s="17"/>
    </row>
    <row r="19430" spans="22:22" x14ac:dyDescent="0.35">
      <c r="V19430" s="17"/>
    </row>
    <row r="19431" spans="22:22" x14ac:dyDescent="0.35">
      <c r="V19431" s="17"/>
    </row>
    <row r="19432" spans="22:22" x14ac:dyDescent="0.35">
      <c r="V19432" s="17"/>
    </row>
    <row r="19433" spans="22:22" x14ac:dyDescent="0.35">
      <c r="V19433" s="17"/>
    </row>
    <row r="19434" spans="22:22" x14ac:dyDescent="0.35">
      <c r="V19434" s="17"/>
    </row>
    <row r="19435" spans="22:22" x14ac:dyDescent="0.35">
      <c r="V19435" s="17"/>
    </row>
    <row r="19436" spans="22:22" x14ac:dyDescent="0.35">
      <c r="V19436" s="17"/>
    </row>
    <row r="19437" spans="22:22" x14ac:dyDescent="0.35">
      <c r="V19437" s="17"/>
    </row>
    <row r="19438" spans="22:22" x14ac:dyDescent="0.35">
      <c r="V19438" s="17"/>
    </row>
    <row r="19439" spans="22:22" x14ac:dyDescent="0.35">
      <c r="V19439" s="17"/>
    </row>
    <row r="19440" spans="22:22" x14ac:dyDescent="0.35">
      <c r="V19440" s="17"/>
    </row>
    <row r="19441" spans="22:22" x14ac:dyDescent="0.35">
      <c r="V19441" s="17"/>
    </row>
    <row r="19442" spans="22:22" x14ac:dyDescent="0.35">
      <c r="V19442" s="17"/>
    </row>
    <row r="19443" spans="22:22" x14ac:dyDescent="0.35">
      <c r="V19443" s="17"/>
    </row>
    <row r="19444" spans="22:22" x14ac:dyDescent="0.35">
      <c r="V19444" s="17"/>
    </row>
    <row r="19445" spans="22:22" x14ac:dyDescent="0.35">
      <c r="V19445" s="17"/>
    </row>
    <row r="19446" spans="22:22" x14ac:dyDescent="0.35">
      <c r="V19446" s="17"/>
    </row>
    <row r="19447" spans="22:22" x14ac:dyDescent="0.35">
      <c r="V19447" s="17"/>
    </row>
    <row r="19448" spans="22:22" x14ac:dyDescent="0.35">
      <c r="V19448" s="17"/>
    </row>
    <row r="19449" spans="22:22" x14ac:dyDescent="0.35">
      <c r="V19449" s="17"/>
    </row>
    <row r="19450" spans="22:22" x14ac:dyDescent="0.35">
      <c r="V19450" s="17"/>
    </row>
    <row r="19451" spans="22:22" x14ac:dyDescent="0.35">
      <c r="V19451" s="17"/>
    </row>
    <row r="19452" spans="22:22" x14ac:dyDescent="0.35">
      <c r="V19452" s="17"/>
    </row>
    <row r="19453" spans="22:22" x14ac:dyDescent="0.35">
      <c r="V19453" s="17"/>
    </row>
    <row r="19454" spans="22:22" x14ac:dyDescent="0.35">
      <c r="V19454" s="17"/>
    </row>
    <row r="19455" spans="22:22" x14ac:dyDescent="0.35">
      <c r="V19455" s="17"/>
    </row>
    <row r="19456" spans="22:22" x14ac:dyDescent="0.35">
      <c r="V19456" s="17"/>
    </row>
    <row r="19457" spans="22:22" x14ac:dyDescent="0.35">
      <c r="V19457" s="17"/>
    </row>
    <row r="19458" spans="22:22" x14ac:dyDescent="0.35">
      <c r="V19458" s="17"/>
    </row>
    <row r="19459" spans="22:22" x14ac:dyDescent="0.35">
      <c r="V19459" s="17"/>
    </row>
    <row r="19460" spans="22:22" x14ac:dyDescent="0.35">
      <c r="V19460" s="17"/>
    </row>
    <row r="19461" spans="22:22" x14ac:dyDescent="0.35">
      <c r="V19461" s="17"/>
    </row>
    <row r="19462" spans="22:22" x14ac:dyDescent="0.35">
      <c r="V19462" s="17"/>
    </row>
    <row r="19463" spans="22:22" x14ac:dyDescent="0.35">
      <c r="V19463" s="17"/>
    </row>
    <row r="19464" spans="22:22" x14ac:dyDescent="0.35">
      <c r="V19464" s="17"/>
    </row>
    <row r="19465" spans="22:22" x14ac:dyDescent="0.35">
      <c r="V19465" s="17"/>
    </row>
    <row r="19466" spans="22:22" x14ac:dyDescent="0.35">
      <c r="V19466" s="17"/>
    </row>
    <row r="19467" spans="22:22" x14ac:dyDescent="0.35">
      <c r="V19467" s="17"/>
    </row>
    <row r="19468" spans="22:22" x14ac:dyDescent="0.35">
      <c r="V19468" s="17"/>
    </row>
    <row r="19469" spans="22:22" x14ac:dyDescent="0.35">
      <c r="V19469" s="17"/>
    </row>
    <row r="19470" spans="22:22" x14ac:dyDescent="0.35">
      <c r="V19470" s="17"/>
    </row>
    <row r="19471" spans="22:22" x14ac:dyDescent="0.35">
      <c r="V19471" s="17"/>
    </row>
    <row r="19472" spans="22:22" x14ac:dyDescent="0.35">
      <c r="V19472" s="17"/>
    </row>
    <row r="19473" spans="22:22" x14ac:dyDescent="0.35">
      <c r="V19473" s="17"/>
    </row>
    <row r="19474" spans="22:22" x14ac:dyDescent="0.35">
      <c r="V19474" s="17"/>
    </row>
    <row r="19475" spans="22:22" x14ac:dyDescent="0.35">
      <c r="V19475" s="17"/>
    </row>
    <row r="19476" spans="22:22" x14ac:dyDescent="0.35">
      <c r="V19476" s="17"/>
    </row>
    <row r="19477" spans="22:22" x14ac:dyDescent="0.35">
      <c r="V19477" s="17"/>
    </row>
    <row r="19478" spans="22:22" x14ac:dyDescent="0.35">
      <c r="V19478" s="17"/>
    </row>
    <row r="19479" spans="22:22" x14ac:dyDescent="0.35">
      <c r="V19479" s="17"/>
    </row>
    <row r="19480" spans="22:22" x14ac:dyDescent="0.35">
      <c r="V19480" s="17"/>
    </row>
    <row r="19481" spans="22:22" x14ac:dyDescent="0.35">
      <c r="V19481" s="17"/>
    </row>
    <row r="19482" spans="22:22" x14ac:dyDescent="0.35">
      <c r="V19482" s="17"/>
    </row>
    <row r="19483" spans="22:22" x14ac:dyDescent="0.35">
      <c r="V19483" s="17"/>
    </row>
    <row r="19484" spans="22:22" x14ac:dyDescent="0.35">
      <c r="V19484" s="17"/>
    </row>
    <row r="19485" spans="22:22" x14ac:dyDescent="0.35">
      <c r="V19485" s="17"/>
    </row>
    <row r="19486" spans="22:22" x14ac:dyDescent="0.35">
      <c r="V19486" s="17"/>
    </row>
    <row r="19487" spans="22:22" x14ac:dyDescent="0.35">
      <c r="V19487" s="17"/>
    </row>
    <row r="19488" spans="22:22" x14ac:dyDescent="0.35">
      <c r="V19488" s="17"/>
    </row>
    <row r="19489" spans="22:22" x14ac:dyDescent="0.35">
      <c r="V19489" s="17"/>
    </row>
    <row r="19490" spans="22:22" x14ac:dyDescent="0.35">
      <c r="V19490" s="17"/>
    </row>
    <row r="19491" spans="22:22" x14ac:dyDescent="0.35">
      <c r="V19491" s="17"/>
    </row>
    <row r="19492" spans="22:22" x14ac:dyDescent="0.35">
      <c r="V19492" s="17"/>
    </row>
    <row r="19493" spans="22:22" x14ac:dyDescent="0.35">
      <c r="V19493" s="17"/>
    </row>
    <row r="19494" spans="22:22" x14ac:dyDescent="0.35">
      <c r="V19494" s="17"/>
    </row>
    <row r="19495" spans="22:22" x14ac:dyDescent="0.35">
      <c r="V19495" s="17"/>
    </row>
    <row r="19496" spans="22:22" x14ac:dyDescent="0.35">
      <c r="V19496" s="17"/>
    </row>
    <row r="19497" spans="22:22" x14ac:dyDescent="0.35">
      <c r="V19497" s="17"/>
    </row>
    <row r="19498" spans="22:22" x14ac:dyDescent="0.35">
      <c r="V19498" s="17"/>
    </row>
    <row r="19499" spans="22:22" x14ac:dyDescent="0.35">
      <c r="V19499" s="17"/>
    </row>
    <row r="19500" spans="22:22" x14ac:dyDescent="0.35">
      <c r="V19500" s="17"/>
    </row>
    <row r="19501" spans="22:22" x14ac:dyDescent="0.35">
      <c r="V19501" s="17"/>
    </row>
    <row r="19502" spans="22:22" x14ac:dyDescent="0.35">
      <c r="V19502" s="17"/>
    </row>
    <row r="19503" spans="22:22" x14ac:dyDescent="0.35">
      <c r="V19503" s="17"/>
    </row>
    <row r="19504" spans="22:22" x14ac:dyDescent="0.35">
      <c r="V19504" s="17"/>
    </row>
    <row r="19505" spans="22:22" x14ac:dyDescent="0.35">
      <c r="V19505" s="17"/>
    </row>
    <row r="19506" spans="22:22" x14ac:dyDescent="0.35">
      <c r="V19506" s="17"/>
    </row>
    <row r="19507" spans="22:22" x14ac:dyDescent="0.35">
      <c r="V19507" s="17"/>
    </row>
    <row r="19508" spans="22:22" x14ac:dyDescent="0.35">
      <c r="V19508" s="17"/>
    </row>
    <row r="19509" spans="22:22" x14ac:dyDescent="0.35">
      <c r="V19509" s="17"/>
    </row>
    <row r="19510" spans="22:22" x14ac:dyDescent="0.35">
      <c r="V19510" s="17"/>
    </row>
    <row r="19511" spans="22:22" x14ac:dyDescent="0.35">
      <c r="V19511" s="17"/>
    </row>
    <row r="19512" spans="22:22" x14ac:dyDescent="0.35">
      <c r="V19512" s="17"/>
    </row>
    <row r="19513" spans="22:22" x14ac:dyDescent="0.35">
      <c r="V19513" s="17"/>
    </row>
    <row r="19514" spans="22:22" x14ac:dyDescent="0.35">
      <c r="V19514" s="17"/>
    </row>
    <row r="19515" spans="22:22" x14ac:dyDescent="0.35">
      <c r="V19515" s="17"/>
    </row>
    <row r="19516" spans="22:22" x14ac:dyDescent="0.35">
      <c r="V19516" s="17"/>
    </row>
    <row r="19517" spans="22:22" x14ac:dyDescent="0.35">
      <c r="V19517" s="17"/>
    </row>
    <row r="19518" spans="22:22" x14ac:dyDescent="0.35">
      <c r="V19518" s="17"/>
    </row>
    <row r="19519" spans="22:22" x14ac:dyDescent="0.35">
      <c r="V19519" s="17"/>
    </row>
    <row r="19520" spans="22:22" x14ac:dyDescent="0.35">
      <c r="V19520" s="17"/>
    </row>
    <row r="19521" spans="22:22" x14ac:dyDescent="0.35">
      <c r="V19521" s="17"/>
    </row>
    <row r="19522" spans="22:22" x14ac:dyDescent="0.35">
      <c r="V19522" s="17"/>
    </row>
    <row r="19523" spans="22:22" x14ac:dyDescent="0.35">
      <c r="V19523" s="17"/>
    </row>
    <row r="19524" spans="22:22" x14ac:dyDescent="0.35">
      <c r="V19524" s="17"/>
    </row>
    <row r="19525" spans="22:22" x14ac:dyDescent="0.35">
      <c r="V19525" s="17"/>
    </row>
    <row r="19526" spans="22:22" x14ac:dyDescent="0.35">
      <c r="V19526" s="17"/>
    </row>
    <row r="19527" spans="22:22" x14ac:dyDescent="0.35">
      <c r="V19527" s="17"/>
    </row>
    <row r="19528" spans="22:22" x14ac:dyDescent="0.35">
      <c r="V19528" s="17"/>
    </row>
    <row r="19529" spans="22:22" x14ac:dyDescent="0.35">
      <c r="V19529" s="17"/>
    </row>
    <row r="19530" spans="22:22" x14ac:dyDescent="0.35">
      <c r="V19530" s="17"/>
    </row>
    <row r="19531" spans="22:22" x14ac:dyDescent="0.35">
      <c r="V19531" s="17"/>
    </row>
    <row r="19532" spans="22:22" x14ac:dyDescent="0.35">
      <c r="V19532" s="17"/>
    </row>
    <row r="19533" spans="22:22" x14ac:dyDescent="0.35">
      <c r="V19533" s="17"/>
    </row>
    <row r="19534" spans="22:22" x14ac:dyDescent="0.35">
      <c r="V19534" s="17"/>
    </row>
    <row r="19535" spans="22:22" x14ac:dyDescent="0.35">
      <c r="V19535" s="17"/>
    </row>
    <row r="19536" spans="22:22" x14ac:dyDescent="0.35">
      <c r="V19536" s="17"/>
    </row>
    <row r="19537" spans="22:22" x14ac:dyDescent="0.35">
      <c r="V19537" s="17"/>
    </row>
    <row r="19538" spans="22:22" x14ac:dyDescent="0.35">
      <c r="V19538" s="17"/>
    </row>
    <row r="19539" spans="22:22" x14ac:dyDescent="0.35">
      <c r="V19539" s="17"/>
    </row>
    <row r="19540" spans="22:22" x14ac:dyDescent="0.35">
      <c r="V19540" s="17"/>
    </row>
    <row r="19541" spans="22:22" x14ac:dyDescent="0.35">
      <c r="V19541" s="17"/>
    </row>
    <row r="19542" spans="22:22" x14ac:dyDescent="0.35">
      <c r="V19542" s="17"/>
    </row>
    <row r="19543" spans="22:22" x14ac:dyDescent="0.35">
      <c r="V19543" s="17"/>
    </row>
    <row r="19544" spans="22:22" x14ac:dyDescent="0.35">
      <c r="V19544" s="17"/>
    </row>
    <row r="19545" spans="22:22" x14ac:dyDescent="0.35">
      <c r="V19545" s="17"/>
    </row>
    <row r="19546" spans="22:22" x14ac:dyDescent="0.35">
      <c r="V19546" s="17"/>
    </row>
    <row r="19547" spans="22:22" x14ac:dyDescent="0.35">
      <c r="V19547" s="17"/>
    </row>
    <row r="19548" spans="22:22" x14ac:dyDescent="0.35">
      <c r="V19548" s="17"/>
    </row>
    <row r="19549" spans="22:22" x14ac:dyDescent="0.35">
      <c r="V19549" s="17"/>
    </row>
    <row r="19550" spans="22:22" x14ac:dyDescent="0.35">
      <c r="V19550" s="17"/>
    </row>
    <row r="19551" spans="22:22" x14ac:dyDescent="0.35">
      <c r="V19551" s="17"/>
    </row>
    <row r="19552" spans="22:22" x14ac:dyDescent="0.35">
      <c r="V19552" s="17"/>
    </row>
    <row r="19553" spans="22:22" x14ac:dyDescent="0.35">
      <c r="V19553" s="17"/>
    </row>
    <row r="19554" spans="22:22" x14ac:dyDescent="0.35">
      <c r="V19554" s="17"/>
    </row>
    <row r="19555" spans="22:22" x14ac:dyDescent="0.35">
      <c r="V19555" s="17"/>
    </row>
    <row r="19556" spans="22:22" x14ac:dyDescent="0.35">
      <c r="V19556" s="17"/>
    </row>
    <row r="19557" spans="22:22" x14ac:dyDescent="0.35">
      <c r="V19557" s="17"/>
    </row>
    <row r="19558" spans="22:22" x14ac:dyDescent="0.35">
      <c r="V19558" s="17"/>
    </row>
    <row r="19559" spans="22:22" x14ac:dyDescent="0.35">
      <c r="V19559" s="17"/>
    </row>
    <row r="19560" spans="22:22" x14ac:dyDescent="0.35">
      <c r="V19560" s="17"/>
    </row>
    <row r="19561" spans="22:22" x14ac:dyDescent="0.35">
      <c r="V19561" s="17"/>
    </row>
    <row r="19562" spans="22:22" x14ac:dyDescent="0.35">
      <c r="V19562" s="17"/>
    </row>
    <row r="19563" spans="22:22" x14ac:dyDescent="0.35">
      <c r="V19563" s="17"/>
    </row>
    <row r="19564" spans="22:22" x14ac:dyDescent="0.35">
      <c r="V19564" s="17"/>
    </row>
    <row r="19565" spans="22:22" x14ac:dyDescent="0.35">
      <c r="V19565" s="17"/>
    </row>
    <row r="19566" spans="22:22" x14ac:dyDescent="0.35">
      <c r="V19566" s="17"/>
    </row>
    <row r="19567" spans="22:22" x14ac:dyDescent="0.35">
      <c r="V19567" s="17"/>
    </row>
    <row r="19568" spans="22:22" x14ac:dyDescent="0.35">
      <c r="V19568" s="17"/>
    </row>
    <row r="19569" spans="22:22" x14ac:dyDescent="0.35">
      <c r="V19569" s="17"/>
    </row>
    <row r="19570" spans="22:22" x14ac:dyDescent="0.35">
      <c r="V19570" s="17"/>
    </row>
    <row r="19571" spans="22:22" x14ac:dyDescent="0.35">
      <c r="V19571" s="17"/>
    </row>
    <row r="19572" spans="22:22" x14ac:dyDescent="0.35">
      <c r="V19572" s="17"/>
    </row>
    <row r="19573" spans="22:22" x14ac:dyDescent="0.35">
      <c r="V19573" s="17"/>
    </row>
    <row r="19574" spans="22:22" x14ac:dyDescent="0.35">
      <c r="V19574" s="17"/>
    </row>
    <row r="19575" spans="22:22" x14ac:dyDescent="0.35">
      <c r="V19575" s="17"/>
    </row>
    <row r="19576" spans="22:22" x14ac:dyDescent="0.35">
      <c r="V19576" s="17"/>
    </row>
    <row r="19577" spans="22:22" x14ac:dyDescent="0.35">
      <c r="V19577" s="17"/>
    </row>
    <row r="19578" spans="22:22" x14ac:dyDescent="0.35">
      <c r="V19578" s="17"/>
    </row>
    <row r="19579" spans="22:22" x14ac:dyDescent="0.35">
      <c r="V19579" s="17"/>
    </row>
    <row r="19580" spans="22:22" x14ac:dyDescent="0.35">
      <c r="V19580" s="17"/>
    </row>
    <row r="19581" spans="22:22" x14ac:dyDescent="0.35">
      <c r="V19581" s="17"/>
    </row>
    <row r="19582" spans="22:22" x14ac:dyDescent="0.35">
      <c r="V19582" s="17"/>
    </row>
    <row r="19583" spans="22:22" x14ac:dyDescent="0.35">
      <c r="V19583" s="17"/>
    </row>
    <row r="19584" spans="22:22" x14ac:dyDescent="0.35">
      <c r="V19584" s="17"/>
    </row>
    <row r="19585" spans="22:22" x14ac:dyDescent="0.35">
      <c r="V19585" s="17"/>
    </row>
    <row r="19586" spans="22:22" x14ac:dyDescent="0.35">
      <c r="V19586" s="17"/>
    </row>
    <row r="19587" spans="22:22" x14ac:dyDescent="0.35">
      <c r="V19587" s="17"/>
    </row>
    <row r="19588" spans="22:22" x14ac:dyDescent="0.35">
      <c r="V19588" s="17"/>
    </row>
    <row r="19589" spans="22:22" x14ac:dyDescent="0.35">
      <c r="V19589" s="17"/>
    </row>
    <row r="19590" spans="22:22" x14ac:dyDescent="0.35">
      <c r="V19590" s="17"/>
    </row>
    <row r="19591" spans="22:22" x14ac:dyDescent="0.35">
      <c r="V19591" s="17"/>
    </row>
    <row r="19592" spans="22:22" x14ac:dyDescent="0.35">
      <c r="V19592" s="17"/>
    </row>
    <row r="19593" spans="22:22" x14ac:dyDescent="0.35">
      <c r="V19593" s="17"/>
    </row>
    <row r="19594" spans="22:22" x14ac:dyDescent="0.35">
      <c r="V19594" s="17"/>
    </row>
    <row r="19595" spans="22:22" x14ac:dyDescent="0.35">
      <c r="V19595" s="17"/>
    </row>
    <row r="19596" spans="22:22" x14ac:dyDescent="0.35">
      <c r="V19596" s="17"/>
    </row>
    <row r="19597" spans="22:22" x14ac:dyDescent="0.35">
      <c r="V19597" s="17"/>
    </row>
    <row r="19598" spans="22:22" x14ac:dyDescent="0.35">
      <c r="V19598" s="17"/>
    </row>
    <row r="19599" spans="22:22" x14ac:dyDescent="0.35">
      <c r="V19599" s="17"/>
    </row>
    <row r="19600" spans="22:22" x14ac:dyDescent="0.35">
      <c r="V19600" s="17"/>
    </row>
    <row r="19601" spans="22:22" x14ac:dyDescent="0.35">
      <c r="V19601" s="17"/>
    </row>
    <row r="19602" spans="22:22" x14ac:dyDescent="0.35">
      <c r="V19602" s="17"/>
    </row>
    <row r="19603" spans="22:22" x14ac:dyDescent="0.35">
      <c r="V19603" s="17"/>
    </row>
    <row r="19604" spans="22:22" x14ac:dyDescent="0.35">
      <c r="V19604" s="17"/>
    </row>
    <row r="19605" spans="22:22" x14ac:dyDescent="0.35">
      <c r="V19605" s="17"/>
    </row>
    <row r="19606" spans="22:22" x14ac:dyDescent="0.35">
      <c r="V19606" s="17"/>
    </row>
    <row r="19607" spans="22:22" x14ac:dyDescent="0.35">
      <c r="V19607" s="17"/>
    </row>
    <row r="19608" spans="22:22" x14ac:dyDescent="0.35">
      <c r="V19608" s="17"/>
    </row>
    <row r="19609" spans="22:22" x14ac:dyDescent="0.35">
      <c r="V19609" s="17"/>
    </row>
    <row r="19610" spans="22:22" x14ac:dyDescent="0.35">
      <c r="V19610" s="17"/>
    </row>
    <row r="19611" spans="22:22" x14ac:dyDescent="0.35">
      <c r="V19611" s="17"/>
    </row>
    <row r="19612" spans="22:22" x14ac:dyDescent="0.35">
      <c r="V19612" s="17"/>
    </row>
    <row r="19613" spans="22:22" x14ac:dyDescent="0.35">
      <c r="V19613" s="17"/>
    </row>
    <row r="19614" spans="22:22" x14ac:dyDescent="0.35">
      <c r="V19614" s="17"/>
    </row>
    <row r="19615" spans="22:22" x14ac:dyDescent="0.35">
      <c r="V19615" s="17"/>
    </row>
    <row r="19616" spans="22:22" x14ac:dyDescent="0.35">
      <c r="V19616" s="17"/>
    </row>
    <row r="19617" spans="22:22" x14ac:dyDescent="0.35">
      <c r="V19617" s="17"/>
    </row>
    <row r="19618" spans="22:22" x14ac:dyDescent="0.35">
      <c r="V19618" s="17"/>
    </row>
    <row r="19619" spans="22:22" x14ac:dyDescent="0.35">
      <c r="V19619" s="17"/>
    </row>
    <row r="19620" spans="22:22" x14ac:dyDescent="0.35">
      <c r="V19620" s="17"/>
    </row>
    <row r="19621" spans="22:22" x14ac:dyDescent="0.35">
      <c r="V19621" s="17"/>
    </row>
    <row r="19622" spans="22:22" x14ac:dyDescent="0.35">
      <c r="V19622" s="17"/>
    </row>
    <row r="19623" spans="22:22" x14ac:dyDescent="0.35">
      <c r="V19623" s="17"/>
    </row>
    <row r="19624" spans="22:22" x14ac:dyDescent="0.35">
      <c r="V19624" s="17"/>
    </row>
    <row r="19625" spans="22:22" x14ac:dyDescent="0.35">
      <c r="V19625" s="17"/>
    </row>
    <row r="19626" spans="22:22" x14ac:dyDescent="0.35">
      <c r="V19626" s="17"/>
    </row>
    <row r="19627" spans="22:22" x14ac:dyDescent="0.35">
      <c r="V19627" s="17"/>
    </row>
    <row r="19628" spans="22:22" x14ac:dyDescent="0.35">
      <c r="V19628" s="17"/>
    </row>
    <row r="19629" spans="22:22" x14ac:dyDescent="0.35">
      <c r="V19629" s="17"/>
    </row>
    <row r="19630" spans="22:22" x14ac:dyDescent="0.35">
      <c r="V19630" s="17"/>
    </row>
    <row r="19631" spans="22:22" x14ac:dyDescent="0.35">
      <c r="V19631" s="17"/>
    </row>
    <row r="19632" spans="22:22" x14ac:dyDescent="0.35">
      <c r="V19632" s="17"/>
    </row>
    <row r="19633" spans="22:22" x14ac:dyDescent="0.35">
      <c r="V19633" s="17"/>
    </row>
    <row r="19634" spans="22:22" x14ac:dyDescent="0.35">
      <c r="V19634" s="17"/>
    </row>
    <row r="19635" spans="22:22" x14ac:dyDescent="0.35">
      <c r="V19635" s="17"/>
    </row>
    <row r="19636" spans="22:22" x14ac:dyDescent="0.35">
      <c r="V19636" s="17"/>
    </row>
    <row r="19637" spans="22:22" x14ac:dyDescent="0.35">
      <c r="V19637" s="17"/>
    </row>
    <row r="19638" spans="22:22" x14ac:dyDescent="0.35">
      <c r="V19638" s="17"/>
    </row>
    <row r="19639" spans="22:22" x14ac:dyDescent="0.35">
      <c r="V19639" s="17"/>
    </row>
    <row r="19640" spans="22:22" x14ac:dyDescent="0.35">
      <c r="V19640" s="17"/>
    </row>
    <row r="19641" spans="22:22" x14ac:dyDescent="0.35">
      <c r="V19641" s="17"/>
    </row>
    <row r="19642" spans="22:22" x14ac:dyDescent="0.35">
      <c r="V19642" s="17"/>
    </row>
    <row r="19643" spans="22:22" x14ac:dyDescent="0.35">
      <c r="V19643" s="17"/>
    </row>
    <row r="19644" spans="22:22" x14ac:dyDescent="0.35">
      <c r="V19644" s="17"/>
    </row>
    <row r="19645" spans="22:22" x14ac:dyDescent="0.35">
      <c r="V19645" s="17"/>
    </row>
    <row r="19646" spans="22:22" x14ac:dyDescent="0.35">
      <c r="V19646" s="17"/>
    </row>
    <row r="19647" spans="22:22" x14ac:dyDescent="0.35">
      <c r="V19647" s="17"/>
    </row>
    <row r="19648" spans="22:22" x14ac:dyDescent="0.35">
      <c r="V19648" s="17"/>
    </row>
    <row r="19649" spans="22:22" x14ac:dyDescent="0.35">
      <c r="V19649" s="17"/>
    </row>
    <row r="19650" spans="22:22" x14ac:dyDescent="0.35">
      <c r="V19650" s="17"/>
    </row>
    <row r="19651" spans="22:22" x14ac:dyDescent="0.35">
      <c r="V19651" s="17"/>
    </row>
    <row r="19652" spans="22:22" x14ac:dyDescent="0.35">
      <c r="V19652" s="17"/>
    </row>
    <row r="19653" spans="22:22" x14ac:dyDescent="0.35">
      <c r="V19653" s="17"/>
    </row>
    <row r="19654" spans="22:22" x14ac:dyDescent="0.35">
      <c r="V19654" s="17"/>
    </row>
    <row r="19655" spans="22:22" x14ac:dyDescent="0.35">
      <c r="V19655" s="17"/>
    </row>
    <row r="19656" spans="22:22" x14ac:dyDescent="0.35">
      <c r="V19656" s="17"/>
    </row>
    <row r="19657" spans="22:22" x14ac:dyDescent="0.35">
      <c r="V19657" s="17"/>
    </row>
    <row r="19658" spans="22:22" x14ac:dyDescent="0.35">
      <c r="V19658" s="17"/>
    </row>
    <row r="19659" spans="22:22" x14ac:dyDescent="0.35">
      <c r="V19659" s="17"/>
    </row>
    <row r="19660" spans="22:22" x14ac:dyDescent="0.35">
      <c r="V19660" s="17"/>
    </row>
    <row r="19661" spans="22:22" x14ac:dyDescent="0.35">
      <c r="V19661" s="17"/>
    </row>
    <row r="19662" spans="22:22" x14ac:dyDescent="0.35">
      <c r="V19662" s="17"/>
    </row>
    <row r="19663" spans="22:22" x14ac:dyDescent="0.35">
      <c r="V19663" s="17"/>
    </row>
    <row r="19664" spans="22:22" x14ac:dyDescent="0.35">
      <c r="V19664" s="17"/>
    </row>
    <row r="19665" spans="22:22" x14ac:dyDescent="0.35">
      <c r="V19665" s="17"/>
    </row>
    <row r="19666" spans="22:22" x14ac:dyDescent="0.35">
      <c r="V19666" s="17"/>
    </row>
    <row r="19667" spans="22:22" x14ac:dyDescent="0.35">
      <c r="V19667" s="17"/>
    </row>
    <row r="19668" spans="22:22" x14ac:dyDescent="0.35">
      <c r="V19668" s="17"/>
    </row>
    <row r="19669" spans="22:22" x14ac:dyDescent="0.35">
      <c r="V19669" s="17"/>
    </row>
    <row r="19670" spans="22:22" x14ac:dyDescent="0.35">
      <c r="V19670" s="17"/>
    </row>
    <row r="19671" spans="22:22" x14ac:dyDescent="0.35">
      <c r="V19671" s="17"/>
    </row>
    <row r="19672" spans="22:22" x14ac:dyDescent="0.35">
      <c r="V19672" s="17"/>
    </row>
    <row r="19673" spans="22:22" x14ac:dyDescent="0.35">
      <c r="V19673" s="17"/>
    </row>
    <row r="19674" spans="22:22" x14ac:dyDescent="0.35">
      <c r="V19674" s="17"/>
    </row>
    <row r="19675" spans="22:22" x14ac:dyDescent="0.35">
      <c r="V19675" s="17"/>
    </row>
    <row r="19676" spans="22:22" x14ac:dyDescent="0.35">
      <c r="V19676" s="17"/>
    </row>
    <row r="19677" spans="22:22" x14ac:dyDescent="0.35">
      <c r="V19677" s="17"/>
    </row>
    <row r="19678" spans="22:22" x14ac:dyDescent="0.35">
      <c r="V19678" s="17"/>
    </row>
    <row r="19679" spans="22:22" x14ac:dyDescent="0.35">
      <c r="V19679" s="17"/>
    </row>
    <row r="19680" spans="22:22" x14ac:dyDescent="0.35">
      <c r="V19680" s="17"/>
    </row>
    <row r="19681" spans="22:22" x14ac:dyDescent="0.35">
      <c r="V19681" s="17"/>
    </row>
    <row r="19682" spans="22:22" x14ac:dyDescent="0.35">
      <c r="V19682" s="17"/>
    </row>
    <row r="19683" spans="22:22" x14ac:dyDescent="0.35">
      <c r="V19683" s="17"/>
    </row>
    <row r="19684" spans="22:22" x14ac:dyDescent="0.35">
      <c r="V19684" s="17"/>
    </row>
    <row r="19685" spans="22:22" x14ac:dyDescent="0.35">
      <c r="V19685" s="17"/>
    </row>
    <row r="19686" spans="22:22" x14ac:dyDescent="0.35">
      <c r="V19686" s="17"/>
    </row>
    <row r="19687" spans="22:22" x14ac:dyDescent="0.35">
      <c r="V19687" s="17"/>
    </row>
    <row r="19688" spans="22:22" x14ac:dyDescent="0.35">
      <c r="V19688" s="17"/>
    </row>
    <row r="19689" spans="22:22" x14ac:dyDescent="0.35">
      <c r="V19689" s="17"/>
    </row>
    <row r="19690" spans="22:22" x14ac:dyDescent="0.35">
      <c r="V19690" s="17"/>
    </row>
    <row r="19691" spans="22:22" x14ac:dyDescent="0.35">
      <c r="V19691" s="17"/>
    </row>
    <row r="19692" spans="22:22" x14ac:dyDescent="0.35">
      <c r="V19692" s="17"/>
    </row>
    <row r="19693" spans="22:22" x14ac:dyDescent="0.35">
      <c r="V19693" s="17"/>
    </row>
    <row r="19694" spans="22:22" x14ac:dyDescent="0.35">
      <c r="V19694" s="17"/>
    </row>
    <row r="19695" spans="22:22" x14ac:dyDescent="0.35">
      <c r="V19695" s="17"/>
    </row>
    <row r="19696" spans="22:22" x14ac:dyDescent="0.35">
      <c r="V19696" s="17"/>
    </row>
    <row r="19697" spans="22:22" x14ac:dyDescent="0.35">
      <c r="V19697" s="17"/>
    </row>
    <row r="19698" spans="22:22" x14ac:dyDescent="0.35">
      <c r="V19698" s="17"/>
    </row>
    <row r="19699" spans="22:22" x14ac:dyDescent="0.35">
      <c r="V19699" s="17"/>
    </row>
    <row r="19700" spans="22:22" x14ac:dyDescent="0.35">
      <c r="V19700" s="17"/>
    </row>
    <row r="19701" spans="22:22" x14ac:dyDescent="0.35">
      <c r="V19701" s="17"/>
    </row>
    <row r="19702" spans="22:22" x14ac:dyDescent="0.35">
      <c r="V19702" s="17"/>
    </row>
    <row r="19703" spans="22:22" x14ac:dyDescent="0.35">
      <c r="V19703" s="17"/>
    </row>
    <row r="19704" spans="22:22" x14ac:dyDescent="0.35">
      <c r="V19704" s="17"/>
    </row>
    <row r="19705" spans="22:22" x14ac:dyDescent="0.35">
      <c r="V19705" s="17"/>
    </row>
    <row r="19706" spans="22:22" x14ac:dyDescent="0.35">
      <c r="V19706" s="17"/>
    </row>
    <row r="19707" spans="22:22" x14ac:dyDescent="0.35">
      <c r="V19707" s="17"/>
    </row>
    <row r="19708" spans="22:22" x14ac:dyDescent="0.35">
      <c r="V19708" s="17"/>
    </row>
    <row r="19709" spans="22:22" x14ac:dyDescent="0.35">
      <c r="V19709" s="17"/>
    </row>
    <row r="19710" spans="22:22" x14ac:dyDescent="0.35">
      <c r="V19710" s="17"/>
    </row>
    <row r="19711" spans="22:22" x14ac:dyDescent="0.35">
      <c r="V19711" s="17"/>
    </row>
    <row r="19712" spans="22:22" x14ac:dyDescent="0.35">
      <c r="V19712" s="17"/>
    </row>
    <row r="19713" spans="22:22" x14ac:dyDescent="0.35">
      <c r="V19713" s="17"/>
    </row>
    <row r="19714" spans="22:22" x14ac:dyDescent="0.35">
      <c r="V19714" s="17"/>
    </row>
    <row r="19715" spans="22:22" x14ac:dyDescent="0.35">
      <c r="V19715" s="17"/>
    </row>
    <row r="19716" spans="22:22" x14ac:dyDescent="0.35">
      <c r="V19716" s="17"/>
    </row>
    <row r="19717" spans="22:22" x14ac:dyDescent="0.35">
      <c r="V19717" s="17"/>
    </row>
    <row r="19718" spans="22:22" x14ac:dyDescent="0.35">
      <c r="V19718" s="17"/>
    </row>
    <row r="19719" spans="22:22" x14ac:dyDescent="0.35">
      <c r="V19719" s="17"/>
    </row>
    <row r="19720" spans="22:22" x14ac:dyDescent="0.35">
      <c r="V19720" s="17"/>
    </row>
    <row r="19721" spans="22:22" x14ac:dyDescent="0.35">
      <c r="V19721" s="17"/>
    </row>
    <row r="19722" spans="22:22" x14ac:dyDescent="0.35">
      <c r="V19722" s="17"/>
    </row>
    <row r="19723" spans="22:22" x14ac:dyDescent="0.35">
      <c r="V19723" s="17"/>
    </row>
    <row r="19724" spans="22:22" x14ac:dyDescent="0.35">
      <c r="V19724" s="17"/>
    </row>
    <row r="19725" spans="22:22" x14ac:dyDescent="0.35">
      <c r="V19725" s="17"/>
    </row>
    <row r="19726" spans="22:22" x14ac:dyDescent="0.35">
      <c r="V19726" s="17"/>
    </row>
    <row r="19727" spans="22:22" x14ac:dyDescent="0.35">
      <c r="V19727" s="17"/>
    </row>
    <row r="19728" spans="22:22" x14ac:dyDescent="0.35">
      <c r="V19728" s="17"/>
    </row>
    <row r="19729" spans="22:22" x14ac:dyDescent="0.35">
      <c r="V19729" s="17"/>
    </row>
    <row r="19730" spans="22:22" x14ac:dyDescent="0.35">
      <c r="V19730" s="17"/>
    </row>
    <row r="19731" spans="22:22" x14ac:dyDescent="0.35">
      <c r="V19731" s="17"/>
    </row>
    <row r="19732" spans="22:22" x14ac:dyDescent="0.35">
      <c r="V19732" s="17"/>
    </row>
    <row r="19733" spans="22:22" x14ac:dyDescent="0.35">
      <c r="V19733" s="17"/>
    </row>
    <row r="19734" spans="22:22" x14ac:dyDescent="0.35">
      <c r="V19734" s="17"/>
    </row>
    <row r="19735" spans="22:22" x14ac:dyDescent="0.35">
      <c r="V19735" s="17"/>
    </row>
    <row r="19736" spans="22:22" x14ac:dyDescent="0.35">
      <c r="V19736" s="17"/>
    </row>
    <row r="19737" spans="22:22" x14ac:dyDescent="0.35">
      <c r="V19737" s="17"/>
    </row>
    <row r="19738" spans="22:22" x14ac:dyDescent="0.35">
      <c r="V19738" s="17"/>
    </row>
    <row r="19739" spans="22:22" x14ac:dyDescent="0.35">
      <c r="V19739" s="17"/>
    </row>
    <row r="19740" spans="22:22" x14ac:dyDescent="0.35">
      <c r="V19740" s="17"/>
    </row>
    <row r="19741" spans="22:22" x14ac:dyDescent="0.35">
      <c r="V19741" s="17"/>
    </row>
    <row r="19742" spans="22:22" x14ac:dyDescent="0.35">
      <c r="V19742" s="17"/>
    </row>
    <row r="19743" spans="22:22" x14ac:dyDescent="0.35">
      <c r="V19743" s="17"/>
    </row>
    <row r="19744" spans="22:22" x14ac:dyDescent="0.35">
      <c r="V19744" s="17"/>
    </row>
    <row r="19745" spans="22:22" x14ac:dyDescent="0.35">
      <c r="V19745" s="17"/>
    </row>
    <row r="19746" spans="22:22" x14ac:dyDescent="0.35">
      <c r="V19746" s="17"/>
    </row>
    <row r="19747" spans="22:22" x14ac:dyDescent="0.35">
      <c r="V19747" s="17"/>
    </row>
    <row r="19748" spans="22:22" x14ac:dyDescent="0.35">
      <c r="V19748" s="17"/>
    </row>
    <row r="19749" spans="22:22" x14ac:dyDescent="0.35">
      <c r="V19749" s="17"/>
    </row>
    <row r="19750" spans="22:22" x14ac:dyDescent="0.35">
      <c r="V19750" s="17"/>
    </row>
    <row r="19751" spans="22:22" x14ac:dyDescent="0.35">
      <c r="V19751" s="17"/>
    </row>
    <row r="19752" spans="22:22" x14ac:dyDescent="0.35">
      <c r="V19752" s="17"/>
    </row>
    <row r="19753" spans="22:22" x14ac:dyDescent="0.35">
      <c r="V19753" s="17"/>
    </row>
    <row r="19754" spans="22:22" x14ac:dyDescent="0.35">
      <c r="V19754" s="17"/>
    </row>
    <row r="19755" spans="22:22" x14ac:dyDescent="0.35">
      <c r="V19755" s="17"/>
    </row>
    <row r="19756" spans="22:22" x14ac:dyDescent="0.35">
      <c r="V19756" s="17"/>
    </row>
    <row r="19757" spans="22:22" x14ac:dyDescent="0.35">
      <c r="V19757" s="17"/>
    </row>
    <row r="19758" spans="22:22" x14ac:dyDescent="0.35">
      <c r="V19758" s="17"/>
    </row>
    <row r="19759" spans="22:22" x14ac:dyDescent="0.35">
      <c r="V19759" s="17"/>
    </row>
    <row r="19760" spans="22:22" x14ac:dyDescent="0.35">
      <c r="V19760" s="17"/>
    </row>
    <row r="19761" spans="22:22" x14ac:dyDescent="0.35">
      <c r="V19761" s="17"/>
    </row>
    <row r="19762" spans="22:22" x14ac:dyDescent="0.35">
      <c r="V19762" s="17"/>
    </row>
    <row r="19763" spans="22:22" x14ac:dyDescent="0.35">
      <c r="V19763" s="17"/>
    </row>
    <row r="19764" spans="22:22" x14ac:dyDescent="0.35">
      <c r="V19764" s="17"/>
    </row>
    <row r="19765" spans="22:22" x14ac:dyDescent="0.35">
      <c r="V19765" s="17"/>
    </row>
    <row r="19766" spans="22:22" x14ac:dyDescent="0.35">
      <c r="V19766" s="17"/>
    </row>
    <row r="19767" spans="22:22" x14ac:dyDescent="0.35">
      <c r="V19767" s="17"/>
    </row>
    <row r="19768" spans="22:22" x14ac:dyDescent="0.35">
      <c r="V19768" s="17"/>
    </row>
    <row r="19769" spans="22:22" x14ac:dyDescent="0.35">
      <c r="V19769" s="17"/>
    </row>
    <row r="19770" spans="22:22" x14ac:dyDescent="0.35">
      <c r="V19770" s="17"/>
    </row>
    <row r="19771" spans="22:22" x14ac:dyDescent="0.35">
      <c r="V19771" s="17"/>
    </row>
    <row r="19772" spans="22:22" x14ac:dyDescent="0.35">
      <c r="V19772" s="17"/>
    </row>
    <row r="19773" spans="22:22" x14ac:dyDescent="0.35">
      <c r="V19773" s="17"/>
    </row>
    <row r="19774" spans="22:22" x14ac:dyDescent="0.35">
      <c r="V19774" s="17"/>
    </row>
    <row r="19775" spans="22:22" x14ac:dyDescent="0.35">
      <c r="V19775" s="17"/>
    </row>
    <row r="19776" spans="22:22" x14ac:dyDescent="0.35">
      <c r="V19776" s="17"/>
    </row>
    <row r="19777" spans="22:22" x14ac:dyDescent="0.35">
      <c r="V19777" s="17"/>
    </row>
    <row r="19778" spans="22:22" x14ac:dyDescent="0.35">
      <c r="V19778" s="17"/>
    </row>
    <row r="19779" spans="22:22" x14ac:dyDescent="0.35">
      <c r="V19779" s="17"/>
    </row>
    <row r="19780" spans="22:22" x14ac:dyDescent="0.35">
      <c r="V19780" s="17"/>
    </row>
    <row r="19781" spans="22:22" x14ac:dyDescent="0.35">
      <c r="V19781" s="17"/>
    </row>
    <row r="19782" spans="22:22" x14ac:dyDescent="0.35">
      <c r="V19782" s="17"/>
    </row>
    <row r="19783" spans="22:22" x14ac:dyDescent="0.35">
      <c r="V19783" s="17"/>
    </row>
    <row r="19784" spans="22:22" x14ac:dyDescent="0.35">
      <c r="V19784" s="17"/>
    </row>
    <row r="19785" spans="22:22" x14ac:dyDescent="0.35">
      <c r="V19785" s="17"/>
    </row>
    <row r="19786" spans="22:22" x14ac:dyDescent="0.35">
      <c r="V19786" s="17"/>
    </row>
    <row r="19787" spans="22:22" x14ac:dyDescent="0.35">
      <c r="V19787" s="17"/>
    </row>
    <row r="19788" spans="22:22" x14ac:dyDescent="0.35">
      <c r="V19788" s="17"/>
    </row>
    <row r="19789" spans="22:22" x14ac:dyDescent="0.35">
      <c r="V19789" s="17"/>
    </row>
    <row r="19790" spans="22:22" x14ac:dyDescent="0.35">
      <c r="V19790" s="17"/>
    </row>
    <row r="19791" spans="22:22" x14ac:dyDescent="0.35">
      <c r="V19791" s="17"/>
    </row>
    <row r="19792" spans="22:22" x14ac:dyDescent="0.35">
      <c r="V19792" s="17"/>
    </row>
    <row r="19793" spans="22:22" x14ac:dyDescent="0.35">
      <c r="V19793" s="17"/>
    </row>
    <row r="19794" spans="22:22" x14ac:dyDescent="0.35">
      <c r="V19794" s="17"/>
    </row>
    <row r="19795" spans="22:22" x14ac:dyDescent="0.35">
      <c r="V19795" s="17"/>
    </row>
    <row r="19796" spans="22:22" x14ac:dyDescent="0.35">
      <c r="V19796" s="17"/>
    </row>
    <row r="19797" spans="22:22" x14ac:dyDescent="0.35">
      <c r="V19797" s="17"/>
    </row>
    <row r="19798" spans="22:22" x14ac:dyDescent="0.35">
      <c r="V19798" s="17"/>
    </row>
    <row r="19799" spans="22:22" x14ac:dyDescent="0.35">
      <c r="V19799" s="17"/>
    </row>
    <row r="19800" spans="22:22" x14ac:dyDescent="0.35">
      <c r="V19800" s="17"/>
    </row>
    <row r="19801" spans="22:22" x14ac:dyDescent="0.35">
      <c r="V19801" s="17"/>
    </row>
    <row r="19802" spans="22:22" x14ac:dyDescent="0.35">
      <c r="V19802" s="17"/>
    </row>
    <row r="19803" spans="22:22" x14ac:dyDescent="0.35">
      <c r="V19803" s="17"/>
    </row>
    <row r="19804" spans="22:22" x14ac:dyDescent="0.35">
      <c r="V19804" s="17"/>
    </row>
    <row r="19805" spans="22:22" x14ac:dyDescent="0.35">
      <c r="V19805" s="17"/>
    </row>
    <row r="19806" spans="22:22" x14ac:dyDescent="0.35">
      <c r="V19806" s="17"/>
    </row>
    <row r="19807" spans="22:22" x14ac:dyDescent="0.35">
      <c r="V19807" s="17"/>
    </row>
    <row r="19808" spans="22:22" x14ac:dyDescent="0.35">
      <c r="V19808" s="17"/>
    </row>
    <row r="19809" spans="22:22" x14ac:dyDescent="0.35">
      <c r="V19809" s="17"/>
    </row>
    <row r="19810" spans="22:22" x14ac:dyDescent="0.35">
      <c r="V19810" s="17"/>
    </row>
    <row r="19811" spans="22:22" x14ac:dyDescent="0.35">
      <c r="V19811" s="17"/>
    </row>
    <row r="19812" spans="22:22" x14ac:dyDescent="0.35">
      <c r="V19812" s="17"/>
    </row>
    <row r="19813" spans="22:22" x14ac:dyDescent="0.35">
      <c r="V19813" s="17"/>
    </row>
    <row r="19814" spans="22:22" x14ac:dyDescent="0.35">
      <c r="V19814" s="17"/>
    </row>
    <row r="19815" spans="22:22" x14ac:dyDescent="0.35">
      <c r="V19815" s="17"/>
    </row>
    <row r="19816" spans="22:22" x14ac:dyDescent="0.35">
      <c r="V19816" s="17"/>
    </row>
    <row r="19817" spans="22:22" x14ac:dyDescent="0.35">
      <c r="V19817" s="17"/>
    </row>
    <row r="19818" spans="22:22" x14ac:dyDescent="0.35">
      <c r="V19818" s="17"/>
    </row>
    <row r="19819" spans="22:22" x14ac:dyDescent="0.35">
      <c r="V19819" s="17"/>
    </row>
    <row r="19820" spans="22:22" x14ac:dyDescent="0.35">
      <c r="V19820" s="17"/>
    </row>
    <row r="19821" spans="22:22" x14ac:dyDescent="0.35">
      <c r="V19821" s="17"/>
    </row>
    <row r="19822" spans="22:22" x14ac:dyDescent="0.35">
      <c r="V19822" s="17"/>
    </row>
    <row r="19823" spans="22:22" x14ac:dyDescent="0.35">
      <c r="V19823" s="17"/>
    </row>
    <row r="19824" spans="22:22" x14ac:dyDescent="0.35">
      <c r="V19824" s="17"/>
    </row>
    <row r="19825" spans="22:22" x14ac:dyDescent="0.35">
      <c r="V19825" s="17"/>
    </row>
    <row r="19826" spans="22:22" x14ac:dyDescent="0.35">
      <c r="V19826" s="17"/>
    </row>
    <row r="19827" spans="22:22" x14ac:dyDescent="0.35">
      <c r="V19827" s="17"/>
    </row>
    <row r="19828" spans="22:22" x14ac:dyDescent="0.35">
      <c r="V19828" s="17"/>
    </row>
    <row r="19829" spans="22:22" x14ac:dyDescent="0.35">
      <c r="V19829" s="17"/>
    </row>
    <row r="19830" spans="22:22" x14ac:dyDescent="0.35">
      <c r="V19830" s="17"/>
    </row>
    <row r="19831" spans="22:22" x14ac:dyDescent="0.35">
      <c r="V19831" s="17"/>
    </row>
    <row r="19832" spans="22:22" x14ac:dyDescent="0.35">
      <c r="V19832" s="17"/>
    </row>
    <row r="19833" spans="22:22" x14ac:dyDescent="0.35">
      <c r="V19833" s="17"/>
    </row>
    <row r="19834" spans="22:22" x14ac:dyDescent="0.35">
      <c r="V19834" s="17"/>
    </row>
    <row r="19835" spans="22:22" x14ac:dyDescent="0.35">
      <c r="V19835" s="17"/>
    </row>
    <row r="19836" spans="22:22" x14ac:dyDescent="0.35">
      <c r="V19836" s="17"/>
    </row>
    <row r="19837" spans="22:22" x14ac:dyDescent="0.35">
      <c r="V19837" s="17"/>
    </row>
    <row r="19838" spans="22:22" x14ac:dyDescent="0.35">
      <c r="V19838" s="17"/>
    </row>
    <row r="19839" spans="22:22" x14ac:dyDescent="0.35">
      <c r="V19839" s="17"/>
    </row>
    <row r="19840" spans="22:22" x14ac:dyDescent="0.35">
      <c r="V19840" s="17"/>
    </row>
    <row r="19841" spans="22:22" x14ac:dyDescent="0.35">
      <c r="V19841" s="17"/>
    </row>
    <row r="19842" spans="22:22" x14ac:dyDescent="0.35">
      <c r="V19842" s="17"/>
    </row>
    <row r="19843" spans="22:22" x14ac:dyDescent="0.35">
      <c r="V19843" s="17"/>
    </row>
    <row r="19844" spans="22:22" x14ac:dyDescent="0.35">
      <c r="V19844" s="17"/>
    </row>
    <row r="19845" spans="22:22" x14ac:dyDescent="0.35">
      <c r="V19845" s="17"/>
    </row>
    <row r="19846" spans="22:22" x14ac:dyDescent="0.35">
      <c r="V19846" s="17"/>
    </row>
    <row r="19847" spans="22:22" x14ac:dyDescent="0.35">
      <c r="V19847" s="17"/>
    </row>
    <row r="19848" spans="22:22" x14ac:dyDescent="0.35">
      <c r="V19848" s="17"/>
    </row>
    <row r="19849" spans="22:22" x14ac:dyDescent="0.35">
      <c r="V19849" s="17"/>
    </row>
    <row r="19850" spans="22:22" x14ac:dyDescent="0.35">
      <c r="V19850" s="17"/>
    </row>
    <row r="19851" spans="22:22" x14ac:dyDescent="0.35">
      <c r="V19851" s="17"/>
    </row>
    <row r="19852" spans="22:22" x14ac:dyDescent="0.35">
      <c r="V19852" s="17"/>
    </row>
    <row r="19853" spans="22:22" x14ac:dyDescent="0.35">
      <c r="V19853" s="17"/>
    </row>
    <row r="19854" spans="22:22" x14ac:dyDescent="0.35">
      <c r="V19854" s="17"/>
    </row>
    <row r="19855" spans="22:22" x14ac:dyDescent="0.35">
      <c r="V19855" s="17"/>
    </row>
    <row r="19856" spans="22:22" x14ac:dyDescent="0.35">
      <c r="V19856" s="17"/>
    </row>
    <row r="19857" spans="22:22" x14ac:dyDescent="0.35">
      <c r="V19857" s="17"/>
    </row>
    <row r="19858" spans="22:22" x14ac:dyDescent="0.35">
      <c r="V19858" s="17"/>
    </row>
    <row r="19859" spans="22:22" x14ac:dyDescent="0.35">
      <c r="V19859" s="17"/>
    </row>
    <row r="19860" spans="22:22" x14ac:dyDescent="0.35">
      <c r="V19860" s="17"/>
    </row>
    <row r="19861" spans="22:22" x14ac:dyDescent="0.35">
      <c r="V19861" s="17"/>
    </row>
    <row r="19862" spans="22:22" x14ac:dyDescent="0.35">
      <c r="V19862" s="17"/>
    </row>
    <row r="19863" spans="22:22" x14ac:dyDescent="0.35">
      <c r="V19863" s="17"/>
    </row>
    <row r="19864" spans="22:22" x14ac:dyDescent="0.35">
      <c r="V19864" s="17"/>
    </row>
    <row r="19865" spans="22:22" x14ac:dyDescent="0.35">
      <c r="V19865" s="17"/>
    </row>
    <row r="19866" spans="22:22" x14ac:dyDescent="0.35">
      <c r="V19866" s="17"/>
    </row>
    <row r="19867" spans="22:22" x14ac:dyDescent="0.35">
      <c r="V19867" s="17"/>
    </row>
    <row r="19868" spans="22:22" x14ac:dyDescent="0.35">
      <c r="V19868" s="17"/>
    </row>
    <row r="19869" spans="22:22" x14ac:dyDescent="0.35">
      <c r="V19869" s="17"/>
    </row>
    <row r="19870" spans="22:22" x14ac:dyDescent="0.35">
      <c r="V19870" s="17"/>
    </row>
    <row r="19871" spans="22:22" x14ac:dyDescent="0.35">
      <c r="V19871" s="17"/>
    </row>
    <row r="19872" spans="22:22" x14ac:dyDescent="0.35">
      <c r="V19872" s="17"/>
    </row>
    <row r="19873" spans="22:22" x14ac:dyDescent="0.35">
      <c r="V19873" s="17"/>
    </row>
    <row r="19874" spans="22:22" x14ac:dyDescent="0.35">
      <c r="V19874" s="17"/>
    </row>
    <row r="19875" spans="22:22" x14ac:dyDescent="0.35">
      <c r="V19875" s="17"/>
    </row>
    <row r="19876" spans="22:22" x14ac:dyDescent="0.35">
      <c r="V19876" s="17"/>
    </row>
    <row r="19877" spans="22:22" x14ac:dyDescent="0.35">
      <c r="V19877" s="17"/>
    </row>
    <row r="19878" spans="22:22" x14ac:dyDescent="0.35">
      <c r="V19878" s="17"/>
    </row>
    <row r="19879" spans="22:22" x14ac:dyDescent="0.35">
      <c r="V19879" s="17"/>
    </row>
    <row r="19880" spans="22:22" x14ac:dyDescent="0.35">
      <c r="V19880" s="17"/>
    </row>
    <row r="19881" spans="22:22" x14ac:dyDescent="0.35">
      <c r="V19881" s="17"/>
    </row>
    <row r="19882" spans="22:22" x14ac:dyDescent="0.35">
      <c r="V19882" s="17"/>
    </row>
    <row r="19883" spans="22:22" x14ac:dyDescent="0.35">
      <c r="V19883" s="17"/>
    </row>
    <row r="19884" spans="22:22" x14ac:dyDescent="0.35">
      <c r="V19884" s="17"/>
    </row>
    <row r="19885" spans="22:22" x14ac:dyDescent="0.35">
      <c r="V19885" s="17"/>
    </row>
    <row r="19886" spans="22:22" x14ac:dyDescent="0.35">
      <c r="V19886" s="17"/>
    </row>
    <row r="19887" spans="22:22" x14ac:dyDescent="0.35">
      <c r="V19887" s="17"/>
    </row>
    <row r="19888" spans="22:22" x14ac:dyDescent="0.35">
      <c r="V19888" s="17"/>
    </row>
    <row r="19889" spans="22:22" x14ac:dyDescent="0.35">
      <c r="V19889" s="17"/>
    </row>
    <row r="19890" spans="22:22" x14ac:dyDescent="0.35">
      <c r="V19890" s="17"/>
    </row>
    <row r="19891" spans="22:22" x14ac:dyDescent="0.35">
      <c r="V19891" s="17"/>
    </row>
    <row r="19892" spans="22:22" x14ac:dyDescent="0.35">
      <c r="V19892" s="17"/>
    </row>
    <row r="19893" spans="22:22" x14ac:dyDescent="0.35">
      <c r="V19893" s="17"/>
    </row>
    <row r="19894" spans="22:22" x14ac:dyDescent="0.35">
      <c r="V19894" s="17"/>
    </row>
    <row r="19895" spans="22:22" x14ac:dyDescent="0.35">
      <c r="V19895" s="17"/>
    </row>
    <row r="19896" spans="22:22" x14ac:dyDescent="0.35">
      <c r="V19896" s="17"/>
    </row>
    <row r="19897" spans="22:22" x14ac:dyDescent="0.35">
      <c r="V19897" s="17"/>
    </row>
    <row r="19898" spans="22:22" x14ac:dyDescent="0.35">
      <c r="V19898" s="17"/>
    </row>
    <row r="19899" spans="22:22" x14ac:dyDescent="0.35">
      <c r="V19899" s="17"/>
    </row>
    <row r="19900" spans="22:22" x14ac:dyDescent="0.35">
      <c r="V19900" s="17"/>
    </row>
    <row r="19901" spans="22:22" x14ac:dyDescent="0.35">
      <c r="V19901" s="17"/>
    </row>
    <row r="19902" spans="22:22" x14ac:dyDescent="0.35">
      <c r="V19902" s="17"/>
    </row>
    <row r="19903" spans="22:22" x14ac:dyDescent="0.35">
      <c r="V19903" s="17"/>
    </row>
    <row r="19904" spans="22:22" x14ac:dyDescent="0.35">
      <c r="V19904" s="17"/>
    </row>
    <row r="19905" spans="22:22" x14ac:dyDescent="0.35">
      <c r="V19905" s="17"/>
    </row>
    <row r="19906" spans="22:22" x14ac:dyDescent="0.35">
      <c r="V19906" s="17"/>
    </row>
    <row r="19907" spans="22:22" x14ac:dyDescent="0.35">
      <c r="V19907" s="17"/>
    </row>
    <row r="19908" spans="22:22" x14ac:dyDescent="0.35">
      <c r="V19908" s="17"/>
    </row>
    <row r="19909" spans="22:22" x14ac:dyDescent="0.35">
      <c r="V19909" s="17"/>
    </row>
    <row r="19910" spans="22:22" x14ac:dyDescent="0.35">
      <c r="V19910" s="17"/>
    </row>
    <row r="19911" spans="22:22" x14ac:dyDescent="0.35">
      <c r="V19911" s="17"/>
    </row>
    <row r="19912" spans="22:22" x14ac:dyDescent="0.35">
      <c r="V19912" s="17"/>
    </row>
    <row r="19913" spans="22:22" x14ac:dyDescent="0.35">
      <c r="V19913" s="17"/>
    </row>
    <row r="19914" spans="22:22" x14ac:dyDescent="0.35">
      <c r="V19914" s="17"/>
    </row>
    <row r="19915" spans="22:22" x14ac:dyDescent="0.35">
      <c r="V19915" s="17"/>
    </row>
    <row r="19916" spans="22:22" x14ac:dyDescent="0.35">
      <c r="V19916" s="17"/>
    </row>
    <row r="19917" spans="22:22" x14ac:dyDescent="0.35">
      <c r="V19917" s="17"/>
    </row>
    <row r="19918" spans="22:22" x14ac:dyDescent="0.35">
      <c r="V19918" s="17"/>
    </row>
    <row r="19919" spans="22:22" x14ac:dyDescent="0.35">
      <c r="V19919" s="17"/>
    </row>
    <row r="19920" spans="22:22" x14ac:dyDescent="0.35">
      <c r="V19920" s="17"/>
    </row>
    <row r="19921" spans="22:22" x14ac:dyDescent="0.35">
      <c r="V19921" s="17"/>
    </row>
    <row r="19922" spans="22:22" x14ac:dyDescent="0.35">
      <c r="V19922" s="17"/>
    </row>
    <row r="19923" spans="22:22" x14ac:dyDescent="0.35">
      <c r="V19923" s="17"/>
    </row>
    <row r="19924" spans="22:22" x14ac:dyDescent="0.35">
      <c r="V19924" s="17"/>
    </row>
    <row r="19925" spans="22:22" x14ac:dyDescent="0.35">
      <c r="V19925" s="17"/>
    </row>
    <row r="19926" spans="22:22" x14ac:dyDescent="0.35">
      <c r="V19926" s="17"/>
    </row>
    <row r="19927" spans="22:22" x14ac:dyDescent="0.35">
      <c r="V19927" s="17"/>
    </row>
    <row r="19928" spans="22:22" x14ac:dyDescent="0.35">
      <c r="V19928" s="17"/>
    </row>
    <row r="19929" spans="22:22" x14ac:dyDescent="0.35">
      <c r="V19929" s="17"/>
    </row>
    <row r="19930" spans="22:22" x14ac:dyDescent="0.35">
      <c r="V19930" s="17"/>
    </row>
    <row r="19931" spans="22:22" x14ac:dyDescent="0.35">
      <c r="V19931" s="17"/>
    </row>
    <row r="19932" spans="22:22" x14ac:dyDescent="0.35">
      <c r="V19932" s="17"/>
    </row>
    <row r="19933" spans="22:22" x14ac:dyDescent="0.35">
      <c r="V19933" s="17"/>
    </row>
    <row r="19934" spans="22:22" x14ac:dyDescent="0.35">
      <c r="V19934" s="17"/>
    </row>
    <row r="19935" spans="22:22" x14ac:dyDescent="0.35">
      <c r="V19935" s="17"/>
    </row>
    <row r="19936" spans="22:22" x14ac:dyDescent="0.35">
      <c r="V19936" s="17"/>
    </row>
    <row r="19937" spans="22:22" x14ac:dyDescent="0.35">
      <c r="V19937" s="17"/>
    </row>
    <row r="19938" spans="22:22" x14ac:dyDescent="0.35">
      <c r="V19938" s="17"/>
    </row>
    <row r="19939" spans="22:22" x14ac:dyDescent="0.35">
      <c r="V19939" s="17"/>
    </row>
    <row r="19940" spans="22:22" x14ac:dyDescent="0.35">
      <c r="V19940" s="17"/>
    </row>
    <row r="19941" spans="22:22" x14ac:dyDescent="0.35">
      <c r="V19941" s="17"/>
    </row>
    <row r="19942" spans="22:22" x14ac:dyDescent="0.35">
      <c r="V19942" s="17"/>
    </row>
    <row r="19943" spans="22:22" x14ac:dyDescent="0.35">
      <c r="V19943" s="17"/>
    </row>
    <row r="19944" spans="22:22" x14ac:dyDescent="0.35">
      <c r="V19944" s="17"/>
    </row>
    <row r="19945" spans="22:22" x14ac:dyDescent="0.35">
      <c r="V19945" s="17"/>
    </row>
    <row r="19946" spans="22:22" x14ac:dyDescent="0.35">
      <c r="V19946" s="17"/>
    </row>
    <row r="19947" spans="22:22" x14ac:dyDescent="0.35">
      <c r="V19947" s="17"/>
    </row>
    <row r="19948" spans="22:22" x14ac:dyDescent="0.35">
      <c r="V19948" s="17"/>
    </row>
    <row r="19949" spans="22:22" x14ac:dyDescent="0.35">
      <c r="V19949" s="17"/>
    </row>
    <row r="19950" spans="22:22" x14ac:dyDescent="0.35">
      <c r="V19950" s="17"/>
    </row>
    <row r="19951" spans="22:22" x14ac:dyDescent="0.35">
      <c r="V19951" s="17"/>
    </row>
    <row r="19952" spans="22:22" x14ac:dyDescent="0.35">
      <c r="V19952" s="17"/>
    </row>
    <row r="19953" spans="22:22" x14ac:dyDescent="0.35">
      <c r="V19953" s="17"/>
    </row>
    <row r="19954" spans="22:22" x14ac:dyDescent="0.35">
      <c r="V19954" s="17"/>
    </row>
    <row r="19955" spans="22:22" x14ac:dyDescent="0.35">
      <c r="V19955" s="17"/>
    </row>
    <row r="19956" spans="22:22" x14ac:dyDescent="0.35">
      <c r="V19956" s="17"/>
    </row>
    <row r="19957" spans="22:22" x14ac:dyDescent="0.35">
      <c r="V19957" s="17"/>
    </row>
    <row r="19958" spans="22:22" x14ac:dyDescent="0.35">
      <c r="V19958" s="17"/>
    </row>
    <row r="19959" spans="22:22" x14ac:dyDescent="0.35">
      <c r="V19959" s="17"/>
    </row>
    <row r="19960" spans="22:22" x14ac:dyDescent="0.35">
      <c r="V19960" s="17"/>
    </row>
    <row r="19961" spans="22:22" x14ac:dyDescent="0.35">
      <c r="V19961" s="17"/>
    </row>
    <row r="19962" spans="22:22" x14ac:dyDescent="0.35">
      <c r="V19962" s="17"/>
    </row>
    <row r="19963" spans="22:22" x14ac:dyDescent="0.35">
      <c r="V19963" s="17"/>
    </row>
    <row r="19964" spans="22:22" x14ac:dyDescent="0.35">
      <c r="V19964" s="17"/>
    </row>
    <row r="19965" spans="22:22" x14ac:dyDescent="0.35">
      <c r="V19965" s="17"/>
    </row>
    <row r="19966" spans="22:22" x14ac:dyDescent="0.35">
      <c r="V19966" s="17"/>
    </row>
    <row r="19967" spans="22:22" x14ac:dyDescent="0.35">
      <c r="V19967" s="17"/>
    </row>
    <row r="19968" spans="22:22" x14ac:dyDescent="0.35">
      <c r="V19968" s="17"/>
    </row>
    <row r="19969" spans="22:22" x14ac:dyDescent="0.35">
      <c r="V19969" s="17"/>
    </row>
    <row r="19970" spans="22:22" x14ac:dyDescent="0.35">
      <c r="V19970" s="17"/>
    </row>
    <row r="19971" spans="22:22" x14ac:dyDescent="0.35">
      <c r="V19971" s="17"/>
    </row>
    <row r="19972" spans="22:22" x14ac:dyDescent="0.35">
      <c r="V19972" s="17"/>
    </row>
    <row r="19973" spans="22:22" x14ac:dyDescent="0.35">
      <c r="V19973" s="17"/>
    </row>
    <row r="19974" spans="22:22" x14ac:dyDescent="0.35">
      <c r="V19974" s="17"/>
    </row>
    <row r="19975" spans="22:22" x14ac:dyDescent="0.35">
      <c r="V19975" s="17"/>
    </row>
    <row r="19976" spans="22:22" x14ac:dyDescent="0.35">
      <c r="V19976" s="17"/>
    </row>
    <row r="19977" spans="22:22" x14ac:dyDescent="0.35">
      <c r="V19977" s="17"/>
    </row>
    <row r="19978" spans="22:22" x14ac:dyDescent="0.35">
      <c r="V19978" s="17"/>
    </row>
    <row r="19979" spans="22:22" x14ac:dyDescent="0.35">
      <c r="V19979" s="17"/>
    </row>
    <row r="19980" spans="22:22" x14ac:dyDescent="0.35">
      <c r="V19980" s="17"/>
    </row>
    <row r="19981" spans="22:22" x14ac:dyDescent="0.35">
      <c r="V19981" s="17"/>
    </row>
    <row r="19982" spans="22:22" x14ac:dyDescent="0.35">
      <c r="V19982" s="17"/>
    </row>
    <row r="19983" spans="22:22" x14ac:dyDescent="0.35">
      <c r="V19983" s="17"/>
    </row>
    <row r="19984" spans="22:22" x14ac:dyDescent="0.35">
      <c r="V19984" s="17"/>
    </row>
    <row r="19985" spans="22:22" x14ac:dyDescent="0.35">
      <c r="V19985" s="17"/>
    </row>
    <row r="19986" spans="22:22" x14ac:dyDescent="0.35">
      <c r="V19986" s="17"/>
    </row>
    <row r="19987" spans="22:22" x14ac:dyDescent="0.35">
      <c r="V19987" s="17"/>
    </row>
    <row r="19988" spans="22:22" x14ac:dyDescent="0.35">
      <c r="V19988" s="17"/>
    </row>
    <row r="19989" spans="22:22" x14ac:dyDescent="0.35">
      <c r="V19989" s="17"/>
    </row>
    <row r="19990" spans="22:22" x14ac:dyDescent="0.35">
      <c r="V19990" s="17"/>
    </row>
    <row r="19991" spans="22:22" x14ac:dyDescent="0.35">
      <c r="V19991" s="17"/>
    </row>
    <row r="19992" spans="22:22" x14ac:dyDescent="0.35">
      <c r="V19992" s="17"/>
    </row>
    <row r="19993" spans="22:22" x14ac:dyDescent="0.35">
      <c r="V19993" s="17"/>
    </row>
    <row r="19994" spans="22:22" x14ac:dyDescent="0.35">
      <c r="V19994" s="17"/>
    </row>
    <row r="19995" spans="22:22" x14ac:dyDescent="0.35">
      <c r="V19995" s="17"/>
    </row>
    <row r="19996" spans="22:22" x14ac:dyDescent="0.35">
      <c r="V19996" s="17"/>
    </row>
    <row r="19997" spans="22:22" x14ac:dyDescent="0.35">
      <c r="V19997" s="17"/>
    </row>
    <row r="19998" spans="22:22" x14ac:dyDescent="0.35">
      <c r="V19998" s="17"/>
    </row>
    <row r="19999" spans="22:22" x14ac:dyDescent="0.35">
      <c r="V19999" s="17"/>
    </row>
    <row r="20000" spans="22:22" x14ac:dyDescent="0.35">
      <c r="V20000" s="17"/>
    </row>
    <row r="20001" spans="22:22" x14ac:dyDescent="0.35">
      <c r="V20001" s="17"/>
    </row>
    <row r="20002" spans="22:22" x14ac:dyDescent="0.35">
      <c r="V20002" s="17"/>
    </row>
    <row r="20003" spans="22:22" x14ac:dyDescent="0.35">
      <c r="V20003" s="17"/>
    </row>
    <row r="20004" spans="22:22" x14ac:dyDescent="0.35">
      <c r="V20004" s="17"/>
    </row>
    <row r="20005" spans="22:22" x14ac:dyDescent="0.35">
      <c r="V20005" s="17"/>
    </row>
    <row r="20006" spans="22:22" x14ac:dyDescent="0.35">
      <c r="V20006" s="17"/>
    </row>
    <row r="20007" spans="22:22" x14ac:dyDescent="0.35">
      <c r="V20007" s="17"/>
    </row>
    <row r="20008" spans="22:22" x14ac:dyDescent="0.35">
      <c r="V20008" s="17"/>
    </row>
    <row r="20009" spans="22:22" x14ac:dyDescent="0.35">
      <c r="V20009" s="17"/>
    </row>
    <row r="20010" spans="22:22" x14ac:dyDescent="0.35">
      <c r="V20010" s="17"/>
    </row>
    <row r="20011" spans="22:22" x14ac:dyDescent="0.35">
      <c r="V20011" s="17"/>
    </row>
    <row r="20012" spans="22:22" x14ac:dyDescent="0.35">
      <c r="V20012" s="17"/>
    </row>
    <row r="20013" spans="22:22" x14ac:dyDescent="0.35">
      <c r="V20013" s="17"/>
    </row>
    <row r="20014" spans="22:22" x14ac:dyDescent="0.35">
      <c r="V20014" s="17"/>
    </row>
    <row r="20015" spans="22:22" x14ac:dyDescent="0.35">
      <c r="V20015" s="17"/>
    </row>
    <row r="20016" spans="22:22" x14ac:dyDescent="0.35">
      <c r="V20016" s="17"/>
    </row>
    <row r="20017" spans="22:22" x14ac:dyDescent="0.35">
      <c r="V20017" s="17"/>
    </row>
    <row r="20018" spans="22:22" x14ac:dyDescent="0.35">
      <c r="V20018" s="17"/>
    </row>
    <row r="20019" spans="22:22" x14ac:dyDescent="0.35">
      <c r="V20019" s="17"/>
    </row>
    <row r="20020" spans="22:22" x14ac:dyDescent="0.35">
      <c r="V20020" s="17"/>
    </row>
    <row r="20021" spans="22:22" x14ac:dyDescent="0.35">
      <c r="V20021" s="17"/>
    </row>
    <row r="20022" spans="22:22" x14ac:dyDescent="0.35">
      <c r="V20022" s="17"/>
    </row>
    <row r="20023" spans="22:22" x14ac:dyDescent="0.35">
      <c r="V20023" s="17"/>
    </row>
    <row r="20024" spans="22:22" x14ac:dyDescent="0.35">
      <c r="V20024" s="17"/>
    </row>
    <row r="20025" spans="22:22" x14ac:dyDescent="0.35">
      <c r="V20025" s="17"/>
    </row>
    <row r="20026" spans="22:22" x14ac:dyDescent="0.35">
      <c r="V20026" s="17"/>
    </row>
    <row r="20027" spans="22:22" x14ac:dyDescent="0.35">
      <c r="V20027" s="17"/>
    </row>
    <row r="20028" spans="22:22" x14ac:dyDescent="0.35">
      <c r="V20028" s="17"/>
    </row>
    <row r="20029" spans="22:22" x14ac:dyDescent="0.35">
      <c r="V20029" s="17"/>
    </row>
    <row r="20030" spans="22:22" x14ac:dyDescent="0.35">
      <c r="V20030" s="17"/>
    </row>
    <row r="20031" spans="22:22" x14ac:dyDescent="0.35">
      <c r="V20031" s="17"/>
    </row>
    <row r="20032" spans="22:22" x14ac:dyDescent="0.35">
      <c r="V20032" s="17"/>
    </row>
    <row r="20033" spans="22:22" x14ac:dyDescent="0.35">
      <c r="V20033" s="17"/>
    </row>
    <row r="20034" spans="22:22" x14ac:dyDescent="0.35">
      <c r="V20034" s="17"/>
    </row>
    <row r="20035" spans="22:22" x14ac:dyDescent="0.35">
      <c r="V20035" s="17"/>
    </row>
    <row r="20036" spans="22:22" x14ac:dyDescent="0.35">
      <c r="V20036" s="17"/>
    </row>
    <row r="20037" spans="22:22" x14ac:dyDescent="0.35">
      <c r="V20037" s="17"/>
    </row>
    <row r="20038" spans="22:22" x14ac:dyDescent="0.35">
      <c r="V20038" s="17"/>
    </row>
    <row r="20039" spans="22:22" x14ac:dyDescent="0.35">
      <c r="V20039" s="17"/>
    </row>
    <row r="20040" spans="22:22" x14ac:dyDescent="0.35">
      <c r="V20040" s="17"/>
    </row>
    <row r="20041" spans="22:22" x14ac:dyDescent="0.35">
      <c r="V20041" s="17"/>
    </row>
    <row r="20042" spans="22:22" x14ac:dyDescent="0.35">
      <c r="V20042" s="17"/>
    </row>
    <row r="20043" spans="22:22" x14ac:dyDescent="0.35">
      <c r="V20043" s="17"/>
    </row>
    <row r="20044" spans="22:22" x14ac:dyDescent="0.35">
      <c r="V20044" s="17"/>
    </row>
    <row r="20045" spans="22:22" x14ac:dyDescent="0.35">
      <c r="V20045" s="17"/>
    </row>
    <row r="20046" spans="22:22" x14ac:dyDescent="0.35">
      <c r="V20046" s="17"/>
    </row>
    <row r="20047" spans="22:22" x14ac:dyDescent="0.35">
      <c r="V20047" s="17"/>
    </row>
    <row r="20048" spans="22:22" x14ac:dyDescent="0.35">
      <c r="V20048" s="17"/>
    </row>
    <row r="20049" spans="22:22" x14ac:dyDescent="0.35">
      <c r="V20049" s="17"/>
    </row>
    <row r="20050" spans="22:22" x14ac:dyDescent="0.35">
      <c r="V20050" s="17"/>
    </row>
    <row r="20051" spans="22:22" x14ac:dyDescent="0.35">
      <c r="V20051" s="17"/>
    </row>
    <row r="20052" spans="22:22" x14ac:dyDescent="0.35">
      <c r="V20052" s="17"/>
    </row>
    <row r="20053" spans="22:22" x14ac:dyDescent="0.35">
      <c r="V20053" s="17"/>
    </row>
    <row r="20054" spans="22:22" x14ac:dyDescent="0.35">
      <c r="V20054" s="17"/>
    </row>
    <row r="20055" spans="22:22" x14ac:dyDescent="0.35">
      <c r="V20055" s="17"/>
    </row>
    <row r="20056" spans="22:22" x14ac:dyDescent="0.35">
      <c r="V20056" s="17"/>
    </row>
    <row r="20057" spans="22:22" x14ac:dyDescent="0.35">
      <c r="V20057" s="17"/>
    </row>
    <row r="20058" spans="22:22" x14ac:dyDescent="0.35">
      <c r="V20058" s="17"/>
    </row>
    <row r="20059" spans="22:22" x14ac:dyDescent="0.35">
      <c r="V20059" s="17"/>
    </row>
    <row r="20060" spans="22:22" x14ac:dyDescent="0.35">
      <c r="V20060" s="17"/>
    </row>
    <row r="20061" spans="22:22" x14ac:dyDescent="0.35">
      <c r="V20061" s="17"/>
    </row>
    <row r="20062" spans="22:22" x14ac:dyDescent="0.35">
      <c r="V20062" s="17"/>
    </row>
    <row r="20063" spans="22:22" x14ac:dyDescent="0.35">
      <c r="V20063" s="17"/>
    </row>
    <row r="20064" spans="22:22" x14ac:dyDescent="0.35">
      <c r="V20064" s="17"/>
    </row>
    <row r="20065" spans="22:22" x14ac:dyDescent="0.35">
      <c r="V20065" s="17"/>
    </row>
    <row r="20066" spans="22:22" x14ac:dyDescent="0.35">
      <c r="V20066" s="17"/>
    </row>
    <row r="20067" spans="22:22" x14ac:dyDescent="0.35">
      <c r="V20067" s="17"/>
    </row>
    <row r="20068" spans="22:22" x14ac:dyDescent="0.35">
      <c r="V20068" s="17"/>
    </row>
    <row r="20069" spans="22:22" x14ac:dyDescent="0.35">
      <c r="V20069" s="17"/>
    </row>
    <row r="20070" spans="22:22" x14ac:dyDescent="0.35">
      <c r="V20070" s="17"/>
    </row>
    <row r="20071" spans="22:22" x14ac:dyDescent="0.35">
      <c r="V20071" s="17"/>
    </row>
    <row r="20072" spans="22:22" x14ac:dyDescent="0.35">
      <c r="V20072" s="17"/>
    </row>
    <row r="20073" spans="22:22" x14ac:dyDescent="0.35">
      <c r="V20073" s="17"/>
    </row>
    <row r="20074" spans="22:22" x14ac:dyDescent="0.35">
      <c r="V20074" s="17"/>
    </row>
    <row r="20075" spans="22:22" x14ac:dyDescent="0.35">
      <c r="V20075" s="17"/>
    </row>
    <row r="20076" spans="22:22" x14ac:dyDescent="0.35">
      <c r="V20076" s="17"/>
    </row>
    <row r="20077" spans="22:22" x14ac:dyDescent="0.35">
      <c r="V20077" s="17"/>
    </row>
    <row r="20078" spans="22:22" x14ac:dyDescent="0.35">
      <c r="V20078" s="17"/>
    </row>
    <row r="20079" spans="22:22" x14ac:dyDescent="0.35">
      <c r="V20079" s="17"/>
    </row>
    <row r="20080" spans="22:22" x14ac:dyDescent="0.35">
      <c r="V20080" s="17"/>
    </row>
    <row r="20081" spans="22:22" x14ac:dyDescent="0.35">
      <c r="V20081" s="17"/>
    </row>
    <row r="20082" spans="22:22" x14ac:dyDescent="0.35">
      <c r="V20082" s="17"/>
    </row>
    <row r="20083" spans="22:22" x14ac:dyDescent="0.35">
      <c r="V20083" s="17"/>
    </row>
    <row r="20084" spans="22:22" x14ac:dyDescent="0.35">
      <c r="V20084" s="17"/>
    </row>
    <row r="20085" spans="22:22" x14ac:dyDescent="0.35">
      <c r="V20085" s="17"/>
    </row>
    <row r="20086" spans="22:22" x14ac:dyDescent="0.35">
      <c r="V20086" s="17"/>
    </row>
    <row r="20087" spans="22:22" x14ac:dyDescent="0.35">
      <c r="V20087" s="17"/>
    </row>
    <row r="20088" spans="22:22" x14ac:dyDescent="0.35">
      <c r="V20088" s="17"/>
    </row>
    <row r="20089" spans="22:22" x14ac:dyDescent="0.35">
      <c r="V20089" s="17"/>
    </row>
    <row r="20090" spans="22:22" x14ac:dyDescent="0.35">
      <c r="V20090" s="17"/>
    </row>
    <row r="20091" spans="22:22" x14ac:dyDescent="0.35">
      <c r="V20091" s="17"/>
    </row>
    <row r="20092" spans="22:22" x14ac:dyDescent="0.35">
      <c r="V20092" s="17"/>
    </row>
    <row r="20093" spans="22:22" x14ac:dyDescent="0.35">
      <c r="V20093" s="17"/>
    </row>
    <row r="20094" spans="22:22" x14ac:dyDescent="0.35">
      <c r="V20094" s="17"/>
    </row>
    <row r="20095" spans="22:22" x14ac:dyDescent="0.35">
      <c r="V20095" s="17"/>
    </row>
    <row r="20096" spans="22:22" x14ac:dyDescent="0.35">
      <c r="V20096" s="17"/>
    </row>
    <row r="20097" spans="22:22" x14ac:dyDescent="0.35">
      <c r="V20097" s="17"/>
    </row>
    <row r="20098" spans="22:22" x14ac:dyDescent="0.35">
      <c r="V20098" s="17"/>
    </row>
    <row r="20099" spans="22:22" x14ac:dyDescent="0.35">
      <c r="V20099" s="17"/>
    </row>
    <row r="20100" spans="22:22" x14ac:dyDescent="0.35">
      <c r="V20100" s="17"/>
    </row>
    <row r="20101" spans="22:22" x14ac:dyDescent="0.35">
      <c r="V20101" s="17"/>
    </row>
    <row r="20102" spans="22:22" x14ac:dyDescent="0.35">
      <c r="V20102" s="17"/>
    </row>
    <row r="20103" spans="22:22" x14ac:dyDescent="0.35">
      <c r="V20103" s="17"/>
    </row>
    <row r="20104" spans="22:22" x14ac:dyDescent="0.35">
      <c r="V20104" s="17"/>
    </row>
    <row r="20105" spans="22:22" x14ac:dyDescent="0.35">
      <c r="V20105" s="17"/>
    </row>
    <row r="20106" spans="22:22" x14ac:dyDescent="0.35">
      <c r="V20106" s="17"/>
    </row>
    <row r="20107" spans="22:22" x14ac:dyDescent="0.35">
      <c r="V20107" s="17"/>
    </row>
    <row r="20108" spans="22:22" x14ac:dyDescent="0.35">
      <c r="V20108" s="17"/>
    </row>
    <row r="20109" spans="22:22" x14ac:dyDescent="0.35">
      <c r="V20109" s="17"/>
    </row>
    <row r="20110" spans="22:22" x14ac:dyDescent="0.35">
      <c r="V20110" s="17"/>
    </row>
    <row r="20111" spans="22:22" x14ac:dyDescent="0.35">
      <c r="V20111" s="17"/>
    </row>
    <row r="20112" spans="22:22" x14ac:dyDescent="0.35">
      <c r="V20112" s="17"/>
    </row>
    <row r="20113" spans="22:22" x14ac:dyDescent="0.35">
      <c r="V20113" s="17"/>
    </row>
    <row r="20114" spans="22:22" x14ac:dyDescent="0.35">
      <c r="V20114" s="17"/>
    </row>
    <row r="20115" spans="22:22" x14ac:dyDescent="0.35">
      <c r="V20115" s="17"/>
    </row>
    <row r="20116" spans="22:22" x14ac:dyDescent="0.35">
      <c r="V20116" s="17"/>
    </row>
    <row r="20117" spans="22:22" x14ac:dyDescent="0.35">
      <c r="V20117" s="17"/>
    </row>
    <row r="20118" spans="22:22" x14ac:dyDescent="0.35">
      <c r="V20118" s="17"/>
    </row>
    <row r="20119" spans="22:22" x14ac:dyDescent="0.35">
      <c r="V20119" s="17"/>
    </row>
    <row r="20120" spans="22:22" x14ac:dyDescent="0.35">
      <c r="V20120" s="17"/>
    </row>
    <row r="20121" spans="22:22" x14ac:dyDescent="0.35">
      <c r="V20121" s="17"/>
    </row>
    <row r="20122" spans="22:22" x14ac:dyDescent="0.35">
      <c r="V20122" s="17"/>
    </row>
    <row r="20123" spans="22:22" x14ac:dyDescent="0.35">
      <c r="V20123" s="17"/>
    </row>
    <row r="20124" spans="22:22" x14ac:dyDescent="0.35">
      <c r="V20124" s="17"/>
    </row>
    <row r="20125" spans="22:22" x14ac:dyDescent="0.35">
      <c r="V20125" s="17"/>
    </row>
    <row r="20126" spans="22:22" x14ac:dyDescent="0.35">
      <c r="V20126" s="17"/>
    </row>
    <row r="20127" spans="22:22" x14ac:dyDescent="0.35">
      <c r="V20127" s="17"/>
    </row>
    <row r="20128" spans="22:22" x14ac:dyDescent="0.35">
      <c r="V20128" s="17"/>
    </row>
    <row r="20129" spans="22:22" x14ac:dyDescent="0.35">
      <c r="V20129" s="17"/>
    </row>
    <row r="20130" spans="22:22" x14ac:dyDescent="0.35">
      <c r="V20130" s="17"/>
    </row>
    <row r="20131" spans="22:22" x14ac:dyDescent="0.35">
      <c r="V20131" s="17"/>
    </row>
    <row r="20132" spans="22:22" x14ac:dyDescent="0.35">
      <c r="V20132" s="17"/>
    </row>
    <row r="20133" spans="22:22" x14ac:dyDescent="0.35">
      <c r="V20133" s="17"/>
    </row>
    <row r="20134" spans="22:22" x14ac:dyDescent="0.35">
      <c r="V20134" s="17"/>
    </row>
    <row r="20135" spans="22:22" x14ac:dyDescent="0.35">
      <c r="V20135" s="17"/>
    </row>
    <row r="20136" spans="22:22" x14ac:dyDescent="0.35">
      <c r="V20136" s="17"/>
    </row>
    <row r="20137" spans="22:22" x14ac:dyDescent="0.35">
      <c r="V20137" s="17"/>
    </row>
    <row r="20138" spans="22:22" x14ac:dyDescent="0.35">
      <c r="V20138" s="17"/>
    </row>
    <row r="20139" spans="22:22" x14ac:dyDescent="0.35">
      <c r="V20139" s="17"/>
    </row>
    <row r="20140" spans="22:22" x14ac:dyDescent="0.35">
      <c r="V20140" s="17"/>
    </row>
    <row r="20141" spans="22:22" x14ac:dyDescent="0.35">
      <c r="V20141" s="17"/>
    </row>
    <row r="20142" spans="22:22" x14ac:dyDescent="0.35">
      <c r="V20142" s="17"/>
    </row>
    <row r="20143" spans="22:22" x14ac:dyDescent="0.35">
      <c r="V20143" s="17"/>
    </row>
    <row r="20144" spans="22:22" x14ac:dyDescent="0.35">
      <c r="V20144" s="17"/>
    </row>
    <row r="20145" spans="22:22" x14ac:dyDescent="0.35">
      <c r="V20145" s="17"/>
    </row>
    <row r="20146" spans="22:22" x14ac:dyDescent="0.35">
      <c r="V20146" s="17"/>
    </row>
    <row r="20147" spans="22:22" x14ac:dyDescent="0.35">
      <c r="V20147" s="17"/>
    </row>
    <row r="20148" spans="22:22" x14ac:dyDescent="0.35">
      <c r="V20148" s="17"/>
    </row>
    <row r="20149" spans="22:22" x14ac:dyDescent="0.35">
      <c r="V20149" s="17"/>
    </row>
    <row r="20150" spans="22:22" x14ac:dyDescent="0.35">
      <c r="V20150" s="17"/>
    </row>
    <row r="20151" spans="22:22" x14ac:dyDescent="0.35">
      <c r="V20151" s="17"/>
    </row>
    <row r="20152" spans="22:22" x14ac:dyDescent="0.35">
      <c r="V20152" s="17"/>
    </row>
    <row r="20153" spans="22:22" x14ac:dyDescent="0.35">
      <c r="V20153" s="17"/>
    </row>
    <row r="20154" spans="22:22" x14ac:dyDescent="0.35">
      <c r="V20154" s="17"/>
    </row>
    <row r="20155" spans="22:22" x14ac:dyDescent="0.35">
      <c r="V20155" s="17"/>
    </row>
    <row r="20156" spans="22:22" x14ac:dyDescent="0.35">
      <c r="V20156" s="17"/>
    </row>
    <row r="20157" spans="22:22" x14ac:dyDescent="0.35">
      <c r="V20157" s="17"/>
    </row>
    <row r="20158" spans="22:22" x14ac:dyDescent="0.35">
      <c r="V20158" s="17"/>
    </row>
    <row r="20159" spans="22:22" x14ac:dyDescent="0.35">
      <c r="V20159" s="17"/>
    </row>
    <row r="20160" spans="22:22" x14ac:dyDescent="0.35">
      <c r="V20160" s="17"/>
    </row>
    <row r="20161" spans="22:22" x14ac:dyDescent="0.35">
      <c r="V20161" s="17"/>
    </row>
    <row r="20162" spans="22:22" x14ac:dyDescent="0.35">
      <c r="V20162" s="17"/>
    </row>
    <row r="20163" spans="22:22" x14ac:dyDescent="0.35">
      <c r="V20163" s="17"/>
    </row>
    <row r="20164" spans="22:22" x14ac:dyDescent="0.35">
      <c r="V20164" s="17"/>
    </row>
    <row r="20165" spans="22:22" x14ac:dyDescent="0.35">
      <c r="V20165" s="17"/>
    </row>
    <row r="20166" spans="22:22" x14ac:dyDescent="0.35">
      <c r="V20166" s="17"/>
    </row>
    <row r="20167" spans="22:22" x14ac:dyDescent="0.35">
      <c r="V20167" s="17"/>
    </row>
    <row r="20168" spans="22:22" x14ac:dyDescent="0.35">
      <c r="V20168" s="17"/>
    </row>
    <row r="20169" spans="22:22" x14ac:dyDescent="0.35">
      <c r="V20169" s="17"/>
    </row>
    <row r="20170" spans="22:22" x14ac:dyDescent="0.35">
      <c r="V20170" s="17"/>
    </row>
    <row r="20171" spans="22:22" x14ac:dyDescent="0.35">
      <c r="V20171" s="17"/>
    </row>
    <row r="20172" spans="22:22" x14ac:dyDescent="0.35">
      <c r="V20172" s="17"/>
    </row>
    <row r="20173" spans="22:22" x14ac:dyDescent="0.35">
      <c r="V20173" s="17"/>
    </row>
    <row r="20174" spans="22:22" x14ac:dyDescent="0.35">
      <c r="V20174" s="17"/>
    </row>
    <row r="20175" spans="22:22" x14ac:dyDescent="0.35">
      <c r="V20175" s="17"/>
    </row>
    <row r="20176" spans="22:22" x14ac:dyDescent="0.35">
      <c r="V20176" s="17"/>
    </row>
    <row r="20177" spans="22:22" x14ac:dyDescent="0.35">
      <c r="V20177" s="17"/>
    </row>
    <row r="20178" spans="22:22" x14ac:dyDescent="0.35">
      <c r="V20178" s="17"/>
    </row>
    <row r="20179" spans="22:22" x14ac:dyDescent="0.35">
      <c r="V20179" s="17"/>
    </row>
    <row r="20180" spans="22:22" x14ac:dyDescent="0.35">
      <c r="V20180" s="17"/>
    </row>
    <row r="20181" spans="22:22" x14ac:dyDescent="0.35">
      <c r="V20181" s="17"/>
    </row>
    <row r="20182" spans="22:22" x14ac:dyDescent="0.35">
      <c r="V20182" s="17"/>
    </row>
    <row r="20183" spans="22:22" x14ac:dyDescent="0.35">
      <c r="V20183" s="17"/>
    </row>
    <row r="20184" spans="22:22" x14ac:dyDescent="0.35">
      <c r="V20184" s="17"/>
    </row>
    <row r="20185" spans="22:22" x14ac:dyDescent="0.35">
      <c r="V20185" s="17"/>
    </row>
    <row r="20186" spans="22:22" x14ac:dyDescent="0.35">
      <c r="V20186" s="17"/>
    </row>
    <row r="20187" spans="22:22" x14ac:dyDescent="0.35">
      <c r="V20187" s="17"/>
    </row>
    <row r="20188" spans="22:22" x14ac:dyDescent="0.35">
      <c r="V20188" s="17"/>
    </row>
    <row r="20189" spans="22:22" x14ac:dyDescent="0.35">
      <c r="V20189" s="17"/>
    </row>
    <row r="20190" spans="22:22" x14ac:dyDescent="0.35">
      <c r="V20190" s="17"/>
    </row>
    <row r="20191" spans="22:22" x14ac:dyDescent="0.35">
      <c r="V20191" s="17"/>
    </row>
    <row r="20192" spans="22:22" x14ac:dyDescent="0.35">
      <c r="V20192" s="17"/>
    </row>
    <row r="20193" spans="22:22" x14ac:dyDescent="0.35">
      <c r="V20193" s="17"/>
    </row>
    <row r="20194" spans="22:22" x14ac:dyDescent="0.35">
      <c r="V20194" s="17"/>
    </row>
    <row r="20195" spans="22:22" x14ac:dyDescent="0.35">
      <c r="V20195" s="17"/>
    </row>
    <row r="20196" spans="22:22" x14ac:dyDescent="0.35">
      <c r="V20196" s="17"/>
    </row>
    <row r="20197" spans="22:22" x14ac:dyDescent="0.35">
      <c r="V20197" s="17"/>
    </row>
    <row r="20198" spans="22:22" x14ac:dyDescent="0.35">
      <c r="V20198" s="17"/>
    </row>
    <row r="20199" spans="22:22" x14ac:dyDescent="0.35">
      <c r="V20199" s="17"/>
    </row>
    <row r="20200" spans="22:22" x14ac:dyDescent="0.35">
      <c r="V20200" s="17"/>
    </row>
    <row r="20201" spans="22:22" x14ac:dyDescent="0.35">
      <c r="V20201" s="17"/>
    </row>
    <row r="20202" spans="22:22" x14ac:dyDescent="0.35">
      <c r="V20202" s="17"/>
    </row>
    <row r="20203" spans="22:22" x14ac:dyDescent="0.35">
      <c r="V20203" s="17"/>
    </row>
    <row r="20204" spans="22:22" x14ac:dyDescent="0.35">
      <c r="V20204" s="17"/>
    </row>
    <row r="20205" spans="22:22" x14ac:dyDescent="0.35">
      <c r="V20205" s="17"/>
    </row>
    <row r="20206" spans="22:22" x14ac:dyDescent="0.35">
      <c r="V20206" s="17"/>
    </row>
    <row r="20207" spans="22:22" x14ac:dyDescent="0.35">
      <c r="V20207" s="17"/>
    </row>
    <row r="20208" spans="22:22" x14ac:dyDescent="0.35">
      <c r="V20208" s="17"/>
    </row>
    <row r="20209" spans="22:22" x14ac:dyDescent="0.35">
      <c r="V20209" s="17"/>
    </row>
    <row r="20210" spans="22:22" x14ac:dyDescent="0.35">
      <c r="V20210" s="17"/>
    </row>
    <row r="20211" spans="22:22" x14ac:dyDescent="0.35">
      <c r="V20211" s="17"/>
    </row>
    <row r="20212" spans="22:22" x14ac:dyDescent="0.35">
      <c r="V20212" s="17"/>
    </row>
    <row r="20213" spans="22:22" x14ac:dyDescent="0.35">
      <c r="V20213" s="17"/>
    </row>
    <row r="20214" spans="22:22" x14ac:dyDescent="0.35">
      <c r="V20214" s="17"/>
    </row>
    <row r="20215" spans="22:22" x14ac:dyDescent="0.35">
      <c r="V20215" s="17"/>
    </row>
    <row r="20216" spans="22:22" x14ac:dyDescent="0.35">
      <c r="V20216" s="17"/>
    </row>
    <row r="20217" spans="22:22" x14ac:dyDescent="0.35">
      <c r="V20217" s="17"/>
    </row>
    <row r="20218" spans="22:22" x14ac:dyDescent="0.35">
      <c r="V20218" s="17"/>
    </row>
    <row r="20219" spans="22:22" x14ac:dyDescent="0.35">
      <c r="V20219" s="17"/>
    </row>
    <row r="20220" spans="22:22" x14ac:dyDescent="0.35">
      <c r="V20220" s="17"/>
    </row>
    <row r="20221" spans="22:22" x14ac:dyDescent="0.35">
      <c r="V20221" s="17"/>
    </row>
    <row r="20222" spans="22:22" x14ac:dyDescent="0.35">
      <c r="V20222" s="17"/>
    </row>
    <row r="20223" spans="22:22" x14ac:dyDescent="0.35">
      <c r="V20223" s="17"/>
    </row>
    <row r="20224" spans="22:22" x14ac:dyDescent="0.35">
      <c r="V20224" s="17"/>
    </row>
    <row r="20225" spans="22:22" x14ac:dyDescent="0.35">
      <c r="V20225" s="17"/>
    </row>
    <row r="20226" spans="22:22" x14ac:dyDescent="0.35">
      <c r="V20226" s="17"/>
    </row>
    <row r="20227" spans="22:22" x14ac:dyDescent="0.35">
      <c r="V20227" s="17"/>
    </row>
    <row r="20228" spans="22:22" x14ac:dyDescent="0.35">
      <c r="V20228" s="17"/>
    </row>
    <row r="20229" spans="22:22" x14ac:dyDescent="0.35">
      <c r="V20229" s="17"/>
    </row>
    <row r="20230" spans="22:22" x14ac:dyDescent="0.35">
      <c r="V20230" s="17"/>
    </row>
    <row r="20231" spans="22:22" x14ac:dyDescent="0.35">
      <c r="V20231" s="17"/>
    </row>
    <row r="20232" spans="22:22" x14ac:dyDescent="0.35">
      <c r="V20232" s="17"/>
    </row>
    <row r="20233" spans="22:22" x14ac:dyDescent="0.35">
      <c r="V20233" s="17"/>
    </row>
    <row r="20234" spans="22:22" x14ac:dyDescent="0.35">
      <c r="V20234" s="17"/>
    </row>
    <row r="20235" spans="22:22" x14ac:dyDescent="0.35">
      <c r="V20235" s="17"/>
    </row>
    <row r="20236" spans="22:22" x14ac:dyDescent="0.35">
      <c r="V20236" s="17"/>
    </row>
    <row r="20237" spans="22:22" x14ac:dyDescent="0.35">
      <c r="V20237" s="17"/>
    </row>
    <row r="20238" spans="22:22" x14ac:dyDescent="0.35">
      <c r="V20238" s="17"/>
    </row>
    <row r="20239" spans="22:22" x14ac:dyDescent="0.35">
      <c r="V20239" s="17"/>
    </row>
    <row r="20240" spans="22:22" x14ac:dyDescent="0.35">
      <c r="V20240" s="17"/>
    </row>
    <row r="20241" spans="22:22" x14ac:dyDescent="0.35">
      <c r="V20241" s="17"/>
    </row>
    <row r="20242" spans="22:22" x14ac:dyDescent="0.35">
      <c r="V20242" s="17"/>
    </row>
    <row r="20243" spans="22:22" x14ac:dyDescent="0.35">
      <c r="V20243" s="17"/>
    </row>
    <row r="20244" spans="22:22" x14ac:dyDescent="0.35">
      <c r="V20244" s="17"/>
    </row>
    <row r="20245" spans="22:22" x14ac:dyDescent="0.35">
      <c r="V20245" s="17"/>
    </row>
    <row r="20246" spans="22:22" x14ac:dyDescent="0.35">
      <c r="V20246" s="17"/>
    </row>
    <row r="20247" spans="22:22" x14ac:dyDescent="0.35">
      <c r="V20247" s="17"/>
    </row>
    <row r="20248" spans="22:22" x14ac:dyDescent="0.35">
      <c r="V20248" s="17"/>
    </row>
    <row r="20249" spans="22:22" x14ac:dyDescent="0.35">
      <c r="V20249" s="17"/>
    </row>
    <row r="20250" spans="22:22" x14ac:dyDescent="0.35">
      <c r="V20250" s="17"/>
    </row>
    <row r="20251" spans="22:22" x14ac:dyDescent="0.35">
      <c r="V20251" s="17"/>
    </row>
    <row r="20252" spans="22:22" x14ac:dyDescent="0.35">
      <c r="V20252" s="17"/>
    </row>
    <row r="20253" spans="22:22" x14ac:dyDescent="0.35">
      <c r="V20253" s="17"/>
    </row>
    <row r="20254" spans="22:22" x14ac:dyDescent="0.35">
      <c r="V20254" s="17"/>
    </row>
    <row r="20255" spans="22:22" x14ac:dyDescent="0.35">
      <c r="V20255" s="17"/>
    </row>
    <row r="20256" spans="22:22" x14ac:dyDescent="0.35">
      <c r="V20256" s="17"/>
    </row>
    <row r="20257" spans="22:22" x14ac:dyDescent="0.35">
      <c r="V20257" s="17"/>
    </row>
    <row r="20258" spans="22:22" x14ac:dyDescent="0.35">
      <c r="V20258" s="17"/>
    </row>
    <row r="20259" spans="22:22" x14ac:dyDescent="0.35">
      <c r="V20259" s="17"/>
    </row>
    <row r="20260" spans="22:22" x14ac:dyDescent="0.35">
      <c r="V20260" s="17"/>
    </row>
    <row r="20261" spans="22:22" x14ac:dyDescent="0.35">
      <c r="V20261" s="17"/>
    </row>
    <row r="20262" spans="22:22" x14ac:dyDescent="0.35">
      <c r="V20262" s="17"/>
    </row>
    <row r="20263" spans="22:22" x14ac:dyDescent="0.35">
      <c r="V20263" s="17"/>
    </row>
    <row r="20264" spans="22:22" x14ac:dyDescent="0.35">
      <c r="V20264" s="17"/>
    </row>
    <row r="20265" spans="22:22" x14ac:dyDescent="0.35">
      <c r="V20265" s="17"/>
    </row>
    <row r="20266" spans="22:22" x14ac:dyDescent="0.35">
      <c r="V20266" s="17"/>
    </row>
    <row r="20267" spans="22:22" x14ac:dyDescent="0.35">
      <c r="V20267" s="17"/>
    </row>
    <row r="20268" spans="22:22" x14ac:dyDescent="0.35">
      <c r="V20268" s="17"/>
    </row>
    <row r="20269" spans="22:22" x14ac:dyDescent="0.35">
      <c r="V20269" s="17"/>
    </row>
    <row r="20270" spans="22:22" x14ac:dyDescent="0.35">
      <c r="V20270" s="17"/>
    </row>
    <row r="20271" spans="22:22" x14ac:dyDescent="0.35">
      <c r="V20271" s="17"/>
    </row>
    <row r="20272" spans="22:22" x14ac:dyDescent="0.35">
      <c r="V20272" s="17"/>
    </row>
    <row r="20273" spans="22:22" x14ac:dyDescent="0.35">
      <c r="V20273" s="17"/>
    </row>
    <row r="20274" spans="22:22" x14ac:dyDescent="0.35">
      <c r="V20274" s="17"/>
    </row>
    <row r="20275" spans="22:22" x14ac:dyDescent="0.35">
      <c r="V20275" s="17"/>
    </row>
    <row r="20276" spans="22:22" x14ac:dyDescent="0.35">
      <c r="V20276" s="17"/>
    </row>
    <row r="20277" spans="22:22" x14ac:dyDescent="0.35">
      <c r="V20277" s="17"/>
    </row>
    <row r="20278" spans="22:22" x14ac:dyDescent="0.35">
      <c r="V20278" s="17"/>
    </row>
    <row r="20279" spans="22:22" x14ac:dyDescent="0.35">
      <c r="V20279" s="17"/>
    </row>
    <row r="20280" spans="22:22" x14ac:dyDescent="0.35">
      <c r="V20280" s="17"/>
    </row>
    <row r="20281" spans="22:22" x14ac:dyDescent="0.35">
      <c r="V20281" s="17"/>
    </row>
    <row r="20282" spans="22:22" x14ac:dyDescent="0.35">
      <c r="V20282" s="17"/>
    </row>
    <row r="20283" spans="22:22" x14ac:dyDescent="0.35">
      <c r="V20283" s="17"/>
    </row>
    <row r="20284" spans="22:22" x14ac:dyDescent="0.35">
      <c r="V20284" s="17"/>
    </row>
    <row r="20285" spans="22:22" x14ac:dyDescent="0.35">
      <c r="V20285" s="17"/>
    </row>
    <row r="20286" spans="22:22" x14ac:dyDescent="0.35">
      <c r="V20286" s="17"/>
    </row>
    <row r="20287" spans="22:22" x14ac:dyDescent="0.35">
      <c r="V20287" s="17"/>
    </row>
    <row r="20288" spans="22:22" x14ac:dyDescent="0.35">
      <c r="V20288" s="17"/>
    </row>
    <row r="20289" spans="22:22" x14ac:dyDescent="0.35">
      <c r="V20289" s="17"/>
    </row>
    <row r="20290" spans="22:22" x14ac:dyDescent="0.35">
      <c r="V20290" s="17"/>
    </row>
    <row r="20291" spans="22:22" x14ac:dyDescent="0.35">
      <c r="V20291" s="17"/>
    </row>
    <row r="20292" spans="22:22" x14ac:dyDescent="0.35">
      <c r="V20292" s="17"/>
    </row>
    <row r="20293" spans="22:22" x14ac:dyDescent="0.35">
      <c r="V20293" s="17"/>
    </row>
    <row r="20294" spans="22:22" x14ac:dyDescent="0.35">
      <c r="V20294" s="17"/>
    </row>
    <row r="20295" spans="22:22" x14ac:dyDescent="0.35">
      <c r="V20295" s="17"/>
    </row>
    <row r="20296" spans="22:22" x14ac:dyDescent="0.35">
      <c r="V20296" s="17"/>
    </row>
    <row r="20297" spans="22:22" x14ac:dyDescent="0.35">
      <c r="V20297" s="17"/>
    </row>
    <row r="20298" spans="22:22" x14ac:dyDescent="0.35">
      <c r="V20298" s="17"/>
    </row>
    <row r="20299" spans="22:22" x14ac:dyDescent="0.35">
      <c r="V20299" s="17"/>
    </row>
    <row r="20300" spans="22:22" x14ac:dyDescent="0.35">
      <c r="V20300" s="17"/>
    </row>
    <row r="20301" spans="22:22" x14ac:dyDescent="0.35">
      <c r="V20301" s="17"/>
    </row>
    <row r="20302" spans="22:22" x14ac:dyDescent="0.35">
      <c r="V20302" s="17"/>
    </row>
    <row r="20303" spans="22:22" x14ac:dyDescent="0.35">
      <c r="V20303" s="17"/>
    </row>
    <row r="20304" spans="22:22" x14ac:dyDescent="0.35">
      <c r="V20304" s="17"/>
    </row>
    <row r="20305" spans="22:22" x14ac:dyDescent="0.35">
      <c r="V20305" s="17"/>
    </row>
    <row r="20306" spans="22:22" x14ac:dyDescent="0.35">
      <c r="V20306" s="17"/>
    </row>
    <row r="20307" spans="22:22" x14ac:dyDescent="0.35">
      <c r="V20307" s="17"/>
    </row>
    <row r="20308" spans="22:22" x14ac:dyDescent="0.35">
      <c r="V20308" s="17"/>
    </row>
    <row r="20309" spans="22:22" x14ac:dyDescent="0.35">
      <c r="V20309" s="17"/>
    </row>
    <row r="20310" spans="22:22" x14ac:dyDescent="0.35">
      <c r="V20310" s="17"/>
    </row>
    <row r="20311" spans="22:22" x14ac:dyDescent="0.35">
      <c r="V20311" s="17"/>
    </row>
    <row r="20312" spans="22:22" x14ac:dyDescent="0.35">
      <c r="V20312" s="17"/>
    </row>
    <row r="20313" spans="22:22" x14ac:dyDescent="0.35">
      <c r="V20313" s="17"/>
    </row>
    <row r="20314" spans="22:22" x14ac:dyDescent="0.35">
      <c r="V20314" s="17"/>
    </row>
    <row r="20315" spans="22:22" x14ac:dyDescent="0.35">
      <c r="V20315" s="17"/>
    </row>
    <row r="20316" spans="22:22" x14ac:dyDescent="0.35">
      <c r="V20316" s="17"/>
    </row>
    <row r="20317" spans="22:22" x14ac:dyDescent="0.35">
      <c r="V20317" s="17"/>
    </row>
    <row r="20318" spans="22:22" x14ac:dyDescent="0.35">
      <c r="V20318" s="17"/>
    </row>
    <row r="20319" spans="22:22" x14ac:dyDescent="0.35">
      <c r="V20319" s="17"/>
    </row>
    <row r="20320" spans="22:22" x14ac:dyDescent="0.35">
      <c r="V20320" s="17"/>
    </row>
    <row r="20321" spans="22:22" x14ac:dyDescent="0.35">
      <c r="V20321" s="17"/>
    </row>
    <row r="20322" spans="22:22" x14ac:dyDescent="0.35">
      <c r="V20322" s="17"/>
    </row>
    <row r="20323" spans="22:22" x14ac:dyDescent="0.35">
      <c r="V20323" s="17"/>
    </row>
    <row r="20324" spans="22:22" x14ac:dyDescent="0.35">
      <c r="V20324" s="17"/>
    </row>
    <row r="20325" spans="22:22" x14ac:dyDescent="0.35">
      <c r="V20325" s="17"/>
    </row>
    <row r="20326" spans="22:22" x14ac:dyDescent="0.35">
      <c r="V20326" s="17"/>
    </row>
    <row r="20327" spans="22:22" x14ac:dyDescent="0.35">
      <c r="V20327" s="17"/>
    </row>
    <row r="20328" spans="22:22" x14ac:dyDescent="0.35">
      <c r="V20328" s="17"/>
    </row>
    <row r="20329" spans="22:22" x14ac:dyDescent="0.35">
      <c r="V20329" s="17"/>
    </row>
    <row r="20330" spans="22:22" x14ac:dyDescent="0.35">
      <c r="V20330" s="17"/>
    </row>
    <row r="20331" spans="22:22" x14ac:dyDescent="0.35">
      <c r="V20331" s="17"/>
    </row>
    <row r="20332" spans="22:22" x14ac:dyDescent="0.35">
      <c r="V20332" s="17"/>
    </row>
    <row r="20333" spans="22:22" x14ac:dyDescent="0.35">
      <c r="V20333" s="17"/>
    </row>
    <row r="20334" spans="22:22" x14ac:dyDescent="0.35">
      <c r="V20334" s="17"/>
    </row>
    <row r="20335" spans="22:22" x14ac:dyDescent="0.35">
      <c r="V20335" s="17"/>
    </row>
    <row r="20336" spans="22:22" x14ac:dyDescent="0.35">
      <c r="V20336" s="17"/>
    </row>
    <row r="20337" spans="22:22" x14ac:dyDescent="0.35">
      <c r="V20337" s="17"/>
    </row>
    <row r="20338" spans="22:22" x14ac:dyDescent="0.35">
      <c r="V20338" s="17"/>
    </row>
    <row r="20339" spans="22:22" x14ac:dyDescent="0.35">
      <c r="V20339" s="17"/>
    </row>
    <row r="20340" spans="22:22" x14ac:dyDescent="0.35">
      <c r="V20340" s="17"/>
    </row>
    <row r="20341" spans="22:22" x14ac:dyDescent="0.35">
      <c r="V20341" s="17"/>
    </row>
    <row r="20342" spans="22:22" x14ac:dyDescent="0.35">
      <c r="V20342" s="17"/>
    </row>
    <row r="20343" spans="22:22" x14ac:dyDescent="0.35">
      <c r="V20343" s="17"/>
    </row>
    <row r="20344" spans="22:22" x14ac:dyDescent="0.35">
      <c r="V20344" s="17"/>
    </row>
    <row r="20345" spans="22:22" x14ac:dyDescent="0.35">
      <c r="V20345" s="17"/>
    </row>
    <row r="20346" spans="22:22" x14ac:dyDescent="0.35">
      <c r="V20346" s="17"/>
    </row>
    <row r="20347" spans="22:22" x14ac:dyDescent="0.35">
      <c r="V20347" s="17"/>
    </row>
    <row r="20348" spans="22:22" x14ac:dyDescent="0.35">
      <c r="V20348" s="17"/>
    </row>
    <row r="20349" spans="22:22" x14ac:dyDescent="0.35">
      <c r="V20349" s="17"/>
    </row>
    <row r="20350" spans="22:22" x14ac:dyDescent="0.35">
      <c r="V20350" s="17"/>
    </row>
    <row r="20351" spans="22:22" x14ac:dyDescent="0.35">
      <c r="V20351" s="17"/>
    </row>
    <row r="20352" spans="22:22" x14ac:dyDescent="0.35">
      <c r="V20352" s="17"/>
    </row>
    <row r="20353" spans="22:22" x14ac:dyDescent="0.35">
      <c r="V20353" s="17"/>
    </row>
    <row r="20354" spans="22:22" x14ac:dyDescent="0.35">
      <c r="V20354" s="17"/>
    </row>
    <row r="20355" spans="22:22" x14ac:dyDescent="0.35">
      <c r="V20355" s="17"/>
    </row>
    <row r="20356" spans="22:22" x14ac:dyDescent="0.35">
      <c r="V20356" s="17"/>
    </row>
    <row r="20357" spans="22:22" x14ac:dyDescent="0.35">
      <c r="V20357" s="17"/>
    </row>
    <row r="20358" spans="22:22" x14ac:dyDescent="0.35">
      <c r="V20358" s="17"/>
    </row>
    <row r="20359" spans="22:22" x14ac:dyDescent="0.35">
      <c r="V20359" s="17"/>
    </row>
    <row r="20360" spans="22:22" x14ac:dyDescent="0.35">
      <c r="V20360" s="17"/>
    </row>
    <row r="20361" spans="22:22" x14ac:dyDescent="0.35">
      <c r="V20361" s="17"/>
    </row>
    <row r="20362" spans="22:22" x14ac:dyDescent="0.35">
      <c r="V20362" s="17"/>
    </row>
    <row r="20363" spans="22:22" x14ac:dyDescent="0.35">
      <c r="V20363" s="17"/>
    </row>
    <row r="20364" spans="22:22" x14ac:dyDescent="0.35">
      <c r="V20364" s="17"/>
    </row>
    <row r="20365" spans="22:22" x14ac:dyDescent="0.35">
      <c r="V20365" s="17"/>
    </row>
    <row r="20366" spans="22:22" x14ac:dyDescent="0.35">
      <c r="V20366" s="17"/>
    </row>
    <row r="20367" spans="22:22" x14ac:dyDescent="0.35">
      <c r="V20367" s="17"/>
    </row>
    <row r="20368" spans="22:22" x14ac:dyDescent="0.35">
      <c r="V20368" s="17"/>
    </row>
    <row r="20369" spans="22:22" x14ac:dyDescent="0.35">
      <c r="V20369" s="17"/>
    </row>
    <row r="20370" spans="22:22" x14ac:dyDescent="0.35">
      <c r="V20370" s="17"/>
    </row>
    <row r="20371" spans="22:22" x14ac:dyDescent="0.35">
      <c r="V20371" s="17"/>
    </row>
    <row r="20372" spans="22:22" x14ac:dyDescent="0.35">
      <c r="V20372" s="17"/>
    </row>
    <row r="20373" spans="22:22" x14ac:dyDescent="0.35">
      <c r="V20373" s="17"/>
    </row>
    <row r="20374" spans="22:22" x14ac:dyDescent="0.35">
      <c r="V20374" s="17"/>
    </row>
    <row r="20375" spans="22:22" x14ac:dyDescent="0.35">
      <c r="V20375" s="17"/>
    </row>
    <row r="20376" spans="22:22" x14ac:dyDescent="0.35">
      <c r="V20376" s="17"/>
    </row>
    <row r="20377" spans="22:22" x14ac:dyDescent="0.35">
      <c r="V20377" s="17"/>
    </row>
    <row r="20378" spans="22:22" x14ac:dyDescent="0.35">
      <c r="V20378" s="17"/>
    </row>
    <row r="20379" spans="22:22" x14ac:dyDescent="0.35">
      <c r="V20379" s="17"/>
    </row>
    <row r="20380" spans="22:22" x14ac:dyDescent="0.35">
      <c r="V20380" s="17"/>
    </row>
    <row r="20381" spans="22:22" x14ac:dyDescent="0.35">
      <c r="V20381" s="17"/>
    </row>
    <row r="20382" spans="22:22" x14ac:dyDescent="0.35">
      <c r="V20382" s="17"/>
    </row>
    <row r="20383" spans="22:22" x14ac:dyDescent="0.35">
      <c r="V20383" s="17"/>
    </row>
    <row r="20384" spans="22:22" x14ac:dyDescent="0.35">
      <c r="V20384" s="17"/>
    </row>
    <row r="20385" spans="22:22" x14ac:dyDescent="0.35">
      <c r="V20385" s="17"/>
    </row>
    <row r="20386" spans="22:22" x14ac:dyDescent="0.35">
      <c r="V20386" s="17"/>
    </row>
    <row r="20387" spans="22:22" x14ac:dyDescent="0.35">
      <c r="V20387" s="17"/>
    </row>
    <row r="20388" spans="22:22" x14ac:dyDescent="0.35">
      <c r="V20388" s="17"/>
    </row>
    <row r="20389" spans="22:22" x14ac:dyDescent="0.35">
      <c r="V20389" s="17"/>
    </row>
    <row r="20390" spans="22:22" x14ac:dyDescent="0.35">
      <c r="V20390" s="17"/>
    </row>
    <row r="20391" spans="22:22" x14ac:dyDescent="0.35">
      <c r="V20391" s="17"/>
    </row>
    <row r="20392" spans="22:22" x14ac:dyDescent="0.35">
      <c r="V20392" s="17"/>
    </row>
    <row r="20393" spans="22:22" x14ac:dyDescent="0.35">
      <c r="V20393" s="17"/>
    </row>
    <row r="20394" spans="22:22" x14ac:dyDescent="0.35">
      <c r="V20394" s="17"/>
    </row>
    <row r="20395" spans="22:22" x14ac:dyDescent="0.35">
      <c r="V20395" s="17"/>
    </row>
    <row r="20396" spans="22:22" x14ac:dyDescent="0.35">
      <c r="V20396" s="17"/>
    </row>
    <row r="20397" spans="22:22" x14ac:dyDescent="0.35">
      <c r="V20397" s="17"/>
    </row>
    <row r="20398" spans="22:22" x14ac:dyDescent="0.35">
      <c r="V20398" s="17"/>
    </row>
    <row r="20399" spans="22:22" x14ac:dyDescent="0.35">
      <c r="V20399" s="17"/>
    </row>
    <row r="20400" spans="22:22" x14ac:dyDescent="0.35">
      <c r="V20400" s="17"/>
    </row>
    <row r="20401" spans="22:22" x14ac:dyDescent="0.35">
      <c r="V20401" s="17"/>
    </row>
    <row r="20402" spans="22:22" x14ac:dyDescent="0.35">
      <c r="V20402" s="17"/>
    </row>
    <row r="20403" spans="22:22" x14ac:dyDescent="0.35">
      <c r="V20403" s="17"/>
    </row>
    <row r="20404" spans="22:22" x14ac:dyDescent="0.35">
      <c r="V20404" s="17"/>
    </row>
    <row r="20405" spans="22:22" x14ac:dyDescent="0.35">
      <c r="V20405" s="17"/>
    </row>
    <row r="20406" spans="22:22" x14ac:dyDescent="0.35">
      <c r="V20406" s="17"/>
    </row>
    <row r="20407" spans="22:22" x14ac:dyDescent="0.35">
      <c r="V20407" s="17"/>
    </row>
    <row r="20408" spans="22:22" x14ac:dyDescent="0.35">
      <c r="V20408" s="17"/>
    </row>
    <row r="20409" spans="22:22" x14ac:dyDescent="0.35">
      <c r="V20409" s="17"/>
    </row>
    <row r="20410" spans="22:22" x14ac:dyDescent="0.35">
      <c r="V20410" s="17"/>
    </row>
    <row r="20411" spans="22:22" x14ac:dyDescent="0.35">
      <c r="V20411" s="17"/>
    </row>
    <row r="20412" spans="22:22" x14ac:dyDescent="0.35">
      <c r="V20412" s="17"/>
    </row>
    <row r="20413" spans="22:22" x14ac:dyDescent="0.35">
      <c r="V20413" s="17"/>
    </row>
    <row r="20414" spans="22:22" x14ac:dyDescent="0.35">
      <c r="V20414" s="17"/>
    </row>
    <row r="20415" spans="22:22" x14ac:dyDescent="0.35">
      <c r="V20415" s="17"/>
    </row>
    <row r="20416" spans="22:22" x14ac:dyDescent="0.35">
      <c r="V20416" s="17"/>
    </row>
    <row r="20417" spans="22:22" x14ac:dyDescent="0.35">
      <c r="V20417" s="17"/>
    </row>
    <row r="20418" spans="22:22" x14ac:dyDescent="0.35">
      <c r="V20418" s="17"/>
    </row>
    <row r="20419" spans="22:22" x14ac:dyDescent="0.35">
      <c r="V20419" s="17"/>
    </row>
    <row r="20420" spans="22:22" x14ac:dyDescent="0.35">
      <c r="V20420" s="17"/>
    </row>
    <row r="20421" spans="22:22" x14ac:dyDescent="0.35">
      <c r="V20421" s="17"/>
    </row>
    <row r="20422" spans="22:22" x14ac:dyDescent="0.35">
      <c r="V20422" s="17"/>
    </row>
    <row r="20423" spans="22:22" x14ac:dyDescent="0.35">
      <c r="V20423" s="17"/>
    </row>
    <row r="20424" spans="22:22" x14ac:dyDescent="0.35">
      <c r="V20424" s="17"/>
    </row>
    <row r="20425" spans="22:22" x14ac:dyDescent="0.35">
      <c r="V20425" s="17"/>
    </row>
    <row r="20426" spans="22:22" x14ac:dyDescent="0.35">
      <c r="V20426" s="17"/>
    </row>
    <row r="20427" spans="22:22" x14ac:dyDescent="0.35">
      <c r="V20427" s="17"/>
    </row>
    <row r="20428" spans="22:22" x14ac:dyDescent="0.35">
      <c r="V20428" s="17"/>
    </row>
    <row r="20429" spans="22:22" x14ac:dyDescent="0.35">
      <c r="V20429" s="17"/>
    </row>
    <row r="20430" spans="22:22" x14ac:dyDescent="0.35">
      <c r="V20430" s="17"/>
    </row>
    <row r="20431" spans="22:22" x14ac:dyDescent="0.35">
      <c r="V20431" s="17"/>
    </row>
    <row r="20432" spans="22:22" x14ac:dyDescent="0.35">
      <c r="V20432" s="17"/>
    </row>
    <row r="20433" spans="22:22" x14ac:dyDescent="0.35">
      <c r="V20433" s="17"/>
    </row>
    <row r="20434" spans="22:22" x14ac:dyDescent="0.35">
      <c r="V20434" s="17"/>
    </row>
    <row r="20435" spans="22:22" x14ac:dyDescent="0.35">
      <c r="V20435" s="17"/>
    </row>
    <row r="20436" spans="22:22" x14ac:dyDescent="0.35">
      <c r="V20436" s="17"/>
    </row>
    <row r="20437" spans="22:22" x14ac:dyDescent="0.35">
      <c r="V20437" s="17"/>
    </row>
    <row r="20438" spans="22:22" x14ac:dyDescent="0.35">
      <c r="V20438" s="17"/>
    </row>
    <row r="20439" spans="22:22" x14ac:dyDescent="0.35">
      <c r="V20439" s="17"/>
    </row>
    <row r="20440" spans="22:22" x14ac:dyDescent="0.35">
      <c r="V20440" s="17"/>
    </row>
    <row r="20441" spans="22:22" x14ac:dyDescent="0.35">
      <c r="V20441" s="17"/>
    </row>
    <row r="20442" spans="22:22" x14ac:dyDescent="0.35">
      <c r="V20442" s="17"/>
    </row>
    <row r="20443" spans="22:22" x14ac:dyDescent="0.35">
      <c r="V20443" s="17"/>
    </row>
    <row r="20444" spans="22:22" x14ac:dyDescent="0.35">
      <c r="V20444" s="17"/>
    </row>
    <row r="20445" spans="22:22" x14ac:dyDescent="0.35">
      <c r="V20445" s="17"/>
    </row>
    <row r="20446" spans="22:22" x14ac:dyDescent="0.35">
      <c r="V20446" s="17"/>
    </row>
    <row r="20447" spans="22:22" x14ac:dyDescent="0.35">
      <c r="V20447" s="17"/>
    </row>
    <row r="20448" spans="22:22" x14ac:dyDescent="0.35">
      <c r="V20448" s="17"/>
    </row>
    <row r="20449" spans="22:22" x14ac:dyDescent="0.35">
      <c r="V20449" s="17"/>
    </row>
    <row r="20450" spans="22:22" x14ac:dyDescent="0.35">
      <c r="V20450" s="17"/>
    </row>
    <row r="20451" spans="22:22" x14ac:dyDescent="0.35">
      <c r="V20451" s="17"/>
    </row>
    <row r="20452" spans="22:22" x14ac:dyDescent="0.35">
      <c r="V20452" s="17"/>
    </row>
    <row r="20453" spans="22:22" x14ac:dyDescent="0.35">
      <c r="V20453" s="17"/>
    </row>
    <row r="20454" spans="22:22" x14ac:dyDescent="0.35">
      <c r="V20454" s="17"/>
    </row>
    <row r="20455" spans="22:22" x14ac:dyDescent="0.35">
      <c r="V20455" s="17"/>
    </row>
    <row r="20456" spans="22:22" x14ac:dyDescent="0.35">
      <c r="V20456" s="17"/>
    </row>
    <row r="20457" spans="22:22" x14ac:dyDescent="0.35">
      <c r="V20457" s="17"/>
    </row>
    <row r="20458" spans="22:22" x14ac:dyDescent="0.35">
      <c r="V20458" s="17"/>
    </row>
    <row r="20459" spans="22:22" x14ac:dyDescent="0.35">
      <c r="V20459" s="17"/>
    </row>
    <row r="20460" spans="22:22" x14ac:dyDescent="0.35">
      <c r="V20460" s="17"/>
    </row>
    <row r="20461" spans="22:22" x14ac:dyDescent="0.35">
      <c r="V20461" s="17"/>
    </row>
    <row r="20462" spans="22:22" x14ac:dyDescent="0.35">
      <c r="V20462" s="17"/>
    </row>
    <row r="20463" spans="22:22" x14ac:dyDescent="0.35">
      <c r="V20463" s="17"/>
    </row>
    <row r="20464" spans="22:22" x14ac:dyDescent="0.35">
      <c r="V20464" s="17"/>
    </row>
    <row r="20465" spans="22:22" x14ac:dyDescent="0.35">
      <c r="V20465" s="17"/>
    </row>
    <row r="20466" spans="22:22" x14ac:dyDescent="0.35">
      <c r="V20466" s="17"/>
    </row>
    <row r="20467" spans="22:22" x14ac:dyDescent="0.35">
      <c r="V20467" s="17"/>
    </row>
    <row r="20468" spans="22:22" x14ac:dyDescent="0.35">
      <c r="V20468" s="17"/>
    </row>
    <row r="20469" spans="22:22" x14ac:dyDescent="0.35">
      <c r="V20469" s="17"/>
    </row>
    <row r="20470" spans="22:22" x14ac:dyDescent="0.35">
      <c r="V20470" s="17"/>
    </row>
    <row r="20471" spans="22:22" x14ac:dyDescent="0.35">
      <c r="V20471" s="17"/>
    </row>
    <row r="20472" spans="22:22" x14ac:dyDescent="0.35">
      <c r="V20472" s="17"/>
    </row>
    <row r="20473" spans="22:22" x14ac:dyDescent="0.35">
      <c r="V20473" s="17"/>
    </row>
    <row r="20474" spans="22:22" x14ac:dyDescent="0.35">
      <c r="V20474" s="17"/>
    </row>
    <row r="20475" spans="22:22" x14ac:dyDescent="0.35">
      <c r="V20475" s="17"/>
    </row>
    <row r="20476" spans="22:22" x14ac:dyDescent="0.35">
      <c r="V20476" s="17"/>
    </row>
    <row r="20477" spans="22:22" x14ac:dyDescent="0.35">
      <c r="V20477" s="17"/>
    </row>
    <row r="20478" spans="22:22" x14ac:dyDescent="0.35">
      <c r="V20478" s="17"/>
    </row>
    <row r="20479" spans="22:22" x14ac:dyDescent="0.35">
      <c r="V20479" s="17"/>
    </row>
    <row r="20480" spans="22:22" x14ac:dyDescent="0.35">
      <c r="V20480" s="17"/>
    </row>
    <row r="20481" spans="22:22" x14ac:dyDescent="0.35">
      <c r="V20481" s="17"/>
    </row>
    <row r="20482" spans="22:22" x14ac:dyDescent="0.35">
      <c r="V20482" s="17"/>
    </row>
    <row r="20483" spans="22:22" x14ac:dyDescent="0.35">
      <c r="V20483" s="17"/>
    </row>
    <row r="20484" spans="22:22" x14ac:dyDescent="0.35">
      <c r="V20484" s="17"/>
    </row>
    <row r="20485" spans="22:22" x14ac:dyDescent="0.35">
      <c r="V20485" s="17"/>
    </row>
    <row r="20486" spans="22:22" x14ac:dyDescent="0.35">
      <c r="V20486" s="17"/>
    </row>
    <row r="20487" spans="22:22" x14ac:dyDescent="0.35">
      <c r="V20487" s="17"/>
    </row>
    <row r="20488" spans="22:22" x14ac:dyDescent="0.35">
      <c r="V20488" s="17"/>
    </row>
    <row r="20489" spans="22:22" x14ac:dyDescent="0.35">
      <c r="V20489" s="17"/>
    </row>
    <row r="20490" spans="22:22" x14ac:dyDescent="0.35">
      <c r="V20490" s="17"/>
    </row>
    <row r="20491" spans="22:22" x14ac:dyDescent="0.35">
      <c r="V20491" s="17"/>
    </row>
    <row r="20492" spans="22:22" x14ac:dyDescent="0.35">
      <c r="V20492" s="17"/>
    </row>
    <row r="20493" spans="22:22" x14ac:dyDescent="0.35">
      <c r="V20493" s="17"/>
    </row>
    <row r="20494" spans="22:22" x14ac:dyDescent="0.35">
      <c r="V20494" s="17"/>
    </row>
    <row r="20495" spans="22:22" x14ac:dyDescent="0.35">
      <c r="V20495" s="17"/>
    </row>
    <row r="20496" spans="22:22" x14ac:dyDescent="0.35">
      <c r="V20496" s="17"/>
    </row>
    <row r="20497" spans="22:22" x14ac:dyDescent="0.35">
      <c r="V20497" s="17"/>
    </row>
    <row r="20498" spans="22:22" x14ac:dyDescent="0.35">
      <c r="V20498" s="17"/>
    </row>
    <row r="20499" spans="22:22" x14ac:dyDescent="0.35">
      <c r="V20499" s="17"/>
    </row>
    <row r="20500" spans="22:22" x14ac:dyDescent="0.35">
      <c r="V20500" s="17"/>
    </row>
    <row r="20501" spans="22:22" x14ac:dyDescent="0.35">
      <c r="V20501" s="17"/>
    </row>
    <row r="20502" spans="22:22" x14ac:dyDescent="0.35">
      <c r="V20502" s="17"/>
    </row>
    <row r="20503" spans="22:22" x14ac:dyDescent="0.35">
      <c r="V20503" s="17"/>
    </row>
    <row r="20504" spans="22:22" x14ac:dyDescent="0.35">
      <c r="V20504" s="17"/>
    </row>
    <row r="20505" spans="22:22" x14ac:dyDescent="0.35">
      <c r="V20505" s="17"/>
    </row>
    <row r="20506" spans="22:22" x14ac:dyDescent="0.35">
      <c r="V20506" s="17"/>
    </row>
    <row r="20507" spans="22:22" x14ac:dyDescent="0.35">
      <c r="V20507" s="17"/>
    </row>
    <row r="20508" spans="22:22" x14ac:dyDescent="0.35">
      <c r="V20508" s="17"/>
    </row>
    <row r="20509" spans="22:22" x14ac:dyDescent="0.35">
      <c r="V20509" s="17"/>
    </row>
    <row r="20510" spans="22:22" x14ac:dyDescent="0.35">
      <c r="V20510" s="17"/>
    </row>
    <row r="20511" spans="22:22" x14ac:dyDescent="0.35">
      <c r="V20511" s="17"/>
    </row>
    <row r="20512" spans="22:22" x14ac:dyDescent="0.35">
      <c r="V20512" s="17"/>
    </row>
    <row r="20513" spans="22:22" x14ac:dyDescent="0.35">
      <c r="V20513" s="17"/>
    </row>
    <row r="20514" spans="22:22" x14ac:dyDescent="0.35">
      <c r="V20514" s="17"/>
    </row>
    <row r="20515" spans="22:22" x14ac:dyDescent="0.35">
      <c r="V20515" s="17"/>
    </row>
    <row r="20516" spans="22:22" x14ac:dyDescent="0.35">
      <c r="V20516" s="17"/>
    </row>
    <row r="20517" spans="22:22" x14ac:dyDescent="0.35">
      <c r="V20517" s="17"/>
    </row>
    <row r="20518" spans="22:22" x14ac:dyDescent="0.35">
      <c r="V20518" s="17"/>
    </row>
    <row r="20519" spans="22:22" x14ac:dyDescent="0.35">
      <c r="V20519" s="17"/>
    </row>
    <row r="20520" spans="22:22" x14ac:dyDescent="0.35">
      <c r="V20520" s="17"/>
    </row>
    <row r="20521" spans="22:22" x14ac:dyDescent="0.35">
      <c r="V20521" s="17"/>
    </row>
    <row r="20522" spans="22:22" x14ac:dyDescent="0.35">
      <c r="V20522" s="17"/>
    </row>
    <row r="20523" spans="22:22" x14ac:dyDescent="0.35">
      <c r="V20523" s="17"/>
    </row>
    <row r="20524" spans="22:22" x14ac:dyDescent="0.35">
      <c r="V20524" s="17"/>
    </row>
    <row r="20525" spans="22:22" x14ac:dyDescent="0.35">
      <c r="V20525" s="17"/>
    </row>
    <row r="20526" spans="22:22" x14ac:dyDescent="0.35">
      <c r="V20526" s="17"/>
    </row>
    <row r="20527" spans="22:22" x14ac:dyDescent="0.35">
      <c r="V20527" s="17"/>
    </row>
    <row r="20528" spans="22:22" x14ac:dyDescent="0.35">
      <c r="V20528" s="17"/>
    </row>
    <row r="20529" spans="22:22" x14ac:dyDescent="0.35">
      <c r="V20529" s="17"/>
    </row>
    <row r="20530" spans="22:22" x14ac:dyDescent="0.35">
      <c r="V20530" s="17"/>
    </row>
    <row r="20531" spans="22:22" x14ac:dyDescent="0.35">
      <c r="V20531" s="17"/>
    </row>
    <row r="20532" spans="22:22" x14ac:dyDescent="0.35">
      <c r="V20532" s="17"/>
    </row>
    <row r="20533" spans="22:22" x14ac:dyDescent="0.35">
      <c r="V20533" s="17"/>
    </row>
    <row r="20534" spans="22:22" x14ac:dyDescent="0.35">
      <c r="V20534" s="17"/>
    </row>
    <row r="20535" spans="22:22" x14ac:dyDescent="0.35">
      <c r="V20535" s="17"/>
    </row>
    <row r="20536" spans="22:22" x14ac:dyDescent="0.35">
      <c r="V20536" s="17"/>
    </row>
    <row r="20537" spans="22:22" x14ac:dyDescent="0.35">
      <c r="V20537" s="17"/>
    </row>
    <row r="20538" spans="22:22" x14ac:dyDescent="0.35">
      <c r="V20538" s="17"/>
    </row>
    <row r="20539" spans="22:22" x14ac:dyDescent="0.35">
      <c r="V20539" s="17"/>
    </row>
    <row r="20540" spans="22:22" x14ac:dyDescent="0.35">
      <c r="V20540" s="17"/>
    </row>
    <row r="20541" spans="22:22" x14ac:dyDescent="0.35">
      <c r="V20541" s="17"/>
    </row>
    <row r="20542" spans="22:22" x14ac:dyDescent="0.35">
      <c r="V20542" s="17"/>
    </row>
    <row r="20543" spans="22:22" x14ac:dyDescent="0.35">
      <c r="V20543" s="17"/>
    </row>
    <row r="20544" spans="22:22" x14ac:dyDescent="0.35">
      <c r="V20544" s="17"/>
    </row>
    <row r="20545" spans="22:22" x14ac:dyDescent="0.35">
      <c r="V20545" s="17"/>
    </row>
    <row r="20546" spans="22:22" x14ac:dyDescent="0.35">
      <c r="V20546" s="17"/>
    </row>
    <row r="20547" spans="22:22" x14ac:dyDescent="0.35">
      <c r="V20547" s="17"/>
    </row>
    <row r="20548" spans="22:22" x14ac:dyDescent="0.35">
      <c r="V20548" s="17"/>
    </row>
    <row r="20549" spans="22:22" x14ac:dyDescent="0.35">
      <c r="V20549" s="17"/>
    </row>
    <row r="20550" spans="22:22" x14ac:dyDescent="0.35">
      <c r="V20550" s="17"/>
    </row>
    <row r="20551" spans="22:22" x14ac:dyDescent="0.35">
      <c r="V20551" s="17"/>
    </row>
    <row r="20552" spans="22:22" x14ac:dyDescent="0.35">
      <c r="V20552" s="17"/>
    </row>
    <row r="20553" spans="22:22" x14ac:dyDescent="0.35">
      <c r="V20553" s="17"/>
    </row>
    <row r="20554" spans="22:22" x14ac:dyDescent="0.35">
      <c r="V20554" s="17"/>
    </row>
    <row r="20555" spans="22:22" x14ac:dyDescent="0.35">
      <c r="V20555" s="17"/>
    </row>
    <row r="20556" spans="22:22" x14ac:dyDescent="0.35">
      <c r="V20556" s="17"/>
    </row>
    <row r="20557" spans="22:22" x14ac:dyDescent="0.35">
      <c r="V20557" s="17"/>
    </row>
    <row r="20558" spans="22:22" x14ac:dyDescent="0.35">
      <c r="V20558" s="17"/>
    </row>
    <row r="20559" spans="22:22" x14ac:dyDescent="0.35">
      <c r="V20559" s="17"/>
    </row>
    <row r="20560" spans="22:22" x14ac:dyDescent="0.35">
      <c r="V20560" s="17"/>
    </row>
    <row r="20561" spans="22:22" x14ac:dyDescent="0.35">
      <c r="V20561" s="17"/>
    </row>
    <row r="20562" spans="22:22" x14ac:dyDescent="0.35">
      <c r="V20562" s="17"/>
    </row>
    <row r="20563" spans="22:22" x14ac:dyDescent="0.35">
      <c r="V20563" s="17"/>
    </row>
    <row r="20564" spans="22:22" x14ac:dyDescent="0.35">
      <c r="V20564" s="17"/>
    </row>
    <row r="20565" spans="22:22" x14ac:dyDescent="0.35">
      <c r="V20565" s="17"/>
    </row>
    <row r="20566" spans="22:22" x14ac:dyDescent="0.35">
      <c r="V20566" s="17"/>
    </row>
    <row r="20567" spans="22:22" x14ac:dyDescent="0.35">
      <c r="V20567" s="17"/>
    </row>
    <row r="20568" spans="22:22" x14ac:dyDescent="0.35">
      <c r="V20568" s="17"/>
    </row>
    <row r="20569" spans="22:22" x14ac:dyDescent="0.35">
      <c r="V20569" s="17"/>
    </row>
    <row r="20570" spans="22:22" x14ac:dyDescent="0.35">
      <c r="V20570" s="17"/>
    </row>
    <row r="20571" spans="22:22" x14ac:dyDescent="0.35">
      <c r="V20571" s="17"/>
    </row>
    <row r="20572" spans="22:22" x14ac:dyDescent="0.35">
      <c r="V20572" s="17"/>
    </row>
    <row r="20573" spans="22:22" x14ac:dyDescent="0.35">
      <c r="V20573" s="17"/>
    </row>
    <row r="20574" spans="22:22" x14ac:dyDescent="0.35">
      <c r="V20574" s="17"/>
    </row>
    <row r="20575" spans="22:22" x14ac:dyDescent="0.35">
      <c r="V20575" s="17"/>
    </row>
    <row r="20576" spans="22:22" x14ac:dyDescent="0.35">
      <c r="V20576" s="17"/>
    </row>
    <row r="20577" spans="22:22" x14ac:dyDescent="0.35">
      <c r="V20577" s="17"/>
    </row>
    <row r="20578" spans="22:22" x14ac:dyDescent="0.35">
      <c r="V20578" s="17"/>
    </row>
    <row r="20579" spans="22:22" x14ac:dyDescent="0.35">
      <c r="V20579" s="17"/>
    </row>
    <row r="20580" spans="22:22" x14ac:dyDescent="0.35">
      <c r="V20580" s="17"/>
    </row>
    <row r="20581" spans="22:22" x14ac:dyDescent="0.35">
      <c r="V20581" s="17"/>
    </row>
    <row r="20582" spans="22:22" x14ac:dyDescent="0.35">
      <c r="V20582" s="17"/>
    </row>
    <row r="20583" spans="22:22" x14ac:dyDescent="0.35">
      <c r="V20583" s="17"/>
    </row>
    <row r="20584" spans="22:22" x14ac:dyDescent="0.35">
      <c r="V20584" s="17"/>
    </row>
    <row r="20585" spans="22:22" x14ac:dyDescent="0.35">
      <c r="V20585" s="17"/>
    </row>
    <row r="20586" spans="22:22" x14ac:dyDescent="0.35">
      <c r="V20586" s="17"/>
    </row>
    <row r="20587" spans="22:22" x14ac:dyDescent="0.35">
      <c r="V20587" s="17"/>
    </row>
    <row r="20588" spans="22:22" x14ac:dyDescent="0.35">
      <c r="V20588" s="17"/>
    </row>
    <row r="20589" spans="22:22" x14ac:dyDescent="0.35">
      <c r="V20589" s="17"/>
    </row>
    <row r="20590" spans="22:22" x14ac:dyDescent="0.35">
      <c r="V20590" s="17"/>
    </row>
    <row r="20591" spans="22:22" x14ac:dyDescent="0.35">
      <c r="V20591" s="17"/>
    </row>
    <row r="20592" spans="22:22" x14ac:dyDescent="0.35">
      <c r="V20592" s="17"/>
    </row>
    <row r="20593" spans="22:22" x14ac:dyDescent="0.35">
      <c r="V20593" s="17"/>
    </row>
    <row r="20594" spans="22:22" x14ac:dyDescent="0.35">
      <c r="V20594" s="17"/>
    </row>
    <row r="20595" spans="22:22" x14ac:dyDescent="0.35">
      <c r="V20595" s="17"/>
    </row>
    <row r="20596" spans="22:22" x14ac:dyDescent="0.35">
      <c r="V20596" s="17"/>
    </row>
    <row r="20597" spans="22:22" x14ac:dyDescent="0.35">
      <c r="V20597" s="17"/>
    </row>
    <row r="20598" spans="22:22" x14ac:dyDescent="0.35">
      <c r="V20598" s="17"/>
    </row>
    <row r="20599" spans="22:22" x14ac:dyDescent="0.35">
      <c r="V20599" s="17"/>
    </row>
    <row r="20600" spans="22:22" x14ac:dyDescent="0.35">
      <c r="V20600" s="17"/>
    </row>
    <row r="20601" spans="22:22" x14ac:dyDescent="0.35">
      <c r="V20601" s="17"/>
    </row>
    <row r="20602" spans="22:22" x14ac:dyDescent="0.35">
      <c r="V20602" s="17"/>
    </row>
    <row r="20603" spans="22:22" x14ac:dyDescent="0.35">
      <c r="V20603" s="17"/>
    </row>
    <row r="20604" spans="22:22" x14ac:dyDescent="0.35">
      <c r="V20604" s="17"/>
    </row>
    <row r="20605" spans="22:22" x14ac:dyDescent="0.35">
      <c r="V20605" s="17"/>
    </row>
    <row r="20606" spans="22:22" x14ac:dyDescent="0.35">
      <c r="V20606" s="17"/>
    </row>
    <row r="20607" spans="22:22" x14ac:dyDescent="0.35">
      <c r="V20607" s="17"/>
    </row>
    <row r="20608" spans="22:22" x14ac:dyDescent="0.35">
      <c r="V20608" s="17"/>
    </row>
    <row r="20609" spans="22:22" x14ac:dyDescent="0.35">
      <c r="V20609" s="17"/>
    </row>
    <row r="20610" spans="22:22" x14ac:dyDescent="0.35">
      <c r="V20610" s="17"/>
    </row>
    <row r="20611" spans="22:22" x14ac:dyDescent="0.35">
      <c r="V20611" s="17"/>
    </row>
    <row r="20612" spans="22:22" x14ac:dyDescent="0.35">
      <c r="V20612" s="17"/>
    </row>
    <row r="20613" spans="22:22" x14ac:dyDescent="0.35">
      <c r="V20613" s="17"/>
    </row>
    <row r="20614" spans="22:22" x14ac:dyDescent="0.35">
      <c r="V20614" s="17"/>
    </row>
    <row r="20615" spans="22:22" x14ac:dyDescent="0.35">
      <c r="V20615" s="17"/>
    </row>
    <row r="20616" spans="22:22" x14ac:dyDescent="0.35">
      <c r="V20616" s="17"/>
    </row>
    <row r="20617" spans="22:22" x14ac:dyDescent="0.35">
      <c r="V20617" s="17"/>
    </row>
    <row r="20618" spans="22:22" x14ac:dyDescent="0.35">
      <c r="V20618" s="17"/>
    </row>
    <row r="20619" spans="22:22" x14ac:dyDescent="0.35">
      <c r="V20619" s="17"/>
    </row>
    <row r="20620" spans="22:22" x14ac:dyDescent="0.35">
      <c r="V20620" s="17"/>
    </row>
    <row r="20621" spans="22:22" x14ac:dyDescent="0.35">
      <c r="V20621" s="17"/>
    </row>
    <row r="20622" spans="22:22" x14ac:dyDescent="0.35">
      <c r="V20622" s="17"/>
    </row>
    <row r="20623" spans="22:22" x14ac:dyDescent="0.35">
      <c r="V20623" s="17"/>
    </row>
    <row r="20624" spans="22:22" x14ac:dyDescent="0.35">
      <c r="V20624" s="17"/>
    </row>
    <row r="20625" spans="22:22" x14ac:dyDescent="0.35">
      <c r="V20625" s="17"/>
    </row>
    <row r="20626" spans="22:22" x14ac:dyDescent="0.35">
      <c r="V20626" s="17"/>
    </row>
    <row r="20627" spans="22:22" x14ac:dyDescent="0.35">
      <c r="V20627" s="17"/>
    </row>
    <row r="20628" spans="22:22" x14ac:dyDescent="0.35">
      <c r="V20628" s="17"/>
    </row>
    <row r="20629" spans="22:22" x14ac:dyDescent="0.35">
      <c r="V20629" s="17"/>
    </row>
    <row r="20630" spans="22:22" x14ac:dyDescent="0.35">
      <c r="V20630" s="17"/>
    </row>
    <row r="20631" spans="22:22" x14ac:dyDescent="0.35">
      <c r="V20631" s="17"/>
    </row>
    <row r="20632" spans="22:22" x14ac:dyDescent="0.35">
      <c r="V20632" s="17"/>
    </row>
    <row r="20633" spans="22:22" x14ac:dyDescent="0.35">
      <c r="V20633" s="17"/>
    </row>
    <row r="20634" spans="22:22" x14ac:dyDescent="0.35">
      <c r="V20634" s="17"/>
    </row>
    <row r="20635" spans="22:22" x14ac:dyDescent="0.35">
      <c r="V20635" s="17"/>
    </row>
    <row r="20636" spans="22:22" x14ac:dyDescent="0.35">
      <c r="V20636" s="17"/>
    </row>
    <row r="20637" spans="22:22" x14ac:dyDescent="0.35">
      <c r="V20637" s="17"/>
    </row>
    <row r="20638" spans="22:22" x14ac:dyDescent="0.35">
      <c r="V20638" s="17"/>
    </row>
    <row r="20639" spans="22:22" x14ac:dyDescent="0.35">
      <c r="V20639" s="17"/>
    </row>
    <row r="20640" spans="22:22" x14ac:dyDescent="0.35">
      <c r="V20640" s="17"/>
    </row>
    <row r="20641" spans="22:22" x14ac:dyDescent="0.35">
      <c r="V20641" s="17"/>
    </row>
    <row r="20642" spans="22:22" x14ac:dyDescent="0.35">
      <c r="V20642" s="17"/>
    </row>
    <row r="20643" spans="22:22" x14ac:dyDescent="0.35">
      <c r="V20643" s="17"/>
    </row>
    <row r="20644" spans="22:22" x14ac:dyDescent="0.35">
      <c r="V20644" s="17"/>
    </row>
    <row r="20645" spans="22:22" x14ac:dyDescent="0.35">
      <c r="V20645" s="17"/>
    </row>
    <row r="20646" spans="22:22" x14ac:dyDescent="0.35">
      <c r="V20646" s="17"/>
    </row>
    <row r="20647" spans="22:22" x14ac:dyDescent="0.35">
      <c r="V20647" s="17"/>
    </row>
    <row r="20648" spans="22:22" x14ac:dyDescent="0.35">
      <c r="V20648" s="17"/>
    </row>
    <row r="20649" spans="22:22" x14ac:dyDescent="0.35">
      <c r="V20649" s="17"/>
    </row>
    <row r="20650" spans="22:22" x14ac:dyDescent="0.35">
      <c r="V20650" s="17"/>
    </row>
    <row r="20651" spans="22:22" x14ac:dyDescent="0.35">
      <c r="V20651" s="17"/>
    </row>
    <row r="20652" spans="22:22" x14ac:dyDescent="0.35">
      <c r="V20652" s="17"/>
    </row>
    <row r="20653" spans="22:22" x14ac:dyDescent="0.35">
      <c r="V20653" s="17"/>
    </row>
    <row r="20654" spans="22:22" x14ac:dyDescent="0.35">
      <c r="V20654" s="17"/>
    </row>
    <row r="20655" spans="22:22" x14ac:dyDescent="0.35">
      <c r="V20655" s="17"/>
    </row>
    <row r="20656" spans="22:22" x14ac:dyDescent="0.35">
      <c r="V20656" s="17"/>
    </row>
    <row r="20657" spans="22:22" x14ac:dyDescent="0.35">
      <c r="V20657" s="17"/>
    </row>
    <row r="20658" spans="22:22" x14ac:dyDescent="0.35">
      <c r="V20658" s="17"/>
    </row>
    <row r="20659" spans="22:22" x14ac:dyDescent="0.35">
      <c r="V20659" s="17"/>
    </row>
    <row r="20660" spans="22:22" x14ac:dyDescent="0.35">
      <c r="V20660" s="17"/>
    </row>
    <row r="20661" spans="22:22" x14ac:dyDescent="0.35">
      <c r="V20661" s="17"/>
    </row>
    <row r="20662" spans="22:22" x14ac:dyDescent="0.35">
      <c r="V20662" s="17"/>
    </row>
    <row r="20663" spans="22:22" x14ac:dyDescent="0.35">
      <c r="V20663" s="17"/>
    </row>
    <row r="20664" spans="22:22" x14ac:dyDescent="0.35">
      <c r="V20664" s="17"/>
    </row>
    <row r="20665" spans="22:22" x14ac:dyDescent="0.35">
      <c r="V20665" s="17"/>
    </row>
    <row r="20666" spans="22:22" x14ac:dyDescent="0.35">
      <c r="V20666" s="17"/>
    </row>
    <row r="20667" spans="22:22" x14ac:dyDescent="0.35">
      <c r="V20667" s="17"/>
    </row>
    <row r="20668" spans="22:22" x14ac:dyDescent="0.35">
      <c r="V20668" s="17"/>
    </row>
    <row r="20669" spans="22:22" x14ac:dyDescent="0.35">
      <c r="V20669" s="17"/>
    </row>
    <row r="20670" spans="22:22" x14ac:dyDescent="0.35">
      <c r="V20670" s="17"/>
    </row>
    <row r="20671" spans="22:22" x14ac:dyDescent="0.35">
      <c r="V20671" s="17"/>
    </row>
    <row r="20672" spans="22:22" x14ac:dyDescent="0.35">
      <c r="V20672" s="17"/>
    </row>
    <row r="20673" spans="22:22" x14ac:dyDescent="0.35">
      <c r="V20673" s="17"/>
    </row>
    <row r="20674" spans="22:22" x14ac:dyDescent="0.35">
      <c r="V20674" s="17"/>
    </row>
    <row r="20675" spans="22:22" x14ac:dyDescent="0.35">
      <c r="V20675" s="17"/>
    </row>
    <row r="20676" spans="22:22" x14ac:dyDescent="0.35">
      <c r="V20676" s="17"/>
    </row>
    <row r="20677" spans="22:22" x14ac:dyDescent="0.35">
      <c r="V20677" s="17"/>
    </row>
    <row r="20678" spans="22:22" x14ac:dyDescent="0.35">
      <c r="V20678" s="17"/>
    </row>
    <row r="20679" spans="22:22" x14ac:dyDescent="0.35">
      <c r="V20679" s="17"/>
    </row>
    <row r="20680" spans="22:22" x14ac:dyDescent="0.35">
      <c r="V20680" s="17"/>
    </row>
    <row r="20681" spans="22:22" x14ac:dyDescent="0.35">
      <c r="V20681" s="17"/>
    </row>
    <row r="20682" spans="22:22" x14ac:dyDescent="0.35">
      <c r="V20682" s="17"/>
    </row>
    <row r="20683" spans="22:22" x14ac:dyDescent="0.35">
      <c r="V20683" s="17"/>
    </row>
    <row r="20684" spans="22:22" x14ac:dyDescent="0.35">
      <c r="V20684" s="17"/>
    </row>
    <row r="20685" spans="22:22" x14ac:dyDescent="0.35">
      <c r="V20685" s="17"/>
    </row>
    <row r="20686" spans="22:22" x14ac:dyDescent="0.35">
      <c r="V20686" s="17"/>
    </row>
    <row r="20687" spans="22:22" x14ac:dyDescent="0.35">
      <c r="V20687" s="17"/>
    </row>
    <row r="20688" spans="22:22" x14ac:dyDescent="0.35">
      <c r="V20688" s="17"/>
    </row>
    <row r="20689" spans="22:22" x14ac:dyDescent="0.35">
      <c r="V20689" s="17"/>
    </row>
    <row r="20690" spans="22:22" x14ac:dyDescent="0.35">
      <c r="V20690" s="17"/>
    </row>
    <row r="20691" spans="22:22" x14ac:dyDescent="0.35">
      <c r="V20691" s="17"/>
    </row>
    <row r="20692" spans="22:22" x14ac:dyDescent="0.35">
      <c r="V20692" s="17"/>
    </row>
    <row r="20693" spans="22:22" x14ac:dyDescent="0.35">
      <c r="V20693" s="17"/>
    </row>
    <row r="20694" spans="22:22" x14ac:dyDescent="0.35">
      <c r="V20694" s="17"/>
    </row>
    <row r="20695" spans="22:22" x14ac:dyDescent="0.35">
      <c r="V20695" s="17"/>
    </row>
    <row r="20696" spans="22:22" x14ac:dyDescent="0.35">
      <c r="V20696" s="17"/>
    </row>
    <row r="20697" spans="22:22" x14ac:dyDescent="0.35">
      <c r="V20697" s="17"/>
    </row>
    <row r="20698" spans="22:22" x14ac:dyDescent="0.35">
      <c r="V20698" s="17"/>
    </row>
    <row r="20699" spans="22:22" x14ac:dyDescent="0.35">
      <c r="V20699" s="17"/>
    </row>
    <row r="20700" spans="22:22" x14ac:dyDescent="0.35">
      <c r="V20700" s="17"/>
    </row>
    <row r="20701" spans="22:22" x14ac:dyDescent="0.35">
      <c r="V20701" s="17"/>
    </row>
    <row r="20702" spans="22:22" x14ac:dyDescent="0.35">
      <c r="V20702" s="17"/>
    </row>
    <row r="20703" spans="22:22" x14ac:dyDescent="0.35">
      <c r="V20703" s="17"/>
    </row>
    <row r="20704" spans="22:22" x14ac:dyDescent="0.35">
      <c r="V20704" s="17"/>
    </row>
    <row r="20705" spans="22:22" x14ac:dyDescent="0.35">
      <c r="V20705" s="17"/>
    </row>
    <row r="20706" spans="22:22" x14ac:dyDescent="0.35">
      <c r="V20706" s="17"/>
    </row>
    <row r="20707" spans="22:22" x14ac:dyDescent="0.35">
      <c r="V20707" s="17"/>
    </row>
    <row r="20708" spans="22:22" x14ac:dyDescent="0.35">
      <c r="V20708" s="17"/>
    </row>
    <row r="20709" spans="22:22" x14ac:dyDescent="0.35">
      <c r="V20709" s="17"/>
    </row>
    <row r="20710" spans="22:22" x14ac:dyDescent="0.35">
      <c r="V20710" s="17"/>
    </row>
    <row r="20711" spans="22:22" x14ac:dyDescent="0.35">
      <c r="V20711" s="17"/>
    </row>
    <row r="20712" spans="22:22" x14ac:dyDescent="0.35">
      <c r="V20712" s="17"/>
    </row>
    <row r="20713" spans="22:22" x14ac:dyDescent="0.35">
      <c r="V20713" s="17"/>
    </row>
    <row r="20714" spans="22:22" x14ac:dyDescent="0.35">
      <c r="V20714" s="17"/>
    </row>
    <row r="20715" spans="22:22" x14ac:dyDescent="0.35">
      <c r="V20715" s="17"/>
    </row>
    <row r="20716" spans="22:22" x14ac:dyDescent="0.35">
      <c r="V20716" s="17"/>
    </row>
    <row r="20717" spans="22:22" x14ac:dyDescent="0.35">
      <c r="V20717" s="17"/>
    </row>
    <row r="20718" spans="22:22" x14ac:dyDescent="0.35">
      <c r="V20718" s="17"/>
    </row>
    <row r="20719" spans="22:22" x14ac:dyDescent="0.35">
      <c r="V20719" s="17"/>
    </row>
    <row r="20720" spans="22:22" x14ac:dyDescent="0.35">
      <c r="V20720" s="17"/>
    </row>
    <row r="20721" spans="22:22" x14ac:dyDescent="0.35">
      <c r="V20721" s="17"/>
    </row>
    <row r="20722" spans="22:22" x14ac:dyDescent="0.35">
      <c r="V20722" s="17"/>
    </row>
    <row r="20723" spans="22:22" x14ac:dyDescent="0.35">
      <c r="V20723" s="17"/>
    </row>
    <row r="20724" spans="22:22" x14ac:dyDescent="0.35">
      <c r="V20724" s="17"/>
    </row>
    <row r="20725" spans="22:22" x14ac:dyDescent="0.35">
      <c r="V20725" s="17"/>
    </row>
    <row r="20726" spans="22:22" x14ac:dyDescent="0.35">
      <c r="V20726" s="17"/>
    </row>
    <row r="20727" spans="22:22" x14ac:dyDescent="0.35">
      <c r="V20727" s="17"/>
    </row>
    <row r="20728" spans="22:22" x14ac:dyDescent="0.35">
      <c r="V20728" s="17"/>
    </row>
    <row r="20729" spans="22:22" x14ac:dyDescent="0.35">
      <c r="V20729" s="17"/>
    </row>
    <row r="20730" spans="22:22" x14ac:dyDescent="0.35">
      <c r="V20730" s="17"/>
    </row>
    <row r="20731" spans="22:22" x14ac:dyDescent="0.35">
      <c r="V20731" s="17"/>
    </row>
    <row r="20732" spans="22:22" x14ac:dyDescent="0.35">
      <c r="V20732" s="17"/>
    </row>
    <row r="20733" spans="22:22" x14ac:dyDescent="0.35">
      <c r="V20733" s="17"/>
    </row>
    <row r="20734" spans="22:22" x14ac:dyDescent="0.35">
      <c r="V20734" s="17"/>
    </row>
    <row r="20735" spans="22:22" x14ac:dyDescent="0.35">
      <c r="V20735" s="17"/>
    </row>
    <row r="20736" spans="22:22" x14ac:dyDescent="0.35">
      <c r="V20736" s="17"/>
    </row>
    <row r="20737" spans="22:22" x14ac:dyDescent="0.35">
      <c r="V20737" s="17"/>
    </row>
    <row r="20738" spans="22:22" x14ac:dyDescent="0.35">
      <c r="V20738" s="17"/>
    </row>
    <row r="20739" spans="22:22" x14ac:dyDescent="0.35">
      <c r="V20739" s="17"/>
    </row>
    <row r="20740" spans="22:22" x14ac:dyDescent="0.35">
      <c r="V20740" s="17"/>
    </row>
    <row r="20741" spans="22:22" x14ac:dyDescent="0.35">
      <c r="V20741" s="17"/>
    </row>
    <row r="20742" spans="22:22" x14ac:dyDescent="0.35">
      <c r="V20742" s="17"/>
    </row>
    <row r="20743" spans="22:22" x14ac:dyDescent="0.35">
      <c r="V20743" s="17"/>
    </row>
    <row r="20744" spans="22:22" x14ac:dyDescent="0.35">
      <c r="V20744" s="17"/>
    </row>
    <row r="20745" spans="22:22" x14ac:dyDescent="0.35">
      <c r="V20745" s="17"/>
    </row>
    <row r="20746" spans="22:22" x14ac:dyDescent="0.35">
      <c r="V20746" s="17"/>
    </row>
    <row r="20747" spans="22:22" x14ac:dyDescent="0.35">
      <c r="V20747" s="17"/>
    </row>
    <row r="20748" spans="22:22" x14ac:dyDescent="0.35">
      <c r="V20748" s="17"/>
    </row>
    <row r="20749" spans="22:22" x14ac:dyDescent="0.35">
      <c r="V20749" s="17"/>
    </row>
    <row r="20750" spans="22:22" x14ac:dyDescent="0.35">
      <c r="V20750" s="17"/>
    </row>
    <row r="20751" spans="22:22" x14ac:dyDescent="0.35">
      <c r="V20751" s="17"/>
    </row>
    <row r="20752" spans="22:22" x14ac:dyDescent="0.35">
      <c r="V20752" s="17"/>
    </row>
    <row r="20753" spans="22:22" x14ac:dyDescent="0.35">
      <c r="V20753" s="17"/>
    </row>
    <row r="20754" spans="22:22" x14ac:dyDescent="0.35">
      <c r="V20754" s="17"/>
    </row>
    <row r="20755" spans="22:22" x14ac:dyDescent="0.35">
      <c r="V20755" s="17"/>
    </row>
    <row r="20756" spans="22:22" x14ac:dyDescent="0.35">
      <c r="V20756" s="17"/>
    </row>
    <row r="20757" spans="22:22" x14ac:dyDescent="0.35">
      <c r="V20757" s="17"/>
    </row>
    <row r="20758" spans="22:22" x14ac:dyDescent="0.35">
      <c r="V20758" s="17"/>
    </row>
    <row r="20759" spans="22:22" x14ac:dyDescent="0.35">
      <c r="V20759" s="17"/>
    </row>
    <row r="20760" spans="22:22" x14ac:dyDescent="0.35">
      <c r="V20760" s="17"/>
    </row>
    <row r="20761" spans="22:22" x14ac:dyDescent="0.35">
      <c r="V20761" s="17"/>
    </row>
    <row r="20762" spans="22:22" x14ac:dyDescent="0.35">
      <c r="V20762" s="17"/>
    </row>
    <row r="20763" spans="22:22" x14ac:dyDescent="0.35">
      <c r="V20763" s="17"/>
    </row>
    <row r="20764" spans="22:22" x14ac:dyDescent="0.35">
      <c r="V20764" s="17"/>
    </row>
    <row r="20765" spans="22:22" x14ac:dyDescent="0.35">
      <c r="V20765" s="17"/>
    </row>
    <row r="20766" spans="22:22" x14ac:dyDescent="0.35">
      <c r="V20766" s="17"/>
    </row>
    <row r="20767" spans="22:22" x14ac:dyDescent="0.35">
      <c r="V20767" s="17"/>
    </row>
    <row r="20768" spans="22:22" x14ac:dyDescent="0.35">
      <c r="V20768" s="17"/>
    </row>
    <row r="20769" spans="22:22" x14ac:dyDescent="0.35">
      <c r="V20769" s="17"/>
    </row>
    <row r="20770" spans="22:22" x14ac:dyDescent="0.35">
      <c r="V20770" s="17"/>
    </row>
    <row r="20771" spans="22:22" x14ac:dyDescent="0.35">
      <c r="V20771" s="17"/>
    </row>
    <row r="20772" spans="22:22" x14ac:dyDescent="0.35">
      <c r="V20772" s="17"/>
    </row>
    <row r="20773" spans="22:22" x14ac:dyDescent="0.35">
      <c r="V20773" s="17"/>
    </row>
    <row r="20774" spans="22:22" x14ac:dyDescent="0.35">
      <c r="V20774" s="17"/>
    </row>
    <row r="20775" spans="22:22" x14ac:dyDescent="0.35">
      <c r="V20775" s="17"/>
    </row>
    <row r="20776" spans="22:22" x14ac:dyDescent="0.35">
      <c r="V20776" s="17"/>
    </row>
    <row r="20777" spans="22:22" x14ac:dyDescent="0.35">
      <c r="V20777" s="17"/>
    </row>
    <row r="20778" spans="22:22" x14ac:dyDescent="0.35">
      <c r="V20778" s="17"/>
    </row>
    <row r="20779" spans="22:22" x14ac:dyDescent="0.35">
      <c r="V20779" s="17"/>
    </row>
    <row r="20780" spans="22:22" x14ac:dyDescent="0.35">
      <c r="V20780" s="17"/>
    </row>
    <row r="20781" spans="22:22" x14ac:dyDescent="0.35">
      <c r="V20781" s="17"/>
    </row>
    <row r="20782" spans="22:22" x14ac:dyDescent="0.35">
      <c r="V20782" s="17"/>
    </row>
    <row r="20783" spans="22:22" x14ac:dyDescent="0.35">
      <c r="V20783" s="17"/>
    </row>
    <row r="20784" spans="22:22" x14ac:dyDescent="0.35">
      <c r="V20784" s="17"/>
    </row>
    <row r="20785" spans="22:22" x14ac:dyDescent="0.35">
      <c r="V20785" s="17"/>
    </row>
    <row r="20786" spans="22:22" x14ac:dyDescent="0.35">
      <c r="V20786" s="17"/>
    </row>
    <row r="20787" spans="22:22" x14ac:dyDescent="0.35">
      <c r="V20787" s="17"/>
    </row>
    <row r="20788" spans="22:22" x14ac:dyDescent="0.35">
      <c r="V20788" s="17"/>
    </row>
    <row r="20789" spans="22:22" x14ac:dyDescent="0.35">
      <c r="V20789" s="17"/>
    </row>
    <row r="20790" spans="22:22" x14ac:dyDescent="0.35">
      <c r="V20790" s="17"/>
    </row>
    <row r="20791" spans="22:22" x14ac:dyDescent="0.35">
      <c r="V20791" s="17"/>
    </row>
    <row r="20792" spans="22:22" x14ac:dyDescent="0.35">
      <c r="V20792" s="17"/>
    </row>
    <row r="20793" spans="22:22" x14ac:dyDescent="0.35">
      <c r="V20793" s="17"/>
    </row>
    <row r="20794" spans="22:22" x14ac:dyDescent="0.35">
      <c r="V20794" s="17"/>
    </row>
    <row r="20795" spans="22:22" x14ac:dyDescent="0.35">
      <c r="V20795" s="17"/>
    </row>
    <row r="20796" spans="22:22" x14ac:dyDescent="0.35">
      <c r="V20796" s="17"/>
    </row>
    <row r="20797" spans="22:22" x14ac:dyDescent="0.35">
      <c r="V20797" s="17"/>
    </row>
    <row r="20798" spans="22:22" x14ac:dyDescent="0.35">
      <c r="V20798" s="17"/>
    </row>
    <row r="20799" spans="22:22" x14ac:dyDescent="0.35">
      <c r="V20799" s="17"/>
    </row>
    <row r="20800" spans="22:22" x14ac:dyDescent="0.35">
      <c r="V20800" s="17"/>
    </row>
    <row r="20801" spans="22:22" x14ac:dyDescent="0.35">
      <c r="V20801" s="17"/>
    </row>
    <row r="20802" spans="22:22" x14ac:dyDescent="0.35">
      <c r="V20802" s="17"/>
    </row>
    <row r="20803" spans="22:22" x14ac:dyDescent="0.35">
      <c r="V20803" s="17"/>
    </row>
    <row r="20804" spans="22:22" x14ac:dyDescent="0.35">
      <c r="V20804" s="17"/>
    </row>
    <row r="20805" spans="22:22" x14ac:dyDescent="0.35">
      <c r="V20805" s="17"/>
    </row>
    <row r="20806" spans="22:22" x14ac:dyDescent="0.35">
      <c r="V20806" s="17"/>
    </row>
    <row r="20807" spans="22:22" x14ac:dyDescent="0.35">
      <c r="V20807" s="17"/>
    </row>
    <row r="20808" spans="22:22" x14ac:dyDescent="0.35">
      <c r="V20808" s="17"/>
    </row>
    <row r="20809" spans="22:22" x14ac:dyDescent="0.35">
      <c r="V20809" s="17"/>
    </row>
    <row r="20810" spans="22:22" x14ac:dyDescent="0.35">
      <c r="V20810" s="17"/>
    </row>
    <row r="20811" spans="22:22" x14ac:dyDescent="0.35">
      <c r="V20811" s="17"/>
    </row>
    <row r="20812" spans="22:22" x14ac:dyDescent="0.35">
      <c r="V20812" s="17"/>
    </row>
    <row r="20813" spans="22:22" x14ac:dyDescent="0.35">
      <c r="V20813" s="17"/>
    </row>
    <row r="20814" spans="22:22" x14ac:dyDescent="0.35">
      <c r="V20814" s="17"/>
    </row>
    <row r="20815" spans="22:22" x14ac:dyDescent="0.35">
      <c r="V20815" s="17"/>
    </row>
    <row r="20816" spans="22:22" x14ac:dyDescent="0.35">
      <c r="V20816" s="17"/>
    </row>
    <row r="20817" spans="22:22" x14ac:dyDescent="0.35">
      <c r="V20817" s="17"/>
    </row>
    <row r="20818" spans="22:22" x14ac:dyDescent="0.35">
      <c r="V20818" s="17"/>
    </row>
    <row r="20819" spans="22:22" x14ac:dyDescent="0.35">
      <c r="V20819" s="17"/>
    </row>
    <row r="20820" spans="22:22" x14ac:dyDescent="0.35">
      <c r="V20820" s="17"/>
    </row>
    <row r="20821" spans="22:22" x14ac:dyDescent="0.35">
      <c r="V20821" s="17"/>
    </row>
    <row r="20822" spans="22:22" x14ac:dyDescent="0.35">
      <c r="V20822" s="17"/>
    </row>
    <row r="20823" spans="22:22" x14ac:dyDescent="0.35">
      <c r="V20823" s="17"/>
    </row>
    <row r="20824" spans="22:22" x14ac:dyDescent="0.35">
      <c r="V20824" s="17"/>
    </row>
    <row r="20825" spans="22:22" x14ac:dyDescent="0.35">
      <c r="V20825" s="17"/>
    </row>
    <row r="20826" spans="22:22" x14ac:dyDescent="0.35">
      <c r="V20826" s="17"/>
    </row>
    <row r="20827" spans="22:22" x14ac:dyDescent="0.35">
      <c r="V20827" s="17"/>
    </row>
    <row r="20828" spans="22:22" x14ac:dyDescent="0.35">
      <c r="V20828" s="17"/>
    </row>
    <row r="20829" spans="22:22" x14ac:dyDescent="0.35">
      <c r="V20829" s="17"/>
    </row>
    <row r="20830" spans="22:22" x14ac:dyDescent="0.35">
      <c r="V20830" s="17"/>
    </row>
    <row r="20831" spans="22:22" x14ac:dyDescent="0.35">
      <c r="V20831" s="17"/>
    </row>
    <row r="20832" spans="22:22" x14ac:dyDescent="0.35">
      <c r="V20832" s="17"/>
    </row>
    <row r="20833" spans="22:22" x14ac:dyDescent="0.35">
      <c r="V20833" s="17"/>
    </row>
    <row r="20834" spans="22:22" x14ac:dyDescent="0.35">
      <c r="V20834" s="17"/>
    </row>
    <row r="20835" spans="22:22" x14ac:dyDescent="0.35">
      <c r="V20835" s="17"/>
    </row>
    <row r="20836" spans="22:22" x14ac:dyDescent="0.35">
      <c r="V20836" s="17"/>
    </row>
    <row r="20837" spans="22:22" x14ac:dyDescent="0.35">
      <c r="V20837" s="17"/>
    </row>
    <row r="20838" spans="22:22" x14ac:dyDescent="0.35">
      <c r="V20838" s="17"/>
    </row>
    <row r="20839" spans="22:22" x14ac:dyDescent="0.35">
      <c r="V20839" s="17"/>
    </row>
    <row r="20840" spans="22:22" x14ac:dyDescent="0.35">
      <c r="V20840" s="17"/>
    </row>
    <row r="20841" spans="22:22" x14ac:dyDescent="0.35">
      <c r="V20841" s="17"/>
    </row>
    <row r="20842" spans="22:22" x14ac:dyDescent="0.35">
      <c r="V20842" s="17"/>
    </row>
    <row r="20843" spans="22:22" x14ac:dyDescent="0.35">
      <c r="V20843" s="17"/>
    </row>
    <row r="20844" spans="22:22" x14ac:dyDescent="0.35">
      <c r="V20844" s="17"/>
    </row>
    <row r="20845" spans="22:22" x14ac:dyDescent="0.35">
      <c r="V20845" s="17"/>
    </row>
    <row r="20846" spans="22:22" x14ac:dyDescent="0.35">
      <c r="V20846" s="17"/>
    </row>
    <row r="20847" spans="22:22" x14ac:dyDescent="0.35">
      <c r="V20847" s="17"/>
    </row>
    <row r="20848" spans="22:22" x14ac:dyDescent="0.35">
      <c r="V20848" s="17"/>
    </row>
    <row r="20849" spans="22:22" x14ac:dyDescent="0.35">
      <c r="V20849" s="17"/>
    </row>
    <row r="20850" spans="22:22" x14ac:dyDescent="0.35">
      <c r="V20850" s="17"/>
    </row>
    <row r="20851" spans="22:22" x14ac:dyDescent="0.35">
      <c r="V20851" s="17"/>
    </row>
    <row r="20852" spans="22:22" x14ac:dyDescent="0.35">
      <c r="V20852" s="17"/>
    </row>
    <row r="20853" spans="22:22" x14ac:dyDescent="0.35">
      <c r="V20853" s="17"/>
    </row>
    <row r="20854" spans="22:22" x14ac:dyDescent="0.35">
      <c r="V20854" s="17"/>
    </row>
    <row r="20855" spans="22:22" x14ac:dyDescent="0.35">
      <c r="V20855" s="17"/>
    </row>
    <row r="20856" spans="22:22" x14ac:dyDescent="0.35">
      <c r="V20856" s="17"/>
    </row>
    <row r="20857" spans="22:22" x14ac:dyDescent="0.35">
      <c r="V20857" s="17"/>
    </row>
    <row r="20858" spans="22:22" x14ac:dyDescent="0.35">
      <c r="V20858" s="17"/>
    </row>
    <row r="20859" spans="22:22" x14ac:dyDescent="0.35">
      <c r="V20859" s="17"/>
    </row>
    <row r="20860" spans="22:22" x14ac:dyDescent="0.35">
      <c r="V20860" s="17"/>
    </row>
    <row r="20861" spans="22:22" x14ac:dyDescent="0.35">
      <c r="V20861" s="17"/>
    </row>
    <row r="20862" spans="22:22" x14ac:dyDescent="0.35">
      <c r="V20862" s="17"/>
    </row>
    <row r="20863" spans="22:22" x14ac:dyDescent="0.35">
      <c r="V20863" s="17"/>
    </row>
    <row r="20864" spans="22:22" x14ac:dyDescent="0.35">
      <c r="V20864" s="17"/>
    </row>
    <row r="20865" spans="22:22" x14ac:dyDescent="0.35">
      <c r="V20865" s="17"/>
    </row>
    <row r="20866" spans="22:22" x14ac:dyDescent="0.35">
      <c r="V20866" s="17"/>
    </row>
    <row r="20867" spans="22:22" x14ac:dyDescent="0.35">
      <c r="V20867" s="17"/>
    </row>
    <row r="20868" spans="22:22" x14ac:dyDescent="0.35">
      <c r="V20868" s="17"/>
    </row>
    <row r="20869" spans="22:22" x14ac:dyDescent="0.35">
      <c r="V20869" s="17"/>
    </row>
    <row r="20870" spans="22:22" x14ac:dyDescent="0.35">
      <c r="V20870" s="17"/>
    </row>
    <row r="20871" spans="22:22" x14ac:dyDescent="0.35">
      <c r="V20871" s="17"/>
    </row>
    <row r="20872" spans="22:22" x14ac:dyDescent="0.35">
      <c r="V20872" s="17"/>
    </row>
    <row r="20873" spans="22:22" x14ac:dyDescent="0.35">
      <c r="V20873" s="17"/>
    </row>
    <row r="20874" spans="22:22" x14ac:dyDescent="0.35">
      <c r="V20874" s="17"/>
    </row>
    <row r="20875" spans="22:22" x14ac:dyDescent="0.35">
      <c r="V20875" s="17"/>
    </row>
    <row r="20876" spans="22:22" x14ac:dyDescent="0.35">
      <c r="V20876" s="17"/>
    </row>
    <row r="20877" spans="22:22" x14ac:dyDescent="0.35">
      <c r="V20877" s="17"/>
    </row>
    <row r="20878" spans="22:22" x14ac:dyDescent="0.35">
      <c r="V20878" s="17"/>
    </row>
    <row r="20879" spans="22:22" x14ac:dyDescent="0.35">
      <c r="V20879" s="17"/>
    </row>
    <row r="20880" spans="22:22" x14ac:dyDescent="0.35">
      <c r="V20880" s="17"/>
    </row>
    <row r="20881" spans="22:22" x14ac:dyDescent="0.35">
      <c r="V20881" s="17"/>
    </row>
    <row r="20882" spans="22:22" x14ac:dyDescent="0.35">
      <c r="V20882" s="17"/>
    </row>
    <row r="20883" spans="22:22" x14ac:dyDescent="0.35">
      <c r="V20883" s="17"/>
    </row>
    <row r="20884" spans="22:22" x14ac:dyDescent="0.35">
      <c r="V20884" s="17"/>
    </row>
    <row r="20885" spans="22:22" x14ac:dyDescent="0.35">
      <c r="V20885" s="17"/>
    </row>
    <row r="20886" spans="22:22" x14ac:dyDescent="0.35">
      <c r="V20886" s="17"/>
    </row>
    <row r="20887" spans="22:22" x14ac:dyDescent="0.35">
      <c r="V20887" s="17"/>
    </row>
    <row r="20888" spans="22:22" x14ac:dyDescent="0.35">
      <c r="V20888" s="17"/>
    </row>
    <row r="20889" spans="22:22" x14ac:dyDescent="0.35">
      <c r="V20889" s="17"/>
    </row>
    <row r="20890" spans="22:22" x14ac:dyDescent="0.35">
      <c r="V20890" s="17"/>
    </row>
    <row r="20891" spans="22:22" x14ac:dyDescent="0.35">
      <c r="V20891" s="17"/>
    </row>
    <row r="20892" spans="22:22" x14ac:dyDescent="0.35">
      <c r="V20892" s="17"/>
    </row>
    <row r="20893" spans="22:22" x14ac:dyDescent="0.35">
      <c r="V20893" s="17"/>
    </row>
    <row r="20894" spans="22:22" x14ac:dyDescent="0.35">
      <c r="V20894" s="17"/>
    </row>
    <row r="20895" spans="22:22" x14ac:dyDescent="0.35">
      <c r="V20895" s="17"/>
    </row>
    <row r="20896" spans="22:22" x14ac:dyDescent="0.35">
      <c r="V20896" s="17"/>
    </row>
    <row r="20897" spans="22:22" x14ac:dyDescent="0.35">
      <c r="V20897" s="17"/>
    </row>
    <row r="20898" spans="22:22" x14ac:dyDescent="0.35">
      <c r="V20898" s="17"/>
    </row>
    <row r="20899" spans="22:22" x14ac:dyDescent="0.35">
      <c r="V20899" s="17"/>
    </row>
    <row r="20900" spans="22:22" x14ac:dyDescent="0.35">
      <c r="V20900" s="17"/>
    </row>
    <row r="20901" spans="22:22" x14ac:dyDescent="0.35">
      <c r="V20901" s="17"/>
    </row>
    <row r="20902" spans="22:22" x14ac:dyDescent="0.35">
      <c r="V20902" s="17"/>
    </row>
    <row r="20903" spans="22:22" x14ac:dyDescent="0.35">
      <c r="V20903" s="17"/>
    </row>
    <row r="20904" spans="22:22" x14ac:dyDescent="0.35">
      <c r="V20904" s="17"/>
    </row>
    <row r="20905" spans="22:22" x14ac:dyDescent="0.35">
      <c r="V20905" s="17"/>
    </row>
    <row r="20906" spans="22:22" x14ac:dyDescent="0.35">
      <c r="V20906" s="17"/>
    </row>
    <row r="20907" spans="22:22" x14ac:dyDescent="0.35">
      <c r="V20907" s="17"/>
    </row>
    <row r="20908" spans="22:22" x14ac:dyDescent="0.35">
      <c r="V20908" s="17"/>
    </row>
    <row r="20909" spans="22:22" x14ac:dyDescent="0.35">
      <c r="V20909" s="17"/>
    </row>
    <row r="20910" spans="22:22" x14ac:dyDescent="0.35">
      <c r="V20910" s="17"/>
    </row>
    <row r="20911" spans="22:22" x14ac:dyDescent="0.35">
      <c r="V20911" s="17"/>
    </row>
    <row r="20912" spans="22:22" x14ac:dyDescent="0.35">
      <c r="V20912" s="17"/>
    </row>
    <row r="20913" spans="22:22" x14ac:dyDescent="0.35">
      <c r="V20913" s="17"/>
    </row>
    <row r="20914" spans="22:22" x14ac:dyDescent="0.35">
      <c r="V20914" s="17"/>
    </row>
    <row r="20915" spans="22:22" x14ac:dyDescent="0.35">
      <c r="V20915" s="17"/>
    </row>
    <row r="20916" spans="22:22" x14ac:dyDescent="0.35">
      <c r="V20916" s="17"/>
    </row>
    <row r="20917" spans="22:22" x14ac:dyDescent="0.35">
      <c r="V20917" s="17"/>
    </row>
    <row r="20918" spans="22:22" x14ac:dyDescent="0.35">
      <c r="V20918" s="17"/>
    </row>
    <row r="20919" spans="22:22" x14ac:dyDescent="0.35">
      <c r="V20919" s="17"/>
    </row>
    <row r="20920" spans="22:22" x14ac:dyDescent="0.35">
      <c r="V20920" s="17"/>
    </row>
    <row r="20921" spans="22:22" x14ac:dyDescent="0.35">
      <c r="V20921" s="17"/>
    </row>
    <row r="20922" spans="22:22" x14ac:dyDescent="0.35">
      <c r="V20922" s="17"/>
    </row>
    <row r="20923" spans="22:22" x14ac:dyDescent="0.35">
      <c r="V20923" s="17"/>
    </row>
    <row r="20924" spans="22:22" x14ac:dyDescent="0.35">
      <c r="V20924" s="17"/>
    </row>
    <row r="20925" spans="22:22" x14ac:dyDescent="0.35">
      <c r="V20925" s="17"/>
    </row>
    <row r="20926" spans="22:22" x14ac:dyDescent="0.35">
      <c r="V20926" s="17"/>
    </row>
    <row r="20927" spans="22:22" x14ac:dyDescent="0.35">
      <c r="V20927" s="17"/>
    </row>
    <row r="20928" spans="22:22" x14ac:dyDescent="0.35">
      <c r="V20928" s="17"/>
    </row>
    <row r="20929" spans="22:22" x14ac:dyDescent="0.35">
      <c r="V20929" s="17"/>
    </row>
    <row r="20930" spans="22:22" x14ac:dyDescent="0.35">
      <c r="V20930" s="17"/>
    </row>
    <row r="20931" spans="22:22" x14ac:dyDescent="0.35">
      <c r="V20931" s="17"/>
    </row>
    <row r="20932" spans="22:22" x14ac:dyDescent="0.35">
      <c r="V20932" s="17"/>
    </row>
    <row r="20933" spans="22:22" x14ac:dyDescent="0.35">
      <c r="V20933" s="17"/>
    </row>
    <row r="20934" spans="22:22" x14ac:dyDescent="0.35">
      <c r="V20934" s="17"/>
    </row>
    <row r="20935" spans="22:22" x14ac:dyDescent="0.35">
      <c r="V20935" s="17"/>
    </row>
    <row r="20936" spans="22:22" x14ac:dyDescent="0.35">
      <c r="V20936" s="17"/>
    </row>
    <row r="20937" spans="22:22" x14ac:dyDescent="0.35">
      <c r="V20937" s="17"/>
    </row>
    <row r="20938" spans="22:22" x14ac:dyDescent="0.35">
      <c r="V20938" s="17"/>
    </row>
    <row r="20939" spans="22:22" x14ac:dyDescent="0.35">
      <c r="V20939" s="17"/>
    </row>
    <row r="20940" spans="22:22" x14ac:dyDescent="0.35">
      <c r="V20940" s="17"/>
    </row>
    <row r="20941" spans="22:22" x14ac:dyDescent="0.35">
      <c r="V20941" s="17"/>
    </row>
    <row r="20942" spans="22:22" x14ac:dyDescent="0.35">
      <c r="V20942" s="17"/>
    </row>
    <row r="20943" spans="22:22" x14ac:dyDescent="0.35">
      <c r="V20943" s="17"/>
    </row>
    <row r="20944" spans="22:22" x14ac:dyDescent="0.35">
      <c r="V20944" s="17"/>
    </row>
    <row r="20945" spans="22:22" x14ac:dyDescent="0.35">
      <c r="V20945" s="17"/>
    </row>
    <row r="20946" spans="22:22" x14ac:dyDescent="0.35">
      <c r="V20946" s="17"/>
    </row>
    <row r="20947" spans="22:22" x14ac:dyDescent="0.35">
      <c r="V20947" s="17"/>
    </row>
    <row r="20948" spans="22:22" x14ac:dyDescent="0.35">
      <c r="V20948" s="17"/>
    </row>
    <row r="20949" spans="22:22" x14ac:dyDescent="0.35">
      <c r="V20949" s="17"/>
    </row>
    <row r="20950" spans="22:22" x14ac:dyDescent="0.35">
      <c r="V20950" s="17"/>
    </row>
    <row r="20951" spans="22:22" x14ac:dyDescent="0.35">
      <c r="V20951" s="17"/>
    </row>
    <row r="20952" spans="22:22" x14ac:dyDescent="0.35">
      <c r="V20952" s="17"/>
    </row>
    <row r="20953" spans="22:22" x14ac:dyDescent="0.35">
      <c r="V20953" s="17"/>
    </row>
    <row r="20954" spans="22:22" x14ac:dyDescent="0.35">
      <c r="V20954" s="17"/>
    </row>
    <row r="20955" spans="22:22" x14ac:dyDescent="0.35">
      <c r="V20955" s="17"/>
    </row>
    <row r="20956" spans="22:22" x14ac:dyDescent="0.35">
      <c r="V20956" s="17"/>
    </row>
    <row r="20957" spans="22:22" x14ac:dyDescent="0.35">
      <c r="V20957" s="17"/>
    </row>
    <row r="20958" spans="22:22" x14ac:dyDescent="0.35">
      <c r="V20958" s="17"/>
    </row>
    <row r="20959" spans="22:22" x14ac:dyDescent="0.35">
      <c r="V20959" s="17"/>
    </row>
    <row r="20960" spans="22:22" x14ac:dyDescent="0.35">
      <c r="V20960" s="17"/>
    </row>
    <row r="20961" spans="22:22" x14ac:dyDescent="0.35">
      <c r="V20961" s="17"/>
    </row>
    <row r="20962" spans="22:22" x14ac:dyDescent="0.35">
      <c r="V20962" s="17"/>
    </row>
    <row r="20963" spans="22:22" x14ac:dyDescent="0.35">
      <c r="V20963" s="17"/>
    </row>
    <row r="20964" spans="22:22" x14ac:dyDescent="0.35">
      <c r="V20964" s="17"/>
    </row>
    <row r="20965" spans="22:22" x14ac:dyDescent="0.35">
      <c r="V20965" s="17"/>
    </row>
    <row r="20966" spans="22:22" x14ac:dyDescent="0.35">
      <c r="V20966" s="17"/>
    </row>
    <row r="20967" spans="22:22" x14ac:dyDescent="0.35">
      <c r="V20967" s="17"/>
    </row>
    <row r="20968" spans="22:22" x14ac:dyDescent="0.35">
      <c r="V20968" s="17"/>
    </row>
    <row r="20969" spans="22:22" x14ac:dyDescent="0.35">
      <c r="V20969" s="17"/>
    </row>
    <row r="20970" spans="22:22" x14ac:dyDescent="0.35">
      <c r="V20970" s="17"/>
    </row>
    <row r="20971" spans="22:22" x14ac:dyDescent="0.35">
      <c r="V20971" s="17"/>
    </row>
    <row r="20972" spans="22:22" x14ac:dyDescent="0.35">
      <c r="V20972" s="17"/>
    </row>
    <row r="20973" spans="22:22" x14ac:dyDescent="0.35">
      <c r="V20973" s="17"/>
    </row>
    <row r="20974" spans="22:22" x14ac:dyDescent="0.35">
      <c r="V20974" s="17"/>
    </row>
    <row r="20975" spans="22:22" x14ac:dyDescent="0.35">
      <c r="V20975" s="17"/>
    </row>
    <row r="20976" spans="22:22" x14ac:dyDescent="0.35">
      <c r="V20976" s="17"/>
    </row>
    <row r="20977" spans="22:22" x14ac:dyDescent="0.35">
      <c r="V20977" s="17"/>
    </row>
    <row r="20978" spans="22:22" x14ac:dyDescent="0.35">
      <c r="V20978" s="17"/>
    </row>
    <row r="20979" spans="22:22" x14ac:dyDescent="0.35">
      <c r="V20979" s="17"/>
    </row>
    <row r="20980" spans="22:22" x14ac:dyDescent="0.35">
      <c r="V20980" s="17"/>
    </row>
    <row r="20981" spans="22:22" x14ac:dyDescent="0.35">
      <c r="V20981" s="17"/>
    </row>
    <row r="20982" spans="22:22" x14ac:dyDescent="0.35">
      <c r="V20982" s="17"/>
    </row>
    <row r="20983" spans="22:22" x14ac:dyDescent="0.35">
      <c r="V20983" s="17"/>
    </row>
    <row r="20984" spans="22:22" x14ac:dyDescent="0.35">
      <c r="V20984" s="17"/>
    </row>
    <row r="20985" spans="22:22" x14ac:dyDescent="0.35">
      <c r="V20985" s="17"/>
    </row>
    <row r="20986" spans="22:22" x14ac:dyDescent="0.35">
      <c r="V20986" s="17"/>
    </row>
    <row r="20987" spans="22:22" x14ac:dyDescent="0.35">
      <c r="V20987" s="17"/>
    </row>
    <row r="20988" spans="22:22" x14ac:dyDescent="0.35">
      <c r="V20988" s="17"/>
    </row>
    <row r="20989" spans="22:22" x14ac:dyDescent="0.35">
      <c r="V20989" s="17"/>
    </row>
    <row r="20990" spans="22:22" x14ac:dyDescent="0.35">
      <c r="V20990" s="17"/>
    </row>
    <row r="20991" spans="22:22" x14ac:dyDescent="0.35">
      <c r="V20991" s="17"/>
    </row>
    <row r="20992" spans="22:22" x14ac:dyDescent="0.35">
      <c r="V20992" s="17"/>
    </row>
    <row r="20993" spans="22:22" x14ac:dyDescent="0.35">
      <c r="V20993" s="17"/>
    </row>
    <row r="20994" spans="22:22" x14ac:dyDescent="0.35">
      <c r="V20994" s="17"/>
    </row>
    <row r="20995" spans="22:22" x14ac:dyDescent="0.35">
      <c r="V20995" s="17"/>
    </row>
    <row r="20996" spans="22:22" x14ac:dyDescent="0.35">
      <c r="V20996" s="17"/>
    </row>
    <row r="20997" spans="22:22" x14ac:dyDescent="0.35">
      <c r="V20997" s="17"/>
    </row>
    <row r="20998" spans="22:22" x14ac:dyDescent="0.35">
      <c r="V20998" s="17"/>
    </row>
    <row r="20999" spans="22:22" x14ac:dyDescent="0.35">
      <c r="V20999" s="17"/>
    </row>
    <row r="21000" spans="22:22" x14ac:dyDescent="0.35">
      <c r="V21000" s="17"/>
    </row>
    <row r="21001" spans="22:22" x14ac:dyDescent="0.35">
      <c r="V21001" s="17"/>
    </row>
    <row r="21002" spans="22:22" x14ac:dyDescent="0.35">
      <c r="V21002" s="17"/>
    </row>
    <row r="21003" spans="22:22" x14ac:dyDescent="0.35">
      <c r="V21003" s="17"/>
    </row>
    <row r="21004" spans="22:22" x14ac:dyDescent="0.35">
      <c r="V21004" s="17"/>
    </row>
    <row r="21005" spans="22:22" x14ac:dyDescent="0.35">
      <c r="V21005" s="17"/>
    </row>
    <row r="21006" spans="22:22" x14ac:dyDescent="0.35">
      <c r="V21006" s="17"/>
    </row>
    <row r="21007" spans="22:22" x14ac:dyDescent="0.35">
      <c r="V21007" s="17"/>
    </row>
    <row r="21008" spans="22:22" x14ac:dyDescent="0.35">
      <c r="V21008" s="17"/>
    </row>
    <row r="21009" spans="22:22" x14ac:dyDescent="0.35">
      <c r="V21009" s="17"/>
    </row>
    <row r="21010" spans="22:22" x14ac:dyDescent="0.35">
      <c r="V21010" s="17"/>
    </row>
    <row r="21011" spans="22:22" x14ac:dyDescent="0.35">
      <c r="V21011" s="17"/>
    </row>
    <row r="21012" spans="22:22" x14ac:dyDescent="0.35">
      <c r="V21012" s="17"/>
    </row>
    <row r="21013" spans="22:22" x14ac:dyDescent="0.35">
      <c r="V21013" s="17"/>
    </row>
    <row r="21014" spans="22:22" x14ac:dyDescent="0.35">
      <c r="V21014" s="17"/>
    </row>
    <row r="21015" spans="22:22" x14ac:dyDescent="0.35">
      <c r="V21015" s="17"/>
    </row>
    <row r="21016" spans="22:22" x14ac:dyDescent="0.35">
      <c r="V21016" s="17"/>
    </row>
    <row r="21017" spans="22:22" x14ac:dyDescent="0.35">
      <c r="V21017" s="17"/>
    </row>
    <row r="21018" spans="22:22" x14ac:dyDescent="0.35">
      <c r="V21018" s="17"/>
    </row>
    <row r="21019" spans="22:22" x14ac:dyDescent="0.35">
      <c r="V21019" s="17"/>
    </row>
    <row r="21020" spans="22:22" x14ac:dyDescent="0.35">
      <c r="V21020" s="17"/>
    </row>
    <row r="21021" spans="22:22" x14ac:dyDescent="0.35">
      <c r="V21021" s="17"/>
    </row>
    <row r="21022" spans="22:22" x14ac:dyDescent="0.35">
      <c r="V21022" s="17"/>
    </row>
    <row r="21023" spans="22:22" x14ac:dyDescent="0.35">
      <c r="V21023" s="17"/>
    </row>
    <row r="21024" spans="22:22" x14ac:dyDescent="0.35">
      <c r="V21024" s="17"/>
    </row>
    <row r="21025" spans="22:22" x14ac:dyDescent="0.35">
      <c r="V21025" s="17"/>
    </row>
    <row r="21026" spans="22:22" x14ac:dyDescent="0.35">
      <c r="V21026" s="17"/>
    </row>
    <row r="21027" spans="22:22" x14ac:dyDescent="0.35">
      <c r="V21027" s="17"/>
    </row>
    <row r="21028" spans="22:22" x14ac:dyDescent="0.35">
      <c r="V21028" s="17"/>
    </row>
    <row r="21029" spans="22:22" x14ac:dyDescent="0.35">
      <c r="V21029" s="17"/>
    </row>
    <row r="21030" spans="22:22" x14ac:dyDescent="0.35">
      <c r="V21030" s="17"/>
    </row>
    <row r="21031" spans="22:22" x14ac:dyDescent="0.35">
      <c r="V21031" s="17"/>
    </row>
    <row r="21032" spans="22:22" x14ac:dyDescent="0.35">
      <c r="V21032" s="17"/>
    </row>
    <row r="21033" spans="22:22" x14ac:dyDescent="0.35">
      <c r="V21033" s="17"/>
    </row>
    <row r="21034" spans="22:22" x14ac:dyDescent="0.35">
      <c r="V21034" s="17"/>
    </row>
    <row r="21035" spans="22:22" x14ac:dyDescent="0.35">
      <c r="V21035" s="17"/>
    </row>
    <row r="21036" spans="22:22" x14ac:dyDescent="0.35">
      <c r="V21036" s="17"/>
    </row>
    <row r="21037" spans="22:22" x14ac:dyDescent="0.35">
      <c r="V21037" s="17"/>
    </row>
    <row r="21038" spans="22:22" x14ac:dyDescent="0.35">
      <c r="V21038" s="17"/>
    </row>
    <row r="21039" spans="22:22" x14ac:dyDescent="0.35">
      <c r="V21039" s="17"/>
    </row>
    <row r="21040" spans="22:22" x14ac:dyDescent="0.35">
      <c r="V21040" s="17"/>
    </row>
    <row r="21041" spans="22:22" x14ac:dyDescent="0.35">
      <c r="V21041" s="17"/>
    </row>
    <row r="21042" spans="22:22" x14ac:dyDescent="0.35">
      <c r="V21042" s="17"/>
    </row>
    <row r="21043" spans="22:22" x14ac:dyDescent="0.35">
      <c r="V21043" s="17"/>
    </row>
    <row r="21044" spans="22:22" x14ac:dyDescent="0.35">
      <c r="V21044" s="17"/>
    </row>
    <row r="21045" spans="22:22" x14ac:dyDescent="0.35">
      <c r="V21045" s="17"/>
    </row>
    <row r="21046" spans="22:22" x14ac:dyDescent="0.35">
      <c r="V21046" s="17"/>
    </row>
    <row r="21047" spans="22:22" x14ac:dyDescent="0.35">
      <c r="V21047" s="17"/>
    </row>
    <row r="21048" spans="22:22" x14ac:dyDescent="0.35">
      <c r="V21048" s="17"/>
    </row>
    <row r="21049" spans="22:22" x14ac:dyDescent="0.35">
      <c r="V21049" s="17"/>
    </row>
    <row r="21050" spans="22:22" x14ac:dyDescent="0.35">
      <c r="V21050" s="17"/>
    </row>
    <row r="21051" spans="22:22" x14ac:dyDescent="0.35">
      <c r="V21051" s="17"/>
    </row>
    <row r="21052" spans="22:22" x14ac:dyDescent="0.35">
      <c r="V21052" s="17"/>
    </row>
    <row r="21053" spans="22:22" x14ac:dyDescent="0.35">
      <c r="V21053" s="17"/>
    </row>
    <row r="21054" spans="22:22" x14ac:dyDescent="0.35">
      <c r="V21054" s="17"/>
    </row>
    <row r="21055" spans="22:22" x14ac:dyDescent="0.35">
      <c r="V21055" s="17"/>
    </row>
    <row r="21056" spans="22:22" x14ac:dyDescent="0.35">
      <c r="V21056" s="17"/>
    </row>
    <row r="21057" spans="22:22" x14ac:dyDescent="0.35">
      <c r="V21057" s="17"/>
    </row>
    <row r="21058" spans="22:22" x14ac:dyDescent="0.35">
      <c r="V21058" s="17"/>
    </row>
    <row r="21059" spans="22:22" x14ac:dyDescent="0.35">
      <c r="V21059" s="17"/>
    </row>
    <row r="21060" spans="22:22" x14ac:dyDescent="0.35">
      <c r="V21060" s="17"/>
    </row>
    <row r="21061" spans="22:22" x14ac:dyDescent="0.35">
      <c r="V21061" s="17"/>
    </row>
    <row r="21062" spans="22:22" x14ac:dyDescent="0.35">
      <c r="V21062" s="17"/>
    </row>
    <row r="21063" spans="22:22" x14ac:dyDescent="0.35">
      <c r="V21063" s="17"/>
    </row>
    <row r="21064" spans="22:22" x14ac:dyDescent="0.35">
      <c r="V21064" s="17"/>
    </row>
    <row r="21065" spans="22:22" x14ac:dyDescent="0.35">
      <c r="V21065" s="17"/>
    </row>
    <row r="21066" spans="22:22" x14ac:dyDescent="0.35">
      <c r="V21066" s="17"/>
    </row>
    <row r="21067" spans="22:22" x14ac:dyDescent="0.35">
      <c r="V21067" s="17"/>
    </row>
    <row r="21068" spans="22:22" x14ac:dyDescent="0.35">
      <c r="V21068" s="17"/>
    </row>
    <row r="21069" spans="22:22" x14ac:dyDescent="0.35">
      <c r="V21069" s="17"/>
    </row>
    <row r="21070" spans="22:22" x14ac:dyDescent="0.35">
      <c r="V21070" s="17"/>
    </row>
    <row r="21071" spans="22:22" x14ac:dyDescent="0.35">
      <c r="V21071" s="17"/>
    </row>
    <row r="21072" spans="22:22" x14ac:dyDescent="0.35">
      <c r="V21072" s="17"/>
    </row>
    <row r="21073" spans="22:22" x14ac:dyDescent="0.35">
      <c r="V21073" s="17"/>
    </row>
    <row r="21074" spans="22:22" x14ac:dyDescent="0.35">
      <c r="V21074" s="17"/>
    </row>
    <row r="21075" spans="22:22" x14ac:dyDescent="0.35">
      <c r="V21075" s="17"/>
    </row>
    <row r="21076" spans="22:22" x14ac:dyDescent="0.35">
      <c r="V21076" s="17"/>
    </row>
    <row r="21077" spans="22:22" x14ac:dyDescent="0.35">
      <c r="V21077" s="17"/>
    </row>
    <row r="21078" spans="22:22" x14ac:dyDescent="0.35">
      <c r="V21078" s="17"/>
    </row>
    <row r="21079" spans="22:22" x14ac:dyDescent="0.35">
      <c r="V21079" s="17"/>
    </row>
    <row r="21080" spans="22:22" x14ac:dyDescent="0.35">
      <c r="V21080" s="17"/>
    </row>
    <row r="21081" spans="22:22" x14ac:dyDescent="0.35">
      <c r="V21081" s="17"/>
    </row>
    <row r="21082" spans="22:22" x14ac:dyDescent="0.35">
      <c r="V21082" s="17"/>
    </row>
    <row r="21083" spans="22:22" x14ac:dyDescent="0.35">
      <c r="V21083" s="17"/>
    </row>
    <row r="21084" spans="22:22" x14ac:dyDescent="0.35">
      <c r="V21084" s="17"/>
    </row>
    <row r="21085" spans="22:22" x14ac:dyDescent="0.35">
      <c r="V21085" s="17"/>
    </row>
    <row r="21086" spans="22:22" x14ac:dyDescent="0.35">
      <c r="V21086" s="17"/>
    </row>
    <row r="21087" spans="22:22" x14ac:dyDescent="0.35">
      <c r="V21087" s="17"/>
    </row>
    <row r="21088" spans="22:22" x14ac:dyDescent="0.35">
      <c r="V21088" s="17"/>
    </row>
    <row r="21089" spans="22:22" x14ac:dyDescent="0.35">
      <c r="V21089" s="17"/>
    </row>
    <row r="21090" spans="22:22" x14ac:dyDescent="0.35">
      <c r="V21090" s="17"/>
    </row>
    <row r="21091" spans="22:22" x14ac:dyDescent="0.35">
      <c r="V21091" s="17"/>
    </row>
    <row r="21092" spans="22:22" x14ac:dyDescent="0.35">
      <c r="V21092" s="17"/>
    </row>
    <row r="21093" spans="22:22" x14ac:dyDescent="0.35">
      <c r="V21093" s="17"/>
    </row>
    <row r="21094" spans="22:22" x14ac:dyDescent="0.35">
      <c r="V21094" s="17"/>
    </row>
    <row r="21095" spans="22:22" x14ac:dyDescent="0.35">
      <c r="V21095" s="17"/>
    </row>
    <row r="21096" spans="22:22" x14ac:dyDescent="0.35">
      <c r="V21096" s="17"/>
    </row>
    <row r="21097" spans="22:22" x14ac:dyDescent="0.35">
      <c r="V21097" s="17"/>
    </row>
    <row r="21098" spans="22:22" x14ac:dyDescent="0.35">
      <c r="V21098" s="17"/>
    </row>
    <row r="21099" spans="22:22" x14ac:dyDescent="0.35">
      <c r="V21099" s="17"/>
    </row>
    <row r="21100" spans="22:22" x14ac:dyDescent="0.35">
      <c r="V21100" s="17"/>
    </row>
    <row r="21101" spans="22:22" x14ac:dyDescent="0.35">
      <c r="V21101" s="17"/>
    </row>
    <row r="21102" spans="22:22" x14ac:dyDescent="0.35">
      <c r="V21102" s="17"/>
    </row>
    <row r="21103" spans="22:22" x14ac:dyDescent="0.35">
      <c r="V21103" s="17"/>
    </row>
    <row r="21104" spans="22:22" x14ac:dyDescent="0.35">
      <c r="V21104" s="17"/>
    </row>
    <row r="21105" spans="22:22" x14ac:dyDescent="0.35">
      <c r="V21105" s="17"/>
    </row>
    <row r="21106" spans="22:22" x14ac:dyDescent="0.35">
      <c r="V21106" s="17"/>
    </row>
    <row r="21107" spans="22:22" x14ac:dyDescent="0.35">
      <c r="V21107" s="17"/>
    </row>
    <row r="21108" spans="22:22" x14ac:dyDescent="0.35">
      <c r="V21108" s="17"/>
    </row>
    <row r="21109" spans="22:22" x14ac:dyDescent="0.35">
      <c r="V21109" s="17"/>
    </row>
    <row r="21110" spans="22:22" x14ac:dyDescent="0.35">
      <c r="V21110" s="17"/>
    </row>
    <row r="21111" spans="22:22" x14ac:dyDescent="0.35">
      <c r="V21111" s="17"/>
    </row>
    <row r="21112" spans="22:22" x14ac:dyDescent="0.35">
      <c r="V21112" s="17"/>
    </row>
    <row r="21113" spans="22:22" x14ac:dyDescent="0.35">
      <c r="V21113" s="17"/>
    </row>
    <row r="21114" spans="22:22" x14ac:dyDescent="0.35">
      <c r="V21114" s="17"/>
    </row>
    <row r="21115" spans="22:22" x14ac:dyDescent="0.35">
      <c r="V21115" s="17"/>
    </row>
    <row r="21116" spans="22:22" x14ac:dyDescent="0.35">
      <c r="V21116" s="17"/>
    </row>
    <row r="21117" spans="22:22" x14ac:dyDescent="0.35">
      <c r="V21117" s="17"/>
    </row>
    <row r="21118" spans="22:22" x14ac:dyDescent="0.35">
      <c r="V21118" s="17"/>
    </row>
    <row r="21119" spans="22:22" x14ac:dyDescent="0.35">
      <c r="V21119" s="17"/>
    </row>
    <row r="21120" spans="22:22" x14ac:dyDescent="0.35">
      <c r="V21120" s="17"/>
    </row>
    <row r="21121" spans="22:22" x14ac:dyDescent="0.35">
      <c r="V21121" s="17"/>
    </row>
    <row r="21122" spans="22:22" x14ac:dyDescent="0.35">
      <c r="V21122" s="17"/>
    </row>
    <row r="21123" spans="22:22" x14ac:dyDescent="0.35">
      <c r="V21123" s="17"/>
    </row>
    <row r="21124" spans="22:22" x14ac:dyDescent="0.35">
      <c r="V21124" s="17"/>
    </row>
    <row r="21125" spans="22:22" x14ac:dyDescent="0.35">
      <c r="V21125" s="17"/>
    </row>
    <row r="21126" spans="22:22" x14ac:dyDescent="0.35">
      <c r="V21126" s="17"/>
    </row>
    <row r="21127" spans="22:22" x14ac:dyDescent="0.35">
      <c r="V21127" s="17"/>
    </row>
    <row r="21128" spans="22:22" x14ac:dyDescent="0.35">
      <c r="V21128" s="17"/>
    </row>
    <row r="21129" spans="22:22" x14ac:dyDescent="0.35">
      <c r="V21129" s="17"/>
    </row>
    <row r="21130" spans="22:22" x14ac:dyDescent="0.35">
      <c r="V21130" s="17"/>
    </row>
    <row r="21131" spans="22:22" x14ac:dyDescent="0.35">
      <c r="V21131" s="17"/>
    </row>
    <row r="21132" spans="22:22" x14ac:dyDescent="0.35">
      <c r="V21132" s="17"/>
    </row>
    <row r="21133" spans="22:22" x14ac:dyDescent="0.35">
      <c r="V21133" s="17"/>
    </row>
    <row r="21134" spans="22:22" x14ac:dyDescent="0.35">
      <c r="V21134" s="17"/>
    </row>
    <row r="21135" spans="22:22" x14ac:dyDescent="0.35">
      <c r="V21135" s="17"/>
    </row>
    <row r="21136" spans="22:22" x14ac:dyDescent="0.35">
      <c r="V21136" s="17"/>
    </row>
    <row r="21137" spans="22:22" x14ac:dyDescent="0.35">
      <c r="V21137" s="17"/>
    </row>
    <row r="21138" spans="22:22" x14ac:dyDescent="0.35">
      <c r="V21138" s="17"/>
    </row>
    <row r="21139" spans="22:22" x14ac:dyDescent="0.35">
      <c r="V21139" s="17"/>
    </row>
    <row r="21140" spans="22:22" x14ac:dyDescent="0.35">
      <c r="V21140" s="17"/>
    </row>
    <row r="21141" spans="22:22" x14ac:dyDescent="0.35">
      <c r="V21141" s="17"/>
    </row>
    <row r="21142" spans="22:22" x14ac:dyDescent="0.35">
      <c r="V21142" s="17"/>
    </row>
    <row r="21143" spans="22:22" x14ac:dyDescent="0.35">
      <c r="V21143" s="17"/>
    </row>
    <row r="21144" spans="22:22" x14ac:dyDescent="0.35">
      <c r="V21144" s="17"/>
    </row>
    <row r="21145" spans="22:22" x14ac:dyDescent="0.35">
      <c r="V21145" s="17"/>
    </row>
    <row r="21146" spans="22:22" x14ac:dyDescent="0.35">
      <c r="V21146" s="17"/>
    </row>
    <row r="21147" spans="22:22" x14ac:dyDescent="0.35">
      <c r="V21147" s="17"/>
    </row>
    <row r="21148" spans="22:22" x14ac:dyDescent="0.35">
      <c r="V21148" s="17"/>
    </row>
    <row r="21149" spans="22:22" x14ac:dyDescent="0.35">
      <c r="V21149" s="17"/>
    </row>
    <row r="21150" spans="22:22" x14ac:dyDescent="0.35">
      <c r="V21150" s="17"/>
    </row>
    <row r="21151" spans="22:22" x14ac:dyDescent="0.35">
      <c r="V21151" s="17"/>
    </row>
    <row r="21152" spans="22:22" x14ac:dyDescent="0.35">
      <c r="V21152" s="17"/>
    </row>
    <row r="21153" spans="22:22" x14ac:dyDescent="0.35">
      <c r="V21153" s="17"/>
    </row>
    <row r="21154" spans="22:22" x14ac:dyDescent="0.35">
      <c r="V21154" s="17"/>
    </row>
    <row r="21155" spans="22:22" x14ac:dyDescent="0.35">
      <c r="V21155" s="17"/>
    </row>
    <row r="21156" spans="22:22" x14ac:dyDescent="0.35">
      <c r="V21156" s="17"/>
    </row>
    <row r="21157" spans="22:22" x14ac:dyDescent="0.35">
      <c r="V21157" s="17"/>
    </row>
    <row r="21158" spans="22:22" x14ac:dyDescent="0.35">
      <c r="V21158" s="17"/>
    </row>
    <row r="21159" spans="22:22" x14ac:dyDescent="0.35">
      <c r="V21159" s="17"/>
    </row>
    <row r="21160" spans="22:22" x14ac:dyDescent="0.35">
      <c r="V21160" s="17"/>
    </row>
    <row r="21161" spans="22:22" x14ac:dyDescent="0.35">
      <c r="V21161" s="17"/>
    </row>
    <row r="21162" spans="22:22" x14ac:dyDescent="0.35">
      <c r="V21162" s="17"/>
    </row>
    <row r="21163" spans="22:22" x14ac:dyDescent="0.35">
      <c r="V21163" s="17"/>
    </row>
    <row r="21164" spans="22:22" x14ac:dyDescent="0.35">
      <c r="V21164" s="17"/>
    </row>
    <row r="21165" spans="22:22" x14ac:dyDescent="0.35">
      <c r="V21165" s="17"/>
    </row>
    <row r="21166" spans="22:22" x14ac:dyDescent="0.35">
      <c r="V21166" s="17"/>
    </row>
    <row r="21167" spans="22:22" x14ac:dyDescent="0.35">
      <c r="V21167" s="17"/>
    </row>
    <row r="21168" spans="22:22" x14ac:dyDescent="0.35">
      <c r="V21168" s="17"/>
    </row>
    <row r="21169" spans="22:22" x14ac:dyDescent="0.35">
      <c r="V21169" s="17"/>
    </row>
    <row r="21170" spans="22:22" x14ac:dyDescent="0.35">
      <c r="V21170" s="17"/>
    </row>
    <row r="21171" spans="22:22" x14ac:dyDescent="0.35">
      <c r="V21171" s="17"/>
    </row>
    <row r="21172" spans="22:22" x14ac:dyDescent="0.35">
      <c r="V21172" s="17"/>
    </row>
    <row r="21173" spans="22:22" x14ac:dyDescent="0.35">
      <c r="V21173" s="17"/>
    </row>
    <row r="21174" spans="22:22" x14ac:dyDescent="0.35">
      <c r="V21174" s="17"/>
    </row>
    <row r="21175" spans="22:22" x14ac:dyDescent="0.35">
      <c r="V21175" s="17"/>
    </row>
    <row r="21176" spans="22:22" x14ac:dyDescent="0.35">
      <c r="V21176" s="17"/>
    </row>
    <row r="21177" spans="22:22" x14ac:dyDescent="0.35">
      <c r="V21177" s="17"/>
    </row>
    <row r="21178" spans="22:22" x14ac:dyDescent="0.35">
      <c r="V21178" s="17"/>
    </row>
    <row r="21179" spans="22:22" x14ac:dyDescent="0.35">
      <c r="V21179" s="17"/>
    </row>
    <row r="21180" spans="22:22" x14ac:dyDescent="0.35">
      <c r="V21180" s="17"/>
    </row>
    <row r="21181" spans="22:22" x14ac:dyDescent="0.35">
      <c r="V21181" s="17"/>
    </row>
    <row r="21182" spans="22:22" x14ac:dyDescent="0.35">
      <c r="V21182" s="17"/>
    </row>
    <row r="21183" spans="22:22" x14ac:dyDescent="0.35">
      <c r="V21183" s="17"/>
    </row>
    <row r="21184" spans="22:22" x14ac:dyDescent="0.35">
      <c r="V21184" s="17"/>
    </row>
    <row r="21185" spans="22:22" x14ac:dyDescent="0.35">
      <c r="V21185" s="17"/>
    </row>
    <row r="21186" spans="22:22" x14ac:dyDescent="0.35">
      <c r="V21186" s="17"/>
    </row>
    <row r="21187" spans="22:22" x14ac:dyDescent="0.35">
      <c r="V21187" s="17"/>
    </row>
    <row r="21188" spans="22:22" x14ac:dyDescent="0.35">
      <c r="V21188" s="17"/>
    </row>
    <row r="21189" spans="22:22" x14ac:dyDescent="0.35">
      <c r="V21189" s="17"/>
    </row>
    <row r="21190" spans="22:22" x14ac:dyDescent="0.35">
      <c r="V21190" s="17"/>
    </row>
    <row r="21191" spans="22:22" x14ac:dyDescent="0.35">
      <c r="V21191" s="17"/>
    </row>
    <row r="21192" spans="22:22" x14ac:dyDescent="0.35">
      <c r="V21192" s="17"/>
    </row>
    <row r="21193" spans="22:22" x14ac:dyDescent="0.35">
      <c r="V21193" s="17"/>
    </row>
    <row r="21194" spans="22:22" x14ac:dyDescent="0.35">
      <c r="V21194" s="17"/>
    </row>
    <row r="21195" spans="22:22" x14ac:dyDescent="0.35">
      <c r="V21195" s="17"/>
    </row>
    <row r="21196" spans="22:22" x14ac:dyDescent="0.35">
      <c r="V21196" s="17"/>
    </row>
    <row r="21197" spans="22:22" x14ac:dyDescent="0.35">
      <c r="V21197" s="17"/>
    </row>
    <row r="21198" spans="22:22" x14ac:dyDescent="0.35">
      <c r="V21198" s="17"/>
    </row>
    <row r="21199" spans="22:22" x14ac:dyDescent="0.35">
      <c r="V21199" s="17"/>
    </row>
    <row r="21200" spans="22:22" x14ac:dyDescent="0.35">
      <c r="V21200" s="17"/>
    </row>
    <row r="21201" spans="22:22" x14ac:dyDescent="0.35">
      <c r="V21201" s="17"/>
    </row>
    <row r="21202" spans="22:22" x14ac:dyDescent="0.35">
      <c r="V21202" s="17"/>
    </row>
    <row r="21203" spans="22:22" x14ac:dyDescent="0.35">
      <c r="V21203" s="17"/>
    </row>
    <row r="21204" spans="22:22" x14ac:dyDescent="0.35">
      <c r="V21204" s="17"/>
    </row>
    <row r="21205" spans="22:22" x14ac:dyDescent="0.35">
      <c r="V21205" s="17"/>
    </row>
    <row r="21206" spans="22:22" x14ac:dyDescent="0.35">
      <c r="V21206" s="17"/>
    </row>
    <row r="21207" spans="22:22" x14ac:dyDescent="0.35">
      <c r="V21207" s="17"/>
    </row>
    <row r="21208" spans="22:22" x14ac:dyDescent="0.35">
      <c r="V21208" s="17"/>
    </row>
    <row r="21209" spans="22:22" x14ac:dyDescent="0.35">
      <c r="V21209" s="17"/>
    </row>
    <row r="21210" spans="22:22" x14ac:dyDescent="0.35">
      <c r="V21210" s="17"/>
    </row>
    <row r="21211" spans="22:22" x14ac:dyDescent="0.35">
      <c r="V21211" s="17"/>
    </row>
    <row r="21212" spans="22:22" x14ac:dyDescent="0.35">
      <c r="V21212" s="17"/>
    </row>
    <row r="21213" spans="22:22" x14ac:dyDescent="0.35">
      <c r="V21213" s="17"/>
    </row>
    <row r="21214" spans="22:22" x14ac:dyDescent="0.35">
      <c r="V21214" s="17"/>
    </row>
    <row r="21215" spans="22:22" x14ac:dyDescent="0.35">
      <c r="V21215" s="17"/>
    </row>
    <row r="21216" spans="22:22" x14ac:dyDescent="0.35">
      <c r="V21216" s="17"/>
    </row>
    <row r="21217" spans="22:22" x14ac:dyDescent="0.35">
      <c r="V21217" s="17"/>
    </row>
    <row r="21218" spans="22:22" x14ac:dyDescent="0.35">
      <c r="V21218" s="17"/>
    </row>
    <row r="21219" spans="22:22" x14ac:dyDescent="0.35">
      <c r="V21219" s="17"/>
    </row>
    <row r="21220" spans="22:22" x14ac:dyDescent="0.35">
      <c r="V21220" s="17"/>
    </row>
    <row r="21221" spans="22:22" x14ac:dyDescent="0.35">
      <c r="V21221" s="17"/>
    </row>
    <row r="21222" spans="22:22" x14ac:dyDescent="0.35">
      <c r="V21222" s="17"/>
    </row>
    <row r="21223" spans="22:22" x14ac:dyDescent="0.35">
      <c r="V21223" s="17"/>
    </row>
    <row r="21224" spans="22:22" x14ac:dyDescent="0.35">
      <c r="V21224" s="17"/>
    </row>
    <row r="21225" spans="22:22" x14ac:dyDescent="0.35">
      <c r="V21225" s="17"/>
    </row>
    <row r="21226" spans="22:22" x14ac:dyDescent="0.35">
      <c r="V21226" s="17"/>
    </row>
    <row r="21227" spans="22:22" x14ac:dyDescent="0.35">
      <c r="V21227" s="17"/>
    </row>
    <row r="21228" spans="22:22" x14ac:dyDescent="0.35">
      <c r="V21228" s="17"/>
    </row>
    <row r="21229" spans="22:22" x14ac:dyDescent="0.35">
      <c r="V21229" s="17"/>
    </row>
    <row r="21230" spans="22:22" x14ac:dyDescent="0.35">
      <c r="V21230" s="17"/>
    </row>
    <row r="21231" spans="22:22" x14ac:dyDescent="0.35">
      <c r="V21231" s="17"/>
    </row>
    <row r="21232" spans="22:22" x14ac:dyDescent="0.35">
      <c r="V21232" s="17"/>
    </row>
    <row r="21233" spans="22:22" x14ac:dyDescent="0.35">
      <c r="V21233" s="17"/>
    </row>
    <row r="21234" spans="22:22" x14ac:dyDescent="0.35">
      <c r="V21234" s="17"/>
    </row>
    <row r="21235" spans="22:22" x14ac:dyDescent="0.35">
      <c r="V21235" s="17"/>
    </row>
    <row r="21236" spans="22:22" x14ac:dyDescent="0.35">
      <c r="V21236" s="17"/>
    </row>
    <row r="21237" spans="22:22" x14ac:dyDescent="0.35">
      <c r="V21237" s="17"/>
    </row>
    <row r="21238" spans="22:22" x14ac:dyDescent="0.35">
      <c r="V21238" s="17"/>
    </row>
    <row r="21239" spans="22:22" x14ac:dyDescent="0.35">
      <c r="V21239" s="17"/>
    </row>
    <row r="21240" spans="22:22" x14ac:dyDescent="0.35">
      <c r="V21240" s="17"/>
    </row>
    <row r="21241" spans="22:22" x14ac:dyDescent="0.35">
      <c r="V21241" s="17"/>
    </row>
    <row r="21242" spans="22:22" x14ac:dyDescent="0.35">
      <c r="V21242" s="17"/>
    </row>
    <row r="21243" spans="22:22" x14ac:dyDescent="0.35">
      <c r="V21243" s="17"/>
    </row>
    <row r="21244" spans="22:22" x14ac:dyDescent="0.35">
      <c r="V21244" s="17"/>
    </row>
    <row r="21245" spans="22:22" x14ac:dyDescent="0.35">
      <c r="V21245" s="17"/>
    </row>
    <row r="21246" spans="22:22" x14ac:dyDescent="0.35">
      <c r="V21246" s="17"/>
    </row>
    <row r="21247" spans="22:22" x14ac:dyDescent="0.35">
      <c r="V21247" s="17"/>
    </row>
    <row r="21248" spans="22:22" x14ac:dyDescent="0.35">
      <c r="V21248" s="17"/>
    </row>
    <row r="21249" spans="22:22" x14ac:dyDescent="0.35">
      <c r="V21249" s="17"/>
    </row>
    <row r="21250" spans="22:22" x14ac:dyDescent="0.35">
      <c r="V21250" s="17"/>
    </row>
    <row r="21251" spans="22:22" x14ac:dyDescent="0.35">
      <c r="V21251" s="17"/>
    </row>
    <row r="21252" spans="22:22" x14ac:dyDescent="0.35">
      <c r="V21252" s="17"/>
    </row>
    <row r="21253" spans="22:22" x14ac:dyDescent="0.35">
      <c r="V21253" s="17"/>
    </row>
    <row r="21254" spans="22:22" x14ac:dyDescent="0.35">
      <c r="V21254" s="17"/>
    </row>
    <row r="21255" spans="22:22" x14ac:dyDescent="0.35">
      <c r="V21255" s="17"/>
    </row>
    <row r="21256" spans="22:22" x14ac:dyDescent="0.35">
      <c r="V21256" s="17"/>
    </row>
    <row r="21257" spans="22:22" x14ac:dyDescent="0.35">
      <c r="V21257" s="17"/>
    </row>
    <row r="21258" spans="22:22" x14ac:dyDescent="0.35">
      <c r="V21258" s="17"/>
    </row>
    <row r="21259" spans="22:22" x14ac:dyDescent="0.35">
      <c r="V21259" s="17"/>
    </row>
    <row r="21260" spans="22:22" x14ac:dyDescent="0.35">
      <c r="V21260" s="17"/>
    </row>
    <row r="21261" spans="22:22" x14ac:dyDescent="0.35">
      <c r="V21261" s="17"/>
    </row>
    <row r="21262" spans="22:22" x14ac:dyDescent="0.35">
      <c r="V21262" s="17"/>
    </row>
    <row r="21263" spans="22:22" x14ac:dyDescent="0.35">
      <c r="V21263" s="17"/>
    </row>
    <row r="21264" spans="22:22" x14ac:dyDescent="0.35">
      <c r="V21264" s="17"/>
    </row>
    <row r="21265" spans="22:22" x14ac:dyDescent="0.35">
      <c r="V21265" s="17"/>
    </row>
    <row r="21266" spans="22:22" x14ac:dyDescent="0.35">
      <c r="V21266" s="17"/>
    </row>
    <row r="21267" spans="22:22" x14ac:dyDescent="0.35">
      <c r="V21267" s="17"/>
    </row>
    <row r="21268" spans="22:22" x14ac:dyDescent="0.35">
      <c r="V21268" s="17"/>
    </row>
    <row r="21269" spans="22:22" x14ac:dyDescent="0.35">
      <c r="V21269" s="17"/>
    </row>
    <row r="21270" spans="22:22" x14ac:dyDescent="0.35">
      <c r="V21270" s="17"/>
    </row>
    <row r="21271" spans="22:22" x14ac:dyDescent="0.35">
      <c r="V21271" s="17"/>
    </row>
    <row r="21272" spans="22:22" x14ac:dyDescent="0.35">
      <c r="V21272" s="17"/>
    </row>
    <row r="21273" spans="22:22" x14ac:dyDescent="0.35">
      <c r="V21273" s="17"/>
    </row>
    <row r="21274" spans="22:22" x14ac:dyDescent="0.35">
      <c r="V21274" s="17"/>
    </row>
    <row r="21275" spans="22:22" x14ac:dyDescent="0.35">
      <c r="V21275" s="17"/>
    </row>
    <row r="21276" spans="22:22" x14ac:dyDescent="0.35">
      <c r="V21276" s="17"/>
    </row>
    <row r="21277" spans="22:22" x14ac:dyDescent="0.35">
      <c r="V21277" s="17"/>
    </row>
    <row r="21278" spans="22:22" x14ac:dyDescent="0.35">
      <c r="V21278" s="17"/>
    </row>
    <row r="21279" spans="22:22" x14ac:dyDescent="0.35">
      <c r="V21279" s="17"/>
    </row>
    <row r="21280" spans="22:22" x14ac:dyDescent="0.35">
      <c r="V21280" s="17"/>
    </row>
    <row r="21281" spans="22:22" x14ac:dyDescent="0.35">
      <c r="V21281" s="17"/>
    </row>
    <row r="21282" spans="22:22" x14ac:dyDescent="0.35">
      <c r="V21282" s="17"/>
    </row>
    <row r="21283" spans="22:22" x14ac:dyDescent="0.35">
      <c r="V21283" s="17"/>
    </row>
    <row r="21284" spans="22:22" x14ac:dyDescent="0.35">
      <c r="V21284" s="17"/>
    </row>
    <row r="21285" spans="22:22" x14ac:dyDescent="0.35">
      <c r="V21285" s="17"/>
    </row>
    <row r="21286" spans="22:22" x14ac:dyDescent="0.35">
      <c r="V21286" s="17"/>
    </row>
    <row r="21287" spans="22:22" x14ac:dyDescent="0.35">
      <c r="V21287" s="17"/>
    </row>
    <row r="21288" spans="22:22" x14ac:dyDescent="0.35">
      <c r="V21288" s="17"/>
    </row>
    <row r="21289" spans="22:22" x14ac:dyDescent="0.35">
      <c r="V21289" s="17"/>
    </row>
    <row r="21290" spans="22:22" x14ac:dyDescent="0.35">
      <c r="V21290" s="17"/>
    </row>
    <row r="21291" spans="22:22" x14ac:dyDescent="0.35">
      <c r="V21291" s="17"/>
    </row>
    <row r="21292" spans="22:22" x14ac:dyDescent="0.35">
      <c r="V21292" s="17"/>
    </row>
    <row r="21293" spans="22:22" x14ac:dyDescent="0.35">
      <c r="V21293" s="17"/>
    </row>
    <row r="21294" spans="22:22" x14ac:dyDescent="0.35">
      <c r="V21294" s="17"/>
    </row>
    <row r="21295" spans="22:22" x14ac:dyDescent="0.35">
      <c r="V21295" s="17"/>
    </row>
    <row r="21296" spans="22:22" x14ac:dyDescent="0.35">
      <c r="V21296" s="17"/>
    </row>
    <row r="21297" spans="22:22" x14ac:dyDescent="0.35">
      <c r="V21297" s="17"/>
    </row>
    <row r="21298" spans="22:22" x14ac:dyDescent="0.35">
      <c r="V21298" s="17"/>
    </row>
    <row r="21299" spans="22:22" x14ac:dyDescent="0.35">
      <c r="V21299" s="17"/>
    </row>
    <row r="21300" spans="22:22" x14ac:dyDescent="0.35">
      <c r="V21300" s="17"/>
    </row>
    <row r="21301" spans="22:22" x14ac:dyDescent="0.35">
      <c r="V21301" s="17"/>
    </row>
    <row r="21302" spans="22:22" x14ac:dyDescent="0.35">
      <c r="V21302" s="17"/>
    </row>
    <row r="21303" spans="22:22" x14ac:dyDescent="0.35">
      <c r="V21303" s="17"/>
    </row>
    <row r="21304" spans="22:22" x14ac:dyDescent="0.35">
      <c r="V21304" s="17"/>
    </row>
    <row r="21305" spans="22:22" x14ac:dyDescent="0.35">
      <c r="V21305" s="17"/>
    </row>
    <row r="21306" spans="22:22" x14ac:dyDescent="0.35">
      <c r="V21306" s="17"/>
    </row>
    <row r="21307" spans="22:22" x14ac:dyDescent="0.35">
      <c r="V21307" s="17"/>
    </row>
    <row r="21308" spans="22:22" x14ac:dyDescent="0.35">
      <c r="V21308" s="17"/>
    </row>
    <row r="21309" spans="22:22" x14ac:dyDescent="0.35">
      <c r="V21309" s="17"/>
    </row>
    <row r="21310" spans="22:22" x14ac:dyDescent="0.35">
      <c r="V21310" s="17"/>
    </row>
    <row r="21311" spans="22:22" x14ac:dyDescent="0.35">
      <c r="V21311" s="17"/>
    </row>
    <row r="21312" spans="22:22" x14ac:dyDescent="0.35">
      <c r="V21312" s="17"/>
    </row>
    <row r="21313" spans="22:22" x14ac:dyDescent="0.35">
      <c r="V21313" s="17"/>
    </row>
    <row r="21314" spans="22:22" x14ac:dyDescent="0.35">
      <c r="V21314" s="17"/>
    </row>
    <row r="21315" spans="22:22" x14ac:dyDescent="0.35">
      <c r="V21315" s="17"/>
    </row>
    <row r="21316" spans="22:22" x14ac:dyDescent="0.35">
      <c r="V21316" s="17"/>
    </row>
    <row r="21317" spans="22:22" x14ac:dyDescent="0.35">
      <c r="V21317" s="17"/>
    </row>
    <row r="21318" spans="22:22" x14ac:dyDescent="0.35">
      <c r="V21318" s="17"/>
    </row>
    <row r="21319" spans="22:22" x14ac:dyDescent="0.35">
      <c r="V21319" s="17"/>
    </row>
    <row r="21320" spans="22:22" x14ac:dyDescent="0.35">
      <c r="V21320" s="17"/>
    </row>
    <row r="21321" spans="22:22" x14ac:dyDescent="0.35">
      <c r="V21321" s="17"/>
    </row>
    <row r="21322" spans="22:22" x14ac:dyDescent="0.35">
      <c r="V21322" s="17"/>
    </row>
    <row r="21323" spans="22:22" x14ac:dyDescent="0.35">
      <c r="V21323" s="17"/>
    </row>
    <row r="21324" spans="22:22" x14ac:dyDescent="0.35">
      <c r="V21324" s="17"/>
    </row>
    <row r="21325" spans="22:22" x14ac:dyDescent="0.35">
      <c r="V21325" s="17"/>
    </row>
    <row r="21326" spans="22:22" x14ac:dyDescent="0.35">
      <c r="V21326" s="17"/>
    </row>
    <row r="21327" spans="22:22" x14ac:dyDescent="0.35">
      <c r="V21327" s="17"/>
    </row>
    <row r="21328" spans="22:22" x14ac:dyDescent="0.35">
      <c r="V21328" s="17"/>
    </row>
    <row r="21329" spans="22:22" x14ac:dyDescent="0.35">
      <c r="V21329" s="17"/>
    </row>
    <row r="21330" spans="22:22" x14ac:dyDescent="0.35">
      <c r="V21330" s="17"/>
    </row>
    <row r="21331" spans="22:22" x14ac:dyDescent="0.35">
      <c r="V21331" s="17"/>
    </row>
    <row r="21332" spans="22:22" x14ac:dyDescent="0.35">
      <c r="V21332" s="17"/>
    </row>
    <row r="21333" spans="22:22" x14ac:dyDescent="0.35">
      <c r="V21333" s="17"/>
    </row>
    <row r="21334" spans="22:22" x14ac:dyDescent="0.35">
      <c r="V21334" s="17"/>
    </row>
    <row r="21335" spans="22:22" x14ac:dyDescent="0.35">
      <c r="V21335" s="17"/>
    </row>
    <row r="21336" spans="22:22" x14ac:dyDescent="0.35">
      <c r="V21336" s="17"/>
    </row>
    <row r="21337" spans="22:22" x14ac:dyDescent="0.35">
      <c r="V21337" s="17"/>
    </row>
    <row r="21338" spans="22:22" x14ac:dyDescent="0.35">
      <c r="V21338" s="17"/>
    </row>
    <row r="21339" spans="22:22" x14ac:dyDescent="0.35">
      <c r="V21339" s="17"/>
    </row>
    <row r="21340" spans="22:22" x14ac:dyDescent="0.35">
      <c r="V21340" s="17"/>
    </row>
    <row r="21341" spans="22:22" x14ac:dyDescent="0.35">
      <c r="V21341" s="17"/>
    </row>
    <row r="21342" spans="22:22" x14ac:dyDescent="0.35">
      <c r="V21342" s="17"/>
    </row>
    <row r="21343" spans="22:22" x14ac:dyDescent="0.35">
      <c r="V21343" s="17"/>
    </row>
    <row r="21344" spans="22:22" x14ac:dyDescent="0.35">
      <c r="V21344" s="17"/>
    </row>
    <row r="21345" spans="22:22" x14ac:dyDescent="0.35">
      <c r="V21345" s="17"/>
    </row>
    <row r="21346" spans="22:22" x14ac:dyDescent="0.35">
      <c r="V21346" s="17"/>
    </row>
    <row r="21347" spans="22:22" x14ac:dyDescent="0.35">
      <c r="V21347" s="17"/>
    </row>
    <row r="21348" spans="22:22" x14ac:dyDescent="0.35">
      <c r="V21348" s="17"/>
    </row>
    <row r="21349" spans="22:22" x14ac:dyDescent="0.35">
      <c r="V21349" s="17"/>
    </row>
    <row r="21350" spans="22:22" x14ac:dyDescent="0.35">
      <c r="V21350" s="17"/>
    </row>
    <row r="21351" spans="22:22" x14ac:dyDescent="0.35">
      <c r="V21351" s="17"/>
    </row>
    <row r="21352" spans="22:22" x14ac:dyDescent="0.35">
      <c r="V21352" s="17"/>
    </row>
    <row r="21353" spans="22:22" x14ac:dyDescent="0.35">
      <c r="V21353" s="17"/>
    </row>
    <row r="21354" spans="22:22" x14ac:dyDescent="0.35">
      <c r="V21354" s="17"/>
    </row>
    <row r="21355" spans="22:22" x14ac:dyDescent="0.35">
      <c r="V21355" s="17"/>
    </row>
    <row r="21356" spans="22:22" x14ac:dyDescent="0.35">
      <c r="V21356" s="17"/>
    </row>
    <row r="21357" spans="22:22" x14ac:dyDescent="0.35">
      <c r="V21357" s="17"/>
    </row>
    <row r="21358" spans="22:22" x14ac:dyDescent="0.35">
      <c r="V21358" s="17"/>
    </row>
    <row r="21359" spans="22:22" x14ac:dyDescent="0.35">
      <c r="V21359" s="17"/>
    </row>
    <row r="21360" spans="22:22" x14ac:dyDescent="0.35">
      <c r="V21360" s="17"/>
    </row>
    <row r="21361" spans="22:22" x14ac:dyDescent="0.35">
      <c r="V21361" s="17"/>
    </row>
    <row r="21362" spans="22:22" x14ac:dyDescent="0.35">
      <c r="V21362" s="17"/>
    </row>
    <row r="21363" spans="22:22" x14ac:dyDescent="0.35">
      <c r="V21363" s="17"/>
    </row>
    <row r="21364" spans="22:22" x14ac:dyDescent="0.35">
      <c r="V21364" s="17"/>
    </row>
    <row r="21365" spans="22:22" x14ac:dyDescent="0.35">
      <c r="V21365" s="17"/>
    </row>
    <row r="21366" spans="22:22" x14ac:dyDescent="0.35">
      <c r="V21366" s="17"/>
    </row>
    <row r="21367" spans="22:22" x14ac:dyDescent="0.35">
      <c r="V21367" s="17"/>
    </row>
    <row r="21368" spans="22:22" x14ac:dyDescent="0.35">
      <c r="V21368" s="17"/>
    </row>
    <row r="21369" spans="22:22" x14ac:dyDescent="0.35">
      <c r="V21369" s="17"/>
    </row>
    <row r="21370" spans="22:22" x14ac:dyDescent="0.35">
      <c r="V21370" s="17"/>
    </row>
    <row r="21371" spans="22:22" x14ac:dyDescent="0.35">
      <c r="V21371" s="17"/>
    </row>
    <row r="21372" spans="22:22" x14ac:dyDescent="0.35">
      <c r="V21372" s="17"/>
    </row>
    <row r="21373" spans="22:22" x14ac:dyDescent="0.35">
      <c r="V21373" s="17"/>
    </row>
    <row r="21374" spans="22:22" x14ac:dyDescent="0.35">
      <c r="V21374" s="17"/>
    </row>
    <row r="21375" spans="22:22" x14ac:dyDescent="0.35">
      <c r="V21375" s="17"/>
    </row>
    <row r="21376" spans="22:22" x14ac:dyDescent="0.35">
      <c r="V21376" s="17"/>
    </row>
    <row r="21377" spans="22:22" x14ac:dyDescent="0.35">
      <c r="V21377" s="17"/>
    </row>
    <row r="21378" spans="22:22" x14ac:dyDescent="0.35">
      <c r="V21378" s="17"/>
    </row>
    <row r="21379" spans="22:22" x14ac:dyDescent="0.35">
      <c r="V21379" s="17"/>
    </row>
    <row r="21380" spans="22:22" x14ac:dyDescent="0.35">
      <c r="V21380" s="17"/>
    </row>
    <row r="21381" spans="22:22" x14ac:dyDescent="0.35">
      <c r="V21381" s="17"/>
    </row>
    <row r="21382" spans="22:22" x14ac:dyDescent="0.35">
      <c r="V21382" s="17"/>
    </row>
    <row r="21383" spans="22:22" x14ac:dyDescent="0.35">
      <c r="V21383" s="17"/>
    </row>
    <row r="21384" spans="22:22" x14ac:dyDescent="0.35">
      <c r="V21384" s="17"/>
    </row>
    <row r="21385" spans="22:22" x14ac:dyDescent="0.35">
      <c r="V21385" s="17"/>
    </row>
    <row r="21386" spans="22:22" x14ac:dyDescent="0.35">
      <c r="V21386" s="17"/>
    </row>
    <row r="21387" spans="22:22" x14ac:dyDescent="0.35">
      <c r="V21387" s="17"/>
    </row>
    <row r="21388" spans="22:22" x14ac:dyDescent="0.35">
      <c r="V21388" s="17"/>
    </row>
    <row r="21389" spans="22:22" x14ac:dyDescent="0.35">
      <c r="V21389" s="17"/>
    </row>
    <row r="21390" spans="22:22" x14ac:dyDescent="0.35">
      <c r="V21390" s="17"/>
    </row>
    <row r="21391" spans="22:22" x14ac:dyDescent="0.35">
      <c r="V21391" s="17"/>
    </row>
    <row r="21392" spans="22:22" x14ac:dyDescent="0.35">
      <c r="V21392" s="17"/>
    </row>
    <row r="21393" spans="22:22" x14ac:dyDescent="0.35">
      <c r="V21393" s="17"/>
    </row>
    <row r="21394" spans="22:22" x14ac:dyDescent="0.35">
      <c r="V21394" s="17"/>
    </row>
    <row r="21395" spans="22:22" x14ac:dyDescent="0.35">
      <c r="V21395" s="17"/>
    </row>
    <row r="21396" spans="22:22" x14ac:dyDescent="0.35">
      <c r="V21396" s="17"/>
    </row>
    <row r="21397" spans="22:22" x14ac:dyDescent="0.35">
      <c r="V21397" s="17"/>
    </row>
    <row r="21398" spans="22:22" x14ac:dyDescent="0.35">
      <c r="V21398" s="17"/>
    </row>
    <row r="21399" spans="22:22" x14ac:dyDescent="0.35">
      <c r="V21399" s="17"/>
    </row>
    <row r="21400" spans="22:22" x14ac:dyDescent="0.35">
      <c r="V21400" s="17"/>
    </row>
    <row r="21401" spans="22:22" x14ac:dyDescent="0.35">
      <c r="V21401" s="17"/>
    </row>
    <row r="21402" spans="22:22" x14ac:dyDescent="0.35">
      <c r="V21402" s="17"/>
    </row>
    <row r="21403" spans="22:22" x14ac:dyDescent="0.35">
      <c r="V21403" s="17"/>
    </row>
    <row r="21404" spans="22:22" x14ac:dyDescent="0.35">
      <c r="V21404" s="17"/>
    </row>
    <row r="21405" spans="22:22" x14ac:dyDescent="0.35">
      <c r="V21405" s="17"/>
    </row>
    <row r="21406" spans="22:22" x14ac:dyDescent="0.35">
      <c r="V21406" s="17"/>
    </row>
    <row r="21407" spans="22:22" x14ac:dyDescent="0.35">
      <c r="V21407" s="17"/>
    </row>
    <row r="21408" spans="22:22" x14ac:dyDescent="0.35">
      <c r="V21408" s="17"/>
    </row>
    <row r="21409" spans="22:22" x14ac:dyDescent="0.35">
      <c r="V21409" s="17"/>
    </row>
    <row r="21410" spans="22:22" x14ac:dyDescent="0.35">
      <c r="V21410" s="17"/>
    </row>
    <row r="21411" spans="22:22" x14ac:dyDescent="0.35">
      <c r="V21411" s="17"/>
    </row>
    <row r="21412" spans="22:22" x14ac:dyDescent="0.35">
      <c r="V21412" s="17"/>
    </row>
    <row r="21413" spans="22:22" x14ac:dyDescent="0.35">
      <c r="V21413" s="17"/>
    </row>
    <row r="21414" spans="22:22" x14ac:dyDescent="0.35">
      <c r="V21414" s="17"/>
    </row>
    <row r="21415" spans="22:22" x14ac:dyDescent="0.35">
      <c r="V21415" s="17"/>
    </row>
    <row r="21416" spans="22:22" x14ac:dyDescent="0.35">
      <c r="V21416" s="17"/>
    </row>
    <row r="21417" spans="22:22" x14ac:dyDescent="0.35">
      <c r="V21417" s="17"/>
    </row>
    <row r="21418" spans="22:22" x14ac:dyDescent="0.35">
      <c r="V21418" s="17"/>
    </row>
    <row r="21419" spans="22:22" x14ac:dyDescent="0.35">
      <c r="V21419" s="17"/>
    </row>
    <row r="21420" spans="22:22" x14ac:dyDescent="0.35">
      <c r="V21420" s="17"/>
    </row>
    <row r="21421" spans="22:22" x14ac:dyDescent="0.35">
      <c r="V21421" s="17"/>
    </row>
    <row r="21422" spans="22:22" x14ac:dyDescent="0.35">
      <c r="V21422" s="17"/>
    </row>
    <row r="21423" spans="22:22" x14ac:dyDescent="0.35">
      <c r="V21423" s="17"/>
    </row>
    <row r="21424" spans="22:22" x14ac:dyDescent="0.35">
      <c r="V21424" s="17"/>
    </row>
    <row r="21425" spans="22:22" x14ac:dyDescent="0.35">
      <c r="V21425" s="17"/>
    </row>
    <row r="21426" spans="22:22" x14ac:dyDescent="0.35">
      <c r="V21426" s="17"/>
    </row>
    <row r="21427" spans="22:22" x14ac:dyDescent="0.35">
      <c r="V21427" s="17"/>
    </row>
    <row r="21428" spans="22:22" x14ac:dyDescent="0.35">
      <c r="V21428" s="17"/>
    </row>
    <row r="21429" spans="22:22" x14ac:dyDescent="0.35">
      <c r="V21429" s="17"/>
    </row>
    <row r="21430" spans="22:22" x14ac:dyDescent="0.35">
      <c r="V21430" s="17"/>
    </row>
    <row r="21431" spans="22:22" x14ac:dyDescent="0.35">
      <c r="V21431" s="17"/>
    </row>
    <row r="21432" spans="22:22" x14ac:dyDescent="0.35">
      <c r="V21432" s="17"/>
    </row>
    <row r="21433" spans="22:22" x14ac:dyDescent="0.35">
      <c r="V21433" s="17"/>
    </row>
    <row r="21434" spans="22:22" x14ac:dyDescent="0.35">
      <c r="V21434" s="17"/>
    </row>
    <row r="21435" spans="22:22" x14ac:dyDescent="0.35">
      <c r="V21435" s="17"/>
    </row>
    <row r="21436" spans="22:22" x14ac:dyDescent="0.35">
      <c r="V21436" s="17"/>
    </row>
    <row r="21437" spans="22:22" x14ac:dyDescent="0.35">
      <c r="V21437" s="17"/>
    </row>
    <row r="21438" spans="22:22" x14ac:dyDescent="0.35">
      <c r="V21438" s="17"/>
    </row>
    <row r="21439" spans="22:22" x14ac:dyDescent="0.35">
      <c r="V21439" s="17"/>
    </row>
    <row r="21440" spans="22:22" x14ac:dyDescent="0.35">
      <c r="V21440" s="17"/>
    </row>
    <row r="21441" spans="22:22" x14ac:dyDescent="0.35">
      <c r="V21441" s="17"/>
    </row>
    <row r="21442" spans="22:22" x14ac:dyDescent="0.35">
      <c r="V21442" s="17"/>
    </row>
    <row r="21443" spans="22:22" x14ac:dyDescent="0.35">
      <c r="V21443" s="17"/>
    </row>
    <row r="21444" spans="22:22" x14ac:dyDescent="0.35">
      <c r="V21444" s="17"/>
    </row>
    <row r="21445" spans="22:22" x14ac:dyDescent="0.35">
      <c r="V21445" s="17"/>
    </row>
    <row r="21446" spans="22:22" x14ac:dyDescent="0.35">
      <c r="V21446" s="17"/>
    </row>
    <row r="21447" spans="22:22" x14ac:dyDescent="0.35">
      <c r="V21447" s="17"/>
    </row>
    <row r="21448" spans="22:22" x14ac:dyDescent="0.35">
      <c r="V21448" s="17"/>
    </row>
    <row r="21449" spans="22:22" x14ac:dyDescent="0.35">
      <c r="V21449" s="17"/>
    </row>
    <row r="21450" spans="22:22" x14ac:dyDescent="0.35">
      <c r="V21450" s="17"/>
    </row>
    <row r="21451" spans="22:22" x14ac:dyDescent="0.35">
      <c r="V21451" s="17"/>
    </row>
    <row r="21452" spans="22:22" x14ac:dyDescent="0.35">
      <c r="V21452" s="17"/>
    </row>
    <row r="21453" spans="22:22" x14ac:dyDescent="0.35">
      <c r="V21453" s="17"/>
    </row>
    <row r="21454" spans="22:22" x14ac:dyDescent="0.35">
      <c r="V21454" s="17"/>
    </row>
    <row r="21455" spans="22:22" x14ac:dyDescent="0.35">
      <c r="V21455" s="17"/>
    </row>
    <row r="21456" spans="22:22" x14ac:dyDescent="0.35">
      <c r="V21456" s="17"/>
    </row>
    <row r="21457" spans="22:22" x14ac:dyDescent="0.35">
      <c r="V21457" s="17"/>
    </row>
    <row r="21458" spans="22:22" x14ac:dyDescent="0.35">
      <c r="V21458" s="17"/>
    </row>
    <row r="21459" spans="22:22" x14ac:dyDescent="0.35">
      <c r="V21459" s="17"/>
    </row>
    <row r="21460" spans="22:22" x14ac:dyDescent="0.35">
      <c r="V21460" s="17"/>
    </row>
    <row r="21461" spans="22:22" x14ac:dyDescent="0.35">
      <c r="V21461" s="17"/>
    </row>
    <row r="21462" spans="22:22" x14ac:dyDescent="0.35">
      <c r="V21462" s="17"/>
    </row>
    <row r="21463" spans="22:22" x14ac:dyDescent="0.35">
      <c r="V21463" s="17"/>
    </row>
    <row r="21464" spans="22:22" x14ac:dyDescent="0.35">
      <c r="V21464" s="17"/>
    </row>
    <row r="21465" spans="22:22" x14ac:dyDescent="0.35">
      <c r="V21465" s="17"/>
    </row>
    <row r="21466" spans="22:22" x14ac:dyDescent="0.35">
      <c r="V21466" s="17"/>
    </row>
    <row r="21467" spans="22:22" x14ac:dyDescent="0.35">
      <c r="V21467" s="17"/>
    </row>
    <row r="21468" spans="22:22" x14ac:dyDescent="0.35">
      <c r="V21468" s="17"/>
    </row>
    <row r="21469" spans="22:22" x14ac:dyDescent="0.35">
      <c r="V21469" s="17"/>
    </row>
    <row r="21470" spans="22:22" x14ac:dyDescent="0.35">
      <c r="V21470" s="17"/>
    </row>
    <row r="21471" spans="22:22" x14ac:dyDescent="0.35">
      <c r="V21471" s="17"/>
    </row>
    <row r="21472" spans="22:22" x14ac:dyDescent="0.35">
      <c r="V21472" s="17"/>
    </row>
    <row r="21473" spans="22:22" x14ac:dyDescent="0.35">
      <c r="V21473" s="17"/>
    </row>
    <row r="21474" spans="22:22" x14ac:dyDescent="0.35">
      <c r="V21474" s="17"/>
    </row>
    <row r="21475" spans="22:22" x14ac:dyDescent="0.35">
      <c r="V21475" s="17"/>
    </row>
    <row r="21476" spans="22:22" x14ac:dyDescent="0.35">
      <c r="V21476" s="17"/>
    </row>
    <row r="21477" spans="22:22" x14ac:dyDescent="0.35">
      <c r="V21477" s="17"/>
    </row>
    <row r="21478" spans="22:22" x14ac:dyDescent="0.35">
      <c r="V21478" s="17"/>
    </row>
    <row r="21479" spans="22:22" x14ac:dyDescent="0.35">
      <c r="V21479" s="17"/>
    </row>
    <row r="21480" spans="22:22" x14ac:dyDescent="0.35">
      <c r="V21480" s="17"/>
    </row>
    <row r="21481" spans="22:22" x14ac:dyDescent="0.35">
      <c r="V21481" s="17"/>
    </row>
    <row r="21482" spans="22:22" x14ac:dyDescent="0.35">
      <c r="V21482" s="17"/>
    </row>
    <row r="21483" spans="22:22" x14ac:dyDescent="0.35">
      <c r="V21483" s="17"/>
    </row>
    <row r="21484" spans="22:22" x14ac:dyDescent="0.35">
      <c r="V21484" s="17"/>
    </row>
    <row r="21485" spans="22:22" x14ac:dyDescent="0.35">
      <c r="V21485" s="17"/>
    </row>
    <row r="21486" spans="22:22" x14ac:dyDescent="0.35">
      <c r="V21486" s="17"/>
    </row>
    <row r="21487" spans="22:22" x14ac:dyDescent="0.35">
      <c r="V21487" s="17"/>
    </row>
    <row r="21488" spans="22:22" x14ac:dyDescent="0.35">
      <c r="V21488" s="17"/>
    </row>
    <row r="21489" spans="22:22" x14ac:dyDescent="0.35">
      <c r="V21489" s="17"/>
    </row>
    <row r="21490" spans="22:22" x14ac:dyDescent="0.35">
      <c r="V21490" s="17"/>
    </row>
    <row r="21491" spans="22:22" x14ac:dyDescent="0.35">
      <c r="V21491" s="17"/>
    </row>
    <row r="21492" spans="22:22" x14ac:dyDescent="0.35">
      <c r="V21492" s="17"/>
    </row>
    <row r="21493" spans="22:22" x14ac:dyDescent="0.35">
      <c r="V21493" s="17"/>
    </row>
    <row r="21494" spans="22:22" x14ac:dyDescent="0.35">
      <c r="V21494" s="17"/>
    </row>
    <row r="21495" spans="22:22" x14ac:dyDescent="0.35">
      <c r="V21495" s="17"/>
    </row>
    <row r="21496" spans="22:22" x14ac:dyDescent="0.35">
      <c r="V21496" s="17"/>
    </row>
    <row r="21497" spans="22:22" x14ac:dyDescent="0.35">
      <c r="V21497" s="17"/>
    </row>
    <row r="21498" spans="22:22" x14ac:dyDescent="0.35">
      <c r="V21498" s="17"/>
    </row>
    <row r="21499" spans="22:22" x14ac:dyDescent="0.35">
      <c r="V21499" s="17"/>
    </row>
    <row r="21500" spans="22:22" x14ac:dyDescent="0.35">
      <c r="V21500" s="17"/>
    </row>
    <row r="21501" spans="22:22" x14ac:dyDescent="0.35">
      <c r="V21501" s="17"/>
    </row>
    <row r="21502" spans="22:22" x14ac:dyDescent="0.35">
      <c r="V21502" s="17"/>
    </row>
    <row r="21503" spans="22:22" x14ac:dyDescent="0.35">
      <c r="V21503" s="17"/>
    </row>
    <row r="21504" spans="22:22" x14ac:dyDescent="0.35">
      <c r="V21504" s="17"/>
    </row>
    <row r="21505" spans="22:22" x14ac:dyDescent="0.35">
      <c r="V21505" s="17"/>
    </row>
    <row r="21506" spans="22:22" x14ac:dyDescent="0.35">
      <c r="V21506" s="17"/>
    </row>
    <row r="21507" spans="22:22" x14ac:dyDescent="0.35">
      <c r="V21507" s="17"/>
    </row>
    <row r="21508" spans="22:22" x14ac:dyDescent="0.35">
      <c r="V21508" s="17"/>
    </row>
    <row r="21509" spans="22:22" x14ac:dyDescent="0.35">
      <c r="V21509" s="17"/>
    </row>
    <row r="21510" spans="22:22" x14ac:dyDescent="0.35">
      <c r="V21510" s="17"/>
    </row>
    <row r="21511" spans="22:22" x14ac:dyDescent="0.35">
      <c r="V21511" s="17"/>
    </row>
    <row r="21512" spans="22:22" x14ac:dyDescent="0.35">
      <c r="V21512" s="17"/>
    </row>
    <row r="21513" spans="22:22" x14ac:dyDescent="0.35">
      <c r="V21513" s="17"/>
    </row>
    <row r="21514" spans="22:22" x14ac:dyDescent="0.35">
      <c r="V21514" s="17"/>
    </row>
    <row r="21515" spans="22:22" x14ac:dyDescent="0.35">
      <c r="V21515" s="17"/>
    </row>
    <row r="21516" spans="22:22" x14ac:dyDescent="0.35">
      <c r="V21516" s="17"/>
    </row>
    <row r="21517" spans="22:22" x14ac:dyDescent="0.35">
      <c r="V21517" s="17"/>
    </row>
    <row r="21518" spans="22:22" x14ac:dyDescent="0.35">
      <c r="V21518" s="17"/>
    </row>
    <row r="21519" spans="22:22" x14ac:dyDescent="0.35">
      <c r="V21519" s="17"/>
    </row>
    <row r="21520" spans="22:22" x14ac:dyDescent="0.35">
      <c r="V21520" s="17"/>
    </row>
    <row r="21521" spans="22:22" x14ac:dyDescent="0.35">
      <c r="V21521" s="17"/>
    </row>
    <row r="21522" spans="22:22" x14ac:dyDescent="0.35">
      <c r="V21522" s="17"/>
    </row>
    <row r="21523" spans="22:22" x14ac:dyDescent="0.35">
      <c r="V21523" s="17"/>
    </row>
    <row r="21524" spans="22:22" x14ac:dyDescent="0.35">
      <c r="V21524" s="17"/>
    </row>
    <row r="21525" spans="22:22" x14ac:dyDescent="0.35">
      <c r="V21525" s="17"/>
    </row>
    <row r="21526" spans="22:22" x14ac:dyDescent="0.35">
      <c r="V21526" s="17"/>
    </row>
    <row r="21527" spans="22:22" x14ac:dyDescent="0.35">
      <c r="V21527" s="17"/>
    </row>
    <row r="21528" spans="22:22" x14ac:dyDescent="0.35">
      <c r="V21528" s="17"/>
    </row>
    <row r="21529" spans="22:22" x14ac:dyDescent="0.35">
      <c r="V21529" s="17"/>
    </row>
    <row r="21530" spans="22:22" x14ac:dyDescent="0.35">
      <c r="V21530" s="17"/>
    </row>
    <row r="21531" spans="22:22" x14ac:dyDescent="0.35">
      <c r="V21531" s="17"/>
    </row>
    <row r="21532" spans="22:22" x14ac:dyDescent="0.35">
      <c r="V21532" s="17"/>
    </row>
    <row r="21533" spans="22:22" x14ac:dyDescent="0.35">
      <c r="V21533" s="17"/>
    </row>
    <row r="21534" spans="22:22" x14ac:dyDescent="0.35">
      <c r="V21534" s="17"/>
    </row>
    <row r="21535" spans="22:22" x14ac:dyDescent="0.35">
      <c r="V21535" s="17"/>
    </row>
    <row r="21536" spans="22:22" x14ac:dyDescent="0.35">
      <c r="V21536" s="17"/>
    </row>
    <row r="21537" spans="22:22" x14ac:dyDescent="0.35">
      <c r="V21537" s="17"/>
    </row>
    <row r="21538" spans="22:22" x14ac:dyDescent="0.35">
      <c r="V21538" s="17"/>
    </row>
    <row r="21539" spans="22:22" x14ac:dyDescent="0.35">
      <c r="V21539" s="17"/>
    </row>
    <row r="21540" spans="22:22" x14ac:dyDescent="0.35">
      <c r="V21540" s="17"/>
    </row>
    <row r="21541" spans="22:22" x14ac:dyDescent="0.35">
      <c r="V21541" s="17"/>
    </row>
    <row r="21542" spans="22:22" x14ac:dyDescent="0.35">
      <c r="V21542" s="17"/>
    </row>
    <row r="21543" spans="22:22" x14ac:dyDescent="0.35">
      <c r="V21543" s="17"/>
    </row>
    <row r="21544" spans="22:22" x14ac:dyDescent="0.35">
      <c r="V21544" s="17"/>
    </row>
    <row r="21545" spans="22:22" x14ac:dyDescent="0.35">
      <c r="V21545" s="17"/>
    </row>
    <row r="21546" spans="22:22" x14ac:dyDescent="0.35">
      <c r="V21546" s="17"/>
    </row>
    <row r="21547" spans="22:22" x14ac:dyDescent="0.35">
      <c r="V21547" s="17"/>
    </row>
    <row r="21548" spans="22:22" x14ac:dyDescent="0.35">
      <c r="V21548" s="17"/>
    </row>
    <row r="21549" spans="22:22" x14ac:dyDescent="0.35">
      <c r="V21549" s="17"/>
    </row>
    <row r="21550" spans="22:22" x14ac:dyDescent="0.35">
      <c r="V21550" s="17"/>
    </row>
    <row r="21551" spans="22:22" x14ac:dyDescent="0.35">
      <c r="V21551" s="17"/>
    </row>
    <row r="21552" spans="22:22" x14ac:dyDescent="0.35">
      <c r="V21552" s="17"/>
    </row>
    <row r="21553" spans="22:22" x14ac:dyDescent="0.35">
      <c r="V21553" s="17"/>
    </row>
    <row r="21554" spans="22:22" x14ac:dyDescent="0.35">
      <c r="V21554" s="17"/>
    </row>
    <row r="21555" spans="22:22" x14ac:dyDescent="0.35">
      <c r="V21555" s="17"/>
    </row>
    <row r="21556" spans="22:22" x14ac:dyDescent="0.35">
      <c r="V21556" s="17"/>
    </row>
    <row r="21557" spans="22:22" x14ac:dyDescent="0.35">
      <c r="V21557" s="17"/>
    </row>
    <row r="21558" spans="22:22" x14ac:dyDescent="0.35">
      <c r="V21558" s="17"/>
    </row>
    <row r="21559" spans="22:22" x14ac:dyDescent="0.35">
      <c r="V21559" s="17"/>
    </row>
    <row r="21560" spans="22:22" x14ac:dyDescent="0.35">
      <c r="V21560" s="17"/>
    </row>
    <row r="21561" spans="22:22" x14ac:dyDescent="0.35">
      <c r="V21561" s="17"/>
    </row>
    <row r="21562" spans="22:22" x14ac:dyDescent="0.35">
      <c r="V21562" s="17"/>
    </row>
    <row r="21563" spans="22:22" x14ac:dyDescent="0.35">
      <c r="V21563" s="17"/>
    </row>
    <row r="21564" spans="22:22" x14ac:dyDescent="0.35">
      <c r="V21564" s="17"/>
    </row>
    <row r="21565" spans="22:22" x14ac:dyDescent="0.35">
      <c r="V21565" s="17"/>
    </row>
    <row r="21566" spans="22:22" x14ac:dyDescent="0.35">
      <c r="V21566" s="17"/>
    </row>
    <row r="21567" spans="22:22" x14ac:dyDescent="0.35">
      <c r="V21567" s="17"/>
    </row>
    <row r="21568" spans="22:22" x14ac:dyDescent="0.35">
      <c r="V21568" s="17"/>
    </row>
    <row r="21569" spans="22:22" x14ac:dyDescent="0.35">
      <c r="V21569" s="17"/>
    </row>
    <row r="21570" spans="22:22" x14ac:dyDescent="0.35">
      <c r="V21570" s="17"/>
    </row>
    <row r="21571" spans="22:22" x14ac:dyDescent="0.35">
      <c r="V21571" s="17"/>
    </row>
    <row r="21572" spans="22:22" x14ac:dyDescent="0.35">
      <c r="V21572" s="17"/>
    </row>
    <row r="21573" spans="22:22" x14ac:dyDescent="0.35">
      <c r="V21573" s="17"/>
    </row>
    <row r="21574" spans="22:22" x14ac:dyDescent="0.35">
      <c r="V21574" s="17"/>
    </row>
    <row r="21575" spans="22:22" x14ac:dyDescent="0.35">
      <c r="V21575" s="17"/>
    </row>
    <row r="21576" spans="22:22" x14ac:dyDescent="0.35">
      <c r="V21576" s="17"/>
    </row>
    <row r="21577" spans="22:22" x14ac:dyDescent="0.35">
      <c r="V21577" s="17"/>
    </row>
    <row r="21578" spans="22:22" x14ac:dyDescent="0.35">
      <c r="V21578" s="17"/>
    </row>
    <row r="21579" spans="22:22" x14ac:dyDescent="0.35">
      <c r="V21579" s="17"/>
    </row>
    <row r="21580" spans="22:22" x14ac:dyDescent="0.35">
      <c r="V21580" s="17"/>
    </row>
    <row r="21581" spans="22:22" x14ac:dyDescent="0.35">
      <c r="V21581" s="17"/>
    </row>
    <row r="21582" spans="22:22" x14ac:dyDescent="0.35">
      <c r="V21582" s="17"/>
    </row>
    <row r="21583" spans="22:22" x14ac:dyDescent="0.35">
      <c r="V21583" s="17"/>
    </row>
    <row r="21584" spans="22:22" x14ac:dyDescent="0.35">
      <c r="V21584" s="17"/>
    </row>
    <row r="21585" spans="22:22" x14ac:dyDescent="0.35">
      <c r="V21585" s="17"/>
    </row>
    <row r="21586" spans="22:22" x14ac:dyDescent="0.35">
      <c r="V21586" s="17"/>
    </row>
    <row r="21587" spans="22:22" x14ac:dyDescent="0.35">
      <c r="V21587" s="17"/>
    </row>
    <row r="21588" spans="22:22" x14ac:dyDescent="0.35">
      <c r="V21588" s="17"/>
    </row>
    <row r="21589" spans="22:22" x14ac:dyDescent="0.35">
      <c r="V21589" s="17"/>
    </row>
    <row r="21590" spans="22:22" x14ac:dyDescent="0.35">
      <c r="V21590" s="17"/>
    </row>
    <row r="21591" spans="22:22" x14ac:dyDescent="0.35">
      <c r="V21591" s="17"/>
    </row>
    <row r="21592" spans="22:22" x14ac:dyDescent="0.35">
      <c r="V21592" s="17"/>
    </row>
    <row r="21593" spans="22:22" x14ac:dyDescent="0.35">
      <c r="V21593" s="17"/>
    </row>
    <row r="21594" spans="22:22" x14ac:dyDescent="0.35">
      <c r="V21594" s="17"/>
    </row>
    <row r="21595" spans="22:22" x14ac:dyDescent="0.35">
      <c r="V21595" s="17"/>
    </row>
    <row r="21596" spans="22:22" x14ac:dyDescent="0.35">
      <c r="V21596" s="17"/>
    </row>
    <row r="21597" spans="22:22" x14ac:dyDescent="0.35">
      <c r="V21597" s="17"/>
    </row>
    <row r="21598" spans="22:22" x14ac:dyDescent="0.35">
      <c r="V21598" s="17"/>
    </row>
    <row r="21599" spans="22:22" x14ac:dyDescent="0.35">
      <c r="V21599" s="17"/>
    </row>
    <row r="21600" spans="22:22" x14ac:dyDescent="0.35">
      <c r="V21600" s="17"/>
    </row>
    <row r="21601" spans="22:22" x14ac:dyDescent="0.35">
      <c r="V21601" s="17"/>
    </row>
    <row r="21602" spans="22:22" x14ac:dyDescent="0.35">
      <c r="V21602" s="17"/>
    </row>
    <row r="21603" spans="22:22" x14ac:dyDescent="0.35">
      <c r="V21603" s="17"/>
    </row>
    <row r="21604" spans="22:22" x14ac:dyDescent="0.35">
      <c r="V21604" s="17"/>
    </row>
    <row r="21605" spans="22:22" x14ac:dyDescent="0.35">
      <c r="V21605" s="17"/>
    </row>
    <row r="21606" spans="22:22" x14ac:dyDescent="0.35">
      <c r="V21606" s="17"/>
    </row>
    <row r="21607" spans="22:22" x14ac:dyDescent="0.35">
      <c r="V21607" s="17"/>
    </row>
    <row r="21608" spans="22:22" x14ac:dyDescent="0.35">
      <c r="V21608" s="17"/>
    </row>
    <row r="21609" spans="22:22" x14ac:dyDescent="0.35">
      <c r="V21609" s="17"/>
    </row>
    <row r="21610" spans="22:22" x14ac:dyDescent="0.35">
      <c r="V21610" s="17"/>
    </row>
    <row r="21611" spans="22:22" x14ac:dyDescent="0.35">
      <c r="V21611" s="17"/>
    </row>
    <row r="21612" spans="22:22" x14ac:dyDescent="0.35">
      <c r="V21612" s="17"/>
    </row>
    <row r="21613" spans="22:22" x14ac:dyDescent="0.35">
      <c r="V21613" s="17"/>
    </row>
    <row r="21614" spans="22:22" x14ac:dyDescent="0.35">
      <c r="V21614" s="17"/>
    </row>
    <row r="21615" spans="22:22" x14ac:dyDescent="0.35">
      <c r="V21615" s="17"/>
    </row>
    <row r="21616" spans="22:22" x14ac:dyDescent="0.35">
      <c r="V21616" s="17"/>
    </row>
    <row r="21617" spans="22:22" x14ac:dyDescent="0.35">
      <c r="V21617" s="17"/>
    </row>
    <row r="21618" spans="22:22" x14ac:dyDescent="0.35">
      <c r="V21618" s="17"/>
    </row>
    <row r="21619" spans="22:22" x14ac:dyDescent="0.35">
      <c r="V21619" s="17"/>
    </row>
    <row r="21620" spans="22:22" x14ac:dyDescent="0.35">
      <c r="V21620" s="17"/>
    </row>
    <row r="21621" spans="22:22" x14ac:dyDescent="0.35">
      <c r="V21621" s="17"/>
    </row>
    <row r="21622" spans="22:22" x14ac:dyDescent="0.35">
      <c r="V21622" s="17"/>
    </row>
    <row r="21623" spans="22:22" x14ac:dyDescent="0.35">
      <c r="V21623" s="17"/>
    </row>
    <row r="21624" spans="22:22" x14ac:dyDescent="0.35">
      <c r="V21624" s="17"/>
    </row>
    <row r="21625" spans="22:22" x14ac:dyDescent="0.35">
      <c r="V21625" s="17"/>
    </row>
    <row r="21626" spans="22:22" x14ac:dyDescent="0.35">
      <c r="V21626" s="17"/>
    </row>
    <row r="21627" spans="22:22" x14ac:dyDescent="0.35">
      <c r="V21627" s="17"/>
    </row>
    <row r="21628" spans="22:22" x14ac:dyDescent="0.35">
      <c r="V21628" s="17"/>
    </row>
    <row r="21629" spans="22:22" x14ac:dyDescent="0.35">
      <c r="V21629" s="17"/>
    </row>
    <row r="21630" spans="22:22" x14ac:dyDescent="0.35">
      <c r="V21630" s="17"/>
    </row>
    <row r="21631" spans="22:22" x14ac:dyDescent="0.35">
      <c r="V21631" s="17"/>
    </row>
    <row r="21632" spans="22:22" x14ac:dyDescent="0.35">
      <c r="V21632" s="17"/>
    </row>
    <row r="21633" spans="22:22" x14ac:dyDescent="0.35">
      <c r="V21633" s="17"/>
    </row>
    <row r="21634" spans="22:22" x14ac:dyDescent="0.35">
      <c r="V21634" s="17"/>
    </row>
    <row r="21635" spans="22:22" x14ac:dyDescent="0.35">
      <c r="V21635" s="17"/>
    </row>
    <row r="21636" spans="22:22" x14ac:dyDescent="0.35">
      <c r="V21636" s="17"/>
    </row>
    <row r="21637" spans="22:22" x14ac:dyDescent="0.35">
      <c r="V21637" s="17"/>
    </row>
    <row r="21638" spans="22:22" x14ac:dyDescent="0.35">
      <c r="V21638" s="17"/>
    </row>
    <row r="21639" spans="22:22" x14ac:dyDescent="0.35">
      <c r="V21639" s="17"/>
    </row>
    <row r="21640" spans="22:22" x14ac:dyDescent="0.35">
      <c r="V21640" s="17"/>
    </row>
    <row r="21641" spans="22:22" x14ac:dyDescent="0.35">
      <c r="V21641" s="17"/>
    </row>
    <row r="21642" spans="22:22" x14ac:dyDescent="0.35">
      <c r="V21642" s="17"/>
    </row>
    <row r="21643" spans="22:22" x14ac:dyDescent="0.35">
      <c r="V21643" s="17"/>
    </row>
    <row r="21644" spans="22:22" x14ac:dyDescent="0.35">
      <c r="V21644" s="17"/>
    </row>
    <row r="21645" spans="22:22" x14ac:dyDescent="0.35">
      <c r="V21645" s="17"/>
    </row>
    <row r="21646" spans="22:22" x14ac:dyDescent="0.35">
      <c r="V21646" s="17"/>
    </row>
    <row r="21647" spans="22:22" x14ac:dyDescent="0.35">
      <c r="V21647" s="17"/>
    </row>
    <row r="21648" spans="22:22" x14ac:dyDescent="0.35">
      <c r="V21648" s="17"/>
    </row>
    <row r="21649" spans="22:22" x14ac:dyDescent="0.35">
      <c r="V21649" s="17"/>
    </row>
    <row r="21650" spans="22:22" x14ac:dyDescent="0.35">
      <c r="V21650" s="17"/>
    </row>
    <row r="21651" spans="22:22" x14ac:dyDescent="0.35">
      <c r="V21651" s="17"/>
    </row>
    <row r="21652" spans="22:22" x14ac:dyDescent="0.35">
      <c r="V21652" s="17"/>
    </row>
    <row r="21653" spans="22:22" x14ac:dyDescent="0.35">
      <c r="V21653" s="17"/>
    </row>
    <row r="21654" spans="22:22" x14ac:dyDescent="0.35">
      <c r="V21654" s="17"/>
    </row>
    <row r="21655" spans="22:22" x14ac:dyDescent="0.35">
      <c r="V21655" s="17"/>
    </row>
    <row r="21656" spans="22:22" x14ac:dyDescent="0.35">
      <c r="V21656" s="17"/>
    </row>
    <row r="21657" spans="22:22" x14ac:dyDescent="0.35">
      <c r="V21657" s="17"/>
    </row>
    <row r="21658" spans="22:22" x14ac:dyDescent="0.35">
      <c r="V21658" s="17"/>
    </row>
    <row r="21659" spans="22:22" x14ac:dyDescent="0.35">
      <c r="V21659" s="17"/>
    </row>
    <row r="21660" spans="22:22" x14ac:dyDescent="0.35">
      <c r="V21660" s="17"/>
    </row>
    <row r="21661" spans="22:22" x14ac:dyDescent="0.35">
      <c r="V21661" s="17"/>
    </row>
    <row r="21662" spans="22:22" x14ac:dyDescent="0.35">
      <c r="V21662" s="17"/>
    </row>
    <row r="21663" spans="22:22" x14ac:dyDescent="0.35">
      <c r="V21663" s="17"/>
    </row>
    <row r="21664" spans="22:22" x14ac:dyDescent="0.35">
      <c r="V21664" s="17"/>
    </row>
    <row r="21665" spans="22:22" x14ac:dyDescent="0.35">
      <c r="V21665" s="17"/>
    </row>
    <row r="21666" spans="22:22" x14ac:dyDescent="0.35">
      <c r="V21666" s="17"/>
    </row>
    <row r="21667" spans="22:22" x14ac:dyDescent="0.35">
      <c r="V21667" s="17"/>
    </row>
    <row r="21668" spans="22:22" x14ac:dyDescent="0.35">
      <c r="V21668" s="17"/>
    </row>
    <row r="21669" spans="22:22" x14ac:dyDescent="0.35">
      <c r="V21669" s="17"/>
    </row>
    <row r="21670" spans="22:22" x14ac:dyDescent="0.35">
      <c r="V21670" s="17"/>
    </row>
    <row r="21671" spans="22:22" x14ac:dyDescent="0.35">
      <c r="V21671" s="17"/>
    </row>
    <row r="21672" spans="22:22" x14ac:dyDescent="0.35">
      <c r="V21672" s="17"/>
    </row>
    <row r="21673" spans="22:22" x14ac:dyDescent="0.35">
      <c r="V21673" s="17"/>
    </row>
    <row r="21674" spans="22:22" x14ac:dyDescent="0.35">
      <c r="V21674" s="17"/>
    </row>
    <row r="21675" spans="22:22" x14ac:dyDescent="0.35">
      <c r="V21675" s="17"/>
    </row>
    <row r="21676" spans="22:22" x14ac:dyDescent="0.35">
      <c r="V21676" s="17"/>
    </row>
    <row r="21677" spans="22:22" x14ac:dyDescent="0.35">
      <c r="V21677" s="17"/>
    </row>
    <row r="21678" spans="22:22" x14ac:dyDescent="0.35">
      <c r="V21678" s="17"/>
    </row>
    <row r="21679" spans="22:22" x14ac:dyDescent="0.35">
      <c r="V21679" s="17"/>
    </row>
    <row r="21680" spans="22:22" x14ac:dyDescent="0.35">
      <c r="V21680" s="17"/>
    </row>
    <row r="21681" spans="22:22" x14ac:dyDescent="0.35">
      <c r="V21681" s="17"/>
    </row>
    <row r="21682" spans="22:22" x14ac:dyDescent="0.35">
      <c r="V21682" s="17"/>
    </row>
    <row r="21683" spans="22:22" x14ac:dyDescent="0.35">
      <c r="V21683" s="17"/>
    </row>
    <row r="21684" spans="22:22" x14ac:dyDescent="0.35">
      <c r="V21684" s="17"/>
    </row>
    <row r="21685" spans="22:22" x14ac:dyDescent="0.35">
      <c r="V21685" s="17"/>
    </row>
    <row r="21686" spans="22:22" x14ac:dyDescent="0.35">
      <c r="V21686" s="17"/>
    </row>
    <row r="21687" spans="22:22" x14ac:dyDescent="0.35">
      <c r="V21687" s="17"/>
    </row>
    <row r="21688" spans="22:22" x14ac:dyDescent="0.35">
      <c r="V21688" s="17"/>
    </row>
    <row r="21689" spans="22:22" x14ac:dyDescent="0.35">
      <c r="V21689" s="17"/>
    </row>
    <row r="21690" spans="22:22" x14ac:dyDescent="0.35">
      <c r="V21690" s="17"/>
    </row>
    <row r="21691" spans="22:22" x14ac:dyDescent="0.35">
      <c r="V21691" s="17"/>
    </row>
    <row r="21692" spans="22:22" x14ac:dyDescent="0.35">
      <c r="V21692" s="17"/>
    </row>
    <row r="21693" spans="22:22" x14ac:dyDescent="0.35">
      <c r="V21693" s="17"/>
    </row>
    <row r="21694" spans="22:22" x14ac:dyDescent="0.35">
      <c r="V21694" s="17"/>
    </row>
    <row r="21695" spans="22:22" x14ac:dyDescent="0.35">
      <c r="V21695" s="17"/>
    </row>
    <row r="21696" spans="22:22" x14ac:dyDescent="0.35">
      <c r="V21696" s="17"/>
    </row>
    <row r="21697" spans="22:22" x14ac:dyDescent="0.35">
      <c r="V21697" s="17"/>
    </row>
    <row r="21698" spans="22:22" x14ac:dyDescent="0.35">
      <c r="V21698" s="17"/>
    </row>
    <row r="21699" spans="22:22" x14ac:dyDescent="0.35">
      <c r="V21699" s="17"/>
    </row>
    <row r="21700" spans="22:22" x14ac:dyDescent="0.35">
      <c r="V21700" s="17"/>
    </row>
    <row r="21701" spans="22:22" x14ac:dyDescent="0.35">
      <c r="V21701" s="17"/>
    </row>
    <row r="21702" spans="22:22" x14ac:dyDescent="0.35">
      <c r="V21702" s="17"/>
    </row>
    <row r="21703" spans="22:22" x14ac:dyDescent="0.35">
      <c r="V21703" s="17"/>
    </row>
    <row r="21704" spans="22:22" x14ac:dyDescent="0.35">
      <c r="V21704" s="17"/>
    </row>
    <row r="21705" spans="22:22" x14ac:dyDescent="0.35">
      <c r="V21705" s="17"/>
    </row>
    <row r="21706" spans="22:22" x14ac:dyDescent="0.35">
      <c r="V21706" s="17"/>
    </row>
    <row r="21707" spans="22:22" x14ac:dyDescent="0.35">
      <c r="V21707" s="17"/>
    </row>
    <row r="21708" spans="22:22" x14ac:dyDescent="0.35">
      <c r="V21708" s="17"/>
    </row>
    <row r="21709" spans="22:22" x14ac:dyDescent="0.35">
      <c r="V21709" s="17"/>
    </row>
    <row r="21710" spans="22:22" x14ac:dyDescent="0.35">
      <c r="V21710" s="17"/>
    </row>
    <row r="21711" spans="22:22" x14ac:dyDescent="0.35">
      <c r="V21711" s="17"/>
    </row>
    <row r="21712" spans="22:22" x14ac:dyDescent="0.35">
      <c r="V21712" s="17"/>
    </row>
    <row r="21713" spans="22:22" x14ac:dyDescent="0.35">
      <c r="V21713" s="17"/>
    </row>
    <row r="21714" spans="22:22" x14ac:dyDescent="0.35">
      <c r="V21714" s="17"/>
    </row>
    <row r="21715" spans="22:22" x14ac:dyDescent="0.35">
      <c r="V21715" s="17"/>
    </row>
    <row r="21716" spans="22:22" x14ac:dyDescent="0.35">
      <c r="V21716" s="17"/>
    </row>
    <row r="21717" spans="22:22" x14ac:dyDescent="0.35">
      <c r="V21717" s="17"/>
    </row>
    <row r="21718" spans="22:22" x14ac:dyDescent="0.35">
      <c r="V21718" s="17"/>
    </row>
    <row r="21719" spans="22:22" x14ac:dyDescent="0.35">
      <c r="V21719" s="17"/>
    </row>
    <row r="21720" spans="22:22" x14ac:dyDescent="0.35">
      <c r="V21720" s="17"/>
    </row>
    <row r="21721" spans="22:22" x14ac:dyDescent="0.35">
      <c r="V21721" s="17"/>
    </row>
    <row r="21722" spans="22:22" x14ac:dyDescent="0.35">
      <c r="V21722" s="17"/>
    </row>
    <row r="21723" spans="22:22" x14ac:dyDescent="0.35">
      <c r="V21723" s="17"/>
    </row>
    <row r="21724" spans="22:22" x14ac:dyDescent="0.35">
      <c r="V21724" s="17"/>
    </row>
    <row r="21725" spans="22:22" x14ac:dyDescent="0.35">
      <c r="V21725" s="17"/>
    </row>
    <row r="21726" spans="22:22" x14ac:dyDescent="0.35">
      <c r="V21726" s="17"/>
    </row>
    <row r="21727" spans="22:22" x14ac:dyDescent="0.35">
      <c r="V21727" s="17"/>
    </row>
    <row r="21728" spans="22:22" x14ac:dyDescent="0.35">
      <c r="V21728" s="17"/>
    </row>
    <row r="21729" spans="22:22" x14ac:dyDescent="0.35">
      <c r="V21729" s="17"/>
    </row>
    <row r="21730" spans="22:22" x14ac:dyDescent="0.35">
      <c r="V21730" s="17"/>
    </row>
    <row r="21731" spans="22:22" x14ac:dyDescent="0.35">
      <c r="V21731" s="17"/>
    </row>
    <row r="21732" spans="22:22" x14ac:dyDescent="0.35">
      <c r="V21732" s="17"/>
    </row>
    <row r="21733" spans="22:22" x14ac:dyDescent="0.35">
      <c r="V21733" s="17"/>
    </row>
    <row r="21734" spans="22:22" x14ac:dyDescent="0.35">
      <c r="V21734" s="17"/>
    </row>
    <row r="21735" spans="22:22" x14ac:dyDescent="0.35">
      <c r="V21735" s="17"/>
    </row>
    <row r="21736" spans="22:22" x14ac:dyDescent="0.35">
      <c r="V21736" s="17"/>
    </row>
    <row r="21737" spans="22:22" x14ac:dyDescent="0.35">
      <c r="V21737" s="17"/>
    </row>
    <row r="21738" spans="22:22" x14ac:dyDescent="0.35">
      <c r="V21738" s="17"/>
    </row>
    <row r="21739" spans="22:22" x14ac:dyDescent="0.35">
      <c r="V21739" s="17"/>
    </row>
    <row r="21740" spans="22:22" x14ac:dyDescent="0.35">
      <c r="V21740" s="17"/>
    </row>
    <row r="21741" spans="22:22" x14ac:dyDescent="0.35">
      <c r="V21741" s="17"/>
    </row>
    <row r="21742" spans="22:22" x14ac:dyDescent="0.35">
      <c r="V21742" s="17"/>
    </row>
    <row r="21743" spans="22:22" x14ac:dyDescent="0.35">
      <c r="V21743" s="17"/>
    </row>
    <row r="21744" spans="22:22" x14ac:dyDescent="0.35">
      <c r="V21744" s="17"/>
    </row>
    <row r="21745" spans="22:22" x14ac:dyDescent="0.35">
      <c r="V21745" s="17"/>
    </row>
    <row r="21746" spans="22:22" x14ac:dyDescent="0.35">
      <c r="V21746" s="17"/>
    </row>
    <row r="21747" spans="22:22" x14ac:dyDescent="0.35">
      <c r="V21747" s="17"/>
    </row>
    <row r="21748" spans="22:22" x14ac:dyDescent="0.35">
      <c r="V21748" s="17"/>
    </row>
    <row r="21749" spans="22:22" x14ac:dyDescent="0.35">
      <c r="V21749" s="17"/>
    </row>
    <row r="21750" spans="22:22" x14ac:dyDescent="0.35">
      <c r="V21750" s="17"/>
    </row>
    <row r="21751" spans="22:22" x14ac:dyDescent="0.35">
      <c r="V21751" s="17"/>
    </row>
    <row r="21752" spans="22:22" x14ac:dyDescent="0.35">
      <c r="V21752" s="17"/>
    </row>
    <row r="21753" spans="22:22" x14ac:dyDescent="0.35">
      <c r="V21753" s="17"/>
    </row>
    <row r="21754" spans="22:22" x14ac:dyDescent="0.35">
      <c r="V21754" s="17"/>
    </row>
    <row r="21755" spans="22:22" x14ac:dyDescent="0.35">
      <c r="V21755" s="17"/>
    </row>
    <row r="21756" spans="22:22" x14ac:dyDescent="0.35">
      <c r="V21756" s="17"/>
    </row>
    <row r="21757" spans="22:22" x14ac:dyDescent="0.35">
      <c r="V21757" s="17"/>
    </row>
    <row r="21758" spans="22:22" x14ac:dyDescent="0.35">
      <c r="V21758" s="17"/>
    </row>
    <row r="21759" spans="22:22" x14ac:dyDescent="0.35">
      <c r="V21759" s="17"/>
    </row>
    <row r="21760" spans="22:22" x14ac:dyDescent="0.35">
      <c r="V21760" s="17"/>
    </row>
    <row r="21761" spans="22:22" x14ac:dyDescent="0.35">
      <c r="V21761" s="17"/>
    </row>
    <row r="21762" spans="22:22" x14ac:dyDescent="0.35">
      <c r="V21762" s="17"/>
    </row>
    <row r="21763" spans="22:22" x14ac:dyDescent="0.35">
      <c r="V21763" s="17"/>
    </row>
    <row r="21764" spans="22:22" x14ac:dyDescent="0.35">
      <c r="V21764" s="17"/>
    </row>
    <row r="21765" spans="22:22" x14ac:dyDescent="0.35">
      <c r="V21765" s="17"/>
    </row>
    <row r="21766" spans="22:22" x14ac:dyDescent="0.35">
      <c r="V21766" s="17"/>
    </row>
    <row r="21767" spans="22:22" x14ac:dyDescent="0.35">
      <c r="V21767" s="17"/>
    </row>
    <row r="21768" spans="22:22" x14ac:dyDescent="0.35">
      <c r="V21768" s="17"/>
    </row>
    <row r="21769" spans="22:22" x14ac:dyDescent="0.35">
      <c r="V21769" s="17"/>
    </row>
    <row r="21770" spans="22:22" x14ac:dyDescent="0.35">
      <c r="V21770" s="17"/>
    </row>
    <row r="21771" spans="22:22" x14ac:dyDescent="0.35">
      <c r="V21771" s="17"/>
    </row>
    <row r="21772" spans="22:22" x14ac:dyDescent="0.35">
      <c r="V21772" s="17"/>
    </row>
    <row r="21773" spans="22:22" x14ac:dyDescent="0.35">
      <c r="V21773" s="17"/>
    </row>
    <row r="21774" spans="22:22" x14ac:dyDescent="0.35">
      <c r="V21774" s="17"/>
    </row>
    <row r="21775" spans="22:22" x14ac:dyDescent="0.35">
      <c r="V21775" s="17"/>
    </row>
    <row r="21776" spans="22:22" x14ac:dyDescent="0.35">
      <c r="V21776" s="17"/>
    </row>
    <row r="21777" spans="22:22" x14ac:dyDescent="0.35">
      <c r="V21777" s="17"/>
    </row>
    <row r="21778" spans="22:22" x14ac:dyDescent="0.35">
      <c r="V21778" s="17"/>
    </row>
    <row r="21779" spans="22:22" x14ac:dyDescent="0.35">
      <c r="V21779" s="17"/>
    </row>
    <row r="21780" spans="22:22" x14ac:dyDescent="0.35">
      <c r="V21780" s="17"/>
    </row>
    <row r="21781" spans="22:22" x14ac:dyDescent="0.35">
      <c r="V21781" s="17"/>
    </row>
    <row r="21782" spans="22:22" x14ac:dyDescent="0.35">
      <c r="V21782" s="17"/>
    </row>
    <row r="21783" spans="22:22" x14ac:dyDescent="0.35">
      <c r="V21783" s="17"/>
    </row>
    <row r="21784" spans="22:22" x14ac:dyDescent="0.35">
      <c r="V21784" s="17"/>
    </row>
    <row r="21785" spans="22:22" x14ac:dyDescent="0.35">
      <c r="V21785" s="17"/>
    </row>
    <row r="21786" spans="22:22" x14ac:dyDescent="0.35">
      <c r="V21786" s="17"/>
    </row>
    <row r="21787" spans="22:22" x14ac:dyDescent="0.35">
      <c r="V21787" s="17"/>
    </row>
    <row r="21788" spans="22:22" x14ac:dyDescent="0.35">
      <c r="V21788" s="17"/>
    </row>
    <row r="21789" spans="22:22" x14ac:dyDescent="0.35">
      <c r="V21789" s="17"/>
    </row>
    <row r="21790" spans="22:22" x14ac:dyDescent="0.35">
      <c r="V21790" s="17"/>
    </row>
    <row r="21791" spans="22:22" x14ac:dyDescent="0.35">
      <c r="V21791" s="17"/>
    </row>
    <row r="21792" spans="22:22" x14ac:dyDescent="0.35">
      <c r="V21792" s="17"/>
    </row>
    <row r="21793" spans="22:22" x14ac:dyDescent="0.35">
      <c r="V21793" s="17"/>
    </row>
    <row r="21794" spans="22:22" x14ac:dyDescent="0.35">
      <c r="V21794" s="17"/>
    </row>
    <row r="21795" spans="22:22" x14ac:dyDescent="0.35">
      <c r="V21795" s="17"/>
    </row>
    <row r="21796" spans="22:22" x14ac:dyDescent="0.35">
      <c r="V21796" s="17"/>
    </row>
    <row r="21797" spans="22:22" x14ac:dyDescent="0.35">
      <c r="V21797" s="17"/>
    </row>
    <row r="21798" spans="22:22" x14ac:dyDescent="0.35">
      <c r="V21798" s="17"/>
    </row>
    <row r="21799" spans="22:22" x14ac:dyDescent="0.35">
      <c r="V21799" s="17"/>
    </row>
    <row r="21800" spans="22:22" x14ac:dyDescent="0.35">
      <c r="V21800" s="17"/>
    </row>
    <row r="21801" spans="22:22" x14ac:dyDescent="0.35">
      <c r="V21801" s="17"/>
    </row>
    <row r="21802" spans="22:22" x14ac:dyDescent="0.35">
      <c r="V21802" s="17"/>
    </row>
    <row r="21803" spans="22:22" x14ac:dyDescent="0.35">
      <c r="V21803" s="17"/>
    </row>
    <row r="21804" spans="22:22" x14ac:dyDescent="0.35">
      <c r="V21804" s="17"/>
    </row>
    <row r="21805" spans="22:22" x14ac:dyDescent="0.35">
      <c r="V21805" s="17"/>
    </row>
    <row r="21806" spans="22:22" x14ac:dyDescent="0.35">
      <c r="V21806" s="17"/>
    </row>
    <row r="21807" spans="22:22" x14ac:dyDescent="0.35">
      <c r="V21807" s="17"/>
    </row>
    <row r="21808" spans="22:22" x14ac:dyDescent="0.35">
      <c r="V21808" s="17"/>
    </row>
    <row r="21809" spans="22:22" x14ac:dyDescent="0.35">
      <c r="V21809" s="17"/>
    </row>
    <row r="21810" spans="22:22" x14ac:dyDescent="0.35">
      <c r="V21810" s="17"/>
    </row>
    <row r="21811" spans="22:22" x14ac:dyDescent="0.35">
      <c r="V21811" s="17"/>
    </row>
    <row r="21812" spans="22:22" x14ac:dyDescent="0.35">
      <c r="V21812" s="17"/>
    </row>
    <row r="21813" spans="22:22" x14ac:dyDescent="0.35">
      <c r="V21813" s="17"/>
    </row>
    <row r="21814" spans="22:22" x14ac:dyDescent="0.35">
      <c r="V21814" s="17"/>
    </row>
    <row r="21815" spans="22:22" x14ac:dyDescent="0.35">
      <c r="V21815" s="17"/>
    </row>
    <row r="21816" spans="22:22" x14ac:dyDescent="0.35">
      <c r="V21816" s="17"/>
    </row>
    <row r="21817" spans="22:22" x14ac:dyDescent="0.35">
      <c r="V21817" s="17"/>
    </row>
    <row r="21818" spans="22:22" x14ac:dyDescent="0.35">
      <c r="V21818" s="17"/>
    </row>
    <row r="21819" spans="22:22" x14ac:dyDescent="0.35">
      <c r="V21819" s="17"/>
    </row>
    <row r="21820" spans="22:22" x14ac:dyDescent="0.35">
      <c r="V21820" s="17"/>
    </row>
    <row r="21821" spans="22:22" x14ac:dyDescent="0.35">
      <c r="V21821" s="17"/>
    </row>
    <row r="21822" spans="22:22" x14ac:dyDescent="0.35">
      <c r="V21822" s="17"/>
    </row>
    <row r="21823" spans="22:22" x14ac:dyDescent="0.35">
      <c r="V21823" s="17"/>
    </row>
    <row r="21824" spans="22:22" x14ac:dyDescent="0.35">
      <c r="V21824" s="17"/>
    </row>
    <row r="21825" spans="22:22" x14ac:dyDescent="0.35">
      <c r="V21825" s="17"/>
    </row>
    <row r="21826" spans="22:22" x14ac:dyDescent="0.35">
      <c r="V21826" s="17"/>
    </row>
    <row r="21827" spans="22:22" x14ac:dyDescent="0.35">
      <c r="V21827" s="17"/>
    </row>
    <row r="21828" spans="22:22" x14ac:dyDescent="0.35">
      <c r="V21828" s="17"/>
    </row>
    <row r="21829" spans="22:22" x14ac:dyDescent="0.35">
      <c r="V21829" s="17"/>
    </row>
    <row r="21830" spans="22:22" x14ac:dyDescent="0.35">
      <c r="V21830" s="17"/>
    </row>
    <row r="21831" spans="22:22" x14ac:dyDescent="0.35">
      <c r="V21831" s="17"/>
    </row>
    <row r="21832" spans="22:22" x14ac:dyDescent="0.35">
      <c r="V21832" s="17"/>
    </row>
    <row r="21833" spans="22:22" x14ac:dyDescent="0.35">
      <c r="V21833" s="17"/>
    </row>
    <row r="21834" spans="22:22" x14ac:dyDescent="0.35">
      <c r="V21834" s="17"/>
    </row>
    <row r="21835" spans="22:22" x14ac:dyDescent="0.35">
      <c r="V21835" s="17"/>
    </row>
    <row r="21836" spans="22:22" x14ac:dyDescent="0.35">
      <c r="V21836" s="17"/>
    </row>
    <row r="21837" spans="22:22" x14ac:dyDescent="0.35">
      <c r="V21837" s="17"/>
    </row>
    <row r="21838" spans="22:22" x14ac:dyDescent="0.35">
      <c r="V21838" s="17"/>
    </row>
    <row r="21839" spans="22:22" x14ac:dyDescent="0.35">
      <c r="V21839" s="17"/>
    </row>
    <row r="21840" spans="22:22" x14ac:dyDescent="0.35">
      <c r="V21840" s="17"/>
    </row>
    <row r="21841" spans="22:22" x14ac:dyDescent="0.35">
      <c r="V21841" s="17"/>
    </row>
    <row r="21842" spans="22:22" x14ac:dyDescent="0.35">
      <c r="V21842" s="17"/>
    </row>
    <row r="21843" spans="22:22" x14ac:dyDescent="0.35">
      <c r="V21843" s="17"/>
    </row>
    <row r="21844" spans="22:22" x14ac:dyDescent="0.35">
      <c r="V21844" s="17"/>
    </row>
    <row r="21845" spans="22:22" x14ac:dyDescent="0.35">
      <c r="V21845" s="17"/>
    </row>
    <row r="21846" spans="22:22" x14ac:dyDescent="0.35">
      <c r="V21846" s="17"/>
    </row>
    <row r="21847" spans="22:22" x14ac:dyDescent="0.35">
      <c r="V21847" s="17"/>
    </row>
    <row r="21848" spans="22:22" x14ac:dyDescent="0.35">
      <c r="V21848" s="17"/>
    </row>
    <row r="21849" spans="22:22" x14ac:dyDescent="0.35">
      <c r="V21849" s="17"/>
    </row>
    <row r="21850" spans="22:22" x14ac:dyDescent="0.35">
      <c r="V21850" s="17"/>
    </row>
    <row r="21851" spans="22:22" x14ac:dyDescent="0.35">
      <c r="V21851" s="17"/>
    </row>
    <row r="21852" spans="22:22" x14ac:dyDescent="0.35">
      <c r="V21852" s="17"/>
    </row>
    <row r="21853" spans="22:22" x14ac:dyDescent="0.35">
      <c r="V21853" s="17"/>
    </row>
    <row r="21854" spans="22:22" x14ac:dyDescent="0.35">
      <c r="V21854" s="17"/>
    </row>
    <row r="21855" spans="22:22" x14ac:dyDescent="0.35">
      <c r="V21855" s="17"/>
    </row>
    <row r="21856" spans="22:22" x14ac:dyDescent="0.35">
      <c r="V21856" s="17"/>
    </row>
    <row r="21857" spans="22:22" x14ac:dyDescent="0.35">
      <c r="V21857" s="17"/>
    </row>
    <row r="21858" spans="22:22" x14ac:dyDescent="0.35">
      <c r="V21858" s="17"/>
    </row>
    <row r="21859" spans="22:22" x14ac:dyDescent="0.35">
      <c r="V21859" s="17"/>
    </row>
    <row r="21860" spans="22:22" x14ac:dyDescent="0.35">
      <c r="V21860" s="17"/>
    </row>
    <row r="21861" spans="22:22" x14ac:dyDescent="0.35">
      <c r="V21861" s="17"/>
    </row>
    <row r="21862" spans="22:22" x14ac:dyDescent="0.35">
      <c r="V21862" s="17"/>
    </row>
    <row r="21863" spans="22:22" x14ac:dyDescent="0.35">
      <c r="V21863" s="17"/>
    </row>
    <row r="21864" spans="22:22" x14ac:dyDescent="0.35">
      <c r="V21864" s="17"/>
    </row>
    <row r="21865" spans="22:22" x14ac:dyDescent="0.35">
      <c r="V21865" s="17"/>
    </row>
    <row r="21866" spans="22:22" x14ac:dyDescent="0.35">
      <c r="V21866" s="17"/>
    </row>
    <row r="21867" spans="22:22" x14ac:dyDescent="0.35">
      <c r="V21867" s="17"/>
    </row>
    <row r="21868" spans="22:22" x14ac:dyDescent="0.35">
      <c r="V21868" s="17"/>
    </row>
    <row r="21869" spans="22:22" x14ac:dyDescent="0.35">
      <c r="V21869" s="17"/>
    </row>
    <row r="21870" spans="22:22" x14ac:dyDescent="0.35">
      <c r="V21870" s="17"/>
    </row>
    <row r="21871" spans="22:22" x14ac:dyDescent="0.35">
      <c r="V21871" s="17"/>
    </row>
    <row r="21872" spans="22:22" x14ac:dyDescent="0.35">
      <c r="V21872" s="17"/>
    </row>
    <row r="21873" spans="22:22" x14ac:dyDescent="0.35">
      <c r="V21873" s="17"/>
    </row>
    <row r="21874" spans="22:22" x14ac:dyDescent="0.35">
      <c r="V21874" s="17"/>
    </row>
    <row r="21875" spans="22:22" x14ac:dyDescent="0.35">
      <c r="V21875" s="17"/>
    </row>
    <row r="21876" spans="22:22" x14ac:dyDescent="0.35">
      <c r="V21876" s="17"/>
    </row>
    <row r="21877" spans="22:22" x14ac:dyDescent="0.35">
      <c r="V21877" s="17"/>
    </row>
    <row r="21878" spans="22:22" x14ac:dyDescent="0.35">
      <c r="V21878" s="17"/>
    </row>
    <row r="21879" spans="22:22" x14ac:dyDescent="0.35">
      <c r="V21879" s="17"/>
    </row>
    <row r="21880" spans="22:22" x14ac:dyDescent="0.35">
      <c r="V21880" s="17"/>
    </row>
    <row r="21881" spans="22:22" x14ac:dyDescent="0.35">
      <c r="V21881" s="17"/>
    </row>
    <row r="21882" spans="22:22" x14ac:dyDescent="0.35">
      <c r="V21882" s="17"/>
    </row>
    <row r="21883" spans="22:22" x14ac:dyDescent="0.35">
      <c r="V21883" s="17"/>
    </row>
    <row r="21884" spans="22:22" x14ac:dyDescent="0.35">
      <c r="V21884" s="17"/>
    </row>
    <row r="21885" spans="22:22" x14ac:dyDescent="0.35">
      <c r="V21885" s="17"/>
    </row>
    <row r="21886" spans="22:22" x14ac:dyDescent="0.35">
      <c r="V21886" s="17"/>
    </row>
    <row r="21887" spans="22:22" x14ac:dyDescent="0.35">
      <c r="V21887" s="17"/>
    </row>
    <row r="21888" spans="22:22" x14ac:dyDescent="0.35">
      <c r="V21888" s="17"/>
    </row>
    <row r="21889" spans="22:22" x14ac:dyDescent="0.35">
      <c r="V21889" s="17"/>
    </row>
    <row r="21890" spans="22:22" x14ac:dyDescent="0.35">
      <c r="V21890" s="17"/>
    </row>
    <row r="21891" spans="22:22" x14ac:dyDescent="0.35">
      <c r="V21891" s="17"/>
    </row>
    <row r="21892" spans="22:22" x14ac:dyDescent="0.35">
      <c r="V21892" s="17"/>
    </row>
    <row r="21893" spans="22:22" x14ac:dyDescent="0.35">
      <c r="V21893" s="17"/>
    </row>
    <row r="21894" spans="22:22" x14ac:dyDescent="0.35">
      <c r="V21894" s="17"/>
    </row>
    <row r="21895" spans="22:22" x14ac:dyDescent="0.35">
      <c r="V21895" s="17"/>
    </row>
    <row r="21896" spans="22:22" x14ac:dyDescent="0.35">
      <c r="V21896" s="17"/>
    </row>
    <row r="21897" spans="22:22" x14ac:dyDescent="0.35">
      <c r="V21897" s="17"/>
    </row>
    <row r="21898" spans="22:22" x14ac:dyDescent="0.35">
      <c r="V21898" s="17"/>
    </row>
    <row r="21899" spans="22:22" x14ac:dyDescent="0.35">
      <c r="V21899" s="17"/>
    </row>
    <row r="21900" spans="22:22" x14ac:dyDescent="0.35">
      <c r="V21900" s="17"/>
    </row>
    <row r="21901" spans="22:22" x14ac:dyDescent="0.35">
      <c r="V21901" s="17"/>
    </row>
    <row r="21902" spans="22:22" x14ac:dyDescent="0.35">
      <c r="V21902" s="17"/>
    </row>
    <row r="21903" spans="22:22" x14ac:dyDescent="0.35">
      <c r="V21903" s="17"/>
    </row>
    <row r="21904" spans="22:22" x14ac:dyDescent="0.35">
      <c r="V21904" s="17"/>
    </row>
    <row r="21905" spans="22:22" x14ac:dyDescent="0.35">
      <c r="V21905" s="17"/>
    </row>
    <row r="21906" spans="22:22" x14ac:dyDescent="0.35">
      <c r="V21906" s="17"/>
    </row>
    <row r="21907" spans="22:22" x14ac:dyDescent="0.35">
      <c r="V21907" s="17"/>
    </row>
    <row r="21908" spans="22:22" x14ac:dyDescent="0.35">
      <c r="V21908" s="17"/>
    </row>
    <row r="21909" spans="22:22" x14ac:dyDescent="0.35">
      <c r="V21909" s="17"/>
    </row>
    <row r="21910" spans="22:22" x14ac:dyDescent="0.35">
      <c r="V21910" s="17"/>
    </row>
    <row r="21911" spans="22:22" x14ac:dyDescent="0.35">
      <c r="V21911" s="17"/>
    </row>
    <row r="21912" spans="22:22" x14ac:dyDescent="0.35">
      <c r="V21912" s="17"/>
    </row>
    <row r="21913" spans="22:22" x14ac:dyDescent="0.35">
      <c r="V21913" s="17"/>
    </row>
    <row r="21914" spans="22:22" x14ac:dyDescent="0.35">
      <c r="V21914" s="17"/>
    </row>
    <row r="21915" spans="22:22" x14ac:dyDescent="0.35">
      <c r="V21915" s="17"/>
    </row>
    <row r="21916" spans="22:22" x14ac:dyDescent="0.35">
      <c r="V21916" s="17"/>
    </row>
    <row r="21917" spans="22:22" x14ac:dyDescent="0.35">
      <c r="V21917" s="17"/>
    </row>
    <row r="21918" spans="22:22" x14ac:dyDescent="0.35">
      <c r="V21918" s="17"/>
    </row>
    <row r="21919" spans="22:22" x14ac:dyDescent="0.35">
      <c r="V21919" s="17"/>
    </row>
    <row r="21920" spans="22:22" x14ac:dyDescent="0.35">
      <c r="V21920" s="17"/>
    </row>
    <row r="21921" spans="22:22" x14ac:dyDescent="0.35">
      <c r="V21921" s="17"/>
    </row>
    <row r="21922" spans="22:22" x14ac:dyDescent="0.35">
      <c r="V21922" s="17"/>
    </row>
    <row r="21923" spans="22:22" x14ac:dyDescent="0.35">
      <c r="V21923" s="17"/>
    </row>
    <row r="21924" spans="22:22" x14ac:dyDescent="0.35">
      <c r="V21924" s="17"/>
    </row>
    <row r="21925" spans="22:22" x14ac:dyDescent="0.35">
      <c r="V21925" s="17"/>
    </row>
    <row r="21926" spans="22:22" x14ac:dyDescent="0.35">
      <c r="V21926" s="17"/>
    </row>
    <row r="21927" spans="22:22" x14ac:dyDescent="0.35">
      <c r="V21927" s="17"/>
    </row>
    <row r="21928" spans="22:22" x14ac:dyDescent="0.35">
      <c r="V21928" s="17"/>
    </row>
    <row r="21929" spans="22:22" x14ac:dyDescent="0.35">
      <c r="V21929" s="17"/>
    </row>
    <row r="21930" spans="22:22" x14ac:dyDescent="0.35">
      <c r="V21930" s="17"/>
    </row>
    <row r="21931" spans="22:22" x14ac:dyDescent="0.35">
      <c r="V21931" s="17"/>
    </row>
    <row r="21932" spans="22:22" x14ac:dyDescent="0.35">
      <c r="V21932" s="17"/>
    </row>
    <row r="21933" spans="22:22" x14ac:dyDescent="0.35">
      <c r="V21933" s="17"/>
    </row>
    <row r="21934" spans="22:22" x14ac:dyDescent="0.35">
      <c r="V21934" s="17"/>
    </row>
    <row r="21935" spans="22:22" x14ac:dyDescent="0.35">
      <c r="V21935" s="17"/>
    </row>
    <row r="21936" spans="22:22" x14ac:dyDescent="0.35">
      <c r="V21936" s="17"/>
    </row>
    <row r="21937" spans="22:22" x14ac:dyDescent="0.35">
      <c r="V21937" s="17"/>
    </row>
    <row r="21938" spans="22:22" x14ac:dyDescent="0.35">
      <c r="V21938" s="17"/>
    </row>
    <row r="21939" spans="22:22" x14ac:dyDescent="0.35">
      <c r="V21939" s="17"/>
    </row>
    <row r="21940" spans="22:22" x14ac:dyDescent="0.35">
      <c r="V21940" s="17"/>
    </row>
    <row r="21941" spans="22:22" x14ac:dyDescent="0.35">
      <c r="V21941" s="17"/>
    </row>
    <row r="21942" spans="22:22" x14ac:dyDescent="0.35">
      <c r="V21942" s="17"/>
    </row>
    <row r="21943" spans="22:22" x14ac:dyDescent="0.35">
      <c r="V21943" s="17"/>
    </row>
    <row r="21944" spans="22:22" x14ac:dyDescent="0.35">
      <c r="V21944" s="17"/>
    </row>
    <row r="21945" spans="22:22" x14ac:dyDescent="0.35">
      <c r="V21945" s="17"/>
    </row>
    <row r="21946" spans="22:22" x14ac:dyDescent="0.35">
      <c r="V21946" s="17"/>
    </row>
    <row r="21947" spans="22:22" x14ac:dyDescent="0.35">
      <c r="V21947" s="17"/>
    </row>
    <row r="21948" spans="22:22" x14ac:dyDescent="0.35">
      <c r="V21948" s="17"/>
    </row>
    <row r="21949" spans="22:22" x14ac:dyDescent="0.35">
      <c r="V21949" s="17"/>
    </row>
    <row r="21950" spans="22:22" x14ac:dyDescent="0.35">
      <c r="V21950" s="17"/>
    </row>
    <row r="21951" spans="22:22" x14ac:dyDescent="0.35">
      <c r="V21951" s="17"/>
    </row>
    <row r="21952" spans="22:22" x14ac:dyDescent="0.35">
      <c r="V21952" s="17"/>
    </row>
    <row r="21953" spans="22:22" x14ac:dyDescent="0.35">
      <c r="V21953" s="17"/>
    </row>
    <row r="21954" spans="22:22" x14ac:dyDescent="0.35">
      <c r="V21954" s="17"/>
    </row>
    <row r="21955" spans="22:22" x14ac:dyDescent="0.35">
      <c r="V21955" s="17"/>
    </row>
    <row r="21956" spans="22:22" x14ac:dyDescent="0.35">
      <c r="V21956" s="17"/>
    </row>
    <row r="21957" spans="22:22" x14ac:dyDescent="0.35">
      <c r="V21957" s="17"/>
    </row>
    <row r="21958" spans="22:22" x14ac:dyDescent="0.35">
      <c r="V21958" s="17"/>
    </row>
    <row r="21959" spans="22:22" x14ac:dyDescent="0.35">
      <c r="V21959" s="17"/>
    </row>
    <row r="21960" spans="22:22" x14ac:dyDescent="0.35">
      <c r="V21960" s="17"/>
    </row>
    <row r="21961" spans="22:22" x14ac:dyDescent="0.35">
      <c r="V21961" s="17"/>
    </row>
    <row r="21962" spans="22:22" x14ac:dyDescent="0.35">
      <c r="V21962" s="17"/>
    </row>
    <row r="21963" spans="22:22" x14ac:dyDescent="0.35">
      <c r="V21963" s="17"/>
    </row>
    <row r="21964" spans="22:22" x14ac:dyDescent="0.35">
      <c r="V21964" s="17"/>
    </row>
    <row r="21965" spans="22:22" x14ac:dyDescent="0.35">
      <c r="V21965" s="17"/>
    </row>
    <row r="21966" spans="22:22" x14ac:dyDescent="0.35">
      <c r="V21966" s="17"/>
    </row>
    <row r="21967" spans="22:22" x14ac:dyDescent="0.35">
      <c r="V21967" s="17"/>
    </row>
    <row r="21968" spans="22:22" x14ac:dyDescent="0.35">
      <c r="V21968" s="17"/>
    </row>
    <row r="21969" spans="22:22" x14ac:dyDescent="0.35">
      <c r="V21969" s="17"/>
    </row>
    <row r="21970" spans="22:22" x14ac:dyDescent="0.35">
      <c r="V21970" s="17"/>
    </row>
    <row r="21971" spans="22:22" x14ac:dyDescent="0.35">
      <c r="V21971" s="17"/>
    </row>
    <row r="21972" spans="22:22" x14ac:dyDescent="0.35">
      <c r="V21972" s="17"/>
    </row>
    <row r="21973" spans="22:22" x14ac:dyDescent="0.35">
      <c r="V21973" s="17"/>
    </row>
    <row r="21974" spans="22:22" x14ac:dyDescent="0.35">
      <c r="V21974" s="17"/>
    </row>
    <row r="21975" spans="22:22" x14ac:dyDescent="0.35">
      <c r="V21975" s="17"/>
    </row>
    <row r="21976" spans="22:22" x14ac:dyDescent="0.35">
      <c r="V21976" s="17"/>
    </row>
    <row r="21977" spans="22:22" x14ac:dyDescent="0.35">
      <c r="V21977" s="17"/>
    </row>
    <row r="21978" spans="22:22" x14ac:dyDescent="0.35">
      <c r="V21978" s="17"/>
    </row>
    <row r="21979" spans="22:22" x14ac:dyDescent="0.35">
      <c r="V21979" s="17"/>
    </row>
    <row r="21980" spans="22:22" x14ac:dyDescent="0.35">
      <c r="V21980" s="17"/>
    </row>
    <row r="21981" spans="22:22" x14ac:dyDescent="0.35">
      <c r="V21981" s="17"/>
    </row>
    <row r="21982" spans="22:22" x14ac:dyDescent="0.35">
      <c r="V21982" s="17"/>
    </row>
    <row r="21983" spans="22:22" x14ac:dyDescent="0.35">
      <c r="V21983" s="17"/>
    </row>
    <row r="21984" spans="22:22" x14ac:dyDescent="0.35">
      <c r="V21984" s="17"/>
    </row>
    <row r="21985" spans="22:22" x14ac:dyDescent="0.35">
      <c r="V21985" s="17"/>
    </row>
    <row r="21986" spans="22:22" x14ac:dyDescent="0.35">
      <c r="V21986" s="17"/>
    </row>
    <row r="21987" spans="22:22" x14ac:dyDescent="0.35">
      <c r="V21987" s="17"/>
    </row>
    <row r="21988" spans="22:22" x14ac:dyDescent="0.35">
      <c r="V21988" s="17"/>
    </row>
    <row r="21989" spans="22:22" x14ac:dyDescent="0.35">
      <c r="V21989" s="17"/>
    </row>
    <row r="21990" spans="22:22" x14ac:dyDescent="0.35">
      <c r="V21990" s="17"/>
    </row>
    <row r="21991" spans="22:22" x14ac:dyDescent="0.35">
      <c r="V21991" s="17"/>
    </row>
    <row r="21992" spans="22:22" x14ac:dyDescent="0.35">
      <c r="V21992" s="17"/>
    </row>
    <row r="21993" spans="22:22" x14ac:dyDescent="0.35">
      <c r="V21993" s="17"/>
    </row>
    <row r="21994" spans="22:22" x14ac:dyDescent="0.35">
      <c r="V21994" s="17"/>
    </row>
    <row r="21995" spans="22:22" x14ac:dyDescent="0.35">
      <c r="V21995" s="17"/>
    </row>
    <row r="21996" spans="22:22" x14ac:dyDescent="0.35">
      <c r="V21996" s="17"/>
    </row>
    <row r="21997" spans="22:22" x14ac:dyDescent="0.35">
      <c r="V21997" s="17"/>
    </row>
    <row r="21998" spans="22:22" x14ac:dyDescent="0.35">
      <c r="V21998" s="17"/>
    </row>
    <row r="21999" spans="22:22" x14ac:dyDescent="0.35">
      <c r="V21999" s="17"/>
    </row>
    <row r="22000" spans="22:22" x14ac:dyDescent="0.35">
      <c r="V22000" s="17"/>
    </row>
    <row r="22001" spans="22:22" x14ac:dyDescent="0.35">
      <c r="V22001" s="17"/>
    </row>
    <row r="22002" spans="22:22" x14ac:dyDescent="0.35">
      <c r="V22002" s="17"/>
    </row>
    <row r="22003" spans="22:22" x14ac:dyDescent="0.35">
      <c r="V22003" s="17"/>
    </row>
    <row r="22004" spans="22:22" x14ac:dyDescent="0.35">
      <c r="V22004" s="17"/>
    </row>
    <row r="22005" spans="22:22" x14ac:dyDescent="0.35">
      <c r="V22005" s="17"/>
    </row>
    <row r="22006" spans="22:22" x14ac:dyDescent="0.35">
      <c r="V22006" s="17"/>
    </row>
    <row r="22007" spans="22:22" x14ac:dyDescent="0.35">
      <c r="V22007" s="17"/>
    </row>
    <row r="22008" spans="22:22" x14ac:dyDescent="0.35">
      <c r="V22008" s="17"/>
    </row>
    <row r="22009" spans="22:22" x14ac:dyDescent="0.35">
      <c r="V22009" s="17"/>
    </row>
    <row r="22010" spans="22:22" x14ac:dyDescent="0.35">
      <c r="V22010" s="17"/>
    </row>
    <row r="22011" spans="22:22" x14ac:dyDescent="0.35">
      <c r="V22011" s="17"/>
    </row>
    <row r="22012" spans="22:22" x14ac:dyDescent="0.35">
      <c r="V22012" s="17"/>
    </row>
    <row r="22013" spans="22:22" x14ac:dyDescent="0.35">
      <c r="V22013" s="17"/>
    </row>
    <row r="22014" spans="22:22" x14ac:dyDescent="0.35">
      <c r="V22014" s="17"/>
    </row>
    <row r="22015" spans="22:22" x14ac:dyDescent="0.35">
      <c r="V22015" s="17"/>
    </row>
    <row r="22016" spans="22:22" x14ac:dyDescent="0.35">
      <c r="V22016" s="17"/>
    </row>
    <row r="22017" spans="22:22" x14ac:dyDescent="0.35">
      <c r="V22017" s="17"/>
    </row>
    <row r="22018" spans="22:22" x14ac:dyDescent="0.35">
      <c r="V22018" s="17"/>
    </row>
    <row r="22019" spans="22:22" x14ac:dyDescent="0.35">
      <c r="V22019" s="17"/>
    </row>
    <row r="22020" spans="22:22" x14ac:dyDescent="0.35">
      <c r="V22020" s="17"/>
    </row>
    <row r="22021" spans="22:22" x14ac:dyDescent="0.35">
      <c r="V22021" s="17"/>
    </row>
    <row r="22022" spans="22:22" x14ac:dyDescent="0.35">
      <c r="V22022" s="17"/>
    </row>
    <row r="22023" spans="22:22" x14ac:dyDescent="0.35">
      <c r="V22023" s="17"/>
    </row>
    <row r="22024" spans="22:22" x14ac:dyDescent="0.35">
      <c r="V22024" s="17"/>
    </row>
    <row r="22025" spans="22:22" x14ac:dyDescent="0.35">
      <c r="V22025" s="17"/>
    </row>
    <row r="22026" spans="22:22" x14ac:dyDescent="0.35">
      <c r="V22026" s="17"/>
    </row>
    <row r="22027" spans="22:22" x14ac:dyDescent="0.35">
      <c r="V22027" s="17"/>
    </row>
    <row r="22028" spans="22:22" x14ac:dyDescent="0.35">
      <c r="V22028" s="17"/>
    </row>
    <row r="22029" spans="22:22" x14ac:dyDescent="0.35">
      <c r="V22029" s="17"/>
    </row>
    <row r="22030" spans="22:22" x14ac:dyDescent="0.35">
      <c r="V22030" s="17"/>
    </row>
    <row r="22031" spans="22:22" x14ac:dyDescent="0.35">
      <c r="V22031" s="17"/>
    </row>
    <row r="22032" spans="22:22" x14ac:dyDescent="0.35">
      <c r="V22032" s="17"/>
    </row>
    <row r="22033" spans="22:22" x14ac:dyDescent="0.35">
      <c r="V22033" s="17"/>
    </row>
    <row r="22034" spans="22:22" x14ac:dyDescent="0.35">
      <c r="V22034" s="17"/>
    </row>
    <row r="22035" spans="22:22" x14ac:dyDescent="0.35">
      <c r="V22035" s="17"/>
    </row>
    <row r="22036" spans="22:22" x14ac:dyDescent="0.35">
      <c r="V22036" s="17"/>
    </row>
    <row r="22037" spans="22:22" x14ac:dyDescent="0.35">
      <c r="V22037" s="17"/>
    </row>
    <row r="22038" spans="22:22" x14ac:dyDescent="0.35">
      <c r="V22038" s="17"/>
    </row>
    <row r="22039" spans="22:22" x14ac:dyDescent="0.35">
      <c r="V22039" s="17"/>
    </row>
    <row r="22040" spans="22:22" x14ac:dyDescent="0.35">
      <c r="V22040" s="17"/>
    </row>
    <row r="22041" spans="22:22" x14ac:dyDescent="0.35">
      <c r="V22041" s="17"/>
    </row>
    <row r="22042" spans="22:22" x14ac:dyDescent="0.35">
      <c r="V22042" s="17"/>
    </row>
    <row r="22043" spans="22:22" x14ac:dyDescent="0.35">
      <c r="V22043" s="17"/>
    </row>
    <row r="22044" spans="22:22" x14ac:dyDescent="0.35">
      <c r="V22044" s="17"/>
    </row>
    <row r="22045" spans="22:22" x14ac:dyDescent="0.35">
      <c r="V22045" s="17"/>
    </row>
    <row r="22046" spans="22:22" x14ac:dyDescent="0.35">
      <c r="V22046" s="17"/>
    </row>
    <row r="22047" spans="22:22" x14ac:dyDescent="0.35">
      <c r="V22047" s="17"/>
    </row>
    <row r="22048" spans="22:22" x14ac:dyDescent="0.35">
      <c r="V22048" s="17"/>
    </row>
    <row r="22049" spans="22:22" x14ac:dyDescent="0.35">
      <c r="V22049" s="17"/>
    </row>
    <row r="22050" spans="22:22" x14ac:dyDescent="0.35">
      <c r="V22050" s="17"/>
    </row>
    <row r="22051" spans="22:22" x14ac:dyDescent="0.35">
      <c r="V22051" s="17"/>
    </row>
    <row r="22052" spans="22:22" x14ac:dyDescent="0.35">
      <c r="V22052" s="17"/>
    </row>
    <row r="22053" spans="22:22" x14ac:dyDescent="0.35">
      <c r="V22053" s="17"/>
    </row>
    <row r="22054" spans="22:22" x14ac:dyDescent="0.35">
      <c r="V22054" s="17"/>
    </row>
    <row r="22055" spans="22:22" x14ac:dyDescent="0.35">
      <c r="V22055" s="17"/>
    </row>
    <row r="22056" spans="22:22" x14ac:dyDescent="0.35">
      <c r="V22056" s="17"/>
    </row>
    <row r="22057" spans="22:22" x14ac:dyDescent="0.35">
      <c r="V22057" s="17"/>
    </row>
    <row r="22058" spans="22:22" x14ac:dyDescent="0.35">
      <c r="V22058" s="17"/>
    </row>
    <row r="22059" spans="22:22" x14ac:dyDescent="0.35">
      <c r="V22059" s="17"/>
    </row>
    <row r="22060" spans="22:22" x14ac:dyDescent="0.35">
      <c r="V22060" s="17"/>
    </row>
    <row r="22061" spans="22:22" x14ac:dyDescent="0.35">
      <c r="V22061" s="17"/>
    </row>
    <row r="22062" spans="22:22" x14ac:dyDescent="0.35">
      <c r="V22062" s="17"/>
    </row>
    <row r="22063" spans="22:22" x14ac:dyDescent="0.35">
      <c r="V22063" s="17"/>
    </row>
    <row r="22064" spans="22:22" x14ac:dyDescent="0.35">
      <c r="V22064" s="17"/>
    </row>
    <row r="22065" spans="22:22" x14ac:dyDescent="0.35">
      <c r="V22065" s="17"/>
    </row>
    <row r="22066" spans="22:22" x14ac:dyDescent="0.35">
      <c r="V22066" s="17"/>
    </row>
    <row r="22067" spans="22:22" x14ac:dyDescent="0.35">
      <c r="V22067" s="17"/>
    </row>
    <row r="22068" spans="22:22" x14ac:dyDescent="0.35">
      <c r="V22068" s="17"/>
    </row>
    <row r="22069" spans="22:22" x14ac:dyDescent="0.35">
      <c r="V22069" s="17"/>
    </row>
    <row r="22070" spans="22:22" x14ac:dyDescent="0.35">
      <c r="V22070" s="17"/>
    </row>
    <row r="22071" spans="22:22" x14ac:dyDescent="0.35">
      <c r="V22071" s="17"/>
    </row>
    <row r="22072" spans="22:22" x14ac:dyDescent="0.35">
      <c r="V22072" s="17"/>
    </row>
    <row r="22073" spans="22:22" x14ac:dyDescent="0.35">
      <c r="V22073" s="17"/>
    </row>
    <row r="22074" spans="22:22" x14ac:dyDescent="0.35">
      <c r="V22074" s="17"/>
    </row>
    <row r="22075" spans="22:22" x14ac:dyDescent="0.35">
      <c r="V22075" s="17"/>
    </row>
    <row r="22076" spans="22:22" x14ac:dyDescent="0.35">
      <c r="V22076" s="17"/>
    </row>
    <row r="22077" spans="22:22" x14ac:dyDescent="0.35">
      <c r="V22077" s="17"/>
    </row>
    <row r="22078" spans="22:22" x14ac:dyDescent="0.35">
      <c r="V22078" s="17"/>
    </row>
    <row r="22079" spans="22:22" x14ac:dyDescent="0.35">
      <c r="V22079" s="17"/>
    </row>
    <row r="22080" spans="22:22" x14ac:dyDescent="0.35">
      <c r="V22080" s="17"/>
    </row>
    <row r="22081" spans="22:22" x14ac:dyDescent="0.35">
      <c r="V22081" s="17"/>
    </row>
    <row r="22082" spans="22:22" x14ac:dyDescent="0.35">
      <c r="V22082" s="17"/>
    </row>
    <row r="22083" spans="22:22" x14ac:dyDescent="0.35">
      <c r="V22083" s="17"/>
    </row>
    <row r="22084" spans="22:22" x14ac:dyDescent="0.35">
      <c r="V22084" s="17"/>
    </row>
    <row r="22085" spans="22:22" x14ac:dyDescent="0.35">
      <c r="V22085" s="17"/>
    </row>
    <row r="22086" spans="22:22" x14ac:dyDescent="0.35">
      <c r="V22086" s="17"/>
    </row>
    <row r="22087" spans="22:22" x14ac:dyDescent="0.35">
      <c r="V22087" s="17"/>
    </row>
    <row r="22088" spans="22:22" x14ac:dyDescent="0.35">
      <c r="V22088" s="17"/>
    </row>
    <row r="22089" spans="22:22" x14ac:dyDescent="0.35">
      <c r="V22089" s="17"/>
    </row>
    <row r="22090" spans="22:22" x14ac:dyDescent="0.35">
      <c r="V22090" s="17"/>
    </row>
    <row r="22091" spans="22:22" x14ac:dyDescent="0.35">
      <c r="V22091" s="17"/>
    </row>
    <row r="22092" spans="22:22" x14ac:dyDescent="0.35">
      <c r="V22092" s="17"/>
    </row>
    <row r="22093" spans="22:22" x14ac:dyDescent="0.35">
      <c r="V22093" s="17"/>
    </row>
    <row r="22094" spans="22:22" x14ac:dyDescent="0.35">
      <c r="V22094" s="17"/>
    </row>
    <row r="22095" spans="22:22" x14ac:dyDescent="0.35">
      <c r="V22095" s="17"/>
    </row>
    <row r="22096" spans="22:22" x14ac:dyDescent="0.35">
      <c r="V22096" s="17"/>
    </row>
    <row r="22097" spans="22:22" x14ac:dyDescent="0.35">
      <c r="V22097" s="17"/>
    </row>
    <row r="22098" spans="22:22" x14ac:dyDescent="0.35">
      <c r="V22098" s="17"/>
    </row>
    <row r="22099" spans="22:22" x14ac:dyDescent="0.35">
      <c r="V22099" s="17"/>
    </row>
    <row r="22100" spans="22:22" x14ac:dyDescent="0.35">
      <c r="V22100" s="17"/>
    </row>
    <row r="22101" spans="22:22" x14ac:dyDescent="0.35">
      <c r="V22101" s="17"/>
    </row>
    <row r="22102" spans="22:22" x14ac:dyDescent="0.35">
      <c r="V22102" s="17"/>
    </row>
    <row r="22103" spans="22:22" x14ac:dyDescent="0.35">
      <c r="V22103" s="17"/>
    </row>
    <row r="22104" spans="22:22" x14ac:dyDescent="0.35">
      <c r="V22104" s="17"/>
    </row>
    <row r="22105" spans="22:22" x14ac:dyDescent="0.35">
      <c r="V22105" s="17"/>
    </row>
    <row r="22106" spans="22:22" x14ac:dyDescent="0.35">
      <c r="V22106" s="17"/>
    </row>
    <row r="22107" spans="22:22" x14ac:dyDescent="0.35">
      <c r="V22107" s="17"/>
    </row>
    <row r="22108" spans="22:22" x14ac:dyDescent="0.35">
      <c r="V22108" s="17"/>
    </row>
    <row r="22109" spans="22:22" x14ac:dyDescent="0.35">
      <c r="V22109" s="17"/>
    </row>
    <row r="22110" spans="22:22" x14ac:dyDescent="0.35">
      <c r="V22110" s="17"/>
    </row>
    <row r="22111" spans="22:22" x14ac:dyDescent="0.35">
      <c r="V22111" s="17"/>
    </row>
    <row r="22112" spans="22:22" x14ac:dyDescent="0.35">
      <c r="V22112" s="17"/>
    </row>
    <row r="22113" spans="22:22" x14ac:dyDescent="0.35">
      <c r="V22113" s="17"/>
    </row>
    <row r="22114" spans="22:22" x14ac:dyDescent="0.35">
      <c r="V22114" s="17"/>
    </row>
    <row r="22115" spans="22:22" x14ac:dyDescent="0.35">
      <c r="V22115" s="17"/>
    </row>
    <row r="22116" spans="22:22" x14ac:dyDescent="0.35">
      <c r="V22116" s="17"/>
    </row>
    <row r="22117" spans="22:22" x14ac:dyDescent="0.35">
      <c r="V22117" s="17"/>
    </row>
    <row r="22118" spans="22:22" x14ac:dyDescent="0.35">
      <c r="V22118" s="17"/>
    </row>
    <row r="22119" spans="22:22" x14ac:dyDescent="0.35">
      <c r="V22119" s="17"/>
    </row>
    <row r="22120" spans="22:22" x14ac:dyDescent="0.35">
      <c r="V22120" s="17"/>
    </row>
    <row r="22121" spans="22:22" x14ac:dyDescent="0.35">
      <c r="V22121" s="17"/>
    </row>
    <row r="22122" spans="22:22" x14ac:dyDescent="0.35">
      <c r="V22122" s="17"/>
    </row>
    <row r="22123" spans="22:22" x14ac:dyDescent="0.35">
      <c r="V22123" s="17"/>
    </row>
    <row r="22124" spans="22:22" x14ac:dyDescent="0.35">
      <c r="V22124" s="17"/>
    </row>
    <row r="22125" spans="22:22" x14ac:dyDescent="0.35">
      <c r="V22125" s="17"/>
    </row>
    <row r="22126" spans="22:22" x14ac:dyDescent="0.35">
      <c r="V22126" s="17"/>
    </row>
    <row r="22127" spans="22:22" x14ac:dyDescent="0.35">
      <c r="V22127" s="17"/>
    </row>
    <row r="22128" spans="22:22" x14ac:dyDescent="0.35">
      <c r="V22128" s="17"/>
    </row>
    <row r="22129" spans="22:22" x14ac:dyDescent="0.35">
      <c r="V22129" s="17"/>
    </row>
    <row r="22130" spans="22:22" x14ac:dyDescent="0.35">
      <c r="V22130" s="17"/>
    </row>
    <row r="22131" spans="22:22" x14ac:dyDescent="0.35">
      <c r="V22131" s="17"/>
    </row>
    <row r="22132" spans="22:22" x14ac:dyDescent="0.35">
      <c r="V22132" s="17"/>
    </row>
    <row r="22133" spans="22:22" x14ac:dyDescent="0.35">
      <c r="V22133" s="17"/>
    </row>
    <row r="22134" spans="22:22" x14ac:dyDescent="0.35">
      <c r="V22134" s="17"/>
    </row>
    <row r="22135" spans="22:22" x14ac:dyDescent="0.35">
      <c r="V22135" s="17"/>
    </row>
    <row r="22136" spans="22:22" x14ac:dyDescent="0.35">
      <c r="V22136" s="17"/>
    </row>
    <row r="22137" spans="22:22" x14ac:dyDescent="0.35">
      <c r="V22137" s="17"/>
    </row>
    <row r="22138" spans="22:22" x14ac:dyDescent="0.35">
      <c r="V22138" s="17"/>
    </row>
    <row r="22139" spans="22:22" x14ac:dyDescent="0.35">
      <c r="V22139" s="17"/>
    </row>
    <row r="22140" spans="22:22" x14ac:dyDescent="0.35">
      <c r="V22140" s="17"/>
    </row>
    <row r="22141" spans="22:22" x14ac:dyDescent="0.35">
      <c r="V22141" s="17"/>
    </row>
    <row r="22142" spans="22:22" x14ac:dyDescent="0.35">
      <c r="V22142" s="17"/>
    </row>
    <row r="22143" spans="22:22" x14ac:dyDescent="0.35">
      <c r="V22143" s="17"/>
    </row>
    <row r="22144" spans="22:22" x14ac:dyDescent="0.35">
      <c r="V22144" s="17"/>
    </row>
    <row r="22145" spans="22:22" x14ac:dyDescent="0.35">
      <c r="V22145" s="17"/>
    </row>
    <row r="22146" spans="22:22" x14ac:dyDescent="0.35">
      <c r="V22146" s="17"/>
    </row>
    <row r="22147" spans="22:22" x14ac:dyDescent="0.35">
      <c r="V22147" s="17"/>
    </row>
    <row r="22148" spans="22:22" x14ac:dyDescent="0.35">
      <c r="V22148" s="17"/>
    </row>
    <row r="22149" spans="22:22" x14ac:dyDescent="0.35">
      <c r="V22149" s="17"/>
    </row>
    <row r="22150" spans="22:22" x14ac:dyDescent="0.35">
      <c r="V22150" s="17"/>
    </row>
    <row r="22151" spans="22:22" x14ac:dyDescent="0.35">
      <c r="V22151" s="17"/>
    </row>
    <row r="22152" spans="22:22" x14ac:dyDescent="0.35">
      <c r="V22152" s="17"/>
    </row>
    <row r="22153" spans="22:22" x14ac:dyDescent="0.35">
      <c r="V22153" s="17"/>
    </row>
    <row r="22154" spans="22:22" x14ac:dyDescent="0.35">
      <c r="V22154" s="17"/>
    </row>
    <row r="22155" spans="22:22" x14ac:dyDescent="0.35">
      <c r="V22155" s="17"/>
    </row>
    <row r="22156" spans="22:22" x14ac:dyDescent="0.35">
      <c r="V22156" s="17"/>
    </row>
    <row r="22157" spans="22:22" x14ac:dyDescent="0.35">
      <c r="V22157" s="17"/>
    </row>
    <row r="22158" spans="22:22" x14ac:dyDescent="0.35">
      <c r="V22158" s="17"/>
    </row>
    <row r="22159" spans="22:22" x14ac:dyDescent="0.35">
      <c r="V22159" s="17"/>
    </row>
    <row r="22160" spans="22:22" x14ac:dyDescent="0.35">
      <c r="V22160" s="17"/>
    </row>
    <row r="22161" spans="22:22" x14ac:dyDescent="0.35">
      <c r="V22161" s="17"/>
    </row>
    <row r="22162" spans="22:22" x14ac:dyDescent="0.35">
      <c r="V22162" s="17"/>
    </row>
    <row r="22163" spans="22:22" x14ac:dyDescent="0.35">
      <c r="V22163" s="17"/>
    </row>
    <row r="22164" spans="22:22" x14ac:dyDescent="0.35">
      <c r="V22164" s="17"/>
    </row>
    <row r="22165" spans="22:22" x14ac:dyDescent="0.35">
      <c r="V22165" s="17"/>
    </row>
    <row r="22166" spans="22:22" x14ac:dyDescent="0.35">
      <c r="V22166" s="17"/>
    </row>
    <row r="22167" spans="22:22" x14ac:dyDescent="0.35">
      <c r="V22167" s="17"/>
    </row>
    <row r="22168" spans="22:22" x14ac:dyDescent="0.35">
      <c r="V22168" s="17"/>
    </row>
    <row r="22169" spans="22:22" x14ac:dyDescent="0.35">
      <c r="V22169" s="17"/>
    </row>
    <row r="22170" spans="22:22" x14ac:dyDescent="0.35">
      <c r="V22170" s="17"/>
    </row>
    <row r="22171" spans="22:22" x14ac:dyDescent="0.35">
      <c r="V22171" s="17"/>
    </row>
    <row r="22172" spans="22:22" x14ac:dyDescent="0.35">
      <c r="V22172" s="17"/>
    </row>
    <row r="22173" spans="22:22" x14ac:dyDescent="0.35">
      <c r="V22173" s="17"/>
    </row>
    <row r="22174" spans="22:22" x14ac:dyDescent="0.35">
      <c r="V22174" s="17"/>
    </row>
    <row r="22175" spans="22:22" x14ac:dyDescent="0.35">
      <c r="V22175" s="17"/>
    </row>
    <row r="22176" spans="22:22" x14ac:dyDescent="0.35">
      <c r="V22176" s="17"/>
    </row>
    <row r="22177" spans="22:22" x14ac:dyDescent="0.35">
      <c r="V22177" s="17"/>
    </row>
    <row r="22178" spans="22:22" x14ac:dyDescent="0.35">
      <c r="V22178" s="17"/>
    </row>
    <row r="22179" spans="22:22" x14ac:dyDescent="0.35">
      <c r="V22179" s="17"/>
    </row>
    <row r="22180" spans="22:22" x14ac:dyDescent="0.35">
      <c r="V22180" s="17"/>
    </row>
    <row r="22181" spans="22:22" x14ac:dyDescent="0.35">
      <c r="V22181" s="17"/>
    </row>
    <row r="22182" spans="22:22" x14ac:dyDescent="0.35">
      <c r="V22182" s="17"/>
    </row>
    <row r="22183" spans="22:22" x14ac:dyDescent="0.35">
      <c r="V22183" s="17"/>
    </row>
    <row r="22184" spans="22:22" x14ac:dyDescent="0.35">
      <c r="V22184" s="17"/>
    </row>
    <row r="22185" spans="22:22" x14ac:dyDescent="0.35">
      <c r="V22185" s="17"/>
    </row>
    <row r="22186" spans="22:22" x14ac:dyDescent="0.35">
      <c r="V22186" s="17"/>
    </row>
    <row r="22187" spans="22:22" x14ac:dyDescent="0.35">
      <c r="V22187" s="17"/>
    </row>
    <row r="22188" spans="22:22" x14ac:dyDescent="0.35">
      <c r="V22188" s="17"/>
    </row>
    <row r="22189" spans="22:22" x14ac:dyDescent="0.35">
      <c r="V22189" s="17"/>
    </row>
    <row r="22190" spans="22:22" x14ac:dyDescent="0.35">
      <c r="V22190" s="17"/>
    </row>
    <row r="22191" spans="22:22" x14ac:dyDescent="0.35">
      <c r="V22191" s="17"/>
    </row>
    <row r="22192" spans="22:22" x14ac:dyDescent="0.35">
      <c r="V22192" s="17"/>
    </row>
    <row r="22193" spans="22:22" x14ac:dyDescent="0.35">
      <c r="V22193" s="17"/>
    </row>
    <row r="22194" spans="22:22" x14ac:dyDescent="0.35">
      <c r="V22194" s="17"/>
    </row>
    <row r="22195" spans="22:22" x14ac:dyDescent="0.35">
      <c r="V22195" s="17"/>
    </row>
    <row r="22196" spans="22:22" x14ac:dyDescent="0.35">
      <c r="V22196" s="17"/>
    </row>
    <row r="22197" spans="22:22" x14ac:dyDescent="0.35">
      <c r="V22197" s="17"/>
    </row>
    <row r="22198" spans="22:22" x14ac:dyDescent="0.35">
      <c r="V22198" s="17"/>
    </row>
    <row r="22199" spans="22:22" x14ac:dyDescent="0.35">
      <c r="V22199" s="17"/>
    </row>
    <row r="22200" spans="22:22" x14ac:dyDescent="0.35">
      <c r="V22200" s="17"/>
    </row>
    <row r="22201" spans="22:22" x14ac:dyDescent="0.35">
      <c r="V22201" s="17"/>
    </row>
    <row r="22202" spans="22:22" x14ac:dyDescent="0.35">
      <c r="V22202" s="17"/>
    </row>
    <row r="22203" spans="22:22" x14ac:dyDescent="0.35">
      <c r="V22203" s="17"/>
    </row>
    <row r="22204" spans="22:22" x14ac:dyDescent="0.35">
      <c r="V22204" s="17"/>
    </row>
    <row r="22205" spans="22:22" x14ac:dyDescent="0.35">
      <c r="V22205" s="17"/>
    </row>
    <row r="22206" spans="22:22" x14ac:dyDescent="0.35">
      <c r="V22206" s="17"/>
    </row>
    <row r="22207" spans="22:22" x14ac:dyDescent="0.35">
      <c r="V22207" s="17"/>
    </row>
    <row r="22208" spans="22:22" x14ac:dyDescent="0.35">
      <c r="V22208" s="17"/>
    </row>
    <row r="22209" spans="22:22" x14ac:dyDescent="0.35">
      <c r="V22209" s="17"/>
    </row>
    <row r="22210" spans="22:22" x14ac:dyDescent="0.35">
      <c r="V22210" s="17"/>
    </row>
    <row r="22211" spans="22:22" x14ac:dyDescent="0.35">
      <c r="V22211" s="17"/>
    </row>
    <row r="22212" spans="22:22" x14ac:dyDescent="0.35">
      <c r="V22212" s="17"/>
    </row>
    <row r="22213" spans="22:22" x14ac:dyDescent="0.35">
      <c r="V22213" s="17"/>
    </row>
    <row r="22214" spans="22:22" x14ac:dyDescent="0.35">
      <c r="V22214" s="17"/>
    </row>
    <row r="22215" spans="22:22" x14ac:dyDescent="0.35">
      <c r="V22215" s="17"/>
    </row>
    <row r="22216" spans="22:22" x14ac:dyDescent="0.35">
      <c r="V22216" s="17"/>
    </row>
    <row r="22217" spans="22:22" x14ac:dyDescent="0.35">
      <c r="V22217" s="17"/>
    </row>
    <row r="22218" spans="22:22" x14ac:dyDescent="0.35">
      <c r="V22218" s="17"/>
    </row>
    <row r="22219" spans="22:22" x14ac:dyDescent="0.35">
      <c r="V22219" s="17"/>
    </row>
    <row r="22220" spans="22:22" x14ac:dyDescent="0.35">
      <c r="V22220" s="17"/>
    </row>
    <row r="22221" spans="22:22" x14ac:dyDescent="0.35">
      <c r="V22221" s="17"/>
    </row>
    <row r="22222" spans="22:22" x14ac:dyDescent="0.35">
      <c r="V22222" s="17"/>
    </row>
    <row r="22223" spans="22:22" x14ac:dyDescent="0.35">
      <c r="V22223" s="17"/>
    </row>
    <row r="22224" spans="22:22" x14ac:dyDescent="0.35">
      <c r="V22224" s="17"/>
    </row>
    <row r="22225" spans="22:22" x14ac:dyDescent="0.35">
      <c r="V22225" s="17"/>
    </row>
    <row r="22226" spans="22:22" x14ac:dyDescent="0.35">
      <c r="V22226" s="17"/>
    </row>
    <row r="22227" spans="22:22" x14ac:dyDescent="0.35">
      <c r="V22227" s="17"/>
    </row>
    <row r="22228" spans="22:22" x14ac:dyDescent="0.35">
      <c r="V22228" s="17"/>
    </row>
    <row r="22229" spans="22:22" x14ac:dyDescent="0.35">
      <c r="V22229" s="17"/>
    </row>
    <row r="22230" spans="22:22" x14ac:dyDescent="0.35">
      <c r="V22230" s="17"/>
    </row>
    <row r="22231" spans="22:22" x14ac:dyDescent="0.35">
      <c r="V22231" s="17"/>
    </row>
    <row r="22232" spans="22:22" x14ac:dyDescent="0.35">
      <c r="V22232" s="17"/>
    </row>
    <row r="22233" spans="22:22" x14ac:dyDescent="0.35">
      <c r="V22233" s="17"/>
    </row>
    <row r="22234" spans="22:22" x14ac:dyDescent="0.35">
      <c r="V22234" s="17"/>
    </row>
    <row r="22235" spans="22:22" x14ac:dyDescent="0.35">
      <c r="V22235" s="17"/>
    </row>
    <row r="22236" spans="22:22" x14ac:dyDescent="0.35">
      <c r="V22236" s="17"/>
    </row>
    <row r="22237" spans="22:22" x14ac:dyDescent="0.35">
      <c r="V22237" s="17"/>
    </row>
    <row r="22238" spans="22:22" x14ac:dyDescent="0.35">
      <c r="V22238" s="17"/>
    </row>
    <row r="22239" spans="22:22" x14ac:dyDescent="0.35">
      <c r="V22239" s="17"/>
    </row>
    <row r="22240" spans="22:22" x14ac:dyDescent="0.35">
      <c r="V22240" s="17"/>
    </row>
    <row r="22241" spans="22:22" x14ac:dyDescent="0.35">
      <c r="V22241" s="17"/>
    </row>
    <row r="22242" spans="22:22" x14ac:dyDescent="0.35">
      <c r="V22242" s="17"/>
    </row>
    <row r="22243" spans="22:22" x14ac:dyDescent="0.35">
      <c r="V22243" s="17"/>
    </row>
    <row r="22244" spans="22:22" x14ac:dyDescent="0.35">
      <c r="V22244" s="17"/>
    </row>
    <row r="22245" spans="22:22" x14ac:dyDescent="0.35">
      <c r="V22245" s="17"/>
    </row>
    <row r="22246" spans="22:22" x14ac:dyDescent="0.35">
      <c r="V22246" s="17"/>
    </row>
    <row r="22247" spans="22:22" x14ac:dyDescent="0.35">
      <c r="V22247" s="17"/>
    </row>
    <row r="22248" spans="22:22" x14ac:dyDescent="0.35">
      <c r="V22248" s="17"/>
    </row>
    <row r="22249" spans="22:22" x14ac:dyDescent="0.35">
      <c r="V22249" s="17"/>
    </row>
    <row r="22250" spans="22:22" x14ac:dyDescent="0.35">
      <c r="V22250" s="17"/>
    </row>
    <row r="22251" spans="22:22" x14ac:dyDescent="0.35">
      <c r="V22251" s="17"/>
    </row>
    <row r="22252" spans="22:22" x14ac:dyDescent="0.35">
      <c r="V22252" s="17"/>
    </row>
    <row r="22253" spans="22:22" x14ac:dyDescent="0.35">
      <c r="V22253" s="17"/>
    </row>
    <row r="22254" spans="22:22" x14ac:dyDescent="0.35">
      <c r="V22254" s="17"/>
    </row>
    <row r="22255" spans="22:22" x14ac:dyDescent="0.35">
      <c r="V22255" s="17"/>
    </row>
    <row r="22256" spans="22:22" x14ac:dyDescent="0.35">
      <c r="V22256" s="17"/>
    </row>
    <row r="22257" spans="22:22" x14ac:dyDescent="0.35">
      <c r="V22257" s="17"/>
    </row>
    <row r="22258" spans="22:22" x14ac:dyDescent="0.35">
      <c r="V22258" s="17"/>
    </row>
    <row r="22259" spans="22:22" x14ac:dyDescent="0.35">
      <c r="V22259" s="17"/>
    </row>
    <row r="22260" spans="22:22" x14ac:dyDescent="0.35">
      <c r="V22260" s="17"/>
    </row>
    <row r="22261" spans="22:22" x14ac:dyDescent="0.35">
      <c r="V22261" s="17"/>
    </row>
    <row r="22262" spans="22:22" x14ac:dyDescent="0.35">
      <c r="V22262" s="17"/>
    </row>
    <row r="22263" spans="22:22" x14ac:dyDescent="0.35">
      <c r="V22263" s="17"/>
    </row>
    <row r="22264" spans="22:22" x14ac:dyDescent="0.35">
      <c r="V22264" s="17"/>
    </row>
    <row r="22265" spans="22:22" x14ac:dyDescent="0.35">
      <c r="V22265" s="17"/>
    </row>
    <row r="22266" spans="22:22" x14ac:dyDescent="0.35">
      <c r="V22266" s="17"/>
    </row>
    <row r="22267" spans="22:22" x14ac:dyDescent="0.35">
      <c r="V22267" s="17"/>
    </row>
    <row r="22268" spans="22:22" x14ac:dyDescent="0.35">
      <c r="V22268" s="17"/>
    </row>
    <row r="22269" spans="22:22" x14ac:dyDescent="0.35">
      <c r="V22269" s="17"/>
    </row>
    <row r="22270" spans="22:22" x14ac:dyDescent="0.35">
      <c r="V22270" s="17"/>
    </row>
    <row r="22271" spans="22:22" x14ac:dyDescent="0.35">
      <c r="V22271" s="17"/>
    </row>
    <row r="22272" spans="22:22" x14ac:dyDescent="0.35">
      <c r="V22272" s="17"/>
    </row>
    <row r="22273" spans="22:22" x14ac:dyDescent="0.35">
      <c r="V22273" s="17"/>
    </row>
    <row r="22274" spans="22:22" x14ac:dyDescent="0.35">
      <c r="V22274" s="17"/>
    </row>
    <row r="22275" spans="22:22" x14ac:dyDescent="0.35">
      <c r="V22275" s="17"/>
    </row>
    <row r="22276" spans="22:22" x14ac:dyDescent="0.35">
      <c r="V22276" s="17"/>
    </row>
    <row r="22277" spans="22:22" x14ac:dyDescent="0.35">
      <c r="V22277" s="17"/>
    </row>
    <row r="22278" spans="22:22" x14ac:dyDescent="0.35">
      <c r="V22278" s="17"/>
    </row>
    <row r="22279" spans="22:22" x14ac:dyDescent="0.35">
      <c r="V22279" s="17"/>
    </row>
    <row r="22280" spans="22:22" x14ac:dyDescent="0.35">
      <c r="V22280" s="17"/>
    </row>
    <row r="22281" spans="22:22" x14ac:dyDescent="0.35">
      <c r="V22281" s="17"/>
    </row>
    <row r="22282" spans="22:22" x14ac:dyDescent="0.35">
      <c r="V22282" s="17"/>
    </row>
    <row r="22283" spans="22:22" x14ac:dyDescent="0.35">
      <c r="V22283" s="17"/>
    </row>
    <row r="22284" spans="22:22" x14ac:dyDescent="0.35">
      <c r="V22284" s="17"/>
    </row>
    <row r="22285" spans="22:22" x14ac:dyDescent="0.35">
      <c r="V22285" s="17"/>
    </row>
    <row r="22286" spans="22:22" x14ac:dyDescent="0.35">
      <c r="V22286" s="17"/>
    </row>
    <row r="22287" spans="22:22" x14ac:dyDescent="0.35">
      <c r="V22287" s="17"/>
    </row>
    <row r="22288" spans="22:22" x14ac:dyDescent="0.35">
      <c r="V22288" s="17"/>
    </row>
    <row r="22289" spans="22:22" x14ac:dyDescent="0.35">
      <c r="V22289" s="17"/>
    </row>
    <row r="22290" spans="22:22" x14ac:dyDescent="0.35">
      <c r="V22290" s="17"/>
    </row>
    <row r="22291" spans="22:22" x14ac:dyDescent="0.35">
      <c r="V22291" s="17"/>
    </row>
    <row r="22292" spans="22:22" x14ac:dyDescent="0.35">
      <c r="V22292" s="17"/>
    </row>
    <row r="22293" spans="22:22" x14ac:dyDescent="0.35">
      <c r="V22293" s="17"/>
    </row>
    <row r="22294" spans="22:22" x14ac:dyDescent="0.35">
      <c r="V22294" s="17"/>
    </row>
    <row r="22295" spans="22:22" x14ac:dyDescent="0.35">
      <c r="V22295" s="17"/>
    </row>
    <row r="22296" spans="22:22" x14ac:dyDescent="0.35">
      <c r="V22296" s="17"/>
    </row>
    <row r="22297" spans="22:22" x14ac:dyDescent="0.35">
      <c r="V22297" s="17"/>
    </row>
    <row r="22298" spans="22:22" x14ac:dyDescent="0.35">
      <c r="V22298" s="17"/>
    </row>
    <row r="22299" spans="22:22" x14ac:dyDescent="0.35">
      <c r="V22299" s="17"/>
    </row>
    <row r="22300" spans="22:22" x14ac:dyDescent="0.35">
      <c r="V22300" s="17"/>
    </row>
    <row r="22301" spans="22:22" x14ac:dyDescent="0.35">
      <c r="V22301" s="17"/>
    </row>
    <row r="22302" spans="22:22" x14ac:dyDescent="0.35">
      <c r="V22302" s="17"/>
    </row>
    <row r="22303" spans="22:22" x14ac:dyDescent="0.35">
      <c r="V22303" s="17"/>
    </row>
    <row r="22304" spans="22:22" x14ac:dyDescent="0.35">
      <c r="V22304" s="17"/>
    </row>
    <row r="22305" spans="22:22" x14ac:dyDescent="0.35">
      <c r="V22305" s="17"/>
    </row>
    <row r="22306" spans="22:22" x14ac:dyDescent="0.35">
      <c r="V22306" s="17"/>
    </row>
    <row r="22307" spans="22:22" x14ac:dyDescent="0.35">
      <c r="V22307" s="17"/>
    </row>
    <row r="22308" spans="22:22" x14ac:dyDescent="0.35">
      <c r="V22308" s="17"/>
    </row>
    <row r="22309" spans="22:22" x14ac:dyDescent="0.35">
      <c r="V22309" s="17"/>
    </row>
    <row r="22310" spans="22:22" x14ac:dyDescent="0.35">
      <c r="V22310" s="17"/>
    </row>
    <row r="22311" spans="22:22" x14ac:dyDescent="0.35">
      <c r="V22311" s="17"/>
    </row>
    <row r="22312" spans="22:22" x14ac:dyDescent="0.35">
      <c r="V22312" s="17"/>
    </row>
    <row r="22313" spans="22:22" x14ac:dyDescent="0.35">
      <c r="V22313" s="17"/>
    </row>
    <row r="22314" spans="22:22" x14ac:dyDescent="0.35">
      <c r="V22314" s="17"/>
    </row>
    <row r="22315" spans="22:22" x14ac:dyDescent="0.35">
      <c r="V22315" s="17"/>
    </row>
    <row r="22316" spans="22:22" x14ac:dyDescent="0.35">
      <c r="V22316" s="17"/>
    </row>
    <row r="22317" spans="22:22" x14ac:dyDescent="0.35">
      <c r="V22317" s="17"/>
    </row>
    <row r="22318" spans="22:22" x14ac:dyDescent="0.35">
      <c r="V22318" s="17"/>
    </row>
    <row r="22319" spans="22:22" x14ac:dyDescent="0.35">
      <c r="V22319" s="17"/>
    </row>
    <row r="22320" spans="22:22" x14ac:dyDescent="0.35">
      <c r="V22320" s="17"/>
    </row>
    <row r="22321" spans="22:22" x14ac:dyDescent="0.35">
      <c r="V22321" s="17"/>
    </row>
    <row r="22322" spans="22:22" x14ac:dyDescent="0.35">
      <c r="V22322" s="17"/>
    </row>
    <row r="22323" spans="22:22" x14ac:dyDescent="0.35">
      <c r="V22323" s="17"/>
    </row>
    <row r="22324" spans="22:22" x14ac:dyDescent="0.35">
      <c r="V22324" s="17"/>
    </row>
    <row r="22325" spans="22:22" x14ac:dyDescent="0.35">
      <c r="V22325" s="17"/>
    </row>
    <row r="22326" spans="22:22" x14ac:dyDescent="0.35">
      <c r="V22326" s="17"/>
    </row>
    <row r="22327" spans="22:22" x14ac:dyDescent="0.35">
      <c r="V22327" s="17"/>
    </row>
    <row r="22328" spans="22:22" x14ac:dyDescent="0.35">
      <c r="V22328" s="17"/>
    </row>
    <row r="22329" spans="22:22" x14ac:dyDescent="0.35">
      <c r="V22329" s="17"/>
    </row>
    <row r="22330" spans="22:22" x14ac:dyDescent="0.35">
      <c r="V22330" s="17"/>
    </row>
    <row r="22331" spans="22:22" x14ac:dyDescent="0.35">
      <c r="V22331" s="17"/>
    </row>
    <row r="22332" spans="22:22" x14ac:dyDescent="0.35">
      <c r="V22332" s="17"/>
    </row>
    <row r="22333" spans="22:22" x14ac:dyDescent="0.35">
      <c r="V22333" s="17"/>
    </row>
    <row r="22334" spans="22:22" x14ac:dyDescent="0.35">
      <c r="V22334" s="17"/>
    </row>
    <row r="22335" spans="22:22" x14ac:dyDescent="0.35">
      <c r="V22335" s="17"/>
    </row>
    <row r="22336" spans="22:22" x14ac:dyDescent="0.35">
      <c r="V22336" s="17"/>
    </row>
    <row r="22337" spans="22:22" x14ac:dyDescent="0.35">
      <c r="V22337" s="17"/>
    </row>
    <row r="22338" spans="22:22" x14ac:dyDescent="0.35">
      <c r="V22338" s="17"/>
    </row>
    <row r="22339" spans="22:22" x14ac:dyDescent="0.35">
      <c r="V22339" s="17"/>
    </row>
    <row r="22340" spans="22:22" x14ac:dyDescent="0.35">
      <c r="V22340" s="17"/>
    </row>
    <row r="22341" spans="22:22" x14ac:dyDescent="0.35">
      <c r="V22341" s="17"/>
    </row>
    <row r="22342" spans="22:22" x14ac:dyDescent="0.35">
      <c r="V22342" s="17"/>
    </row>
    <row r="22343" spans="22:22" x14ac:dyDescent="0.35">
      <c r="V22343" s="17"/>
    </row>
    <row r="22344" spans="22:22" x14ac:dyDescent="0.35">
      <c r="V22344" s="17"/>
    </row>
    <row r="22345" spans="22:22" x14ac:dyDescent="0.35">
      <c r="V22345" s="17"/>
    </row>
    <row r="22346" spans="22:22" x14ac:dyDescent="0.35">
      <c r="V22346" s="17"/>
    </row>
    <row r="22347" spans="22:22" x14ac:dyDescent="0.35">
      <c r="V22347" s="17"/>
    </row>
    <row r="22348" spans="22:22" x14ac:dyDescent="0.35">
      <c r="V22348" s="17"/>
    </row>
    <row r="22349" spans="22:22" x14ac:dyDescent="0.35">
      <c r="V22349" s="17"/>
    </row>
    <row r="22350" spans="22:22" x14ac:dyDescent="0.35">
      <c r="V22350" s="17"/>
    </row>
    <row r="22351" spans="22:22" x14ac:dyDescent="0.35">
      <c r="V22351" s="17"/>
    </row>
    <row r="22352" spans="22:22" x14ac:dyDescent="0.35">
      <c r="V22352" s="17"/>
    </row>
    <row r="22353" spans="22:22" x14ac:dyDescent="0.35">
      <c r="V22353" s="17"/>
    </row>
    <row r="22354" spans="22:22" x14ac:dyDescent="0.35">
      <c r="V22354" s="17"/>
    </row>
    <row r="22355" spans="22:22" x14ac:dyDescent="0.35">
      <c r="V22355" s="17"/>
    </row>
    <row r="22356" spans="22:22" x14ac:dyDescent="0.35">
      <c r="V22356" s="17"/>
    </row>
    <row r="22357" spans="22:22" x14ac:dyDescent="0.35">
      <c r="V22357" s="17"/>
    </row>
    <row r="22358" spans="22:22" x14ac:dyDescent="0.35">
      <c r="V22358" s="17"/>
    </row>
    <row r="22359" spans="22:22" x14ac:dyDescent="0.35">
      <c r="V22359" s="17"/>
    </row>
    <row r="22360" spans="22:22" x14ac:dyDescent="0.35">
      <c r="V22360" s="17"/>
    </row>
    <row r="22361" spans="22:22" x14ac:dyDescent="0.35">
      <c r="V22361" s="17"/>
    </row>
    <row r="22362" spans="22:22" x14ac:dyDescent="0.35">
      <c r="V22362" s="17"/>
    </row>
    <row r="22363" spans="22:22" x14ac:dyDescent="0.35">
      <c r="V22363" s="17"/>
    </row>
    <row r="22364" spans="22:22" x14ac:dyDescent="0.35">
      <c r="V22364" s="17"/>
    </row>
    <row r="22365" spans="22:22" x14ac:dyDescent="0.35">
      <c r="V22365" s="17"/>
    </row>
    <row r="22366" spans="22:22" x14ac:dyDescent="0.35">
      <c r="V22366" s="17"/>
    </row>
    <row r="22367" spans="22:22" x14ac:dyDescent="0.35">
      <c r="V22367" s="17"/>
    </row>
    <row r="22368" spans="22:22" x14ac:dyDescent="0.35">
      <c r="V22368" s="17"/>
    </row>
    <row r="22369" spans="22:22" x14ac:dyDescent="0.35">
      <c r="V22369" s="17"/>
    </row>
    <row r="22370" spans="22:22" x14ac:dyDescent="0.35">
      <c r="V22370" s="17"/>
    </row>
    <row r="22371" spans="22:22" x14ac:dyDescent="0.35">
      <c r="V22371" s="17"/>
    </row>
    <row r="22372" spans="22:22" x14ac:dyDescent="0.35">
      <c r="V22372" s="17"/>
    </row>
    <row r="22373" spans="22:22" x14ac:dyDescent="0.35">
      <c r="V22373" s="17"/>
    </row>
    <row r="22374" spans="22:22" x14ac:dyDescent="0.35">
      <c r="V22374" s="17"/>
    </row>
    <row r="22375" spans="22:22" x14ac:dyDescent="0.35">
      <c r="V22375" s="17"/>
    </row>
    <row r="22376" spans="22:22" x14ac:dyDescent="0.35">
      <c r="V22376" s="17"/>
    </row>
    <row r="22377" spans="22:22" x14ac:dyDescent="0.35">
      <c r="V22377" s="17"/>
    </row>
    <row r="22378" spans="22:22" x14ac:dyDescent="0.35">
      <c r="V22378" s="17"/>
    </row>
    <row r="22379" spans="22:22" x14ac:dyDescent="0.35">
      <c r="V22379" s="17"/>
    </row>
    <row r="22380" spans="22:22" x14ac:dyDescent="0.35">
      <c r="V22380" s="17"/>
    </row>
    <row r="22381" spans="22:22" x14ac:dyDescent="0.35">
      <c r="V22381" s="17"/>
    </row>
    <row r="22382" spans="22:22" x14ac:dyDescent="0.35">
      <c r="V22382" s="17"/>
    </row>
    <row r="22383" spans="22:22" x14ac:dyDescent="0.35">
      <c r="V22383" s="17"/>
    </row>
    <row r="22384" spans="22:22" x14ac:dyDescent="0.35">
      <c r="V22384" s="17"/>
    </row>
    <row r="22385" spans="22:22" x14ac:dyDescent="0.35">
      <c r="V22385" s="17"/>
    </row>
    <row r="22386" spans="22:22" x14ac:dyDescent="0.35">
      <c r="V22386" s="17"/>
    </row>
    <row r="22387" spans="22:22" x14ac:dyDescent="0.35">
      <c r="V22387" s="17"/>
    </row>
    <row r="22388" spans="22:22" x14ac:dyDescent="0.35">
      <c r="V22388" s="17"/>
    </row>
    <row r="22389" spans="22:22" x14ac:dyDescent="0.35">
      <c r="V22389" s="17"/>
    </row>
    <row r="22390" spans="22:22" x14ac:dyDescent="0.35">
      <c r="V22390" s="17"/>
    </row>
    <row r="22391" spans="22:22" x14ac:dyDescent="0.35">
      <c r="V22391" s="17"/>
    </row>
    <row r="22392" spans="22:22" x14ac:dyDescent="0.35">
      <c r="V22392" s="17"/>
    </row>
    <row r="22393" spans="22:22" x14ac:dyDescent="0.35">
      <c r="V22393" s="17"/>
    </row>
    <row r="22394" spans="22:22" x14ac:dyDescent="0.35">
      <c r="V22394" s="17"/>
    </row>
    <row r="22395" spans="22:22" x14ac:dyDescent="0.35">
      <c r="V22395" s="17"/>
    </row>
    <row r="22396" spans="22:22" x14ac:dyDescent="0.35">
      <c r="V22396" s="17"/>
    </row>
    <row r="22397" spans="22:22" x14ac:dyDescent="0.35">
      <c r="V22397" s="17"/>
    </row>
    <row r="22398" spans="22:22" x14ac:dyDescent="0.35">
      <c r="V22398" s="17"/>
    </row>
    <row r="22399" spans="22:22" x14ac:dyDescent="0.35">
      <c r="V22399" s="17"/>
    </row>
    <row r="22400" spans="22:22" x14ac:dyDescent="0.35">
      <c r="V22400" s="17"/>
    </row>
    <row r="22401" spans="22:22" x14ac:dyDescent="0.35">
      <c r="V22401" s="17"/>
    </row>
    <row r="22402" spans="22:22" x14ac:dyDescent="0.35">
      <c r="V22402" s="17"/>
    </row>
    <row r="22403" spans="22:22" x14ac:dyDescent="0.35">
      <c r="V22403" s="17"/>
    </row>
    <row r="22404" spans="22:22" x14ac:dyDescent="0.35">
      <c r="V22404" s="17"/>
    </row>
    <row r="22405" spans="22:22" x14ac:dyDescent="0.35">
      <c r="V22405" s="17"/>
    </row>
    <row r="22406" spans="22:22" x14ac:dyDescent="0.35">
      <c r="V22406" s="17"/>
    </row>
    <row r="22407" spans="22:22" x14ac:dyDescent="0.35">
      <c r="V22407" s="17"/>
    </row>
    <row r="22408" spans="22:22" x14ac:dyDescent="0.35">
      <c r="V22408" s="17"/>
    </row>
    <row r="22409" spans="22:22" x14ac:dyDescent="0.35">
      <c r="V22409" s="17"/>
    </row>
    <row r="22410" spans="22:22" x14ac:dyDescent="0.35">
      <c r="V22410" s="17"/>
    </row>
    <row r="22411" spans="22:22" x14ac:dyDescent="0.35">
      <c r="V22411" s="17"/>
    </row>
    <row r="22412" spans="22:22" x14ac:dyDescent="0.35">
      <c r="V22412" s="17"/>
    </row>
    <row r="22413" spans="22:22" x14ac:dyDescent="0.35">
      <c r="V22413" s="17"/>
    </row>
    <row r="22414" spans="22:22" x14ac:dyDescent="0.35">
      <c r="V22414" s="17"/>
    </row>
    <row r="22415" spans="22:22" x14ac:dyDescent="0.35">
      <c r="V22415" s="17"/>
    </row>
    <row r="22416" spans="22:22" x14ac:dyDescent="0.35">
      <c r="V22416" s="17"/>
    </row>
    <row r="22417" spans="22:22" x14ac:dyDescent="0.35">
      <c r="V22417" s="17"/>
    </row>
    <row r="22418" spans="22:22" x14ac:dyDescent="0.35">
      <c r="V22418" s="17"/>
    </row>
    <row r="22419" spans="22:22" x14ac:dyDescent="0.35">
      <c r="V22419" s="17"/>
    </row>
    <row r="22420" spans="22:22" x14ac:dyDescent="0.35">
      <c r="V22420" s="17"/>
    </row>
    <row r="22421" spans="22:22" x14ac:dyDescent="0.35">
      <c r="V22421" s="17"/>
    </row>
    <row r="22422" spans="22:22" x14ac:dyDescent="0.35">
      <c r="V22422" s="17"/>
    </row>
    <row r="22423" spans="22:22" x14ac:dyDescent="0.35">
      <c r="V22423" s="17"/>
    </row>
    <row r="22424" spans="22:22" x14ac:dyDescent="0.35">
      <c r="V22424" s="17"/>
    </row>
    <row r="22425" spans="22:22" x14ac:dyDescent="0.35">
      <c r="V22425" s="17"/>
    </row>
    <row r="22426" spans="22:22" x14ac:dyDescent="0.35">
      <c r="V22426" s="17"/>
    </row>
    <row r="22427" spans="22:22" x14ac:dyDescent="0.35">
      <c r="V22427" s="17"/>
    </row>
    <row r="22428" spans="22:22" x14ac:dyDescent="0.35">
      <c r="V22428" s="17"/>
    </row>
    <row r="22429" spans="22:22" x14ac:dyDescent="0.35">
      <c r="V22429" s="17"/>
    </row>
    <row r="22430" spans="22:22" x14ac:dyDescent="0.35">
      <c r="V22430" s="17"/>
    </row>
    <row r="22431" spans="22:22" x14ac:dyDescent="0.35">
      <c r="V22431" s="17"/>
    </row>
    <row r="22432" spans="22:22" x14ac:dyDescent="0.35">
      <c r="V22432" s="17"/>
    </row>
    <row r="22433" spans="22:22" x14ac:dyDescent="0.35">
      <c r="V22433" s="17"/>
    </row>
    <row r="22434" spans="22:22" x14ac:dyDescent="0.35">
      <c r="V22434" s="17"/>
    </row>
    <row r="22435" spans="22:22" x14ac:dyDescent="0.35">
      <c r="V22435" s="17"/>
    </row>
    <row r="22436" spans="22:22" x14ac:dyDescent="0.35">
      <c r="V22436" s="17"/>
    </row>
    <row r="22437" spans="22:22" x14ac:dyDescent="0.35">
      <c r="V22437" s="17"/>
    </row>
    <row r="22438" spans="22:22" x14ac:dyDescent="0.35">
      <c r="V22438" s="17"/>
    </row>
    <row r="22439" spans="22:22" x14ac:dyDescent="0.35">
      <c r="V22439" s="17"/>
    </row>
    <row r="22440" spans="22:22" x14ac:dyDescent="0.35">
      <c r="V22440" s="17"/>
    </row>
    <row r="22441" spans="22:22" x14ac:dyDescent="0.35">
      <c r="V22441" s="17"/>
    </row>
    <row r="22442" spans="22:22" x14ac:dyDescent="0.35">
      <c r="V22442" s="17"/>
    </row>
    <row r="22443" spans="22:22" x14ac:dyDescent="0.35">
      <c r="V22443" s="17"/>
    </row>
    <row r="22444" spans="22:22" x14ac:dyDescent="0.35">
      <c r="V22444" s="17"/>
    </row>
    <row r="22445" spans="22:22" x14ac:dyDescent="0.35">
      <c r="V22445" s="17"/>
    </row>
    <row r="22446" spans="22:22" x14ac:dyDescent="0.35">
      <c r="V22446" s="17"/>
    </row>
    <row r="22447" spans="22:22" x14ac:dyDescent="0.35">
      <c r="V22447" s="17"/>
    </row>
    <row r="22448" spans="22:22" x14ac:dyDescent="0.35">
      <c r="V22448" s="17"/>
    </row>
    <row r="22449" spans="22:22" x14ac:dyDescent="0.35">
      <c r="V22449" s="17"/>
    </row>
    <row r="22450" spans="22:22" x14ac:dyDescent="0.35">
      <c r="V22450" s="17"/>
    </row>
    <row r="22451" spans="22:22" x14ac:dyDescent="0.35">
      <c r="V22451" s="17"/>
    </row>
    <row r="22452" spans="22:22" x14ac:dyDescent="0.35">
      <c r="V22452" s="17"/>
    </row>
    <row r="22453" spans="22:22" x14ac:dyDescent="0.35">
      <c r="V22453" s="17"/>
    </row>
    <row r="22454" spans="22:22" x14ac:dyDescent="0.35">
      <c r="V22454" s="17"/>
    </row>
    <row r="22455" spans="22:22" x14ac:dyDescent="0.35">
      <c r="V22455" s="17"/>
    </row>
    <row r="22456" spans="22:22" x14ac:dyDescent="0.35">
      <c r="V22456" s="17"/>
    </row>
    <row r="22457" spans="22:22" x14ac:dyDescent="0.35">
      <c r="V22457" s="17"/>
    </row>
    <row r="22458" spans="22:22" x14ac:dyDescent="0.35">
      <c r="V22458" s="17"/>
    </row>
    <row r="22459" spans="22:22" x14ac:dyDescent="0.35">
      <c r="V22459" s="17"/>
    </row>
    <row r="22460" spans="22:22" x14ac:dyDescent="0.35">
      <c r="V22460" s="17"/>
    </row>
    <row r="22461" spans="22:22" x14ac:dyDescent="0.35">
      <c r="V22461" s="17"/>
    </row>
    <row r="22462" spans="22:22" x14ac:dyDescent="0.35">
      <c r="V22462" s="17"/>
    </row>
    <row r="22463" spans="22:22" x14ac:dyDescent="0.35">
      <c r="V22463" s="17"/>
    </row>
    <row r="22464" spans="22:22" x14ac:dyDescent="0.35">
      <c r="V22464" s="17"/>
    </row>
    <row r="22465" spans="22:22" x14ac:dyDescent="0.35">
      <c r="V22465" s="17"/>
    </row>
    <row r="22466" spans="22:22" x14ac:dyDescent="0.35">
      <c r="V22466" s="17"/>
    </row>
    <row r="22467" spans="22:22" x14ac:dyDescent="0.35">
      <c r="V22467" s="17"/>
    </row>
    <row r="22468" spans="22:22" x14ac:dyDescent="0.35">
      <c r="V22468" s="17"/>
    </row>
    <row r="22469" spans="22:22" x14ac:dyDescent="0.35">
      <c r="V22469" s="17"/>
    </row>
    <row r="22470" spans="22:22" x14ac:dyDescent="0.35">
      <c r="V22470" s="17"/>
    </row>
    <row r="22471" spans="22:22" x14ac:dyDescent="0.35">
      <c r="V22471" s="17"/>
    </row>
    <row r="22472" spans="22:22" x14ac:dyDescent="0.35">
      <c r="V22472" s="17"/>
    </row>
    <row r="22473" spans="22:22" x14ac:dyDescent="0.35">
      <c r="V22473" s="17"/>
    </row>
    <row r="22474" spans="22:22" x14ac:dyDescent="0.35">
      <c r="V22474" s="17"/>
    </row>
    <row r="22475" spans="22:22" x14ac:dyDescent="0.35">
      <c r="V22475" s="17"/>
    </row>
    <row r="22476" spans="22:22" x14ac:dyDescent="0.35">
      <c r="V22476" s="17"/>
    </row>
    <row r="22477" spans="22:22" x14ac:dyDescent="0.35">
      <c r="V22477" s="17"/>
    </row>
    <row r="22478" spans="22:22" x14ac:dyDescent="0.35">
      <c r="V22478" s="17"/>
    </row>
    <row r="22479" spans="22:22" x14ac:dyDescent="0.35">
      <c r="V22479" s="17"/>
    </row>
    <row r="22480" spans="22:22" x14ac:dyDescent="0.35">
      <c r="V22480" s="17"/>
    </row>
    <row r="22481" spans="22:22" x14ac:dyDescent="0.35">
      <c r="V22481" s="17"/>
    </row>
    <row r="22482" spans="22:22" x14ac:dyDescent="0.35">
      <c r="V22482" s="17"/>
    </row>
    <row r="22483" spans="22:22" x14ac:dyDescent="0.35">
      <c r="V22483" s="17"/>
    </row>
    <row r="22484" spans="22:22" x14ac:dyDescent="0.35">
      <c r="V22484" s="17"/>
    </row>
    <row r="22485" spans="22:22" x14ac:dyDescent="0.35">
      <c r="V22485" s="17"/>
    </row>
    <row r="22486" spans="22:22" x14ac:dyDescent="0.35">
      <c r="V22486" s="17"/>
    </row>
    <row r="22487" spans="22:22" x14ac:dyDescent="0.35">
      <c r="V22487" s="17"/>
    </row>
    <row r="22488" spans="22:22" x14ac:dyDescent="0.35">
      <c r="V22488" s="17"/>
    </row>
    <row r="22489" spans="22:22" x14ac:dyDescent="0.35">
      <c r="V22489" s="17"/>
    </row>
    <row r="22490" spans="22:22" x14ac:dyDescent="0.35">
      <c r="V22490" s="17"/>
    </row>
    <row r="22491" spans="22:22" x14ac:dyDescent="0.35">
      <c r="V22491" s="17"/>
    </row>
    <row r="22492" spans="22:22" x14ac:dyDescent="0.35">
      <c r="V22492" s="17"/>
    </row>
    <row r="22493" spans="22:22" x14ac:dyDescent="0.35">
      <c r="V22493" s="17"/>
    </row>
    <row r="22494" spans="22:22" x14ac:dyDescent="0.35">
      <c r="V22494" s="17"/>
    </row>
    <row r="22495" spans="22:22" x14ac:dyDescent="0.35">
      <c r="V22495" s="17"/>
    </row>
    <row r="22496" spans="22:22" x14ac:dyDescent="0.35">
      <c r="V22496" s="17"/>
    </row>
    <row r="22497" spans="22:22" x14ac:dyDescent="0.35">
      <c r="V22497" s="17"/>
    </row>
    <row r="22498" spans="22:22" x14ac:dyDescent="0.35">
      <c r="V22498" s="17"/>
    </row>
    <row r="22499" spans="22:22" x14ac:dyDescent="0.35">
      <c r="V22499" s="17"/>
    </row>
    <row r="22500" spans="22:22" x14ac:dyDescent="0.35">
      <c r="V22500" s="17"/>
    </row>
    <row r="22501" spans="22:22" x14ac:dyDescent="0.35">
      <c r="V22501" s="17"/>
    </row>
    <row r="22502" spans="22:22" x14ac:dyDescent="0.35">
      <c r="V22502" s="17"/>
    </row>
    <row r="22503" spans="22:22" x14ac:dyDescent="0.35">
      <c r="V22503" s="17"/>
    </row>
    <row r="22504" spans="22:22" x14ac:dyDescent="0.35">
      <c r="V22504" s="17"/>
    </row>
    <row r="22505" spans="22:22" x14ac:dyDescent="0.35">
      <c r="V22505" s="17"/>
    </row>
    <row r="22506" spans="22:22" x14ac:dyDescent="0.35">
      <c r="V22506" s="17"/>
    </row>
    <row r="22507" spans="22:22" x14ac:dyDescent="0.35">
      <c r="V22507" s="17"/>
    </row>
    <row r="22508" spans="22:22" x14ac:dyDescent="0.35">
      <c r="V22508" s="17"/>
    </row>
    <row r="22509" spans="22:22" x14ac:dyDescent="0.35">
      <c r="V22509" s="17"/>
    </row>
    <row r="22510" spans="22:22" x14ac:dyDescent="0.35">
      <c r="V22510" s="17"/>
    </row>
    <row r="22511" spans="22:22" x14ac:dyDescent="0.35">
      <c r="V22511" s="17"/>
    </row>
    <row r="22512" spans="22:22" x14ac:dyDescent="0.35">
      <c r="V22512" s="17"/>
    </row>
    <row r="22513" spans="22:22" x14ac:dyDescent="0.35">
      <c r="V22513" s="17"/>
    </row>
    <row r="22514" spans="22:22" x14ac:dyDescent="0.35">
      <c r="V22514" s="17"/>
    </row>
    <row r="22515" spans="22:22" x14ac:dyDescent="0.35">
      <c r="V22515" s="17"/>
    </row>
    <row r="22516" spans="22:22" x14ac:dyDescent="0.35">
      <c r="V22516" s="17"/>
    </row>
    <row r="22517" spans="22:22" x14ac:dyDescent="0.35">
      <c r="V22517" s="17"/>
    </row>
    <row r="22518" spans="22:22" x14ac:dyDescent="0.35">
      <c r="V22518" s="17"/>
    </row>
    <row r="22519" spans="22:22" x14ac:dyDescent="0.35">
      <c r="V22519" s="17"/>
    </row>
    <row r="22520" spans="22:22" x14ac:dyDescent="0.35">
      <c r="V22520" s="17"/>
    </row>
    <row r="22521" spans="22:22" x14ac:dyDescent="0.35">
      <c r="V22521" s="17"/>
    </row>
    <row r="22522" spans="22:22" x14ac:dyDescent="0.35">
      <c r="V22522" s="17"/>
    </row>
    <row r="22523" spans="22:22" x14ac:dyDescent="0.35">
      <c r="V22523" s="17"/>
    </row>
    <row r="22524" spans="22:22" x14ac:dyDescent="0.35">
      <c r="V22524" s="17"/>
    </row>
    <row r="22525" spans="22:22" x14ac:dyDescent="0.35">
      <c r="V22525" s="17"/>
    </row>
    <row r="22526" spans="22:22" x14ac:dyDescent="0.35">
      <c r="V22526" s="17"/>
    </row>
    <row r="22527" spans="22:22" x14ac:dyDescent="0.35">
      <c r="V22527" s="17"/>
    </row>
    <row r="22528" spans="22:22" x14ac:dyDescent="0.35">
      <c r="V22528" s="17"/>
    </row>
    <row r="22529" spans="22:22" x14ac:dyDescent="0.35">
      <c r="V22529" s="17"/>
    </row>
    <row r="22530" spans="22:22" x14ac:dyDescent="0.35">
      <c r="V22530" s="17"/>
    </row>
    <row r="22531" spans="22:22" x14ac:dyDescent="0.35">
      <c r="V22531" s="17"/>
    </row>
    <row r="22532" spans="22:22" x14ac:dyDescent="0.35">
      <c r="V22532" s="17"/>
    </row>
    <row r="22533" spans="22:22" x14ac:dyDescent="0.35">
      <c r="V22533" s="17"/>
    </row>
    <row r="22534" spans="22:22" x14ac:dyDescent="0.35">
      <c r="V22534" s="17"/>
    </row>
    <row r="22535" spans="22:22" x14ac:dyDescent="0.35">
      <c r="V22535" s="17"/>
    </row>
    <row r="22536" spans="22:22" x14ac:dyDescent="0.35">
      <c r="V22536" s="17"/>
    </row>
    <row r="22537" spans="22:22" x14ac:dyDescent="0.35">
      <c r="V22537" s="17"/>
    </row>
    <row r="22538" spans="22:22" x14ac:dyDescent="0.35">
      <c r="V22538" s="17"/>
    </row>
    <row r="22539" spans="22:22" x14ac:dyDescent="0.35">
      <c r="V22539" s="17"/>
    </row>
    <row r="22540" spans="22:22" x14ac:dyDescent="0.35">
      <c r="V22540" s="17"/>
    </row>
    <row r="22541" spans="22:22" x14ac:dyDescent="0.35">
      <c r="V22541" s="17"/>
    </row>
    <row r="22542" spans="22:22" x14ac:dyDescent="0.35">
      <c r="V22542" s="17"/>
    </row>
    <row r="22543" spans="22:22" x14ac:dyDescent="0.35">
      <c r="V22543" s="17"/>
    </row>
    <row r="22544" spans="22:22" x14ac:dyDescent="0.35">
      <c r="V22544" s="17"/>
    </row>
    <row r="22545" spans="22:22" x14ac:dyDescent="0.35">
      <c r="V22545" s="17"/>
    </row>
    <row r="22546" spans="22:22" x14ac:dyDescent="0.35">
      <c r="V22546" s="17"/>
    </row>
    <row r="22547" spans="22:22" x14ac:dyDescent="0.35">
      <c r="V22547" s="17"/>
    </row>
    <row r="22548" spans="22:22" x14ac:dyDescent="0.35">
      <c r="V22548" s="17"/>
    </row>
    <row r="22549" spans="22:22" x14ac:dyDescent="0.35">
      <c r="V22549" s="17"/>
    </row>
    <row r="22550" spans="22:22" x14ac:dyDescent="0.35">
      <c r="V22550" s="17"/>
    </row>
    <row r="22551" spans="22:22" x14ac:dyDescent="0.35">
      <c r="V22551" s="17"/>
    </row>
    <row r="22552" spans="22:22" x14ac:dyDescent="0.35">
      <c r="V22552" s="17"/>
    </row>
    <row r="22553" spans="22:22" x14ac:dyDescent="0.35">
      <c r="V22553" s="17"/>
    </row>
    <row r="22554" spans="22:22" x14ac:dyDescent="0.35">
      <c r="V22554" s="17"/>
    </row>
    <row r="22555" spans="22:22" x14ac:dyDescent="0.35">
      <c r="V22555" s="17"/>
    </row>
    <row r="22556" spans="22:22" x14ac:dyDescent="0.35">
      <c r="V22556" s="17"/>
    </row>
    <row r="22557" spans="22:22" x14ac:dyDescent="0.35">
      <c r="V22557" s="17"/>
    </row>
    <row r="22558" spans="22:22" x14ac:dyDescent="0.35">
      <c r="V22558" s="17"/>
    </row>
    <row r="22559" spans="22:22" x14ac:dyDescent="0.35">
      <c r="V22559" s="17"/>
    </row>
    <row r="22560" spans="22:22" x14ac:dyDescent="0.35">
      <c r="V22560" s="17"/>
    </row>
    <row r="22561" spans="22:22" x14ac:dyDescent="0.35">
      <c r="V22561" s="17"/>
    </row>
    <row r="22562" spans="22:22" x14ac:dyDescent="0.35">
      <c r="V22562" s="17"/>
    </row>
    <row r="22563" spans="22:22" x14ac:dyDescent="0.35">
      <c r="V22563" s="17"/>
    </row>
    <row r="22564" spans="22:22" x14ac:dyDescent="0.35">
      <c r="V22564" s="17"/>
    </row>
    <row r="22565" spans="22:22" x14ac:dyDescent="0.35">
      <c r="V22565" s="17"/>
    </row>
    <row r="22566" spans="22:22" x14ac:dyDescent="0.35">
      <c r="V22566" s="17"/>
    </row>
    <row r="22567" spans="22:22" x14ac:dyDescent="0.35">
      <c r="V22567" s="17"/>
    </row>
    <row r="22568" spans="22:22" x14ac:dyDescent="0.35">
      <c r="V22568" s="17"/>
    </row>
    <row r="22569" spans="22:22" x14ac:dyDescent="0.35">
      <c r="V22569" s="17"/>
    </row>
    <row r="22570" spans="22:22" x14ac:dyDescent="0.35">
      <c r="V22570" s="17"/>
    </row>
    <row r="22571" spans="22:22" x14ac:dyDescent="0.35">
      <c r="V22571" s="17"/>
    </row>
    <row r="22572" spans="22:22" x14ac:dyDescent="0.35">
      <c r="V22572" s="17"/>
    </row>
    <row r="22573" spans="22:22" x14ac:dyDescent="0.35">
      <c r="V22573" s="17"/>
    </row>
    <row r="22574" spans="22:22" x14ac:dyDescent="0.35">
      <c r="V22574" s="17"/>
    </row>
    <row r="22575" spans="22:22" x14ac:dyDescent="0.35">
      <c r="V22575" s="17"/>
    </row>
    <row r="22576" spans="22:22" x14ac:dyDescent="0.35">
      <c r="V22576" s="17"/>
    </row>
    <row r="22577" spans="22:22" x14ac:dyDescent="0.35">
      <c r="V22577" s="17"/>
    </row>
    <row r="22578" spans="22:22" x14ac:dyDescent="0.35">
      <c r="V22578" s="17"/>
    </row>
    <row r="22579" spans="22:22" x14ac:dyDescent="0.35">
      <c r="V22579" s="17"/>
    </row>
    <row r="22580" spans="22:22" x14ac:dyDescent="0.35">
      <c r="V22580" s="17"/>
    </row>
    <row r="22581" spans="22:22" x14ac:dyDescent="0.35">
      <c r="V22581" s="17"/>
    </row>
    <row r="22582" spans="22:22" x14ac:dyDescent="0.35">
      <c r="V22582" s="17"/>
    </row>
    <row r="22583" spans="22:22" x14ac:dyDescent="0.35">
      <c r="V22583" s="17"/>
    </row>
    <row r="22584" spans="22:22" x14ac:dyDescent="0.35">
      <c r="V22584" s="17"/>
    </row>
    <row r="22585" spans="22:22" x14ac:dyDescent="0.35">
      <c r="V22585" s="17"/>
    </row>
    <row r="22586" spans="22:22" x14ac:dyDescent="0.35">
      <c r="V22586" s="17"/>
    </row>
    <row r="22587" spans="22:22" x14ac:dyDescent="0.35">
      <c r="V22587" s="17"/>
    </row>
    <row r="22588" spans="22:22" x14ac:dyDescent="0.35">
      <c r="V22588" s="17"/>
    </row>
    <row r="22589" spans="22:22" x14ac:dyDescent="0.35">
      <c r="V22589" s="17"/>
    </row>
    <row r="22590" spans="22:22" x14ac:dyDescent="0.35">
      <c r="V22590" s="17"/>
    </row>
    <row r="22591" spans="22:22" x14ac:dyDescent="0.35">
      <c r="V22591" s="17"/>
    </row>
    <row r="22592" spans="22:22" x14ac:dyDescent="0.35">
      <c r="V22592" s="17"/>
    </row>
    <row r="22593" spans="22:22" x14ac:dyDescent="0.35">
      <c r="V22593" s="17"/>
    </row>
    <row r="22594" spans="22:22" x14ac:dyDescent="0.35">
      <c r="V22594" s="17"/>
    </row>
    <row r="22595" spans="22:22" x14ac:dyDescent="0.35">
      <c r="V22595" s="17"/>
    </row>
    <row r="22596" spans="22:22" x14ac:dyDescent="0.35">
      <c r="V22596" s="17"/>
    </row>
    <row r="22597" spans="22:22" x14ac:dyDescent="0.35">
      <c r="V22597" s="17"/>
    </row>
    <row r="22598" spans="22:22" x14ac:dyDescent="0.35">
      <c r="V22598" s="17"/>
    </row>
    <row r="22599" spans="22:22" x14ac:dyDescent="0.35">
      <c r="V22599" s="17"/>
    </row>
    <row r="22600" spans="22:22" x14ac:dyDescent="0.35">
      <c r="V22600" s="17"/>
    </row>
    <row r="22601" spans="22:22" x14ac:dyDescent="0.35">
      <c r="V22601" s="17"/>
    </row>
    <row r="22602" spans="22:22" x14ac:dyDescent="0.35">
      <c r="V22602" s="17"/>
    </row>
    <row r="22603" spans="22:22" x14ac:dyDescent="0.35">
      <c r="V22603" s="17"/>
    </row>
    <row r="22604" spans="22:22" x14ac:dyDescent="0.35">
      <c r="V22604" s="17"/>
    </row>
    <row r="22605" spans="22:22" x14ac:dyDescent="0.35">
      <c r="V22605" s="17"/>
    </row>
    <row r="22606" spans="22:22" x14ac:dyDescent="0.35">
      <c r="V22606" s="17"/>
    </row>
    <row r="22607" spans="22:22" x14ac:dyDescent="0.35">
      <c r="V22607" s="17"/>
    </row>
    <row r="22608" spans="22:22" x14ac:dyDescent="0.35">
      <c r="V22608" s="17"/>
    </row>
    <row r="22609" spans="22:22" x14ac:dyDescent="0.35">
      <c r="V22609" s="17"/>
    </row>
    <row r="22610" spans="22:22" x14ac:dyDescent="0.35">
      <c r="V22610" s="17"/>
    </row>
    <row r="22611" spans="22:22" x14ac:dyDescent="0.35">
      <c r="V22611" s="17"/>
    </row>
    <row r="22612" spans="22:22" x14ac:dyDescent="0.35">
      <c r="V22612" s="17"/>
    </row>
    <row r="22613" spans="22:22" x14ac:dyDescent="0.35">
      <c r="V22613" s="17"/>
    </row>
    <row r="22614" spans="22:22" x14ac:dyDescent="0.35">
      <c r="V22614" s="17"/>
    </row>
    <row r="22615" spans="22:22" x14ac:dyDescent="0.35">
      <c r="V22615" s="17"/>
    </row>
    <row r="22616" spans="22:22" x14ac:dyDescent="0.35">
      <c r="V22616" s="17"/>
    </row>
    <row r="22617" spans="22:22" x14ac:dyDescent="0.35">
      <c r="V22617" s="17"/>
    </row>
    <row r="22618" spans="22:22" x14ac:dyDescent="0.35">
      <c r="V22618" s="17"/>
    </row>
    <row r="22619" spans="22:22" x14ac:dyDescent="0.35">
      <c r="V22619" s="17"/>
    </row>
    <row r="22620" spans="22:22" x14ac:dyDescent="0.35">
      <c r="V22620" s="17"/>
    </row>
    <row r="22621" spans="22:22" x14ac:dyDescent="0.35">
      <c r="V22621" s="17"/>
    </row>
    <row r="22622" spans="22:22" x14ac:dyDescent="0.35">
      <c r="V22622" s="17"/>
    </row>
    <row r="22623" spans="22:22" x14ac:dyDescent="0.35">
      <c r="V22623" s="17"/>
    </row>
    <row r="22624" spans="22:22" x14ac:dyDescent="0.35">
      <c r="V22624" s="17"/>
    </row>
    <row r="22625" spans="22:22" x14ac:dyDescent="0.35">
      <c r="V22625" s="17"/>
    </row>
    <row r="22626" spans="22:22" x14ac:dyDescent="0.35">
      <c r="V22626" s="17"/>
    </row>
    <row r="22627" spans="22:22" x14ac:dyDescent="0.35">
      <c r="V22627" s="17"/>
    </row>
    <row r="22628" spans="22:22" x14ac:dyDescent="0.35">
      <c r="V22628" s="17"/>
    </row>
    <row r="22629" spans="22:22" x14ac:dyDescent="0.35">
      <c r="V22629" s="17"/>
    </row>
    <row r="22630" spans="22:22" x14ac:dyDescent="0.35">
      <c r="V22630" s="17"/>
    </row>
    <row r="22631" spans="22:22" x14ac:dyDescent="0.35">
      <c r="V22631" s="17"/>
    </row>
    <row r="22632" spans="22:22" x14ac:dyDescent="0.35">
      <c r="V22632" s="17"/>
    </row>
    <row r="22633" spans="22:22" x14ac:dyDescent="0.35">
      <c r="V22633" s="17"/>
    </row>
    <row r="22634" spans="22:22" x14ac:dyDescent="0.35">
      <c r="V22634" s="17"/>
    </row>
    <row r="22635" spans="22:22" x14ac:dyDescent="0.35">
      <c r="V22635" s="17"/>
    </row>
    <row r="22636" spans="22:22" x14ac:dyDescent="0.35">
      <c r="V22636" s="17"/>
    </row>
    <row r="22637" spans="22:22" x14ac:dyDescent="0.35">
      <c r="V22637" s="17"/>
    </row>
    <row r="22638" spans="22:22" x14ac:dyDescent="0.35">
      <c r="V22638" s="17"/>
    </row>
    <row r="22639" spans="22:22" x14ac:dyDescent="0.35">
      <c r="V22639" s="17"/>
    </row>
    <row r="22640" spans="22:22" x14ac:dyDescent="0.35">
      <c r="V22640" s="17"/>
    </row>
    <row r="22641" spans="22:22" x14ac:dyDescent="0.35">
      <c r="V22641" s="17"/>
    </row>
    <row r="22642" spans="22:22" x14ac:dyDescent="0.35">
      <c r="V22642" s="17"/>
    </row>
    <row r="22643" spans="22:22" x14ac:dyDescent="0.35">
      <c r="V22643" s="17"/>
    </row>
    <row r="22644" spans="22:22" x14ac:dyDescent="0.35">
      <c r="V22644" s="17"/>
    </row>
    <row r="22645" spans="22:22" x14ac:dyDescent="0.35">
      <c r="V22645" s="17"/>
    </row>
    <row r="22646" spans="22:22" x14ac:dyDescent="0.35">
      <c r="V22646" s="17"/>
    </row>
    <row r="22647" spans="22:22" x14ac:dyDescent="0.35">
      <c r="V22647" s="17"/>
    </row>
    <row r="22648" spans="22:22" x14ac:dyDescent="0.35">
      <c r="V22648" s="17"/>
    </row>
    <row r="22649" spans="22:22" x14ac:dyDescent="0.35">
      <c r="V22649" s="17"/>
    </row>
    <row r="22650" spans="22:22" x14ac:dyDescent="0.35">
      <c r="V22650" s="17"/>
    </row>
    <row r="22651" spans="22:22" x14ac:dyDescent="0.35">
      <c r="V22651" s="17"/>
    </row>
    <row r="22652" spans="22:22" x14ac:dyDescent="0.35">
      <c r="V22652" s="17"/>
    </row>
    <row r="22653" spans="22:22" x14ac:dyDescent="0.35">
      <c r="V22653" s="17"/>
    </row>
    <row r="22654" spans="22:22" x14ac:dyDescent="0.35">
      <c r="V22654" s="17"/>
    </row>
    <row r="22655" spans="22:22" x14ac:dyDescent="0.35">
      <c r="V22655" s="17"/>
    </row>
    <row r="22656" spans="22:22" x14ac:dyDescent="0.35">
      <c r="V22656" s="17"/>
    </row>
    <row r="22657" spans="22:22" x14ac:dyDescent="0.35">
      <c r="V22657" s="17"/>
    </row>
    <row r="22658" spans="22:22" x14ac:dyDescent="0.35">
      <c r="V22658" s="17"/>
    </row>
    <row r="22659" spans="22:22" x14ac:dyDescent="0.35">
      <c r="V22659" s="17"/>
    </row>
    <row r="22660" spans="22:22" x14ac:dyDescent="0.35">
      <c r="V22660" s="17"/>
    </row>
    <row r="22661" spans="22:22" x14ac:dyDescent="0.35">
      <c r="V22661" s="17"/>
    </row>
    <row r="22662" spans="22:22" x14ac:dyDescent="0.35">
      <c r="V22662" s="17"/>
    </row>
    <row r="22663" spans="22:22" x14ac:dyDescent="0.35">
      <c r="V22663" s="17"/>
    </row>
    <row r="22664" spans="22:22" x14ac:dyDescent="0.35">
      <c r="V22664" s="17"/>
    </row>
    <row r="22665" spans="22:22" x14ac:dyDescent="0.35">
      <c r="V22665" s="17"/>
    </row>
    <row r="22666" spans="22:22" x14ac:dyDescent="0.35">
      <c r="V22666" s="17"/>
    </row>
    <row r="22667" spans="22:22" x14ac:dyDescent="0.35">
      <c r="V22667" s="17"/>
    </row>
    <row r="22668" spans="22:22" x14ac:dyDescent="0.35">
      <c r="V22668" s="17"/>
    </row>
    <row r="22669" spans="22:22" x14ac:dyDescent="0.35">
      <c r="V22669" s="17"/>
    </row>
    <row r="22670" spans="22:22" x14ac:dyDescent="0.35">
      <c r="V22670" s="17"/>
    </row>
    <row r="22671" spans="22:22" x14ac:dyDescent="0.35">
      <c r="V22671" s="17"/>
    </row>
    <row r="22672" spans="22:22" x14ac:dyDescent="0.35">
      <c r="V22672" s="17"/>
    </row>
    <row r="22673" spans="22:22" x14ac:dyDescent="0.35">
      <c r="V22673" s="17"/>
    </row>
    <row r="22674" spans="22:22" x14ac:dyDescent="0.35">
      <c r="V22674" s="17"/>
    </row>
    <row r="22675" spans="22:22" x14ac:dyDescent="0.35">
      <c r="V22675" s="17"/>
    </row>
    <row r="22676" spans="22:22" x14ac:dyDescent="0.35">
      <c r="V22676" s="17"/>
    </row>
    <row r="22677" spans="22:22" x14ac:dyDescent="0.35">
      <c r="V22677" s="17"/>
    </row>
    <row r="22678" spans="22:22" x14ac:dyDescent="0.35">
      <c r="V22678" s="17"/>
    </row>
    <row r="22679" spans="22:22" x14ac:dyDescent="0.35">
      <c r="V22679" s="17"/>
    </row>
    <row r="22680" spans="22:22" x14ac:dyDescent="0.35">
      <c r="V22680" s="17"/>
    </row>
    <row r="22681" spans="22:22" x14ac:dyDescent="0.35">
      <c r="V22681" s="17"/>
    </row>
    <row r="22682" spans="22:22" x14ac:dyDescent="0.35">
      <c r="V22682" s="17"/>
    </row>
    <row r="22683" spans="22:22" x14ac:dyDescent="0.35">
      <c r="V22683" s="17"/>
    </row>
    <row r="22684" spans="22:22" x14ac:dyDescent="0.35">
      <c r="V22684" s="17"/>
    </row>
    <row r="22685" spans="22:22" x14ac:dyDescent="0.35">
      <c r="V22685" s="17"/>
    </row>
    <row r="22686" spans="22:22" x14ac:dyDescent="0.35">
      <c r="V22686" s="17"/>
    </row>
    <row r="22687" spans="22:22" x14ac:dyDescent="0.35">
      <c r="V22687" s="17"/>
    </row>
    <row r="22688" spans="22:22" x14ac:dyDescent="0.35">
      <c r="V22688" s="17"/>
    </row>
    <row r="22689" spans="22:22" x14ac:dyDescent="0.35">
      <c r="V22689" s="17"/>
    </row>
    <row r="22690" spans="22:22" x14ac:dyDescent="0.35">
      <c r="V22690" s="17"/>
    </row>
    <row r="22691" spans="22:22" x14ac:dyDescent="0.35">
      <c r="V22691" s="17"/>
    </row>
    <row r="22692" spans="22:22" x14ac:dyDescent="0.35">
      <c r="V22692" s="17"/>
    </row>
    <row r="22693" spans="22:22" x14ac:dyDescent="0.35">
      <c r="V22693" s="17"/>
    </row>
    <row r="22694" spans="22:22" x14ac:dyDescent="0.35">
      <c r="V22694" s="17"/>
    </row>
    <row r="22695" spans="22:22" x14ac:dyDescent="0.35">
      <c r="V22695" s="17"/>
    </row>
    <row r="22696" spans="22:22" x14ac:dyDescent="0.35">
      <c r="V22696" s="17"/>
    </row>
    <row r="22697" spans="22:22" x14ac:dyDescent="0.35">
      <c r="V22697" s="17"/>
    </row>
    <row r="22698" spans="22:22" x14ac:dyDescent="0.35">
      <c r="V22698" s="17"/>
    </row>
    <row r="22699" spans="22:22" x14ac:dyDescent="0.35">
      <c r="V22699" s="17"/>
    </row>
    <row r="22700" spans="22:22" x14ac:dyDescent="0.35">
      <c r="V22700" s="17"/>
    </row>
    <row r="22701" spans="22:22" x14ac:dyDescent="0.35">
      <c r="V22701" s="17"/>
    </row>
    <row r="22702" spans="22:22" x14ac:dyDescent="0.35">
      <c r="V22702" s="17"/>
    </row>
    <row r="22703" spans="22:22" x14ac:dyDescent="0.35">
      <c r="V22703" s="17"/>
    </row>
    <row r="22704" spans="22:22" x14ac:dyDescent="0.35">
      <c r="V22704" s="17"/>
    </row>
    <row r="22705" spans="22:22" x14ac:dyDescent="0.35">
      <c r="V22705" s="17"/>
    </row>
    <row r="22706" spans="22:22" x14ac:dyDescent="0.35">
      <c r="V22706" s="17"/>
    </row>
    <row r="22707" spans="22:22" x14ac:dyDescent="0.35">
      <c r="V22707" s="17"/>
    </row>
    <row r="22708" spans="22:22" x14ac:dyDescent="0.35">
      <c r="V22708" s="17"/>
    </row>
    <row r="22709" spans="22:22" x14ac:dyDescent="0.35">
      <c r="V22709" s="17"/>
    </row>
    <row r="22710" spans="22:22" x14ac:dyDescent="0.35">
      <c r="V22710" s="17"/>
    </row>
    <row r="22711" spans="22:22" x14ac:dyDescent="0.35">
      <c r="V22711" s="17"/>
    </row>
    <row r="22712" spans="22:22" x14ac:dyDescent="0.35">
      <c r="V22712" s="17"/>
    </row>
    <row r="22713" spans="22:22" x14ac:dyDescent="0.35">
      <c r="V22713" s="17"/>
    </row>
    <row r="22714" spans="22:22" x14ac:dyDescent="0.35">
      <c r="V22714" s="17"/>
    </row>
    <row r="22715" spans="22:22" x14ac:dyDescent="0.35">
      <c r="V22715" s="17"/>
    </row>
    <row r="22716" spans="22:22" x14ac:dyDescent="0.35">
      <c r="V22716" s="17"/>
    </row>
    <row r="22717" spans="22:22" x14ac:dyDescent="0.35">
      <c r="V22717" s="17"/>
    </row>
    <row r="22718" spans="22:22" x14ac:dyDescent="0.35">
      <c r="V22718" s="17"/>
    </row>
    <row r="22719" spans="22:22" x14ac:dyDescent="0.35">
      <c r="V22719" s="17"/>
    </row>
    <row r="22720" spans="22:22" x14ac:dyDescent="0.35">
      <c r="V22720" s="17"/>
    </row>
    <row r="22721" spans="22:22" x14ac:dyDescent="0.35">
      <c r="V22721" s="17"/>
    </row>
    <row r="22722" spans="22:22" x14ac:dyDescent="0.35">
      <c r="V22722" s="17"/>
    </row>
    <row r="22723" spans="22:22" x14ac:dyDescent="0.35">
      <c r="V22723" s="17"/>
    </row>
    <row r="22724" spans="22:22" x14ac:dyDescent="0.35">
      <c r="V22724" s="17"/>
    </row>
    <row r="22725" spans="22:22" x14ac:dyDescent="0.35">
      <c r="V22725" s="17"/>
    </row>
    <row r="22726" spans="22:22" x14ac:dyDescent="0.35">
      <c r="V22726" s="17"/>
    </row>
    <row r="22727" spans="22:22" x14ac:dyDescent="0.35">
      <c r="V22727" s="17"/>
    </row>
    <row r="22728" spans="22:22" x14ac:dyDescent="0.35">
      <c r="V22728" s="17"/>
    </row>
    <row r="22729" spans="22:22" x14ac:dyDescent="0.35">
      <c r="V22729" s="17"/>
    </row>
    <row r="22730" spans="22:22" x14ac:dyDescent="0.35">
      <c r="V22730" s="17"/>
    </row>
    <row r="22731" spans="22:22" x14ac:dyDescent="0.35">
      <c r="V22731" s="17"/>
    </row>
    <row r="22732" spans="22:22" x14ac:dyDescent="0.35">
      <c r="V22732" s="17"/>
    </row>
    <row r="22733" spans="22:22" x14ac:dyDescent="0.35">
      <c r="V22733" s="17"/>
    </row>
    <row r="22734" spans="22:22" x14ac:dyDescent="0.35">
      <c r="V22734" s="17"/>
    </row>
    <row r="22735" spans="22:22" x14ac:dyDescent="0.35">
      <c r="V22735" s="17"/>
    </row>
    <row r="22736" spans="22:22" x14ac:dyDescent="0.35">
      <c r="V22736" s="17"/>
    </row>
    <row r="22737" spans="22:22" x14ac:dyDescent="0.35">
      <c r="V22737" s="17"/>
    </row>
    <row r="22738" spans="22:22" x14ac:dyDescent="0.35">
      <c r="V22738" s="17"/>
    </row>
    <row r="22739" spans="22:22" x14ac:dyDescent="0.35">
      <c r="V22739" s="17"/>
    </row>
    <row r="22740" spans="22:22" x14ac:dyDescent="0.35">
      <c r="V22740" s="17"/>
    </row>
    <row r="22741" spans="22:22" x14ac:dyDescent="0.35">
      <c r="V22741" s="17"/>
    </row>
    <row r="22742" spans="22:22" x14ac:dyDescent="0.35">
      <c r="V22742" s="17"/>
    </row>
    <row r="22743" spans="22:22" x14ac:dyDescent="0.35">
      <c r="V22743" s="17"/>
    </row>
    <row r="22744" spans="22:22" x14ac:dyDescent="0.35">
      <c r="V22744" s="17"/>
    </row>
    <row r="22745" spans="22:22" x14ac:dyDescent="0.35">
      <c r="V22745" s="17"/>
    </row>
    <row r="22746" spans="22:22" x14ac:dyDescent="0.35">
      <c r="V22746" s="17"/>
    </row>
    <row r="22747" spans="22:22" x14ac:dyDescent="0.35">
      <c r="V22747" s="17"/>
    </row>
    <row r="22748" spans="22:22" x14ac:dyDescent="0.35">
      <c r="V22748" s="17"/>
    </row>
    <row r="22749" spans="22:22" x14ac:dyDescent="0.35">
      <c r="V22749" s="17"/>
    </row>
    <row r="22750" spans="22:22" x14ac:dyDescent="0.35">
      <c r="V22750" s="17"/>
    </row>
    <row r="22751" spans="22:22" x14ac:dyDescent="0.35">
      <c r="V22751" s="17"/>
    </row>
    <row r="22752" spans="22:22" x14ac:dyDescent="0.35">
      <c r="V22752" s="17"/>
    </row>
    <row r="22753" spans="22:22" x14ac:dyDescent="0.35">
      <c r="V22753" s="17"/>
    </row>
    <row r="22754" spans="22:22" x14ac:dyDescent="0.35">
      <c r="V22754" s="17"/>
    </row>
    <row r="22755" spans="22:22" x14ac:dyDescent="0.35">
      <c r="V22755" s="17"/>
    </row>
    <row r="22756" spans="22:22" x14ac:dyDescent="0.35">
      <c r="V22756" s="17"/>
    </row>
    <row r="22757" spans="22:22" x14ac:dyDescent="0.35">
      <c r="V22757" s="17"/>
    </row>
    <row r="22758" spans="22:22" x14ac:dyDescent="0.35">
      <c r="V22758" s="17"/>
    </row>
    <row r="22759" spans="22:22" x14ac:dyDescent="0.35">
      <c r="V22759" s="17"/>
    </row>
    <row r="22760" spans="22:22" x14ac:dyDescent="0.35">
      <c r="V22760" s="17"/>
    </row>
    <row r="22761" spans="22:22" x14ac:dyDescent="0.35">
      <c r="V22761" s="17"/>
    </row>
    <row r="22762" spans="22:22" x14ac:dyDescent="0.35">
      <c r="V22762" s="17"/>
    </row>
    <row r="22763" spans="22:22" x14ac:dyDescent="0.35">
      <c r="V22763" s="17"/>
    </row>
    <row r="22764" spans="22:22" x14ac:dyDescent="0.35">
      <c r="V22764" s="17"/>
    </row>
    <row r="22765" spans="22:22" x14ac:dyDescent="0.35">
      <c r="V22765" s="17"/>
    </row>
    <row r="22766" spans="22:22" x14ac:dyDescent="0.35">
      <c r="V22766" s="17"/>
    </row>
    <row r="22767" spans="22:22" x14ac:dyDescent="0.35">
      <c r="V22767" s="17"/>
    </row>
    <row r="22768" spans="22:22" x14ac:dyDescent="0.35">
      <c r="V22768" s="17"/>
    </row>
    <row r="22769" spans="22:22" x14ac:dyDescent="0.35">
      <c r="V22769" s="17"/>
    </row>
    <row r="22770" spans="22:22" x14ac:dyDescent="0.35">
      <c r="V22770" s="17"/>
    </row>
    <row r="22771" spans="22:22" x14ac:dyDescent="0.35">
      <c r="V22771" s="17"/>
    </row>
    <row r="22772" spans="22:22" x14ac:dyDescent="0.35">
      <c r="V22772" s="17"/>
    </row>
    <row r="22773" spans="22:22" x14ac:dyDescent="0.35">
      <c r="V22773" s="17"/>
    </row>
    <row r="22774" spans="22:22" x14ac:dyDescent="0.35">
      <c r="V22774" s="17"/>
    </row>
    <row r="22775" spans="22:22" x14ac:dyDescent="0.35">
      <c r="V22775" s="17"/>
    </row>
    <row r="22776" spans="22:22" x14ac:dyDescent="0.35">
      <c r="V22776" s="17"/>
    </row>
    <row r="22777" spans="22:22" x14ac:dyDescent="0.35">
      <c r="V22777" s="17"/>
    </row>
    <row r="22778" spans="22:22" x14ac:dyDescent="0.35">
      <c r="V22778" s="17"/>
    </row>
    <row r="22779" spans="22:22" x14ac:dyDescent="0.35">
      <c r="V22779" s="17"/>
    </row>
    <row r="22780" spans="22:22" x14ac:dyDescent="0.35">
      <c r="V22780" s="17"/>
    </row>
    <row r="22781" spans="22:22" x14ac:dyDescent="0.35">
      <c r="V22781" s="17"/>
    </row>
    <row r="22782" spans="22:22" x14ac:dyDescent="0.35">
      <c r="V22782" s="17"/>
    </row>
    <row r="22783" spans="22:22" x14ac:dyDescent="0.35">
      <c r="V22783" s="17"/>
    </row>
    <row r="22784" spans="22:22" x14ac:dyDescent="0.35">
      <c r="V22784" s="17"/>
    </row>
    <row r="22785" spans="22:22" x14ac:dyDescent="0.35">
      <c r="V22785" s="17"/>
    </row>
    <row r="22786" spans="22:22" x14ac:dyDescent="0.35">
      <c r="V22786" s="17"/>
    </row>
    <row r="22787" spans="22:22" x14ac:dyDescent="0.35">
      <c r="V22787" s="17"/>
    </row>
    <row r="22788" spans="22:22" x14ac:dyDescent="0.35">
      <c r="V22788" s="17"/>
    </row>
    <row r="22789" spans="22:22" x14ac:dyDescent="0.35">
      <c r="V22789" s="17"/>
    </row>
    <row r="22790" spans="22:22" x14ac:dyDescent="0.35">
      <c r="V22790" s="17"/>
    </row>
    <row r="22791" spans="22:22" x14ac:dyDescent="0.35">
      <c r="V22791" s="17"/>
    </row>
    <row r="22792" spans="22:22" x14ac:dyDescent="0.35">
      <c r="V22792" s="17"/>
    </row>
    <row r="22793" spans="22:22" x14ac:dyDescent="0.35">
      <c r="V22793" s="17"/>
    </row>
    <row r="22794" spans="22:22" x14ac:dyDescent="0.35">
      <c r="V22794" s="17"/>
    </row>
    <row r="22795" spans="22:22" x14ac:dyDescent="0.35">
      <c r="V22795" s="17"/>
    </row>
    <row r="22796" spans="22:22" x14ac:dyDescent="0.35">
      <c r="V22796" s="17"/>
    </row>
    <row r="22797" spans="22:22" x14ac:dyDescent="0.35">
      <c r="V22797" s="17"/>
    </row>
    <row r="22798" spans="22:22" x14ac:dyDescent="0.35">
      <c r="V22798" s="17"/>
    </row>
    <row r="22799" spans="22:22" x14ac:dyDescent="0.35">
      <c r="V22799" s="17"/>
    </row>
    <row r="22800" spans="22:22" x14ac:dyDescent="0.35">
      <c r="V22800" s="17"/>
    </row>
    <row r="22801" spans="22:22" x14ac:dyDescent="0.35">
      <c r="V22801" s="17"/>
    </row>
    <row r="22802" spans="22:22" x14ac:dyDescent="0.35">
      <c r="V22802" s="17"/>
    </row>
    <row r="22803" spans="22:22" x14ac:dyDescent="0.35">
      <c r="V22803" s="17"/>
    </row>
    <row r="22804" spans="22:22" x14ac:dyDescent="0.35">
      <c r="V22804" s="17"/>
    </row>
    <row r="22805" spans="22:22" x14ac:dyDescent="0.35">
      <c r="V22805" s="17"/>
    </row>
    <row r="22806" spans="22:22" x14ac:dyDescent="0.35">
      <c r="V22806" s="17"/>
    </row>
    <row r="22807" spans="22:22" x14ac:dyDescent="0.35">
      <c r="V22807" s="17"/>
    </row>
    <row r="22808" spans="22:22" x14ac:dyDescent="0.35">
      <c r="V22808" s="17"/>
    </row>
    <row r="22809" spans="22:22" x14ac:dyDescent="0.35">
      <c r="V22809" s="17"/>
    </row>
    <row r="22810" spans="22:22" x14ac:dyDescent="0.35">
      <c r="V22810" s="17"/>
    </row>
    <row r="22811" spans="22:22" x14ac:dyDescent="0.35">
      <c r="V22811" s="17"/>
    </row>
    <row r="22812" spans="22:22" x14ac:dyDescent="0.35">
      <c r="V22812" s="17"/>
    </row>
    <row r="22813" spans="22:22" x14ac:dyDescent="0.35">
      <c r="V22813" s="17"/>
    </row>
    <row r="22814" spans="22:22" x14ac:dyDescent="0.35">
      <c r="V22814" s="17"/>
    </row>
    <row r="22815" spans="22:22" x14ac:dyDescent="0.35">
      <c r="V22815" s="17"/>
    </row>
    <row r="22816" spans="22:22" x14ac:dyDescent="0.35">
      <c r="V22816" s="17"/>
    </row>
    <row r="22817" spans="22:22" x14ac:dyDescent="0.35">
      <c r="V22817" s="17"/>
    </row>
    <row r="22818" spans="22:22" x14ac:dyDescent="0.35">
      <c r="V22818" s="17"/>
    </row>
    <row r="22819" spans="22:22" x14ac:dyDescent="0.35">
      <c r="V22819" s="17"/>
    </row>
    <row r="22820" spans="22:22" x14ac:dyDescent="0.35">
      <c r="V22820" s="17"/>
    </row>
    <row r="22821" spans="22:22" x14ac:dyDescent="0.35">
      <c r="V22821" s="17"/>
    </row>
    <row r="22822" spans="22:22" x14ac:dyDescent="0.35">
      <c r="V22822" s="17"/>
    </row>
    <row r="22823" spans="22:22" x14ac:dyDescent="0.35">
      <c r="V22823" s="17"/>
    </row>
    <row r="22824" spans="22:22" x14ac:dyDescent="0.35">
      <c r="V22824" s="17"/>
    </row>
    <row r="22825" spans="22:22" x14ac:dyDescent="0.35">
      <c r="V22825" s="17"/>
    </row>
    <row r="22826" spans="22:22" x14ac:dyDescent="0.35">
      <c r="V22826" s="17"/>
    </row>
    <row r="22827" spans="22:22" x14ac:dyDescent="0.35">
      <c r="V22827" s="17"/>
    </row>
    <row r="22828" spans="22:22" x14ac:dyDescent="0.35">
      <c r="V22828" s="17"/>
    </row>
    <row r="22829" spans="22:22" x14ac:dyDescent="0.35">
      <c r="V22829" s="17"/>
    </row>
    <row r="22830" spans="22:22" x14ac:dyDescent="0.35">
      <c r="V22830" s="17"/>
    </row>
    <row r="22831" spans="22:22" x14ac:dyDescent="0.35">
      <c r="V22831" s="17"/>
    </row>
    <row r="22832" spans="22:22" x14ac:dyDescent="0.35">
      <c r="V22832" s="17"/>
    </row>
    <row r="22833" spans="22:22" x14ac:dyDescent="0.35">
      <c r="V22833" s="17"/>
    </row>
    <row r="22834" spans="22:22" x14ac:dyDescent="0.35">
      <c r="V22834" s="17"/>
    </row>
    <row r="22835" spans="22:22" x14ac:dyDescent="0.35">
      <c r="V22835" s="17"/>
    </row>
    <row r="22836" spans="22:22" x14ac:dyDescent="0.35">
      <c r="V22836" s="17"/>
    </row>
    <row r="22837" spans="22:22" x14ac:dyDescent="0.35">
      <c r="V22837" s="17"/>
    </row>
    <row r="22838" spans="22:22" x14ac:dyDescent="0.35">
      <c r="V22838" s="17"/>
    </row>
    <row r="22839" spans="22:22" x14ac:dyDescent="0.35">
      <c r="V22839" s="17"/>
    </row>
    <row r="22840" spans="22:22" x14ac:dyDescent="0.35">
      <c r="V22840" s="17"/>
    </row>
    <row r="22841" spans="22:22" x14ac:dyDescent="0.35">
      <c r="V22841" s="17"/>
    </row>
    <row r="22842" spans="22:22" x14ac:dyDescent="0.35">
      <c r="V22842" s="17"/>
    </row>
    <row r="22843" spans="22:22" x14ac:dyDescent="0.35">
      <c r="V22843" s="17"/>
    </row>
    <row r="22844" spans="22:22" x14ac:dyDescent="0.35">
      <c r="V22844" s="17"/>
    </row>
    <row r="22845" spans="22:22" x14ac:dyDescent="0.35">
      <c r="V22845" s="17"/>
    </row>
    <row r="22846" spans="22:22" x14ac:dyDescent="0.35">
      <c r="V22846" s="17"/>
    </row>
    <row r="22847" spans="22:22" x14ac:dyDescent="0.35">
      <c r="V22847" s="17"/>
    </row>
    <row r="22848" spans="22:22" x14ac:dyDescent="0.35">
      <c r="V22848" s="17"/>
    </row>
    <row r="22849" spans="22:22" x14ac:dyDescent="0.35">
      <c r="V22849" s="17"/>
    </row>
    <row r="22850" spans="22:22" x14ac:dyDescent="0.35">
      <c r="V22850" s="17"/>
    </row>
    <row r="22851" spans="22:22" x14ac:dyDescent="0.35">
      <c r="V22851" s="17"/>
    </row>
    <row r="22852" spans="22:22" x14ac:dyDescent="0.35">
      <c r="V22852" s="17"/>
    </row>
    <row r="22853" spans="22:22" x14ac:dyDescent="0.35">
      <c r="V22853" s="17"/>
    </row>
    <row r="22854" spans="22:22" x14ac:dyDescent="0.35">
      <c r="V22854" s="17"/>
    </row>
    <row r="22855" spans="22:22" x14ac:dyDescent="0.35">
      <c r="V22855" s="17"/>
    </row>
    <row r="22856" spans="22:22" x14ac:dyDescent="0.35">
      <c r="V22856" s="17"/>
    </row>
    <row r="22857" spans="22:22" x14ac:dyDescent="0.35">
      <c r="V22857" s="17"/>
    </row>
    <row r="22858" spans="22:22" x14ac:dyDescent="0.35">
      <c r="V22858" s="17"/>
    </row>
    <row r="22859" spans="22:22" x14ac:dyDescent="0.35">
      <c r="V22859" s="17"/>
    </row>
    <row r="22860" spans="22:22" x14ac:dyDescent="0.35">
      <c r="V22860" s="17"/>
    </row>
    <row r="22861" spans="22:22" x14ac:dyDescent="0.35">
      <c r="V22861" s="17"/>
    </row>
    <row r="22862" spans="22:22" x14ac:dyDescent="0.35">
      <c r="V22862" s="17"/>
    </row>
    <row r="22863" spans="22:22" x14ac:dyDescent="0.35">
      <c r="V22863" s="17"/>
    </row>
    <row r="22864" spans="22:22" x14ac:dyDescent="0.35">
      <c r="V22864" s="17"/>
    </row>
    <row r="22865" spans="22:22" x14ac:dyDescent="0.35">
      <c r="V22865" s="17"/>
    </row>
    <row r="22866" spans="22:22" x14ac:dyDescent="0.35">
      <c r="V22866" s="17"/>
    </row>
    <row r="22867" spans="22:22" x14ac:dyDescent="0.35">
      <c r="V22867" s="17"/>
    </row>
    <row r="22868" spans="22:22" x14ac:dyDescent="0.35">
      <c r="V22868" s="17"/>
    </row>
    <row r="22869" spans="22:22" x14ac:dyDescent="0.35">
      <c r="V22869" s="17"/>
    </row>
    <row r="22870" spans="22:22" x14ac:dyDescent="0.35">
      <c r="V22870" s="17"/>
    </row>
    <row r="22871" spans="22:22" x14ac:dyDescent="0.35">
      <c r="V22871" s="17"/>
    </row>
    <row r="22872" spans="22:22" x14ac:dyDescent="0.35">
      <c r="V22872" s="17"/>
    </row>
    <row r="22873" spans="22:22" x14ac:dyDescent="0.35">
      <c r="V22873" s="17"/>
    </row>
    <row r="22874" spans="22:22" x14ac:dyDescent="0.35">
      <c r="V22874" s="17"/>
    </row>
    <row r="22875" spans="22:22" x14ac:dyDescent="0.35">
      <c r="V22875" s="17"/>
    </row>
    <row r="22876" spans="22:22" x14ac:dyDescent="0.35">
      <c r="V22876" s="17"/>
    </row>
    <row r="22877" spans="22:22" x14ac:dyDescent="0.35">
      <c r="V22877" s="17"/>
    </row>
    <row r="22878" spans="22:22" x14ac:dyDescent="0.35">
      <c r="V22878" s="17"/>
    </row>
    <row r="22879" spans="22:22" x14ac:dyDescent="0.35">
      <c r="V22879" s="17"/>
    </row>
    <row r="22880" spans="22:22" x14ac:dyDescent="0.35">
      <c r="V22880" s="17"/>
    </row>
    <row r="22881" spans="22:22" x14ac:dyDescent="0.35">
      <c r="V22881" s="17"/>
    </row>
    <row r="22882" spans="22:22" x14ac:dyDescent="0.35">
      <c r="V22882" s="17"/>
    </row>
    <row r="22883" spans="22:22" x14ac:dyDescent="0.35">
      <c r="V22883" s="17"/>
    </row>
    <row r="22884" spans="22:22" x14ac:dyDescent="0.35">
      <c r="V22884" s="17"/>
    </row>
    <row r="22885" spans="22:22" x14ac:dyDescent="0.35">
      <c r="V22885" s="17"/>
    </row>
    <row r="22886" spans="22:22" x14ac:dyDescent="0.35">
      <c r="V22886" s="17"/>
    </row>
    <row r="22887" spans="22:22" x14ac:dyDescent="0.35">
      <c r="V22887" s="17"/>
    </row>
    <row r="22888" spans="22:22" x14ac:dyDescent="0.35">
      <c r="V22888" s="17"/>
    </row>
    <row r="22889" spans="22:22" x14ac:dyDescent="0.35">
      <c r="V22889" s="17"/>
    </row>
    <row r="22890" spans="22:22" x14ac:dyDescent="0.35">
      <c r="V22890" s="17"/>
    </row>
    <row r="22891" spans="22:22" x14ac:dyDescent="0.35">
      <c r="V22891" s="17"/>
    </row>
    <row r="22892" spans="22:22" x14ac:dyDescent="0.35">
      <c r="V22892" s="17"/>
    </row>
    <row r="22893" spans="22:22" x14ac:dyDescent="0.35">
      <c r="V22893" s="17"/>
    </row>
    <row r="22894" spans="22:22" x14ac:dyDescent="0.35">
      <c r="V22894" s="17"/>
    </row>
    <row r="22895" spans="22:22" x14ac:dyDescent="0.35">
      <c r="V22895" s="17"/>
    </row>
    <row r="22896" spans="22:22" x14ac:dyDescent="0.35">
      <c r="V22896" s="17"/>
    </row>
    <row r="22897" spans="22:22" x14ac:dyDescent="0.35">
      <c r="V22897" s="17"/>
    </row>
    <row r="22898" spans="22:22" x14ac:dyDescent="0.35">
      <c r="V22898" s="17"/>
    </row>
    <row r="22899" spans="22:22" x14ac:dyDescent="0.35">
      <c r="V22899" s="17"/>
    </row>
    <row r="22900" spans="22:22" x14ac:dyDescent="0.35">
      <c r="V22900" s="17"/>
    </row>
    <row r="22901" spans="22:22" x14ac:dyDescent="0.35">
      <c r="V22901" s="17"/>
    </row>
    <row r="22902" spans="22:22" x14ac:dyDescent="0.35">
      <c r="V22902" s="17"/>
    </row>
    <row r="22903" spans="22:22" x14ac:dyDescent="0.35">
      <c r="V22903" s="17"/>
    </row>
    <row r="22904" spans="22:22" x14ac:dyDescent="0.35">
      <c r="V22904" s="17"/>
    </row>
    <row r="22905" spans="22:22" x14ac:dyDescent="0.35">
      <c r="V22905" s="17"/>
    </row>
    <row r="22906" spans="22:22" x14ac:dyDescent="0.35">
      <c r="V22906" s="17"/>
    </row>
    <row r="22907" spans="22:22" x14ac:dyDescent="0.35">
      <c r="V22907" s="17"/>
    </row>
    <row r="22908" spans="22:22" x14ac:dyDescent="0.35">
      <c r="V22908" s="17"/>
    </row>
    <row r="22909" spans="22:22" x14ac:dyDescent="0.35">
      <c r="V22909" s="17"/>
    </row>
    <row r="22910" spans="22:22" x14ac:dyDescent="0.35">
      <c r="V22910" s="17"/>
    </row>
    <row r="22911" spans="22:22" x14ac:dyDescent="0.35">
      <c r="V22911" s="17"/>
    </row>
    <row r="22912" spans="22:22" x14ac:dyDescent="0.35">
      <c r="V22912" s="17"/>
    </row>
    <row r="22913" spans="22:22" x14ac:dyDescent="0.35">
      <c r="V22913" s="17"/>
    </row>
    <row r="22914" spans="22:22" x14ac:dyDescent="0.35">
      <c r="V22914" s="17"/>
    </row>
    <row r="22915" spans="22:22" x14ac:dyDescent="0.35">
      <c r="V22915" s="17"/>
    </row>
    <row r="22916" spans="22:22" x14ac:dyDescent="0.35">
      <c r="V22916" s="17"/>
    </row>
    <row r="22917" spans="22:22" x14ac:dyDescent="0.35">
      <c r="V22917" s="17"/>
    </row>
    <row r="22918" spans="22:22" x14ac:dyDescent="0.35">
      <c r="V22918" s="17"/>
    </row>
    <row r="22919" spans="22:22" x14ac:dyDescent="0.35">
      <c r="V22919" s="17"/>
    </row>
    <row r="22920" spans="22:22" x14ac:dyDescent="0.35">
      <c r="V22920" s="17"/>
    </row>
    <row r="22921" spans="22:22" x14ac:dyDescent="0.35">
      <c r="V22921" s="17"/>
    </row>
    <row r="22922" spans="22:22" x14ac:dyDescent="0.35">
      <c r="V22922" s="17"/>
    </row>
    <row r="22923" spans="22:22" x14ac:dyDescent="0.35">
      <c r="V22923" s="17"/>
    </row>
    <row r="22924" spans="22:22" x14ac:dyDescent="0.35">
      <c r="V22924" s="17"/>
    </row>
    <row r="22925" spans="22:22" x14ac:dyDescent="0.35">
      <c r="V22925" s="17"/>
    </row>
    <row r="22926" spans="22:22" x14ac:dyDescent="0.35">
      <c r="V22926" s="17"/>
    </row>
    <row r="22927" spans="22:22" x14ac:dyDescent="0.35">
      <c r="V22927" s="17"/>
    </row>
    <row r="22928" spans="22:22" x14ac:dyDescent="0.35">
      <c r="V22928" s="17"/>
    </row>
    <row r="22929" spans="22:22" x14ac:dyDescent="0.35">
      <c r="V22929" s="17"/>
    </row>
    <row r="22930" spans="22:22" x14ac:dyDescent="0.35">
      <c r="V22930" s="17"/>
    </row>
    <row r="22931" spans="22:22" x14ac:dyDescent="0.35">
      <c r="V22931" s="17"/>
    </row>
    <row r="22932" spans="22:22" x14ac:dyDescent="0.35">
      <c r="V22932" s="17"/>
    </row>
    <row r="22933" spans="22:22" x14ac:dyDescent="0.35">
      <c r="V22933" s="17"/>
    </row>
    <row r="22934" spans="22:22" x14ac:dyDescent="0.35">
      <c r="V22934" s="17"/>
    </row>
    <row r="22935" spans="22:22" x14ac:dyDescent="0.35">
      <c r="V22935" s="17"/>
    </row>
    <row r="22936" spans="22:22" x14ac:dyDescent="0.35">
      <c r="V22936" s="17"/>
    </row>
    <row r="22937" spans="22:22" x14ac:dyDescent="0.35">
      <c r="V22937" s="17"/>
    </row>
    <row r="22938" spans="22:22" x14ac:dyDescent="0.35">
      <c r="V22938" s="17"/>
    </row>
    <row r="22939" spans="22:22" x14ac:dyDescent="0.35">
      <c r="V22939" s="17"/>
    </row>
    <row r="22940" spans="22:22" x14ac:dyDescent="0.35">
      <c r="V22940" s="17"/>
    </row>
    <row r="22941" spans="22:22" x14ac:dyDescent="0.35">
      <c r="V22941" s="17"/>
    </row>
    <row r="22942" spans="22:22" x14ac:dyDescent="0.35">
      <c r="V22942" s="17"/>
    </row>
    <row r="22943" spans="22:22" x14ac:dyDescent="0.35">
      <c r="V22943" s="17"/>
    </row>
    <row r="22944" spans="22:22" x14ac:dyDescent="0.35">
      <c r="V22944" s="17"/>
    </row>
    <row r="22945" spans="22:22" x14ac:dyDescent="0.35">
      <c r="V22945" s="17"/>
    </row>
    <row r="22946" spans="22:22" x14ac:dyDescent="0.35">
      <c r="V22946" s="17"/>
    </row>
    <row r="22947" spans="22:22" x14ac:dyDescent="0.35">
      <c r="V22947" s="17"/>
    </row>
    <row r="22948" spans="22:22" x14ac:dyDescent="0.35">
      <c r="V22948" s="17"/>
    </row>
    <row r="22949" spans="22:22" x14ac:dyDescent="0.35">
      <c r="V22949" s="17"/>
    </row>
    <row r="22950" spans="22:22" x14ac:dyDescent="0.35">
      <c r="V22950" s="17"/>
    </row>
    <row r="22951" spans="22:22" x14ac:dyDescent="0.35">
      <c r="V22951" s="17"/>
    </row>
    <row r="22952" spans="22:22" x14ac:dyDescent="0.35">
      <c r="V22952" s="17"/>
    </row>
    <row r="22953" spans="22:22" x14ac:dyDescent="0.35">
      <c r="V22953" s="17"/>
    </row>
    <row r="22954" spans="22:22" x14ac:dyDescent="0.35">
      <c r="V22954" s="17"/>
    </row>
    <row r="22955" spans="22:22" x14ac:dyDescent="0.35">
      <c r="V22955" s="17"/>
    </row>
    <row r="22956" spans="22:22" x14ac:dyDescent="0.35">
      <c r="V22956" s="17"/>
    </row>
    <row r="22957" spans="22:22" x14ac:dyDescent="0.35">
      <c r="V22957" s="17"/>
    </row>
    <row r="22958" spans="22:22" x14ac:dyDescent="0.35">
      <c r="V22958" s="17"/>
    </row>
    <row r="22959" spans="22:22" x14ac:dyDescent="0.35">
      <c r="V22959" s="17"/>
    </row>
    <row r="22960" spans="22:22" x14ac:dyDescent="0.35">
      <c r="V22960" s="17"/>
    </row>
    <row r="22961" spans="22:22" x14ac:dyDescent="0.35">
      <c r="V22961" s="17"/>
    </row>
    <row r="22962" spans="22:22" x14ac:dyDescent="0.35">
      <c r="V22962" s="17"/>
    </row>
    <row r="22963" spans="22:22" x14ac:dyDescent="0.35">
      <c r="V22963" s="17"/>
    </row>
    <row r="22964" spans="22:22" x14ac:dyDescent="0.35">
      <c r="V22964" s="17"/>
    </row>
    <row r="22965" spans="22:22" x14ac:dyDescent="0.35">
      <c r="V22965" s="17"/>
    </row>
    <row r="22966" spans="22:22" x14ac:dyDescent="0.35">
      <c r="V22966" s="17"/>
    </row>
    <row r="22967" spans="22:22" x14ac:dyDescent="0.35">
      <c r="V22967" s="17"/>
    </row>
    <row r="22968" spans="22:22" x14ac:dyDescent="0.35">
      <c r="V22968" s="17"/>
    </row>
    <row r="22969" spans="22:22" x14ac:dyDescent="0.35">
      <c r="V22969" s="17"/>
    </row>
    <row r="22970" spans="22:22" x14ac:dyDescent="0.35">
      <c r="V22970" s="17"/>
    </row>
    <row r="22971" spans="22:22" x14ac:dyDescent="0.35">
      <c r="V22971" s="17"/>
    </row>
    <row r="22972" spans="22:22" x14ac:dyDescent="0.35">
      <c r="V22972" s="17"/>
    </row>
    <row r="22973" spans="22:22" x14ac:dyDescent="0.35">
      <c r="V22973" s="17"/>
    </row>
    <row r="22974" spans="22:22" x14ac:dyDescent="0.35">
      <c r="V22974" s="17"/>
    </row>
    <row r="22975" spans="22:22" x14ac:dyDescent="0.35">
      <c r="V22975" s="17"/>
    </row>
    <row r="22976" spans="22:22" x14ac:dyDescent="0.35">
      <c r="V22976" s="17"/>
    </row>
    <row r="22977" spans="22:22" x14ac:dyDescent="0.35">
      <c r="V22977" s="17"/>
    </row>
    <row r="22978" spans="22:22" x14ac:dyDescent="0.35">
      <c r="V22978" s="17"/>
    </row>
    <row r="22979" spans="22:22" x14ac:dyDescent="0.35">
      <c r="V22979" s="17"/>
    </row>
    <row r="22980" spans="22:22" x14ac:dyDescent="0.35">
      <c r="V22980" s="17"/>
    </row>
    <row r="22981" spans="22:22" x14ac:dyDescent="0.35">
      <c r="V22981" s="17"/>
    </row>
    <row r="22982" spans="22:22" x14ac:dyDescent="0.35">
      <c r="V22982" s="17"/>
    </row>
    <row r="22983" spans="22:22" x14ac:dyDescent="0.35">
      <c r="V22983" s="17"/>
    </row>
    <row r="22984" spans="22:22" x14ac:dyDescent="0.35">
      <c r="V22984" s="17"/>
    </row>
    <row r="22985" spans="22:22" x14ac:dyDescent="0.35">
      <c r="V22985" s="17"/>
    </row>
    <row r="22986" spans="22:22" x14ac:dyDescent="0.35">
      <c r="V22986" s="17"/>
    </row>
    <row r="22987" spans="22:22" x14ac:dyDescent="0.35">
      <c r="V22987" s="17"/>
    </row>
    <row r="22988" spans="22:22" x14ac:dyDescent="0.35">
      <c r="V22988" s="17"/>
    </row>
    <row r="22989" spans="22:22" x14ac:dyDescent="0.35">
      <c r="V22989" s="17"/>
    </row>
    <row r="22990" spans="22:22" x14ac:dyDescent="0.35">
      <c r="V22990" s="17"/>
    </row>
    <row r="22991" spans="22:22" x14ac:dyDescent="0.35">
      <c r="V22991" s="17"/>
    </row>
    <row r="22992" spans="22:22" x14ac:dyDescent="0.35">
      <c r="V22992" s="17"/>
    </row>
    <row r="22993" spans="22:22" x14ac:dyDescent="0.35">
      <c r="V22993" s="17"/>
    </row>
    <row r="22994" spans="22:22" x14ac:dyDescent="0.35">
      <c r="V22994" s="17"/>
    </row>
    <row r="22995" spans="22:22" x14ac:dyDescent="0.35">
      <c r="V22995" s="17"/>
    </row>
    <row r="22996" spans="22:22" x14ac:dyDescent="0.35">
      <c r="V22996" s="17"/>
    </row>
    <row r="22997" spans="22:22" x14ac:dyDescent="0.35">
      <c r="V22997" s="17"/>
    </row>
    <row r="22998" spans="22:22" x14ac:dyDescent="0.35">
      <c r="V22998" s="17"/>
    </row>
    <row r="22999" spans="22:22" x14ac:dyDescent="0.35">
      <c r="V22999" s="17"/>
    </row>
    <row r="23000" spans="22:22" x14ac:dyDescent="0.35">
      <c r="V23000" s="17"/>
    </row>
    <row r="23001" spans="22:22" x14ac:dyDescent="0.35">
      <c r="V23001" s="17"/>
    </row>
    <row r="23002" spans="22:22" x14ac:dyDescent="0.35">
      <c r="V23002" s="17"/>
    </row>
    <row r="23003" spans="22:22" x14ac:dyDescent="0.35">
      <c r="V23003" s="17"/>
    </row>
    <row r="23004" spans="22:22" x14ac:dyDescent="0.35">
      <c r="V23004" s="17"/>
    </row>
    <row r="23005" spans="22:22" x14ac:dyDescent="0.35">
      <c r="V23005" s="17"/>
    </row>
    <row r="23006" spans="22:22" x14ac:dyDescent="0.35">
      <c r="V23006" s="17"/>
    </row>
    <row r="23007" spans="22:22" x14ac:dyDescent="0.35">
      <c r="V23007" s="17"/>
    </row>
    <row r="23008" spans="22:22" x14ac:dyDescent="0.35">
      <c r="V23008" s="17"/>
    </row>
    <row r="23009" spans="22:22" x14ac:dyDescent="0.35">
      <c r="V23009" s="17"/>
    </row>
    <row r="23010" spans="22:22" x14ac:dyDescent="0.35">
      <c r="V23010" s="17"/>
    </row>
    <row r="23011" spans="22:22" x14ac:dyDescent="0.35">
      <c r="V23011" s="17"/>
    </row>
    <row r="23012" spans="22:22" x14ac:dyDescent="0.35">
      <c r="V23012" s="17"/>
    </row>
    <row r="23013" spans="22:22" x14ac:dyDescent="0.35">
      <c r="V23013" s="17"/>
    </row>
    <row r="23014" spans="22:22" x14ac:dyDescent="0.35">
      <c r="V23014" s="17"/>
    </row>
    <row r="23015" spans="22:22" x14ac:dyDescent="0.35">
      <c r="V23015" s="17"/>
    </row>
    <row r="23016" spans="22:22" x14ac:dyDescent="0.35">
      <c r="V23016" s="17"/>
    </row>
    <row r="23017" spans="22:22" x14ac:dyDescent="0.35">
      <c r="V23017" s="17"/>
    </row>
    <row r="23018" spans="22:22" x14ac:dyDescent="0.35">
      <c r="V23018" s="17"/>
    </row>
    <row r="23019" spans="22:22" x14ac:dyDescent="0.35">
      <c r="V23019" s="17"/>
    </row>
    <row r="23020" spans="22:22" x14ac:dyDescent="0.35">
      <c r="V23020" s="17"/>
    </row>
    <row r="23021" spans="22:22" x14ac:dyDescent="0.35">
      <c r="V23021" s="17"/>
    </row>
    <row r="23022" spans="22:22" x14ac:dyDescent="0.35">
      <c r="V23022" s="17"/>
    </row>
    <row r="23023" spans="22:22" x14ac:dyDescent="0.35">
      <c r="V23023" s="17"/>
    </row>
    <row r="23024" spans="22:22" x14ac:dyDescent="0.35">
      <c r="V23024" s="17"/>
    </row>
    <row r="23025" spans="22:22" x14ac:dyDescent="0.35">
      <c r="V23025" s="17"/>
    </row>
    <row r="23026" spans="22:22" x14ac:dyDescent="0.35">
      <c r="V23026" s="17"/>
    </row>
    <row r="23027" spans="22:22" x14ac:dyDescent="0.35">
      <c r="V23027" s="17"/>
    </row>
    <row r="23028" spans="22:22" x14ac:dyDescent="0.35">
      <c r="V23028" s="17"/>
    </row>
    <row r="23029" spans="22:22" x14ac:dyDescent="0.35">
      <c r="V23029" s="17"/>
    </row>
    <row r="23030" spans="22:22" x14ac:dyDescent="0.35">
      <c r="V23030" s="17"/>
    </row>
    <row r="23031" spans="22:22" x14ac:dyDescent="0.35">
      <c r="V23031" s="17"/>
    </row>
    <row r="23032" spans="22:22" x14ac:dyDescent="0.35">
      <c r="V23032" s="17"/>
    </row>
    <row r="23033" spans="22:22" x14ac:dyDescent="0.35">
      <c r="V23033" s="17"/>
    </row>
    <row r="23034" spans="22:22" x14ac:dyDescent="0.35">
      <c r="V23034" s="17"/>
    </row>
    <row r="23035" spans="22:22" x14ac:dyDescent="0.35">
      <c r="V23035" s="17"/>
    </row>
    <row r="23036" spans="22:22" x14ac:dyDescent="0.35">
      <c r="V23036" s="17"/>
    </row>
    <row r="23037" spans="22:22" x14ac:dyDescent="0.35">
      <c r="V23037" s="17"/>
    </row>
    <row r="23038" spans="22:22" x14ac:dyDescent="0.35">
      <c r="V23038" s="17"/>
    </row>
    <row r="23039" spans="22:22" x14ac:dyDescent="0.35">
      <c r="V23039" s="17"/>
    </row>
    <row r="23040" spans="22:22" x14ac:dyDescent="0.35">
      <c r="V23040" s="17"/>
    </row>
    <row r="23041" spans="22:22" x14ac:dyDescent="0.35">
      <c r="V23041" s="17"/>
    </row>
    <row r="23042" spans="22:22" x14ac:dyDescent="0.35">
      <c r="V23042" s="17"/>
    </row>
    <row r="23043" spans="22:22" x14ac:dyDescent="0.35">
      <c r="V23043" s="17"/>
    </row>
    <row r="23044" spans="22:22" x14ac:dyDescent="0.35">
      <c r="V23044" s="17"/>
    </row>
    <row r="23045" spans="22:22" x14ac:dyDescent="0.35">
      <c r="V23045" s="17"/>
    </row>
    <row r="23046" spans="22:22" x14ac:dyDescent="0.35">
      <c r="V23046" s="17"/>
    </row>
    <row r="23047" spans="22:22" x14ac:dyDescent="0.35">
      <c r="V23047" s="17"/>
    </row>
    <row r="23048" spans="22:22" x14ac:dyDescent="0.35">
      <c r="V23048" s="17"/>
    </row>
    <row r="23049" spans="22:22" x14ac:dyDescent="0.35">
      <c r="V23049" s="17"/>
    </row>
    <row r="23050" spans="22:22" x14ac:dyDescent="0.35">
      <c r="V23050" s="17"/>
    </row>
    <row r="23051" spans="22:22" x14ac:dyDescent="0.35">
      <c r="V23051" s="17"/>
    </row>
    <row r="23052" spans="22:22" x14ac:dyDescent="0.35">
      <c r="V23052" s="17"/>
    </row>
    <row r="23053" spans="22:22" x14ac:dyDescent="0.35">
      <c r="V23053" s="17"/>
    </row>
    <row r="23054" spans="22:22" x14ac:dyDescent="0.35">
      <c r="V23054" s="17"/>
    </row>
    <row r="23055" spans="22:22" x14ac:dyDescent="0.35">
      <c r="V23055" s="17"/>
    </row>
    <row r="23056" spans="22:22" x14ac:dyDescent="0.35">
      <c r="V23056" s="17"/>
    </row>
    <row r="23057" spans="22:22" x14ac:dyDescent="0.35">
      <c r="V23057" s="17"/>
    </row>
    <row r="23058" spans="22:22" x14ac:dyDescent="0.35">
      <c r="V23058" s="17"/>
    </row>
    <row r="23059" spans="22:22" x14ac:dyDescent="0.35">
      <c r="V23059" s="17"/>
    </row>
    <row r="23060" spans="22:22" x14ac:dyDescent="0.35">
      <c r="V23060" s="17"/>
    </row>
    <row r="23061" spans="22:22" x14ac:dyDescent="0.35">
      <c r="V23061" s="17"/>
    </row>
    <row r="23062" spans="22:22" x14ac:dyDescent="0.35">
      <c r="V23062" s="17"/>
    </row>
    <row r="23063" spans="22:22" x14ac:dyDescent="0.35">
      <c r="V23063" s="17"/>
    </row>
    <row r="23064" spans="22:22" x14ac:dyDescent="0.35">
      <c r="V23064" s="17"/>
    </row>
    <row r="23065" spans="22:22" x14ac:dyDescent="0.35">
      <c r="V23065" s="17"/>
    </row>
    <row r="23066" spans="22:22" x14ac:dyDescent="0.35">
      <c r="V23066" s="17"/>
    </row>
    <row r="23067" spans="22:22" x14ac:dyDescent="0.35">
      <c r="V23067" s="17"/>
    </row>
    <row r="23068" spans="22:22" x14ac:dyDescent="0.35">
      <c r="V23068" s="17"/>
    </row>
    <row r="23069" spans="22:22" x14ac:dyDescent="0.35">
      <c r="V23069" s="17"/>
    </row>
    <row r="23070" spans="22:22" x14ac:dyDescent="0.35">
      <c r="V23070" s="17"/>
    </row>
    <row r="23071" spans="22:22" x14ac:dyDescent="0.35">
      <c r="V23071" s="17"/>
    </row>
    <row r="23072" spans="22:22" x14ac:dyDescent="0.35">
      <c r="V23072" s="17"/>
    </row>
    <row r="23073" spans="22:22" x14ac:dyDescent="0.35">
      <c r="V23073" s="17"/>
    </row>
    <row r="23074" spans="22:22" x14ac:dyDescent="0.35">
      <c r="V23074" s="17"/>
    </row>
    <row r="23075" spans="22:22" x14ac:dyDescent="0.35">
      <c r="V23075" s="17"/>
    </row>
    <row r="23076" spans="22:22" x14ac:dyDescent="0.35">
      <c r="V23076" s="17"/>
    </row>
    <row r="23077" spans="22:22" x14ac:dyDescent="0.35">
      <c r="V23077" s="17"/>
    </row>
    <row r="23078" spans="22:22" x14ac:dyDescent="0.35">
      <c r="V23078" s="17"/>
    </row>
    <row r="23079" spans="22:22" x14ac:dyDescent="0.35">
      <c r="V23079" s="17"/>
    </row>
    <row r="23080" spans="22:22" x14ac:dyDescent="0.35">
      <c r="V23080" s="17"/>
    </row>
    <row r="23081" spans="22:22" x14ac:dyDescent="0.35">
      <c r="V23081" s="17"/>
    </row>
    <row r="23082" spans="22:22" x14ac:dyDescent="0.35">
      <c r="V23082" s="17"/>
    </row>
    <row r="23083" spans="22:22" x14ac:dyDescent="0.35">
      <c r="V23083" s="17"/>
    </row>
    <row r="23084" spans="22:22" x14ac:dyDescent="0.35">
      <c r="V23084" s="17"/>
    </row>
    <row r="23085" spans="22:22" x14ac:dyDescent="0.35">
      <c r="V23085" s="17"/>
    </row>
    <row r="23086" spans="22:22" x14ac:dyDescent="0.35">
      <c r="V23086" s="17"/>
    </row>
    <row r="23087" spans="22:22" x14ac:dyDescent="0.35">
      <c r="V23087" s="17"/>
    </row>
    <row r="23088" spans="22:22" x14ac:dyDescent="0.35">
      <c r="V23088" s="17"/>
    </row>
    <row r="23089" spans="22:22" x14ac:dyDescent="0.35">
      <c r="V23089" s="17"/>
    </row>
    <row r="23090" spans="22:22" x14ac:dyDescent="0.35">
      <c r="V23090" s="17"/>
    </row>
    <row r="23091" spans="22:22" x14ac:dyDescent="0.35">
      <c r="V23091" s="17"/>
    </row>
    <row r="23092" spans="22:22" x14ac:dyDescent="0.35">
      <c r="V23092" s="17"/>
    </row>
    <row r="23093" spans="22:22" x14ac:dyDescent="0.35">
      <c r="V23093" s="17"/>
    </row>
    <row r="23094" spans="22:22" x14ac:dyDescent="0.35">
      <c r="V23094" s="17"/>
    </row>
    <row r="23095" spans="22:22" x14ac:dyDescent="0.35">
      <c r="V23095" s="17"/>
    </row>
    <row r="23096" spans="22:22" x14ac:dyDescent="0.35">
      <c r="V23096" s="17"/>
    </row>
    <row r="23097" spans="22:22" x14ac:dyDescent="0.35">
      <c r="V23097" s="17"/>
    </row>
    <row r="23098" spans="22:22" x14ac:dyDescent="0.35">
      <c r="V23098" s="17"/>
    </row>
    <row r="23099" spans="22:22" x14ac:dyDescent="0.35">
      <c r="V23099" s="17"/>
    </row>
    <row r="23100" spans="22:22" x14ac:dyDescent="0.35">
      <c r="V23100" s="17"/>
    </row>
    <row r="23101" spans="22:22" x14ac:dyDescent="0.35">
      <c r="V23101" s="17"/>
    </row>
    <row r="23102" spans="22:22" x14ac:dyDescent="0.35">
      <c r="V23102" s="17"/>
    </row>
    <row r="23103" spans="22:22" x14ac:dyDescent="0.35">
      <c r="V23103" s="17"/>
    </row>
    <row r="23104" spans="22:22" x14ac:dyDescent="0.35">
      <c r="V23104" s="17"/>
    </row>
    <row r="23105" spans="22:22" x14ac:dyDescent="0.35">
      <c r="V23105" s="17"/>
    </row>
    <row r="23106" spans="22:22" x14ac:dyDescent="0.35">
      <c r="V23106" s="17"/>
    </row>
    <row r="23107" spans="22:22" x14ac:dyDescent="0.35">
      <c r="V23107" s="17"/>
    </row>
    <row r="23108" spans="22:22" x14ac:dyDescent="0.35">
      <c r="V23108" s="17"/>
    </row>
    <row r="23109" spans="22:22" x14ac:dyDescent="0.35">
      <c r="V23109" s="17"/>
    </row>
    <row r="23110" spans="22:22" x14ac:dyDescent="0.35">
      <c r="V23110" s="17"/>
    </row>
    <row r="23111" spans="22:22" x14ac:dyDescent="0.35">
      <c r="V23111" s="17"/>
    </row>
    <row r="23112" spans="22:22" x14ac:dyDescent="0.35">
      <c r="V23112" s="17"/>
    </row>
    <row r="23113" spans="22:22" x14ac:dyDescent="0.35">
      <c r="V23113" s="17"/>
    </row>
    <row r="23114" spans="22:22" x14ac:dyDescent="0.35">
      <c r="V23114" s="17"/>
    </row>
    <row r="23115" spans="22:22" x14ac:dyDescent="0.35">
      <c r="V23115" s="17"/>
    </row>
    <row r="23116" spans="22:22" x14ac:dyDescent="0.35">
      <c r="V23116" s="17"/>
    </row>
    <row r="23117" spans="22:22" x14ac:dyDescent="0.35">
      <c r="V23117" s="17"/>
    </row>
    <row r="23118" spans="22:22" x14ac:dyDescent="0.35">
      <c r="V23118" s="17"/>
    </row>
    <row r="23119" spans="22:22" x14ac:dyDescent="0.35">
      <c r="V23119" s="17"/>
    </row>
    <row r="23120" spans="22:22" x14ac:dyDescent="0.35">
      <c r="V23120" s="17"/>
    </row>
    <row r="23121" spans="22:22" x14ac:dyDescent="0.35">
      <c r="V23121" s="17"/>
    </row>
    <row r="23122" spans="22:22" x14ac:dyDescent="0.35">
      <c r="V23122" s="17"/>
    </row>
    <row r="23123" spans="22:22" x14ac:dyDescent="0.35">
      <c r="V23123" s="17"/>
    </row>
    <row r="23124" spans="22:22" x14ac:dyDescent="0.35">
      <c r="V23124" s="17"/>
    </row>
    <row r="23125" spans="22:22" x14ac:dyDescent="0.35">
      <c r="V23125" s="17"/>
    </row>
    <row r="23126" spans="22:22" x14ac:dyDescent="0.35">
      <c r="V23126" s="17"/>
    </row>
    <row r="23127" spans="22:22" x14ac:dyDescent="0.35">
      <c r="V23127" s="17"/>
    </row>
    <row r="23128" spans="22:22" x14ac:dyDescent="0.35">
      <c r="V23128" s="17"/>
    </row>
    <row r="23129" spans="22:22" x14ac:dyDescent="0.35">
      <c r="V23129" s="17"/>
    </row>
    <row r="23130" spans="22:22" x14ac:dyDescent="0.35">
      <c r="V23130" s="17"/>
    </row>
    <row r="23131" spans="22:22" x14ac:dyDescent="0.35">
      <c r="V23131" s="17"/>
    </row>
    <row r="23132" spans="22:22" x14ac:dyDescent="0.35">
      <c r="V23132" s="17"/>
    </row>
    <row r="23133" spans="22:22" x14ac:dyDescent="0.35">
      <c r="V23133" s="17"/>
    </row>
    <row r="23134" spans="22:22" x14ac:dyDescent="0.35">
      <c r="V23134" s="17"/>
    </row>
    <row r="23135" spans="22:22" x14ac:dyDescent="0.35">
      <c r="V23135" s="17"/>
    </row>
    <row r="23136" spans="22:22" x14ac:dyDescent="0.35">
      <c r="V23136" s="17"/>
    </row>
    <row r="23137" spans="22:22" x14ac:dyDescent="0.35">
      <c r="V23137" s="17"/>
    </row>
    <row r="23138" spans="22:22" x14ac:dyDescent="0.35">
      <c r="V23138" s="17"/>
    </row>
    <row r="23139" spans="22:22" x14ac:dyDescent="0.35">
      <c r="V23139" s="17"/>
    </row>
    <row r="23140" spans="22:22" x14ac:dyDescent="0.35">
      <c r="V23140" s="17"/>
    </row>
    <row r="23141" spans="22:22" x14ac:dyDescent="0.35">
      <c r="V23141" s="17"/>
    </row>
    <row r="23142" spans="22:22" x14ac:dyDescent="0.35">
      <c r="V23142" s="17"/>
    </row>
    <row r="23143" spans="22:22" x14ac:dyDescent="0.35">
      <c r="V23143" s="17"/>
    </row>
    <row r="23144" spans="22:22" x14ac:dyDescent="0.35">
      <c r="V23144" s="17"/>
    </row>
    <row r="23145" spans="22:22" x14ac:dyDescent="0.35">
      <c r="V23145" s="17"/>
    </row>
    <row r="23146" spans="22:22" x14ac:dyDescent="0.35">
      <c r="V23146" s="17"/>
    </row>
    <row r="23147" spans="22:22" x14ac:dyDescent="0.35">
      <c r="V23147" s="17"/>
    </row>
    <row r="23148" spans="22:22" x14ac:dyDescent="0.35">
      <c r="V23148" s="17"/>
    </row>
    <row r="23149" spans="22:22" x14ac:dyDescent="0.35">
      <c r="V23149" s="17"/>
    </row>
    <row r="23150" spans="22:22" x14ac:dyDescent="0.35">
      <c r="V23150" s="17"/>
    </row>
    <row r="23151" spans="22:22" x14ac:dyDescent="0.35">
      <c r="V23151" s="17"/>
    </row>
    <row r="23152" spans="22:22" x14ac:dyDescent="0.35">
      <c r="V23152" s="17"/>
    </row>
    <row r="23153" spans="22:22" x14ac:dyDescent="0.35">
      <c r="V23153" s="17"/>
    </row>
    <row r="23154" spans="22:22" x14ac:dyDescent="0.35">
      <c r="V23154" s="17"/>
    </row>
    <row r="23155" spans="22:22" x14ac:dyDescent="0.35">
      <c r="V23155" s="17"/>
    </row>
    <row r="23156" spans="22:22" x14ac:dyDescent="0.35">
      <c r="V23156" s="17"/>
    </row>
    <row r="23157" spans="22:22" x14ac:dyDescent="0.35">
      <c r="V23157" s="17"/>
    </row>
    <row r="23158" spans="22:22" x14ac:dyDescent="0.35">
      <c r="V23158" s="17"/>
    </row>
    <row r="23159" spans="22:22" x14ac:dyDescent="0.35">
      <c r="V23159" s="17"/>
    </row>
    <row r="23160" spans="22:22" x14ac:dyDescent="0.35">
      <c r="V23160" s="17"/>
    </row>
    <row r="23161" spans="22:22" x14ac:dyDescent="0.35">
      <c r="V23161" s="17"/>
    </row>
    <row r="23162" spans="22:22" x14ac:dyDescent="0.35">
      <c r="V23162" s="17"/>
    </row>
    <row r="23163" spans="22:22" x14ac:dyDescent="0.35">
      <c r="V23163" s="17"/>
    </row>
    <row r="23164" spans="22:22" x14ac:dyDescent="0.35">
      <c r="V23164" s="17"/>
    </row>
    <row r="23165" spans="22:22" x14ac:dyDescent="0.35">
      <c r="V23165" s="17"/>
    </row>
    <row r="23166" spans="22:22" x14ac:dyDescent="0.35">
      <c r="V23166" s="17"/>
    </row>
    <row r="23167" spans="22:22" x14ac:dyDescent="0.35">
      <c r="V23167" s="17"/>
    </row>
    <row r="23168" spans="22:22" x14ac:dyDescent="0.35">
      <c r="V23168" s="17"/>
    </row>
    <row r="23169" spans="22:22" x14ac:dyDescent="0.35">
      <c r="V23169" s="17"/>
    </row>
    <row r="23170" spans="22:22" x14ac:dyDescent="0.35">
      <c r="V23170" s="17"/>
    </row>
    <row r="23171" spans="22:22" x14ac:dyDescent="0.35">
      <c r="V23171" s="17"/>
    </row>
    <row r="23172" spans="22:22" x14ac:dyDescent="0.35">
      <c r="V23172" s="17"/>
    </row>
    <row r="23173" spans="22:22" x14ac:dyDescent="0.35">
      <c r="V23173" s="17"/>
    </row>
    <row r="23174" spans="22:22" x14ac:dyDescent="0.35">
      <c r="V23174" s="17"/>
    </row>
    <row r="23175" spans="22:22" x14ac:dyDescent="0.35">
      <c r="V23175" s="17"/>
    </row>
    <row r="23176" spans="22:22" x14ac:dyDescent="0.35">
      <c r="V23176" s="17"/>
    </row>
    <row r="23177" spans="22:22" x14ac:dyDescent="0.35">
      <c r="V23177" s="17"/>
    </row>
    <row r="23178" spans="22:22" x14ac:dyDescent="0.35">
      <c r="V23178" s="17"/>
    </row>
    <row r="23179" spans="22:22" x14ac:dyDescent="0.35">
      <c r="V23179" s="17"/>
    </row>
    <row r="23180" spans="22:22" x14ac:dyDescent="0.35">
      <c r="V23180" s="17"/>
    </row>
    <row r="23181" spans="22:22" x14ac:dyDescent="0.35">
      <c r="V23181" s="17"/>
    </row>
    <row r="23182" spans="22:22" x14ac:dyDescent="0.35">
      <c r="V23182" s="17"/>
    </row>
    <row r="23183" spans="22:22" x14ac:dyDescent="0.35">
      <c r="V23183" s="17"/>
    </row>
    <row r="23184" spans="22:22" x14ac:dyDescent="0.35">
      <c r="V23184" s="17"/>
    </row>
    <row r="23185" spans="22:22" x14ac:dyDescent="0.35">
      <c r="V23185" s="17"/>
    </row>
    <row r="23186" spans="22:22" x14ac:dyDescent="0.35">
      <c r="V23186" s="17"/>
    </row>
    <row r="23187" spans="22:22" x14ac:dyDescent="0.35">
      <c r="V23187" s="17"/>
    </row>
    <row r="23188" spans="22:22" x14ac:dyDescent="0.35">
      <c r="V23188" s="17"/>
    </row>
    <row r="23189" spans="22:22" x14ac:dyDescent="0.35">
      <c r="V23189" s="17"/>
    </row>
    <row r="23190" spans="22:22" x14ac:dyDescent="0.35">
      <c r="V23190" s="17"/>
    </row>
    <row r="23191" spans="22:22" x14ac:dyDescent="0.35">
      <c r="V23191" s="17"/>
    </row>
    <row r="23192" spans="22:22" x14ac:dyDescent="0.35">
      <c r="V23192" s="17"/>
    </row>
    <row r="23193" spans="22:22" x14ac:dyDescent="0.35">
      <c r="V23193" s="17"/>
    </row>
    <row r="23194" spans="22:22" x14ac:dyDescent="0.35">
      <c r="V23194" s="17"/>
    </row>
    <row r="23195" spans="22:22" x14ac:dyDescent="0.35">
      <c r="V23195" s="17"/>
    </row>
    <row r="23196" spans="22:22" x14ac:dyDescent="0.35">
      <c r="V23196" s="17"/>
    </row>
    <row r="23197" spans="22:22" x14ac:dyDescent="0.35">
      <c r="V23197" s="17"/>
    </row>
    <row r="23198" spans="22:22" x14ac:dyDescent="0.35">
      <c r="V23198" s="17"/>
    </row>
    <row r="23199" spans="22:22" x14ac:dyDescent="0.35">
      <c r="V23199" s="17"/>
    </row>
    <row r="23200" spans="22:22" x14ac:dyDescent="0.35">
      <c r="V23200" s="17"/>
    </row>
    <row r="23201" spans="22:22" x14ac:dyDescent="0.35">
      <c r="V23201" s="17"/>
    </row>
    <row r="23202" spans="22:22" x14ac:dyDescent="0.35">
      <c r="V23202" s="17"/>
    </row>
    <row r="23203" spans="22:22" x14ac:dyDescent="0.35">
      <c r="V23203" s="17"/>
    </row>
    <row r="23204" spans="22:22" x14ac:dyDescent="0.35">
      <c r="V23204" s="17"/>
    </row>
    <row r="23205" spans="22:22" x14ac:dyDescent="0.35">
      <c r="V23205" s="17"/>
    </row>
    <row r="23206" spans="22:22" x14ac:dyDescent="0.35">
      <c r="V23206" s="17"/>
    </row>
    <row r="23207" spans="22:22" x14ac:dyDescent="0.35">
      <c r="V23207" s="17"/>
    </row>
    <row r="23208" spans="22:22" x14ac:dyDescent="0.35">
      <c r="V23208" s="17"/>
    </row>
    <row r="23209" spans="22:22" x14ac:dyDescent="0.35">
      <c r="V23209" s="17"/>
    </row>
    <row r="23210" spans="22:22" x14ac:dyDescent="0.35">
      <c r="V23210" s="17"/>
    </row>
    <row r="23211" spans="22:22" x14ac:dyDescent="0.35">
      <c r="V23211" s="17"/>
    </row>
    <row r="23212" spans="22:22" x14ac:dyDescent="0.35">
      <c r="V23212" s="17"/>
    </row>
    <row r="23213" spans="22:22" x14ac:dyDescent="0.35">
      <c r="V23213" s="17"/>
    </row>
    <row r="23214" spans="22:22" x14ac:dyDescent="0.35">
      <c r="V23214" s="17"/>
    </row>
    <row r="23215" spans="22:22" x14ac:dyDescent="0.35">
      <c r="V23215" s="17"/>
    </row>
    <row r="23216" spans="22:22" x14ac:dyDescent="0.35">
      <c r="V23216" s="17"/>
    </row>
    <row r="23217" spans="22:22" x14ac:dyDescent="0.35">
      <c r="V23217" s="17"/>
    </row>
    <row r="23218" spans="22:22" x14ac:dyDescent="0.35">
      <c r="V23218" s="17"/>
    </row>
    <row r="23219" spans="22:22" x14ac:dyDescent="0.35">
      <c r="V23219" s="17"/>
    </row>
    <row r="23220" spans="22:22" x14ac:dyDescent="0.35">
      <c r="V23220" s="17"/>
    </row>
    <row r="23221" spans="22:22" x14ac:dyDescent="0.35">
      <c r="V23221" s="17"/>
    </row>
    <row r="23222" spans="22:22" x14ac:dyDescent="0.35">
      <c r="V23222" s="17"/>
    </row>
    <row r="23223" spans="22:22" x14ac:dyDescent="0.35">
      <c r="V23223" s="17"/>
    </row>
    <row r="23224" spans="22:22" x14ac:dyDescent="0.35">
      <c r="V23224" s="17"/>
    </row>
    <row r="23225" spans="22:22" x14ac:dyDescent="0.35">
      <c r="V23225" s="17"/>
    </row>
    <row r="23226" spans="22:22" x14ac:dyDescent="0.35">
      <c r="V23226" s="17"/>
    </row>
    <row r="23227" spans="22:22" x14ac:dyDescent="0.35">
      <c r="V23227" s="17"/>
    </row>
    <row r="23228" spans="22:22" x14ac:dyDescent="0.35">
      <c r="V23228" s="17"/>
    </row>
    <row r="23229" spans="22:22" x14ac:dyDescent="0.35">
      <c r="V23229" s="17"/>
    </row>
    <row r="23230" spans="22:22" x14ac:dyDescent="0.35">
      <c r="V23230" s="17"/>
    </row>
    <row r="23231" spans="22:22" x14ac:dyDescent="0.35">
      <c r="V23231" s="17"/>
    </row>
    <row r="23232" spans="22:22" x14ac:dyDescent="0.35">
      <c r="V23232" s="17"/>
    </row>
    <row r="23233" spans="22:22" x14ac:dyDescent="0.35">
      <c r="V23233" s="17"/>
    </row>
    <row r="23234" spans="22:22" x14ac:dyDescent="0.35">
      <c r="V23234" s="17"/>
    </row>
    <row r="23235" spans="22:22" x14ac:dyDescent="0.35">
      <c r="V23235" s="17"/>
    </row>
    <row r="23236" spans="22:22" x14ac:dyDescent="0.35">
      <c r="V23236" s="17"/>
    </row>
    <row r="23237" spans="22:22" x14ac:dyDescent="0.35">
      <c r="V23237" s="17"/>
    </row>
    <row r="23238" spans="22:22" x14ac:dyDescent="0.35">
      <c r="V23238" s="17"/>
    </row>
    <row r="23239" spans="22:22" x14ac:dyDescent="0.35">
      <c r="V23239" s="17"/>
    </row>
    <row r="23240" spans="22:22" x14ac:dyDescent="0.35">
      <c r="V23240" s="17"/>
    </row>
    <row r="23241" spans="22:22" x14ac:dyDescent="0.35">
      <c r="V23241" s="17"/>
    </row>
    <row r="23242" spans="22:22" x14ac:dyDescent="0.35">
      <c r="V23242" s="17"/>
    </row>
    <row r="23243" spans="22:22" x14ac:dyDescent="0.35">
      <c r="V23243" s="17"/>
    </row>
    <row r="23244" spans="22:22" x14ac:dyDescent="0.35">
      <c r="V23244" s="17"/>
    </row>
    <row r="23245" spans="22:22" x14ac:dyDescent="0.35">
      <c r="V23245" s="17"/>
    </row>
    <row r="23246" spans="22:22" x14ac:dyDescent="0.35">
      <c r="V23246" s="17"/>
    </row>
    <row r="23247" spans="22:22" x14ac:dyDescent="0.35">
      <c r="V23247" s="17"/>
    </row>
    <row r="23248" spans="22:22" x14ac:dyDescent="0.35">
      <c r="V23248" s="17"/>
    </row>
    <row r="23249" spans="22:22" x14ac:dyDescent="0.35">
      <c r="V23249" s="17"/>
    </row>
    <row r="23250" spans="22:22" x14ac:dyDescent="0.35">
      <c r="V23250" s="17"/>
    </row>
    <row r="23251" spans="22:22" x14ac:dyDescent="0.35">
      <c r="V23251" s="17"/>
    </row>
    <row r="23252" spans="22:22" x14ac:dyDescent="0.35">
      <c r="V23252" s="17"/>
    </row>
    <row r="23253" spans="22:22" x14ac:dyDescent="0.35">
      <c r="V23253" s="17"/>
    </row>
    <row r="23254" spans="22:22" x14ac:dyDescent="0.35">
      <c r="V23254" s="17"/>
    </row>
    <row r="23255" spans="22:22" x14ac:dyDescent="0.35">
      <c r="V23255" s="17"/>
    </row>
    <row r="23256" spans="22:22" x14ac:dyDescent="0.35">
      <c r="V23256" s="17"/>
    </row>
    <row r="23257" spans="22:22" x14ac:dyDescent="0.35">
      <c r="V23257" s="17"/>
    </row>
    <row r="23258" spans="22:22" x14ac:dyDescent="0.35">
      <c r="V23258" s="17"/>
    </row>
    <row r="23259" spans="22:22" x14ac:dyDescent="0.35">
      <c r="V23259" s="17"/>
    </row>
    <row r="23260" spans="22:22" x14ac:dyDescent="0.35">
      <c r="V23260" s="17"/>
    </row>
    <row r="23261" spans="22:22" x14ac:dyDescent="0.35">
      <c r="V23261" s="17"/>
    </row>
    <row r="23262" spans="22:22" x14ac:dyDescent="0.35">
      <c r="V23262" s="17"/>
    </row>
    <row r="23263" spans="22:22" x14ac:dyDescent="0.35">
      <c r="V23263" s="17"/>
    </row>
    <row r="23264" spans="22:22" x14ac:dyDescent="0.35">
      <c r="V23264" s="17"/>
    </row>
    <row r="23265" spans="22:22" x14ac:dyDescent="0.35">
      <c r="V23265" s="17"/>
    </row>
    <row r="23266" spans="22:22" x14ac:dyDescent="0.35">
      <c r="V23266" s="17"/>
    </row>
    <row r="23267" spans="22:22" x14ac:dyDescent="0.35">
      <c r="V23267" s="17"/>
    </row>
    <row r="23268" spans="22:22" x14ac:dyDescent="0.35">
      <c r="V23268" s="17"/>
    </row>
    <row r="23269" spans="22:22" x14ac:dyDescent="0.35">
      <c r="V23269" s="17"/>
    </row>
    <row r="23270" spans="22:22" x14ac:dyDescent="0.35">
      <c r="V23270" s="17"/>
    </row>
    <row r="23271" spans="22:22" x14ac:dyDescent="0.35">
      <c r="V23271" s="17"/>
    </row>
    <row r="23272" spans="22:22" x14ac:dyDescent="0.35">
      <c r="V23272" s="17"/>
    </row>
    <row r="23273" spans="22:22" x14ac:dyDescent="0.35">
      <c r="V23273" s="17"/>
    </row>
    <row r="23274" spans="22:22" x14ac:dyDescent="0.35">
      <c r="V23274" s="17"/>
    </row>
    <row r="23275" spans="22:22" x14ac:dyDescent="0.35">
      <c r="V23275" s="17"/>
    </row>
    <row r="23276" spans="22:22" x14ac:dyDescent="0.35">
      <c r="V23276" s="17"/>
    </row>
    <row r="23277" spans="22:22" x14ac:dyDescent="0.35">
      <c r="V23277" s="17"/>
    </row>
    <row r="23278" spans="22:22" x14ac:dyDescent="0.35">
      <c r="V23278" s="17"/>
    </row>
    <row r="23279" spans="22:22" x14ac:dyDescent="0.35">
      <c r="V23279" s="17"/>
    </row>
    <row r="23280" spans="22:22" x14ac:dyDescent="0.35">
      <c r="V23280" s="17"/>
    </row>
    <row r="23281" spans="22:22" x14ac:dyDescent="0.35">
      <c r="V23281" s="17"/>
    </row>
    <row r="23282" spans="22:22" x14ac:dyDescent="0.35">
      <c r="V23282" s="17"/>
    </row>
    <row r="23283" spans="22:22" x14ac:dyDescent="0.35">
      <c r="V23283" s="17"/>
    </row>
    <row r="23284" spans="22:22" x14ac:dyDescent="0.35">
      <c r="V23284" s="17"/>
    </row>
    <row r="23285" spans="22:22" x14ac:dyDescent="0.35">
      <c r="V23285" s="17"/>
    </row>
    <row r="23286" spans="22:22" x14ac:dyDescent="0.35">
      <c r="V23286" s="17"/>
    </row>
    <row r="23287" spans="22:22" x14ac:dyDescent="0.35">
      <c r="V23287" s="17"/>
    </row>
    <row r="23288" spans="22:22" x14ac:dyDescent="0.35">
      <c r="V23288" s="17"/>
    </row>
    <row r="23289" spans="22:22" x14ac:dyDescent="0.35">
      <c r="V23289" s="17"/>
    </row>
    <row r="23290" spans="22:22" x14ac:dyDescent="0.35">
      <c r="V23290" s="17"/>
    </row>
    <row r="23291" spans="22:22" x14ac:dyDescent="0.35">
      <c r="V23291" s="17"/>
    </row>
    <row r="23292" spans="22:22" x14ac:dyDescent="0.35">
      <c r="V23292" s="17"/>
    </row>
    <row r="23293" spans="22:22" x14ac:dyDescent="0.35">
      <c r="V23293" s="17"/>
    </row>
    <row r="23294" spans="22:22" x14ac:dyDescent="0.35">
      <c r="V23294" s="17"/>
    </row>
    <row r="23295" spans="22:22" x14ac:dyDescent="0.35">
      <c r="V23295" s="17"/>
    </row>
    <row r="23296" spans="22:22" x14ac:dyDescent="0.35">
      <c r="V23296" s="17"/>
    </row>
    <row r="23297" spans="22:22" x14ac:dyDescent="0.35">
      <c r="V23297" s="17"/>
    </row>
    <row r="23298" spans="22:22" x14ac:dyDescent="0.35">
      <c r="V23298" s="17"/>
    </row>
    <row r="23299" spans="22:22" x14ac:dyDescent="0.35">
      <c r="V23299" s="17"/>
    </row>
    <row r="23300" spans="22:22" x14ac:dyDescent="0.35">
      <c r="V23300" s="17"/>
    </row>
    <row r="23301" spans="22:22" x14ac:dyDescent="0.35">
      <c r="V23301" s="17"/>
    </row>
    <row r="23302" spans="22:22" x14ac:dyDescent="0.35">
      <c r="V23302" s="17"/>
    </row>
    <row r="23303" spans="22:22" x14ac:dyDescent="0.35">
      <c r="V23303" s="17"/>
    </row>
    <row r="23304" spans="22:22" x14ac:dyDescent="0.35">
      <c r="V23304" s="17"/>
    </row>
    <row r="23305" spans="22:22" x14ac:dyDescent="0.35">
      <c r="V23305" s="17"/>
    </row>
    <row r="23306" spans="22:22" x14ac:dyDescent="0.35">
      <c r="V23306" s="17"/>
    </row>
    <row r="23307" spans="22:22" x14ac:dyDescent="0.35">
      <c r="V23307" s="17"/>
    </row>
    <row r="23308" spans="22:22" x14ac:dyDescent="0.35">
      <c r="V23308" s="17"/>
    </row>
    <row r="23309" spans="22:22" x14ac:dyDescent="0.35">
      <c r="V23309" s="17"/>
    </row>
    <row r="23310" spans="22:22" x14ac:dyDescent="0.35">
      <c r="V23310" s="17"/>
    </row>
    <row r="23311" spans="22:22" x14ac:dyDescent="0.35">
      <c r="V23311" s="17"/>
    </row>
    <row r="23312" spans="22:22" x14ac:dyDescent="0.35">
      <c r="V23312" s="17"/>
    </row>
    <row r="23313" spans="22:22" x14ac:dyDescent="0.35">
      <c r="V23313" s="17"/>
    </row>
    <row r="23314" spans="22:22" x14ac:dyDescent="0.35">
      <c r="V23314" s="17"/>
    </row>
    <row r="23315" spans="22:22" x14ac:dyDescent="0.35">
      <c r="V23315" s="17"/>
    </row>
    <row r="23316" spans="22:22" x14ac:dyDescent="0.35">
      <c r="V23316" s="17"/>
    </row>
    <row r="23317" spans="22:22" x14ac:dyDescent="0.35">
      <c r="V23317" s="17"/>
    </row>
    <row r="23318" spans="22:22" x14ac:dyDescent="0.35">
      <c r="V23318" s="17"/>
    </row>
    <row r="23319" spans="22:22" x14ac:dyDescent="0.35">
      <c r="V23319" s="17"/>
    </row>
    <row r="23320" spans="22:22" x14ac:dyDescent="0.35">
      <c r="V23320" s="17"/>
    </row>
    <row r="23321" spans="22:22" x14ac:dyDescent="0.35">
      <c r="V23321" s="17"/>
    </row>
    <row r="23322" spans="22:22" x14ac:dyDescent="0.35">
      <c r="V23322" s="17"/>
    </row>
    <row r="23323" spans="22:22" x14ac:dyDescent="0.35">
      <c r="V23323" s="17"/>
    </row>
    <row r="23324" spans="22:22" x14ac:dyDescent="0.35">
      <c r="V23324" s="17"/>
    </row>
    <row r="23325" spans="22:22" x14ac:dyDescent="0.35">
      <c r="V23325" s="17"/>
    </row>
    <row r="23326" spans="22:22" x14ac:dyDescent="0.35">
      <c r="V23326" s="17"/>
    </row>
    <row r="23327" spans="22:22" x14ac:dyDescent="0.35">
      <c r="V23327" s="17"/>
    </row>
    <row r="23328" spans="22:22" x14ac:dyDescent="0.35">
      <c r="V23328" s="17"/>
    </row>
    <row r="23329" spans="22:22" x14ac:dyDescent="0.35">
      <c r="V23329" s="17"/>
    </row>
    <row r="23330" spans="22:22" x14ac:dyDescent="0.35">
      <c r="V23330" s="17"/>
    </row>
    <row r="23331" spans="22:22" x14ac:dyDescent="0.35">
      <c r="V23331" s="17"/>
    </row>
    <row r="23332" spans="22:22" x14ac:dyDescent="0.35">
      <c r="V23332" s="17"/>
    </row>
    <row r="23333" spans="22:22" x14ac:dyDescent="0.35">
      <c r="V23333" s="17"/>
    </row>
    <row r="23334" spans="22:22" x14ac:dyDescent="0.35">
      <c r="V23334" s="17"/>
    </row>
    <row r="23335" spans="22:22" x14ac:dyDescent="0.35">
      <c r="V23335" s="17"/>
    </row>
    <row r="23336" spans="22:22" x14ac:dyDescent="0.35">
      <c r="V23336" s="17"/>
    </row>
    <row r="23337" spans="22:22" x14ac:dyDescent="0.35">
      <c r="V23337" s="17"/>
    </row>
    <row r="23338" spans="22:22" x14ac:dyDescent="0.35">
      <c r="V23338" s="17"/>
    </row>
    <row r="23339" spans="22:22" x14ac:dyDescent="0.35">
      <c r="V23339" s="17"/>
    </row>
    <row r="23340" spans="22:22" x14ac:dyDescent="0.35">
      <c r="V23340" s="17"/>
    </row>
    <row r="23341" spans="22:22" x14ac:dyDescent="0.35">
      <c r="V23341" s="17"/>
    </row>
    <row r="23342" spans="22:22" x14ac:dyDescent="0.35">
      <c r="V23342" s="17"/>
    </row>
    <row r="23343" spans="22:22" x14ac:dyDescent="0.35">
      <c r="V23343" s="17"/>
    </row>
    <row r="23344" spans="22:22" x14ac:dyDescent="0.35">
      <c r="V23344" s="17"/>
    </row>
    <row r="23345" spans="22:22" x14ac:dyDescent="0.35">
      <c r="V23345" s="17"/>
    </row>
    <row r="23346" spans="22:22" x14ac:dyDescent="0.35">
      <c r="V23346" s="17"/>
    </row>
    <row r="23347" spans="22:22" x14ac:dyDescent="0.35">
      <c r="V23347" s="17"/>
    </row>
    <row r="23348" spans="22:22" x14ac:dyDescent="0.35">
      <c r="V23348" s="17"/>
    </row>
    <row r="23349" spans="22:22" x14ac:dyDescent="0.35">
      <c r="V23349" s="17"/>
    </row>
    <row r="23350" spans="22:22" x14ac:dyDescent="0.35">
      <c r="V23350" s="17"/>
    </row>
    <row r="23351" spans="22:22" x14ac:dyDescent="0.35">
      <c r="V23351" s="17"/>
    </row>
    <row r="23352" spans="22:22" x14ac:dyDescent="0.35">
      <c r="V23352" s="17"/>
    </row>
    <row r="23353" spans="22:22" x14ac:dyDescent="0.35">
      <c r="V23353" s="17"/>
    </row>
    <row r="23354" spans="22:22" x14ac:dyDescent="0.35">
      <c r="V23354" s="17"/>
    </row>
    <row r="23355" spans="22:22" x14ac:dyDescent="0.35">
      <c r="V23355" s="17"/>
    </row>
    <row r="23356" spans="22:22" x14ac:dyDescent="0.35">
      <c r="V23356" s="17"/>
    </row>
    <row r="23357" spans="22:22" x14ac:dyDescent="0.35">
      <c r="V23357" s="17"/>
    </row>
    <row r="23358" spans="22:22" x14ac:dyDescent="0.35">
      <c r="V23358" s="17"/>
    </row>
    <row r="23359" spans="22:22" x14ac:dyDescent="0.35">
      <c r="V23359" s="17"/>
    </row>
    <row r="23360" spans="22:22" x14ac:dyDescent="0.35">
      <c r="V23360" s="17"/>
    </row>
    <row r="23361" spans="22:22" x14ac:dyDescent="0.35">
      <c r="V23361" s="17"/>
    </row>
    <row r="23362" spans="22:22" x14ac:dyDescent="0.35">
      <c r="V23362" s="17"/>
    </row>
    <row r="23363" spans="22:22" x14ac:dyDescent="0.35">
      <c r="V23363" s="17"/>
    </row>
    <row r="23364" spans="22:22" x14ac:dyDescent="0.35">
      <c r="V23364" s="17"/>
    </row>
    <row r="23365" spans="22:22" x14ac:dyDescent="0.35">
      <c r="V23365" s="17"/>
    </row>
    <row r="23366" spans="22:22" x14ac:dyDescent="0.35">
      <c r="V23366" s="17"/>
    </row>
    <row r="23367" spans="22:22" x14ac:dyDescent="0.35">
      <c r="V23367" s="17"/>
    </row>
    <row r="23368" spans="22:22" x14ac:dyDescent="0.35">
      <c r="V23368" s="17"/>
    </row>
    <row r="23369" spans="22:22" x14ac:dyDescent="0.35">
      <c r="V23369" s="17"/>
    </row>
    <row r="23370" spans="22:22" x14ac:dyDescent="0.35">
      <c r="V23370" s="17"/>
    </row>
    <row r="23371" spans="22:22" x14ac:dyDescent="0.35">
      <c r="V23371" s="17"/>
    </row>
    <row r="23372" spans="22:22" x14ac:dyDescent="0.35">
      <c r="V23372" s="17"/>
    </row>
    <row r="23373" spans="22:22" x14ac:dyDescent="0.35">
      <c r="V23373" s="17"/>
    </row>
    <row r="23374" spans="22:22" x14ac:dyDescent="0.35">
      <c r="V23374" s="17"/>
    </row>
    <row r="23375" spans="22:22" x14ac:dyDescent="0.35">
      <c r="V23375" s="17"/>
    </row>
    <row r="23376" spans="22:22" x14ac:dyDescent="0.35">
      <c r="V23376" s="17"/>
    </row>
    <row r="23377" spans="22:22" x14ac:dyDescent="0.35">
      <c r="V23377" s="17"/>
    </row>
    <row r="23378" spans="22:22" x14ac:dyDescent="0.35">
      <c r="V23378" s="17"/>
    </row>
    <row r="23379" spans="22:22" x14ac:dyDescent="0.35">
      <c r="V23379" s="17"/>
    </row>
    <row r="23380" spans="22:22" x14ac:dyDescent="0.35">
      <c r="V23380" s="17"/>
    </row>
    <row r="23381" spans="22:22" x14ac:dyDescent="0.35">
      <c r="V23381" s="17"/>
    </row>
    <row r="23382" spans="22:22" x14ac:dyDescent="0.35">
      <c r="V23382" s="17"/>
    </row>
    <row r="23383" spans="22:22" x14ac:dyDescent="0.35">
      <c r="V23383" s="17"/>
    </row>
    <row r="23384" spans="22:22" x14ac:dyDescent="0.35">
      <c r="V23384" s="17"/>
    </row>
    <row r="23385" spans="22:22" x14ac:dyDescent="0.35">
      <c r="V23385" s="17"/>
    </row>
    <row r="23386" spans="22:22" x14ac:dyDescent="0.35">
      <c r="V23386" s="17"/>
    </row>
    <row r="23387" spans="22:22" x14ac:dyDescent="0.35">
      <c r="V23387" s="17"/>
    </row>
    <row r="23388" spans="22:22" x14ac:dyDescent="0.35">
      <c r="V23388" s="17"/>
    </row>
    <row r="23389" spans="22:22" x14ac:dyDescent="0.35">
      <c r="V23389" s="17"/>
    </row>
    <row r="23390" spans="22:22" x14ac:dyDescent="0.35">
      <c r="V23390" s="17"/>
    </row>
    <row r="23391" spans="22:22" x14ac:dyDescent="0.35">
      <c r="V23391" s="17"/>
    </row>
    <row r="23392" spans="22:22" x14ac:dyDescent="0.35">
      <c r="V23392" s="17"/>
    </row>
    <row r="23393" spans="22:22" x14ac:dyDescent="0.35">
      <c r="V23393" s="17"/>
    </row>
    <row r="23394" spans="22:22" x14ac:dyDescent="0.35">
      <c r="V23394" s="17"/>
    </row>
    <row r="23395" spans="22:22" x14ac:dyDescent="0.35">
      <c r="V23395" s="17"/>
    </row>
    <row r="23396" spans="22:22" x14ac:dyDescent="0.35">
      <c r="V23396" s="17"/>
    </row>
    <row r="23397" spans="22:22" x14ac:dyDescent="0.35">
      <c r="V23397" s="17"/>
    </row>
    <row r="23398" spans="22:22" x14ac:dyDescent="0.35">
      <c r="V23398" s="17"/>
    </row>
    <row r="23399" spans="22:22" x14ac:dyDescent="0.35">
      <c r="V23399" s="17"/>
    </row>
    <row r="23400" spans="22:22" x14ac:dyDescent="0.35">
      <c r="V23400" s="17"/>
    </row>
    <row r="23401" spans="22:22" x14ac:dyDescent="0.35">
      <c r="V23401" s="17"/>
    </row>
    <row r="23402" spans="22:22" x14ac:dyDescent="0.35">
      <c r="V23402" s="17"/>
    </row>
    <row r="23403" spans="22:22" x14ac:dyDescent="0.35">
      <c r="V23403" s="17"/>
    </row>
    <row r="23404" spans="22:22" x14ac:dyDescent="0.35">
      <c r="V23404" s="17"/>
    </row>
    <row r="23405" spans="22:22" x14ac:dyDescent="0.35">
      <c r="V23405" s="17"/>
    </row>
    <row r="23406" spans="22:22" x14ac:dyDescent="0.35">
      <c r="V23406" s="17"/>
    </row>
    <row r="23407" spans="22:22" x14ac:dyDescent="0.35">
      <c r="V23407" s="17"/>
    </row>
    <row r="23408" spans="22:22" x14ac:dyDescent="0.35">
      <c r="V23408" s="17"/>
    </row>
    <row r="23409" spans="22:22" x14ac:dyDescent="0.35">
      <c r="V23409" s="17"/>
    </row>
    <row r="23410" spans="22:22" x14ac:dyDescent="0.35">
      <c r="V23410" s="17"/>
    </row>
    <row r="23411" spans="22:22" x14ac:dyDescent="0.35">
      <c r="V23411" s="17"/>
    </row>
    <row r="23412" spans="22:22" x14ac:dyDescent="0.35">
      <c r="V23412" s="17"/>
    </row>
    <row r="23413" spans="22:22" x14ac:dyDescent="0.35">
      <c r="V23413" s="17"/>
    </row>
    <row r="23414" spans="22:22" x14ac:dyDescent="0.35">
      <c r="V23414" s="17"/>
    </row>
    <row r="23415" spans="22:22" x14ac:dyDescent="0.35">
      <c r="V23415" s="17"/>
    </row>
    <row r="23416" spans="22:22" x14ac:dyDescent="0.35">
      <c r="V23416" s="17"/>
    </row>
    <row r="23417" spans="22:22" x14ac:dyDescent="0.35">
      <c r="V23417" s="17"/>
    </row>
    <row r="23418" spans="22:22" x14ac:dyDescent="0.35">
      <c r="V23418" s="17"/>
    </row>
    <row r="23419" spans="22:22" x14ac:dyDescent="0.35">
      <c r="V23419" s="17"/>
    </row>
    <row r="23420" spans="22:22" x14ac:dyDescent="0.35">
      <c r="V23420" s="17"/>
    </row>
    <row r="23421" spans="22:22" x14ac:dyDescent="0.35">
      <c r="V23421" s="17"/>
    </row>
    <row r="23422" spans="22:22" x14ac:dyDescent="0.35">
      <c r="V23422" s="17"/>
    </row>
    <row r="23423" spans="22:22" x14ac:dyDescent="0.35">
      <c r="V23423" s="17"/>
    </row>
    <row r="23424" spans="22:22" x14ac:dyDescent="0.35">
      <c r="V23424" s="17"/>
    </row>
    <row r="23425" spans="22:22" x14ac:dyDescent="0.35">
      <c r="V23425" s="17"/>
    </row>
    <row r="23426" spans="22:22" x14ac:dyDescent="0.35">
      <c r="V23426" s="17"/>
    </row>
    <row r="23427" spans="22:22" x14ac:dyDescent="0.35">
      <c r="V23427" s="17"/>
    </row>
    <row r="23428" spans="22:22" x14ac:dyDescent="0.35">
      <c r="V23428" s="17"/>
    </row>
    <row r="23429" spans="22:22" x14ac:dyDescent="0.35">
      <c r="V23429" s="17"/>
    </row>
    <row r="23430" spans="22:22" x14ac:dyDescent="0.35">
      <c r="V23430" s="17"/>
    </row>
    <row r="23431" spans="22:22" x14ac:dyDescent="0.35">
      <c r="V23431" s="17"/>
    </row>
    <row r="23432" spans="22:22" x14ac:dyDescent="0.35">
      <c r="V23432" s="17"/>
    </row>
    <row r="23433" spans="22:22" x14ac:dyDescent="0.35">
      <c r="V23433" s="17"/>
    </row>
    <row r="23434" spans="22:22" x14ac:dyDescent="0.35">
      <c r="V23434" s="17"/>
    </row>
    <row r="23435" spans="22:22" x14ac:dyDescent="0.35">
      <c r="V23435" s="17"/>
    </row>
    <row r="23436" spans="22:22" x14ac:dyDescent="0.35">
      <c r="V23436" s="17"/>
    </row>
    <row r="23437" spans="22:22" x14ac:dyDescent="0.35">
      <c r="V23437" s="17"/>
    </row>
    <row r="23438" spans="22:22" x14ac:dyDescent="0.35">
      <c r="V23438" s="17"/>
    </row>
    <row r="23439" spans="22:22" x14ac:dyDescent="0.35">
      <c r="V23439" s="17"/>
    </row>
    <row r="23440" spans="22:22" x14ac:dyDescent="0.35">
      <c r="V23440" s="17"/>
    </row>
    <row r="23441" spans="22:22" x14ac:dyDescent="0.35">
      <c r="V23441" s="17"/>
    </row>
    <row r="23442" spans="22:22" x14ac:dyDescent="0.35">
      <c r="V23442" s="17"/>
    </row>
    <row r="23443" spans="22:22" x14ac:dyDescent="0.35">
      <c r="V23443" s="17"/>
    </row>
    <row r="23444" spans="22:22" x14ac:dyDescent="0.35">
      <c r="V23444" s="17"/>
    </row>
    <row r="23445" spans="22:22" x14ac:dyDescent="0.35">
      <c r="V23445" s="17"/>
    </row>
    <row r="23446" spans="22:22" x14ac:dyDescent="0.35">
      <c r="V23446" s="17"/>
    </row>
    <row r="23447" spans="22:22" x14ac:dyDescent="0.35">
      <c r="V23447" s="17"/>
    </row>
    <row r="23448" spans="22:22" x14ac:dyDescent="0.35">
      <c r="V23448" s="17"/>
    </row>
    <row r="23449" spans="22:22" x14ac:dyDescent="0.35">
      <c r="V23449" s="17"/>
    </row>
    <row r="23450" spans="22:22" x14ac:dyDescent="0.35">
      <c r="V23450" s="17"/>
    </row>
    <row r="23451" spans="22:22" x14ac:dyDescent="0.35">
      <c r="V23451" s="17"/>
    </row>
    <row r="23452" spans="22:22" x14ac:dyDescent="0.35">
      <c r="V23452" s="17"/>
    </row>
    <row r="23453" spans="22:22" x14ac:dyDescent="0.35">
      <c r="V23453" s="17"/>
    </row>
    <row r="23454" spans="22:22" x14ac:dyDescent="0.35">
      <c r="V23454" s="17"/>
    </row>
    <row r="23455" spans="22:22" x14ac:dyDescent="0.35">
      <c r="V23455" s="17"/>
    </row>
    <row r="23456" spans="22:22" x14ac:dyDescent="0.35">
      <c r="V23456" s="17"/>
    </row>
    <row r="23457" spans="22:22" x14ac:dyDescent="0.35">
      <c r="V23457" s="17"/>
    </row>
    <row r="23458" spans="22:22" x14ac:dyDescent="0.35">
      <c r="V23458" s="17"/>
    </row>
    <row r="23459" spans="22:22" x14ac:dyDescent="0.35">
      <c r="V23459" s="17"/>
    </row>
    <row r="23460" spans="22:22" x14ac:dyDescent="0.35">
      <c r="V23460" s="17"/>
    </row>
    <row r="23461" spans="22:22" x14ac:dyDescent="0.35">
      <c r="V23461" s="17"/>
    </row>
    <row r="23462" spans="22:22" x14ac:dyDescent="0.35">
      <c r="V23462" s="17"/>
    </row>
    <row r="23463" spans="22:22" x14ac:dyDescent="0.35">
      <c r="V23463" s="17"/>
    </row>
    <row r="23464" spans="22:22" x14ac:dyDescent="0.35">
      <c r="V23464" s="17"/>
    </row>
    <row r="23465" spans="22:22" x14ac:dyDescent="0.35">
      <c r="V23465" s="17"/>
    </row>
    <row r="23466" spans="22:22" x14ac:dyDescent="0.35">
      <c r="V23466" s="17"/>
    </row>
    <row r="23467" spans="22:22" x14ac:dyDescent="0.35">
      <c r="V23467" s="17"/>
    </row>
    <row r="23468" spans="22:22" x14ac:dyDescent="0.35">
      <c r="V23468" s="17"/>
    </row>
    <row r="23469" spans="22:22" x14ac:dyDescent="0.35">
      <c r="V23469" s="17"/>
    </row>
    <row r="23470" spans="22:22" x14ac:dyDescent="0.35">
      <c r="V23470" s="17"/>
    </row>
    <row r="23471" spans="22:22" x14ac:dyDescent="0.35">
      <c r="V23471" s="17"/>
    </row>
    <row r="23472" spans="22:22" x14ac:dyDescent="0.35">
      <c r="V23472" s="17"/>
    </row>
    <row r="23473" spans="22:22" x14ac:dyDescent="0.35">
      <c r="V23473" s="17"/>
    </row>
    <row r="23474" spans="22:22" x14ac:dyDescent="0.35">
      <c r="V23474" s="17"/>
    </row>
    <row r="23475" spans="22:22" x14ac:dyDescent="0.35">
      <c r="V23475" s="17"/>
    </row>
    <row r="23476" spans="22:22" x14ac:dyDescent="0.35">
      <c r="V23476" s="17"/>
    </row>
    <row r="23477" spans="22:22" x14ac:dyDescent="0.35">
      <c r="V23477" s="17"/>
    </row>
    <row r="23478" spans="22:22" x14ac:dyDescent="0.35">
      <c r="V23478" s="17"/>
    </row>
    <row r="23479" spans="22:22" x14ac:dyDescent="0.35">
      <c r="V23479" s="17"/>
    </row>
    <row r="23480" spans="22:22" x14ac:dyDescent="0.35">
      <c r="V23480" s="17"/>
    </row>
    <row r="23481" spans="22:22" x14ac:dyDescent="0.35">
      <c r="V23481" s="17"/>
    </row>
    <row r="23482" spans="22:22" x14ac:dyDescent="0.35">
      <c r="V23482" s="17"/>
    </row>
    <row r="23483" spans="22:22" x14ac:dyDescent="0.35">
      <c r="V23483" s="17"/>
    </row>
    <row r="23484" spans="22:22" x14ac:dyDescent="0.35">
      <c r="V23484" s="17"/>
    </row>
    <row r="23485" spans="22:22" x14ac:dyDescent="0.35">
      <c r="V23485" s="17"/>
    </row>
    <row r="23486" spans="22:22" x14ac:dyDescent="0.35">
      <c r="V23486" s="17"/>
    </row>
    <row r="23487" spans="22:22" x14ac:dyDescent="0.35">
      <c r="V23487" s="17"/>
    </row>
    <row r="23488" spans="22:22" x14ac:dyDescent="0.35">
      <c r="V23488" s="17"/>
    </row>
    <row r="23489" spans="22:22" x14ac:dyDescent="0.35">
      <c r="V23489" s="17"/>
    </row>
    <row r="23490" spans="22:22" x14ac:dyDescent="0.35">
      <c r="V23490" s="17"/>
    </row>
    <row r="23491" spans="22:22" x14ac:dyDescent="0.35">
      <c r="V23491" s="17"/>
    </row>
    <row r="23492" spans="22:22" x14ac:dyDescent="0.35">
      <c r="V23492" s="17"/>
    </row>
    <row r="23493" spans="22:22" x14ac:dyDescent="0.35">
      <c r="V23493" s="17"/>
    </row>
    <row r="23494" spans="22:22" x14ac:dyDescent="0.35">
      <c r="V23494" s="17"/>
    </row>
    <row r="23495" spans="22:22" x14ac:dyDescent="0.35">
      <c r="V23495" s="17"/>
    </row>
    <row r="23496" spans="22:22" x14ac:dyDescent="0.35">
      <c r="V23496" s="17"/>
    </row>
    <row r="23497" spans="22:22" x14ac:dyDescent="0.35">
      <c r="V23497" s="17"/>
    </row>
    <row r="23498" spans="22:22" x14ac:dyDescent="0.35">
      <c r="V23498" s="17"/>
    </row>
    <row r="23499" spans="22:22" x14ac:dyDescent="0.35">
      <c r="V23499" s="17"/>
    </row>
    <row r="23500" spans="22:22" x14ac:dyDescent="0.35">
      <c r="V23500" s="17"/>
    </row>
    <row r="23501" spans="22:22" x14ac:dyDescent="0.35">
      <c r="V23501" s="17"/>
    </row>
    <row r="23502" spans="22:22" x14ac:dyDescent="0.35">
      <c r="V23502" s="17"/>
    </row>
    <row r="23503" spans="22:22" x14ac:dyDescent="0.35">
      <c r="V23503" s="17"/>
    </row>
    <row r="23504" spans="22:22" x14ac:dyDescent="0.35">
      <c r="V23504" s="17"/>
    </row>
    <row r="23505" spans="22:22" x14ac:dyDescent="0.35">
      <c r="V23505" s="17"/>
    </row>
    <row r="23506" spans="22:22" x14ac:dyDescent="0.35">
      <c r="V23506" s="17"/>
    </row>
    <row r="23507" spans="22:22" x14ac:dyDescent="0.35">
      <c r="V23507" s="17"/>
    </row>
    <row r="23508" spans="22:22" x14ac:dyDescent="0.35">
      <c r="V23508" s="17"/>
    </row>
    <row r="23509" spans="22:22" x14ac:dyDescent="0.35">
      <c r="V23509" s="17"/>
    </row>
    <row r="23510" spans="22:22" x14ac:dyDescent="0.35">
      <c r="V23510" s="17"/>
    </row>
    <row r="23511" spans="22:22" x14ac:dyDescent="0.35">
      <c r="V23511" s="17"/>
    </row>
    <row r="23512" spans="22:22" x14ac:dyDescent="0.35">
      <c r="V23512" s="17"/>
    </row>
    <row r="23513" spans="22:22" x14ac:dyDescent="0.35">
      <c r="V23513" s="17"/>
    </row>
    <row r="23514" spans="22:22" x14ac:dyDescent="0.35">
      <c r="V23514" s="17"/>
    </row>
    <row r="23515" spans="22:22" x14ac:dyDescent="0.35">
      <c r="V23515" s="17"/>
    </row>
    <row r="23516" spans="22:22" x14ac:dyDescent="0.35">
      <c r="V23516" s="17"/>
    </row>
    <row r="23517" spans="22:22" x14ac:dyDescent="0.35">
      <c r="V23517" s="17"/>
    </row>
    <row r="23518" spans="22:22" x14ac:dyDescent="0.35">
      <c r="V23518" s="17"/>
    </row>
    <row r="23519" spans="22:22" x14ac:dyDescent="0.35">
      <c r="V23519" s="17"/>
    </row>
    <row r="23520" spans="22:22" x14ac:dyDescent="0.35">
      <c r="V23520" s="17"/>
    </row>
    <row r="23521" spans="22:22" x14ac:dyDescent="0.35">
      <c r="V23521" s="17"/>
    </row>
    <row r="23522" spans="22:22" x14ac:dyDescent="0.35">
      <c r="V23522" s="17"/>
    </row>
    <row r="23523" spans="22:22" x14ac:dyDescent="0.35">
      <c r="V23523" s="17"/>
    </row>
    <row r="23524" spans="22:22" x14ac:dyDescent="0.35">
      <c r="V23524" s="17"/>
    </row>
    <row r="23525" spans="22:22" x14ac:dyDescent="0.35">
      <c r="V23525" s="17"/>
    </row>
    <row r="23526" spans="22:22" x14ac:dyDescent="0.35">
      <c r="V23526" s="17"/>
    </row>
    <row r="23527" spans="22:22" x14ac:dyDescent="0.35">
      <c r="V23527" s="17"/>
    </row>
    <row r="23528" spans="22:22" x14ac:dyDescent="0.35">
      <c r="V23528" s="17"/>
    </row>
    <row r="23529" spans="22:22" x14ac:dyDescent="0.35">
      <c r="V23529" s="17"/>
    </row>
    <row r="23530" spans="22:22" x14ac:dyDescent="0.35">
      <c r="V23530" s="17"/>
    </row>
    <row r="23531" spans="22:22" x14ac:dyDescent="0.35">
      <c r="V23531" s="17"/>
    </row>
    <row r="23532" spans="22:22" x14ac:dyDescent="0.35">
      <c r="V23532" s="17"/>
    </row>
    <row r="23533" spans="22:22" x14ac:dyDescent="0.35">
      <c r="V23533" s="17"/>
    </row>
    <row r="23534" spans="22:22" x14ac:dyDescent="0.35">
      <c r="V23534" s="17"/>
    </row>
    <row r="23535" spans="22:22" x14ac:dyDescent="0.35">
      <c r="V23535" s="17"/>
    </row>
    <row r="23536" spans="22:22" x14ac:dyDescent="0.35">
      <c r="V23536" s="17"/>
    </row>
    <row r="23537" spans="22:22" x14ac:dyDescent="0.35">
      <c r="V23537" s="17"/>
    </row>
    <row r="23538" spans="22:22" x14ac:dyDescent="0.35">
      <c r="V23538" s="17"/>
    </row>
    <row r="23539" spans="22:22" x14ac:dyDescent="0.35">
      <c r="V23539" s="17"/>
    </row>
    <row r="23540" spans="22:22" x14ac:dyDescent="0.35">
      <c r="V23540" s="17"/>
    </row>
    <row r="23541" spans="22:22" x14ac:dyDescent="0.35">
      <c r="V23541" s="17"/>
    </row>
    <row r="23542" spans="22:22" x14ac:dyDescent="0.35">
      <c r="V23542" s="17"/>
    </row>
    <row r="23543" spans="22:22" x14ac:dyDescent="0.35">
      <c r="V23543" s="17"/>
    </row>
    <row r="23544" spans="22:22" x14ac:dyDescent="0.35">
      <c r="V23544" s="17"/>
    </row>
    <row r="23545" spans="22:22" x14ac:dyDescent="0.35">
      <c r="V23545" s="17"/>
    </row>
    <row r="23546" spans="22:22" x14ac:dyDescent="0.35">
      <c r="V23546" s="17"/>
    </row>
    <row r="23547" spans="22:22" x14ac:dyDescent="0.35">
      <c r="V23547" s="17"/>
    </row>
    <row r="23548" spans="22:22" x14ac:dyDescent="0.35">
      <c r="V23548" s="17"/>
    </row>
    <row r="23549" spans="22:22" x14ac:dyDescent="0.35">
      <c r="V23549" s="17"/>
    </row>
    <row r="23550" spans="22:22" x14ac:dyDescent="0.35">
      <c r="V23550" s="17"/>
    </row>
    <row r="23551" spans="22:22" x14ac:dyDescent="0.35">
      <c r="V23551" s="17"/>
    </row>
    <row r="23552" spans="22:22" x14ac:dyDescent="0.35">
      <c r="V23552" s="17"/>
    </row>
    <row r="23553" spans="22:22" x14ac:dyDescent="0.35">
      <c r="V23553" s="17"/>
    </row>
    <row r="23554" spans="22:22" x14ac:dyDescent="0.35">
      <c r="V23554" s="17"/>
    </row>
    <row r="23555" spans="22:22" x14ac:dyDescent="0.35">
      <c r="V23555" s="17"/>
    </row>
    <row r="23556" spans="22:22" x14ac:dyDescent="0.35">
      <c r="V23556" s="17"/>
    </row>
    <row r="23557" spans="22:22" x14ac:dyDescent="0.35">
      <c r="V23557" s="17"/>
    </row>
    <row r="23558" spans="22:22" x14ac:dyDescent="0.35">
      <c r="V23558" s="17"/>
    </row>
    <row r="23559" spans="22:22" x14ac:dyDescent="0.35">
      <c r="V23559" s="17"/>
    </row>
    <row r="23560" spans="22:22" x14ac:dyDescent="0.35">
      <c r="V23560" s="17"/>
    </row>
    <row r="23561" spans="22:22" x14ac:dyDescent="0.35">
      <c r="V23561" s="17"/>
    </row>
    <row r="23562" spans="22:22" x14ac:dyDescent="0.35">
      <c r="V23562" s="17"/>
    </row>
    <row r="23563" spans="22:22" x14ac:dyDescent="0.35">
      <c r="V23563" s="17"/>
    </row>
    <row r="23564" spans="22:22" x14ac:dyDescent="0.35">
      <c r="V23564" s="17"/>
    </row>
    <row r="23565" spans="22:22" x14ac:dyDescent="0.35">
      <c r="V23565" s="17"/>
    </row>
    <row r="23566" spans="22:22" x14ac:dyDescent="0.35">
      <c r="V23566" s="17"/>
    </row>
    <row r="23567" spans="22:22" x14ac:dyDescent="0.35">
      <c r="V23567" s="17"/>
    </row>
    <row r="23568" spans="22:22" x14ac:dyDescent="0.35">
      <c r="V23568" s="17"/>
    </row>
    <row r="23569" spans="22:22" x14ac:dyDescent="0.35">
      <c r="V23569" s="17"/>
    </row>
    <row r="23570" spans="22:22" x14ac:dyDescent="0.35">
      <c r="V23570" s="17"/>
    </row>
    <row r="23571" spans="22:22" x14ac:dyDescent="0.35">
      <c r="V23571" s="17"/>
    </row>
    <row r="23572" spans="22:22" x14ac:dyDescent="0.35">
      <c r="V23572" s="17"/>
    </row>
    <row r="23573" spans="22:22" x14ac:dyDescent="0.35">
      <c r="V23573" s="17"/>
    </row>
    <row r="23574" spans="22:22" x14ac:dyDescent="0.35">
      <c r="V23574" s="17"/>
    </row>
    <row r="23575" spans="22:22" x14ac:dyDescent="0.35">
      <c r="V23575" s="17"/>
    </row>
    <row r="23576" spans="22:22" x14ac:dyDescent="0.35">
      <c r="V23576" s="17"/>
    </row>
    <row r="23577" spans="22:22" x14ac:dyDescent="0.35">
      <c r="V23577" s="17"/>
    </row>
    <row r="23578" spans="22:22" x14ac:dyDescent="0.35">
      <c r="V23578" s="17"/>
    </row>
    <row r="23579" spans="22:22" x14ac:dyDescent="0.35">
      <c r="V23579" s="17"/>
    </row>
    <row r="23580" spans="22:22" x14ac:dyDescent="0.35">
      <c r="V23580" s="17"/>
    </row>
    <row r="23581" spans="22:22" x14ac:dyDescent="0.35">
      <c r="V23581" s="17"/>
    </row>
    <row r="23582" spans="22:22" x14ac:dyDescent="0.35">
      <c r="V23582" s="17"/>
    </row>
    <row r="23583" spans="22:22" x14ac:dyDescent="0.35">
      <c r="V23583" s="17"/>
    </row>
    <row r="23584" spans="22:22" x14ac:dyDescent="0.35">
      <c r="V23584" s="17"/>
    </row>
    <row r="23585" spans="22:22" x14ac:dyDescent="0.35">
      <c r="V23585" s="17"/>
    </row>
    <row r="23586" spans="22:22" x14ac:dyDescent="0.35">
      <c r="V23586" s="17"/>
    </row>
    <row r="23587" spans="22:22" x14ac:dyDescent="0.35">
      <c r="V23587" s="17"/>
    </row>
    <row r="23588" spans="22:22" x14ac:dyDescent="0.35">
      <c r="V23588" s="17"/>
    </row>
    <row r="23589" spans="22:22" x14ac:dyDescent="0.35">
      <c r="V23589" s="17"/>
    </row>
    <row r="23590" spans="22:22" x14ac:dyDescent="0.35">
      <c r="V23590" s="17"/>
    </row>
    <row r="23591" spans="22:22" x14ac:dyDescent="0.35">
      <c r="V23591" s="17"/>
    </row>
    <row r="23592" spans="22:22" x14ac:dyDescent="0.35">
      <c r="V23592" s="17"/>
    </row>
    <row r="23593" spans="22:22" x14ac:dyDescent="0.35">
      <c r="V23593" s="17"/>
    </row>
    <row r="23594" spans="22:22" x14ac:dyDescent="0.35">
      <c r="V23594" s="17"/>
    </row>
    <row r="23595" spans="22:22" x14ac:dyDescent="0.35">
      <c r="V23595" s="17"/>
    </row>
    <row r="23596" spans="22:22" x14ac:dyDescent="0.35">
      <c r="V23596" s="17"/>
    </row>
    <row r="23597" spans="22:22" x14ac:dyDescent="0.35">
      <c r="V23597" s="17"/>
    </row>
    <row r="23598" spans="22:22" x14ac:dyDescent="0.35">
      <c r="V23598" s="17"/>
    </row>
    <row r="23599" spans="22:22" x14ac:dyDescent="0.35">
      <c r="V23599" s="17"/>
    </row>
    <row r="23600" spans="22:22" x14ac:dyDescent="0.35">
      <c r="V23600" s="17"/>
    </row>
    <row r="23601" spans="22:22" x14ac:dyDescent="0.35">
      <c r="V23601" s="17"/>
    </row>
    <row r="23602" spans="22:22" x14ac:dyDescent="0.35">
      <c r="V23602" s="17"/>
    </row>
    <row r="23603" spans="22:22" x14ac:dyDescent="0.35">
      <c r="V23603" s="17"/>
    </row>
    <row r="23604" spans="22:22" x14ac:dyDescent="0.35">
      <c r="V23604" s="17"/>
    </row>
    <row r="23605" spans="22:22" x14ac:dyDescent="0.35">
      <c r="V23605" s="17"/>
    </row>
    <row r="23606" spans="22:22" x14ac:dyDescent="0.35">
      <c r="V23606" s="17"/>
    </row>
    <row r="23607" spans="22:22" x14ac:dyDescent="0.35">
      <c r="V23607" s="17"/>
    </row>
    <row r="23608" spans="22:22" x14ac:dyDescent="0.35">
      <c r="V23608" s="17"/>
    </row>
    <row r="23609" spans="22:22" x14ac:dyDescent="0.35">
      <c r="V23609" s="17"/>
    </row>
    <row r="23610" spans="22:22" x14ac:dyDescent="0.35">
      <c r="V23610" s="17"/>
    </row>
    <row r="23611" spans="22:22" x14ac:dyDescent="0.35">
      <c r="V23611" s="17"/>
    </row>
    <row r="23612" spans="22:22" x14ac:dyDescent="0.35">
      <c r="V23612" s="17"/>
    </row>
    <row r="23613" spans="22:22" x14ac:dyDescent="0.35">
      <c r="V23613" s="17"/>
    </row>
    <row r="23614" spans="22:22" x14ac:dyDescent="0.35">
      <c r="V23614" s="17"/>
    </row>
    <row r="23615" spans="22:22" x14ac:dyDescent="0.35">
      <c r="V23615" s="17"/>
    </row>
    <row r="23616" spans="22:22" x14ac:dyDescent="0.35">
      <c r="V23616" s="17"/>
    </row>
    <row r="23617" spans="22:22" x14ac:dyDescent="0.35">
      <c r="V23617" s="17"/>
    </row>
    <row r="23618" spans="22:22" x14ac:dyDescent="0.35">
      <c r="V23618" s="17"/>
    </row>
    <row r="23619" spans="22:22" x14ac:dyDescent="0.35">
      <c r="V23619" s="17"/>
    </row>
    <row r="23620" spans="22:22" x14ac:dyDescent="0.35">
      <c r="V23620" s="17"/>
    </row>
    <row r="23621" spans="22:22" x14ac:dyDescent="0.35">
      <c r="V23621" s="17"/>
    </row>
    <row r="23622" spans="22:22" x14ac:dyDescent="0.35">
      <c r="V23622" s="17"/>
    </row>
    <row r="23623" spans="22:22" x14ac:dyDescent="0.35">
      <c r="V23623" s="17"/>
    </row>
    <row r="23624" spans="22:22" x14ac:dyDescent="0.35">
      <c r="V23624" s="17"/>
    </row>
    <row r="23625" spans="22:22" x14ac:dyDescent="0.35">
      <c r="V23625" s="17"/>
    </row>
    <row r="23626" spans="22:22" x14ac:dyDescent="0.35">
      <c r="V23626" s="17"/>
    </row>
    <row r="23627" spans="22:22" x14ac:dyDescent="0.35">
      <c r="V23627" s="17"/>
    </row>
    <row r="23628" spans="22:22" x14ac:dyDescent="0.35">
      <c r="V23628" s="17"/>
    </row>
    <row r="23629" spans="22:22" x14ac:dyDescent="0.35">
      <c r="V23629" s="17"/>
    </row>
    <row r="23630" spans="22:22" x14ac:dyDescent="0.35">
      <c r="V23630" s="17"/>
    </row>
    <row r="23631" spans="22:22" x14ac:dyDescent="0.35">
      <c r="V23631" s="17"/>
    </row>
    <row r="23632" spans="22:22" x14ac:dyDescent="0.35">
      <c r="V23632" s="17"/>
    </row>
    <row r="23633" spans="22:22" x14ac:dyDescent="0.35">
      <c r="V23633" s="17"/>
    </row>
    <row r="23634" spans="22:22" x14ac:dyDescent="0.35">
      <c r="V23634" s="17"/>
    </row>
    <row r="23635" spans="22:22" x14ac:dyDescent="0.35">
      <c r="V23635" s="17"/>
    </row>
    <row r="23636" spans="22:22" x14ac:dyDescent="0.35">
      <c r="V23636" s="17"/>
    </row>
    <row r="23637" spans="22:22" x14ac:dyDescent="0.35">
      <c r="V23637" s="17"/>
    </row>
    <row r="23638" spans="22:22" x14ac:dyDescent="0.35">
      <c r="V23638" s="17"/>
    </row>
    <row r="23639" spans="22:22" x14ac:dyDescent="0.35">
      <c r="V23639" s="17"/>
    </row>
    <row r="23640" spans="22:22" x14ac:dyDescent="0.35">
      <c r="V23640" s="17"/>
    </row>
    <row r="23641" spans="22:22" x14ac:dyDescent="0.35">
      <c r="V23641" s="17"/>
    </row>
    <row r="23642" spans="22:22" x14ac:dyDescent="0.35">
      <c r="V23642" s="17"/>
    </row>
    <row r="23643" spans="22:22" x14ac:dyDescent="0.35">
      <c r="V23643" s="17"/>
    </row>
    <row r="23644" spans="22:22" x14ac:dyDescent="0.35">
      <c r="V23644" s="17"/>
    </row>
    <row r="23645" spans="22:22" x14ac:dyDescent="0.35">
      <c r="V23645" s="17"/>
    </row>
    <row r="23646" spans="22:22" x14ac:dyDescent="0.35">
      <c r="V23646" s="17"/>
    </row>
    <row r="23647" spans="22:22" x14ac:dyDescent="0.35">
      <c r="V23647" s="17"/>
    </row>
    <row r="23648" spans="22:22" x14ac:dyDescent="0.35">
      <c r="V23648" s="17"/>
    </row>
    <row r="23649" spans="22:22" x14ac:dyDescent="0.35">
      <c r="V23649" s="17"/>
    </row>
    <row r="23650" spans="22:22" x14ac:dyDescent="0.35">
      <c r="V23650" s="17"/>
    </row>
    <row r="23651" spans="22:22" x14ac:dyDescent="0.35">
      <c r="V23651" s="17"/>
    </row>
    <row r="23652" spans="22:22" x14ac:dyDescent="0.35">
      <c r="V23652" s="17"/>
    </row>
    <row r="23653" spans="22:22" x14ac:dyDescent="0.35">
      <c r="V23653" s="17"/>
    </row>
    <row r="23654" spans="22:22" x14ac:dyDescent="0.35">
      <c r="V23654" s="17"/>
    </row>
    <row r="23655" spans="22:22" x14ac:dyDescent="0.35">
      <c r="V23655" s="17"/>
    </row>
    <row r="23656" spans="22:22" x14ac:dyDescent="0.35">
      <c r="V23656" s="17"/>
    </row>
    <row r="23657" spans="22:22" x14ac:dyDescent="0.35">
      <c r="V23657" s="17"/>
    </row>
    <row r="23658" spans="22:22" x14ac:dyDescent="0.35">
      <c r="V23658" s="17"/>
    </row>
    <row r="23659" spans="22:22" x14ac:dyDescent="0.35">
      <c r="V23659" s="17"/>
    </row>
    <row r="23660" spans="22:22" x14ac:dyDescent="0.35">
      <c r="V23660" s="17"/>
    </row>
    <row r="23661" spans="22:22" x14ac:dyDescent="0.35">
      <c r="V23661" s="17"/>
    </row>
    <row r="23662" spans="22:22" x14ac:dyDescent="0.35">
      <c r="V23662" s="17"/>
    </row>
    <row r="23663" spans="22:22" x14ac:dyDescent="0.35">
      <c r="V23663" s="17"/>
    </row>
    <row r="23664" spans="22:22" x14ac:dyDescent="0.35">
      <c r="V23664" s="17"/>
    </row>
    <row r="23665" spans="22:22" x14ac:dyDescent="0.35">
      <c r="V23665" s="17"/>
    </row>
    <row r="23666" spans="22:22" x14ac:dyDescent="0.35">
      <c r="V23666" s="17"/>
    </row>
    <row r="23667" spans="22:22" x14ac:dyDescent="0.35">
      <c r="V23667" s="17"/>
    </row>
    <row r="23668" spans="22:22" x14ac:dyDescent="0.35">
      <c r="V23668" s="17"/>
    </row>
    <row r="23669" spans="22:22" x14ac:dyDescent="0.35">
      <c r="V23669" s="17"/>
    </row>
    <row r="23670" spans="22:22" x14ac:dyDescent="0.35">
      <c r="V23670" s="17"/>
    </row>
    <row r="23671" spans="22:22" x14ac:dyDescent="0.35">
      <c r="V23671" s="17"/>
    </row>
    <row r="23672" spans="22:22" x14ac:dyDescent="0.35">
      <c r="V23672" s="17"/>
    </row>
    <row r="23673" spans="22:22" x14ac:dyDescent="0.35">
      <c r="V23673" s="17"/>
    </row>
    <row r="23674" spans="22:22" x14ac:dyDescent="0.35">
      <c r="V23674" s="17"/>
    </row>
    <row r="23675" spans="22:22" x14ac:dyDescent="0.35">
      <c r="V23675" s="17"/>
    </row>
    <row r="23676" spans="22:22" x14ac:dyDescent="0.35">
      <c r="V23676" s="17"/>
    </row>
    <row r="23677" spans="22:22" x14ac:dyDescent="0.35">
      <c r="V23677" s="17"/>
    </row>
    <row r="23678" spans="22:22" x14ac:dyDescent="0.35">
      <c r="V23678" s="17"/>
    </row>
    <row r="23679" spans="22:22" x14ac:dyDescent="0.35">
      <c r="V23679" s="17"/>
    </row>
    <row r="23680" spans="22:22" x14ac:dyDescent="0.35">
      <c r="V23680" s="17"/>
    </row>
    <row r="23681" spans="22:22" x14ac:dyDescent="0.35">
      <c r="V23681" s="17"/>
    </row>
    <row r="23682" spans="22:22" x14ac:dyDescent="0.35">
      <c r="V23682" s="17"/>
    </row>
    <row r="23683" spans="22:22" x14ac:dyDescent="0.35">
      <c r="V23683" s="17"/>
    </row>
    <row r="23684" spans="22:22" x14ac:dyDescent="0.35">
      <c r="V23684" s="17"/>
    </row>
    <row r="23685" spans="22:22" x14ac:dyDescent="0.35">
      <c r="V23685" s="17"/>
    </row>
    <row r="23686" spans="22:22" x14ac:dyDescent="0.35">
      <c r="V23686" s="17"/>
    </row>
    <row r="23687" spans="22:22" x14ac:dyDescent="0.35">
      <c r="V23687" s="17"/>
    </row>
    <row r="23688" spans="22:22" x14ac:dyDescent="0.35">
      <c r="V23688" s="17"/>
    </row>
    <row r="23689" spans="22:22" x14ac:dyDescent="0.35">
      <c r="V23689" s="17"/>
    </row>
    <row r="23690" spans="22:22" x14ac:dyDescent="0.35">
      <c r="V23690" s="17"/>
    </row>
    <row r="23691" spans="22:22" x14ac:dyDescent="0.35">
      <c r="V23691" s="17"/>
    </row>
    <row r="23692" spans="22:22" x14ac:dyDescent="0.35">
      <c r="V23692" s="17"/>
    </row>
    <row r="23693" spans="22:22" x14ac:dyDescent="0.35">
      <c r="V23693" s="17"/>
    </row>
    <row r="23694" spans="22:22" x14ac:dyDescent="0.35">
      <c r="V23694" s="17"/>
    </row>
    <row r="23695" spans="22:22" x14ac:dyDescent="0.35">
      <c r="V23695" s="17"/>
    </row>
    <row r="23696" spans="22:22" x14ac:dyDescent="0.35">
      <c r="V23696" s="17"/>
    </row>
    <row r="23697" spans="22:22" x14ac:dyDescent="0.35">
      <c r="V23697" s="17"/>
    </row>
    <row r="23698" spans="22:22" x14ac:dyDescent="0.35">
      <c r="V23698" s="17"/>
    </row>
    <row r="23699" spans="22:22" x14ac:dyDescent="0.35">
      <c r="V23699" s="17"/>
    </row>
    <row r="23700" spans="22:22" x14ac:dyDescent="0.35">
      <c r="V23700" s="17"/>
    </row>
    <row r="23701" spans="22:22" x14ac:dyDescent="0.35">
      <c r="V23701" s="17"/>
    </row>
    <row r="23702" spans="22:22" x14ac:dyDescent="0.35">
      <c r="V23702" s="17"/>
    </row>
    <row r="23703" spans="22:22" x14ac:dyDescent="0.35">
      <c r="V23703" s="17"/>
    </row>
    <row r="23704" spans="22:22" x14ac:dyDescent="0.35">
      <c r="V23704" s="17"/>
    </row>
    <row r="23705" spans="22:22" x14ac:dyDescent="0.35">
      <c r="V23705" s="17"/>
    </row>
    <row r="23706" spans="22:22" x14ac:dyDescent="0.35">
      <c r="V23706" s="17"/>
    </row>
    <row r="23707" spans="22:22" x14ac:dyDescent="0.35">
      <c r="V23707" s="17"/>
    </row>
    <row r="23708" spans="22:22" x14ac:dyDescent="0.35">
      <c r="V23708" s="17"/>
    </row>
    <row r="23709" spans="22:22" x14ac:dyDescent="0.35">
      <c r="V23709" s="17"/>
    </row>
    <row r="23710" spans="22:22" x14ac:dyDescent="0.35">
      <c r="V23710" s="17"/>
    </row>
    <row r="23711" spans="22:22" x14ac:dyDescent="0.35">
      <c r="V23711" s="17"/>
    </row>
    <row r="23712" spans="22:22" x14ac:dyDescent="0.35">
      <c r="V23712" s="17"/>
    </row>
    <row r="23713" spans="22:22" x14ac:dyDescent="0.35">
      <c r="V23713" s="17"/>
    </row>
    <row r="23714" spans="22:22" x14ac:dyDescent="0.35">
      <c r="V23714" s="17"/>
    </row>
    <row r="23715" spans="22:22" x14ac:dyDescent="0.35">
      <c r="V23715" s="17"/>
    </row>
    <row r="23716" spans="22:22" x14ac:dyDescent="0.35">
      <c r="V23716" s="17"/>
    </row>
    <row r="23717" spans="22:22" x14ac:dyDescent="0.35">
      <c r="V23717" s="17"/>
    </row>
    <row r="23718" spans="22:22" x14ac:dyDescent="0.35">
      <c r="V23718" s="17"/>
    </row>
    <row r="23719" spans="22:22" x14ac:dyDescent="0.35">
      <c r="V23719" s="17"/>
    </row>
    <row r="23720" spans="22:22" x14ac:dyDescent="0.35">
      <c r="V23720" s="17"/>
    </row>
    <row r="23721" spans="22:22" x14ac:dyDescent="0.35">
      <c r="V23721" s="17"/>
    </row>
    <row r="23722" spans="22:22" x14ac:dyDescent="0.35">
      <c r="V23722" s="17"/>
    </row>
    <row r="23723" spans="22:22" x14ac:dyDescent="0.35">
      <c r="V23723" s="17"/>
    </row>
    <row r="23724" spans="22:22" x14ac:dyDescent="0.35">
      <c r="V23724" s="17"/>
    </row>
    <row r="23725" spans="22:22" x14ac:dyDescent="0.35">
      <c r="V23725" s="17"/>
    </row>
    <row r="23726" spans="22:22" x14ac:dyDescent="0.35">
      <c r="V23726" s="17"/>
    </row>
    <row r="23727" spans="22:22" x14ac:dyDescent="0.35">
      <c r="V23727" s="17"/>
    </row>
    <row r="23728" spans="22:22" x14ac:dyDescent="0.35">
      <c r="V23728" s="17"/>
    </row>
    <row r="23729" spans="22:22" x14ac:dyDescent="0.35">
      <c r="V23729" s="17"/>
    </row>
    <row r="23730" spans="22:22" x14ac:dyDescent="0.35">
      <c r="V23730" s="17"/>
    </row>
    <row r="23731" spans="22:22" x14ac:dyDescent="0.35">
      <c r="V23731" s="17"/>
    </row>
    <row r="23732" spans="22:22" x14ac:dyDescent="0.35">
      <c r="V23732" s="17"/>
    </row>
    <row r="23733" spans="22:22" x14ac:dyDescent="0.35">
      <c r="V23733" s="17"/>
    </row>
    <row r="23734" spans="22:22" x14ac:dyDescent="0.35">
      <c r="V23734" s="17"/>
    </row>
    <row r="23735" spans="22:22" x14ac:dyDescent="0.35">
      <c r="V23735" s="17"/>
    </row>
    <row r="23736" spans="22:22" x14ac:dyDescent="0.35">
      <c r="V23736" s="17"/>
    </row>
    <row r="23737" spans="22:22" x14ac:dyDescent="0.35">
      <c r="V23737" s="17"/>
    </row>
    <row r="23738" spans="22:22" x14ac:dyDescent="0.35">
      <c r="V23738" s="17"/>
    </row>
    <row r="23739" spans="22:22" x14ac:dyDescent="0.35">
      <c r="V23739" s="17"/>
    </row>
    <row r="23740" spans="22:22" x14ac:dyDescent="0.35">
      <c r="V23740" s="17"/>
    </row>
    <row r="23741" spans="22:22" x14ac:dyDescent="0.35">
      <c r="V23741" s="17"/>
    </row>
    <row r="23742" spans="22:22" x14ac:dyDescent="0.35">
      <c r="V23742" s="17"/>
    </row>
    <row r="23743" spans="22:22" x14ac:dyDescent="0.35">
      <c r="V23743" s="17"/>
    </row>
    <row r="23744" spans="22:22" x14ac:dyDescent="0.35">
      <c r="V23744" s="17"/>
    </row>
    <row r="23745" spans="22:22" x14ac:dyDescent="0.35">
      <c r="V23745" s="17"/>
    </row>
    <row r="23746" spans="22:22" x14ac:dyDescent="0.35">
      <c r="V23746" s="17"/>
    </row>
    <row r="23747" spans="22:22" x14ac:dyDescent="0.35">
      <c r="V23747" s="17"/>
    </row>
    <row r="23748" spans="22:22" x14ac:dyDescent="0.35">
      <c r="V23748" s="17"/>
    </row>
    <row r="23749" spans="22:22" x14ac:dyDescent="0.35">
      <c r="V23749" s="17"/>
    </row>
    <row r="23750" spans="22:22" x14ac:dyDescent="0.35">
      <c r="V23750" s="17"/>
    </row>
    <row r="23751" spans="22:22" x14ac:dyDescent="0.35">
      <c r="V23751" s="17"/>
    </row>
    <row r="23752" spans="22:22" x14ac:dyDescent="0.35">
      <c r="V23752" s="17"/>
    </row>
    <row r="23753" spans="22:22" x14ac:dyDescent="0.35">
      <c r="V23753" s="17"/>
    </row>
    <row r="23754" spans="22:22" x14ac:dyDescent="0.35">
      <c r="V23754" s="17"/>
    </row>
    <row r="23755" spans="22:22" x14ac:dyDescent="0.35">
      <c r="V23755" s="17"/>
    </row>
    <row r="23756" spans="22:22" x14ac:dyDescent="0.35">
      <c r="V23756" s="17"/>
    </row>
    <row r="23757" spans="22:22" x14ac:dyDescent="0.35">
      <c r="V23757" s="17"/>
    </row>
    <row r="23758" spans="22:22" x14ac:dyDescent="0.35">
      <c r="V23758" s="17"/>
    </row>
    <row r="23759" spans="22:22" x14ac:dyDescent="0.35">
      <c r="V23759" s="17"/>
    </row>
    <row r="23760" spans="22:22" x14ac:dyDescent="0.35">
      <c r="V23760" s="17"/>
    </row>
    <row r="23761" spans="22:22" x14ac:dyDescent="0.35">
      <c r="V23761" s="17"/>
    </row>
    <row r="23762" spans="22:22" x14ac:dyDescent="0.35">
      <c r="V23762" s="17"/>
    </row>
    <row r="23763" spans="22:22" x14ac:dyDescent="0.35">
      <c r="V23763" s="17"/>
    </row>
    <row r="23764" spans="22:22" x14ac:dyDescent="0.35">
      <c r="V23764" s="17"/>
    </row>
    <row r="23765" spans="22:22" x14ac:dyDescent="0.35">
      <c r="V23765" s="17"/>
    </row>
    <row r="23766" spans="22:22" x14ac:dyDescent="0.35">
      <c r="V23766" s="17"/>
    </row>
    <row r="23767" spans="22:22" x14ac:dyDescent="0.35">
      <c r="V23767" s="17"/>
    </row>
    <row r="23768" spans="22:22" x14ac:dyDescent="0.35">
      <c r="V23768" s="17"/>
    </row>
    <row r="23769" spans="22:22" x14ac:dyDescent="0.35">
      <c r="V23769" s="17"/>
    </row>
    <row r="23770" spans="22:22" x14ac:dyDescent="0.35">
      <c r="V23770" s="17"/>
    </row>
    <row r="23771" spans="22:22" x14ac:dyDescent="0.35">
      <c r="V23771" s="17"/>
    </row>
    <row r="23772" spans="22:22" x14ac:dyDescent="0.35">
      <c r="V23772" s="17"/>
    </row>
    <row r="23773" spans="22:22" x14ac:dyDescent="0.35">
      <c r="V23773" s="17"/>
    </row>
    <row r="23774" spans="22:22" x14ac:dyDescent="0.35">
      <c r="V23774" s="17"/>
    </row>
    <row r="23775" spans="22:22" x14ac:dyDescent="0.35">
      <c r="V23775" s="17"/>
    </row>
    <row r="23776" spans="22:22" x14ac:dyDescent="0.35">
      <c r="V23776" s="17"/>
    </row>
    <row r="23777" spans="22:22" x14ac:dyDescent="0.35">
      <c r="V23777" s="17"/>
    </row>
    <row r="23778" spans="22:22" x14ac:dyDescent="0.35">
      <c r="V23778" s="17"/>
    </row>
    <row r="23779" spans="22:22" x14ac:dyDescent="0.35">
      <c r="V23779" s="17"/>
    </row>
    <row r="23780" spans="22:22" x14ac:dyDescent="0.35">
      <c r="V23780" s="17"/>
    </row>
    <row r="23781" spans="22:22" x14ac:dyDescent="0.35">
      <c r="V23781" s="17"/>
    </row>
    <row r="23782" spans="22:22" x14ac:dyDescent="0.35">
      <c r="V23782" s="17"/>
    </row>
    <row r="23783" spans="22:22" x14ac:dyDescent="0.35">
      <c r="V23783" s="17"/>
    </row>
    <row r="23784" spans="22:22" x14ac:dyDescent="0.35">
      <c r="V23784" s="17"/>
    </row>
    <row r="23785" spans="22:22" x14ac:dyDescent="0.35">
      <c r="V23785" s="17"/>
    </row>
    <row r="23786" spans="22:22" x14ac:dyDescent="0.35">
      <c r="V23786" s="17"/>
    </row>
    <row r="23787" spans="22:22" x14ac:dyDescent="0.35">
      <c r="V23787" s="17"/>
    </row>
    <row r="23788" spans="22:22" x14ac:dyDescent="0.35">
      <c r="V23788" s="17"/>
    </row>
    <row r="23789" spans="22:22" x14ac:dyDescent="0.35">
      <c r="V23789" s="17"/>
    </row>
    <row r="23790" spans="22:22" x14ac:dyDescent="0.35">
      <c r="V23790" s="17"/>
    </row>
    <row r="23791" spans="22:22" x14ac:dyDescent="0.35">
      <c r="V23791" s="17"/>
    </row>
    <row r="23792" spans="22:22" x14ac:dyDescent="0.35">
      <c r="V23792" s="17"/>
    </row>
    <row r="23793" spans="22:22" x14ac:dyDescent="0.35">
      <c r="V23793" s="17"/>
    </row>
    <row r="23794" spans="22:22" x14ac:dyDescent="0.35">
      <c r="V23794" s="17"/>
    </row>
    <row r="23795" spans="22:22" x14ac:dyDescent="0.35">
      <c r="V23795" s="17"/>
    </row>
    <row r="23796" spans="22:22" x14ac:dyDescent="0.35">
      <c r="V23796" s="17"/>
    </row>
    <row r="23797" spans="22:22" x14ac:dyDescent="0.35">
      <c r="V23797" s="17"/>
    </row>
    <row r="23798" spans="22:22" x14ac:dyDescent="0.35">
      <c r="V23798" s="17"/>
    </row>
    <row r="23799" spans="22:22" x14ac:dyDescent="0.35">
      <c r="V23799" s="17"/>
    </row>
    <row r="23800" spans="22:22" x14ac:dyDescent="0.35">
      <c r="V23800" s="17"/>
    </row>
    <row r="23801" spans="22:22" x14ac:dyDescent="0.35">
      <c r="V23801" s="17"/>
    </row>
    <row r="23802" spans="22:22" x14ac:dyDescent="0.35">
      <c r="V23802" s="17"/>
    </row>
    <row r="23803" spans="22:22" x14ac:dyDescent="0.35">
      <c r="V23803" s="17"/>
    </row>
    <row r="23804" spans="22:22" x14ac:dyDescent="0.35">
      <c r="V23804" s="17"/>
    </row>
    <row r="23805" spans="22:22" x14ac:dyDescent="0.35">
      <c r="V23805" s="17"/>
    </row>
    <row r="23806" spans="22:22" x14ac:dyDescent="0.35">
      <c r="V23806" s="17"/>
    </row>
    <row r="23807" spans="22:22" x14ac:dyDescent="0.35">
      <c r="V23807" s="17"/>
    </row>
    <row r="23808" spans="22:22" x14ac:dyDescent="0.35">
      <c r="V23808" s="17"/>
    </row>
    <row r="23809" spans="22:22" x14ac:dyDescent="0.35">
      <c r="V23809" s="17"/>
    </row>
    <row r="23810" spans="22:22" x14ac:dyDescent="0.35">
      <c r="V23810" s="17"/>
    </row>
    <row r="23811" spans="22:22" x14ac:dyDescent="0.35">
      <c r="V23811" s="17"/>
    </row>
    <row r="23812" spans="22:22" x14ac:dyDescent="0.35">
      <c r="V23812" s="17"/>
    </row>
    <row r="23813" spans="22:22" x14ac:dyDescent="0.35">
      <c r="V23813" s="17"/>
    </row>
    <row r="23814" spans="22:22" x14ac:dyDescent="0.35">
      <c r="V23814" s="17"/>
    </row>
    <row r="23815" spans="22:22" x14ac:dyDescent="0.35">
      <c r="V23815" s="17"/>
    </row>
    <row r="23816" spans="22:22" x14ac:dyDescent="0.35">
      <c r="V23816" s="17"/>
    </row>
    <row r="23817" spans="22:22" x14ac:dyDescent="0.35">
      <c r="V23817" s="17"/>
    </row>
    <row r="23818" spans="22:22" x14ac:dyDescent="0.35">
      <c r="V23818" s="17"/>
    </row>
    <row r="23819" spans="22:22" x14ac:dyDescent="0.35">
      <c r="V23819" s="17"/>
    </row>
    <row r="23820" spans="22:22" x14ac:dyDescent="0.35">
      <c r="V23820" s="17"/>
    </row>
    <row r="23821" spans="22:22" x14ac:dyDescent="0.35">
      <c r="V23821" s="17"/>
    </row>
    <row r="23822" spans="22:22" x14ac:dyDescent="0.35">
      <c r="V23822" s="17"/>
    </row>
    <row r="23823" spans="22:22" x14ac:dyDescent="0.35">
      <c r="V23823" s="17"/>
    </row>
    <row r="23824" spans="22:22" x14ac:dyDescent="0.35">
      <c r="V23824" s="17"/>
    </row>
    <row r="23825" spans="22:22" x14ac:dyDescent="0.35">
      <c r="V23825" s="17"/>
    </row>
    <row r="23826" spans="22:22" x14ac:dyDescent="0.35">
      <c r="V23826" s="17"/>
    </row>
    <row r="23827" spans="22:22" x14ac:dyDescent="0.35">
      <c r="V23827" s="17"/>
    </row>
    <row r="23828" spans="22:22" x14ac:dyDescent="0.35">
      <c r="V23828" s="17"/>
    </row>
    <row r="23829" spans="22:22" x14ac:dyDescent="0.35">
      <c r="V23829" s="17"/>
    </row>
    <row r="23830" spans="22:22" x14ac:dyDescent="0.35">
      <c r="V23830" s="17"/>
    </row>
    <row r="23831" spans="22:22" x14ac:dyDescent="0.35">
      <c r="V23831" s="17"/>
    </row>
    <row r="23832" spans="22:22" x14ac:dyDescent="0.35">
      <c r="V23832" s="17"/>
    </row>
    <row r="23833" spans="22:22" x14ac:dyDescent="0.35">
      <c r="V23833" s="17"/>
    </row>
    <row r="23834" spans="22:22" x14ac:dyDescent="0.35">
      <c r="V23834" s="17"/>
    </row>
    <row r="23835" spans="22:22" x14ac:dyDescent="0.35">
      <c r="V23835" s="17"/>
    </row>
    <row r="23836" spans="22:22" x14ac:dyDescent="0.35">
      <c r="V23836" s="17"/>
    </row>
    <row r="23837" spans="22:22" x14ac:dyDescent="0.35">
      <c r="V23837" s="17"/>
    </row>
    <row r="23838" spans="22:22" x14ac:dyDescent="0.35">
      <c r="V23838" s="17"/>
    </row>
    <row r="23839" spans="22:22" x14ac:dyDescent="0.35">
      <c r="V23839" s="17"/>
    </row>
    <row r="23840" spans="22:22" x14ac:dyDescent="0.35">
      <c r="V23840" s="17"/>
    </row>
    <row r="23841" spans="22:22" x14ac:dyDescent="0.35">
      <c r="V23841" s="17"/>
    </row>
    <row r="23842" spans="22:22" x14ac:dyDescent="0.35">
      <c r="V23842" s="17"/>
    </row>
    <row r="23843" spans="22:22" x14ac:dyDescent="0.35">
      <c r="V23843" s="17"/>
    </row>
    <row r="23844" spans="22:22" x14ac:dyDescent="0.35">
      <c r="V23844" s="17"/>
    </row>
    <row r="23845" spans="22:22" x14ac:dyDescent="0.35">
      <c r="V23845" s="17"/>
    </row>
    <row r="23846" spans="22:22" x14ac:dyDescent="0.35">
      <c r="V23846" s="17"/>
    </row>
    <row r="23847" spans="22:22" x14ac:dyDescent="0.35">
      <c r="V23847" s="17"/>
    </row>
    <row r="23848" spans="22:22" x14ac:dyDescent="0.35">
      <c r="V23848" s="17"/>
    </row>
    <row r="23849" spans="22:22" x14ac:dyDescent="0.35">
      <c r="V23849" s="17"/>
    </row>
    <row r="23850" spans="22:22" x14ac:dyDescent="0.35">
      <c r="V23850" s="17"/>
    </row>
    <row r="23851" spans="22:22" x14ac:dyDescent="0.35">
      <c r="V23851" s="17"/>
    </row>
    <row r="23852" spans="22:22" x14ac:dyDescent="0.35">
      <c r="V23852" s="17"/>
    </row>
    <row r="23853" spans="22:22" x14ac:dyDescent="0.35">
      <c r="V23853" s="17"/>
    </row>
    <row r="23854" spans="22:22" x14ac:dyDescent="0.35">
      <c r="V23854" s="17"/>
    </row>
    <row r="23855" spans="22:22" x14ac:dyDescent="0.35">
      <c r="V23855" s="17"/>
    </row>
    <row r="23856" spans="22:22" x14ac:dyDescent="0.35">
      <c r="V23856" s="17"/>
    </row>
    <row r="23857" spans="22:22" x14ac:dyDescent="0.35">
      <c r="V23857" s="17"/>
    </row>
    <row r="23858" spans="22:22" x14ac:dyDescent="0.35">
      <c r="V23858" s="17"/>
    </row>
    <row r="23859" spans="22:22" x14ac:dyDescent="0.35">
      <c r="V23859" s="17"/>
    </row>
    <row r="23860" spans="22:22" x14ac:dyDescent="0.35">
      <c r="V23860" s="17"/>
    </row>
    <row r="23861" spans="22:22" x14ac:dyDescent="0.35">
      <c r="V23861" s="17"/>
    </row>
    <row r="23862" spans="22:22" x14ac:dyDescent="0.35">
      <c r="V23862" s="17"/>
    </row>
    <row r="23863" spans="22:22" x14ac:dyDescent="0.35">
      <c r="V23863" s="17"/>
    </row>
    <row r="23864" spans="22:22" x14ac:dyDescent="0.35">
      <c r="V23864" s="17"/>
    </row>
    <row r="23865" spans="22:22" x14ac:dyDescent="0.35">
      <c r="V23865" s="17"/>
    </row>
    <row r="23866" spans="22:22" x14ac:dyDescent="0.35">
      <c r="V23866" s="17"/>
    </row>
    <row r="23867" spans="22:22" x14ac:dyDescent="0.35">
      <c r="V23867" s="17"/>
    </row>
    <row r="23868" spans="22:22" x14ac:dyDescent="0.35">
      <c r="V23868" s="17"/>
    </row>
    <row r="23869" spans="22:22" x14ac:dyDescent="0.35">
      <c r="V23869" s="17"/>
    </row>
    <row r="23870" spans="22:22" x14ac:dyDescent="0.35">
      <c r="V23870" s="17"/>
    </row>
    <row r="23871" spans="22:22" x14ac:dyDescent="0.35">
      <c r="V23871" s="17"/>
    </row>
    <row r="23872" spans="22:22" x14ac:dyDescent="0.35">
      <c r="V23872" s="17"/>
    </row>
    <row r="23873" spans="22:22" x14ac:dyDescent="0.35">
      <c r="V23873" s="17"/>
    </row>
    <row r="23874" spans="22:22" x14ac:dyDescent="0.35">
      <c r="V23874" s="17"/>
    </row>
    <row r="23875" spans="22:22" x14ac:dyDescent="0.35">
      <c r="V23875" s="17"/>
    </row>
    <row r="23876" spans="22:22" x14ac:dyDescent="0.35">
      <c r="V23876" s="17"/>
    </row>
    <row r="23877" spans="22:22" x14ac:dyDescent="0.35">
      <c r="V23877" s="17"/>
    </row>
    <row r="23878" spans="22:22" x14ac:dyDescent="0.35">
      <c r="V23878" s="17"/>
    </row>
    <row r="23879" spans="22:22" x14ac:dyDescent="0.35">
      <c r="V23879" s="17"/>
    </row>
    <row r="23880" spans="22:22" x14ac:dyDescent="0.35">
      <c r="V23880" s="17"/>
    </row>
    <row r="23881" spans="22:22" x14ac:dyDescent="0.35">
      <c r="V23881" s="17"/>
    </row>
    <row r="23882" spans="22:22" x14ac:dyDescent="0.35">
      <c r="V23882" s="17"/>
    </row>
    <row r="23883" spans="22:22" x14ac:dyDescent="0.35">
      <c r="V23883" s="17"/>
    </row>
    <row r="23884" spans="22:22" x14ac:dyDescent="0.35">
      <c r="V23884" s="17"/>
    </row>
    <row r="23885" spans="22:22" x14ac:dyDescent="0.35">
      <c r="V23885" s="17"/>
    </row>
    <row r="23886" spans="22:22" x14ac:dyDescent="0.35">
      <c r="V23886" s="17"/>
    </row>
    <row r="23887" spans="22:22" x14ac:dyDescent="0.35">
      <c r="V23887" s="17"/>
    </row>
    <row r="23888" spans="22:22" x14ac:dyDescent="0.35">
      <c r="V23888" s="17"/>
    </row>
    <row r="23889" spans="22:22" x14ac:dyDescent="0.35">
      <c r="V23889" s="17"/>
    </row>
    <row r="23890" spans="22:22" x14ac:dyDescent="0.35">
      <c r="V23890" s="17"/>
    </row>
    <row r="23891" spans="22:22" x14ac:dyDescent="0.35">
      <c r="V23891" s="17"/>
    </row>
    <row r="23892" spans="22:22" x14ac:dyDescent="0.35">
      <c r="V23892" s="17"/>
    </row>
    <row r="23893" spans="22:22" x14ac:dyDescent="0.35">
      <c r="V23893" s="17"/>
    </row>
    <row r="23894" spans="22:22" x14ac:dyDescent="0.35">
      <c r="V23894" s="17"/>
    </row>
    <row r="23895" spans="22:22" x14ac:dyDescent="0.35">
      <c r="V23895" s="17"/>
    </row>
    <row r="23896" spans="22:22" x14ac:dyDescent="0.35">
      <c r="V23896" s="17"/>
    </row>
    <row r="23897" spans="22:22" x14ac:dyDescent="0.35">
      <c r="V23897" s="17"/>
    </row>
    <row r="23898" spans="22:22" x14ac:dyDescent="0.35">
      <c r="V23898" s="17"/>
    </row>
    <row r="23899" spans="22:22" x14ac:dyDescent="0.35">
      <c r="V23899" s="17"/>
    </row>
    <row r="23900" spans="22:22" x14ac:dyDescent="0.35">
      <c r="V23900" s="17"/>
    </row>
    <row r="23901" spans="22:22" x14ac:dyDescent="0.35">
      <c r="V23901" s="17"/>
    </row>
    <row r="23902" spans="22:22" x14ac:dyDescent="0.35">
      <c r="V23902" s="17"/>
    </row>
    <row r="23903" spans="22:22" x14ac:dyDescent="0.35">
      <c r="V23903" s="17"/>
    </row>
    <row r="23904" spans="22:22" x14ac:dyDescent="0.35">
      <c r="V23904" s="17"/>
    </row>
    <row r="23905" spans="22:22" x14ac:dyDescent="0.35">
      <c r="V23905" s="17"/>
    </row>
    <row r="23906" spans="22:22" x14ac:dyDescent="0.35">
      <c r="V23906" s="17"/>
    </row>
    <row r="23907" spans="22:22" x14ac:dyDescent="0.35">
      <c r="V23907" s="17"/>
    </row>
    <row r="23908" spans="22:22" x14ac:dyDescent="0.35">
      <c r="V23908" s="17"/>
    </row>
    <row r="23909" spans="22:22" x14ac:dyDescent="0.35">
      <c r="V23909" s="17"/>
    </row>
    <row r="23910" spans="22:22" x14ac:dyDescent="0.35">
      <c r="V23910" s="17"/>
    </row>
    <row r="23911" spans="22:22" x14ac:dyDescent="0.35">
      <c r="V23911" s="17"/>
    </row>
    <row r="23912" spans="22:22" x14ac:dyDescent="0.35">
      <c r="V23912" s="17"/>
    </row>
    <row r="23913" spans="22:22" x14ac:dyDescent="0.35">
      <c r="V23913" s="17"/>
    </row>
    <row r="23914" spans="22:22" x14ac:dyDescent="0.35">
      <c r="V23914" s="17"/>
    </row>
    <row r="23915" spans="22:22" x14ac:dyDescent="0.35">
      <c r="V23915" s="17"/>
    </row>
    <row r="23916" spans="22:22" x14ac:dyDescent="0.35">
      <c r="V23916" s="17"/>
    </row>
    <row r="23917" spans="22:22" x14ac:dyDescent="0.35">
      <c r="V23917" s="17"/>
    </row>
    <row r="23918" spans="22:22" x14ac:dyDescent="0.35">
      <c r="V23918" s="17"/>
    </row>
    <row r="23919" spans="22:22" x14ac:dyDescent="0.35">
      <c r="V23919" s="17"/>
    </row>
    <row r="23920" spans="22:22" x14ac:dyDescent="0.35">
      <c r="V23920" s="17"/>
    </row>
    <row r="23921" spans="22:22" x14ac:dyDescent="0.35">
      <c r="V23921" s="17"/>
    </row>
    <row r="23922" spans="22:22" x14ac:dyDescent="0.35">
      <c r="V23922" s="17"/>
    </row>
    <row r="23923" spans="22:22" x14ac:dyDescent="0.35">
      <c r="V23923" s="17"/>
    </row>
    <row r="23924" spans="22:22" x14ac:dyDescent="0.35">
      <c r="V23924" s="17"/>
    </row>
    <row r="23925" spans="22:22" x14ac:dyDescent="0.35">
      <c r="V23925" s="17"/>
    </row>
    <row r="23926" spans="22:22" x14ac:dyDescent="0.35">
      <c r="V23926" s="17"/>
    </row>
    <row r="23927" spans="22:22" x14ac:dyDescent="0.35">
      <c r="V23927" s="17"/>
    </row>
    <row r="23928" spans="22:22" x14ac:dyDescent="0.35">
      <c r="V23928" s="17"/>
    </row>
    <row r="23929" spans="22:22" x14ac:dyDescent="0.35">
      <c r="V23929" s="17"/>
    </row>
    <row r="23930" spans="22:22" x14ac:dyDescent="0.35">
      <c r="V23930" s="17"/>
    </row>
    <row r="23931" spans="22:22" x14ac:dyDescent="0.35">
      <c r="V23931" s="17"/>
    </row>
    <row r="23932" spans="22:22" x14ac:dyDescent="0.35">
      <c r="V23932" s="17"/>
    </row>
    <row r="23933" spans="22:22" x14ac:dyDescent="0.35">
      <c r="V23933" s="17"/>
    </row>
    <row r="23934" spans="22:22" x14ac:dyDescent="0.35">
      <c r="V23934" s="17"/>
    </row>
    <row r="23935" spans="22:22" x14ac:dyDescent="0.35">
      <c r="V23935" s="17"/>
    </row>
    <row r="23936" spans="22:22" x14ac:dyDescent="0.35">
      <c r="V23936" s="17"/>
    </row>
    <row r="23937" spans="22:22" x14ac:dyDescent="0.35">
      <c r="V23937" s="17"/>
    </row>
    <row r="23938" spans="22:22" x14ac:dyDescent="0.35">
      <c r="V23938" s="17"/>
    </row>
    <row r="23939" spans="22:22" x14ac:dyDescent="0.35">
      <c r="V23939" s="17"/>
    </row>
    <row r="23940" spans="22:22" x14ac:dyDescent="0.35">
      <c r="V23940" s="17"/>
    </row>
    <row r="23941" spans="22:22" x14ac:dyDescent="0.35">
      <c r="V23941" s="17"/>
    </row>
    <row r="23942" spans="22:22" x14ac:dyDescent="0.35">
      <c r="V23942" s="17"/>
    </row>
    <row r="23943" spans="22:22" x14ac:dyDescent="0.35">
      <c r="V23943" s="17"/>
    </row>
    <row r="23944" spans="22:22" x14ac:dyDescent="0.35">
      <c r="V23944" s="17"/>
    </row>
    <row r="23945" spans="22:22" x14ac:dyDescent="0.35">
      <c r="V23945" s="17"/>
    </row>
    <row r="23946" spans="22:22" x14ac:dyDescent="0.35">
      <c r="V23946" s="17"/>
    </row>
    <row r="23947" spans="22:22" x14ac:dyDescent="0.35">
      <c r="V23947" s="17"/>
    </row>
    <row r="23948" spans="22:22" x14ac:dyDescent="0.35">
      <c r="V23948" s="17"/>
    </row>
    <row r="23949" spans="22:22" x14ac:dyDescent="0.35">
      <c r="V23949" s="17"/>
    </row>
    <row r="23950" spans="22:22" x14ac:dyDescent="0.35">
      <c r="V23950" s="17"/>
    </row>
    <row r="23951" spans="22:22" x14ac:dyDescent="0.35">
      <c r="V23951" s="17"/>
    </row>
    <row r="23952" spans="22:22" x14ac:dyDescent="0.35">
      <c r="V23952" s="17"/>
    </row>
    <row r="23953" spans="22:22" x14ac:dyDescent="0.35">
      <c r="V23953" s="17"/>
    </row>
    <row r="23954" spans="22:22" x14ac:dyDescent="0.35">
      <c r="V23954" s="17"/>
    </row>
    <row r="23955" spans="22:22" x14ac:dyDescent="0.35">
      <c r="V23955" s="17"/>
    </row>
    <row r="23956" spans="22:22" x14ac:dyDescent="0.35">
      <c r="V23956" s="17"/>
    </row>
    <row r="23957" spans="22:22" x14ac:dyDescent="0.35">
      <c r="V23957" s="17"/>
    </row>
    <row r="23958" spans="22:22" x14ac:dyDescent="0.35">
      <c r="V23958" s="17"/>
    </row>
    <row r="23959" spans="22:22" x14ac:dyDescent="0.35">
      <c r="V23959" s="17"/>
    </row>
    <row r="23960" spans="22:22" x14ac:dyDescent="0.35">
      <c r="V23960" s="17"/>
    </row>
    <row r="23961" spans="22:22" x14ac:dyDescent="0.35">
      <c r="V23961" s="17"/>
    </row>
    <row r="23962" spans="22:22" x14ac:dyDescent="0.35">
      <c r="V23962" s="17"/>
    </row>
    <row r="23963" spans="22:22" x14ac:dyDescent="0.35">
      <c r="V23963" s="17"/>
    </row>
    <row r="23964" spans="22:22" x14ac:dyDescent="0.35">
      <c r="V23964" s="17"/>
    </row>
    <row r="23965" spans="22:22" x14ac:dyDescent="0.35">
      <c r="V23965" s="17"/>
    </row>
    <row r="23966" spans="22:22" x14ac:dyDescent="0.35">
      <c r="V23966" s="17"/>
    </row>
    <row r="23967" spans="22:22" x14ac:dyDescent="0.35">
      <c r="V23967" s="17"/>
    </row>
    <row r="23968" spans="22:22" x14ac:dyDescent="0.35">
      <c r="V23968" s="17"/>
    </row>
    <row r="23969" spans="22:22" x14ac:dyDescent="0.35">
      <c r="V23969" s="17"/>
    </row>
    <row r="23970" spans="22:22" x14ac:dyDescent="0.35">
      <c r="V23970" s="17"/>
    </row>
    <row r="23971" spans="22:22" x14ac:dyDescent="0.35">
      <c r="V23971" s="17"/>
    </row>
    <row r="23972" spans="22:22" x14ac:dyDescent="0.35">
      <c r="V23972" s="17"/>
    </row>
    <row r="23973" spans="22:22" x14ac:dyDescent="0.35">
      <c r="V23973" s="17"/>
    </row>
    <row r="23974" spans="22:22" x14ac:dyDescent="0.35">
      <c r="V23974" s="17"/>
    </row>
    <row r="23975" spans="22:22" x14ac:dyDescent="0.35">
      <c r="V23975" s="17"/>
    </row>
    <row r="23976" spans="22:22" x14ac:dyDescent="0.35">
      <c r="V23976" s="17"/>
    </row>
    <row r="23977" spans="22:22" x14ac:dyDescent="0.35">
      <c r="V23977" s="17"/>
    </row>
    <row r="23978" spans="22:22" x14ac:dyDescent="0.35">
      <c r="V23978" s="17"/>
    </row>
    <row r="23979" spans="22:22" x14ac:dyDescent="0.35">
      <c r="V23979" s="17"/>
    </row>
    <row r="23980" spans="22:22" x14ac:dyDescent="0.35">
      <c r="V23980" s="17"/>
    </row>
    <row r="23981" spans="22:22" x14ac:dyDescent="0.35">
      <c r="V23981" s="17"/>
    </row>
    <row r="23982" spans="22:22" x14ac:dyDescent="0.35">
      <c r="V23982" s="17"/>
    </row>
    <row r="23983" spans="22:22" x14ac:dyDescent="0.35">
      <c r="V23983" s="17"/>
    </row>
    <row r="23984" spans="22:22" x14ac:dyDescent="0.35">
      <c r="V23984" s="17"/>
    </row>
    <row r="23985" spans="22:22" x14ac:dyDescent="0.35">
      <c r="V23985" s="17"/>
    </row>
    <row r="23986" spans="22:22" x14ac:dyDescent="0.35">
      <c r="V23986" s="17"/>
    </row>
    <row r="23987" spans="22:22" x14ac:dyDescent="0.35">
      <c r="V23987" s="17"/>
    </row>
    <row r="23988" spans="22:22" x14ac:dyDescent="0.35">
      <c r="V23988" s="17"/>
    </row>
    <row r="23989" spans="22:22" x14ac:dyDescent="0.35">
      <c r="V23989" s="17"/>
    </row>
    <row r="23990" spans="22:22" x14ac:dyDescent="0.35">
      <c r="V23990" s="17"/>
    </row>
    <row r="23991" spans="22:22" x14ac:dyDescent="0.35">
      <c r="V23991" s="17"/>
    </row>
    <row r="23992" spans="22:22" x14ac:dyDescent="0.35">
      <c r="V23992" s="17"/>
    </row>
    <row r="23993" spans="22:22" x14ac:dyDescent="0.35">
      <c r="V23993" s="17"/>
    </row>
    <row r="23994" spans="22:22" x14ac:dyDescent="0.35">
      <c r="V23994" s="17"/>
    </row>
    <row r="23995" spans="22:22" x14ac:dyDescent="0.35">
      <c r="V23995" s="17"/>
    </row>
    <row r="23996" spans="22:22" x14ac:dyDescent="0.35">
      <c r="V23996" s="17"/>
    </row>
    <row r="23997" spans="22:22" x14ac:dyDescent="0.35">
      <c r="V23997" s="17"/>
    </row>
    <row r="23998" spans="22:22" x14ac:dyDescent="0.35">
      <c r="V23998" s="17"/>
    </row>
    <row r="23999" spans="22:22" x14ac:dyDescent="0.35">
      <c r="V23999" s="17"/>
    </row>
    <row r="24000" spans="22:22" x14ac:dyDescent="0.35">
      <c r="V24000" s="17"/>
    </row>
    <row r="24001" spans="22:22" x14ac:dyDescent="0.35">
      <c r="V24001" s="17"/>
    </row>
    <row r="24002" spans="22:22" x14ac:dyDescent="0.35">
      <c r="V24002" s="17"/>
    </row>
    <row r="24003" spans="22:22" x14ac:dyDescent="0.35">
      <c r="V24003" s="17"/>
    </row>
    <row r="24004" spans="22:22" x14ac:dyDescent="0.35">
      <c r="V24004" s="17"/>
    </row>
    <row r="24005" spans="22:22" x14ac:dyDescent="0.35">
      <c r="V24005" s="17"/>
    </row>
    <row r="24006" spans="22:22" x14ac:dyDescent="0.35">
      <c r="V24006" s="17"/>
    </row>
    <row r="24007" spans="22:22" x14ac:dyDescent="0.35">
      <c r="V24007" s="17"/>
    </row>
    <row r="24008" spans="22:22" x14ac:dyDescent="0.35">
      <c r="V24008" s="17"/>
    </row>
    <row r="24009" spans="22:22" x14ac:dyDescent="0.35">
      <c r="V24009" s="17"/>
    </row>
    <row r="24010" spans="22:22" x14ac:dyDescent="0.35">
      <c r="V24010" s="17"/>
    </row>
    <row r="24011" spans="22:22" x14ac:dyDescent="0.35">
      <c r="V24011" s="17"/>
    </row>
    <row r="24012" spans="22:22" x14ac:dyDescent="0.35">
      <c r="V24012" s="17"/>
    </row>
    <row r="24013" spans="22:22" x14ac:dyDescent="0.35">
      <c r="V24013" s="17"/>
    </row>
    <row r="24014" spans="22:22" x14ac:dyDescent="0.35">
      <c r="V24014" s="17"/>
    </row>
    <row r="24015" spans="22:22" x14ac:dyDescent="0.35">
      <c r="V24015" s="17"/>
    </row>
    <row r="24016" spans="22:22" x14ac:dyDescent="0.35">
      <c r="V24016" s="17"/>
    </row>
    <row r="24017" spans="22:22" x14ac:dyDescent="0.35">
      <c r="V24017" s="17"/>
    </row>
    <row r="24018" spans="22:22" x14ac:dyDescent="0.35">
      <c r="V24018" s="17"/>
    </row>
    <row r="24019" spans="22:22" x14ac:dyDescent="0.35">
      <c r="V24019" s="17"/>
    </row>
    <row r="24020" spans="22:22" x14ac:dyDescent="0.35">
      <c r="V24020" s="17"/>
    </row>
    <row r="24021" spans="22:22" x14ac:dyDescent="0.35">
      <c r="V24021" s="17"/>
    </row>
    <row r="24022" spans="22:22" x14ac:dyDescent="0.35">
      <c r="V24022" s="17"/>
    </row>
    <row r="24023" spans="22:22" x14ac:dyDescent="0.35">
      <c r="V24023" s="17"/>
    </row>
    <row r="24024" spans="22:22" x14ac:dyDescent="0.35">
      <c r="V24024" s="17"/>
    </row>
    <row r="24025" spans="22:22" x14ac:dyDescent="0.35">
      <c r="V24025" s="17"/>
    </row>
    <row r="24026" spans="22:22" x14ac:dyDescent="0.35">
      <c r="V24026" s="17"/>
    </row>
    <row r="24027" spans="22:22" x14ac:dyDescent="0.35">
      <c r="V24027" s="17"/>
    </row>
    <row r="24028" spans="22:22" x14ac:dyDescent="0.35">
      <c r="V24028" s="17"/>
    </row>
    <row r="24029" spans="22:22" x14ac:dyDescent="0.35">
      <c r="V24029" s="17"/>
    </row>
    <row r="24030" spans="22:22" x14ac:dyDescent="0.35">
      <c r="V24030" s="17"/>
    </row>
    <row r="24031" spans="22:22" x14ac:dyDescent="0.35">
      <c r="V24031" s="17"/>
    </row>
    <row r="24032" spans="22:22" x14ac:dyDescent="0.35">
      <c r="V24032" s="17"/>
    </row>
    <row r="24033" spans="22:22" x14ac:dyDescent="0.35">
      <c r="V24033" s="17"/>
    </row>
    <row r="24034" spans="22:22" x14ac:dyDescent="0.35">
      <c r="V24034" s="17"/>
    </row>
    <row r="24035" spans="22:22" x14ac:dyDescent="0.35">
      <c r="V24035" s="17"/>
    </row>
    <row r="24036" spans="22:22" x14ac:dyDescent="0.35">
      <c r="V24036" s="17"/>
    </row>
    <row r="24037" spans="22:22" x14ac:dyDescent="0.35">
      <c r="V24037" s="17"/>
    </row>
    <row r="24038" spans="22:22" x14ac:dyDescent="0.35">
      <c r="V24038" s="17"/>
    </row>
    <row r="24039" spans="22:22" x14ac:dyDescent="0.35">
      <c r="V24039" s="17"/>
    </row>
    <row r="24040" spans="22:22" x14ac:dyDescent="0.35">
      <c r="V24040" s="17"/>
    </row>
    <row r="24041" spans="22:22" x14ac:dyDescent="0.35">
      <c r="V24041" s="17"/>
    </row>
    <row r="24042" spans="22:22" x14ac:dyDescent="0.35">
      <c r="V24042" s="17"/>
    </row>
    <row r="24043" spans="22:22" x14ac:dyDescent="0.35">
      <c r="V24043" s="17"/>
    </row>
    <row r="24044" spans="22:22" x14ac:dyDescent="0.35">
      <c r="V24044" s="17"/>
    </row>
    <row r="24045" spans="22:22" x14ac:dyDescent="0.35">
      <c r="V24045" s="17"/>
    </row>
    <row r="24046" spans="22:22" x14ac:dyDescent="0.35">
      <c r="V24046" s="17"/>
    </row>
    <row r="24047" spans="22:22" x14ac:dyDescent="0.35">
      <c r="V24047" s="17"/>
    </row>
    <row r="24048" spans="22:22" x14ac:dyDescent="0.35">
      <c r="V24048" s="17"/>
    </row>
    <row r="24049" spans="22:22" x14ac:dyDescent="0.35">
      <c r="V24049" s="17"/>
    </row>
    <row r="24050" spans="22:22" x14ac:dyDescent="0.35">
      <c r="V24050" s="17"/>
    </row>
    <row r="24051" spans="22:22" x14ac:dyDescent="0.35">
      <c r="V24051" s="17"/>
    </row>
    <row r="24052" spans="22:22" x14ac:dyDescent="0.35">
      <c r="V24052" s="17"/>
    </row>
    <row r="24053" spans="22:22" x14ac:dyDescent="0.35">
      <c r="V24053" s="17"/>
    </row>
    <row r="24054" spans="22:22" x14ac:dyDescent="0.35">
      <c r="V24054" s="17"/>
    </row>
    <row r="24055" spans="22:22" x14ac:dyDescent="0.35">
      <c r="V24055" s="17"/>
    </row>
    <row r="24056" spans="22:22" x14ac:dyDescent="0.35">
      <c r="V24056" s="17"/>
    </row>
    <row r="24057" spans="22:22" x14ac:dyDescent="0.35">
      <c r="V24057" s="17"/>
    </row>
    <row r="24058" spans="22:22" x14ac:dyDescent="0.35">
      <c r="V24058" s="17"/>
    </row>
    <row r="24059" spans="22:22" x14ac:dyDescent="0.35">
      <c r="V24059" s="17"/>
    </row>
    <row r="24060" spans="22:22" x14ac:dyDescent="0.35">
      <c r="V24060" s="17"/>
    </row>
    <row r="24061" spans="22:22" x14ac:dyDescent="0.35">
      <c r="V24061" s="17"/>
    </row>
    <row r="24062" spans="22:22" x14ac:dyDescent="0.35">
      <c r="V24062" s="17"/>
    </row>
    <row r="24063" spans="22:22" x14ac:dyDescent="0.35">
      <c r="V24063" s="17"/>
    </row>
    <row r="24064" spans="22:22" x14ac:dyDescent="0.35">
      <c r="V24064" s="17"/>
    </row>
    <row r="24065" spans="22:22" x14ac:dyDescent="0.35">
      <c r="V24065" s="17"/>
    </row>
    <row r="24066" spans="22:22" x14ac:dyDescent="0.35">
      <c r="V24066" s="17"/>
    </row>
    <row r="24067" spans="22:22" x14ac:dyDescent="0.35">
      <c r="V24067" s="17"/>
    </row>
    <row r="24068" spans="22:22" x14ac:dyDescent="0.35">
      <c r="V24068" s="17"/>
    </row>
    <row r="24069" spans="22:22" x14ac:dyDescent="0.35">
      <c r="V24069" s="17"/>
    </row>
    <row r="24070" spans="22:22" x14ac:dyDescent="0.35">
      <c r="V24070" s="17"/>
    </row>
    <row r="24071" spans="22:22" x14ac:dyDescent="0.35">
      <c r="V24071" s="17"/>
    </row>
    <row r="24072" spans="22:22" x14ac:dyDescent="0.35">
      <c r="V24072" s="17"/>
    </row>
    <row r="24073" spans="22:22" x14ac:dyDescent="0.35">
      <c r="V24073" s="17"/>
    </row>
    <row r="24074" spans="22:22" x14ac:dyDescent="0.35">
      <c r="V24074" s="17"/>
    </row>
    <row r="24075" spans="22:22" x14ac:dyDescent="0.35">
      <c r="V24075" s="17"/>
    </row>
    <row r="24076" spans="22:22" x14ac:dyDescent="0.35">
      <c r="V24076" s="17"/>
    </row>
    <row r="24077" spans="22:22" x14ac:dyDescent="0.35">
      <c r="V24077" s="17"/>
    </row>
    <row r="24078" spans="22:22" x14ac:dyDescent="0.35">
      <c r="V24078" s="17"/>
    </row>
    <row r="24079" spans="22:22" x14ac:dyDescent="0.35">
      <c r="V24079" s="17"/>
    </row>
    <row r="24080" spans="22:22" x14ac:dyDescent="0.35">
      <c r="V24080" s="17"/>
    </row>
    <row r="24081" spans="22:22" x14ac:dyDescent="0.35">
      <c r="V24081" s="17"/>
    </row>
    <row r="24082" spans="22:22" x14ac:dyDescent="0.35">
      <c r="V24082" s="17"/>
    </row>
    <row r="24083" spans="22:22" x14ac:dyDescent="0.35">
      <c r="V24083" s="17"/>
    </row>
    <row r="24084" spans="22:22" x14ac:dyDescent="0.35">
      <c r="V24084" s="17"/>
    </row>
    <row r="24085" spans="22:22" x14ac:dyDescent="0.35">
      <c r="V24085" s="17"/>
    </row>
    <row r="24086" spans="22:22" x14ac:dyDescent="0.35">
      <c r="V24086" s="17"/>
    </row>
    <row r="24087" spans="22:22" x14ac:dyDescent="0.35">
      <c r="V24087" s="17"/>
    </row>
    <row r="24088" spans="22:22" x14ac:dyDescent="0.35">
      <c r="V24088" s="17"/>
    </row>
    <row r="24089" spans="22:22" x14ac:dyDescent="0.35">
      <c r="V24089" s="17"/>
    </row>
    <row r="24090" spans="22:22" x14ac:dyDescent="0.35">
      <c r="V24090" s="17"/>
    </row>
    <row r="24091" spans="22:22" x14ac:dyDescent="0.35">
      <c r="V24091" s="17"/>
    </row>
    <row r="24092" spans="22:22" x14ac:dyDescent="0.35">
      <c r="V24092" s="17"/>
    </row>
    <row r="24093" spans="22:22" x14ac:dyDescent="0.35">
      <c r="V24093" s="17"/>
    </row>
    <row r="24094" spans="22:22" x14ac:dyDescent="0.35">
      <c r="V24094" s="17"/>
    </row>
    <row r="24095" spans="22:22" x14ac:dyDescent="0.35">
      <c r="V24095" s="17"/>
    </row>
    <row r="24096" spans="22:22" x14ac:dyDescent="0.35">
      <c r="V24096" s="17"/>
    </row>
    <row r="24097" spans="22:22" x14ac:dyDescent="0.35">
      <c r="V24097" s="17"/>
    </row>
    <row r="24098" spans="22:22" x14ac:dyDescent="0.35">
      <c r="V24098" s="17"/>
    </row>
    <row r="24099" spans="22:22" x14ac:dyDescent="0.35">
      <c r="V24099" s="17"/>
    </row>
    <row r="24100" spans="22:22" x14ac:dyDescent="0.35">
      <c r="V24100" s="17"/>
    </row>
    <row r="24101" spans="22:22" x14ac:dyDescent="0.35">
      <c r="V24101" s="17"/>
    </row>
    <row r="24102" spans="22:22" x14ac:dyDescent="0.35">
      <c r="V24102" s="17"/>
    </row>
    <row r="24103" spans="22:22" x14ac:dyDescent="0.35">
      <c r="V24103" s="17"/>
    </row>
    <row r="24104" spans="22:22" x14ac:dyDescent="0.35">
      <c r="V24104" s="17"/>
    </row>
    <row r="24105" spans="22:22" x14ac:dyDescent="0.35">
      <c r="V24105" s="17"/>
    </row>
    <row r="24106" spans="22:22" x14ac:dyDescent="0.35">
      <c r="V24106" s="17"/>
    </row>
    <row r="24107" spans="22:22" x14ac:dyDescent="0.35">
      <c r="V24107" s="17"/>
    </row>
    <row r="24108" spans="22:22" x14ac:dyDescent="0.35">
      <c r="V24108" s="17"/>
    </row>
    <row r="24109" spans="22:22" x14ac:dyDescent="0.35">
      <c r="V24109" s="17"/>
    </row>
    <row r="24110" spans="22:22" x14ac:dyDescent="0.35">
      <c r="V24110" s="17"/>
    </row>
    <row r="24111" spans="22:22" x14ac:dyDescent="0.35">
      <c r="V24111" s="17"/>
    </row>
    <row r="24112" spans="22:22" x14ac:dyDescent="0.35">
      <c r="V24112" s="17"/>
    </row>
    <row r="24113" spans="22:22" x14ac:dyDescent="0.35">
      <c r="V24113" s="17"/>
    </row>
    <row r="24114" spans="22:22" x14ac:dyDescent="0.35">
      <c r="V24114" s="17"/>
    </row>
    <row r="24115" spans="22:22" x14ac:dyDescent="0.35">
      <c r="V24115" s="17"/>
    </row>
    <row r="24116" spans="22:22" x14ac:dyDescent="0.35">
      <c r="V24116" s="17"/>
    </row>
    <row r="24117" spans="22:22" x14ac:dyDescent="0.35">
      <c r="V24117" s="17"/>
    </row>
    <row r="24118" spans="22:22" x14ac:dyDescent="0.35">
      <c r="V24118" s="17"/>
    </row>
    <row r="24119" spans="22:22" x14ac:dyDescent="0.35">
      <c r="V24119" s="17"/>
    </row>
    <row r="24120" spans="22:22" x14ac:dyDescent="0.35">
      <c r="V24120" s="17"/>
    </row>
    <row r="24121" spans="22:22" x14ac:dyDescent="0.35">
      <c r="V24121" s="17"/>
    </row>
    <row r="24122" spans="22:22" x14ac:dyDescent="0.35">
      <c r="V24122" s="17"/>
    </row>
    <row r="24123" spans="22:22" x14ac:dyDescent="0.35">
      <c r="V24123" s="17"/>
    </row>
    <row r="24124" spans="22:22" x14ac:dyDescent="0.35">
      <c r="V24124" s="17"/>
    </row>
    <row r="24125" spans="22:22" x14ac:dyDescent="0.35">
      <c r="V24125" s="17"/>
    </row>
    <row r="24126" spans="22:22" x14ac:dyDescent="0.35">
      <c r="V24126" s="17"/>
    </row>
    <row r="24127" spans="22:22" x14ac:dyDescent="0.35">
      <c r="V24127" s="17"/>
    </row>
    <row r="24128" spans="22:22" x14ac:dyDescent="0.35">
      <c r="V24128" s="17"/>
    </row>
    <row r="24129" spans="22:22" x14ac:dyDescent="0.35">
      <c r="V24129" s="17"/>
    </row>
    <row r="24130" spans="22:22" x14ac:dyDescent="0.35">
      <c r="V24130" s="17"/>
    </row>
    <row r="24131" spans="22:22" x14ac:dyDescent="0.35">
      <c r="V24131" s="17"/>
    </row>
    <row r="24132" spans="22:22" x14ac:dyDescent="0.35">
      <c r="V24132" s="17"/>
    </row>
    <row r="24133" spans="22:22" x14ac:dyDescent="0.35">
      <c r="V24133" s="17"/>
    </row>
    <row r="24134" spans="22:22" x14ac:dyDescent="0.35">
      <c r="V24134" s="17"/>
    </row>
    <row r="24135" spans="22:22" x14ac:dyDescent="0.35">
      <c r="V24135" s="17"/>
    </row>
    <row r="24136" spans="22:22" x14ac:dyDescent="0.35">
      <c r="V24136" s="17"/>
    </row>
    <row r="24137" spans="22:22" x14ac:dyDescent="0.35">
      <c r="V24137" s="17"/>
    </row>
    <row r="24138" spans="22:22" x14ac:dyDescent="0.35">
      <c r="V24138" s="17"/>
    </row>
    <row r="24139" spans="22:22" x14ac:dyDescent="0.35">
      <c r="V24139" s="17"/>
    </row>
    <row r="24140" spans="22:22" x14ac:dyDescent="0.35">
      <c r="V24140" s="17"/>
    </row>
    <row r="24141" spans="22:22" x14ac:dyDescent="0.35">
      <c r="V24141" s="17"/>
    </row>
    <row r="24142" spans="22:22" x14ac:dyDescent="0.35">
      <c r="V24142" s="17"/>
    </row>
    <row r="24143" spans="22:22" x14ac:dyDescent="0.35">
      <c r="V24143" s="17"/>
    </row>
    <row r="24144" spans="22:22" x14ac:dyDescent="0.35">
      <c r="V24144" s="17"/>
    </row>
    <row r="24145" spans="22:22" x14ac:dyDescent="0.35">
      <c r="V24145" s="17"/>
    </row>
    <row r="24146" spans="22:22" x14ac:dyDescent="0.35">
      <c r="V24146" s="17"/>
    </row>
    <row r="24147" spans="22:22" x14ac:dyDescent="0.35">
      <c r="V24147" s="17"/>
    </row>
    <row r="24148" spans="22:22" x14ac:dyDescent="0.35">
      <c r="V24148" s="17"/>
    </row>
    <row r="24149" spans="22:22" x14ac:dyDescent="0.35">
      <c r="V24149" s="17"/>
    </row>
    <row r="24150" spans="22:22" x14ac:dyDescent="0.35">
      <c r="V24150" s="17"/>
    </row>
    <row r="24151" spans="22:22" x14ac:dyDescent="0.35">
      <c r="V24151" s="17"/>
    </row>
    <row r="24152" spans="22:22" x14ac:dyDescent="0.35">
      <c r="V24152" s="17"/>
    </row>
    <row r="24153" spans="22:22" x14ac:dyDescent="0.35">
      <c r="V24153" s="17"/>
    </row>
    <row r="24154" spans="22:22" x14ac:dyDescent="0.35">
      <c r="V24154" s="17"/>
    </row>
    <row r="24155" spans="22:22" x14ac:dyDescent="0.35">
      <c r="V24155" s="17"/>
    </row>
    <row r="24156" spans="22:22" x14ac:dyDescent="0.35">
      <c r="V24156" s="17"/>
    </row>
    <row r="24157" spans="22:22" x14ac:dyDescent="0.35">
      <c r="V24157" s="17"/>
    </row>
    <row r="24158" spans="22:22" x14ac:dyDescent="0.35">
      <c r="V24158" s="17"/>
    </row>
    <row r="24159" spans="22:22" x14ac:dyDescent="0.35">
      <c r="V24159" s="17"/>
    </row>
    <row r="24160" spans="22:22" x14ac:dyDescent="0.35">
      <c r="V24160" s="17"/>
    </row>
    <row r="24161" spans="22:22" x14ac:dyDescent="0.35">
      <c r="V24161" s="17"/>
    </row>
    <row r="24162" spans="22:22" x14ac:dyDescent="0.35">
      <c r="V24162" s="17"/>
    </row>
    <row r="24163" spans="22:22" x14ac:dyDescent="0.35">
      <c r="V24163" s="17"/>
    </row>
    <row r="24164" spans="22:22" x14ac:dyDescent="0.35">
      <c r="V24164" s="17"/>
    </row>
    <row r="24165" spans="22:22" x14ac:dyDescent="0.35">
      <c r="V24165" s="17"/>
    </row>
    <row r="24166" spans="22:22" x14ac:dyDescent="0.35">
      <c r="V24166" s="17"/>
    </row>
    <row r="24167" spans="22:22" x14ac:dyDescent="0.35">
      <c r="V24167" s="17"/>
    </row>
    <row r="24168" spans="22:22" x14ac:dyDescent="0.35">
      <c r="V24168" s="17"/>
    </row>
    <row r="24169" spans="22:22" x14ac:dyDescent="0.35">
      <c r="V24169" s="17"/>
    </row>
    <row r="24170" spans="22:22" x14ac:dyDescent="0.35">
      <c r="V24170" s="17"/>
    </row>
    <row r="24171" spans="22:22" x14ac:dyDescent="0.35">
      <c r="V24171" s="17"/>
    </row>
    <row r="24172" spans="22:22" x14ac:dyDescent="0.35">
      <c r="V24172" s="17"/>
    </row>
    <row r="24173" spans="22:22" x14ac:dyDescent="0.35">
      <c r="V24173" s="17"/>
    </row>
    <row r="24174" spans="22:22" x14ac:dyDescent="0.35">
      <c r="V24174" s="17"/>
    </row>
    <row r="24175" spans="22:22" x14ac:dyDescent="0.35">
      <c r="V24175" s="17"/>
    </row>
    <row r="24176" spans="22:22" x14ac:dyDescent="0.35">
      <c r="V24176" s="17"/>
    </row>
    <row r="24177" spans="22:22" x14ac:dyDescent="0.35">
      <c r="V24177" s="17"/>
    </row>
    <row r="24178" spans="22:22" x14ac:dyDescent="0.35">
      <c r="V24178" s="17"/>
    </row>
    <row r="24179" spans="22:22" x14ac:dyDescent="0.35">
      <c r="V24179" s="17"/>
    </row>
    <row r="24180" spans="22:22" x14ac:dyDescent="0.35">
      <c r="V24180" s="17"/>
    </row>
    <row r="24181" spans="22:22" x14ac:dyDescent="0.35">
      <c r="V24181" s="17"/>
    </row>
    <row r="24182" spans="22:22" x14ac:dyDescent="0.35">
      <c r="V24182" s="17"/>
    </row>
    <row r="24183" spans="22:22" x14ac:dyDescent="0.35">
      <c r="V24183" s="17"/>
    </row>
    <row r="24184" spans="22:22" x14ac:dyDescent="0.35">
      <c r="V24184" s="17"/>
    </row>
    <row r="24185" spans="22:22" x14ac:dyDescent="0.35">
      <c r="V24185" s="17"/>
    </row>
    <row r="24186" spans="22:22" x14ac:dyDescent="0.35">
      <c r="V24186" s="17"/>
    </row>
    <row r="24187" spans="22:22" x14ac:dyDescent="0.35">
      <c r="V24187" s="17"/>
    </row>
    <row r="24188" spans="22:22" x14ac:dyDescent="0.35">
      <c r="V24188" s="17"/>
    </row>
    <row r="24189" spans="22:22" x14ac:dyDescent="0.35">
      <c r="V24189" s="17"/>
    </row>
    <row r="24190" spans="22:22" x14ac:dyDescent="0.35">
      <c r="V24190" s="17"/>
    </row>
    <row r="24191" spans="22:22" x14ac:dyDescent="0.35">
      <c r="V24191" s="17"/>
    </row>
    <row r="24192" spans="22:22" x14ac:dyDescent="0.35">
      <c r="V24192" s="17"/>
    </row>
    <row r="24193" spans="22:22" x14ac:dyDescent="0.35">
      <c r="V24193" s="17"/>
    </row>
    <row r="24194" spans="22:22" x14ac:dyDescent="0.35">
      <c r="V24194" s="17"/>
    </row>
    <row r="24195" spans="22:22" x14ac:dyDescent="0.35">
      <c r="V24195" s="17"/>
    </row>
    <row r="24196" spans="22:22" x14ac:dyDescent="0.35">
      <c r="V24196" s="17"/>
    </row>
    <row r="24197" spans="22:22" x14ac:dyDescent="0.35">
      <c r="V24197" s="17"/>
    </row>
    <row r="24198" spans="22:22" x14ac:dyDescent="0.35">
      <c r="V24198" s="17"/>
    </row>
    <row r="24199" spans="22:22" x14ac:dyDescent="0.35">
      <c r="V24199" s="17"/>
    </row>
    <row r="24200" spans="22:22" x14ac:dyDescent="0.35">
      <c r="V24200" s="17"/>
    </row>
    <row r="24201" spans="22:22" x14ac:dyDescent="0.35">
      <c r="V24201" s="17"/>
    </row>
    <row r="24202" spans="22:22" x14ac:dyDescent="0.35">
      <c r="V24202" s="17"/>
    </row>
    <row r="24203" spans="22:22" x14ac:dyDescent="0.35">
      <c r="V24203" s="17"/>
    </row>
    <row r="24204" spans="22:22" x14ac:dyDescent="0.35">
      <c r="V24204" s="17"/>
    </row>
    <row r="24205" spans="22:22" x14ac:dyDescent="0.35">
      <c r="V24205" s="17"/>
    </row>
    <row r="24206" spans="22:22" x14ac:dyDescent="0.35">
      <c r="V24206" s="17"/>
    </row>
    <row r="24207" spans="22:22" x14ac:dyDescent="0.35">
      <c r="V24207" s="17"/>
    </row>
    <row r="24208" spans="22:22" x14ac:dyDescent="0.35">
      <c r="V24208" s="17"/>
    </row>
    <row r="24209" spans="22:22" x14ac:dyDescent="0.35">
      <c r="V24209" s="17"/>
    </row>
    <row r="24210" spans="22:22" x14ac:dyDescent="0.35">
      <c r="V24210" s="17"/>
    </row>
    <row r="24211" spans="22:22" x14ac:dyDescent="0.35">
      <c r="V24211" s="17"/>
    </row>
    <row r="24212" spans="22:22" x14ac:dyDescent="0.35">
      <c r="V24212" s="17"/>
    </row>
    <row r="24213" spans="22:22" x14ac:dyDescent="0.35">
      <c r="V24213" s="17"/>
    </row>
    <row r="24214" spans="22:22" x14ac:dyDescent="0.35">
      <c r="V24214" s="17"/>
    </row>
    <row r="24215" spans="22:22" x14ac:dyDescent="0.35">
      <c r="V24215" s="17"/>
    </row>
    <row r="24216" spans="22:22" x14ac:dyDescent="0.35">
      <c r="V24216" s="17"/>
    </row>
    <row r="24217" spans="22:22" x14ac:dyDescent="0.35">
      <c r="V24217" s="17"/>
    </row>
    <row r="24218" spans="22:22" x14ac:dyDescent="0.35">
      <c r="V24218" s="17"/>
    </row>
    <row r="24219" spans="22:22" x14ac:dyDescent="0.35">
      <c r="V24219" s="17"/>
    </row>
    <row r="24220" spans="22:22" x14ac:dyDescent="0.35">
      <c r="V24220" s="17"/>
    </row>
    <row r="24221" spans="22:22" x14ac:dyDescent="0.35">
      <c r="V24221" s="17"/>
    </row>
    <row r="24222" spans="22:22" x14ac:dyDescent="0.35">
      <c r="V24222" s="17"/>
    </row>
    <row r="24223" spans="22:22" x14ac:dyDescent="0.35">
      <c r="V24223" s="17"/>
    </row>
    <row r="24224" spans="22:22" x14ac:dyDescent="0.35">
      <c r="V24224" s="17"/>
    </row>
    <row r="24225" spans="22:22" x14ac:dyDescent="0.35">
      <c r="V24225" s="17"/>
    </row>
    <row r="24226" spans="22:22" x14ac:dyDescent="0.35">
      <c r="V24226" s="17"/>
    </row>
    <row r="24227" spans="22:22" x14ac:dyDescent="0.35">
      <c r="V24227" s="17"/>
    </row>
    <row r="24228" spans="22:22" x14ac:dyDescent="0.35">
      <c r="V24228" s="17"/>
    </row>
    <row r="24229" spans="22:22" x14ac:dyDescent="0.35">
      <c r="V24229" s="17"/>
    </row>
    <row r="24230" spans="22:22" x14ac:dyDescent="0.35">
      <c r="V24230" s="17"/>
    </row>
    <row r="24231" spans="22:22" x14ac:dyDescent="0.35">
      <c r="V24231" s="17"/>
    </row>
    <row r="24232" spans="22:22" x14ac:dyDescent="0.35">
      <c r="V24232" s="17"/>
    </row>
    <row r="24233" spans="22:22" x14ac:dyDescent="0.35">
      <c r="V24233" s="17"/>
    </row>
    <row r="24234" spans="22:22" x14ac:dyDescent="0.35">
      <c r="V24234" s="17"/>
    </row>
    <row r="24235" spans="22:22" x14ac:dyDescent="0.35">
      <c r="V24235" s="17"/>
    </row>
    <row r="24236" spans="22:22" x14ac:dyDescent="0.35">
      <c r="V24236" s="17"/>
    </row>
    <row r="24237" spans="22:22" x14ac:dyDescent="0.35">
      <c r="V24237" s="17"/>
    </row>
    <row r="24238" spans="22:22" x14ac:dyDescent="0.35">
      <c r="V24238" s="17"/>
    </row>
    <row r="24239" spans="22:22" x14ac:dyDescent="0.35">
      <c r="V24239" s="17"/>
    </row>
    <row r="24240" spans="22:22" x14ac:dyDescent="0.35">
      <c r="V24240" s="17"/>
    </row>
    <row r="24241" spans="22:22" x14ac:dyDescent="0.35">
      <c r="V24241" s="17"/>
    </row>
    <row r="24242" spans="22:22" x14ac:dyDescent="0.35">
      <c r="V24242" s="17"/>
    </row>
    <row r="24243" spans="22:22" x14ac:dyDescent="0.35">
      <c r="V24243" s="17"/>
    </row>
    <row r="24244" spans="22:22" x14ac:dyDescent="0.35">
      <c r="V24244" s="17"/>
    </row>
    <row r="24245" spans="22:22" x14ac:dyDescent="0.35">
      <c r="V24245" s="17"/>
    </row>
    <row r="24246" spans="22:22" x14ac:dyDescent="0.35">
      <c r="V24246" s="17"/>
    </row>
    <row r="24247" spans="22:22" x14ac:dyDescent="0.35">
      <c r="V24247" s="17"/>
    </row>
    <row r="24248" spans="22:22" x14ac:dyDescent="0.35">
      <c r="V24248" s="17"/>
    </row>
    <row r="24249" spans="22:22" x14ac:dyDescent="0.35">
      <c r="V24249" s="17"/>
    </row>
    <row r="24250" spans="22:22" x14ac:dyDescent="0.35">
      <c r="V24250" s="17"/>
    </row>
    <row r="24251" spans="22:22" x14ac:dyDescent="0.35">
      <c r="V24251" s="17"/>
    </row>
    <row r="24252" spans="22:22" x14ac:dyDescent="0.35">
      <c r="V24252" s="17"/>
    </row>
    <row r="24253" spans="22:22" x14ac:dyDescent="0.35">
      <c r="V24253" s="17"/>
    </row>
    <row r="24254" spans="22:22" x14ac:dyDescent="0.35">
      <c r="V24254" s="17"/>
    </row>
    <row r="24255" spans="22:22" x14ac:dyDescent="0.35">
      <c r="V24255" s="17"/>
    </row>
    <row r="24256" spans="22:22" x14ac:dyDescent="0.35">
      <c r="V24256" s="17"/>
    </row>
    <row r="24257" spans="22:22" x14ac:dyDescent="0.35">
      <c r="V24257" s="17"/>
    </row>
    <row r="24258" spans="22:22" x14ac:dyDescent="0.35">
      <c r="V24258" s="17"/>
    </row>
    <row r="24259" spans="22:22" x14ac:dyDescent="0.35">
      <c r="V24259" s="17"/>
    </row>
    <row r="24260" spans="22:22" x14ac:dyDescent="0.35">
      <c r="V24260" s="17"/>
    </row>
    <row r="24261" spans="22:22" x14ac:dyDescent="0.35">
      <c r="V24261" s="17"/>
    </row>
    <row r="24262" spans="22:22" x14ac:dyDescent="0.35">
      <c r="V24262" s="17"/>
    </row>
    <row r="24263" spans="22:22" x14ac:dyDescent="0.35">
      <c r="V24263" s="17"/>
    </row>
    <row r="24264" spans="22:22" x14ac:dyDescent="0.35">
      <c r="V24264" s="17"/>
    </row>
    <row r="24265" spans="22:22" x14ac:dyDescent="0.35">
      <c r="V24265" s="17"/>
    </row>
    <row r="24266" spans="22:22" x14ac:dyDescent="0.35">
      <c r="V24266" s="17"/>
    </row>
    <row r="24267" spans="22:22" x14ac:dyDescent="0.35">
      <c r="V24267" s="17"/>
    </row>
    <row r="24268" spans="22:22" x14ac:dyDescent="0.35">
      <c r="V24268" s="17"/>
    </row>
    <row r="24269" spans="22:22" x14ac:dyDescent="0.35">
      <c r="V24269" s="17"/>
    </row>
    <row r="24270" spans="22:22" x14ac:dyDescent="0.35">
      <c r="V24270" s="17"/>
    </row>
    <row r="24271" spans="22:22" x14ac:dyDescent="0.35">
      <c r="V24271" s="17"/>
    </row>
    <row r="24272" spans="22:22" x14ac:dyDescent="0.35">
      <c r="V24272" s="17"/>
    </row>
    <row r="24273" spans="22:22" x14ac:dyDescent="0.35">
      <c r="V24273" s="17"/>
    </row>
    <row r="24274" spans="22:22" x14ac:dyDescent="0.35">
      <c r="V24274" s="17"/>
    </row>
    <row r="24275" spans="22:22" x14ac:dyDescent="0.35">
      <c r="V24275" s="17"/>
    </row>
    <row r="24276" spans="22:22" x14ac:dyDescent="0.35">
      <c r="V24276" s="17"/>
    </row>
    <row r="24277" spans="22:22" x14ac:dyDescent="0.35">
      <c r="V24277" s="17"/>
    </row>
    <row r="24278" spans="22:22" x14ac:dyDescent="0.35">
      <c r="V24278" s="17"/>
    </row>
    <row r="24279" spans="22:22" x14ac:dyDescent="0.35">
      <c r="V24279" s="17"/>
    </row>
    <row r="24280" spans="22:22" x14ac:dyDescent="0.35">
      <c r="V24280" s="17"/>
    </row>
    <row r="24281" spans="22:22" x14ac:dyDescent="0.35">
      <c r="V24281" s="17"/>
    </row>
    <row r="24282" spans="22:22" x14ac:dyDescent="0.35">
      <c r="V24282" s="17"/>
    </row>
    <row r="24283" spans="22:22" x14ac:dyDescent="0.35">
      <c r="V24283" s="17"/>
    </row>
    <row r="24284" spans="22:22" x14ac:dyDescent="0.35">
      <c r="V24284" s="17"/>
    </row>
    <row r="24285" spans="22:22" x14ac:dyDescent="0.35">
      <c r="V24285" s="17"/>
    </row>
    <row r="24286" spans="22:22" x14ac:dyDescent="0.35">
      <c r="V24286" s="17"/>
    </row>
    <row r="24287" spans="22:22" x14ac:dyDescent="0.35">
      <c r="V24287" s="17"/>
    </row>
    <row r="24288" spans="22:22" x14ac:dyDescent="0.35">
      <c r="V24288" s="17"/>
    </row>
    <row r="24289" spans="22:22" x14ac:dyDescent="0.35">
      <c r="V24289" s="17"/>
    </row>
    <row r="24290" spans="22:22" x14ac:dyDescent="0.35">
      <c r="V24290" s="17"/>
    </row>
    <row r="24291" spans="22:22" x14ac:dyDescent="0.35">
      <c r="V24291" s="17"/>
    </row>
    <row r="24292" spans="22:22" x14ac:dyDescent="0.35">
      <c r="V24292" s="17"/>
    </row>
    <row r="24293" spans="22:22" x14ac:dyDescent="0.35">
      <c r="V24293" s="17"/>
    </row>
    <row r="24294" spans="22:22" x14ac:dyDescent="0.35">
      <c r="V24294" s="17"/>
    </row>
    <row r="24295" spans="22:22" x14ac:dyDescent="0.35">
      <c r="V24295" s="17"/>
    </row>
    <row r="24296" spans="22:22" x14ac:dyDescent="0.35">
      <c r="V24296" s="17"/>
    </row>
    <row r="24297" spans="22:22" x14ac:dyDescent="0.35">
      <c r="V24297" s="17"/>
    </row>
    <row r="24298" spans="22:22" x14ac:dyDescent="0.35">
      <c r="V24298" s="17"/>
    </row>
    <row r="24299" spans="22:22" x14ac:dyDescent="0.35">
      <c r="V24299" s="17"/>
    </row>
    <row r="24300" spans="22:22" x14ac:dyDescent="0.35">
      <c r="V24300" s="17"/>
    </row>
    <row r="24301" spans="22:22" x14ac:dyDescent="0.35">
      <c r="V24301" s="17"/>
    </row>
    <row r="24302" spans="22:22" x14ac:dyDescent="0.35">
      <c r="V24302" s="17"/>
    </row>
    <row r="24303" spans="22:22" x14ac:dyDescent="0.35">
      <c r="V24303" s="17"/>
    </row>
    <row r="24304" spans="22:22" x14ac:dyDescent="0.35">
      <c r="V24304" s="17"/>
    </row>
    <row r="24305" spans="22:22" x14ac:dyDescent="0.35">
      <c r="V24305" s="17"/>
    </row>
    <row r="24306" spans="22:22" x14ac:dyDescent="0.35">
      <c r="V24306" s="17"/>
    </row>
    <row r="24307" spans="22:22" x14ac:dyDescent="0.35">
      <c r="V24307" s="17"/>
    </row>
    <row r="24308" spans="22:22" x14ac:dyDescent="0.35">
      <c r="V24308" s="17"/>
    </row>
    <row r="24309" spans="22:22" x14ac:dyDescent="0.35">
      <c r="V24309" s="17"/>
    </row>
    <row r="24310" spans="22:22" x14ac:dyDescent="0.35">
      <c r="V24310" s="17"/>
    </row>
    <row r="24311" spans="22:22" x14ac:dyDescent="0.35">
      <c r="V24311" s="17"/>
    </row>
    <row r="24312" spans="22:22" x14ac:dyDescent="0.35">
      <c r="V24312" s="17"/>
    </row>
    <row r="24313" spans="22:22" x14ac:dyDescent="0.35">
      <c r="V24313" s="17"/>
    </row>
    <row r="24314" spans="22:22" x14ac:dyDescent="0.35">
      <c r="V24314" s="17"/>
    </row>
    <row r="24315" spans="22:22" x14ac:dyDescent="0.35">
      <c r="V24315" s="17"/>
    </row>
    <row r="24316" spans="22:22" x14ac:dyDescent="0.35">
      <c r="V24316" s="17"/>
    </row>
    <row r="24317" spans="22:22" x14ac:dyDescent="0.35">
      <c r="V24317" s="17"/>
    </row>
    <row r="24318" spans="22:22" x14ac:dyDescent="0.35">
      <c r="V24318" s="17"/>
    </row>
    <row r="24319" spans="22:22" x14ac:dyDescent="0.35">
      <c r="V24319" s="17"/>
    </row>
    <row r="24320" spans="22:22" x14ac:dyDescent="0.35">
      <c r="V24320" s="17"/>
    </row>
    <row r="24321" spans="22:22" x14ac:dyDescent="0.35">
      <c r="V24321" s="17"/>
    </row>
    <row r="24322" spans="22:22" x14ac:dyDescent="0.35">
      <c r="V24322" s="17"/>
    </row>
    <row r="24323" spans="22:22" x14ac:dyDescent="0.35">
      <c r="V24323" s="17"/>
    </row>
    <row r="24324" spans="22:22" x14ac:dyDescent="0.35">
      <c r="V24324" s="17"/>
    </row>
    <row r="24325" spans="22:22" x14ac:dyDescent="0.35">
      <c r="V24325" s="17"/>
    </row>
    <row r="24326" spans="22:22" x14ac:dyDescent="0.35">
      <c r="V24326" s="17"/>
    </row>
    <row r="24327" spans="22:22" x14ac:dyDescent="0.35">
      <c r="V24327" s="17"/>
    </row>
    <row r="24328" spans="22:22" x14ac:dyDescent="0.35">
      <c r="V24328" s="17"/>
    </row>
    <row r="24329" spans="22:22" x14ac:dyDescent="0.35">
      <c r="V24329" s="17"/>
    </row>
    <row r="24330" spans="22:22" x14ac:dyDescent="0.35">
      <c r="V24330" s="17"/>
    </row>
    <row r="24331" spans="22:22" x14ac:dyDescent="0.35">
      <c r="V24331" s="17"/>
    </row>
    <row r="24332" spans="22:22" x14ac:dyDescent="0.35">
      <c r="V24332" s="17"/>
    </row>
    <row r="24333" spans="22:22" x14ac:dyDescent="0.35">
      <c r="V24333" s="17"/>
    </row>
    <row r="24334" spans="22:22" x14ac:dyDescent="0.35">
      <c r="V24334" s="17"/>
    </row>
    <row r="24335" spans="22:22" x14ac:dyDescent="0.35">
      <c r="V24335" s="17"/>
    </row>
    <row r="24336" spans="22:22" x14ac:dyDescent="0.35">
      <c r="V24336" s="17"/>
    </row>
    <row r="24337" spans="22:22" x14ac:dyDescent="0.35">
      <c r="V24337" s="17"/>
    </row>
    <row r="24338" spans="22:22" x14ac:dyDescent="0.35">
      <c r="V24338" s="17"/>
    </row>
    <row r="24339" spans="22:22" x14ac:dyDescent="0.35">
      <c r="V24339" s="17"/>
    </row>
    <row r="24340" spans="22:22" x14ac:dyDescent="0.35">
      <c r="V24340" s="17"/>
    </row>
    <row r="24341" spans="22:22" x14ac:dyDescent="0.35">
      <c r="V24341" s="17"/>
    </row>
    <row r="24342" spans="22:22" x14ac:dyDescent="0.35">
      <c r="V24342" s="17"/>
    </row>
    <row r="24343" spans="22:22" x14ac:dyDescent="0.35">
      <c r="V24343" s="17"/>
    </row>
    <row r="24344" spans="22:22" x14ac:dyDescent="0.35">
      <c r="V24344" s="17"/>
    </row>
    <row r="24345" spans="22:22" x14ac:dyDescent="0.35">
      <c r="V24345" s="17"/>
    </row>
    <row r="24346" spans="22:22" x14ac:dyDescent="0.35">
      <c r="V24346" s="17"/>
    </row>
    <row r="24347" spans="22:22" x14ac:dyDescent="0.35">
      <c r="V24347" s="17"/>
    </row>
    <row r="24348" spans="22:22" x14ac:dyDescent="0.35">
      <c r="V24348" s="17"/>
    </row>
    <row r="24349" spans="22:22" x14ac:dyDescent="0.35">
      <c r="V24349" s="17"/>
    </row>
    <row r="24350" spans="22:22" x14ac:dyDescent="0.35">
      <c r="V24350" s="17"/>
    </row>
    <row r="24351" spans="22:22" x14ac:dyDescent="0.35">
      <c r="V24351" s="17"/>
    </row>
    <row r="24352" spans="22:22" x14ac:dyDescent="0.35">
      <c r="V24352" s="17"/>
    </row>
    <row r="24353" spans="22:22" x14ac:dyDescent="0.35">
      <c r="V24353" s="17"/>
    </row>
    <row r="24354" spans="22:22" x14ac:dyDescent="0.35">
      <c r="V24354" s="17"/>
    </row>
    <row r="24355" spans="22:22" x14ac:dyDescent="0.35">
      <c r="V24355" s="17"/>
    </row>
    <row r="24356" spans="22:22" x14ac:dyDescent="0.35">
      <c r="V24356" s="17"/>
    </row>
    <row r="24357" spans="22:22" x14ac:dyDescent="0.35">
      <c r="V24357" s="17"/>
    </row>
    <row r="24358" spans="22:22" x14ac:dyDescent="0.35">
      <c r="V24358" s="17"/>
    </row>
    <row r="24359" spans="22:22" x14ac:dyDescent="0.35">
      <c r="V24359" s="17"/>
    </row>
    <row r="24360" spans="22:22" x14ac:dyDescent="0.35">
      <c r="V24360" s="17"/>
    </row>
    <row r="24361" spans="22:22" x14ac:dyDescent="0.35">
      <c r="V24361" s="17"/>
    </row>
    <row r="24362" spans="22:22" x14ac:dyDescent="0.35">
      <c r="V24362" s="17"/>
    </row>
    <row r="24363" spans="22:22" x14ac:dyDescent="0.35">
      <c r="V24363" s="17"/>
    </row>
    <row r="24364" spans="22:22" x14ac:dyDescent="0.35">
      <c r="V24364" s="17"/>
    </row>
    <row r="24365" spans="22:22" x14ac:dyDescent="0.35">
      <c r="V24365" s="17"/>
    </row>
    <row r="24366" spans="22:22" x14ac:dyDescent="0.35">
      <c r="V24366" s="17"/>
    </row>
    <row r="24367" spans="22:22" x14ac:dyDescent="0.35">
      <c r="V24367" s="17"/>
    </row>
    <row r="24368" spans="22:22" x14ac:dyDescent="0.35">
      <c r="V24368" s="17"/>
    </row>
    <row r="24369" spans="22:22" x14ac:dyDescent="0.35">
      <c r="V24369" s="17"/>
    </row>
    <row r="24370" spans="22:22" x14ac:dyDescent="0.35">
      <c r="V24370" s="17"/>
    </row>
    <row r="24371" spans="22:22" x14ac:dyDescent="0.35">
      <c r="V24371" s="17"/>
    </row>
    <row r="24372" spans="22:22" x14ac:dyDescent="0.35">
      <c r="V24372" s="17"/>
    </row>
    <row r="24373" spans="22:22" x14ac:dyDescent="0.35">
      <c r="V24373" s="17"/>
    </row>
    <row r="24374" spans="22:22" x14ac:dyDescent="0.35">
      <c r="V24374" s="17"/>
    </row>
    <row r="24375" spans="22:22" x14ac:dyDescent="0.35">
      <c r="V24375" s="17"/>
    </row>
    <row r="24376" spans="22:22" x14ac:dyDescent="0.35">
      <c r="V24376" s="17"/>
    </row>
    <row r="24377" spans="22:22" x14ac:dyDescent="0.35">
      <c r="V24377" s="17"/>
    </row>
    <row r="24378" spans="22:22" x14ac:dyDescent="0.35">
      <c r="V24378" s="17"/>
    </row>
    <row r="24379" spans="22:22" x14ac:dyDescent="0.35">
      <c r="V24379" s="17"/>
    </row>
    <row r="24380" spans="22:22" x14ac:dyDescent="0.35">
      <c r="V24380" s="17"/>
    </row>
    <row r="24381" spans="22:22" x14ac:dyDescent="0.35">
      <c r="V24381" s="17"/>
    </row>
    <row r="24382" spans="22:22" x14ac:dyDescent="0.35">
      <c r="V24382" s="17"/>
    </row>
    <row r="24383" spans="22:22" x14ac:dyDescent="0.35">
      <c r="V24383" s="17"/>
    </row>
    <row r="24384" spans="22:22" x14ac:dyDescent="0.35">
      <c r="V24384" s="17"/>
    </row>
    <row r="24385" spans="22:22" x14ac:dyDescent="0.35">
      <c r="V24385" s="17"/>
    </row>
    <row r="24386" spans="22:22" x14ac:dyDescent="0.35">
      <c r="V24386" s="17"/>
    </row>
    <row r="24387" spans="22:22" x14ac:dyDescent="0.35">
      <c r="V24387" s="17"/>
    </row>
    <row r="24388" spans="22:22" x14ac:dyDescent="0.35">
      <c r="V24388" s="17"/>
    </row>
    <row r="24389" spans="22:22" x14ac:dyDescent="0.35">
      <c r="V24389" s="17"/>
    </row>
    <row r="24390" spans="22:22" x14ac:dyDescent="0.35">
      <c r="V24390" s="17"/>
    </row>
    <row r="24391" spans="22:22" x14ac:dyDescent="0.35">
      <c r="V24391" s="17"/>
    </row>
    <row r="24392" spans="22:22" x14ac:dyDescent="0.35">
      <c r="V24392" s="17"/>
    </row>
    <row r="24393" spans="22:22" x14ac:dyDescent="0.35">
      <c r="V24393" s="17"/>
    </row>
    <row r="24394" spans="22:22" x14ac:dyDescent="0.35">
      <c r="V24394" s="17"/>
    </row>
    <row r="24395" spans="22:22" x14ac:dyDescent="0.35">
      <c r="V24395" s="17"/>
    </row>
    <row r="24396" spans="22:22" x14ac:dyDescent="0.35">
      <c r="V24396" s="17"/>
    </row>
    <row r="24397" spans="22:22" x14ac:dyDescent="0.35">
      <c r="V24397" s="17"/>
    </row>
    <row r="24398" spans="22:22" x14ac:dyDescent="0.35">
      <c r="V24398" s="17"/>
    </row>
    <row r="24399" spans="22:22" x14ac:dyDescent="0.35">
      <c r="V24399" s="17"/>
    </row>
    <row r="24400" spans="22:22" x14ac:dyDescent="0.35">
      <c r="V24400" s="17"/>
    </row>
    <row r="24401" spans="22:22" x14ac:dyDescent="0.35">
      <c r="V24401" s="17"/>
    </row>
    <row r="24402" spans="22:22" x14ac:dyDescent="0.35">
      <c r="V24402" s="17"/>
    </row>
    <row r="24403" spans="22:22" x14ac:dyDescent="0.35">
      <c r="V24403" s="17"/>
    </row>
    <row r="24404" spans="22:22" x14ac:dyDescent="0.35">
      <c r="V24404" s="17"/>
    </row>
    <row r="24405" spans="22:22" x14ac:dyDescent="0.35">
      <c r="V24405" s="17"/>
    </row>
    <row r="24406" spans="22:22" x14ac:dyDescent="0.35">
      <c r="V24406" s="17"/>
    </row>
    <row r="24407" spans="22:22" x14ac:dyDescent="0.35">
      <c r="V24407" s="17"/>
    </row>
    <row r="24408" spans="22:22" x14ac:dyDescent="0.35">
      <c r="V24408" s="17"/>
    </row>
    <row r="24409" spans="22:22" x14ac:dyDescent="0.35">
      <c r="V24409" s="17"/>
    </row>
    <row r="24410" spans="22:22" x14ac:dyDescent="0.35">
      <c r="V24410" s="17"/>
    </row>
    <row r="24411" spans="22:22" x14ac:dyDescent="0.35">
      <c r="V24411" s="17"/>
    </row>
    <row r="24412" spans="22:22" x14ac:dyDescent="0.35">
      <c r="V24412" s="17"/>
    </row>
    <row r="24413" spans="22:22" x14ac:dyDescent="0.35">
      <c r="V24413" s="17"/>
    </row>
    <row r="24414" spans="22:22" x14ac:dyDescent="0.35">
      <c r="V24414" s="17"/>
    </row>
    <row r="24415" spans="22:22" x14ac:dyDescent="0.35">
      <c r="V24415" s="17"/>
    </row>
    <row r="24416" spans="22:22" x14ac:dyDescent="0.35">
      <c r="V24416" s="17"/>
    </row>
    <row r="24417" spans="22:22" x14ac:dyDescent="0.35">
      <c r="V24417" s="17"/>
    </row>
    <row r="24418" spans="22:22" x14ac:dyDescent="0.35">
      <c r="V24418" s="17"/>
    </row>
    <row r="24419" spans="22:22" x14ac:dyDescent="0.35">
      <c r="V24419" s="17"/>
    </row>
    <row r="24420" spans="22:22" x14ac:dyDescent="0.35">
      <c r="V24420" s="17"/>
    </row>
    <row r="24421" spans="22:22" x14ac:dyDescent="0.35">
      <c r="V24421" s="17"/>
    </row>
    <row r="24422" spans="22:22" x14ac:dyDescent="0.35">
      <c r="V24422" s="17"/>
    </row>
    <row r="24423" spans="22:22" x14ac:dyDescent="0.35">
      <c r="V24423" s="17"/>
    </row>
    <row r="24424" spans="22:22" x14ac:dyDescent="0.35">
      <c r="V24424" s="17"/>
    </row>
    <row r="24425" spans="22:22" x14ac:dyDescent="0.35">
      <c r="V24425" s="17"/>
    </row>
    <row r="24426" spans="22:22" x14ac:dyDescent="0.35">
      <c r="V24426" s="17"/>
    </row>
    <row r="24427" spans="22:22" x14ac:dyDescent="0.35">
      <c r="V24427" s="17"/>
    </row>
    <row r="24428" spans="22:22" x14ac:dyDescent="0.35">
      <c r="V24428" s="17"/>
    </row>
    <row r="24429" spans="22:22" x14ac:dyDescent="0.35">
      <c r="V24429" s="17"/>
    </row>
    <row r="24430" spans="22:22" x14ac:dyDescent="0.35">
      <c r="V24430" s="17"/>
    </row>
    <row r="24431" spans="22:22" x14ac:dyDescent="0.35">
      <c r="V24431" s="17"/>
    </row>
    <row r="24432" spans="22:22" x14ac:dyDescent="0.35">
      <c r="V24432" s="17"/>
    </row>
    <row r="24433" spans="22:22" x14ac:dyDescent="0.35">
      <c r="V24433" s="17"/>
    </row>
    <row r="24434" spans="22:22" x14ac:dyDescent="0.35">
      <c r="V24434" s="17"/>
    </row>
    <row r="24435" spans="22:22" x14ac:dyDescent="0.35">
      <c r="V24435" s="17"/>
    </row>
    <row r="24436" spans="22:22" x14ac:dyDescent="0.35">
      <c r="V24436" s="17"/>
    </row>
    <row r="24437" spans="22:22" x14ac:dyDescent="0.35">
      <c r="V24437" s="17"/>
    </row>
    <row r="24438" spans="22:22" x14ac:dyDescent="0.35">
      <c r="V24438" s="17"/>
    </row>
    <row r="24439" spans="22:22" x14ac:dyDescent="0.35">
      <c r="V24439" s="17"/>
    </row>
    <row r="24440" spans="22:22" x14ac:dyDescent="0.35">
      <c r="V24440" s="17"/>
    </row>
    <row r="24441" spans="22:22" x14ac:dyDescent="0.35">
      <c r="V24441" s="17"/>
    </row>
    <row r="24442" spans="22:22" x14ac:dyDescent="0.35">
      <c r="V24442" s="17"/>
    </row>
    <row r="24443" spans="22:22" x14ac:dyDescent="0.35">
      <c r="V24443" s="17"/>
    </row>
    <row r="24444" spans="22:22" x14ac:dyDescent="0.35">
      <c r="V24444" s="17"/>
    </row>
    <row r="24445" spans="22:22" x14ac:dyDescent="0.35">
      <c r="V24445" s="17"/>
    </row>
    <row r="24446" spans="22:22" x14ac:dyDescent="0.35">
      <c r="V24446" s="17"/>
    </row>
    <row r="24447" spans="22:22" x14ac:dyDescent="0.35">
      <c r="V24447" s="17"/>
    </row>
    <row r="24448" spans="22:22" x14ac:dyDescent="0.35">
      <c r="V24448" s="17"/>
    </row>
    <row r="24449" spans="22:22" x14ac:dyDescent="0.35">
      <c r="V24449" s="17"/>
    </row>
    <row r="24450" spans="22:22" x14ac:dyDescent="0.35">
      <c r="V24450" s="17"/>
    </row>
    <row r="24451" spans="22:22" x14ac:dyDescent="0.35">
      <c r="V24451" s="17"/>
    </row>
    <row r="24452" spans="22:22" x14ac:dyDescent="0.35">
      <c r="V24452" s="17"/>
    </row>
    <row r="24453" spans="22:22" x14ac:dyDescent="0.35">
      <c r="V24453" s="17"/>
    </row>
    <row r="24454" spans="22:22" x14ac:dyDescent="0.35">
      <c r="V24454" s="17"/>
    </row>
    <row r="24455" spans="22:22" x14ac:dyDescent="0.35">
      <c r="V24455" s="17"/>
    </row>
    <row r="24456" spans="22:22" x14ac:dyDescent="0.35">
      <c r="V24456" s="17"/>
    </row>
    <row r="24457" spans="22:22" x14ac:dyDescent="0.35">
      <c r="V24457" s="17"/>
    </row>
    <row r="24458" spans="22:22" x14ac:dyDescent="0.35">
      <c r="V24458" s="17"/>
    </row>
    <row r="24459" spans="22:22" x14ac:dyDescent="0.35">
      <c r="V24459" s="17"/>
    </row>
    <row r="24460" spans="22:22" x14ac:dyDescent="0.35">
      <c r="V24460" s="17"/>
    </row>
    <row r="24461" spans="22:22" x14ac:dyDescent="0.35">
      <c r="V24461" s="17"/>
    </row>
    <row r="24462" spans="22:22" x14ac:dyDescent="0.35">
      <c r="V24462" s="17"/>
    </row>
    <row r="24463" spans="22:22" x14ac:dyDescent="0.35">
      <c r="V24463" s="17"/>
    </row>
    <row r="24464" spans="22:22" x14ac:dyDescent="0.35">
      <c r="V24464" s="17"/>
    </row>
    <row r="24465" spans="22:22" x14ac:dyDescent="0.35">
      <c r="V24465" s="17"/>
    </row>
    <row r="24466" spans="22:22" x14ac:dyDescent="0.35">
      <c r="V24466" s="17"/>
    </row>
    <row r="24467" spans="22:22" x14ac:dyDescent="0.35">
      <c r="V24467" s="17"/>
    </row>
    <row r="24468" spans="22:22" x14ac:dyDescent="0.35">
      <c r="V24468" s="17"/>
    </row>
    <row r="24469" spans="22:22" x14ac:dyDescent="0.35">
      <c r="V24469" s="17"/>
    </row>
    <row r="24470" spans="22:22" x14ac:dyDescent="0.35">
      <c r="V24470" s="17"/>
    </row>
    <row r="24471" spans="22:22" x14ac:dyDescent="0.35">
      <c r="V24471" s="17"/>
    </row>
    <row r="24472" spans="22:22" x14ac:dyDescent="0.35">
      <c r="V24472" s="17"/>
    </row>
    <row r="24473" spans="22:22" x14ac:dyDescent="0.35">
      <c r="V24473" s="17"/>
    </row>
    <row r="24474" spans="22:22" x14ac:dyDescent="0.35">
      <c r="V24474" s="17"/>
    </row>
    <row r="24475" spans="22:22" x14ac:dyDescent="0.35">
      <c r="V24475" s="17"/>
    </row>
    <row r="24476" spans="22:22" x14ac:dyDescent="0.35">
      <c r="V24476" s="17"/>
    </row>
    <row r="24477" spans="22:22" x14ac:dyDescent="0.35">
      <c r="V24477" s="17"/>
    </row>
    <row r="24478" spans="22:22" x14ac:dyDescent="0.35">
      <c r="V24478" s="17"/>
    </row>
    <row r="24479" spans="22:22" x14ac:dyDescent="0.35">
      <c r="V24479" s="17"/>
    </row>
    <row r="24480" spans="22:22" x14ac:dyDescent="0.35">
      <c r="V24480" s="17"/>
    </row>
    <row r="24481" spans="22:22" x14ac:dyDescent="0.35">
      <c r="V24481" s="17"/>
    </row>
    <row r="24482" spans="22:22" x14ac:dyDescent="0.35">
      <c r="V24482" s="17"/>
    </row>
    <row r="24483" spans="22:22" x14ac:dyDescent="0.35">
      <c r="V24483" s="17"/>
    </row>
    <row r="24484" spans="22:22" x14ac:dyDescent="0.35">
      <c r="V24484" s="17"/>
    </row>
    <row r="24485" spans="22:22" x14ac:dyDescent="0.35">
      <c r="V24485" s="17"/>
    </row>
    <row r="24486" spans="22:22" x14ac:dyDescent="0.35">
      <c r="V24486" s="17"/>
    </row>
    <row r="24487" spans="22:22" x14ac:dyDescent="0.35">
      <c r="V24487" s="17"/>
    </row>
    <row r="24488" spans="22:22" x14ac:dyDescent="0.35">
      <c r="V24488" s="17"/>
    </row>
    <row r="24489" spans="22:22" x14ac:dyDescent="0.35">
      <c r="V24489" s="17"/>
    </row>
    <row r="24490" spans="22:22" x14ac:dyDescent="0.35">
      <c r="V24490" s="17"/>
    </row>
    <row r="24491" spans="22:22" x14ac:dyDescent="0.35">
      <c r="V24491" s="17"/>
    </row>
    <row r="24492" spans="22:22" x14ac:dyDescent="0.35">
      <c r="V24492" s="17"/>
    </row>
    <row r="24493" spans="22:22" x14ac:dyDescent="0.35">
      <c r="V24493" s="17"/>
    </row>
    <row r="24494" spans="22:22" x14ac:dyDescent="0.35">
      <c r="V24494" s="17"/>
    </row>
    <row r="24495" spans="22:22" x14ac:dyDescent="0.35">
      <c r="V24495" s="17"/>
    </row>
    <row r="24496" spans="22:22" x14ac:dyDescent="0.35">
      <c r="V24496" s="17"/>
    </row>
    <row r="24497" spans="22:22" x14ac:dyDescent="0.35">
      <c r="V24497" s="17"/>
    </row>
    <row r="24498" spans="22:22" x14ac:dyDescent="0.35">
      <c r="V24498" s="17"/>
    </row>
    <row r="24499" spans="22:22" x14ac:dyDescent="0.35">
      <c r="V24499" s="17"/>
    </row>
    <row r="24500" spans="22:22" x14ac:dyDescent="0.35">
      <c r="V24500" s="17"/>
    </row>
    <row r="24501" spans="22:22" x14ac:dyDescent="0.35">
      <c r="V24501" s="17"/>
    </row>
    <row r="24502" spans="22:22" x14ac:dyDescent="0.35">
      <c r="V24502" s="17"/>
    </row>
    <row r="24503" spans="22:22" x14ac:dyDescent="0.35">
      <c r="V24503" s="17"/>
    </row>
    <row r="24504" spans="22:22" x14ac:dyDescent="0.35">
      <c r="V24504" s="17"/>
    </row>
    <row r="24505" spans="22:22" x14ac:dyDescent="0.35">
      <c r="V24505" s="17"/>
    </row>
    <row r="24506" spans="22:22" x14ac:dyDescent="0.35">
      <c r="V24506" s="17"/>
    </row>
    <row r="24507" spans="22:22" x14ac:dyDescent="0.35">
      <c r="V24507" s="17"/>
    </row>
    <row r="24508" spans="22:22" x14ac:dyDescent="0.35">
      <c r="V24508" s="17"/>
    </row>
    <row r="24509" spans="22:22" x14ac:dyDescent="0.35">
      <c r="V24509" s="17"/>
    </row>
    <row r="24510" spans="22:22" x14ac:dyDescent="0.35">
      <c r="V24510" s="17"/>
    </row>
    <row r="24511" spans="22:22" x14ac:dyDescent="0.35">
      <c r="V24511" s="17"/>
    </row>
    <row r="24512" spans="22:22" x14ac:dyDescent="0.35">
      <c r="V24512" s="17"/>
    </row>
    <row r="24513" spans="22:22" x14ac:dyDescent="0.35">
      <c r="V24513" s="17"/>
    </row>
    <row r="24514" spans="22:22" x14ac:dyDescent="0.35">
      <c r="V24514" s="17"/>
    </row>
    <row r="24515" spans="22:22" x14ac:dyDescent="0.35">
      <c r="V24515" s="17"/>
    </row>
    <row r="24516" spans="22:22" x14ac:dyDescent="0.35">
      <c r="V24516" s="17"/>
    </row>
    <row r="24517" spans="22:22" x14ac:dyDescent="0.35">
      <c r="V24517" s="17"/>
    </row>
    <row r="24518" spans="22:22" x14ac:dyDescent="0.35">
      <c r="V24518" s="17"/>
    </row>
    <row r="24519" spans="22:22" x14ac:dyDescent="0.35">
      <c r="V24519" s="17"/>
    </row>
    <row r="24520" spans="22:22" x14ac:dyDescent="0.35">
      <c r="V24520" s="17"/>
    </row>
    <row r="24521" spans="22:22" x14ac:dyDescent="0.35">
      <c r="V24521" s="17"/>
    </row>
    <row r="24522" spans="22:22" x14ac:dyDescent="0.35">
      <c r="V24522" s="17"/>
    </row>
    <row r="24523" spans="22:22" x14ac:dyDescent="0.35">
      <c r="V24523" s="17"/>
    </row>
    <row r="24524" spans="22:22" x14ac:dyDescent="0.35">
      <c r="V24524" s="17"/>
    </row>
    <row r="24525" spans="22:22" x14ac:dyDescent="0.35">
      <c r="V24525" s="17"/>
    </row>
    <row r="24526" spans="22:22" x14ac:dyDescent="0.35">
      <c r="V24526" s="17"/>
    </row>
    <row r="24527" spans="22:22" x14ac:dyDescent="0.35">
      <c r="V24527" s="17"/>
    </row>
    <row r="24528" spans="22:22" x14ac:dyDescent="0.35">
      <c r="V24528" s="17"/>
    </row>
    <row r="24529" spans="22:22" x14ac:dyDescent="0.35">
      <c r="V24529" s="17"/>
    </row>
    <row r="24530" spans="22:22" x14ac:dyDescent="0.35">
      <c r="V24530" s="17"/>
    </row>
    <row r="24531" spans="22:22" x14ac:dyDescent="0.35">
      <c r="V24531" s="17"/>
    </row>
    <row r="24532" spans="22:22" x14ac:dyDescent="0.35">
      <c r="V24532" s="17"/>
    </row>
    <row r="24533" spans="22:22" x14ac:dyDescent="0.35">
      <c r="V24533" s="17"/>
    </row>
    <row r="24534" spans="22:22" x14ac:dyDescent="0.35">
      <c r="V24534" s="17"/>
    </row>
    <row r="24535" spans="22:22" x14ac:dyDescent="0.35">
      <c r="V24535" s="17"/>
    </row>
    <row r="24536" spans="22:22" x14ac:dyDescent="0.35">
      <c r="V24536" s="17"/>
    </row>
    <row r="24537" spans="22:22" x14ac:dyDescent="0.35">
      <c r="V24537" s="17"/>
    </row>
    <row r="24538" spans="22:22" x14ac:dyDescent="0.35">
      <c r="V24538" s="17"/>
    </row>
    <row r="24539" spans="22:22" x14ac:dyDescent="0.35">
      <c r="V24539" s="17"/>
    </row>
    <row r="24540" spans="22:22" x14ac:dyDescent="0.35">
      <c r="V24540" s="17"/>
    </row>
    <row r="24541" spans="22:22" x14ac:dyDescent="0.35">
      <c r="V24541" s="17"/>
    </row>
    <row r="24542" spans="22:22" x14ac:dyDescent="0.35">
      <c r="V24542" s="17"/>
    </row>
    <row r="24543" spans="22:22" x14ac:dyDescent="0.35">
      <c r="V24543" s="17"/>
    </row>
    <row r="24544" spans="22:22" x14ac:dyDescent="0.35">
      <c r="V24544" s="17"/>
    </row>
    <row r="24545" spans="22:22" x14ac:dyDescent="0.35">
      <c r="V24545" s="17"/>
    </row>
    <row r="24546" spans="22:22" x14ac:dyDescent="0.35">
      <c r="V24546" s="17"/>
    </row>
    <row r="24547" spans="22:22" x14ac:dyDescent="0.35">
      <c r="V24547" s="17"/>
    </row>
    <row r="24548" spans="22:22" x14ac:dyDescent="0.35">
      <c r="V24548" s="17"/>
    </row>
    <row r="24549" spans="22:22" x14ac:dyDescent="0.35">
      <c r="V24549" s="17"/>
    </row>
    <row r="24550" spans="22:22" x14ac:dyDescent="0.35">
      <c r="V24550" s="17"/>
    </row>
    <row r="24551" spans="22:22" x14ac:dyDescent="0.35">
      <c r="V24551" s="17"/>
    </row>
    <row r="24552" spans="22:22" x14ac:dyDescent="0.35">
      <c r="V24552" s="17"/>
    </row>
    <row r="24553" spans="22:22" x14ac:dyDescent="0.35">
      <c r="V24553" s="17"/>
    </row>
    <row r="24554" spans="22:22" x14ac:dyDescent="0.35">
      <c r="V24554" s="17"/>
    </row>
    <row r="24555" spans="22:22" x14ac:dyDescent="0.35">
      <c r="V24555" s="17"/>
    </row>
    <row r="24556" spans="22:22" x14ac:dyDescent="0.35">
      <c r="V24556" s="17"/>
    </row>
    <row r="24557" spans="22:22" x14ac:dyDescent="0.35">
      <c r="V24557" s="17"/>
    </row>
    <row r="24558" spans="22:22" x14ac:dyDescent="0.35">
      <c r="V24558" s="17"/>
    </row>
    <row r="24559" spans="22:22" x14ac:dyDescent="0.35">
      <c r="V24559" s="17"/>
    </row>
    <row r="24560" spans="22:22" x14ac:dyDescent="0.35">
      <c r="V24560" s="17"/>
    </row>
    <row r="24561" spans="22:22" x14ac:dyDescent="0.35">
      <c r="V24561" s="17"/>
    </row>
    <row r="24562" spans="22:22" x14ac:dyDescent="0.35">
      <c r="V24562" s="17"/>
    </row>
    <row r="24563" spans="22:22" x14ac:dyDescent="0.35">
      <c r="V24563" s="17"/>
    </row>
    <row r="24564" spans="22:22" x14ac:dyDescent="0.35">
      <c r="V24564" s="17"/>
    </row>
    <row r="24565" spans="22:22" x14ac:dyDescent="0.35">
      <c r="V24565" s="17"/>
    </row>
    <row r="24566" spans="22:22" x14ac:dyDescent="0.35">
      <c r="V24566" s="17"/>
    </row>
    <row r="24567" spans="22:22" x14ac:dyDescent="0.35">
      <c r="V24567" s="17"/>
    </row>
    <row r="24568" spans="22:22" x14ac:dyDescent="0.35">
      <c r="V24568" s="17"/>
    </row>
    <row r="24569" spans="22:22" x14ac:dyDescent="0.35">
      <c r="V24569" s="17"/>
    </row>
    <row r="24570" spans="22:22" x14ac:dyDescent="0.35">
      <c r="V24570" s="17"/>
    </row>
    <row r="24571" spans="22:22" x14ac:dyDescent="0.35">
      <c r="V24571" s="17"/>
    </row>
    <row r="24572" spans="22:22" x14ac:dyDescent="0.35">
      <c r="V24572" s="17"/>
    </row>
    <row r="24573" spans="22:22" x14ac:dyDescent="0.35">
      <c r="V24573" s="17"/>
    </row>
    <row r="24574" spans="22:22" x14ac:dyDescent="0.35">
      <c r="V24574" s="17"/>
    </row>
    <row r="24575" spans="22:22" x14ac:dyDescent="0.35">
      <c r="V24575" s="17"/>
    </row>
    <row r="24576" spans="22:22" x14ac:dyDescent="0.35">
      <c r="V24576" s="17"/>
    </row>
    <row r="24577" spans="22:22" x14ac:dyDescent="0.35">
      <c r="V24577" s="17"/>
    </row>
    <row r="24578" spans="22:22" x14ac:dyDescent="0.35">
      <c r="V24578" s="17"/>
    </row>
    <row r="24579" spans="22:22" x14ac:dyDescent="0.35">
      <c r="V24579" s="17"/>
    </row>
    <row r="24580" spans="22:22" x14ac:dyDescent="0.35">
      <c r="V24580" s="17"/>
    </row>
    <row r="24581" spans="22:22" x14ac:dyDescent="0.35">
      <c r="V24581" s="17"/>
    </row>
    <row r="24582" spans="22:22" x14ac:dyDescent="0.35">
      <c r="V24582" s="17"/>
    </row>
    <row r="24583" spans="22:22" x14ac:dyDescent="0.35">
      <c r="V24583" s="17"/>
    </row>
    <row r="24584" spans="22:22" x14ac:dyDescent="0.35">
      <c r="V24584" s="17"/>
    </row>
    <row r="24585" spans="22:22" x14ac:dyDescent="0.35">
      <c r="V24585" s="17"/>
    </row>
    <row r="24586" spans="22:22" x14ac:dyDescent="0.35">
      <c r="V24586" s="17"/>
    </row>
    <row r="24587" spans="22:22" x14ac:dyDescent="0.35">
      <c r="V24587" s="17"/>
    </row>
    <row r="24588" spans="22:22" x14ac:dyDescent="0.35">
      <c r="V24588" s="17"/>
    </row>
    <row r="24589" spans="22:22" x14ac:dyDescent="0.35">
      <c r="V24589" s="17"/>
    </row>
    <row r="24590" spans="22:22" x14ac:dyDescent="0.35">
      <c r="V24590" s="17"/>
    </row>
    <row r="24591" spans="22:22" x14ac:dyDescent="0.35">
      <c r="V24591" s="17"/>
    </row>
    <row r="24592" spans="22:22" x14ac:dyDescent="0.35">
      <c r="V24592" s="17"/>
    </row>
    <row r="24593" spans="22:22" x14ac:dyDescent="0.35">
      <c r="V24593" s="17"/>
    </row>
    <row r="24594" spans="22:22" x14ac:dyDescent="0.35">
      <c r="V24594" s="17"/>
    </row>
    <row r="24595" spans="22:22" x14ac:dyDescent="0.35">
      <c r="V24595" s="17"/>
    </row>
    <row r="24596" spans="22:22" x14ac:dyDescent="0.35">
      <c r="V24596" s="17"/>
    </row>
    <row r="24597" spans="22:22" x14ac:dyDescent="0.35">
      <c r="V24597" s="17"/>
    </row>
    <row r="24598" spans="22:22" x14ac:dyDescent="0.35">
      <c r="V24598" s="17"/>
    </row>
    <row r="24599" spans="22:22" x14ac:dyDescent="0.35">
      <c r="V24599" s="17"/>
    </row>
    <row r="24600" spans="22:22" x14ac:dyDescent="0.35">
      <c r="V24600" s="17"/>
    </row>
    <row r="24601" spans="22:22" x14ac:dyDescent="0.35">
      <c r="V24601" s="17"/>
    </row>
    <row r="24602" spans="22:22" x14ac:dyDescent="0.35">
      <c r="V24602" s="17"/>
    </row>
    <row r="24603" spans="22:22" x14ac:dyDescent="0.35">
      <c r="V24603" s="17"/>
    </row>
    <row r="24604" spans="22:22" x14ac:dyDescent="0.35">
      <c r="V24604" s="17"/>
    </row>
    <row r="24605" spans="22:22" x14ac:dyDescent="0.35">
      <c r="V24605" s="17"/>
    </row>
    <row r="24606" spans="22:22" x14ac:dyDescent="0.35">
      <c r="V24606" s="17"/>
    </row>
    <row r="24607" spans="22:22" x14ac:dyDescent="0.35">
      <c r="V24607" s="17"/>
    </row>
    <row r="24608" spans="22:22" x14ac:dyDescent="0.35">
      <c r="V24608" s="17"/>
    </row>
    <row r="24609" spans="22:22" x14ac:dyDescent="0.35">
      <c r="V24609" s="17"/>
    </row>
    <row r="24610" spans="22:22" x14ac:dyDescent="0.35">
      <c r="V24610" s="17"/>
    </row>
    <row r="24611" spans="22:22" x14ac:dyDescent="0.35">
      <c r="V24611" s="17"/>
    </row>
    <row r="24612" spans="22:22" x14ac:dyDescent="0.35">
      <c r="V24612" s="17"/>
    </row>
    <row r="24613" spans="22:22" x14ac:dyDescent="0.35">
      <c r="V24613" s="17"/>
    </row>
    <row r="24614" spans="22:22" x14ac:dyDescent="0.35">
      <c r="V24614" s="17"/>
    </row>
    <row r="24615" spans="22:22" x14ac:dyDescent="0.35">
      <c r="V24615" s="17"/>
    </row>
    <row r="24616" spans="22:22" x14ac:dyDescent="0.35">
      <c r="V24616" s="17"/>
    </row>
    <row r="24617" spans="22:22" x14ac:dyDescent="0.35">
      <c r="V24617" s="17"/>
    </row>
    <row r="24618" spans="22:22" x14ac:dyDescent="0.35">
      <c r="V24618" s="17"/>
    </row>
    <row r="24619" spans="22:22" x14ac:dyDescent="0.35">
      <c r="V24619" s="17"/>
    </row>
    <row r="24620" spans="22:22" x14ac:dyDescent="0.35">
      <c r="V24620" s="17"/>
    </row>
    <row r="24621" spans="22:22" x14ac:dyDescent="0.35">
      <c r="V24621" s="17"/>
    </row>
    <row r="24622" spans="22:22" x14ac:dyDescent="0.35">
      <c r="V24622" s="17"/>
    </row>
    <row r="24623" spans="22:22" x14ac:dyDescent="0.35">
      <c r="V24623" s="17"/>
    </row>
    <row r="24624" spans="22:22" x14ac:dyDescent="0.35">
      <c r="V24624" s="17"/>
    </row>
    <row r="24625" spans="22:22" x14ac:dyDescent="0.35">
      <c r="V24625" s="17"/>
    </row>
    <row r="24626" spans="22:22" x14ac:dyDescent="0.35">
      <c r="V24626" s="17"/>
    </row>
    <row r="24627" spans="22:22" x14ac:dyDescent="0.35">
      <c r="V24627" s="17"/>
    </row>
    <row r="24628" spans="22:22" x14ac:dyDescent="0.35">
      <c r="V24628" s="17"/>
    </row>
    <row r="24629" spans="22:22" x14ac:dyDescent="0.35">
      <c r="V24629" s="17"/>
    </row>
    <row r="24630" spans="22:22" x14ac:dyDescent="0.35">
      <c r="V24630" s="17"/>
    </row>
    <row r="24631" spans="22:22" x14ac:dyDescent="0.35">
      <c r="V24631" s="17"/>
    </row>
    <row r="24632" spans="22:22" x14ac:dyDescent="0.35">
      <c r="V24632" s="17"/>
    </row>
    <row r="24633" spans="22:22" x14ac:dyDescent="0.35">
      <c r="V24633" s="17"/>
    </row>
    <row r="24634" spans="22:22" x14ac:dyDescent="0.35">
      <c r="V24634" s="17"/>
    </row>
    <row r="24635" spans="22:22" x14ac:dyDescent="0.35">
      <c r="V24635" s="17"/>
    </row>
    <row r="24636" spans="22:22" x14ac:dyDescent="0.35">
      <c r="V24636" s="17"/>
    </row>
    <row r="24637" spans="22:22" x14ac:dyDescent="0.35">
      <c r="V24637" s="17"/>
    </row>
    <row r="24638" spans="22:22" x14ac:dyDescent="0.35">
      <c r="V24638" s="17"/>
    </row>
    <row r="24639" spans="22:22" x14ac:dyDescent="0.35">
      <c r="V24639" s="17"/>
    </row>
    <row r="24640" spans="22:22" x14ac:dyDescent="0.35">
      <c r="V24640" s="17"/>
    </row>
    <row r="24641" spans="22:22" x14ac:dyDescent="0.35">
      <c r="V24641" s="17"/>
    </row>
    <row r="24642" spans="22:22" x14ac:dyDescent="0.35">
      <c r="V24642" s="17"/>
    </row>
    <row r="24643" spans="22:22" x14ac:dyDescent="0.35">
      <c r="V24643" s="17"/>
    </row>
    <row r="24644" spans="22:22" x14ac:dyDescent="0.35">
      <c r="V24644" s="17"/>
    </row>
    <row r="24645" spans="22:22" x14ac:dyDescent="0.35">
      <c r="V24645" s="17"/>
    </row>
    <row r="24646" spans="22:22" x14ac:dyDescent="0.35">
      <c r="V24646" s="17"/>
    </row>
    <row r="24647" spans="22:22" x14ac:dyDescent="0.35">
      <c r="V24647" s="17"/>
    </row>
    <row r="24648" spans="22:22" x14ac:dyDescent="0.35">
      <c r="V24648" s="17"/>
    </row>
    <row r="24649" spans="22:22" x14ac:dyDescent="0.35">
      <c r="V24649" s="17"/>
    </row>
    <row r="24650" spans="22:22" x14ac:dyDescent="0.35">
      <c r="V24650" s="17"/>
    </row>
    <row r="24651" spans="22:22" x14ac:dyDescent="0.35">
      <c r="V24651" s="17"/>
    </row>
    <row r="24652" spans="22:22" x14ac:dyDescent="0.35">
      <c r="V24652" s="17"/>
    </row>
    <row r="24653" spans="22:22" x14ac:dyDescent="0.35">
      <c r="V24653" s="17"/>
    </row>
    <row r="24654" spans="22:22" x14ac:dyDescent="0.35">
      <c r="V24654" s="17"/>
    </row>
    <row r="24655" spans="22:22" x14ac:dyDescent="0.35">
      <c r="V24655" s="17"/>
    </row>
    <row r="24656" spans="22:22" x14ac:dyDescent="0.35">
      <c r="V24656" s="17"/>
    </row>
    <row r="24657" spans="22:22" x14ac:dyDescent="0.35">
      <c r="V24657" s="17"/>
    </row>
    <row r="24658" spans="22:22" x14ac:dyDescent="0.35">
      <c r="V24658" s="17"/>
    </row>
    <row r="24659" spans="22:22" x14ac:dyDescent="0.35">
      <c r="V24659" s="17"/>
    </row>
    <row r="24660" spans="22:22" x14ac:dyDescent="0.35">
      <c r="V24660" s="17"/>
    </row>
    <row r="24661" spans="22:22" x14ac:dyDescent="0.35">
      <c r="V24661" s="17"/>
    </row>
    <row r="24662" spans="22:22" x14ac:dyDescent="0.35">
      <c r="V24662" s="17"/>
    </row>
    <row r="24663" spans="22:22" x14ac:dyDescent="0.35">
      <c r="V24663" s="17"/>
    </row>
    <row r="24664" spans="22:22" x14ac:dyDescent="0.35">
      <c r="V24664" s="17"/>
    </row>
    <row r="24665" spans="22:22" x14ac:dyDescent="0.35">
      <c r="V24665" s="17"/>
    </row>
    <row r="24666" spans="22:22" x14ac:dyDescent="0.35">
      <c r="V24666" s="17"/>
    </row>
    <row r="24667" spans="22:22" x14ac:dyDescent="0.35">
      <c r="V24667" s="17"/>
    </row>
    <row r="24668" spans="22:22" x14ac:dyDescent="0.35">
      <c r="V24668" s="17"/>
    </row>
    <row r="24669" spans="22:22" x14ac:dyDescent="0.35">
      <c r="V24669" s="17"/>
    </row>
    <row r="24670" spans="22:22" x14ac:dyDescent="0.35">
      <c r="V24670" s="17"/>
    </row>
    <row r="24671" spans="22:22" x14ac:dyDescent="0.35">
      <c r="V24671" s="17"/>
    </row>
    <row r="24672" spans="22:22" x14ac:dyDescent="0.35">
      <c r="V24672" s="17"/>
    </row>
    <row r="24673" spans="22:22" x14ac:dyDescent="0.35">
      <c r="V24673" s="17"/>
    </row>
    <row r="24674" spans="22:22" x14ac:dyDescent="0.35">
      <c r="V24674" s="17"/>
    </row>
    <row r="24675" spans="22:22" x14ac:dyDescent="0.35">
      <c r="V24675" s="17"/>
    </row>
    <row r="24676" spans="22:22" x14ac:dyDescent="0.35">
      <c r="V24676" s="17"/>
    </row>
    <row r="24677" spans="22:22" x14ac:dyDescent="0.35">
      <c r="V24677" s="17"/>
    </row>
    <row r="24678" spans="22:22" x14ac:dyDescent="0.35">
      <c r="V24678" s="17"/>
    </row>
    <row r="24679" spans="22:22" x14ac:dyDescent="0.35">
      <c r="V24679" s="17"/>
    </row>
    <row r="24680" spans="22:22" x14ac:dyDescent="0.35">
      <c r="V24680" s="17"/>
    </row>
    <row r="24681" spans="22:22" x14ac:dyDescent="0.35">
      <c r="V24681" s="17"/>
    </row>
    <row r="24682" spans="22:22" x14ac:dyDescent="0.35">
      <c r="V24682" s="17"/>
    </row>
    <row r="24683" spans="22:22" x14ac:dyDescent="0.35">
      <c r="V24683" s="17"/>
    </row>
    <row r="24684" spans="22:22" x14ac:dyDescent="0.35">
      <c r="V24684" s="17"/>
    </row>
    <row r="24685" spans="22:22" x14ac:dyDescent="0.35">
      <c r="V24685" s="17"/>
    </row>
    <row r="24686" spans="22:22" x14ac:dyDescent="0.35">
      <c r="V24686" s="17"/>
    </row>
    <row r="24687" spans="22:22" x14ac:dyDescent="0.35">
      <c r="V24687" s="17"/>
    </row>
    <row r="24688" spans="22:22" x14ac:dyDescent="0.35">
      <c r="V24688" s="17"/>
    </row>
    <row r="24689" spans="22:22" x14ac:dyDescent="0.35">
      <c r="V24689" s="17"/>
    </row>
    <row r="24690" spans="22:22" x14ac:dyDescent="0.35">
      <c r="V24690" s="17"/>
    </row>
    <row r="24691" spans="22:22" x14ac:dyDescent="0.35">
      <c r="V24691" s="17"/>
    </row>
    <row r="24692" spans="22:22" x14ac:dyDescent="0.35">
      <c r="V24692" s="17"/>
    </row>
    <row r="24693" spans="22:22" x14ac:dyDescent="0.35">
      <c r="V24693" s="17"/>
    </row>
    <row r="24694" spans="22:22" x14ac:dyDescent="0.35">
      <c r="V24694" s="17"/>
    </row>
    <row r="24695" spans="22:22" x14ac:dyDescent="0.35">
      <c r="V24695" s="17"/>
    </row>
    <row r="24696" spans="22:22" x14ac:dyDescent="0.35">
      <c r="V24696" s="17"/>
    </row>
    <row r="24697" spans="22:22" x14ac:dyDescent="0.35">
      <c r="V24697" s="17"/>
    </row>
    <row r="24698" spans="22:22" x14ac:dyDescent="0.35">
      <c r="V24698" s="17"/>
    </row>
    <row r="24699" spans="22:22" x14ac:dyDescent="0.35">
      <c r="V24699" s="17"/>
    </row>
    <row r="24700" spans="22:22" x14ac:dyDescent="0.35">
      <c r="V24700" s="17"/>
    </row>
    <row r="24701" spans="22:22" x14ac:dyDescent="0.35">
      <c r="V24701" s="17"/>
    </row>
    <row r="24702" spans="22:22" x14ac:dyDescent="0.35">
      <c r="V24702" s="17"/>
    </row>
    <row r="24703" spans="22:22" x14ac:dyDescent="0.35">
      <c r="V24703" s="17"/>
    </row>
    <row r="24704" spans="22:22" x14ac:dyDescent="0.35">
      <c r="V24704" s="17"/>
    </row>
    <row r="24705" spans="22:22" x14ac:dyDescent="0.35">
      <c r="V24705" s="17"/>
    </row>
    <row r="24706" spans="22:22" x14ac:dyDescent="0.35">
      <c r="V24706" s="17"/>
    </row>
    <row r="24707" spans="22:22" x14ac:dyDescent="0.35">
      <c r="V24707" s="17"/>
    </row>
    <row r="24708" spans="22:22" x14ac:dyDescent="0.35">
      <c r="V24708" s="17"/>
    </row>
    <row r="24709" spans="22:22" x14ac:dyDescent="0.35">
      <c r="V24709" s="17"/>
    </row>
    <row r="24710" spans="22:22" x14ac:dyDescent="0.35">
      <c r="V24710" s="17"/>
    </row>
    <row r="24711" spans="22:22" x14ac:dyDescent="0.35">
      <c r="V24711" s="17"/>
    </row>
    <row r="24712" spans="22:22" x14ac:dyDescent="0.35">
      <c r="V24712" s="17"/>
    </row>
    <row r="24713" spans="22:22" x14ac:dyDescent="0.35">
      <c r="V24713" s="17"/>
    </row>
    <row r="24714" spans="22:22" x14ac:dyDescent="0.35">
      <c r="V24714" s="17"/>
    </row>
    <row r="24715" spans="22:22" x14ac:dyDescent="0.35">
      <c r="V24715" s="17"/>
    </row>
    <row r="24716" spans="22:22" x14ac:dyDescent="0.35">
      <c r="V24716" s="17"/>
    </row>
    <row r="24717" spans="22:22" x14ac:dyDescent="0.35">
      <c r="V24717" s="17"/>
    </row>
    <row r="24718" spans="22:22" x14ac:dyDescent="0.35">
      <c r="V24718" s="17"/>
    </row>
    <row r="24719" spans="22:22" x14ac:dyDescent="0.35">
      <c r="V24719" s="17"/>
    </row>
    <row r="24720" spans="22:22" x14ac:dyDescent="0.35">
      <c r="V24720" s="17"/>
    </row>
    <row r="24721" spans="22:22" x14ac:dyDescent="0.35">
      <c r="V24721" s="17"/>
    </row>
    <row r="24722" spans="22:22" x14ac:dyDescent="0.35">
      <c r="V24722" s="17"/>
    </row>
    <row r="24723" spans="22:22" x14ac:dyDescent="0.35">
      <c r="V24723" s="17"/>
    </row>
    <row r="24724" spans="22:22" x14ac:dyDescent="0.35">
      <c r="V24724" s="17"/>
    </row>
    <row r="24725" spans="22:22" x14ac:dyDescent="0.35">
      <c r="V24725" s="17"/>
    </row>
    <row r="24726" spans="22:22" x14ac:dyDescent="0.35">
      <c r="V24726" s="17"/>
    </row>
    <row r="24727" spans="22:22" x14ac:dyDescent="0.35">
      <c r="V24727" s="17"/>
    </row>
    <row r="24728" spans="22:22" x14ac:dyDescent="0.35">
      <c r="V24728" s="17"/>
    </row>
    <row r="24729" spans="22:22" x14ac:dyDescent="0.35">
      <c r="V24729" s="17"/>
    </row>
    <row r="24730" spans="22:22" x14ac:dyDescent="0.35">
      <c r="V24730" s="17"/>
    </row>
    <row r="24731" spans="22:22" x14ac:dyDescent="0.35">
      <c r="V24731" s="17"/>
    </row>
    <row r="24732" spans="22:22" x14ac:dyDescent="0.35">
      <c r="V24732" s="17"/>
    </row>
    <row r="24733" spans="22:22" x14ac:dyDescent="0.35">
      <c r="V24733" s="17"/>
    </row>
    <row r="24734" spans="22:22" x14ac:dyDescent="0.35">
      <c r="V24734" s="17"/>
    </row>
    <row r="24735" spans="22:22" x14ac:dyDescent="0.35">
      <c r="V24735" s="17"/>
    </row>
    <row r="24736" spans="22:22" x14ac:dyDescent="0.35">
      <c r="V24736" s="17"/>
    </row>
    <row r="24737" spans="22:22" x14ac:dyDescent="0.35">
      <c r="V24737" s="17"/>
    </row>
    <row r="24738" spans="22:22" x14ac:dyDescent="0.35">
      <c r="V24738" s="17"/>
    </row>
    <row r="24739" spans="22:22" x14ac:dyDescent="0.35">
      <c r="V24739" s="17"/>
    </row>
    <row r="24740" spans="22:22" x14ac:dyDescent="0.35">
      <c r="V24740" s="17"/>
    </row>
    <row r="24741" spans="22:22" x14ac:dyDescent="0.35">
      <c r="V24741" s="17"/>
    </row>
    <row r="24742" spans="22:22" x14ac:dyDescent="0.35">
      <c r="V24742" s="17"/>
    </row>
    <row r="24743" spans="22:22" x14ac:dyDescent="0.35">
      <c r="V24743" s="17"/>
    </row>
    <row r="24744" spans="22:22" x14ac:dyDescent="0.35">
      <c r="V24744" s="17"/>
    </row>
    <row r="24745" spans="22:22" x14ac:dyDescent="0.35">
      <c r="V24745" s="17"/>
    </row>
    <row r="24746" spans="22:22" x14ac:dyDescent="0.35">
      <c r="V24746" s="17"/>
    </row>
    <row r="24747" spans="22:22" x14ac:dyDescent="0.35">
      <c r="V24747" s="17"/>
    </row>
    <row r="24748" spans="22:22" x14ac:dyDescent="0.35">
      <c r="V24748" s="17"/>
    </row>
    <row r="24749" spans="22:22" x14ac:dyDescent="0.35">
      <c r="V24749" s="17"/>
    </row>
    <row r="24750" spans="22:22" x14ac:dyDescent="0.35">
      <c r="V24750" s="17"/>
    </row>
    <row r="24751" spans="22:22" x14ac:dyDescent="0.35">
      <c r="V24751" s="17"/>
    </row>
    <row r="24752" spans="22:22" x14ac:dyDescent="0.35">
      <c r="V24752" s="17"/>
    </row>
    <row r="24753" spans="22:22" x14ac:dyDescent="0.35">
      <c r="V24753" s="17"/>
    </row>
    <row r="24754" spans="22:22" x14ac:dyDescent="0.35">
      <c r="V24754" s="17"/>
    </row>
    <row r="24755" spans="22:22" x14ac:dyDescent="0.35">
      <c r="V24755" s="17"/>
    </row>
    <row r="24756" spans="22:22" x14ac:dyDescent="0.35">
      <c r="V24756" s="17"/>
    </row>
    <row r="24757" spans="22:22" x14ac:dyDescent="0.35">
      <c r="V24757" s="17"/>
    </row>
    <row r="24758" spans="22:22" x14ac:dyDescent="0.35">
      <c r="V24758" s="17"/>
    </row>
    <row r="24759" spans="22:22" x14ac:dyDescent="0.35">
      <c r="V24759" s="17"/>
    </row>
    <row r="24760" spans="22:22" x14ac:dyDescent="0.35">
      <c r="V24760" s="17"/>
    </row>
    <row r="24761" spans="22:22" x14ac:dyDescent="0.35">
      <c r="V24761" s="17"/>
    </row>
    <row r="24762" spans="22:22" x14ac:dyDescent="0.35">
      <c r="V24762" s="17"/>
    </row>
    <row r="24763" spans="22:22" x14ac:dyDescent="0.35">
      <c r="V24763" s="17"/>
    </row>
    <row r="24764" spans="22:22" x14ac:dyDescent="0.35">
      <c r="V24764" s="17"/>
    </row>
    <row r="24765" spans="22:22" x14ac:dyDescent="0.35">
      <c r="V24765" s="17"/>
    </row>
    <row r="24766" spans="22:22" x14ac:dyDescent="0.35">
      <c r="V24766" s="17"/>
    </row>
    <row r="24767" spans="22:22" x14ac:dyDescent="0.35">
      <c r="V24767" s="17"/>
    </row>
    <row r="24768" spans="22:22" x14ac:dyDescent="0.35">
      <c r="V24768" s="17"/>
    </row>
    <row r="24769" spans="22:22" x14ac:dyDescent="0.35">
      <c r="V24769" s="17"/>
    </row>
    <row r="24770" spans="22:22" x14ac:dyDescent="0.35">
      <c r="V24770" s="17"/>
    </row>
    <row r="24771" spans="22:22" x14ac:dyDescent="0.35">
      <c r="V24771" s="17"/>
    </row>
    <row r="24772" spans="22:22" x14ac:dyDescent="0.35">
      <c r="V24772" s="17"/>
    </row>
    <row r="24773" spans="22:22" x14ac:dyDescent="0.35">
      <c r="V24773" s="17"/>
    </row>
    <row r="24774" spans="22:22" x14ac:dyDescent="0.35">
      <c r="V24774" s="17"/>
    </row>
    <row r="24775" spans="22:22" x14ac:dyDescent="0.35">
      <c r="V24775" s="17"/>
    </row>
    <row r="24776" spans="22:22" x14ac:dyDescent="0.35">
      <c r="V24776" s="17"/>
    </row>
    <row r="24777" spans="22:22" x14ac:dyDescent="0.35">
      <c r="V24777" s="17"/>
    </row>
    <row r="24778" spans="22:22" x14ac:dyDescent="0.35">
      <c r="V24778" s="17"/>
    </row>
    <row r="24779" spans="22:22" x14ac:dyDescent="0.35">
      <c r="V24779" s="17"/>
    </row>
    <row r="24780" spans="22:22" x14ac:dyDescent="0.35">
      <c r="V24780" s="17"/>
    </row>
    <row r="24781" spans="22:22" x14ac:dyDescent="0.35">
      <c r="V24781" s="17"/>
    </row>
    <row r="24782" spans="22:22" x14ac:dyDescent="0.35">
      <c r="V24782" s="17"/>
    </row>
    <row r="24783" spans="22:22" x14ac:dyDescent="0.35">
      <c r="V24783" s="17"/>
    </row>
    <row r="24784" spans="22:22" x14ac:dyDescent="0.35">
      <c r="V24784" s="17"/>
    </row>
    <row r="24785" spans="22:22" x14ac:dyDescent="0.35">
      <c r="V24785" s="17"/>
    </row>
    <row r="24786" spans="22:22" x14ac:dyDescent="0.35">
      <c r="V24786" s="17"/>
    </row>
    <row r="24787" spans="22:22" x14ac:dyDescent="0.35">
      <c r="V24787" s="17"/>
    </row>
    <row r="24788" spans="22:22" x14ac:dyDescent="0.35">
      <c r="V24788" s="17"/>
    </row>
    <row r="24789" spans="22:22" x14ac:dyDescent="0.35">
      <c r="V24789" s="17"/>
    </row>
    <row r="24790" spans="22:22" x14ac:dyDescent="0.35">
      <c r="V24790" s="17"/>
    </row>
    <row r="24791" spans="22:22" x14ac:dyDescent="0.35">
      <c r="V24791" s="17"/>
    </row>
    <row r="24792" spans="22:22" x14ac:dyDescent="0.35">
      <c r="V24792" s="17"/>
    </row>
    <row r="24793" spans="22:22" x14ac:dyDescent="0.35">
      <c r="V24793" s="17"/>
    </row>
    <row r="24794" spans="22:22" x14ac:dyDescent="0.35">
      <c r="V24794" s="17"/>
    </row>
    <row r="24795" spans="22:22" x14ac:dyDescent="0.35">
      <c r="V24795" s="17"/>
    </row>
    <row r="24796" spans="22:22" x14ac:dyDescent="0.35">
      <c r="V24796" s="17"/>
    </row>
    <row r="24797" spans="22:22" x14ac:dyDescent="0.35">
      <c r="V24797" s="17"/>
    </row>
    <row r="24798" spans="22:22" x14ac:dyDescent="0.35">
      <c r="V24798" s="17"/>
    </row>
    <row r="24799" spans="22:22" x14ac:dyDescent="0.35">
      <c r="V24799" s="17"/>
    </row>
    <row r="24800" spans="22:22" x14ac:dyDescent="0.35">
      <c r="V24800" s="17"/>
    </row>
    <row r="24801" spans="22:22" x14ac:dyDescent="0.35">
      <c r="V24801" s="17"/>
    </row>
    <row r="24802" spans="22:22" x14ac:dyDescent="0.35">
      <c r="V24802" s="17"/>
    </row>
    <row r="24803" spans="22:22" x14ac:dyDescent="0.35">
      <c r="V24803" s="17"/>
    </row>
    <row r="24804" spans="22:22" x14ac:dyDescent="0.35">
      <c r="V24804" s="17"/>
    </row>
    <row r="24805" spans="22:22" x14ac:dyDescent="0.35">
      <c r="V24805" s="17"/>
    </row>
    <row r="24806" spans="22:22" x14ac:dyDescent="0.35">
      <c r="V24806" s="17"/>
    </row>
    <row r="24807" spans="22:22" x14ac:dyDescent="0.35">
      <c r="V24807" s="17"/>
    </row>
    <row r="24808" spans="22:22" x14ac:dyDescent="0.35">
      <c r="V24808" s="17"/>
    </row>
    <row r="24809" spans="22:22" x14ac:dyDescent="0.35">
      <c r="V24809" s="17"/>
    </row>
    <row r="24810" spans="22:22" x14ac:dyDescent="0.35">
      <c r="V24810" s="17"/>
    </row>
    <row r="24811" spans="22:22" x14ac:dyDescent="0.35">
      <c r="V24811" s="17"/>
    </row>
    <row r="24812" spans="22:22" x14ac:dyDescent="0.35">
      <c r="V24812" s="17"/>
    </row>
    <row r="24813" spans="22:22" x14ac:dyDescent="0.35">
      <c r="V24813" s="17"/>
    </row>
    <row r="24814" spans="22:22" x14ac:dyDescent="0.35">
      <c r="V24814" s="17"/>
    </row>
    <row r="24815" spans="22:22" x14ac:dyDescent="0.35">
      <c r="V24815" s="17"/>
    </row>
    <row r="24816" spans="22:22" x14ac:dyDescent="0.35">
      <c r="V24816" s="17"/>
    </row>
    <row r="24817" spans="22:22" x14ac:dyDescent="0.35">
      <c r="V24817" s="17"/>
    </row>
    <row r="24818" spans="22:22" x14ac:dyDescent="0.35">
      <c r="V24818" s="17"/>
    </row>
    <row r="24819" spans="22:22" x14ac:dyDescent="0.35">
      <c r="V24819" s="17"/>
    </row>
    <row r="24820" spans="22:22" x14ac:dyDescent="0.35">
      <c r="V24820" s="17"/>
    </row>
    <row r="24821" spans="22:22" x14ac:dyDescent="0.35">
      <c r="V24821" s="17"/>
    </row>
    <row r="24822" spans="22:22" x14ac:dyDescent="0.35">
      <c r="V24822" s="17"/>
    </row>
    <row r="24823" spans="22:22" x14ac:dyDescent="0.35">
      <c r="V24823" s="17"/>
    </row>
    <row r="24824" spans="22:22" x14ac:dyDescent="0.35">
      <c r="V24824" s="17"/>
    </row>
    <row r="24825" spans="22:22" x14ac:dyDescent="0.35">
      <c r="V24825" s="17"/>
    </row>
    <row r="24826" spans="22:22" x14ac:dyDescent="0.35">
      <c r="V24826" s="17"/>
    </row>
    <row r="24827" spans="22:22" x14ac:dyDescent="0.35">
      <c r="V24827" s="17"/>
    </row>
    <row r="24828" spans="22:22" x14ac:dyDescent="0.35">
      <c r="V24828" s="17"/>
    </row>
    <row r="24829" spans="22:22" x14ac:dyDescent="0.35">
      <c r="V24829" s="17"/>
    </row>
    <row r="24830" spans="22:22" x14ac:dyDescent="0.35">
      <c r="V24830" s="17"/>
    </row>
    <row r="24831" spans="22:22" x14ac:dyDescent="0.35">
      <c r="V24831" s="17"/>
    </row>
    <row r="24832" spans="22:22" x14ac:dyDescent="0.35">
      <c r="V24832" s="17"/>
    </row>
    <row r="24833" spans="22:22" x14ac:dyDescent="0.35">
      <c r="V24833" s="17"/>
    </row>
    <row r="24834" spans="22:22" x14ac:dyDescent="0.35">
      <c r="V24834" s="17"/>
    </row>
    <row r="24835" spans="22:22" x14ac:dyDescent="0.35">
      <c r="V24835" s="17"/>
    </row>
    <row r="24836" spans="22:22" x14ac:dyDescent="0.35">
      <c r="V24836" s="17"/>
    </row>
    <row r="24837" spans="22:22" x14ac:dyDescent="0.35">
      <c r="V24837" s="17"/>
    </row>
    <row r="24838" spans="22:22" x14ac:dyDescent="0.35">
      <c r="V24838" s="17"/>
    </row>
    <row r="24839" spans="22:22" x14ac:dyDescent="0.35">
      <c r="V24839" s="17"/>
    </row>
    <row r="24840" spans="22:22" x14ac:dyDescent="0.35">
      <c r="V24840" s="17"/>
    </row>
    <row r="24841" spans="22:22" x14ac:dyDescent="0.35">
      <c r="V24841" s="17"/>
    </row>
    <row r="24842" spans="22:22" x14ac:dyDescent="0.35">
      <c r="V24842" s="17"/>
    </row>
    <row r="24843" spans="22:22" x14ac:dyDescent="0.35">
      <c r="V24843" s="17"/>
    </row>
    <row r="24844" spans="22:22" x14ac:dyDescent="0.35">
      <c r="V24844" s="17"/>
    </row>
    <row r="24845" spans="22:22" x14ac:dyDescent="0.35">
      <c r="V24845" s="17"/>
    </row>
    <row r="24846" spans="22:22" x14ac:dyDescent="0.35">
      <c r="V24846" s="17"/>
    </row>
    <row r="24847" spans="22:22" x14ac:dyDescent="0.35">
      <c r="V24847" s="17"/>
    </row>
    <row r="24848" spans="22:22" x14ac:dyDescent="0.35">
      <c r="V24848" s="17"/>
    </row>
    <row r="24849" spans="22:22" x14ac:dyDescent="0.35">
      <c r="V24849" s="17"/>
    </row>
    <row r="24850" spans="22:22" x14ac:dyDescent="0.35">
      <c r="V24850" s="17"/>
    </row>
    <row r="24851" spans="22:22" x14ac:dyDescent="0.35">
      <c r="V24851" s="17"/>
    </row>
    <row r="24852" spans="22:22" x14ac:dyDescent="0.35">
      <c r="V24852" s="17"/>
    </row>
    <row r="24853" spans="22:22" x14ac:dyDescent="0.35">
      <c r="V24853" s="17"/>
    </row>
    <row r="24854" spans="22:22" x14ac:dyDescent="0.35">
      <c r="V24854" s="17"/>
    </row>
    <row r="24855" spans="22:22" x14ac:dyDescent="0.35">
      <c r="V24855" s="17"/>
    </row>
    <row r="24856" spans="22:22" x14ac:dyDescent="0.35">
      <c r="V24856" s="17"/>
    </row>
    <row r="24857" spans="22:22" x14ac:dyDescent="0.35">
      <c r="V24857" s="17"/>
    </row>
    <row r="24858" spans="22:22" x14ac:dyDescent="0.35">
      <c r="V24858" s="17"/>
    </row>
    <row r="24859" spans="22:22" x14ac:dyDescent="0.35">
      <c r="V24859" s="17"/>
    </row>
    <row r="24860" spans="22:22" x14ac:dyDescent="0.35">
      <c r="V24860" s="17"/>
    </row>
    <row r="24861" spans="22:22" x14ac:dyDescent="0.35">
      <c r="V24861" s="17"/>
    </row>
    <row r="24862" spans="22:22" x14ac:dyDescent="0.35">
      <c r="V24862" s="17"/>
    </row>
    <row r="24863" spans="22:22" x14ac:dyDescent="0.35">
      <c r="V24863" s="17"/>
    </row>
    <row r="24864" spans="22:22" x14ac:dyDescent="0.35">
      <c r="V24864" s="17"/>
    </row>
    <row r="24865" spans="22:22" x14ac:dyDescent="0.35">
      <c r="V24865" s="17"/>
    </row>
    <row r="24866" spans="22:22" x14ac:dyDescent="0.35">
      <c r="V24866" s="17"/>
    </row>
    <row r="24867" spans="22:22" x14ac:dyDescent="0.35">
      <c r="V24867" s="17"/>
    </row>
    <row r="24868" spans="22:22" x14ac:dyDescent="0.35">
      <c r="V24868" s="17"/>
    </row>
    <row r="24869" spans="22:22" x14ac:dyDescent="0.35">
      <c r="V24869" s="17"/>
    </row>
    <row r="24870" spans="22:22" x14ac:dyDescent="0.35">
      <c r="V24870" s="17"/>
    </row>
    <row r="24871" spans="22:22" x14ac:dyDescent="0.35">
      <c r="V24871" s="17"/>
    </row>
    <row r="24872" spans="22:22" x14ac:dyDescent="0.35">
      <c r="V24872" s="17"/>
    </row>
    <row r="24873" spans="22:22" x14ac:dyDescent="0.35">
      <c r="V24873" s="17"/>
    </row>
    <row r="24874" spans="22:22" x14ac:dyDescent="0.35">
      <c r="V24874" s="17"/>
    </row>
    <row r="24875" spans="22:22" x14ac:dyDescent="0.35">
      <c r="V24875" s="17"/>
    </row>
    <row r="24876" spans="22:22" x14ac:dyDescent="0.35">
      <c r="V24876" s="17"/>
    </row>
    <row r="24877" spans="22:22" x14ac:dyDescent="0.35">
      <c r="V24877" s="17"/>
    </row>
    <row r="24878" spans="22:22" x14ac:dyDescent="0.35">
      <c r="V24878" s="17"/>
    </row>
    <row r="24879" spans="22:22" x14ac:dyDescent="0.35">
      <c r="V24879" s="17"/>
    </row>
    <row r="24880" spans="22:22" x14ac:dyDescent="0.35">
      <c r="V24880" s="17"/>
    </row>
    <row r="24881" spans="22:22" x14ac:dyDescent="0.35">
      <c r="V24881" s="17"/>
    </row>
    <row r="24882" spans="22:22" x14ac:dyDescent="0.35">
      <c r="V24882" s="17"/>
    </row>
    <row r="24883" spans="22:22" x14ac:dyDescent="0.35">
      <c r="V24883" s="17"/>
    </row>
    <row r="24884" spans="22:22" x14ac:dyDescent="0.35">
      <c r="V24884" s="17"/>
    </row>
    <row r="24885" spans="22:22" x14ac:dyDescent="0.35">
      <c r="V24885" s="17"/>
    </row>
    <row r="24886" spans="22:22" x14ac:dyDescent="0.35">
      <c r="V24886" s="17"/>
    </row>
    <row r="24887" spans="22:22" x14ac:dyDescent="0.35">
      <c r="V24887" s="17"/>
    </row>
    <row r="24888" spans="22:22" x14ac:dyDescent="0.35">
      <c r="V24888" s="17"/>
    </row>
    <row r="24889" spans="22:22" x14ac:dyDescent="0.35">
      <c r="V24889" s="17"/>
    </row>
    <row r="24890" spans="22:22" x14ac:dyDescent="0.35">
      <c r="V24890" s="17"/>
    </row>
    <row r="24891" spans="22:22" x14ac:dyDescent="0.35">
      <c r="V24891" s="17"/>
    </row>
    <row r="24892" spans="22:22" x14ac:dyDescent="0.35">
      <c r="V24892" s="17"/>
    </row>
    <row r="24893" spans="22:22" x14ac:dyDescent="0.35">
      <c r="V24893" s="17"/>
    </row>
    <row r="24894" spans="22:22" x14ac:dyDescent="0.35">
      <c r="V24894" s="17"/>
    </row>
    <row r="24895" spans="22:22" x14ac:dyDescent="0.35">
      <c r="V24895" s="17"/>
    </row>
    <row r="24896" spans="22:22" x14ac:dyDescent="0.35">
      <c r="V24896" s="17"/>
    </row>
    <row r="24897" spans="22:22" x14ac:dyDescent="0.35">
      <c r="V24897" s="17"/>
    </row>
    <row r="24898" spans="22:22" x14ac:dyDescent="0.35">
      <c r="V24898" s="17"/>
    </row>
    <row r="24899" spans="22:22" x14ac:dyDescent="0.35">
      <c r="V24899" s="17"/>
    </row>
    <row r="24900" spans="22:22" x14ac:dyDescent="0.35">
      <c r="V24900" s="17"/>
    </row>
    <row r="24901" spans="22:22" x14ac:dyDescent="0.35">
      <c r="V24901" s="17"/>
    </row>
    <row r="24902" spans="22:22" x14ac:dyDescent="0.35">
      <c r="V24902" s="17"/>
    </row>
    <row r="24903" spans="22:22" x14ac:dyDescent="0.35">
      <c r="V24903" s="17"/>
    </row>
    <row r="24904" spans="22:22" x14ac:dyDescent="0.35">
      <c r="V24904" s="17"/>
    </row>
    <row r="24905" spans="22:22" x14ac:dyDescent="0.35">
      <c r="V24905" s="17"/>
    </row>
    <row r="24906" spans="22:22" x14ac:dyDescent="0.35">
      <c r="V24906" s="17"/>
    </row>
    <row r="24907" spans="22:22" x14ac:dyDescent="0.35">
      <c r="V24907" s="17"/>
    </row>
    <row r="24908" spans="22:22" x14ac:dyDescent="0.35">
      <c r="V24908" s="17"/>
    </row>
    <row r="24909" spans="22:22" x14ac:dyDescent="0.35">
      <c r="V24909" s="17"/>
    </row>
    <row r="24910" spans="22:22" x14ac:dyDescent="0.35">
      <c r="V24910" s="17"/>
    </row>
    <row r="24911" spans="22:22" x14ac:dyDescent="0.35">
      <c r="V24911" s="17"/>
    </row>
    <row r="24912" spans="22:22" x14ac:dyDescent="0.35">
      <c r="V24912" s="17"/>
    </row>
    <row r="24913" spans="22:22" x14ac:dyDescent="0.35">
      <c r="V24913" s="17"/>
    </row>
    <row r="24914" spans="22:22" x14ac:dyDescent="0.35">
      <c r="V24914" s="17"/>
    </row>
    <row r="24915" spans="22:22" x14ac:dyDescent="0.35">
      <c r="V24915" s="17"/>
    </row>
    <row r="24916" spans="22:22" x14ac:dyDescent="0.35">
      <c r="V24916" s="17"/>
    </row>
    <row r="24917" spans="22:22" x14ac:dyDescent="0.35">
      <c r="V24917" s="17"/>
    </row>
    <row r="24918" spans="22:22" x14ac:dyDescent="0.35">
      <c r="V24918" s="17"/>
    </row>
    <row r="24919" spans="22:22" x14ac:dyDescent="0.35">
      <c r="V24919" s="17"/>
    </row>
    <row r="24920" spans="22:22" x14ac:dyDescent="0.35">
      <c r="V24920" s="17"/>
    </row>
    <row r="24921" spans="22:22" x14ac:dyDescent="0.35">
      <c r="V24921" s="17"/>
    </row>
    <row r="24922" spans="22:22" x14ac:dyDescent="0.35">
      <c r="V24922" s="17"/>
    </row>
    <row r="24923" spans="22:22" x14ac:dyDescent="0.35">
      <c r="V24923" s="17"/>
    </row>
    <row r="24924" spans="22:22" x14ac:dyDescent="0.35">
      <c r="V24924" s="17"/>
    </row>
    <row r="24925" spans="22:22" x14ac:dyDescent="0.35">
      <c r="V24925" s="17"/>
    </row>
    <row r="24926" spans="22:22" x14ac:dyDescent="0.35">
      <c r="V24926" s="17"/>
    </row>
    <row r="24927" spans="22:22" x14ac:dyDescent="0.35">
      <c r="V24927" s="17"/>
    </row>
    <row r="24928" spans="22:22" x14ac:dyDescent="0.35">
      <c r="V24928" s="17"/>
    </row>
    <row r="24929" spans="22:22" x14ac:dyDescent="0.35">
      <c r="V24929" s="17"/>
    </row>
    <row r="24930" spans="22:22" x14ac:dyDescent="0.35">
      <c r="V24930" s="17"/>
    </row>
    <row r="24931" spans="22:22" x14ac:dyDescent="0.35">
      <c r="V24931" s="17"/>
    </row>
    <row r="24932" spans="22:22" x14ac:dyDescent="0.35">
      <c r="V24932" s="17"/>
    </row>
    <row r="24933" spans="22:22" x14ac:dyDescent="0.35">
      <c r="V24933" s="17"/>
    </row>
    <row r="24934" spans="22:22" x14ac:dyDescent="0.35">
      <c r="V24934" s="17"/>
    </row>
    <row r="24935" spans="22:22" x14ac:dyDescent="0.35">
      <c r="V24935" s="17"/>
    </row>
    <row r="24936" spans="22:22" x14ac:dyDescent="0.35">
      <c r="V24936" s="17"/>
    </row>
    <row r="24937" spans="22:22" x14ac:dyDescent="0.35">
      <c r="V24937" s="17"/>
    </row>
    <row r="24938" spans="22:22" x14ac:dyDescent="0.35">
      <c r="V24938" s="17"/>
    </row>
    <row r="24939" spans="22:22" x14ac:dyDescent="0.35">
      <c r="V24939" s="17"/>
    </row>
    <row r="24940" spans="22:22" x14ac:dyDescent="0.35">
      <c r="V24940" s="17"/>
    </row>
    <row r="24941" spans="22:22" x14ac:dyDescent="0.35">
      <c r="V24941" s="17"/>
    </row>
    <row r="24942" spans="22:22" x14ac:dyDescent="0.35">
      <c r="V24942" s="17"/>
    </row>
    <row r="24943" spans="22:22" x14ac:dyDescent="0.35">
      <c r="V24943" s="17"/>
    </row>
    <row r="24944" spans="22:22" x14ac:dyDescent="0.35">
      <c r="V24944" s="17"/>
    </row>
    <row r="24945" spans="22:22" x14ac:dyDescent="0.35">
      <c r="V24945" s="17"/>
    </row>
    <row r="24946" spans="22:22" x14ac:dyDescent="0.35">
      <c r="V24946" s="17"/>
    </row>
    <row r="24947" spans="22:22" x14ac:dyDescent="0.35">
      <c r="V24947" s="17"/>
    </row>
    <row r="24948" spans="22:22" x14ac:dyDescent="0.35">
      <c r="V24948" s="17"/>
    </row>
    <row r="24949" spans="22:22" x14ac:dyDescent="0.35">
      <c r="V24949" s="17"/>
    </row>
    <row r="24950" spans="22:22" x14ac:dyDescent="0.35">
      <c r="V24950" s="17"/>
    </row>
    <row r="24951" spans="22:22" x14ac:dyDescent="0.35">
      <c r="V24951" s="17"/>
    </row>
    <row r="24952" spans="22:22" x14ac:dyDescent="0.35">
      <c r="V24952" s="17"/>
    </row>
    <row r="24953" spans="22:22" x14ac:dyDescent="0.35">
      <c r="V24953" s="17"/>
    </row>
    <row r="24954" spans="22:22" x14ac:dyDescent="0.35">
      <c r="V24954" s="17"/>
    </row>
    <row r="24955" spans="22:22" x14ac:dyDescent="0.35">
      <c r="V24955" s="17"/>
    </row>
    <row r="24956" spans="22:22" x14ac:dyDescent="0.35">
      <c r="V24956" s="17"/>
    </row>
    <row r="24957" spans="22:22" x14ac:dyDescent="0.35">
      <c r="V24957" s="17"/>
    </row>
    <row r="24958" spans="22:22" x14ac:dyDescent="0.35">
      <c r="V24958" s="17"/>
    </row>
    <row r="24959" spans="22:22" x14ac:dyDescent="0.35">
      <c r="V24959" s="17"/>
    </row>
    <row r="24960" spans="22:22" x14ac:dyDescent="0.35">
      <c r="V24960" s="17"/>
    </row>
    <row r="24961" spans="22:22" x14ac:dyDescent="0.35">
      <c r="V24961" s="17"/>
    </row>
    <row r="24962" spans="22:22" x14ac:dyDescent="0.35">
      <c r="V24962" s="17"/>
    </row>
    <row r="24963" spans="22:22" x14ac:dyDescent="0.35">
      <c r="V24963" s="17"/>
    </row>
    <row r="24964" spans="22:22" x14ac:dyDescent="0.35">
      <c r="V24964" s="17"/>
    </row>
    <row r="24965" spans="22:22" x14ac:dyDescent="0.35">
      <c r="V24965" s="17"/>
    </row>
    <row r="24966" spans="22:22" x14ac:dyDescent="0.35">
      <c r="V24966" s="17"/>
    </row>
    <row r="24967" spans="22:22" x14ac:dyDescent="0.35">
      <c r="V24967" s="17"/>
    </row>
    <row r="24968" spans="22:22" x14ac:dyDescent="0.35">
      <c r="V24968" s="17"/>
    </row>
    <row r="24969" spans="22:22" x14ac:dyDescent="0.35">
      <c r="V24969" s="17"/>
    </row>
    <row r="24970" spans="22:22" x14ac:dyDescent="0.35">
      <c r="V24970" s="17"/>
    </row>
    <row r="24971" spans="22:22" x14ac:dyDescent="0.35">
      <c r="V24971" s="17"/>
    </row>
    <row r="24972" spans="22:22" x14ac:dyDescent="0.35">
      <c r="V24972" s="17"/>
    </row>
    <row r="24973" spans="22:22" x14ac:dyDescent="0.35">
      <c r="V24973" s="17"/>
    </row>
    <row r="24974" spans="22:22" x14ac:dyDescent="0.35">
      <c r="V24974" s="17"/>
    </row>
    <row r="24975" spans="22:22" x14ac:dyDescent="0.35">
      <c r="V24975" s="17"/>
    </row>
    <row r="24976" spans="22:22" x14ac:dyDescent="0.35">
      <c r="V24976" s="17"/>
    </row>
    <row r="24977" spans="22:22" x14ac:dyDescent="0.35">
      <c r="V24977" s="17"/>
    </row>
    <row r="24978" spans="22:22" x14ac:dyDescent="0.35">
      <c r="V24978" s="17"/>
    </row>
    <row r="24979" spans="22:22" x14ac:dyDescent="0.35">
      <c r="V24979" s="17"/>
    </row>
    <row r="24980" spans="22:22" x14ac:dyDescent="0.35">
      <c r="V24980" s="17"/>
    </row>
    <row r="24981" spans="22:22" x14ac:dyDescent="0.35">
      <c r="V24981" s="17"/>
    </row>
    <row r="24982" spans="22:22" x14ac:dyDescent="0.35">
      <c r="V24982" s="17"/>
    </row>
    <row r="24983" spans="22:22" x14ac:dyDescent="0.35">
      <c r="V24983" s="17"/>
    </row>
    <row r="24984" spans="22:22" x14ac:dyDescent="0.35">
      <c r="V24984" s="17"/>
    </row>
    <row r="24985" spans="22:22" x14ac:dyDescent="0.35">
      <c r="V24985" s="17"/>
    </row>
    <row r="24986" spans="22:22" x14ac:dyDescent="0.35">
      <c r="V24986" s="17"/>
    </row>
    <row r="24987" spans="22:22" x14ac:dyDescent="0.35">
      <c r="V24987" s="17"/>
    </row>
    <row r="24988" spans="22:22" x14ac:dyDescent="0.35">
      <c r="V24988" s="17"/>
    </row>
    <row r="24989" spans="22:22" x14ac:dyDescent="0.35">
      <c r="V24989" s="17"/>
    </row>
    <row r="24990" spans="22:22" x14ac:dyDescent="0.35">
      <c r="V24990" s="17"/>
    </row>
    <row r="24991" spans="22:22" x14ac:dyDescent="0.35">
      <c r="V24991" s="17"/>
    </row>
    <row r="24992" spans="22:22" x14ac:dyDescent="0.35">
      <c r="V24992" s="17"/>
    </row>
    <row r="24993" spans="22:22" x14ac:dyDescent="0.35">
      <c r="V24993" s="17"/>
    </row>
    <row r="24994" spans="22:22" x14ac:dyDescent="0.35">
      <c r="V24994" s="17"/>
    </row>
    <row r="24995" spans="22:22" x14ac:dyDescent="0.35">
      <c r="V24995" s="17"/>
    </row>
    <row r="24996" spans="22:22" x14ac:dyDescent="0.35">
      <c r="V24996" s="17"/>
    </row>
    <row r="24997" spans="22:22" x14ac:dyDescent="0.35">
      <c r="V24997" s="17"/>
    </row>
    <row r="24998" spans="22:22" x14ac:dyDescent="0.35">
      <c r="V24998" s="17"/>
    </row>
    <row r="24999" spans="22:22" x14ac:dyDescent="0.35">
      <c r="V24999" s="17"/>
    </row>
    <row r="25000" spans="22:22" x14ac:dyDescent="0.35">
      <c r="V25000" s="17"/>
    </row>
    <row r="25001" spans="22:22" x14ac:dyDescent="0.35">
      <c r="V25001" s="17"/>
    </row>
    <row r="25002" spans="22:22" x14ac:dyDescent="0.35">
      <c r="V25002" s="17"/>
    </row>
    <row r="25003" spans="22:22" x14ac:dyDescent="0.35">
      <c r="V25003" s="17"/>
    </row>
    <row r="25004" spans="22:22" x14ac:dyDescent="0.35">
      <c r="V25004" s="17"/>
    </row>
    <row r="25005" spans="22:22" x14ac:dyDescent="0.35">
      <c r="V25005" s="17"/>
    </row>
    <row r="25006" spans="22:22" x14ac:dyDescent="0.35">
      <c r="V25006" s="17"/>
    </row>
    <row r="25007" spans="22:22" x14ac:dyDescent="0.35">
      <c r="V25007" s="17"/>
    </row>
    <row r="25008" spans="22:22" x14ac:dyDescent="0.35">
      <c r="V25008" s="17"/>
    </row>
    <row r="25009" spans="22:22" x14ac:dyDescent="0.35">
      <c r="V25009" s="17"/>
    </row>
    <row r="25010" spans="22:22" x14ac:dyDescent="0.35">
      <c r="V25010" s="17"/>
    </row>
    <row r="25011" spans="22:22" x14ac:dyDescent="0.35">
      <c r="V25011" s="17"/>
    </row>
    <row r="25012" spans="22:22" x14ac:dyDescent="0.35">
      <c r="V25012" s="17"/>
    </row>
    <row r="25013" spans="22:22" x14ac:dyDescent="0.35">
      <c r="V25013" s="17"/>
    </row>
    <row r="25014" spans="22:22" x14ac:dyDescent="0.35">
      <c r="V25014" s="17"/>
    </row>
    <row r="25015" spans="22:22" x14ac:dyDescent="0.35">
      <c r="V25015" s="17"/>
    </row>
    <row r="25016" spans="22:22" x14ac:dyDescent="0.35">
      <c r="V25016" s="17"/>
    </row>
    <row r="25017" spans="22:22" x14ac:dyDescent="0.35">
      <c r="V25017" s="17"/>
    </row>
    <row r="25018" spans="22:22" x14ac:dyDescent="0.35">
      <c r="V25018" s="17"/>
    </row>
    <row r="25019" spans="22:22" x14ac:dyDescent="0.35">
      <c r="V25019" s="17"/>
    </row>
    <row r="25020" spans="22:22" x14ac:dyDescent="0.35">
      <c r="V25020" s="17"/>
    </row>
    <row r="25021" spans="22:22" x14ac:dyDescent="0.35">
      <c r="V25021" s="17"/>
    </row>
    <row r="25022" spans="22:22" x14ac:dyDescent="0.35">
      <c r="V25022" s="17"/>
    </row>
    <row r="25023" spans="22:22" x14ac:dyDescent="0.35">
      <c r="V25023" s="17"/>
    </row>
    <row r="25024" spans="22:22" x14ac:dyDescent="0.35">
      <c r="V25024" s="17"/>
    </row>
    <row r="25025" spans="22:22" x14ac:dyDescent="0.35">
      <c r="V25025" s="17"/>
    </row>
    <row r="25026" spans="22:22" x14ac:dyDescent="0.35">
      <c r="V25026" s="17"/>
    </row>
    <row r="25027" spans="22:22" x14ac:dyDescent="0.35">
      <c r="V25027" s="17"/>
    </row>
    <row r="25028" spans="22:22" x14ac:dyDescent="0.35">
      <c r="V25028" s="17"/>
    </row>
    <row r="25029" spans="22:22" x14ac:dyDescent="0.35">
      <c r="V25029" s="17"/>
    </row>
    <row r="25030" spans="22:22" x14ac:dyDescent="0.35">
      <c r="V25030" s="17"/>
    </row>
    <row r="25031" spans="22:22" x14ac:dyDescent="0.35">
      <c r="V25031" s="17"/>
    </row>
    <row r="25032" spans="22:22" x14ac:dyDescent="0.35">
      <c r="V25032" s="17"/>
    </row>
    <row r="25033" spans="22:22" x14ac:dyDescent="0.35">
      <c r="V25033" s="17"/>
    </row>
    <row r="25034" spans="22:22" x14ac:dyDescent="0.35">
      <c r="V25034" s="17"/>
    </row>
    <row r="25035" spans="22:22" x14ac:dyDescent="0.35">
      <c r="V25035" s="17"/>
    </row>
    <row r="25036" spans="22:22" x14ac:dyDescent="0.35">
      <c r="V25036" s="17"/>
    </row>
    <row r="25037" spans="22:22" x14ac:dyDescent="0.35">
      <c r="V25037" s="17"/>
    </row>
    <row r="25038" spans="22:22" x14ac:dyDescent="0.35">
      <c r="V25038" s="17"/>
    </row>
    <row r="25039" spans="22:22" x14ac:dyDescent="0.35">
      <c r="V25039" s="17"/>
    </row>
    <row r="25040" spans="22:22" x14ac:dyDescent="0.35">
      <c r="V25040" s="17"/>
    </row>
    <row r="25041" spans="22:22" x14ac:dyDescent="0.35">
      <c r="V25041" s="17"/>
    </row>
    <row r="25042" spans="22:22" x14ac:dyDescent="0.35">
      <c r="V25042" s="17"/>
    </row>
    <row r="25043" spans="22:22" x14ac:dyDescent="0.35">
      <c r="V25043" s="17"/>
    </row>
    <row r="25044" spans="22:22" x14ac:dyDescent="0.35">
      <c r="V25044" s="17"/>
    </row>
    <row r="25045" spans="22:22" x14ac:dyDescent="0.35">
      <c r="V25045" s="17"/>
    </row>
    <row r="25046" spans="22:22" x14ac:dyDescent="0.35">
      <c r="V25046" s="17"/>
    </row>
    <row r="25047" spans="22:22" x14ac:dyDescent="0.35">
      <c r="V25047" s="17"/>
    </row>
    <row r="25048" spans="22:22" x14ac:dyDescent="0.35">
      <c r="V25048" s="17"/>
    </row>
    <row r="25049" spans="22:22" x14ac:dyDescent="0.35">
      <c r="V25049" s="17"/>
    </row>
    <row r="25050" spans="22:22" x14ac:dyDescent="0.35">
      <c r="V25050" s="17"/>
    </row>
    <row r="25051" spans="22:22" x14ac:dyDescent="0.35">
      <c r="V25051" s="17"/>
    </row>
    <row r="25052" spans="22:22" x14ac:dyDescent="0.35">
      <c r="V25052" s="17"/>
    </row>
    <row r="25053" spans="22:22" x14ac:dyDescent="0.35">
      <c r="V25053" s="17"/>
    </row>
    <row r="25054" spans="22:22" x14ac:dyDescent="0.35">
      <c r="V25054" s="17"/>
    </row>
    <row r="25055" spans="22:22" x14ac:dyDescent="0.35">
      <c r="V25055" s="17"/>
    </row>
    <row r="25056" spans="22:22" x14ac:dyDescent="0.35">
      <c r="V25056" s="17"/>
    </row>
    <row r="25057" spans="22:22" x14ac:dyDescent="0.35">
      <c r="V25057" s="17"/>
    </row>
    <row r="25058" spans="22:22" x14ac:dyDescent="0.35">
      <c r="V25058" s="17"/>
    </row>
    <row r="25059" spans="22:22" x14ac:dyDescent="0.35">
      <c r="V25059" s="17"/>
    </row>
    <row r="25060" spans="22:22" x14ac:dyDescent="0.35">
      <c r="V25060" s="17"/>
    </row>
    <row r="25061" spans="22:22" x14ac:dyDescent="0.35">
      <c r="V25061" s="17"/>
    </row>
    <row r="25062" spans="22:22" x14ac:dyDescent="0.35">
      <c r="V25062" s="17"/>
    </row>
    <row r="25063" spans="22:22" x14ac:dyDescent="0.35">
      <c r="V25063" s="17"/>
    </row>
    <row r="25064" spans="22:22" x14ac:dyDescent="0.35">
      <c r="V25064" s="17"/>
    </row>
    <row r="25065" spans="22:22" x14ac:dyDescent="0.35">
      <c r="V25065" s="17"/>
    </row>
    <row r="25066" spans="22:22" x14ac:dyDescent="0.35">
      <c r="V25066" s="17"/>
    </row>
    <row r="25067" spans="22:22" x14ac:dyDescent="0.35">
      <c r="V25067" s="17"/>
    </row>
    <row r="25068" spans="22:22" x14ac:dyDescent="0.35">
      <c r="V25068" s="17"/>
    </row>
    <row r="25069" spans="22:22" x14ac:dyDescent="0.35">
      <c r="V25069" s="17"/>
    </row>
    <row r="25070" spans="22:22" x14ac:dyDescent="0.35">
      <c r="V25070" s="17"/>
    </row>
    <row r="25071" spans="22:22" x14ac:dyDescent="0.35">
      <c r="V25071" s="17"/>
    </row>
    <row r="25072" spans="22:22" x14ac:dyDescent="0.35">
      <c r="V25072" s="17"/>
    </row>
    <row r="25073" spans="22:22" x14ac:dyDescent="0.35">
      <c r="V25073" s="17"/>
    </row>
    <row r="25074" spans="22:22" x14ac:dyDescent="0.35">
      <c r="V25074" s="17"/>
    </row>
    <row r="25075" spans="22:22" x14ac:dyDescent="0.35">
      <c r="V25075" s="17"/>
    </row>
    <row r="25076" spans="22:22" x14ac:dyDescent="0.35">
      <c r="V25076" s="17"/>
    </row>
    <row r="25077" spans="22:22" x14ac:dyDescent="0.35">
      <c r="V25077" s="17"/>
    </row>
    <row r="25078" spans="22:22" x14ac:dyDescent="0.35">
      <c r="V25078" s="17"/>
    </row>
    <row r="25079" spans="22:22" x14ac:dyDescent="0.35">
      <c r="V25079" s="17"/>
    </row>
    <row r="25080" spans="22:22" x14ac:dyDescent="0.35">
      <c r="V25080" s="17"/>
    </row>
    <row r="25081" spans="22:22" x14ac:dyDescent="0.35">
      <c r="V25081" s="17"/>
    </row>
    <row r="25082" spans="22:22" x14ac:dyDescent="0.35">
      <c r="V25082" s="17"/>
    </row>
    <row r="25083" spans="22:22" x14ac:dyDescent="0.35">
      <c r="V25083" s="17"/>
    </row>
    <row r="25084" spans="22:22" x14ac:dyDescent="0.35">
      <c r="V25084" s="17"/>
    </row>
    <row r="25085" spans="22:22" x14ac:dyDescent="0.35">
      <c r="V25085" s="17"/>
    </row>
    <row r="25086" spans="22:22" x14ac:dyDescent="0.35">
      <c r="V25086" s="17"/>
    </row>
    <row r="25087" spans="22:22" x14ac:dyDescent="0.35">
      <c r="V25087" s="17"/>
    </row>
    <row r="25088" spans="22:22" x14ac:dyDescent="0.35">
      <c r="V25088" s="17"/>
    </row>
    <row r="25089" spans="22:22" x14ac:dyDescent="0.35">
      <c r="V25089" s="17"/>
    </row>
    <row r="25090" spans="22:22" x14ac:dyDescent="0.35">
      <c r="V25090" s="17"/>
    </row>
    <row r="25091" spans="22:22" x14ac:dyDescent="0.35">
      <c r="V25091" s="17"/>
    </row>
    <row r="25092" spans="22:22" x14ac:dyDescent="0.35">
      <c r="V25092" s="17"/>
    </row>
    <row r="25093" spans="22:22" x14ac:dyDescent="0.35">
      <c r="V25093" s="17"/>
    </row>
    <row r="25094" spans="22:22" x14ac:dyDescent="0.35">
      <c r="V25094" s="17"/>
    </row>
    <row r="25095" spans="22:22" x14ac:dyDescent="0.35">
      <c r="V25095" s="17"/>
    </row>
    <row r="25096" spans="22:22" x14ac:dyDescent="0.35">
      <c r="V25096" s="17"/>
    </row>
    <row r="25097" spans="22:22" x14ac:dyDescent="0.35">
      <c r="V25097" s="17"/>
    </row>
    <row r="25098" spans="22:22" x14ac:dyDescent="0.35">
      <c r="V25098" s="17"/>
    </row>
    <row r="25099" spans="22:22" x14ac:dyDescent="0.35">
      <c r="V25099" s="17"/>
    </row>
    <row r="25100" spans="22:22" x14ac:dyDescent="0.35">
      <c r="V25100" s="17"/>
    </row>
    <row r="25101" spans="22:22" x14ac:dyDescent="0.35">
      <c r="V25101" s="17"/>
    </row>
    <row r="25102" spans="22:22" x14ac:dyDescent="0.35">
      <c r="V25102" s="17"/>
    </row>
    <row r="25103" spans="22:22" x14ac:dyDescent="0.35">
      <c r="V25103" s="17"/>
    </row>
    <row r="25104" spans="22:22" x14ac:dyDescent="0.35">
      <c r="V25104" s="17"/>
    </row>
    <row r="25105" spans="22:22" x14ac:dyDescent="0.35">
      <c r="V25105" s="17"/>
    </row>
    <row r="25106" spans="22:22" x14ac:dyDescent="0.35">
      <c r="V25106" s="17"/>
    </row>
    <row r="25107" spans="22:22" x14ac:dyDescent="0.35">
      <c r="V25107" s="17"/>
    </row>
    <row r="25108" spans="22:22" x14ac:dyDescent="0.35">
      <c r="V25108" s="17"/>
    </row>
    <row r="25109" spans="22:22" x14ac:dyDescent="0.35">
      <c r="V25109" s="17"/>
    </row>
    <row r="25110" spans="22:22" x14ac:dyDescent="0.35">
      <c r="V25110" s="17"/>
    </row>
    <row r="25111" spans="22:22" x14ac:dyDescent="0.35">
      <c r="V25111" s="17"/>
    </row>
    <row r="25112" spans="22:22" x14ac:dyDescent="0.35">
      <c r="V25112" s="17"/>
    </row>
    <row r="25113" spans="22:22" x14ac:dyDescent="0.35">
      <c r="V25113" s="17"/>
    </row>
    <row r="25114" spans="22:22" x14ac:dyDescent="0.35">
      <c r="V25114" s="17"/>
    </row>
    <row r="25115" spans="22:22" x14ac:dyDescent="0.35">
      <c r="V25115" s="17"/>
    </row>
    <row r="25116" spans="22:22" x14ac:dyDescent="0.35">
      <c r="V25116" s="17"/>
    </row>
    <row r="25117" spans="22:22" x14ac:dyDescent="0.35">
      <c r="V25117" s="17"/>
    </row>
    <row r="25118" spans="22:22" x14ac:dyDescent="0.35">
      <c r="V25118" s="17"/>
    </row>
    <row r="25119" spans="22:22" x14ac:dyDescent="0.35">
      <c r="V25119" s="17"/>
    </row>
    <row r="25120" spans="22:22" x14ac:dyDescent="0.35">
      <c r="V25120" s="17"/>
    </row>
    <row r="25121" spans="22:22" x14ac:dyDescent="0.35">
      <c r="V25121" s="17"/>
    </row>
    <row r="25122" spans="22:22" x14ac:dyDescent="0.35">
      <c r="V25122" s="17"/>
    </row>
    <row r="25123" spans="22:22" x14ac:dyDescent="0.35">
      <c r="V25123" s="17"/>
    </row>
    <row r="25124" spans="22:22" x14ac:dyDescent="0.35">
      <c r="V25124" s="17"/>
    </row>
    <row r="25125" spans="22:22" x14ac:dyDescent="0.35">
      <c r="V25125" s="17"/>
    </row>
    <row r="25126" spans="22:22" x14ac:dyDescent="0.35">
      <c r="V25126" s="17"/>
    </row>
    <row r="25127" spans="22:22" x14ac:dyDescent="0.35">
      <c r="V25127" s="17"/>
    </row>
    <row r="25128" spans="22:22" x14ac:dyDescent="0.35">
      <c r="V25128" s="17"/>
    </row>
    <row r="25129" spans="22:22" x14ac:dyDescent="0.35">
      <c r="V25129" s="17"/>
    </row>
    <row r="25130" spans="22:22" x14ac:dyDescent="0.35">
      <c r="V25130" s="17"/>
    </row>
    <row r="25131" spans="22:22" x14ac:dyDescent="0.35">
      <c r="V25131" s="17"/>
    </row>
    <row r="25132" spans="22:22" x14ac:dyDescent="0.35">
      <c r="V25132" s="17"/>
    </row>
    <row r="25133" spans="22:22" x14ac:dyDescent="0.35">
      <c r="V25133" s="17"/>
    </row>
    <row r="25134" spans="22:22" x14ac:dyDescent="0.35">
      <c r="V25134" s="17"/>
    </row>
    <row r="25135" spans="22:22" x14ac:dyDescent="0.35">
      <c r="V25135" s="17"/>
    </row>
    <row r="25136" spans="22:22" x14ac:dyDescent="0.35">
      <c r="V25136" s="17"/>
    </row>
    <row r="25137" spans="22:22" x14ac:dyDescent="0.35">
      <c r="V25137" s="17"/>
    </row>
    <row r="25138" spans="22:22" x14ac:dyDescent="0.35">
      <c r="V25138" s="17"/>
    </row>
    <row r="25139" spans="22:22" x14ac:dyDescent="0.35">
      <c r="V25139" s="17"/>
    </row>
    <row r="25140" spans="22:22" x14ac:dyDescent="0.35">
      <c r="V25140" s="17"/>
    </row>
    <row r="25141" spans="22:22" x14ac:dyDescent="0.35">
      <c r="V25141" s="17"/>
    </row>
    <row r="25142" spans="22:22" x14ac:dyDescent="0.35">
      <c r="V25142" s="17"/>
    </row>
    <row r="25143" spans="22:22" x14ac:dyDescent="0.35">
      <c r="V25143" s="17"/>
    </row>
    <row r="25144" spans="22:22" x14ac:dyDescent="0.35">
      <c r="V25144" s="17"/>
    </row>
    <row r="25145" spans="22:22" x14ac:dyDescent="0.35">
      <c r="V25145" s="17"/>
    </row>
    <row r="25146" spans="22:22" x14ac:dyDescent="0.35">
      <c r="V25146" s="17"/>
    </row>
    <row r="25147" spans="22:22" x14ac:dyDescent="0.35">
      <c r="V25147" s="17"/>
    </row>
    <row r="25148" spans="22:22" x14ac:dyDescent="0.35">
      <c r="V25148" s="17"/>
    </row>
    <row r="25149" spans="22:22" x14ac:dyDescent="0.35">
      <c r="V25149" s="17"/>
    </row>
    <row r="25150" spans="22:22" x14ac:dyDescent="0.35">
      <c r="V25150" s="17"/>
    </row>
    <row r="25151" spans="22:22" x14ac:dyDescent="0.35">
      <c r="V25151" s="17"/>
    </row>
    <row r="25152" spans="22:22" x14ac:dyDescent="0.35">
      <c r="V25152" s="17"/>
    </row>
    <row r="25153" spans="22:22" x14ac:dyDescent="0.35">
      <c r="V25153" s="17"/>
    </row>
    <row r="25154" spans="22:22" x14ac:dyDescent="0.35">
      <c r="V25154" s="17"/>
    </row>
    <row r="25155" spans="22:22" x14ac:dyDescent="0.35">
      <c r="V25155" s="17"/>
    </row>
    <row r="25156" spans="22:22" x14ac:dyDescent="0.35">
      <c r="V25156" s="17"/>
    </row>
    <row r="25157" spans="22:22" x14ac:dyDescent="0.35">
      <c r="V25157" s="17"/>
    </row>
    <row r="25158" spans="22:22" x14ac:dyDescent="0.35">
      <c r="V25158" s="17"/>
    </row>
    <row r="25159" spans="22:22" x14ac:dyDescent="0.35">
      <c r="V25159" s="17"/>
    </row>
    <row r="25160" spans="22:22" x14ac:dyDescent="0.35">
      <c r="V25160" s="17"/>
    </row>
    <row r="25161" spans="22:22" x14ac:dyDescent="0.35">
      <c r="V25161" s="17"/>
    </row>
    <row r="25162" spans="22:22" x14ac:dyDescent="0.35">
      <c r="V25162" s="17"/>
    </row>
    <row r="25163" spans="22:22" x14ac:dyDescent="0.35">
      <c r="V25163" s="17"/>
    </row>
    <row r="25164" spans="22:22" x14ac:dyDescent="0.35">
      <c r="V25164" s="17"/>
    </row>
    <row r="25165" spans="22:22" x14ac:dyDescent="0.35">
      <c r="V25165" s="17"/>
    </row>
    <row r="25166" spans="22:22" x14ac:dyDescent="0.35">
      <c r="V25166" s="17"/>
    </row>
    <row r="25167" spans="22:22" x14ac:dyDescent="0.35">
      <c r="V25167" s="17"/>
    </row>
    <row r="25168" spans="22:22" x14ac:dyDescent="0.35">
      <c r="V25168" s="17"/>
    </row>
    <row r="25169" spans="22:22" x14ac:dyDescent="0.35">
      <c r="V25169" s="17"/>
    </row>
    <row r="25170" spans="22:22" x14ac:dyDescent="0.35">
      <c r="V25170" s="17"/>
    </row>
    <row r="25171" spans="22:22" x14ac:dyDescent="0.35">
      <c r="V25171" s="17"/>
    </row>
    <row r="25172" spans="22:22" x14ac:dyDescent="0.35">
      <c r="V25172" s="17"/>
    </row>
    <row r="25173" spans="22:22" x14ac:dyDescent="0.35">
      <c r="V25173" s="17"/>
    </row>
    <row r="25174" spans="22:22" x14ac:dyDescent="0.35">
      <c r="V25174" s="17"/>
    </row>
    <row r="25175" spans="22:22" x14ac:dyDescent="0.35">
      <c r="V25175" s="17"/>
    </row>
    <row r="25176" spans="22:22" x14ac:dyDescent="0.35">
      <c r="V25176" s="17"/>
    </row>
    <row r="25177" spans="22:22" x14ac:dyDescent="0.35">
      <c r="V25177" s="17"/>
    </row>
    <row r="25178" spans="22:22" x14ac:dyDescent="0.35">
      <c r="V25178" s="17"/>
    </row>
    <row r="25179" spans="22:22" x14ac:dyDescent="0.35">
      <c r="V25179" s="17"/>
    </row>
    <row r="25180" spans="22:22" x14ac:dyDescent="0.35">
      <c r="V25180" s="17"/>
    </row>
    <row r="25181" spans="22:22" x14ac:dyDescent="0.35">
      <c r="V25181" s="17"/>
    </row>
    <row r="25182" spans="22:22" x14ac:dyDescent="0.35">
      <c r="V25182" s="17"/>
    </row>
    <row r="25183" spans="22:22" x14ac:dyDescent="0.35">
      <c r="V25183" s="17"/>
    </row>
    <row r="25184" spans="22:22" x14ac:dyDescent="0.35">
      <c r="V25184" s="17"/>
    </row>
    <row r="25185" spans="22:22" x14ac:dyDescent="0.35">
      <c r="V25185" s="17"/>
    </row>
    <row r="25186" spans="22:22" x14ac:dyDescent="0.35">
      <c r="V25186" s="17"/>
    </row>
    <row r="25187" spans="22:22" x14ac:dyDescent="0.35">
      <c r="V25187" s="17"/>
    </row>
    <row r="25188" spans="22:22" x14ac:dyDescent="0.35">
      <c r="V25188" s="17"/>
    </row>
    <row r="25189" spans="22:22" x14ac:dyDescent="0.35">
      <c r="V25189" s="17"/>
    </row>
    <row r="25190" spans="22:22" x14ac:dyDescent="0.35">
      <c r="V25190" s="17"/>
    </row>
    <row r="25191" spans="22:22" x14ac:dyDescent="0.35">
      <c r="V25191" s="17"/>
    </row>
    <row r="25192" spans="22:22" x14ac:dyDescent="0.35">
      <c r="V25192" s="17"/>
    </row>
    <row r="25193" spans="22:22" x14ac:dyDescent="0.35">
      <c r="V25193" s="17"/>
    </row>
    <row r="25194" spans="22:22" x14ac:dyDescent="0.35">
      <c r="V25194" s="17"/>
    </row>
    <row r="25195" spans="22:22" x14ac:dyDescent="0.35">
      <c r="V25195" s="17"/>
    </row>
    <row r="25196" spans="22:22" x14ac:dyDescent="0.35">
      <c r="V25196" s="17"/>
    </row>
    <row r="25197" spans="22:22" x14ac:dyDescent="0.35">
      <c r="V25197" s="17"/>
    </row>
    <row r="25198" spans="22:22" x14ac:dyDescent="0.35">
      <c r="V25198" s="17"/>
    </row>
    <row r="25199" spans="22:22" x14ac:dyDescent="0.35">
      <c r="V25199" s="17"/>
    </row>
    <row r="25200" spans="22:22" x14ac:dyDescent="0.35">
      <c r="V25200" s="17"/>
    </row>
    <row r="25201" spans="22:22" x14ac:dyDescent="0.35">
      <c r="V25201" s="17"/>
    </row>
    <row r="25202" spans="22:22" x14ac:dyDescent="0.35">
      <c r="V25202" s="17"/>
    </row>
    <row r="25203" spans="22:22" x14ac:dyDescent="0.35">
      <c r="V25203" s="17"/>
    </row>
    <row r="25204" spans="22:22" x14ac:dyDescent="0.35">
      <c r="V25204" s="17"/>
    </row>
    <row r="25205" spans="22:22" x14ac:dyDescent="0.35">
      <c r="V25205" s="17"/>
    </row>
    <row r="25206" spans="22:22" x14ac:dyDescent="0.35">
      <c r="V25206" s="17"/>
    </row>
    <row r="25207" spans="22:22" x14ac:dyDescent="0.35">
      <c r="V25207" s="17"/>
    </row>
    <row r="25208" spans="22:22" x14ac:dyDescent="0.35">
      <c r="V25208" s="17"/>
    </row>
    <row r="25209" spans="22:22" x14ac:dyDescent="0.35">
      <c r="V25209" s="17"/>
    </row>
    <row r="25210" spans="22:22" x14ac:dyDescent="0.35">
      <c r="V25210" s="17"/>
    </row>
    <row r="25211" spans="22:22" x14ac:dyDescent="0.35">
      <c r="V25211" s="17"/>
    </row>
    <row r="25212" spans="22:22" x14ac:dyDescent="0.35">
      <c r="V25212" s="17"/>
    </row>
    <row r="25213" spans="22:22" x14ac:dyDescent="0.35">
      <c r="V25213" s="17"/>
    </row>
    <row r="25214" spans="22:22" x14ac:dyDescent="0.35">
      <c r="V25214" s="17"/>
    </row>
    <row r="25215" spans="22:22" x14ac:dyDescent="0.35">
      <c r="V25215" s="17"/>
    </row>
    <row r="25216" spans="22:22" x14ac:dyDescent="0.35">
      <c r="V25216" s="17"/>
    </row>
    <row r="25217" spans="22:22" x14ac:dyDescent="0.35">
      <c r="V25217" s="17"/>
    </row>
    <row r="25218" spans="22:22" x14ac:dyDescent="0.35">
      <c r="V25218" s="17"/>
    </row>
    <row r="25219" spans="22:22" x14ac:dyDescent="0.35">
      <c r="V25219" s="17"/>
    </row>
    <row r="25220" spans="22:22" x14ac:dyDescent="0.35">
      <c r="V25220" s="17"/>
    </row>
    <row r="25221" spans="22:22" x14ac:dyDescent="0.35">
      <c r="V25221" s="17"/>
    </row>
    <row r="25222" spans="22:22" x14ac:dyDescent="0.35">
      <c r="V25222" s="17"/>
    </row>
    <row r="25223" spans="22:22" x14ac:dyDescent="0.35">
      <c r="V25223" s="17"/>
    </row>
    <row r="25224" spans="22:22" x14ac:dyDescent="0.35">
      <c r="V25224" s="17"/>
    </row>
    <row r="25225" spans="22:22" x14ac:dyDescent="0.35">
      <c r="V25225" s="17"/>
    </row>
    <row r="25226" spans="22:22" x14ac:dyDescent="0.35">
      <c r="V25226" s="17"/>
    </row>
    <row r="25227" spans="22:22" x14ac:dyDescent="0.35">
      <c r="V25227" s="17"/>
    </row>
    <row r="25228" spans="22:22" x14ac:dyDescent="0.35">
      <c r="V25228" s="17"/>
    </row>
    <row r="25229" spans="22:22" x14ac:dyDescent="0.35">
      <c r="V25229" s="17"/>
    </row>
    <row r="25230" spans="22:22" x14ac:dyDescent="0.35">
      <c r="V25230" s="17"/>
    </row>
    <row r="25231" spans="22:22" x14ac:dyDescent="0.35">
      <c r="V25231" s="17"/>
    </row>
    <row r="25232" spans="22:22" x14ac:dyDescent="0.35">
      <c r="V25232" s="17"/>
    </row>
    <row r="25233" spans="22:22" x14ac:dyDescent="0.35">
      <c r="V25233" s="17"/>
    </row>
    <row r="25234" spans="22:22" x14ac:dyDescent="0.35">
      <c r="V25234" s="17"/>
    </row>
    <row r="25235" spans="22:22" x14ac:dyDescent="0.35">
      <c r="V25235" s="17"/>
    </row>
    <row r="25236" spans="22:22" x14ac:dyDescent="0.35">
      <c r="V25236" s="17"/>
    </row>
    <row r="25237" spans="22:22" x14ac:dyDescent="0.35">
      <c r="V25237" s="17"/>
    </row>
    <row r="25238" spans="22:22" x14ac:dyDescent="0.35">
      <c r="V25238" s="17"/>
    </row>
    <row r="25239" spans="22:22" x14ac:dyDescent="0.35">
      <c r="V25239" s="17"/>
    </row>
    <row r="25240" spans="22:22" x14ac:dyDescent="0.35">
      <c r="V25240" s="17"/>
    </row>
    <row r="25241" spans="22:22" x14ac:dyDescent="0.35">
      <c r="V25241" s="17"/>
    </row>
    <row r="25242" spans="22:22" x14ac:dyDescent="0.35">
      <c r="V25242" s="17"/>
    </row>
    <row r="25243" spans="22:22" x14ac:dyDescent="0.35">
      <c r="V25243" s="17"/>
    </row>
    <row r="25244" spans="22:22" x14ac:dyDescent="0.35">
      <c r="V25244" s="17"/>
    </row>
    <row r="25245" spans="22:22" x14ac:dyDescent="0.35">
      <c r="V25245" s="17"/>
    </row>
    <row r="25246" spans="22:22" x14ac:dyDescent="0.35">
      <c r="V25246" s="17"/>
    </row>
    <row r="25247" spans="22:22" x14ac:dyDescent="0.35">
      <c r="V25247" s="17"/>
    </row>
    <row r="25248" spans="22:22" x14ac:dyDescent="0.35">
      <c r="V25248" s="17"/>
    </row>
    <row r="25249" spans="22:22" x14ac:dyDescent="0.35">
      <c r="V25249" s="17"/>
    </row>
    <row r="25250" spans="22:22" x14ac:dyDescent="0.35">
      <c r="V25250" s="17"/>
    </row>
    <row r="25251" spans="22:22" x14ac:dyDescent="0.35">
      <c r="V25251" s="17"/>
    </row>
    <row r="25252" spans="22:22" x14ac:dyDescent="0.35">
      <c r="V25252" s="17"/>
    </row>
    <row r="25253" spans="22:22" x14ac:dyDescent="0.35">
      <c r="V25253" s="17"/>
    </row>
    <row r="25254" spans="22:22" x14ac:dyDescent="0.35">
      <c r="V25254" s="17"/>
    </row>
    <row r="25255" spans="22:22" x14ac:dyDescent="0.35">
      <c r="V25255" s="17"/>
    </row>
    <row r="25256" spans="22:22" x14ac:dyDescent="0.35">
      <c r="V25256" s="17"/>
    </row>
    <row r="25257" spans="22:22" x14ac:dyDescent="0.35">
      <c r="V25257" s="17"/>
    </row>
    <row r="25258" spans="22:22" x14ac:dyDescent="0.35">
      <c r="V25258" s="17"/>
    </row>
    <row r="25259" spans="22:22" x14ac:dyDescent="0.35">
      <c r="V25259" s="17"/>
    </row>
    <row r="25260" spans="22:22" x14ac:dyDescent="0.35">
      <c r="V25260" s="17"/>
    </row>
    <row r="25261" spans="22:22" x14ac:dyDescent="0.35">
      <c r="V25261" s="17"/>
    </row>
    <row r="25262" spans="22:22" x14ac:dyDescent="0.35">
      <c r="V25262" s="17"/>
    </row>
    <row r="25263" spans="22:22" x14ac:dyDescent="0.35">
      <c r="V25263" s="17"/>
    </row>
    <row r="25264" spans="22:22" x14ac:dyDescent="0.35">
      <c r="V25264" s="17"/>
    </row>
    <row r="25265" spans="22:22" x14ac:dyDescent="0.35">
      <c r="V25265" s="17"/>
    </row>
    <row r="25266" spans="22:22" x14ac:dyDescent="0.35">
      <c r="V25266" s="17"/>
    </row>
    <row r="25267" spans="22:22" x14ac:dyDescent="0.35">
      <c r="V25267" s="17"/>
    </row>
    <row r="25268" spans="22:22" x14ac:dyDescent="0.35">
      <c r="V25268" s="17"/>
    </row>
    <row r="25269" spans="22:22" x14ac:dyDescent="0.35">
      <c r="V25269" s="17"/>
    </row>
    <row r="25270" spans="22:22" x14ac:dyDescent="0.35">
      <c r="V25270" s="17"/>
    </row>
    <row r="25271" spans="22:22" x14ac:dyDescent="0.35">
      <c r="V25271" s="17"/>
    </row>
    <row r="25272" spans="22:22" x14ac:dyDescent="0.35">
      <c r="V25272" s="17"/>
    </row>
    <row r="25273" spans="22:22" x14ac:dyDescent="0.35">
      <c r="V25273" s="17"/>
    </row>
    <row r="25274" spans="22:22" x14ac:dyDescent="0.35">
      <c r="V25274" s="17"/>
    </row>
    <row r="25275" spans="22:22" x14ac:dyDescent="0.35">
      <c r="V25275" s="17"/>
    </row>
    <row r="25276" spans="22:22" x14ac:dyDescent="0.35">
      <c r="V25276" s="17"/>
    </row>
    <row r="25277" spans="22:22" x14ac:dyDescent="0.35">
      <c r="V25277" s="17"/>
    </row>
    <row r="25278" spans="22:22" x14ac:dyDescent="0.35">
      <c r="V25278" s="17"/>
    </row>
    <row r="25279" spans="22:22" x14ac:dyDescent="0.35">
      <c r="V25279" s="17"/>
    </row>
    <row r="25280" spans="22:22" x14ac:dyDescent="0.35">
      <c r="V25280" s="17"/>
    </row>
    <row r="25281" spans="22:22" x14ac:dyDescent="0.35">
      <c r="V25281" s="17"/>
    </row>
    <row r="25282" spans="22:22" x14ac:dyDescent="0.35">
      <c r="V25282" s="17"/>
    </row>
    <row r="25283" spans="22:22" x14ac:dyDescent="0.35">
      <c r="V25283" s="17"/>
    </row>
    <row r="25284" spans="22:22" x14ac:dyDescent="0.35">
      <c r="V25284" s="17"/>
    </row>
    <row r="25285" spans="22:22" x14ac:dyDescent="0.35">
      <c r="V25285" s="17"/>
    </row>
    <row r="25286" spans="22:22" x14ac:dyDescent="0.35">
      <c r="V25286" s="17"/>
    </row>
    <row r="25287" spans="22:22" x14ac:dyDescent="0.35">
      <c r="V25287" s="17"/>
    </row>
    <row r="25288" spans="22:22" x14ac:dyDescent="0.35">
      <c r="V25288" s="17"/>
    </row>
    <row r="25289" spans="22:22" x14ac:dyDescent="0.35">
      <c r="V25289" s="17"/>
    </row>
    <row r="25290" spans="22:22" x14ac:dyDescent="0.35">
      <c r="V25290" s="17"/>
    </row>
    <row r="25291" spans="22:22" x14ac:dyDescent="0.35">
      <c r="V25291" s="17"/>
    </row>
    <row r="25292" spans="22:22" x14ac:dyDescent="0.35">
      <c r="V25292" s="17"/>
    </row>
    <row r="25293" spans="22:22" x14ac:dyDescent="0.35">
      <c r="V25293" s="17"/>
    </row>
    <row r="25294" spans="22:22" x14ac:dyDescent="0.35">
      <c r="V25294" s="17"/>
    </row>
    <row r="25295" spans="22:22" x14ac:dyDescent="0.35">
      <c r="V25295" s="17"/>
    </row>
    <row r="25296" spans="22:22" x14ac:dyDescent="0.35">
      <c r="V25296" s="17"/>
    </row>
    <row r="25297" spans="22:22" x14ac:dyDescent="0.35">
      <c r="V25297" s="17"/>
    </row>
    <row r="25298" spans="22:22" x14ac:dyDescent="0.35">
      <c r="V25298" s="17"/>
    </row>
    <row r="25299" spans="22:22" x14ac:dyDescent="0.35">
      <c r="V25299" s="17"/>
    </row>
    <row r="25300" spans="22:22" x14ac:dyDescent="0.35">
      <c r="V25300" s="17"/>
    </row>
    <row r="25301" spans="22:22" x14ac:dyDescent="0.35">
      <c r="V25301" s="17"/>
    </row>
    <row r="25302" spans="22:22" x14ac:dyDescent="0.35">
      <c r="V25302" s="17"/>
    </row>
    <row r="25303" spans="22:22" x14ac:dyDescent="0.35">
      <c r="V25303" s="17"/>
    </row>
    <row r="25304" spans="22:22" x14ac:dyDescent="0.35">
      <c r="V25304" s="17"/>
    </row>
    <row r="25305" spans="22:22" x14ac:dyDescent="0.35">
      <c r="V25305" s="17"/>
    </row>
    <row r="25306" spans="22:22" x14ac:dyDescent="0.35">
      <c r="V25306" s="17"/>
    </row>
    <row r="25307" spans="22:22" x14ac:dyDescent="0.35">
      <c r="V25307" s="17"/>
    </row>
    <row r="25308" spans="22:22" x14ac:dyDescent="0.35">
      <c r="V25308" s="17"/>
    </row>
    <row r="25309" spans="22:22" x14ac:dyDescent="0.35">
      <c r="V25309" s="17"/>
    </row>
    <row r="25310" spans="22:22" x14ac:dyDescent="0.35">
      <c r="V25310" s="17"/>
    </row>
    <row r="25311" spans="22:22" x14ac:dyDescent="0.35">
      <c r="V25311" s="17"/>
    </row>
    <row r="25312" spans="22:22" x14ac:dyDescent="0.35">
      <c r="V25312" s="17"/>
    </row>
    <row r="25313" spans="22:22" x14ac:dyDescent="0.35">
      <c r="V25313" s="17"/>
    </row>
    <row r="25314" spans="22:22" x14ac:dyDescent="0.35">
      <c r="V25314" s="17"/>
    </row>
    <row r="25315" spans="22:22" x14ac:dyDescent="0.35">
      <c r="V25315" s="17"/>
    </row>
    <row r="25316" spans="22:22" x14ac:dyDescent="0.35">
      <c r="V25316" s="17"/>
    </row>
    <row r="25317" spans="22:22" x14ac:dyDescent="0.35">
      <c r="V25317" s="17"/>
    </row>
    <row r="25318" spans="22:22" x14ac:dyDescent="0.35">
      <c r="V25318" s="17"/>
    </row>
    <row r="25319" spans="22:22" x14ac:dyDescent="0.35">
      <c r="V25319" s="17"/>
    </row>
    <row r="25320" spans="22:22" x14ac:dyDescent="0.35">
      <c r="V25320" s="17"/>
    </row>
    <row r="25321" spans="22:22" x14ac:dyDescent="0.35">
      <c r="V25321" s="17"/>
    </row>
    <row r="25322" spans="22:22" x14ac:dyDescent="0.35">
      <c r="V25322" s="17"/>
    </row>
    <row r="25323" spans="22:22" x14ac:dyDescent="0.35">
      <c r="V25323" s="17"/>
    </row>
    <row r="25324" spans="22:22" x14ac:dyDescent="0.35">
      <c r="V25324" s="17"/>
    </row>
    <row r="25325" spans="22:22" x14ac:dyDescent="0.35">
      <c r="V25325" s="17"/>
    </row>
    <row r="25326" spans="22:22" x14ac:dyDescent="0.35">
      <c r="V25326" s="17"/>
    </row>
    <row r="25327" spans="22:22" x14ac:dyDescent="0.35">
      <c r="V25327" s="17"/>
    </row>
    <row r="25328" spans="22:22" x14ac:dyDescent="0.35">
      <c r="V25328" s="17"/>
    </row>
    <row r="25329" spans="22:22" x14ac:dyDescent="0.35">
      <c r="V25329" s="17"/>
    </row>
    <row r="25330" spans="22:22" x14ac:dyDescent="0.35">
      <c r="V25330" s="17"/>
    </row>
    <row r="25331" spans="22:22" x14ac:dyDescent="0.35">
      <c r="V25331" s="17"/>
    </row>
    <row r="25332" spans="22:22" x14ac:dyDescent="0.35">
      <c r="V25332" s="17"/>
    </row>
    <row r="25333" spans="22:22" x14ac:dyDescent="0.35">
      <c r="V25333" s="17"/>
    </row>
    <row r="25334" spans="22:22" x14ac:dyDescent="0.35">
      <c r="V25334" s="17"/>
    </row>
    <row r="25335" spans="22:22" x14ac:dyDescent="0.35">
      <c r="V25335" s="17"/>
    </row>
    <row r="25336" spans="22:22" x14ac:dyDescent="0.35">
      <c r="V25336" s="17"/>
    </row>
    <row r="25337" spans="22:22" x14ac:dyDescent="0.35">
      <c r="V25337" s="17"/>
    </row>
    <row r="25338" spans="22:22" x14ac:dyDescent="0.35">
      <c r="V25338" s="17"/>
    </row>
    <row r="25339" spans="22:22" x14ac:dyDescent="0.35">
      <c r="V25339" s="17"/>
    </row>
    <row r="25340" spans="22:22" x14ac:dyDescent="0.35">
      <c r="V25340" s="17"/>
    </row>
    <row r="25341" spans="22:22" x14ac:dyDescent="0.35">
      <c r="V25341" s="17"/>
    </row>
    <row r="25342" spans="22:22" x14ac:dyDescent="0.35">
      <c r="V25342" s="17"/>
    </row>
    <row r="25343" spans="22:22" x14ac:dyDescent="0.35">
      <c r="V25343" s="17"/>
    </row>
    <row r="25344" spans="22:22" x14ac:dyDescent="0.35">
      <c r="V25344" s="17"/>
    </row>
    <row r="25345" spans="22:22" x14ac:dyDescent="0.35">
      <c r="V25345" s="17"/>
    </row>
    <row r="25346" spans="22:22" x14ac:dyDescent="0.35">
      <c r="V25346" s="17"/>
    </row>
    <row r="25347" spans="22:22" x14ac:dyDescent="0.35">
      <c r="V25347" s="17"/>
    </row>
    <row r="25348" spans="22:22" x14ac:dyDescent="0.35">
      <c r="V25348" s="17"/>
    </row>
    <row r="25349" spans="22:22" x14ac:dyDescent="0.35">
      <c r="V25349" s="17"/>
    </row>
    <row r="25350" spans="22:22" x14ac:dyDescent="0.35">
      <c r="V25350" s="17"/>
    </row>
    <row r="25351" spans="22:22" x14ac:dyDescent="0.35">
      <c r="V25351" s="17"/>
    </row>
    <row r="25352" spans="22:22" x14ac:dyDescent="0.35">
      <c r="V25352" s="17"/>
    </row>
    <row r="25353" spans="22:22" x14ac:dyDescent="0.35">
      <c r="V25353" s="17"/>
    </row>
    <row r="25354" spans="22:22" x14ac:dyDescent="0.35">
      <c r="V25354" s="17"/>
    </row>
    <row r="25355" spans="22:22" x14ac:dyDescent="0.35">
      <c r="V25355" s="17"/>
    </row>
    <row r="25356" spans="22:22" x14ac:dyDescent="0.35">
      <c r="V25356" s="17"/>
    </row>
    <row r="25357" spans="22:22" x14ac:dyDescent="0.35">
      <c r="V25357" s="17"/>
    </row>
    <row r="25358" spans="22:22" x14ac:dyDescent="0.35">
      <c r="V25358" s="17"/>
    </row>
    <row r="25359" spans="22:22" x14ac:dyDescent="0.35">
      <c r="V25359" s="17"/>
    </row>
    <row r="25360" spans="22:22" x14ac:dyDescent="0.35">
      <c r="V25360" s="17"/>
    </row>
    <row r="25361" spans="22:22" x14ac:dyDescent="0.35">
      <c r="V25361" s="17"/>
    </row>
    <row r="25362" spans="22:22" x14ac:dyDescent="0.35">
      <c r="V25362" s="17"/>
    </row>
    <row r="25363" spans="22:22" x14ac:dyDescent="0.35">
      <c r="V25363" s="17"/>
    </row>
    <row r="25364" spans="22:22" x14ac:dyDescent="0.35">
      <c r="V25364" s="17"/>
    </row>
    <row r="25365" spans="22:22" x14ac:dyDescent="0.35">
      <c r="V25365" s="17"/>
    </row>
    <row r="25366" spans="22:22" x14ac:dyDescent="0.35">
      <c r="V25366" s="17"/>
    </row>
    <row r="25367" spans="22:22" x14ac:dyDescent="0.35">
      <c r="V25367" s="17"/>
    </row>
    <row r="25368" spans="22:22" x14ac:dyDescent="0.35">
      <c r="V25368" s="17"/>
    </row>
    <row r="25369" spans="22:22" x14ac:dyDescent="0.35">
      <c r="V25369" s="17"/>
    </row>
    <row r="25370" spans="22:22" x14ac:dyDescent="0.35">
      <c r="V25370" s="17"/>
    </row>
    <row r="25371" spans="22:22" x14ac:dyDescent="0.35">
      <c r="V25371" s="17"/>
    </row>
    <row r="25372" spans="22:22" x14ac:dyDescent="0.35">
      <c r="V25372" s="17"/>
    </row>
    <row r="25373" spans="22:22" x14ac:dyDescent="0.35">
      <c r="V25373" s="17"/>
    </row>
    <row r="25374" spans="22:22" x14ac:dyDescent="0.35">
      <c r="V25374" s="17"/>
    </row>
    <row r="25375" spans="22:22" x14ac:dyDescent="0.35">
      <c r="V25375" s="17"/>
    </row>
    <row r="25376" spans="22:22" x14ac:dyDescent="0.35">
      <c r="V25376" s="17"/>
    </row>
    <row r="25377" spans="22:22" x14ac:dyDescent="0.35">
      <c r="V25377" s="17"/>
    </row>
    <row r="25378" spans="22:22" x14ac:dyDescent="0.35">
      <c r="V25378" s="17"/>
    </row>
    <row r="25379" spans="22:22" x14ac:dyDescent="0.35">
      <c r="V25379" s="17"/>
    </row>
    <row r="25380" spans="22:22" x14ac:dyDescent="0.35">
      <c r="V25380" s="17"/>
    </row>
    <row r="25381" spans="22:22" x14ac:dyDescent="0.35">
      <c r="V25381" s="17"/>
    </row>
    <row r="25382" spans="22:22" x14ac:dyDescent="0.35">
      <c r="V25382" s="17"/>
    </row>
    <row r="25383" spans="22:22" x14ac:dyDescent="0.35">
      <c r="V25383" s="17"/>
    </row>
    <row r="25384" spans="22:22" x14ac:dyDescent="0.35">
      <c r="V25384" s="17"/>
    </row>
    <row r="25385" spans="22:22" x14ac:dyDescent="0.35">
      <c r="V25385" s="17"/>
    </row>
    <row r="25386" spans="22:22" x14ac:dyDescent="0.35">
      <c r="V25386" s="17"/>
    </row>
    <row r="25387" spans="22:22" x14ac:dyDescent="0.35">
      <c r="V25387" s="17"/>
    </row>
    <row r="25388" spans="22:22" x14ac:dyDescent="0.35">
      <c r="V25388" s="17"/>
    </row>
    <row r="25389" spans="22:22" x14ac:dyDescent="0.35">
      <c r="V25389" s="17"/>
    </row>
    <row r="25390" spans="22:22" x14ac:dyDescent="0.35">
      <c r="V25390" s="17"/>
    </row>
    <row r="25391" spans="22:22" x14ac:dyDescent="0.35">
      <c r="V25391" s="17"/>
    </row>
    <row r="25392" spans="22:22" x14ac:dyDescent="0.35">
      <c r="V25392" s="17"/>
    </row>
    <row r="25393" spans="22:22" x14ac:dyDescent="0.35">
      <c r="V25393" s="17"/>
    </row>
    <row r="25394" spans="22:22" x14ac:dyDescent="0.35">
      <c r="V25394" s="17"/>
    </row>
    <row r="25395" spans="22:22" x14ac:dyDescent="0.35">
      <c r="V25395" s="17"/>
    </row>
    <row r="25396" spans="22:22" x14ac:dyDescent="0.35">
      <c r="V25396" s="17"/>
    </row>
    <row r="25397" spans="22:22" x14ac:dyDescent="0.35">
      <c r="V25397" s="17"/>
    </row>
    <row r="25398" spans="22:22" x14ac:dyDescent="0.35">
      <c r="V25398" s="17"/>
    </row>
    <row r="25399" spans="22:22" x14ac:dyDescent="0.35">
      <c r="V25399" s="17"/>
    </row>
    <row r="25400" spans="22:22" x14ac:dyDescent="0.35">
      <c r="V25400" s="17"/>
    </row>
    <row r="25401" spans="22:22" x14ac:dyDescent="0.35">
      <c r="V25401" s="17"/>
    </row>
    <row r="25402" spans="22:22" x14ac:dyDescent="0.35">
      <c r="V25402" s="17"/>
    </row>
    <row r="25403" spans="22:22" x14ac:dyDescent="0.35">
      <c r="V25403" s="17"/>
    </row>
    <row r="25404" spans="22:22" x14ac:dyDescent="0.35">
      <c r="V25404" s="17"/>
    </row>
    <row r="25405" spans="22:22" x14ac:dyDescent="0.35">
      <c r="V25405" s="17"/>
    </row>
    <row r="25406" spans="22:22" x14ac:dyDescent="0.35">
      <c r="V25406" s="17"/>
    </row>
    <row r="25407" spans="22:22" x14ac:dyDescent="0.35">
      <c r="V25407" s="17"/>
    </row>
    <row r="25408" spans="22:22" x14ac:dyDescent="0.35">
      <c r="V25408" s="17"/>
    </row>
    <row r="25409" spans="22:22" x14ac:dyDescent="0.35">
      <c r="V25409" s="17"/>
    </row>
    <row r="25410" spans="22:22" x14ac:dyDescent="0.35">
      <c r="V25410" s="17"/>
    </row>
    <row r="25411" spans="22:22" x14ac:dyDescent="0.35">
      <c r="V25411" s="17"/>
    </row>
    <row r="25412" spans="22:22" x14ac:dyDescent="0.35">
      <c r="V25412" s="17"/>
    </row>
    <row r="25413" spans="22:22" x14ac:dyDescent="0.35">
      <c r="V25413" s="17"/>
    </row>
    <row r="25414" spans="22:22" x14ac:dyDescent="0.35">
      <c r="V25414" s="17"/>
    </row>
    <row r="25415" spans="22:22" x14ac:dyDescent="0.35">
      <c r="V25415" s="17"/>
    </row>
    <row r="25416" spans="22:22" x14ac:dyDescent="0.35">
      <c r="V25416" s="17"/>
    </row>
    <row r="25417" spans="22:22" x14ac:dyDescent="0.35">
      <c r="V25417" s="17"/>
    </row>
    <row r="25418" spans="22:22" x14ac:dyDescent="0.35">
      <c r="V25418" s="17"/>
    </row>
    <row r="25419" spans="22:22" x14ac:dyDescent="0.35">
      <c r="V25419" s="17"/>
    </row>
    <row r="25420" spans="22:22" x14ac:dyDescent="0.35">
      <c r="V25420" s="17"/>
    </row>
    <row r="25421" spans="22:22" x14ac:dyDescent="0.35">
      <c r="V25421" s="17"/>
    </row>
    <row r="25422" spans="22:22" x14ac:dyDescent="0.35">
      <c r="V25422" s="17"/>
    </row>
    <row r="25423" spans="22:22" x14ac:dyDescent="0.35">
      <c r="V25423" s="17"/>
    </row>
    <row r="25424" spans="22:22" x14ac:dyDescent="0.35">
      <c r="V25424" s="17"/>
    </row>
    <row r="25425" spans="22:22" x14ac:dyDescent="0.35">
      <c r="V25425" s="17"/>
    </row>
    <row r="25426" spans="22:22" x14ac:dyDescent="0.35">
      <c r="V25426" s="17"/>
    </row>
    <row r="25427" spans="22:22" x14ac:dyDescent="0.35">
      <c r="V25427" s="17"/>
    </row>
    <row r="25428" spans="22:22" x14ac:dyDescent="0.35">
      <c r="V25428" s="17"/>
    </row>
    <row r="25429" spans="22:22" x14ac:dyDescent="0.35">
      <c r="V25429" s="17"/>
    </row>
    <row r="25430" spans="22:22" x14ac:dyDescent="0.35">
      <c r="V25430" s="17"/>
    </row>
    <row r="25431" spans="22:22" x14ac:dyDescent="0.35">
      <c r="V25431" s="17"/>
    </row>
    <row r="25432" spans="22:22" x14ac:dyDescent="0.35">
      <c r="V25432" s="17"/>
    </row>
    <row r="25433" spans="22:22" x14ac:dyDescent="0.35">
      <c r="V25433" s="17"/>
    </row>
    <row r="25434" spans="22:22" x14ac:dyDescent="0.35">
      <c r="V25434" s="17"/>
    </row>
    <row r="25435" spans="22:22" x14ac:dyDescent="0.35">
      <c r="V25435" s="17"/>
    </row>
    <row r="25436" spans="22:22" x14ac:dyDescent="0.35">
      <c r="V25436" s="17"/>
    </row>
    <row r="25437" spans="22:22" x14ac:dyDescent="0.35">
      <c r="V25437" s="17"/>
    </row>
    <row r="25438" spans="22:22" x14ac:dyDescent="0.35">
      <c r="V25438" s="17"/>
    </row>
    <row r="25439" spans="22:22" x14ac:dyDescent="0.35">
      <c r="V25439" s="17"/>
    </row>
    <row r="25440" spans="22:22" x14ac:dyDescent="0.35">
      <c r="V25440" s="17"/>
    </row>
    <row r="25441" spans="22:22" x14ac:dyDescent="0.35">
      <c r="V25441" s="17"/>
    </row>
    <row r="25442" spans="22:22" x14ac:dyDescent="0.35">
      <c r="V25442" s="17"/>
    </row>
    <row r="25443" spans="22:22" x14ac:dyDescent="0.35">
      <c r="V25443" s="17"/>
    </row>
    <row r="25444" spans="22:22" x14ac:dyDescent="0.35">
      <c r="V25444" s="17"/>
    </row>
    <row r="25445" spans="22:22" x14ac:dyDescent="0.35">
      <c r="V25445" s="17"/>
    </row>
    <row r="25446" spans="22:22" x14ac:dyDescent="0.35">
      <c r="V25446" s="17"/>
    </row>
    <row r="25447" spans="22:22" x14ac:dyDescent="0.35">
      <c r="V25447" s="17"/>
    </row>
    <row r="25448" spans="22:22" x14ac:dyDescent="0.35">
      <c r="V25448" s="17"/>
    </row>
    <row r="25449" spans="22:22" x14ac:dyDescent="0.35">
      <c r="V25449" s="17"/>
    </row>
    <row r="25450" spans="22:22" x14ac:dyDescent="0.35">
      <c r="V25450" s="17"/>
    </row>
    <row r="25451" spans="22:22" x14ac:dyDescent="0.35">
      <c r="V25451" s="17"/>
    </row>
    <row r="25452" spans="22:22" x14ac:dyDescent="0.35">
      <c r="V25452" s="17"/>
    </row>
    <row r="25453" spans="22:22" x14ac:dyDescent="0.35">
      <c r="V25453" s="17"/>
    </row>
    <row r="25454" spans="22:22" x14ac:dyDescent="0.35">
      <c r="V25454" s="17"/>
    </row>
    <row r="25455" spans="22:22" x14ac:dyDescent="0.35">
      <c r="V25455" s="17"/>
    </row>
    <row r="25456" spans="22:22" x14ac:dyDescent="0.35">
      <c r="V25456" s="17"/>
    </row>
    <row r="25457" spans="22:22" x14ac:dyDescent="0.35">
      <c r="V25457" s="17"/>
    </row>
    <row r="25458" spans="22:22" x14ac:dyDescent="0.35">
      <c r="V25458" s="17"/>
    </row>
    <row r="25459" spans="22:22" x14ac:dyDescent="0.35">
      <c r="V25459" s="17"/>
    </row>
    <row r="25460" spans="22:22" x14ac:dyDescent="0.35">
      <c r="V25460" s="17"/>
    </row>
    <row r="25461" spans="22:22" x14ac:dyDescent="0.35">
      <c r="V25461" s="17"/>
    </row>
    <row r="25462" spans="22:22" x14ac:dyDescent="0.35">
      <c r="V25462" s="17"/>
    </row>
    <row r="25463" spans="22:22" x14ac:dyDescent="0.35">
      <c r="V25463" s="17"/>
    </row>
    <row r="25464" spans="22:22" x14ac:dyDescent="0.35">
      <c r="V25464" s="17"/>
    </row>
    <row r="25465" spans="22:22" x14ac:dyDescent="0.35">
      <c r="V25465" s="17"/>
    </row>
    <row r="25466" spans="22:22" x14ac:dyDescent="0.35">
      <c r="V25466" s="17"/>
    </row>
    <row r="25467" spans="22:22" x14ac:dyDescent="0.35">
      <c r="V25467" s="17"/>
    </row>
    <row r="25468" spans="22:22" x14ac:dyDescent="0.35">
      <c r="V25468" s="17"/>
    </row>
    <row r="25469" spans="22:22" x14ac:dyDescent="0.35">
      <c r="V25469" s="17"/>
    </row>
    <row r="25470" spans="22:22" x14ac:dyDescent="0.35">
      <c r="V25470" s="17"/>
    </row>
    <row r="25471" spans="22:22" x14ac:dyDescent="0.35">
      <c r="V25471" s="17"/>
    </row>
    <row r="25472" spans="22:22" x14ac:dyDescent="0.35">
      <c r="V25472" s="17"/>
    </row>
    <row r="25473" spans="22:22" x14ac:dyDescent="0.35">
      <c r="V25473" s="17"/>
    </row>
    <row r="25474" spans="22:22" x14ac:dyDescent="0.35">
      <c r="V25474" s="17"/>
    </row>
    <row r="25475" spans="22:22" x14ac:dyDescent="0.35">
      <c r="V25475" s="17"/>
    </row>
    <row r="25476" spans="22:22" x14ac:dyDescent="0.35">
      <c r="V25476" s="17"/>
    </row>
    <row r="25477" spans="22:22" x14ac:dyDescent="0.35">
      <c r="V25477" s="17"/>
    </row>
    <row r="25478" spans="22:22" x14ac:dyDescent="0.35">
      <c r="V25478" s="17"/>
    </row>
    <row r="25479" spans="22:22" x14ac:dyDescent="0.35">
      <c r="V25479" s="17"/>
    </row>
    <row r="25480" spans="22:22" x14ac:dyDescent="0.35">
      <c r="V25480" s="17"/>
    </row>
    <row r="25481" spans="22:22" x14ac:dyDescent="0.35">
      <c r="V25481" s="17"/>
    </row>
    <row r="25482" spans="22:22" x14ac:dyDescent="0.35">
      <c r="V25482" s="17"/>
    </row>
    <row r="25483" spans="22:22" x14ac:dyDescent="0.35">
      <c r="V25483" s="17"/>
    </row>
    <row r="25484" spans="22:22" x14ac:dyDescent="0.35">
      <c r="V25484" s="17"/>
    </row>
    <row r="25485" spans="22:22" x14ac:dyDescent="0.35">
      <c r="V25485" s="17"/>
    </row>
    <row r="25486" spans="22:22" x14ac:dyDescent="0.35">
      <c r="V25486" s="17"/>
    </row>
    <row r="25487" spans="22:22" x14ac:dyDescent="0.35">
      <c r="V25487" s="17"/>
    </row>
    <row r="25488" spans="22:22" x14ac:dyDescent="0.35">
      <c r="V25488" s="17"/>
    </row>
    <row r="25489" spans="22:22" x14ac:dyDescent="0.35">
      <c r="V25489" s="17"/>
    </row>
    <row r="25490" spans="22:22" x14ac:dyDescent="0.35">
      <c r="V25490" s="17"/>
    </row>
    <row r="25491" spans="22:22" x14ac:dyDescent="0.35">
      <c r="V25491" s="17"/>
    </row>
    <row r="25492" spans="22:22" x14ac:dyDescent="0.35">
      <c r="V25492" s="17"/>
    </row>
    <row r="25493" spans="22:22" x14ac:dyDescent="0.35">
      <c r="V25493" s="17"/>
    </row>
    <row r="25494" spans="22:22" x14ac:dyDescent="0.35">
      <c r="V25494" s="17"/>
    </row>
    <row r="25495" spans="22:22" x14ac:dyDescent="0.35">
      <c r="V25495" s="17"/>
    </row>
    <row r="25496" spans="22:22" x14ac:dyDescent="0.35">
      <c r="V25496" s="17"/>
    </row>
    <row r="25497" spans="22:22" x14ac:dyDescent="0.35">
      <c r="V25497" s="17"/>
    </row>
    <row r="25498" spans="22:22" x14ac:dyDescent="0.35">
      <c r="V25498" s="17"/>
    </row>
    <row r="25499" spans="22:22" x14ac:dyDescent="0.35">
      <c r="V25499" s="17"/>
    </row>
    <row r="25500" spans="22:22" x14ac:dyDescent="0.35">
      <c r="V25500" s="17"/>
    </row>
    <row r="25501" spans="22:22" x14ac:dyDescent="0.35">
      <c r="V25501" s="17"/>
    </row>
    <row r="25502" spans="22:22" x14ac:dyDescent="0.35">
      <c r="V25502" s="17"/>
    </row>
    <row r="25503" spans="22:22" x14ac:dyDescent="0.35">
      <c r="V25503" s="17"/>
    </row>
    <row r="25504" spans="22:22" x14ac:dyDescent="0.35">
      <c r="V25504" s="17"/>
    </row>
    <row r="25505" spans="22:22" x14ac:dyDescent="0.35">
      <c r="V25505" s="17"/>
    </row>
    <row r="25506" spans="22:22" x14ac:dyDescent="0.35">
      <c r="V25506" s="17"/>
    </row>
    <row r="25507" spans="22:22" x14ac:dyDescent="0.35">
      <c r="V25507" s="17"/>
    </row>
    <row r="25508" spans="22:22" x14ac:dyDescent="0.35">
      <c r="V25508" s="17"/>
    </row>
    <row r="25509" spans="22:22" x14ac:dyDescent="0.35">
      <c r="V25509" s="17"/>
    </row>
    <row r="25510" spans="22:22" x14ac:dyDescent="0.35">
      <c r="V25510" s="17"/>
    </row>
    <row r="25511" spans="22:22" x14ac:dyDescent="0.35">
      <c r="V25511" s="17"/>
    </row>
    <row r="25512" spans="22:22" x14ac:dyDescent="0.35">
      <c r="V25512" s="17"/>
    </row>
    <row r="25513" spans="22:22" x14ac:dyDescent="0.35">
      <c r="V25513" s="17"/>
    </row>
    <row r="25514" spans="22:22" x14ac:dyDescent="0.35">
      <c r="V25514" s="17"/>
    </row>
    <row r="25515" spans="22:22" x14ac:dyDescent="0.35">
      <c r="V25515" s="17"/>
    </row>
    <row r="25516" spans="22:22" x14ac:dyDescent="0.35">
      <c r="V25516" s="17"/>
    </row>
    <row r="25517" spans="22:22" x14ac:dyDescent="0.35">
      <c r="V25517" s="17"/>
    </row>
    <row r="25518" spans="22:22" x14ac:dyDescent="0.35">
      <c r="V25518" s="17"/>
    </row>
    <row r="25519" spans="22:22" x14ac:dyDescent="0.35">
      <c r="V25519" s="17"/>
    </row>
    <row r="25520" spans="22:22" x14ac:dyDescent="0.35">
      <c r="V25520" s="17"/>
    </row>
    <row r="25521" spans="22:22" x14ac:dyDescent="0.35">
      <c r="V25521" s="17"/>
    </row>
    <row r="25522" spans="22:22" x14ac:dyDescent="0.35">
      <c r="V25522" s="17"/>
    </row>
    <row r="25523" spans="22:22" x14ac:dyDescent="0.35">
      <c r="V25523" s="17"/>
    </row>
    <row r="25524" spans="22:22" x14ac:dyDescent="0.35">
      <c r="V25524" s="17"/>
    </row>
    <row r="25525" spans="22:22" x14ac:dyDescent="0.35">
      <c r="V25525" s="17"/>
    </row>
    <row r="25526" spans="22:22" x14ac:dyDescent="0.35">
      <c r="V25526" s="17"/>
    </row>
    <row r="25527" spans="22:22" x14ac:dyDescent="0.35">
      <c r="V25527" s="17"/>
    </row>
    <row r="25528" spans="22:22" x14ac:dyDescent="0.35">
      <c r="V25528" s="17"/>
    </row>
    <row r="25529" spans="22:22" x14ac:dyDescent="0.35">
      <c r="V25529" s="17"/>
    </row>
    <row r="25530" spans="22:22" x14ac:dyDescent="0.35">
      <c r="V25530" s="17"/>
    </row>
    <row r="25531" spans="22:22" x14ac:dyDescent="0.35">
      <c r="V25531" s="17"/>
    </row>
    <row r="25532" spans="22:22" x14ac:dyDescent="0.35">
      <c r="V25532" s="17"/>
    </row>
    <row r="25533" spans="22:22" x14ac:dyDescent="0.35">
      <c r="V25533" s="17"/>
    </row>
    <row r="25534" spans="22:22" x14ac:dyDescent="0.35">
      <c r="V25534" s="17"/>
    </row>
    <row r="25535" spans="22:22" x14ac:dyDescent="0.35">
      <c r="V25535" s="17"/>
    </row>
    <row r="25536" spans="22:22" x14ac:dyDescent="0.35">
      <c r="V25536" s="17"/>
    </row>
    <row r="25537" spans="22:22" x14ac:dyDescent="0.35">
      <c r="V25537" s="17"/>
    </row>
    <row r="25538" spans="22:22" x14ac:dyDescent="0.35">
      <c r="V25538" s="17"/>
    </row>
    <row r="25539" spans="22:22" x14ac:dyDescent="0.35">
      <c r="V25539" s="17"/>
    </row>
    <row r="25540" spans="22:22" x14ac:dyDescent="0.35">
      <c r="V25540" s="17"/>
    </row>
    <row r="25541" spans="22:22" x14ac:dyDescent="0.35">
      <c r="V25541" s="17"/>
    </row>
    <row r="25542" spans="22:22" x14ac:dyDescent="0.35">
      <c r="V25542" s="17"/>
    </row>
    <row r="25543" spans="22:22" x14ac:dyDescent="0.35">
      <c r="V25543" s="17"/>
    </row>
    <row r="25544" spans="22:22" x14ac:dyDescent="0.35">
      <c r="V25544" s="17"/>
    </row>
    <row r="25545" spans="22:22" x14ac:dyDescent="0.35">
      <c r="V25545" s="17"/>
    </row>
    <row r="25546" spans="22:22" x14ac:dyDescent="0.35">
      <c r="V25546" s="17"/>
    </row>
    <row r="25547" spans="22:22" x14ac:dyDescent="0.35">
      <c r="V25547" s="17"/>
    </row>
    <row r="25548" spans="22:22" x14ac:dyDescent="0.35">
      <c r="V25548" s="17"/>
    </row>
    <row r="25549" spans="22:22" x14ac:dyDescent="0.35">
      <c r="V25549" s="17"/>
    </row>
    <row r="25550" spans="22:22" x14ac:dyDescent="0.35">
      <c r="V25550" s="17"/>
    </row>
    <row r="25551" spans="22:22" x14ac:dyDescent="0.35">
      <c r="V25551" s="17"/>
    </row>
    <row r="25552" spans="22:22" x14ac:dyDescent="0.35">
      <c r="V25552" s="17"/>
    </row>
    <row r="25553" spans="22:22" x14ac:dyDescent="0.35">
      <c r="V25553" s="17"/>
    </row>
    <row r="25554" spans="22:22" x14ac:dyDescent="0.35">
      <c r="V25554" s="17"/>
    </row>
    <row r="25555" spans="22:22" x14ac:dyDescent="0.35">
      <c r="V25555" s="17"/>
    </row>
    <row r="25556" spans="22:22" x14ac:dyDescent="0.35">
      <c r="V25556" s="17"/>
    </row>
    <row r="25557" spans="22:22" x14ac:dyDescent="0.35">
      <c r="V25557" s="17"/>
    </row>
    <row r="25558" spans="22:22" x14ac:dyDescent="0.35">
      <c r="V25558" s="17"/>
    </row>
    <row r="25559" spans="22:22" x14ac:dyDescent="0.35">
      <c r="V25559" s="17"/>
    </row>
    <row r="25560" spans="22:22" x14ac:dyDescent="0.35">
      <c r="V25560" s="17"/>
    </row>
    <row r="25561" spans="22:22" x14ac:dyDescent="0.35">
      <c r="V25561" s="17"/>
    </row>
    <row r="25562" spans="22:22" x14ac:dyDescent="0.35">
      <c r="V25562" s="17"/>
    </row>
    <row r="25563" spans="22:22" x14ac:dyDescent="0.35">
      <c r="V25563" s="17"/>
    </row>
    <row r="25564" spans="22:22" x14ac:dyDescent="0.35">
      <c r="V25564" s="17"/>
    </row>
    <row r="25565" spans="22:22" x14ac:dyDescent="0.35">
      <c r="V25565" s="17"/>
    </row>
    <row r="25566" spans="22:22" x14ac:dyDescent="0.35">
      <c r="V25566" s="17"/>
    </row>
    <row r="25567" spans="22:22" x14ac:dyDescent="0.35">
      <c r="V25567" s="17"/>
    </row>
    <row r="25568" spans="22:22" x14ac:dyDescent="0.35">
      <c r="V25568" s="17"/>
    </row>
    <row r="25569" spans="22:22" x14ac:dyDescent="0.35">
      <c r="V25569" s="17"/>
    </row>
    <row r="25570" spans="22:22" x14ac:dyDescent="0.35">
      <c r="V25570" s="17"/>
    </row>
    <row r="25571" spans="22:22" x14ac:dyDescent="0.35">
      <c r="V25571" s="17"/>
    </row>
    <row r="25572" spans="22:22" x14ac:dyDescent="0.35">
      <c r="V25572" s="17"/>
    </row>
    <row r="25573" spans="22:22" x14ac:dyDescent="0.35">
      <c r="V25573" s="17"/>
    </row>
    <row r="25574" spans="22:22" x14ac:dyDescent="0.35">
      <c r="V25574" s="17"/>
    </row>
    <row r="25575" spans="22:22" x14ac:dyDescent="0.35">
      <c r="V25575" s="17"/>
    </row>
    <row r="25576" spans="22:22" x14ac:dyDescent="0.35">
      <c r="V25576" s="17"/>
    </row>
    <row r="25577" spans="22:22" x14ac:dyDescent="0.35">
      <c r="V25577" s="17"/>
    </row>
    <row r="25578" spans="22:22" x14ac:dyDescent="0.35">
      <c r="V25578" s="17"/>
    </row>
    <row r="25579" spans="22:22" x14ac:dyDescent="0.35">
      <c r="V25579" s="17"/>
    </row>
    <row r="25580" spans="22:22" x14ac:dyDescent="0.35">
      <c r="V25580" s="17"/>
    </row>
    <row r="25581" spans="22:22" x14ac:dyDescent="0.35">
      <c r="V25581" s="17"/>
    </row>
    <row r="25582" spans="22:22" x14ac:dyDescent="0.35">
      <c r="V25582" s="17"/>
    </row>
    <row r="25583" spans="22:22" x14ac:dyDescent="0.35">
      <c r="V25583" s="17"/>
    </row>
    <row r="25584" spans="22:22" x14ac:dyDescent="0.35">
      <c r="V25584" s="17"/>
    </row>
    <row r="25585" spans="22:22" x14ac:dyDescent="0.35">
      <c r="V25585" s="17"/>
    </row>
    <row r="25586" spans="22:22" x14ac:dyDescent="0.35">
      <c r="V25586" s="17"/>
    </row>
    <row r="25587" spans="22:22" x14ac:dyDescent="0.35">
      <c r="V25587" s="17"/>
    </row>
    <row r="25588" spans="22:22" x14ac:dyDescent="0.35">
      <c r="V25588" s="17"/>
    </row>
    <row r="25589" spans="22:22" x14ac:dyDescent="0.35">
      <c r="V25589" s="17"/>
    </row>
    <row r="25590" spans="22:22" x14ac:dyDescent="0.35">
      <c r="V25590" s="17"/>
    </row>
    <row r="25591" spans="22:22" x14ac:dyDescent="0.35">
      <c r="V25591" s="17"/>
    </row>
    <row r="25592" spans="22:22" x14ac:dyDescent="0.35">
      <c r="V25592" s="17"/>
    </row>
    <row r="25593" spans="22:22" x14ac:dyDescent="0.35">
      <c r="V25593" s="17"/>
    </row>
    <row r="25594" spans="22:22" x14ac:dyDescent="0.35">
      <c r="V25594" s="17"/>
    </row>
    <row r="25595" spans="22:22" x14ac:dyDescent="0.35">
      <c r="V25595" s="17"/>
    </row>
    <row r="25596" spans="22:22" x14ac:dyDescent="0.35">
      <c r="V25596" s="17"/>
    </row>
    <row r="25597" spans="22:22" x14ac:dyDescent="0.35">
      <c r="V25597" s="17"/>
    </row>
    <row r="25598" spans="22:22" x14ac:dyDescent="0.35">
      <c r="V25598" s="17"/>
    </row>
    <row r="25599" spans="22:22" x14ac:dyDescent="0.35">
      <c r="V25599" s="17"/>
    </row>
    <row r="25600" spans="22:22" x14ac:dyDescent="0.35">
      <c r="V25600" s="17"/>
    </row>
    <row r="25601" spans="22:22" x14ac:dyDescent="0.35">
      <c r="V25601" s="17"/>
    </row>
    <row r="25602" spans="22:22" x14ac:dyDescent="0.35">
      <c r="V25602" s="17"/>
    </row>
    <row r="25603" spans="22:22" x14ac:dyDescent="0.35">
      <c r="V25603" s="17"/>
    </row>
    <row r="25604" spans="22:22" x14ac:dyDescent="0.35">
      <c r="V25604" s="17"/>
    </row>
    <row r="25605" spans="22:22" x14ac:dyDescent="0.35">
      <c r="V25605" s="17"/>
    </row>
    <row r="25606" spans="22:22" x14ac:dyDescent="0.35">
      <c r="V25606" s="17"/>
    </row>
    <row r="25607" spans="22:22" x14ac:dyDescent="0.35">
      <c r="V25607" s="17"/>
    </row>
    <row r="25608" spans="22:22" x14ac:dyDescent="0.35">
      <c r="V25608" s="17"/>
    </row>
    <row r="25609" spans="22:22" x14ac:dyDescent="0.35">
      <c r="V25609" s="17"/>
    </row>
    <row r="25610" spans="22:22" x14ac:dyDescent="0.35">
      <c r="V25610" s="17"/>
    </row>
    <row r="25611" spans="22:22" x14ac:dyDescent="0.35">
      <c r="V25611" s="17"/>
    </row>
    <row r="25612" spans="22:22" x14ac:dyDescent="0.35">
      <c r="V25612" s="17"/>
    </row>
    <row r="25613" spans="22:22" x14ac:dyDescent="0.35">
      <c r="V25613" s="17"/>
    </row>
    <row r="25614" spans="22:22" x14ac:dyDescent="0.35">
      <c r="V25614" s="17"/>
    </row>
    <row r="25615" spans="22:22" x14ac:dyDescent="0.35">
      <c r="V25615" s="17"/>
    </row>
    <row r="25616" spans="22:22" x14ac:dyDescent="0.35">
      <c r="V25616" s="17"/>
    </row>
    <row r="25617" spans="22:22" x14ac:dyDescent="0.35">
      <c r="V25617" s="17"/>
    </row>
    <row r="25618" spans="22:22" x14ac:dyDescent="0.35">
      <c r="V25618" s="17"/>
    </row>
    <row r="25619" spans="22:22" x14ac:dyDescent="0.35">
      <c r="V25619" s="17"/>
    </row>
    <row r="25620" spans="22:22" x14ac:dyDescent="0.35">
      <c r="V25620" s="17"/>
    </row>
    <row r="25621" spans="22:22" x14ac:dyDescent="0.35">
      <c r="V25621" s="17"/>
    </row>
    <row r="25622" spans="22:22" x14ac:dyDescent="0.35">
      <c r="V25622" s="17"/>
    </row>
    <row r="25623" spans="22:22" x14ac:dyDescent="0.35">
      <c r="V25623" s="17"/>
    </row>
    <row r="25624" spans="22:22" x14ac:dyDescent="0.35">
      <c r="V25624" s="17"/>
    </row>
    <row r="25625" spans="22:22" x14ac:dyDescent="0.35">
      <c r="V25625" s="17"/>
    </row>
    <row r="25626" spans="22:22" x14ac:dyDescent="0.35">
      <c r="V25626" s="17"/>
    </row>
    <row r="25627" spans="22:22" x14ac:dyDescent="0.35">
      <c r="V25627" s="17"/>
    </row>
    <row r="25628" spans="22:22" x14ac:dyDescent="0.35">
      <c r="V25628" s="17"/>
    </row>
    <row r="25629" spans="22:22" x14ac:dyDescent="0.35">
      <c r="V25629" s="17"/>
    </row>
    <row r="25630" spans="22:22" x14ac:dyDescent="0.35">
      <c r="V25630" s="17"/>
    </row>
    <row r="25631" spans="22:22" x14ac:dyDescent="0.35">
      <c r="V25631" s="17"/>
    </row>
    <row r="25632" spans="22:22" x14ac:dyDescent="0.35">
      <c r="V25632" s="17"/>
    </row>
    <row r="25633" spans="22:22" x14ac:dyDescent="0.35">
      <c r="V25633" s="17"/>
    </row>
    <row r="25634" spans="22:22" x14ac:dyDescent="0.35">
      <c r="V25634" s="17"/>
    </row>
    <row r="25635" spans="22:22" x14ac:dyDescent="0.35">
      <c r="V25635" s="17"/>
    </row>
    <row r="25636" spans="22:22" x14ac:dyDescent="0.35">
      <c r="V25636" s="17"/>
    </row>
    <row r="25637" spans="22:22" x14ac:dyDescent="0.35">
      <c r="V25637" s="17"/>
    </row>
    <row r="25638" spans="22:22" x14ac:dyDescent="0.35">
      <c r="V25638" s="17"/>
    </row>
    <row r="25639" spans="22:22" x14ac:dyDescent="0.35">
      <c r="V25639" s="17"/>
    </row>
    <row r="25640" spans="22:22" x14ac:dyDescent="0.35">
      <c r="V25640" s="17"/>
    </row>
    <row r="25641" spans="22:22" x14ac:dyDescent="0.35">
      <c r="V25641" s="17"/>
    </row>
    <row r="25642" spans="22:22" x14ac:dyDescent="0.35">
      <c r="V25642" s="17"/>
    </row>
    <row r="25643" spans="22:22" x14ac:dyDescent="0.35">
      <c r="V25643" s="17"/>
    </row>
    <row r="25644" spans="22:22" x14ac:dyDescent="0.35">
      <c r="V25644" s="17"/>
    </row>
    <row r="25645" spans="22:22" x14ac:dyDescent="0.35">
      <c r="V25645" s="17"/>
    </row>
    <row r="25646" spans="22:22" x14ac:dyDescent="0.35">
      <c r="V25646" s="17"/>
    </row>
    <row r="25647" spans="22:22" x14ac:dyDescent="0.35">
      <c r="V25647" s="17"/>
    </row>
    <row r="25648" spans="22:22" x14ac:dyDescent="0.35">
      <c r="V25648" s="17"/>
    </row>
    <row r="25649" spans="22:22" x14ac:dyDescent="0.35">
      <c r="V25649" s="17"/>
    </row>
    <row r="25650" spans="22:22" x14ac:dyDescent="0.35">
      <c r="V25650" s="17"/>
    </row>
    <row r="25651" spans="22:22" x14ac:dyDescent="0.35">
      <c r="V25651" s="17"/>
    </row>
    <row r="25652" spans="22:22" x14ac:dyDescent="0.35">
      <c r="V25652" s="17"/>
    </row>
    <row r="25653" spans="22:22" x14ac:dyDescent="0.35">
      <c r="V25653" s="17"/>
    </row>
    <row r="25654" spans="22:22" x14ac:dyDescent="0.35">
      <c r="V25654" s="17"/>
    </row>
    <row r="25655" spans="22:22" x14ac:dyDescent="0.35">
      <c r="V25655" s="17"/>
    </row>
    <row r="25656" spans="22:22" x14ac:dyDescent="0.35">
      <c r="V25656" s="17"/>
    </row>
    <row r="25657" spans="22:22" x14ac:dyDescent="0.35">
      <c r="V25657" s="17"/>
    </row>
    <row r="25658" spans="22:22" x14ac:dyDescent="0.35">
      <c r="V25658" s="17"/>
    </row>
    <row r="25659" spans="22:22" x14ac:dyDescent="0.35">
      <c r="V25659" s="17"/>
    </row>
    <row r="25660" spans="22:22" x14ac:dyDescent="0.35">
      <c r="V25660" s="17"/>
    </row>
    <row r="25661" spans="22:22" x14ac:dyDescent="0.35">
      <c r="V25661" s="17"/>
    </row>
    <row r="25662" spans="22:22" x14ac:dyDescent="0.35">
      <c r="V25662" s="17"/>
    </row>
    <row r="25663" spans="22:22" x14ac:dyDescent="0.35">
      <c r="V25663" s="17"/>
    </row>
    <row r="25664" spans="22:22" x14ac:dyDescent="0.35">
      <c r="V25664" s="17"/>
    </row>
    <row r="25665" spans="22:22" x14ac:dyDescent="0.35">
      <c r="V25665" s="17"/>
    </row>
    <row r="25666" spans="22:22" x14ac:dyDescent="0.35">
      <c r="V25666" s="17"/>
    </row>
    <row r="25667" spans="22:22" x14ac:dyDescent="0.35">
      <c r="V25667" s="17"/>
    </row>
    <row r="25668" spans="22:22" x14ac:dyDescent="0.35">
      <c r="V25668" s="17"/>
    </row>
    <row r="25669" spans="22:22" x14ac:dyDescent="0.35">
      <c r="V25669" s="17"/>
    </row>
    <row r="25670" spans="22:22" x14ac:dyDescent="0.35">
      <c r="V25670" s="17"/>
    </row>
    <row r="25671" spans="22:22" x14ac:dyDescent="0.35">
      <c r="V25671" s="17"/>
    </row>
    <row r="25672" spans="22:22" x14ac:dyDescent="0.35">
      <c r="V25672" s="17"/>
    </row>
    <row r="25673" spans="22:22" x14ac:dyDescent="0.35">
      <c r="V25673" s="17"/>
    </row>
    <row r="25674" spans="22:22" x14ac:dyDescent="0.35">
      <c r="V25674" s="17"/>
    </row>
    <row r="25675" spans="22:22" x14ac:dyDescent="0.35">
      <c r="V25675" s="17"/>
    </row>
    <row r="25676" spans="22:22" x14ac:dyDescent="0.35">
      <c r="V25676" s="17"/>
    </row>
    <row r="25677" spans="22:22" x14ac:dyDescent="0.35">
      <c r="V25677" s="17"/>
    </row>
    <row r="25678" spans="22:22" x14ac:dyDescent="0.35">
      <c r="V25678" s="17"/>
    </row>
    <row r="25679" spans="22:22" x14ac:dyDescent="0.35">
      <c r="V25679" s="17"/>
    </row>
    <row r="25680" spans="22:22" x14ac:dyDescent="0.35">
      <c r="V25680" s="17"/>
    </row>
    <row r="25681" spans="22:22" x14ac:dyDescent="0.35">
      <c r="V25681" s="17"/>
    </row>
    <row r="25682" spans="22:22" x14ac:dyDescent="0.35">
      <c r="V25682" s="17"/>
    </row>
    <row r="25683" spans="22:22" x14ac:dyDescent="0.35">
      <c r="V25683" s="17"/>
    </row>
    <row r="25684" spans="22:22" x14ac:dyDescent="0.35">
      <c r="V25684" s="17"/>
    </row>
    <row r="25685" spans="22:22" x14ac:dyDescent="0.35">
      <c r="V25685" s="17"/>
    </row>
    <row r="25686" spans="22:22" x14ac:dyDescent="0.35">
      <c r="V25686" s="17"/>
    </row>
    <row r="25687" spans="22:22" x14ac:dyDescent="0.35">
      <c r="V25687" s="17"/>
    </row>
    <row r="25688" spans="22:22" x14ac:dyDescent="0.35">
      <c r="V25688" s="17"/>
    </row>
    <row r="25689" spans="22:22" x14ac:dyDescent="0.35">
      <c r="V25689" s="17"/>
    </row>
    <row r="25690" spans="22:22" x14ac:dyDescent="0.35">
      <c r="V25690" s="17"/>
    </row>
    <row r="25691" spans="22:22" x14ac:dyDescent="0.35">
      <c r="V25691" s="17"/>
    </row>
    <row r="25692" spans="22:22" x14ac:dyDescent="0.35">
      <c r="V25692" s="17"/>
    </row>
    <row r="25693" spans="22:22" x14ac:dyDescent="0.35">
      <c r="V25693" s="17"/>
    </row>
    <row r="25694" spans="22:22" x14ac:dyDescent="0.35">
      <c r="V25694" s="17"/>
    </row>
    <row r="25695" spans="22:22" x14ac:dyDescent="0.35">
      <c r="V25695" s="17"/>
    </row>
    <row r="25696" spans="22:22" x14ac:dyDescent="0.35">
      <c r="V25696" s="17"/>
    </row>
    <row r="25697" spans="22:22" x14ac:dyDescent="0.35">
      <c r="V25697" s="17"/>
    </row>
    <row r="25698" spans="22:22" x14ac:dyDescent="0.35">
      <c r="V25698" s="17"/>
    </row>
    <row r="25699" spans="22:22" x14ac:dyDescent="0.35">
      <c r="V25699" s="17"/>
    </row>
    <row r="25700" spans="22:22" x14ac:dyDescent="0.35">
      <c r="V25700" s="17"/>
    </row>
    <row r="25701" spans="22:22" x14ac:dyDescent="0.35">
      <c r="V25701" s="17"/>
    </row>
    <row r="25702" spans="22:22" x14ac:dyDescent="0.35">
      <c r="V25702" s="17"/>
    </row>
    <row r="25703" spans="22:22" x14ac:dyDescent="0.35">
      <c r="V25703" s="17"/>
    </row>
    <row r="25704" spans="22:22" x14ac:dyDescent="0.35">
      <c r="V25704" s="17"/>
    </row>
    <row r="25705" spans="22:22" x14ac:dyDescent="0.35">
      <c r="V25705" s="17"/>
    </row>
    <row r="25706" spans="22:22" x14ac:dyDescent="0.35">
      <c r="V25706" s="17"/>
    </row>
    <row r="25707" spans="22:22" x14ac:dyDescent="0.35">
      <c r="V25707" s="17"/>
    </row>
    <row r="25708" spans="22:22" x14ac:dyDescent="0.35">
      <c r="V25708" s="17"/>
    </row>
    <row r="25709" spans="22:22" x14ac:dyDescent="0.35">
      <c r="V25709" s="17"/>
    </row>
    <row r="25710" spans="22:22" x14ac:dyDescent="0.35">
      <c r="V25710" s="17"/>
    </row>
    <row r="25711" spans="22:22" x14ac:dyDescent="0.35">
      <c r="V25711" s="17"/>
    </row>
    <row r="25712" spans="22:22" x14ac:dyDescent="0.35">
      <c r="V25712" s="17"/>
    </row>
    <row r="25713" spans="22:22" x14ac:dyDescent="0.35">
      <c r="V25713" s="17"/>
    </row>
    <row r="25714" spans="22:22" x14ac:dyDescent="0.35">
      <c r="V25714" s="17"/>
    </row>
    <row r="25715" spans="22:22" x14ac:dyDescent="0.35">
      <c r="V25715" s="17"/>
    </row>
    <row r="25716" spans="22:22" x14ac:dyDescent="0.35">
      <c r="V25716" s="17"/>
    </row>
    <row r="25717" spans="22:22" x14ac:dyDescent="0.35">
      <c r="V25717" s="17"/>
    </row>
    <row r="25718" spans="22:22" x14ac:dyDescent="0.35">
      <c r="V25718" s="17"/>
    </row>
    <row r="25719" spans="22:22" x14ac:dyDescent="0.35">
      <c r="V25719" s="17"/>
    </row>
    <row r="25720" spans="22:22" x14ac:dyDescent="0.35">
      <c r="V25720" s="17"/>
    </row>
    <row r="25721" spans="22:22" x14ac:dyDescent="0.35">
      <c r="V25721" s="17"/>
    </row>
    <row r="25722" spans="22:22" x14ac:dyDescent="0.35">
      <c r="V25722" s="17"/>
    </row>
    <row r="25723" spans="22:22" x14ac:dyDescent="0.35">
      <c r="V25723" s="17"/>
    </row>
    <row r="25724" spans="22:22" x14ac:dyDescent="0.35">
      <c r="V25724" s="17"/>
    </row>
    <row r="25725" spans="22:22" x14ac:dyDescent="0.35">
      <c r="V25725" s="17"/>
    </row>
    <row r="25726" spans="22:22" x14ac:dyDescent="0.35">
      <c r="V25726" s="17"/>
    </row>
    <row r="25727" spans="22:22" x14ac:dyDescent="0.35">
      <c r="V25727" s="17"/>
    </row>
    <row r="25728" spans="22:22" x14ac:dyDescent="0.35">
      <c r="V25728" s="17"/>
    </row>
    <row r="25729" spans="22:22" x14ac:dyDescent="0.35">
      <c r="V25729" s="17"/>
    </row>
    <row r="25730" spans="22:22" x14ac:dyDescent="0.35">
      <c r="V25730" s="17"/>
    </row>
    <row r="25731" spans="22:22" x14ac:dyDescent="0.35">
      <c r="V25731" s="17"/>
    </row>
    <row r="25732" spans="22:22" x14ac:dyDescent="0.35">
      <c r="V25732" s="17"/>
    </row>
    <row r="25733" spans="22:22" x14ac:dyDescent="0.35">
      <c r="V25733" s="17"/>
    </row>
    <row r="25734" spans="22:22" x14ac:dyDescent="0.35">
      <c r="V25734" s="17"/>
    </row>
    <row r="25735" spans="22:22" x14ac:dyDescent="0.35">
      <c r="V25735" s="17"/>
    </row>
    <row r="25736" spans="22:22" x14ac:dyDescent="0.35">
      <c r="V25736" s="17"/>
    </row>
    <row r="25737" spans="22:22" x14ac:dyDescent="0.35">
      <c r="V25737" s="17"/>
    </row>
    <row r="25738" spans="22:22" x14ac:dyDescent="0.35">
      <c r="V25738" s="17"/>
    </row>
    <row r="25739" spans="22:22" x14ac:dyDescent="0.35">
      <c r="V25739" s="17"/>
    </row>
    <row r="25740" spans="22:22" x14ac:dyDescent="0.35">
      <c r="V25740" s="17"/>
    </row>
    <row r="25741" spans="22:22" x14ac:dyDescent="0.35">
      <c r="V25741" s="17"/>
    </row>
    <row r="25742" spans="22:22" x14ac:dyDescent="0.35">
      <c r="V25742" s="17"/>
    </row>
    <row r="25743" spans="22:22" x14ac:dyDescent="0.35">
      <c r="V25743" s="17"/>
    </row>
    <row r="25744" spans="22:22" x14ac:dyDescent="0.35">
      <c r="V25744" s="17"/>
    </row>
    <row r="25745" spans="22:22" x14ac:dyDescent="0.35">
      <c r="V25745" s="17"/>
    </row>
    <row r="25746" spans="22:22" x14ac:dyDescent="0.35">
      <c r="V25746" s="17"/>
    </row>
    <row r="25747" spans="22:22" x14ac:dyDescent="0.35">
      <c r="V25747" s="17"/>
    </row>
    <row r="25748" spans="22:22" x14ac:dyDescent="0.35">
      <c r="V25748" s="17"/>
    </row>
    <row r="25749" spans="22:22" x14ac:dyDescent="0.35">
      <c r="V25749" s="17"/>
    </row>
    <row r="25750" spans="22:22" x14ac:dyDescent="0.35">
      <c r="V25750" s="17"/>
    </row>
    <row r="25751" spans="22:22" x14ac:dyDescent="0.35">
      <c r="V25751" s="17"/>
    </row>
    <row r="25752" spans="22:22" x14ac:dyDescent="0.35">
      <c r="V25752" s="17"/>
    </row>
    <row r="25753" spans="22:22" x14ac:dyDescent="0.35">
      <c r="V25753" s="17"/>
    </row>
    <row r="25754" spans="22:22" x14ac:dyDescent="0.35">
      <c r="V25754" s="17"/>
    </row>
    <row r="25755" spans="22:22" x14ac:dyDescent="0.35">
      <c r="V25755" s="17"/>
    </row>
    <row r="25756" spans="22:22" x14ac:dyDescent="0.35">
      <c r="V25756" s="17"/>
    </row>
    <row r="25757" spans="22:22" x14ac:dyDescent="0.35">
      <c r="V25757" s="17"/>
    </row>
    <row r="25758" spans="22:22" x14ac:dyDescent="0.35">
      <c r="V25758" s="17"/>
    </row>
    <row r="25759" spans="22:22" x14ac:dyDescent="0.35">
      <c r="V25759" s="17"/>
    </row>
    <row r="25760" spans="22:22" x14ac:dyDescent="0.35">
      <c r="V25760" s="17"/>
    </row>
    <row r="25761" spans="22:22" x14ac:dyDescent="0.35">
      <c r="V25761" s="17"/>
    </row>
    <row r="25762" spans="22:22" x14ac:dyDescent="0.35">
      <c r="V25762" s="17"/>
    </row>
    <row r="25763" spans="22:22" x14ac:dyDescent="0.35">
      <c r="V25763" s="17"/>
    </row>
    <row r="25764" spans="22:22" x14ac:dyDescent="0.35">
      <c r="V25764" s="17"/>
    </row>
    <row r="25765" spans="22:22" x14ac:dyDescent="0.35">
      <c r="V25765" s="17"/>
    </row>
    <row r="25766" spans="22:22" x14ac:dyDescent="0.35">
      <c r="V25766" s="17"/>
    </row>
    <row r="25767" spans="22:22" x14ac:dyDescent="0.35">
      <c r="V25767" s="17"/>
    </row>
    <row r="25768" spans="22:22" x14ac:dyDescent="0.35">
      <c r="V25768" s="17"/>
    </row>
    <row r="25769" spans="22:22" x14ac:dyDescent="0.35">
      <c r="V25769" s="17"/>
    </row>
    <row r="25770" spans="22:22" x14ac:dyDescent="0.35">
      <c r="V25770" s="17"/>
    </row>
    <row r="25771" spans="22:22" x14ac:dyDescent="0.35">
      <c r="V25771" s="17"/>
    </row>
    <row r="25772" spans="22:22" x14ac:dyDescent="0.35">
      <c r="V25772" s="17"/>
    </row>
    <row r="25773" spans="22:22" x14ac:dyDescent="0.35">
      <c r="V25773" s="17"/>
    </row>
    <row r="25774" spans="22:22" x14ac:dyDescent="0.35">
      <c r="V25774" s="17"/>
    </row>
    <row r="25775" spans="22:22" x14ac:dyDescent="0.35">
      <c r="V25775" s="17"/>
    </row>
    <row r="25776" spans="22:22" x14ac:dyDescent="0.35">
      <c r="V25776" s="17"/>
    </row>
    <row r="25777" spans="22:22" x14ac:dyDescent="0.35">
      <c r="V25777" s="17"/>
    </row>
    <row r="25778" spans="22:22" x14ac:dyDescent="0.35">
      <c r="V25778" s="17"/>
    </row>
    <row r="25779" spans="22:22" x14ac:dyDescent="0.35">
      <c r="V25779" s="17"/>
    </row>
    <row r="25780" spans="22:22" x14ac:dyDescent="0.35">
      <c r="V25780" s="17"/>
    </row>
    <row r="25781" spans="22:22" x14ac:dyDescent="0.35">
      <c r="V25781" s="17"/>
    </row>
    <row r="25782" spans="22:22" x14ac:dyDescent="0.35">
      <c r="V25782" s="17"/>
    </row>
    <row r="25783" spans="22:22" x14ac:dyDescent="0.35">
      <c r="V25783" s="17"/>
    </row>
    <row r="25784" spans="22:22" x14ac:dyDescent="0.35">
      <c r="V25784" s="17"/>
    </row>
    <row r="25785" spans="22:22" x14ac:dyDescent="0.35">
      <c r="V25785" s="17"/>
    </row>
    <row r="25786" spans="22:22" x14ac:dyDescent="0.35">
      <c r="V25786" s="17"/>
    </row>
    <row r="25787" spans="22:22" x14ac:dyDescent="0.35">
      <c r="V25787" s="17"/>
    </row>
    <row r="25788" spans="22:22" x14ac:dyDescent="0.35">
      <c r="V25788" s="17"/>
    </row>
    <row r="25789" spans="22:22" x14ac:dyDescent="0.35">
      <c r="V25789" s="17"/>
    </row>
    <row r="25790" spans="22:22" x14ac:dyDescent="0.35">
      <c r="V25790" s="17"/>
    </row>
    <row r="25791" spans="22:22" x14ac:dyDescent="0.35">
      <c r="V25791" s="17"/>
    </row>
    <row r="25792" spans="22:22" x14ac:dyDescent="0.35">
      <c r="V25792" s="17"/>
    </row>
    <row r="25793" spans="22:22" x14ac:dyDescent="0.35">
      <c r="V25793" s="17"/>
    </row>
    <row r="25794" spans="22:22" x14ac:dyDescent="0.35">
      <c r="V25794" s="17"/>
    </row>
    <row r="25795" spans="22:22" x14ac:dyDescent="0.35">
      <c r="V25795" s="17"/>
    </row>
    <row r="25796" spans="22:22" x14ac:dyDescent="0.35">
      <c r="V25796" s="17"/>
    </row>
    <row r="25797" spans="22:22" x14ac:dyDescent="0.35">
      <c r="V25797" s="17"/>
    </row>
    <row r="25798" spans="22:22" x14ac:dyDescent="0.35">
      <c r="V25798" s="17"/>
    </row>
    <row r="25799" spans="22:22" x14ac:dyDescent="0.35">
      <c r="V25799" s="17"/>
    </row>
    <row r="25800" spans="22:22" x14ac:dyDescent="0.35">
      <c r="V25800" s="17"/>
    </row>
    <row r="25801" spans="22:22" x14ac:dyDescent="0.35">
      <c r="V25801" s="17"/>
    </row>
    <row r="25802" spans="22:22" x14ac:dyDescent="0.35">
      <c r="V25802" s="17"/>
    </row>
    <row r="25803" spans="22:22" x14ac:dyDescent="0.35">
      <c r="V25803" s="17"/>
    </row>
    <row r="25804" spans="22:22" x14ac:dyDescent="0.35">
      <c r="V25804" s="17"/>
    </row>
    <row r="25805" spans="22:22" x14ac:dyDescent="0.35">
      <c r="V25805" s="17"/>
    </row>
    <row r="25806" spans="22:22" x14ac:dyDescent="0.35">
      <c r="V25806" s="17"/>
    </row>
    <row r="25807" spans="22:22" x14ac:dyDescent="0.35">
      <c r="V25807" s="17"/>
    </row>
    <row r="25808" spans="22:22" x14ac:dyDescent="0.35">
      <c r="V25808" s="17"/>
    </row>
    <row r="25809" spans="22:22" x14ac:dyDescent="0.35">
      <c r="V25809" s="17"/>
    </row>
    <row r="25810" spans="22:22" x14ac:dyDescent="0.35">
      <c r="V25810" s="17"/>
    </row>
    <row r="25811" spans="22:22" x14ac:dyDescent="0.35">
      <c r="V25811" s="17"/>
    </row>
    <row r="25812" spans="22:22" x14ac:dyDescent="0.35">
      <c r="V25812" s="17"/>
    </row>
    <row r="25813" spans="22:22" x14ac:dyDescent="0.35">
      <c r="V25813" s="17"/>
    </row>
    <row r="25814" spans="22:22" x14ac:dyDescent="0.35">
      <c r="V25814" s="17"/>
    </row>
    <row r="25815" spans="22:22" x14ac:dyDescent="0.35">
      <c r="V25815" s="17"/>
    </row>
    <row r="25816" spans="22:22" x14ac:dyDescent="0.35">
      <c r="V25816" s="17"/>
    </row>
    <row r="25817" spans="22:22" x14ac:dyDescent="0.35">
      <c r="V25817" s="17"/>
    </row>
    <row r="25818" spans="22:22" x14ac:dyDescent="0.35">
      <c r="V25818" s="17"/>
    </row>
    <row r="25819" spans="22:22" x14ac:dyDescent="0.35">
      <c r="V25819" s="17"/>
    </row>
    <row r="25820" spans="22:22" x14ac:dyDescent="0.35">
      <c r="V25820" s="17"/>
    </row>
    <row r="25821" spans="22:22" x14ac:dyDescent="0.35">
      <c r="V25821" s="17"/>
    </row>
    <row r="25822" spans="22:22" x14ac:dyDescent="0.35">
      <c r="V25822" s="17"/>
    </row>
    <row r="25823" spans="22:22" x14ac:dyDescent="0.35">
      <c r="V25823" s="17"/>
    </row>
    <row r="25824" spans="22:22" x14ac:dyDescent="0.35">
      <c r="V25824" s="17"/>
    </row>
    <row r="25825" spans="22:22" x14ac:dyDescent="0.35">
      <c r="V25825" s="17"/>
    </row>
    <row r="25826" spans="22:22" x14ac:dyDescent="0.35">
      <c r="V25826" s="17"/>
    </row>
    <row r="25827" spans="22:22" x14ac:dyDescent="0.35">
      <c r="V25827" s="17"/>
    </row>
    <row r="25828" spans="22:22" x14ac:dyDescent="0.35">
      <c r="V25828" s="17"/>
    </row>
    <row r="25829" spans="22:22" x14ac:dyDescent="0.35">
      <c r="V25829" s="17"/>
    </row>
    <row r="25830" spans="22:22" x14ac:dyDescent="0.35">
      <c r="V25830" s="17"/>
    </row>
    <row r="25831" spans="22:22" x14ac:dyDescent="0.35">
      <c r="V25831" s="17"/>
    </row>
    <row r="25832" spans="22:22" x14ac:dyDescent="0.35">
      <c r="V25832" s="17"/>
    </row>
    <row r="25833" spans="22:22" x14ac:dyDescent="0.35">
      <c r="V25833" s="17"/>
    </row>
    <row r="25834" spans="22:22" x14ac:dyDescent="0.35">
      <c r="V25834" s="17"/>
    </row>
    <row r="25835" spans="22:22" x14ac:dyDescent="0.35">
      <c r="V25835" s="17"/>
    </row>
    <row r="25836" spans="22:22" x14ac:dyDescent="0.35">
      <c r="V25836" s="17"/>
    </row>
    <row r="25837" spans="22:22" x14ac:dyDescent="0.35">
      <c r="V25837" s="17"/>
    </row>
    <row r="25838" spans="22:22" x14ac:dyDescent="0.35">
      <c r="V25838" s="17"/>
    </row>
    <row r="25839" spans="22:22" x14ac:dyDescent="0.35">
      <c r="V25839" s="17"/>
    </row>
    <row r="25840" spans="22:22" x14ac:dyDescent="0.35">
      <c r="V25840" s="17"/>
    </row>
    <row r="25841" spans="22:22" x14ac:dyDescent="0.35">
      <c r="V25841" s="17"/>
    </row>
    <row r="25842" spans="22:22" x14ac:dyDescent="0.35">
      <c r="V25842" s="17"/>
    </row>
    <row r="25843" spans="22:22" x14ac:dyDescent="0.35">
      <c r="V25843" s="17"/>
    </row>
    <row r="25844" spans="22:22" x14ac:dyDescent="0.35">
      <c r="V25844" s="17"/>
    </row>
    <row r="25845" spans="22:22" x14ac:dyDescent="0.35">
      <c r="V25845" s="17"/>
    </row>
    <row r="25846" spans="22:22" x14ac:dyDescent="0.35">
      <c r="V25846" s="17"/>
    </row>
    <row r="25847" spans="22:22" x14ac:dyDescent="0.35">
      <c r="V25847" s="17"/>
    </row>
    <row r="25848" spans="22:22" x14ac:dyDescent="0.35">
      <c r="V25848" s="17"/>
    </row>
    <row r="25849" spans="22:22" x14ac:dyDescent="0.35">
      <c r="V25849" s="17"/>
    </row>
    <row r="25850" spans="22:22" x14ac:dyDescent="0.35">
      <c r="V25850" s="17"/>
    </row>
    <row r="25851" spans="22:22" x14ac:dyDescent="0.35">
      <c r="V25851" s="17"/>
    </row>
    <row r="25852" spans="22:22" x14ac:dyDescent="0.35">
      <c r="V25852" s="17"/>
    </row>
    <row r="25853" spans="22:22" x14ac:dyDescent="0.35">
      <c r="V25853" s="17"/>
    </row>
    <row r="25854" spans="22:22" x14ac:dyDescent="0.35">
      <c r="V25854" s="17"/>
    </row>
    <row r="25855" spans="22:22" x14ac:dyDescent="0.35">
      <c r="V25855" s="17"/>
    </row>
    <row r="25856" spans="22:22" x14ac:dyDescent="0.35">
      <c r="V25856" s="17"/>
    </row>
    <row r="25857" spans="22:22" x14ac:dyDescent="0.35">
      <c r="V25857" s="17"/>
    </row>
    <row r="25858" spans="22:22" x14ac:dyDescent="0.35">
      <c r="V25858" s="17"/>
    </row>
    <row r="25859" spans="22:22" x14ac:dyDescent="0.35">
      <c r="V25859" s="17"/>
    </row>
    <row r="25860" spans="22:22" x14ac:dyDescent="0.35">
      <c r="V25860" s="17"/>
    </row>
    <row r="25861" spans="22:22" x14ac:dyDescent="0.35">
      <c r="V25861" s="17"/>
    </row>
    <row r="25862" spans="22:22" x14ac:dyDescent="0.35">
      <c r="V25862" s="17"/>
    </row>
    <row r="25863" spans="22:22" x14ac:dyDescent="0.35">
      <c r="V25863" s="17"/>
    </row>
    <row r="25864" spans="22:22" x14ac:dyDescent="0.35">
      <c r="V25864" s="17"/>
    </row>
    <row r="25865" spans="22:22" x14ac:dyDescent="0.35">
      <c r="V25865" s="17"/>
    </row>
    <row r="25866" spans="22:22" x14ac:dyDescent="0.35">
      <c r="V25866" s="17"/>
    </row>
    <row r="25867" spans="22:22" x14ac:dyDescent="0.35">
      <c r="V25867" s="17"/>
    </row>
    <row r="25868" spans="22:22" x14ac:dyDescent="0.35">
      <c r="V25868" s="17"/>
    </row>
    <row r="25869" spans="22:22" x14ac:dyDescent="0.35">
      <c r="V25869" s="17"/>
    </row>
    <row r="25870" spans="22:22" x14ac:dyDescent="0.35">
      <c r="V25870" s="17"/>
    </row>
    <row r="25871" spans="22:22" x14ac:dyDescent="0.35">
      <c r="V25871" s="17"/>
    </row>
    <row r="25872" spans="22:22" x14ac:dyDescent="0.35">
      <c r="V25872" s="17"/>
    </row>
    <row r="25873" spans="22:22" x14ac:dyDescent="0.35">
      <c r="V25873" s="17"/>
    </row>
    <row r="25874" spans="22:22" x14ac:dyDescent="0.35">
      <c r="V25874" s="17"/>
    </row>
    <row r="25875" spans="22:22" x14ac:dyDescent="0.35">
      <c r="V25875" s="17"/>
    </row>
    <row r="25876" spans="22:22" x14ac:dyDescent="0.35">
      <c r="V25876" s="17"/>
    </row>
    <row r="25877" spans="22:22" x14ac:dyDescent="0.35">
      <c r="V25877" s="17"/>
    </row>
    <row r="25878" spans="22:22" x14ac:dyDescent="0.35">
      <c r="V25878" s="17"/>
    </row>
    <row r="25879" spans="22:22" x14ac:dyDescent="0.35">
      <c r="V25879" s="17"/>
    </row>
    <row r="25880" spans="22:22" x14ac:dyDescent="0.35">
      <c r="V25880" s="17"/>
    </row>
    <row r="25881" spans="22:22" x14ac:dyDescent="0.35">
      <c r="V25881" s="17"/>
    </row>
    <row r="25882" spans="22:22" x14ac:dyDescent="0.35">
      <c r="V25882" s="17"/>
    </row>
    <row r="25883" spans="22:22" x14ac:dyDescent="0.35">
      <c r="V25883" s="17"/>
    </row>
    <row r="25884" spans="22:22" x14ac:dyDescent="0.35">
      <c r="V25884" s="17"/>
    </row>
    <row r="25885" spans="22:22" x14ac:dyDescent="0.35">
      <c r="V25885" s="17"/>
    </row>
    <row r="25886" spans="22:22" x14ac:dyDescent="0.35">
      <c r="V25886" s="17"/>
    </row>
    <row r="25887" spans="22:22" x14ac:dyDescent="0.35">
      <c r="V25887" s="17"/>
    </row>
    <row r="25888" spans="22:22" x14ac:dyDescent="0.35">
      <c r="V25888" s="17"/>
    </row>
    <row r="25889" spans="22:22" x14ac:dyDescent="0.35">
      <c r="V25889" s="17"/>
    </row>
    <row r="25890" spans="22:22" x14ac:dyDescent="0.35">
      <c r="V25890" s="17"/>
    </row>
    <row r="25891" spans="22:22" x14ac:dyDescent="0.35">
      <c r="V25891" s="17"/>
    </row>
    <row r="25892" spans="22:22" x14ac:dyDescent="0.35">
      <c r="V25892" s="17"/>
    </row>
    <row r="25893" spans="22:22" x14ac:dyDescent="0.35">
      <c r="V25893" s="17"/>
    </row>
    <row r="25894" spans="22:22" x14ac:dyDescent="0.35">
      <c r="V25894" s="17"/>
    </row>
    <row r="25895" spans="22:22" x14ac:dyDescent="0.35">
      <c r="V25895" s="17"/>
    </row>
    <row r="25896" spans="22:22" x14ac:dyDescent="0.35">
      <c r="V25896" s="17"/>
    </row>
    <row r="25897" spans="22:22" x14ac:dyDescent="0.35">
      <c r="V25897" s="17"/>
    </row>
    <row r="25898" spans="22:22" x14ac:dyDescent="0.35">
      <c r="V25898" s="17"/>
    </row>
    <row r="25899" spans="22:22" x14ac:dyDescent="0.35">
      <c r="V25899" s="17"/>
    </row>
    <row r="25900" spans="22:22" x14ac:dyDescent="0.35">
      <c r="V25900" s="17"/>
    </row>
    <row r="25901" spans="22:22" x14ac:dyDescent="0.35">
      <c r="V25901" s="17"/>
    </row>
    <row r="25902" spans="22:22" x14ac:dyDescent="0.35">
      <c r="V25902" s="17"/>
    </row>
    <row r="25903" spans="22:22" x14ac:dyDescent="0.35">
      <c r="V25903" s="17"/>
    </row>
    <row r="25904" spans="22:22" x14ac:dyDescent="0.35">
      <c r="V25904" s="17"/>
    </row>
    <row r="25905" spans="22:22" x14ac:dyDescent="0.35">
      <c r="V25905" s="17"/>
    </row>
    <row r="25906" spans="22:22" x14ac:dyDescent="0.35">
      <c r="V25906" s="17"/>
    </row>
    <row r="25907" spans="22:22" x14ac:dyDescent="0.35">
      <c r="V25907" s="17"/>
    </row>
    <row r="25908" spans="22:22" x14ac:dyDescent="0.35">
      <c r="V25908" s="17"/>
    </row>
    <row r="25909" spans="22:22" x14ac:dyDescent="0.35">
      <c r="V25909" s="17"/>
    </row>
    <row r="25910" spans="22:22" x14ac:dyDescent="0.35">
      <c r="V25910" s="17"/>
    </row>
    <row r="25911" spans="22:22" x14ac:dyDescent="0.35">
      <c r="V25911" s="17"/>
    </row>
    <row r="25912" spans="22:22" x14ac:dyDescent="0.35">
      <c r="V25912" s="17"/>
    </row>
    <row r="25913" spans="22:22" x14ac:dyDescent="0.35">
      <c r="V25913" s="17"/>
    </row>
    <row r="25914" spans="22:22" x14ac:dyDescent="0.35">
      <c r="V25914" s="17"/>
    </row>
    <row r="25915" spans="22:22" x14ac:dyDescent="0.35">
      <c r="V25915" s="17"/>
    </row>
    <row r="25916" spans="22:22" x14ac:dyDescent="0.35">
      <c r="V25916" s="17"/>
    </row>
    <row r="25917" spans="22:22" x14ac:dyDescent="0.35">
      <c r="V25917" s="17"/>
    </row>
    <row r="25918" spans="22:22" x14ac:dyDescent="0.35">
      <c r="V25918" s="17"/>
    </row>
    <row r="25919" spans="22:22" x14ac:dyDescent="0.35">
      <c r="V25919" s="17"/>
    </row>
    <row r="25920" spans="22:22" x14ac:dyDescent="0.35">
      <c r="V25920" s="17"/>
    </row>
    <row r="25921" spans="22:22" x14ac:dyDescent="0.35">
      <c r="V25921" s="17"/>
    </row>
    <row r="25922" spans="22:22" x14ac:dyDescent="0.35">
      <c r="V25922" s="17"/>
    </row>
    <row r="25923" spans="22:22" x14ac:dyDescent="0.35">
      <c r="V25923" s="17"/>
    </row>
    <row r="25924" spans="22:22" x14ac:dyDescent="0.35">
      <c r="V25924" s="17"/>
    </row>
    <row r="25925" spans="22:22" x14ac:dyDescent="0.35">
      <c r="V25925" s="17"/>
    </row>
    <row r="25926" spans="22:22" x14ac:dyDescent="0.35">
      <c r="V25926" s="17"/>
    </row>
    <row r="25927" spans="22:22" x14ac:dyDescent="0.35">
      <c r="V25927" s="17"/>
    </row>
    <row r="25928" spans="22:22" x14ac:dyDescent="0.35">
      <c r="V25928" s="17"/>
    </row>
    <row r="25929" spans="22:22" x14ac:dyDescent="0.35">
      <c r="V25929" s="17"/>
    </row>
    <row r="25930" spans="22:22" x14ac:dyDescent="0.35">
      <c r="V25930" s="17"/>
    </row>
    <row r="25931" spans="22:22" x14ac:dyDescent="0.35">
      <c r="V25931" s="17"/>
    </row>
    <row r="25932" spans="22:22" x14ac:dyDescent="0.35">
      <c r="V25932" s="17"/>
    </row>
    <row r="25933" spans="22:22" x14ac:dyDescent="0.35">
      <c r="V25933" s="17"/>
    </row>
    <row r="25934" spans="22:22" x14ac:dyDescent="0.35">
      <c r="V25934" s="17"/>
    </row>
    <row r="25935" spans="22:22" x14ac:dyDescent="0.35">
      <c r="V25935" s="17"/>
    </row>
    <row r="25936" spans="22:22" x14ac:dyDescent="0.35">
      <c r="V25936" s="17"/>
    </row>
    <row r="25937" spans="22:22" x14ac:dyDescent="0.35">
      <c r="V25937" s="17"/>
    </row>
    <row r="25938" spans="22:22" x14ac:dyDescent="0.35">
      <c r="V25938" s="17"/>
    </row>
    <row r="25939" spans="22:22" x14ac:dyDescent="0.35">
      <c r="V25939" s="17"/>
    </row>
    <row r="25940" spans="22:22" x14ac:dyDescent="0.35">
      <c r="V25940" s="17"/>
    </row>
    <row r="25941" spans="22:22" x14ac:dyDescent="0.35">
      <c r="V25941" s="17"/>
    </row>
    <row r="25942" spans="22:22" x14ac:dyDescent="0.35">
      <c r="V25942" s="17"/>
    </row>
    <row r="25943" spans="22:22" x14ac:dyDescent="0.35">
      <c r="V25943" s="17"/>
    </row>
    <row r="25944" spans="22:22" x14ac:dyDescent="0.35">
      <c r="V25944" s="17"/>
    </row>
    <row r="25945" spans="22:22" x14ac:dyDescent="0.35">
      <c r="V25945" s="17"/>
    </row>
    <row r="25946" spans="22:22" x14ac:dyDescent="0.35">
      <c r="V25946" s="17"/>
    </row>
    <row r="25947" spans="22:22" x14ac:dyDescent="0.35">
      <c r="V25947" s="17"/>
    </row>
    <row r="25948" spans="22:22" x14ac:dyDescent="0.35">
      <c r="V25948" s="17"/>
    </row>
    <row r="25949" spans="22:22" x14ac:dyDescent="0.35">
      <c r="V25949" s="17"/>
    </row>
    <row r="25950" spans="22:22" x14ac:dyDescent="0.35">
      <c r="V25950" s="17"/>
    </row>
    <row r="25951" spans="22:22" x14ac:dyDescent="0.35">
      <c r="V25951" s="17"/>
    </row>
    <row r="25952" spans="22:22" x14ac:dyDescent="0.35">
      <c r="V25952" s="17"/>
    </row>
    <row r="25953" spans="22:22" x14ac:dyDescent="0.35">
      <c r="V25953" s="17"/>
    </row>
    <row r="25954" spans="22:22" x14ac:dyDescent="0.35">
      <c r="V25954" s="17"/>
    </row>
    <row r="25955" spans="22:22" x14ac:dyDescent="0.35">
      <c r="V25955" s="17"/>
    </row>
    <row r="25956" spans="22:22" x14ac:dyDescent="0.35">
      <c r="V25956" s="17"/>
    </row>
    <row r="25957" spans="22:22" x14ac:dyDescent="0.35">
      <c r="V25957" s="17"/>
    </row>
    <row r="25958" spans="22:22" x14ac:dyDescent="0.35">
      <c r="V25958" s="17"/>
    </row>
    <row r="25959" spans="22:22" x14ac:dyDescent="0.35">
      <c r="V25959" s="17"/>
    </row>
    <row r="25960" spans="22:22" x14ac:dyDescent="0.35">
      <c r="V25960" s="17"/>
    </row>
    <row r="25961" spans="22:22" x14ac:dyDescent="0.35">
      <c r="V25961" s="17"/>
    </row>
    <row r="25962" spans="22:22" x14ac:dyDescent="0.35">
      <c r="V25962" s="17"/>
    </row>
    <row r="25963" spans="22:22" x14ac:dyDescent="0.35">
      <c r="V25963" s="17"/>
    </row>
    <row r="25964" spans="22:22" x14ac:dyDescent="0.35">
      <c r="V25964" s="17"/>
    </row>
    <row r="25965" spans="22:22" x14ac:dyDescent="0.35">
      <c r="V25965" s="17"/>
    </row>
    <row r="25966" spans="22:22" x14ac:dyDescent="0.35">
      <c r="V25966" s="17"/>
    </row>
    <row r="25967" spans="22:22" x14ac:dyDescent="0.35">
      <c r="V25967" s="17"/>
    </row>
    <row r="25968" spans="22:22" x14ac:dyDescent="0.35">
      <c r="V25968" s="17"/>
    </row>
    <row r="25969" spans="22:22" x14ac:dyDescent="0.35">
      <c r="V25969" s="17"/>
    </row>
    <row r="25970" spans="22:22" x14ac:dyDescent="0.35">
      <c r="V25970" s="17"/>
    </row>
    <row r="25971" spans="22:22" x14ac:dyDescent="0.35">
      <c r="V25971" s="17"/>
    </row>
    <row r="25972" spans="22:22" x14ac:dyDescent="0.35">
      <c r="V25972" s="17"/>
    </row>
    <row r="25973" spans="22:22" x14ac:dyDescent="0.35">
      <c r="V25973" s="17"/>
    </row>
    <row r="25974" spans="22:22" x14ac:dyDescent="0.35">
      <c r="V25974" s="17"/>
    </row>
    <row r="25975" spans="22:22" x14ac:dyDescent="0.35">
      <c r="V25975" s="17"/>
    </row>
    <row r="25976" spans="22:22" x14ac:dyDescent="0.35">
      <c r="V25976" s="17"/>
    </row>
    <row r="25977" spans="22:22" x14ac:dyDescent="0.35">
      <c r="V25977" s="17"/>
    </row>
    <row r="25978" spans="22:22" x14ac:dyDescent="0.35">
      <c r="V25978" s="17"/>
    </row>
    <row r="25979" spans="22:22" x14ac:dyDescent="0.35">
      <c r="V25979" s="17"/>
    </row>
    <row r="25980" spans="22:22" x14ac:dyDescent="0.35">
      <c r="V25980" s="17"/>
    </row>
    <row r="25981" spans="22:22" x14ac:dyDescent="0.35">
      <c r="V25981" s="17"/>
    </row>
    <row r="25982" spans="22:22" x14ac:dyDescent="0.35">
      <c r="V25982" s="17"/>
    </row>
    <row r="25983" spans="22:22" x14ac:dyDescent="0.35">
      <c r="V25983" s="17"/>
    </row>
    <row r="25984" spans="22:22" x14ac:dyDescent="0.35">
      <c r="V25984" s="17"/>
    </row>
    <row r="25985" spans="22:22" x14ac:dyDescent="0.35">
      <c r="V25985" s="17"/>
    </row>
    <row r="25986" spans="22:22" x14ac:dyDescent="0.35">
      <c r="V25986" s="17"/>
    </row>
    <row r="25987" spans="22:22" x14ac:dyDescent="0.35">
      <c r="V25987" s="17"/>
    </row>
    <row r="25988" spans="22:22" x14ac:dyDescent="0.35">
      <c r="V25988" s="17"/>
    </row>
    <row r="25989" spans="22:22" x14ac:dyDescent="0.35">
      <c r="V25989" s="17"/>
    </row>
    <row r="25990" spans="22:22" x14ac:dyDescent="0.35">
      <c r="V25990" s="17"/>
    </row>
    <row r="25991" spans="22:22" x14ac:dyDescent="0.35">
      <c r="V25991" s="17"/>
    </row>
    <row r="25992" spans="22:22" x14ac:dyDescent="0.35">
      <c r="V25992" s="17"/>
    </row>
    <row r="25993" spans="22:22" x14ac:dyDescent="0.35">
      <c r="V25993" s="17"/>
    </row>
    <row r="25994" spans="22:22" x14ac:dyDescent="0.35">
      <c r="V25994" s="17"/>
    </row>
    <row r="25995" spans="22:22" x14ac:dyDescent="0.35">
      <c r="V25995" s="17"/>
    </row>
    <row r="25996" spans="22:22" x14ac:dyDescent="0.35">
      <c r="V25996" s="17"/>
    </row>
    <row r="25997" spans="22:22" x14ac:dyDescent="0.35">
      <c r="V25997" s="17"/>
    </row>
    <row r="25998" spans="22:22" x14ac:dyDescent="0.35">
      <c r="V25998" s="17"/>
    </row>
    <row r="25999" spans="22:22" x14ac:dyDescent="0.35">
      <c r="V25999" s="17"/>
    </row>
    <row r="26000" spans="22:22" x14ac:dyDescent="0.35">
      <c r="V26000" s="17"/>
    </row>
    <row r="26001" spans="22:22" x14ac:dyDescent="0.35">
      <c r="V26001" s="17"/>
    </row>
    <row r="26002" spans="22:22" x14ac:dyDescent="0.35">
      <c r="V26002" s="17"/>
    </row>
    <row r="26003" spans="22:22" x14ac:dyDescent="0.35">
      <c r="V26003" s="17"/>
    </row>
    <row r="26004" spans="22:22" x14ac:dyDescent="0.35">
      <c r="V26004" s="17"/>
    </row>
    <row r="26005" spans="22:22" x14ac:dyDescent="0.35">
      <c r="V26005" s="17"/>
    </row>
    <row r="26006" spans="22:22" x14ac:dyDescent="0.35">
      <c r="V26006" s="17"/>
    </row>
    <row r="26007" spans="22:22" x14ac:dyDescent="0.35">
      <c r="V26007" s="17"/>
    </row>
    <row r="26008" spans="22:22" x14ac:dyDescent="0.35">
      <c r="V26008" s="17"/>
    </row>
    <row r="26009" spans="22:22" x14ac:dyDescent="0.35">
      <c r="V26009" s="17"/>
    </row>
    <row r="26010" spans="22:22" x14ac:dyDescent="0.35">
      <c r="V26010" s="17"/>
    </row>
    <row r="26011" spans="22:22" x14ac:dyDescent="0.35">
      <c r="V26011" s="17"/>
    </row>
    <row r="26012" spans="22:22" x14ac:dyDescent="0.35">
      <c r="V26012" s="17"/>
    </row>
    <row r="26013" spans="22:22" x14ac:dyDescent="0.35">
      <c r="V26013" s="17"/>
    </row>
    <row r="26014" spans="22:22" x14ac:dyDescent="0.35">
      <c r="V26014" s="17"/>
    </row>
    <row r="26015" spans="22:22" x14ac:dyDescent="0.35">
      <c r="V26015" s="17"/>
    </row>
    <row r="26016" spans="22:22" x14ac:dyDescent="0.35">
      <c r="V26016" s="17"/>
    </row>
    <row r="26017" spans="22:22" x14ac:dyDescent="0.35">
      <c r="V26017" s="17"/>
    </row>
    <row r="26018" spans="22:22" x14ac:dyDescent="0.35">
      <c r="V26018" s="17"/>
    </row>
    <row r="26019" spans="22:22" x14ac:dyDescent="0.35">
      <c r="V26019" s="17"/>
    </row>
    <row r="26020" spans="22:22" x14ac:dyDescent="0.35">
      <c r="V26020" s="17"/>
    </row>
    <row r="26021" spans="22:22" x14ac:dyDescent="0.35">
      <c r="V26021" s="17"/>
    </row>
    <row r="26022" spans="22:22" x14ac:dyDescent="0.35">
      <c r="V26022" s="17"/>
    </row>
    <row r="26023" spans="22:22" x14ac:dyDescent="0.35">
      <c r="V26023" s="17"/>
    </row>
    <row r="26024" spans="22:22" x14ac:dyDescent="0.35">
      <c r="V26024" s="17"/>
    </row>
    <row r="26025" spans="22:22" x14ac:dyDescent="0.35">
      <c r="V26025" s="17"/>
    </row>
    <row r="26026" spans="22:22" x14ac:dyDescent="0.35">
      <c r="V26026" s="17"/>
    </row>
    <row r="26027" spans="22:22" x14ac:dyDescent="0.35">
      <c r="V26027" s="17"/>
    </row>
    <row r="26028" spans="22:22" x14ac:dyDescent="0.35">
      <c r="V26028" s="17"/>
    </row>
    <row r="26029" spans="22:22" x14ac:dyDescent="0.35">
      <c r="V26029" s="17"/>
    </row>
    <row r="26030" spans="22:22" x14ac:dyDescent="0.35">
      <c r="V26030" s="17"/>
    </row>
    <row r="26031" spans="22:22" x14ac:dyDescent="0.35">
      <c r="V26031" s="17"/>
    </row>
    <row r="26032" spans="22:22" x14ac:dyDescent="0.35">
      <c r="V26032" s="17"/>
    </row>
    <row r="26033" spans="22:22" x14ac:dyDescent="0.35">
      <c r="V26033" s="17"/>
    </row>
    <row r="26034" spans="22:22" x14ac:dyDescent="0.35">
      <c r="V26034" s="17"/>
    </row>
    <row r="26035" spans="22:22" x14ac:dyDescent="0.35">
      <c r="V26035" s="17"/>
    </row>
    <row r="26036" spans="22:22" x14ac:dyDescent="0.35">
      <c r="V26036" s="17"/>
    </row>
    <row r="26037" spans="22:22" x14ac:dyDescent="0.35">
      <c r="V26037" s="17"/>
    </row>
    <row r="26038" spans="22:22" x14ac:dyDescent="0.35">
      <c r="V26038" s="17"/>
    </row>
    <row r="26039" spans="22:22" x14ac:dyDescent="0.35">
      <c r="V26039" s="17"/>
    </row>
    <row r="26040" spans="22:22" x14ac:dyDescent="0.35">
      <c r="V26040" s="17"/>
    </row>
    <row r="26041" spans="22:22" x14ac:dyDescent="0.35">
      <c r="V26041" s="17"/>
    </row>
    <row r="26042" spans="22:22" x14ac:dyDescent="0.35">
      <c r="V26042" s="17"/>
    </row>
    <row r="26043" spans="22:22" x14ac:dyDescent="0.35">
      <c r="V26043" s="17"/>
    </row>
    <row r="26044" spans="22:22" x14ac:dyDescent="0.35">
      <c r="V26044" s="17"/>
    </row>
    <row r="26045" spans="22:22" x14ac:dyDescent="0.35">
      <c r="V26045" s="17"/>
    </row>
    <row r="26046" spans="22:22" x14ac:dyDescent="0.35">
      <c r="V26046" s="17"/>
    </row>
    <row r="26047" spans="22:22" x14ac:dyDescent="0.35">
      <c r="V26047" s="17"/>
    </row>
    <row r="26048" spans="22:22" x14ac:dyDescent="0.35">
      <c r="V26048" s="17"/>
    </row>
    <row r="26049" spans="22:22" x14ac:dyDescent="0.35">
      <c r="V26049" s="17"/>
    </row>
    <row r="26050" spans="22:22" x14ac:dyDescent="0.35">
      <c r="V26050" s="17"/>
    </row>
    <row r="26051" spans="22:22" x14ac:dyDescent="0.35">
      <c r="V26051" s="17"/>
    </row>
    <row r="26052" spans="22:22" x14ac:dyDescent="0.35">
      <c r="V26052" s="17"/>
    </row>
    <row r="26053" spans="22:22" x14ac:dyDescent="0.35">
      <c r="V26053" s="17"/>
    </row>
    <row r="26054" spans="22:22" x14ac:dyDescent="0.35">
      <c r="V26054" s="17"/>
    </row>
    <row r="26055" spans="22:22" x14ac:dyDescent="0.35">
      <c r="V26055" s="17"/>
    </row>
    <row r="26056" spans="22:22" x14ac:dyDescent="0.35">
      <c r="V26056" s="17"/>
    </row>
    <row r="26057" spans="22:22" x14ac:dyDescent="0.35">
      <c r="V26057" s="17"/>
    </row>
    <row r="26058" spans="22:22" x14ac:dyDescent="0.35">
      <c r="V26058" s="17"/>
    </row>
    <row r="26059" spans="22:22" x14ac:dyDescent="0.35">
      <c r="V26059" s="17"/>
    </row>
    <row r="26060" spans="22:22" x14ac:dyDescent="0.35">
      <c r="V26060" s="17"/>
    </row>
    <row r="26061" spans="22:22" x14ac:dyDescent="0.35">
      <c r="V26061" s="17"/>
    </row>
    <row r="26062" spans="22:22" x14ac:dyDescent="0.35">
      <c r="V26062" s="17"/>
    </row>
    <row r="26063" spans="22:22" x14ac:dyDescent="0.35">
      <c r="V26063" s="17"/>
    </row>
    <row r="26064" spans="22:22" x14ac:dyDescent="0.35">
      <c r="V26064" s="17"/>
    </row>
    <row r="26065" spans="22:22" x14ac:dyDescent="0.35">
      <c r="V26065" s="17"/>
    </row>
    <row r="26066" spans="22:22" x14ac:dyDescent="0.35">
      <c r="V26066" s="17"/>
    </row>
    <row r="26067" spans="22:22" x14ac:dyDescent="0.35">
      <c r="V26067" s="17"/>
    </row>
    <row r="26068" spans="22:22" x14ac:dyDescent="0.35">
      <c r="V26068" s="17"/>
    </row>
    <row r="26069" spans="22:22" x14ac:dyDescent="0.35">
      <c r="V26069" s="17"/>
    </row>
    <row r="26070" spans="22:22" x14ac:dyDescent="0.35">
      <c r="V26070" s="17"/>
    </row>
    <row r="26071" spans="22:22" x14ac:dyDescent="0.35">
      <c r="V26071" s="17"/>
    </row>
    <row r="26072" spans="22:22" x14ac:dyDescent="0.35">
      <c r="V26072" s="17"/>
    </row>
    <row r="26073" spans="22:22" x14ac:dyDescent="0.35">
      <c r="V26073" s="17"/>
    </row>
    <row r="26074" spans="22:22" x14ac:dyDescent="0.35">
      <c r="V26074" s="17"/>
    </row>
    <row r="26075" spans="22:22" x14ac:dyDescent="0.35">
      <c r="V26075" s="17"/>
    </row>
    <row r="26076" spans="22:22" x14ac:dyDescent="0.35">
      <c r="V26076" s="17"/>
    </row>
    <row r="26077" spans="22:22" x14ac:dyDescent="0.35">
      <c r="V26077" s="17"/>
    </row>
    <row r="26078" spans="22:22" x14ac:dyDescent="0.35">
      <c r="V26078" s="17"/>
    </row>
    <row r="26079" spans="22:22" x14ac:dyDescent="0.35">
      <c r="V26079" s="17"/>
    </row>
    <row r="26080" spans="22:22" x14ac:dyDescent="0.35">
      <c r="V26080" s="17"/>
    </row>
    <row r="26081" spans="22:22" x14ac:dyDescent="0.35">
      <c r="V26081" s="17"/>
    </row>
    <row r="26082" spans="22:22" x14ac:dyDescent="0.35">
      <c r="V26082" s="17"/>
    </row>
    <row r="26083" spans="22:22" x14ac:dyDescent="0.35">
      <c r="V26083" s="17"/>
    </row>
    <row r="26084" spans="22:22" x14ac:dyDescent="0.35">
      <c r="V26084" s="17"/>
    </row>
    <row r="26085" spans="22:22" x14ac:dyDescent="0.35">
      <c r="V26085" s="17"/>
    </row>
    <row r="26086" spans="22:22" x14ac:dyDescent="0.35">
      <c r="V26086" s="17"/>
    </row>
    <row r="26087" spans="22:22" x14ac:dyDescent="0.35">
      <c r="V26087" s="17"/>
    </row>
    <row r="26088" spans="22:22" x14ac:dyDescent="0.35">
      <c r="V26088" s="17"/>
    </row>
    <row r="26089" spans="22:22" x14ac:dyDescent="0.35">
      <c r="V26089" s="17"/>
    </row>
    <row r="26090" spans="22:22" x14ac:dyDescent="0.35">
      <c r="V26090" s="17"/>
    </row>
    <row r="26091" spans="22:22" x14ac:dyDescent="0.35">
      <c r="V26091" s="17"/>
    </row>
    <row r="26092" spans="22:22" x14ac:dyDescent="0.35">
      <c r="V26092" s="17"/>
    </row>
    <row r="26093" spans="22:22" x14ac:dyDescent="0.35">
      <c r="V26093" s="17"/>
    </row>
    <row r="26094" spans="22:22" x14ac:dyDescent="0.35">
      <c r="V26094" s="17"/>
    </row>
    <row r="26095" spans="22:22" x14ac:dyDescent="0.35">
      <c r="V26095" s="17"/>
    </row>
    <row r="26096" spans="22:22" x14ac:dyDescent="0.35">
      <c r="V26096" s="17"/>
    </row>
    <row r="26097" spans="22:22" x14ac:dyDescent="0.35">
      <c r="V26097" s="17"/>
    </row>
    <row r="26098" spans="22:22" x14ac:dyDescent="0.35">
      <c r="V26098" s="17"/>
    </row>
    <row r="26099" spans="22:22" x14ac:dyDescent="0.35">
      <c r="V26099" s="17"/>
    </row>
    <row r="26100" spans="22:22" x14ac:dyDescent="0.35">
      <c r="V26100" s="17"/>
    </row>
    <row r="26101" spans="22:22" x14ac:dyDescent="0.35">
      <c r="V26101" s="17"/>
    </row>
    <row r="26102" spans="22:22" x14ac:dyDescent="0.35">
      <c r="V26102" s="17"/>
    </row>
    <row r="26103" spans="22:22" x14ac:dyDescent="0.35">
      <c r="V26103" s="17"/>
    </row>
    <row r="26104" spans="22:22" x14ac:dyDescent="0.35">
      <c r="V26104" s="17"/>
    </row>
    <row r="26105" spans="22:22" x14ac:dyDescent="0.35">
      <c r="V26105" s="17"/>
    </row>
    <row r="26106" spans="22:22" x14ac:dyDescent="0.35">
      <c r="V26106" s="17"/>
    </row>
    <row r="26107" spans="22:22" x14ac:dyDescent="0.35">
      <c r="V26107" s="17"/>
    </row>
    <row r="26108" spans="22:22" x14ac:dyDescent="0.35">
      <c r="V26108" s="17"/>
    </row>
    <row r="26109" spans="22:22" x14ac:dyDescent="0.35">
      <c r="V26109" s="17"/>
    </row>
    <row r="26110" spans="22:22" x14ac:dyDescent="0.35">
      <c r="V26110" s="17"/>
    </row>
    <row r="26111" spans="22:22" x14ac:dyDescent="0.35">
      <c r="V26111" s="17"/>
    </row>
    <row r="26112" spans="22:22" x14ac:dyDescent="0.35">
      <c r="V26112" s="17"/>
    </row>
    <row r="26113" spans="22:22" x14ac:dyDescent="0.35">
      <c r="V26113" s="17"/>
    </row>
    <row r="26114" spans="22:22" x14ac:dyDescent="0.35">
      <c r="V26114" s="17"/>
    </row>
    <row r="26115" spans="22:22" x14ac:dyDescent="0.35">
      <c r="V26115" s="17"/>
    </row>
    <row r="26116" spans="22:22" x14ac:dyDescent="0.35">
      <c r="V26116" s="17"/>
    </row>
    <row r="26117" spans="22:22" x14ac:dyDescent="0.35">
      <c r="V26117" s="17"/>
    </row>
    <row r="26118" spans="22:22" x14ac:dyDescent="0.35">
      <c r="V26118" s="17"/>
    </row>
    <row r="26119" spans="22:22" x14ac:dyDescent="0.35">
      <c r="V26119" s="17"/>
    </row>
    <row r="26120" spans="22:22" x14ac:dyDescent="0.35">
      <c r="V26120" s="17"/>
    </row>
    <row r="26121" spans="22:22" x14ac:dyDescent="0.35">
      <c r="V26121" s="17"/>
    </row>
    <row r="26122" spans="22:22" x14ac:dyDescent="0.35">
      <c r="V26122" s="17"/>
    </row>
    <row r="26123" spans="22:22" x14ac:dyDescent="0.35">
      <c r="V26123" s="17"/>
    </row>
    <row r="26124" spans="22:22" x14ac:dyDescent="0.35">
      <c r="V26124" s="17"/>
    </row>
    <row r="26125" spans="22:22" x14ac:dyDescent="0.35">
      <c r="V26125" s="17"/>
    </row>
    <row r="26126" spans="22:22" x14ac:dyDescent="0.35">
      <c r="V26126" s="17"/>
    </row>
    <row r="26127" spans="22:22" x14ac:dyDescent="0.35">
      <c r="V26127" s="17"/>
    </row>
    <row r="26128" spans="22:22" x14ac:dyDescent="0.35">
      <c r="V26128" s="17"/>
    </row>
    <row r="26129" spans="22:22" x14ac:dyDescent="0.35">
      <c r="V26129" s="17"/>
    </row>
    <row r="26130" spans="22:22" x14ac:dyDescent="0.35">
      <c r="V26130" s="17"/>
    </row>
    <row r="26131" spans="22:22" x14ac:dyDescent="0.35">
      <c r="V26131" s="17"/>
    </row>
    <row r="26132" spans="22:22" x14ac:dyDescent="0.35">
      <c r="V26132" s="17"/>
    </row>
    <row r="26133" spans="22:22" x14ac:dyDescent="0.35">
      <c r="V26133" s="17"/>
    </row>
    <row r="26134" spans="22:22" x14ac:dyDescent="0.35">
      <c r="V26134" s="17"/>
    </row>
    <row r="26135" spans="22:22" x14ac:dyDescent="0.35">
      <c r="V26135" s="17"/>
    </row>
    <row r="26136" spans="22:22" x14ac:dyDescent="0.35">
      <c r="V26136" s="17"/>
    </row>
    <row r="26137" spans="22:22" x14ac:dyDescent="0.35">
      <c r="V26137" s="17"/>
    </row>
    <row r="26138" spans="22:22" x14ac:dyDescent="0.35">
      <c r="V26138" s="17"/>
    </row>
    <row r="26139" spans="22:22" x14ac:dyDescent="0.35">
      <c r="V26139" s="17"/>
    </row>
    <row r="26140" spans="22:22" x14ac:dyDescent="0.35">
      <c r="V26140" s="17"/>
    </row>
    <row r="26141" spans="22:22" x14ac:dyDescent="0.35">
      <c r="V26141" s="17"/>
    </row>
    <row r="26142" spans="22:22" x14ac:dyDescent="0.35">
      <c r="V26142" s="17"/>
    </row>
    <row r="26143" spans="22:22" x14ac:dyDescent="0.35">
      <c r="V26143" s="17"/>
    </row>
    <row r="26144" spans="22:22" x14ac:dyDescent="0.35">
      <c r="V26144" s="17"/>
    </row>
    <row r="26145" spans="22:22" x14ac:dyDescent="0.35">
      <c r="V26145" s="17"/>
    </row>
    <row r="26146" spans="22:22" x14ac:dyDescent="0.35">
      <c r="V26146" s="17"/>
    </row>
    <row r="26147" spans="22:22" x14ac:dyDescent="0.35">
      <c r="V26147" s="17"/>
    </row>
    <row r="26148" spans="22:22" x14ac:dyDescent="0.35">
      <c r="V26148" s="17"/>
    </row>
    <row r="26149" spans="22:22" x14ac:dyDescent="0.35">
      <c r="V26149" s="17"/>
    </row>
    <row r="26150" spans="22:22" x14ac:dyDescent="0.35">
      <c r="V26150" s="17"/>
    </row>
    <row r="26151" spans="22:22" x14ac:dyDescent="0.35">
      <c r="V26151" s="17"/>
    </row>
    <row r="26152" spans="22:22" x14ac:dyDescent="0.35">
      <c r="V26152" s="17"/>
    </row>
    <row r="26153" spans="22:22" x14ac:dyDescent="0.35">
      <c r="V26153" s="17"/>
    </row>
    <row r="26154" spans="22:22" x14ac:dyDescent="0.35">
      <c r="V26154" s="17"/>
    </row>
    <row r="26155" spans="22:22" x14ac:dyDescent="0.35">
      <c r="V26155" s="17"/>
    </row>
    <row r="26156" spans="22:22" x14ac:dyDescent="0.35">
      <c r="V26156" s="17"/>
    </row>
    <row r="26157" spans="22:22" x14ac:dyDescent="0.35">
      <c r="V26157" s="17"/>
    </row>
    <row r="26158" spans="22:22" x14ac:dyDescent="0.35">
      <c r="V26158" s="17"/>
    </row>
    <row r="26159" spans="22:22" x14ac:dyDescent="0.35">
      <c r="V26159" s="17"/>
    </row>
    <row r="26160" spans="22:22" x14ac:dyDescent="0.35">
      <c r="V26160" s="17"/>
    </row>
    <row r="26161" spans="22:22" x14ac:dyDescent="0.35">
      <c r="V26161" s="17"/>
    </row>
    <row r="26162" spans="22:22" x14ac:dyDescent="0.35">
      <c r="V26162" s="17"/>
    </row>
    <row r="26163" spans="22:22" x14ac:dyDescent="0.35">
      <c r="V26163" s="17"/>
    </row>
    <row r="26164" spans="22:22" x14ac:dyDescent="0.35">
      <c r="V26164" s="17"/>
    </row>
    <row r="26165" spans="22:22" x14ac:dyDescent="0.35">
      <c r="V26165" s="17"/>
    </row>
    <row r="26166" spans="22:22" x14ac:dyDescent="0.35">
      <c r="V26166" s="17"/>
    </row>
    <row r="26167" spans="22:22" x14ac:dyDescent="0.35">
      <c r="V26167" s="17"/>
    </row>
    <row r="26168" spans="22:22" x14ac:dyDescent="0.35">
      <c r="V26168" s="17"/>
    </row>
    <row r="26169" spans="22:22" x14ac:dyDescent="0.35">
      <c r="V26169" s="17"/>
    </row>
    <row r="26170" spans="22:22" x14ac:dyDescent="0.35">
      <c r="V26170" s="17"/>
    </row>
    <row r="26171" spans="22:22" x14ac:dyDescent="0.35">
      <c r="V26171" s="17"/>
    </row>
    <row r="26172" spans="22:22" x14ac:dyDescent="0.35">
      <c r="V26172" s="17"/>
    </row>
    <row r="26173" spans="22:22" x14ac:dyDescent="0.35">
      <c r="V26173" s="17"/>
    </row>
    <row r="26174" spans="22:22" x14ac:dyDescent="0.35">
      <c r="V26174" s="17"/>
    </row>
    <row r="26175" spans="22:22" x14ac:dyDescent="0.35">
      <c r="V26175" s="17"/>
    </row>
    <row r="26176" spans="22:22" x14ac:dyDescent="0.35">
      <c r="V26176" s="17"/>
    </row>
    <row r="26177" spans="22:22" x14ac:dyDescent="0.35">
      <c r="V26177" s="17"/>
    </row>
    <row r="26178" spans="22:22" x14ac:dyDescent="0.35">
      <c r="V26178" s="17"/>
    </row>
    <row r="26179" spans="22:22" x14ac:dyDescent="0.35">
      <c r="V26179" s="17"/>
    </row>
    <row r="26180" spans="22:22" x14ac:dyDescent="0.35">
      <c r="V26180" s="17"/>
    </row>
    <row r="26181" spans="22:22" x14ac:dyDescent="0.35">
      <c r="V26181" s="17"/>
    </row>
    <row r="26182" spans="22:22" x14ac:dyDescent="0.35">
      <c r="V26182" s="17"/>
    </row>
    <row r="26183" spans="22:22" x14ac:dyDescent="0.35">
      <c r="V26183" s="17"/>
    </row>
    <row r="26184" spans="22:22" x14ac:dyDescent="0.35">
      <c r="V26184" s="17"/>
    </row>
    <row r="26185" spans="22:22" x14ac:dyDescent="0.35">
      <c r="V26185" s="17"/>
    </row>
    <row r="26186" spans="22:22" x14ac:dyDescent="0.35">
      <c r="V26186" s="17"/>
    </row>
    <row r="26187" spans="22:22" x14ac:dyDescent="0.35">
      <c r="V26187" s="17"/>
    </row>
    <row r="26188" spans="22:22" x14ac:dyDescent="0.35">
      <c r="V26188" s="17"/>
    </row>
    <row r="26189" spans="22:22" x14ac:dyDescent="0.35">
      <c r="V26189" s="17"/>
    </row>
    <row r="26190" spans="22:22" x14ac:dyDescent="0.35">
      <c r="V26190" s="17"/>
    </row>
    <row r="26191" spans="22:22" x14ac:dyDescent="0.35">
      <c r="V26191" s="17"/>
    </row>
    <row r="26192" spans="22:22" x14ac:dyDescent="0.35">
      <c r="V26192" s="17"/>
    </row>
    <row r="26193" spans="22:22" x14ac:dyDescent="0.35">
      <c r="V26193" s="17"/>
    </row>
    <row r="26194" spans="22:22" x14ac:dyDescent="0.35">
      <c r="V26194" s="17"/>
    </row>
    <row r="26195" spans="22:22" x14ac:dyDescent="0.35">
      <c r="V26195" s="17"/>
    </row>
    <row r="26196" spans="22:22" x14ac:dyDescent="0.35">
      <c r="V26196" s="17"/>
    </row>
    <row r="26197" spans="22:22" x14ac:dyDescent="0.35">
      <c r="V26197" s="17"/>
    </row>
    <row r="26198" spans="22:22" x14ac:dyDescent="0.35">
      <c r="V26198" s="17"/>
    </row>
    <row r="26199" spans="22:22" x14ac:dyDescent="0.35">
      <c r="V26199" s="17"/>
    </row>
    <row r="26200" spans="22:22" x14ac:dyDescent="0.35">
      <c r="V26200" s="17"/>
    </row>
    <row r="26201" spans="22:22" x14ac:dyDescent="0.35">
      <c r="V26201" s="17"/>
    </row>
    <row r="26202" spans="22:22" x14ac:dyDescent="0.35">
      <c r="V26202" s="17"/>
    </row>
    <row r="26203" spans="22:22" x14ac:dyDescent="0.35">
      <c r="V26203" s="17"/>
    </row>
    <row r="26204" spans="22:22" x14ac:dyDescent="0.35">
      <c r="V26204" s="17"/>
    </row>
    <row r="26205" spans="22:22" x14ac:dyDescent="0.35">
      <c r="V26205" s="17"/>
    </row>
    <row r="26206" spans="22:22" x14ac:dyDescent="0.35">
      <c r="V26206" s="17"/>
    </row>
    <row r="26207" spans="22:22" x14ac:dyDescent="0.35">
      <c r="V26207" s="17"/>
    </row>
    <row r="26208" spans="22:22" x14ac:dyDescent="0.35">
      <c r="V26208" s="17"/>
    </row>
    <row r="26209" spans="22:22" x14ac:dyDescent="0.35">
      <c r="V26209" s="17"/>
    </row>
    <row r="26210" spans="22:22" x14ac:dyDescent="0.35">
      <c r="V26210" s="17"/>
    </row>
    <row r="26211" spans="22:22" x14ac:dyDescent="0.35">
      <c r="V26211" s="17"/>
    </row>
    <row r="26212" spans="22:22" x14ac:dyDescent="0.35">
      <c r="V26212" s="17"/>
    </row>
    <row r="26213" spans="22:22" x14ac:dyDescent="0.35">
      <c r="V26213" s="17"/>
    </row>
    <row r="26214" spans="22:22" x14ac:dyDescent="0.35">
      <c r="V26214" s="17"/>
    </row>
    <row r="26215" spans="22:22" x14ac:dyDescent="0.35">
      <c r="V26215" s="17"/>
    </row>
    <row r="26216" spans="22:22" x14ac:dyDescent="0.35">
      <c r="V26216" s="17"/>
    </row>
    <row r="26217" spans="22:22" x14ac:dyDescent="0.35">
      <c r="V26217" s="17"/>
    </row>
    <row r="26218" spans="22:22" x14ac:dyDescent="0.35">
      <c r="V26218" s="17"/>
    </row>
    <row r="26219" spans="22:22" x14ac:dyDescent="0.35">
      <c r="V26219" s="17"/>
    </row>
    <row r="26220" spans="22:22" x14ac:dyDescent="0.35">
      <c r="V26220" s="17"/>
    </row>
    <row r="26221" spans="22:22" x14ac:dyDescent="0.35">
      <c r="V26221" s="17"/>
    </row>
    <row r="26222" spans="22:22" x14ac:dyDescent="0.35">
      <c r="V26222" s="17"/>
    </row>
    <row r="26223" spans="22:22" x14ac:dyDescent="0.35">
      <c r="V26223" s="17"/>
    </row>
    <row r="26224" spans="22:22" x14ac:dyDescent="0.35">
      <c r="V26224" s="17"/>
    </row>
    <row r="26225" spans="22:22" x14ac:dyDescent="0.35">
      <c r="V26225" s="17"/>
    </row>
    <row r="26226" spans="22:22" x14ac:dyDescent="0.35">
      <c r="V26226" s="17"/>
    </row>
    <row r="26227" spans="22:22" x14ac:dyDescent="0.35">
      <c r="V26227" s="17"/>
    </row>
    <row r="26228" spans="22:22" x14ac:dyDescent="0.35">
      <c r="V26228" s="17"/>
    </row>
    <row r="26229" spans="22:22" x14ac:dyDescent="0.35">
      <c r="V26229" s="17"/>
    </row>
    <row r="26230" spans="22:22" x14ac:dyDescent="0.35">
      <c r="V26230" s="17"/>
    </row>
    <row r="26231" spans="22:22" x14ac:dyDescent="0.35">
      <c r="V26231" s="17"/>
    </row>
    <row r="26232" spans="22:22" x14ac:dyDescent="0.35">
      <c r="V26232" s="17"/>
    </row>
    <row r="26233" spans="22:22" x14ac:dyDescent="0.35">
      <c r="V26233" s="17"/>
    </row>
    <row r="26234" spans="22:22" x14ac:dyDescent="0.35">
      <c r="V26234" s="17"/>
    </row>
    <row r="26235" spans="22:22" x14ac:dyDescent="0.35">
      <c r="V26235" s="17"/>
    </row>
    <row r="26236" spans="22:22" x14ac:dyDescent="0.35">
      <c r="V26236" s="17"/>
    </row>
    <row r="26237" spans="22:22" x14ac:dyDescent="0.35">
      <c r="V26237" s="17"/>
    </row>
    <row r="26238" spans="22:22" x14ac:dyDescent="0.35">
      <c r="V26238" s="17"/>
    </row>
    <row r="26239" spans="22:22" x14ac:dyDescent="0.35">
      <c r="V26239" s="17"/>
    </row>
    <row r="26240" spans="22:22" x14ac:dyDescent="0.35">
      <c r="V26240" s="17"/>
    </row>
    <row r="26241" spans="22:22" x14ac:dyDescent="0.35">
      <c r="V26241" s="17"/>
    </row>
    <row r="26242" spans="22:22" x14ac:dyDescent="0.35">
      <c r="V26242" s="17"/>
    </row>
    <row r="26243" spans="22:22" x14ac:dyDescent="0.35">
      <c r="V26243" s="17"/>
    </row>
    <row r="26244" spans="22:22" x14ac:dyDescent="0.35">
      <c r="V26244" s="17"/>
    </row>
    <row r="26245" spans="22:22" x14ac:dyDescent="0.35">
      <c r="V26245" s="17"/>
    </row>
    <row r="26246" spans="22:22" x14ac:dyDescent="0.35">
      <c r="V26246" s="17"/>
    </row>
    <row r="26247" spans="22:22" x14ac:dyDescent="0.35">
      <c r="V26247" s="17"/>
    </row>
    <row r="26248" spans="22:22" x14ac:dyDescent="0.35">
      <c r="V26248" s="17"/>
    </row>
    <row r="26249" spans="22:22" x14ac:dyDescent="0.35">
      <c r="V26249" s="17"/>
    </row>
    <row r="26250" spans="22:22" x14ac:dyDescent="0.35">
      <c r="V26250" s="17"/>
    </row>
    <row r="26251" spans="22:22" x14ac:dyDescent="0.35">
      <c r="V26251" s="17"/>
    </row>
    <row r="26252" spans="22:22" x14ac:dyDescent="0.35">
      <c r="V26252" s="17"/>
    </row>
    <row r="26253" spans="22:22" x14ac:dyDescent="0.35">
      <c r="V26253" s="17"/>
    </row>
    <row r="26254" spans="22:22" x14ac:dyDescent="0.35">
      <c r="V26254" s="17"/>
    </row>
    <row r="26255" spans="22:22" x14ac:dyDescent="0.35">
      <c r="V26255" s="17"/>
    </row>
    <row r="26256" spans="22:22" x14ac:dyDescent="0.35">
      <c r="V26256" s="17"/>
    </row>
    <row r="26257" spans="22:22" x14ac:dyDescent="0.35">
      <c r="V26257" s="17"/>
    </row>
    <row r="26258" spans="22:22" x14ac:dyDescent="0.35">
      <c r="V26258" s="17"/>
    </row>
    <row r="26259" spans="22:22" x14ac:dyDescent="0.35">
      <c r="V26259" s="17"/>
    </row>
    <row r="26260" spans="22:22" x14ac:dyDescent="0.35">
      <c r="V26260" s="17"/>
    </row>
    <row r="26261" spans="22:22" x14ac:dyDescent="0.35">
      <c r="V26261" s="17"/>
    </row>
    <row r="26262" spans="22:22" x14ac:dyDescent="0.35">
      <c r="V26262" s="17"/>
    </row>
    <row r="26263" spans="22:22" x14ac:dyDescent="0.35">
      <c r="V26263" s="17"/>
    </row>
    <row r="26264" spans="22:22" x14ac:dyDescent="0.35">
      <c r="V26264" s="17"/>
    </row>
    <row r="26265" spans="22:22" x14ac:dyDescent="0.35">
      <c r="V26265" s="17"/>
    </row>
    <row r="26266" spans="22:22" x14ac:dyDescent="0.35">
      <c r="V26266" s="17"/>
    </row>
    <row r="26267" spans="22:22" x14ac:dyDescent="0.35">
      <c r="V26267" s="17"/>
    </row>
    <row r="26268" spans="22:22" x14ac:dyDescent="0.35">
      <c r="V26268" s="17"/>
    </row>
    <row r="26269" spans="22:22" x14ac:dyDescent="0.35">
      <c r="V26269" s="17"/>
    </row>
    <row r="26270" spans="22:22" x14ac:dyDescent="0.35">
      <c r="V26270" s="17"/>
    </row>
    <row r="26271" spans="22:22" x14ac:dyDescent="0.35">
      <c r="V26271" s="17"/>
    </row>
    <row r="26272" spans="22:22" x14ac:dyDescent="0.35">
      <c r="V26272" s="17"/>
    </row>
    <row r="26273" spans="22:22" x14ac:dyDescent="0.35">
      <c r="V26273" s="17"/>
    </row>
    <row r="26274" spans="22:22" x14ac:dyDescent="0.35">
      <c r="V26274" s="17"/>
    </row>
    <row r="26275" spans="22:22" x14ac:dyDescent="0.35">
      <c r="V26275" s="17"/>
    </row>
    <row r="26276" spans="22:22" x14ac:dyDescent="0.35">
      <c r="V26276" s="17"/>
    </row>
    <row r="26277" spans="22:22" x14ac:dyDescent="0.35">
      <c r="V26277" s="17"/>
    </row>
    <row r="26278" spans="22:22" x14ac:dyDescent="0.35">
      <c r="V26278" s="17"/>
    </row>
    <row r="26279" spans="22:22" x14ac:dyDescent="0.35">
      <c r="V26279" s="17"/>
    </row>
    <row r="26280" spans="22:22" x14ac:dyDescent="0.35">
      <c r="V26280" s="17"/>
    </row>
    <row r="26281" spans="22:22" x14ac:dyDescent="0.35">
      <c r="V26281" s="17"/>
    </row>
    <row r="26282" spans="22:22" x14ac:dyDescent="0.35">
      <c r="V26282" s="17"/>
    </row>
    <row r="26283" spans="22:22" x14ac:dyDescent="0.35">
      <c r="V26283" s="17"/>
    </row>
    <row r="26284" spans="22:22" x14ac:dyDescent="0.35">
      <c r="V26284" s="17"/>
    </row>
    <row r="26285" spans="22:22" x14ac:dyDescent="0.35">
      <c r="V26285" s="17"/>
    </row>
    <row r="26286" spans="22:22" x14ac:dyDescent="0.35">
      <c r="V26286" s="17"/>
    </row>
    <row r="26287" spans="22:22" x14ac:dyDescent="0.35">
      <c r="V26287" s="17"/>
    </row>
    <row r="26288" spans="22:22" x14ac:dyDescent="0.35">
      <c r="V26288" s="17"/>
    </row>
    <row r="26289" spans="22:22" x14ac:dyDescent="0.35">
      <c r="V26289" s="17"/>
    </row>
    <row r="26290" spans="22:22" x14ac:dyDescent="0.35">
      <c r="V26290" s="17"/>
    </row>
    <row r="26291" spans="22:22" x14ac:dyDescent="0.35">
      <c r="V26291" s="17"/>
    </row>
    <row r="26292" spans="22:22" x14ac:dyDescent="0.35">
      <c r="V26292" s="17"/>
    </row>
    <row r="26293" spans="22:22" x14ac:dyDescent="0.35">
      <c r="V26293" s="17"/>
    </row>
    <row r="26294" spans="22:22" x14ac:dyDescent="0.35">
      <c r="V26294" s="17"/>
    </row>
    <row r="26295" spans="22:22" x14ac:dyDescent="0.35">
      <c r="V26295" s="17"/>
    </row>
    <row r="26296" spans="22:22" x14ac:dyDescent="0.35">
      <c r="V26296" s="17"/>
    </row>
    <row r="26297" spans="22:22" x14ac:dyDescent="0.35">
      <c r="V26297" s="17"/>
    </row>
    <row r="26298" spans="22:22" x14ac:dyDescent="0.35">
      <c r="V26298" s="17"/>
    </row>
    <row r="26299" spans="22:22" x14ac:dyDescent="0.35">
      <c r="V26299" s="17"/>
    </row>
    <row r="26300" spans="22:22" x14ac:dyDescent="0.35">
      <c r="V26300" s="17"/>
    </row>
    <row r="26301" spans="22:22" x14ac:dyDescent="0.35">
      <c r="V26301" s="17"/>
    </row>
    <row r="26302" spans="22:22" x14ac:dyDescent="0.35">
      <c r="V26302" s="17"/>
    </row>
    <row r="26303" spans="22:22" x14ac:dyDescent="0.35">
      <c r="V26303" s="17"/>
    </row>
    <row r="26304" spans="22:22" x14ac:dyDescent="0.35">
      <c r="V26304" s="17"/>
    </row>
    <row r="26305" spans="22:22" x14ac:dyDescent="0.35">
      <c r="V26305" s="17"/>
    </row>
    <row r="26306" spans="22:22" x14ac:dyDescent="0.35">
      <c r="V26306" s="17"/>
    </row>
    <row r="26307" spans="22:22" x14ac:dyDescent="0.35">
      <c r="V26307" s="17"/>
    </row>
    <row r="26308" spans="22:22" x14ac:dyDescent="0.35">
      <c r="V26308" s="17"/>
    </row>
    <row r="26309" spans="22:22" x14ac:dyDescent="0.35">
      <c r="V26309" s="17"/>
    </row>
    <row r="26310" spans="22:22" x14ac:dyDescent="0.35">
      <c r="V26310" s="17"/>
    </row>
    <row r="26311" spans="22:22" x14ac:dyDescent="0.35">
      <c r="V26311" s="17"/>
    </row>
    <row r="26312" spans="22:22" x14ac:dyDescent="0.35">
      <c r="V26312" s="17"/>
    </row>
    <row r="26313" spans="22:22" x14ac:dyDescent="0.35">
      <c r="V26313" s="17"/>
    </row>
    <row r="26314" spans="22:22" x14ac:dyDescent="0.35">
      <c r="V26314" s="17"/>
    </row>
    <row r="26315" spans="22:22" x14ac:dyDescent="0.35">
      <c r="V26315" s="17"/>
    </row>
    <row r="26316" spans="22:22" x14ac:dyDescent="0.35">
      <c r="V26316" s="17"/>
    </row>
    <row r="26317" spans="22:22" x14ac:dyDescent="0.35">
      <c r="V26317" s="17"/>
    </row>
    <row r="26318" spans="22:22" x14ac:dyDescent="0.35">
      <c r="V26318" s="17"/>
    </row>
    <row r="26319" spans="22:22" x14ac:dyDescent="0.35">
      <c r="V26319" s="17"/>
    </row>
    <row r="26320" spans="22:22" x14ac:dyDescent="0.35">
      <c r="V26320" s="17"/>
    </row>
    <row r="26321" spans="22:22" x14ac:dyDescent="0.35">
      <c r="V26321" s="17"/>
    </row>
    <row r="26322" spans="22:22" x14ac:dyDescent="0.35">
      <c r="V26322" s="17"/>
    </row>
    <row r="26323" spans="22:22" x14ac:dyDescent="0.35">
      <c r="V26323" s="17"/>
    </row>
    <row r="26324" spans="22:22" x14ac:dyDescent="0.35">
      <c r="V26324" s="17"/>
    </row>
    <row r="26325" spans="22:22" x14ac:dyDescent="0.35">
      <c r="V26325" s="17"/>
    </row>
    <row r="26326" spans="22:22" x14ac:dyDescent="0.35">
      <c r="V26326" s="17"/>
    </row>
    <row r="26327" spans="22:22" x14ac:dyDescent="0.35">
      <c r="V26327" s="17"/>
    </row>
    <row r="26328" spans="22:22" x14ac:dyDescent="0.35">
      <c r="V26328" s="17"/>
    </row>
    <row r="26329" spans="22:22" x14ac:dyDescent="0.35">
      <c r="V26329" s="17"/>
    </row>
    <row r="26330" spans="22:22" x14ac:dyDescent="0.35">
      <c r="V26330" s="17"/>
    </row>
    <row r="26331" spans="22:22" x14ac:dyDescent="0.35">
      <c r="V26331" s="17"/>
    </row>
    <row r="26332" spans="22:22" x14ac:dyDescent="0.35">
      <c r="V26332" s="17"/>
    </row>
    <row r="26333" spans="22:22" x14ac:dyDescent="0.35">
      <c r="V26333" s="17"/>
    </row>
    <row r="26334" spans="22:22" x14ac:dyDescent="0.35">
      <c r="V26334" s="17"/>
    </row>
    <row r="26335" spans="22:22" x14ac:dyDescent="0.35">
      <c r="V26335" s="17"/>
    </row>
    <row r="26336" spans="22:22" x14ac:dyDescent="0.35">
      <c r="V26336" s="17"/>
    </row>
    <row r="26337" spans="22:22" x14ac:dyDescent="0.35">
      <c r="V26337" s="17"/>
    </row>
    <row r="26338" spans="22:22" x14ac:dyDescent="0.35">
      <c r="V26338" s="17"/>
    </row>
    <row r="26339" spans="22:22" x14ac:dyDescent="0.35">
      <c r="V26339" s="17"/>
    </row>
    <row r="26340" spans="22:22" x14ac:dyDescent="0.35">
      <c r="V26340" s="17"/>
    </row>
    <row r="26341" spans="22:22" x14ac:dyDescent="0.35">
      <c r="V26341" s="17"/>
    </row>
    <row r="26342" spans="22:22" x14ac:dyDescent="0.35">
      <c r="V26342" s="17"/>
    </row>
    <row r="26343" spans="22:22" x14ac:dyDescent="0.35">
      <c r="V26343" s="17"/>
    </row>
    <row r="26344" spans="22:22" x14ac:dyDescent="0.35">
      <c r="V26344" s="17"/>
    </row>
    <row r="26345" spans="22:22" x14ac:dyDescent="0.35">
      <c r="V26345" s="17"/>
    </row>
    <row r="26346" spans="22:22" x14ac:dyDescent="0.35">
      <c r="V26346" s="17"/>
    </row>
    <row r="26347" spans="22:22" x14ac:dyDescent="0.35">
      <c r="V26347" s="17"/>
    </row>
    <row r="26348" spans="22:22" x14ac:dyDescent="0.35">
      <c r="V26348" s="17"/>
    </row>
    <row r="26349" spans="22:22" x14ac:dyDescent="0.35">
      <c r="V26349" s="17"/>
    </row>
    <row r="26350" spans="22:22" x14ac:dyDescent="0.35">
      <c r="V26350" s="17"/>
    </row>
    <row r="26351" spans="22:22" x14ac:dyDescent="0.35">
      <c r="V26351" s="17"/>
    </row>
    <row r="26352" spans="22:22" x14ac:dyDescent="0.35">
      <c r="V26352" s="17"/>
    </row>
    <row r="26353" spans="22:22" x14ac:dyDescent="0.35">
      <c r="V26353" s="17"/>
    </row>
    <row r="26354" spans="22:22" x14ac:dyDescent="0.35">
      <c r="V26354" s="17"/>
    </row>
    <row r="26355" spans="22:22" x14ac:dyDescent="0.35">
      <c r="V26355" s="17"/>
    </row>
    <row r="26356" spans="22:22" x14ac:dyDescent="0.35">
      <c r="V26356" s="17"/>
    </row>
    <row r="26357" spans="22:22" x14ac:dyDescent="0.35">
      <c r="V26357" s="17"/>
    </row>
    <row r="26358" spans="22:22" x14ac:dyDescent="0.35">
      <c r="V26358" s="17"/>
    </row>
    <row r="26359" spans="22:22" x14ac:dyDescent="0.35">
      <c r="V26359" s="17"/>
    </row>
    <row r="26360" spans="22:22" x14ac:dyDescent="0.35">
      <c r="V26360" s="17"/>
    </row>
    <row r="26361" spans="22:22" x14ac:dyDescent="0.35">
      <c r="V26361" s="17"/>
    </row>
    <row r="26362" spans="22:22" x14ac:dyDescent="0.35">
      <c r="V26362" s="17"/>
    </row>
    <row r="26363" spans="22:22" x14ac:dyDescent="0.35">
      <c r="V26363" s="17"/>
    </row>
    <row r="26364" spans="22:22" x14ac:dyDescent="0.35">
      <c r="V26364" s="17"/>
    </row>
    <row r="26365" spans="22:22" x14ac:dyDescent="0.35">
      <c r="V26365" s="17"/>
    </row>
    <row r="26366" spans="22:22" x14ac:dyDescent="0.35">
      <c r="V26366" s="17"/>
    </row>
    <row r="26367" spans="22:22" x14ac:dyDescent="0.35">
      <c r="V26367" s="17"/>
    </row>
    <row r="26368" spans="22:22" x14ac:dyDescent="0.35">
      <c r="V26368" s="17"/>
    </row>
    <row r="26369" spans="22:22" x14ac:dyDescent="0.35">
      <c r="V26369" s="17"/>
    </row>
    <row r="26370" spans="22:22" x14ac:dyDescent="0.35">
      <c r="V26370" s="17"/>
    </row>
    <row r="26371" spans="22:22" x14ac:dyDescent="0.35">
      <c r="V26371" s="17"/>
    </row>
    <row r="26372" spans="22:22" x14ac:dyDescent="0.35">
      <c r="V26372" s="17"/>
    </row>
    <row r="26373" spans="22:22" x14ac:dyDescent="0.35">
      <c r="V26373" s="17"/>
    </row>
    <row r="26374" spans="22:22" x14ac:dyDescent="0.35">
      <c r="V26374" s="17"/>
    </row>
    <row r="26375" spans="22:22" x14ac:dyDescent="0.35">
      <c r="V26375" s="17"/>
    </row>
    <row r="26376" spans="22:22" x14ac:dyDescent="0.35">
      <c r="V26376" s="17"/>
    </row>
    <row r="26377" spans="22:22" x14ac:dyDescent="0.35">
      <c r="V26377" s="17"/>
    </row>
    <row r="26378" spans="22:22" x14ac:dyDescent="0.35">
      <c r="V26378" s="17"/>
    </row>
    <row r="26379" spans="22:22" x14ac:dyDescent="0.35">
      <c r="V26379" s="17"/>
    </row>
    <row r="26380" spans="22:22" x14ac:dyDescent="0.35">
      <c r="V26380" s="17"/>
    </row>
    <row r="26381" spans="22:22" x14ac:dyDescent="0.35">
      <c r="V26381" s="17"/>
    </row>
    <row r="26382" spans="22:22" x14ac:dyDescent="0.35">
      <c r="V26382" s="17"/>
    </row>
    <row r="26383" spans="22:22" x14ac:dyDescent="0.35">
      <c r="V26383" s="17"/>
    </row>
    <row r="26384" spans="22:22" x14ac:dyDescent="0.35">
      <c r="V26384" s="17"/>
    </row>
    <row r="26385" spans="22:22" x14ac:dyDescent="0.35">
      <c r="V26385" s="17"/>
    </row>
    <row r="26386" spans="22:22" x14ac:dyDescent="0.35">
      <c r="V26386" s="17"/>
    </row>
    <row r="26387" spans="22:22" x14ac:dyDescent="0.35">
      <c r="V26387" s="17"/>
    </row>
    <row r="26388" spans="22:22" x14ac:dyDescent="0.35">
      <c r="V26388" s="17"/>
    </row>
    <row r="26389" spans="22:22" x14ac:dyDescent="0.35">
      <c r="V26389" s="17"/>
    </row>
    <row r="26390" spans="22:22" x14ac:dyDescent="0.35">
      <c r="V26390" s="17"/>
    </row>
    <row r="26391" spans="22:22" x14ac:dyDescent="0.35">
      <c r="V26391" s="17"/>
    </row>
    <row r="26392" spans="22:22" x14ac:dyDescent="0.35">
      <c r="V26392" s="17"/>
    </row>
    <row r="26393" spans="22:22" x14ac:dyDescent="0.35">
      <c r="V26393" s="17"/>
    </row>
    <row r="26394" spans="22:22" x14ac:dyDescent="0.35">
      <c r="V26394" s="17"/>
    </row>
    <row r="26395" spans="22:22" x14ac:dyDescent="0.35">
      <c r="V26395" s="17"/>
    </row>
    <row r="26396" spans="22:22" x14ac:dyDescent="0.35">
      <c r="V26396" s="17"/>
    </row>
    <row r="26397" spans="22:22" x14ac:dyDescent="0.35">
      <c r="V26397" s="17"/>
    </row>
    <row r="26398" spans="22:22" x14ac:dyDescent="0.35">
      <c r="V26398" s="17"/>
    </row>
    <row r="26399" spans="22:22" x14ac:dyDescent="0.35">
      <c r="V26399" s="17"/>
    </row>
    <row r="26400" spans="22:22" x14ac:dyDescent="0.35">
      <c r="V26400" s="17"/>
    </row>
    <row r="26401" spans="22:22" x14ac:dyDescent="0.35">
      <c r="V26401" s="17"/>
    </row>
    <row r="26402" spans="22:22" x14ac:dyDescent="0.35">
      <c r="V26402" s="17"/>
    </row>
    <row r="26403" spans="22:22" x14ac:dyDescent="0.35">
      <c r="V26403" s="17"/>
    </row>
    <row r="26404" spans="22:22" x14ac:dyDescent="0.35">
      <c r="V26404" s="17"/>
    </row>
    <row r="26405" spans="22:22" x14ac:dyDescent="0.35">
      <c r="V26405" s="17"/>
    </row>
    <row r="26406" spans="22:22" x14ac:dyDescent="0.35">
      <c r="V26406" s="17"/>
    </row>
    <row r="26407" spans="22:22" x14ac:dyDescent="0.35">
      <c r="V26407" s="17"/>
    </row>
    <row r="26408" spans="22:22" x14ac:dyDescent="0.35">
      <c r="V26408" s="17"/>
    </row>
    <row r="26409" spans="22:22" x14ac:dyDescent="0.35">
      <c r="V26409" s="17"/>
    </row>
    <row r="26410" spans="22:22" x14ac:dyDescent="0.35">
      <c r="V26410" s="17"/>
    </row>
    <row r="26411" spans="22:22" x14ac:dyDescent="0.35">
      <c r="V26411" s="17"/>
    </row>
    <row r="26412" spans="22:22" x14ac:dyDescent="0.35">
      <c r="V26412" s="17"/>
    </row>
    <row r="26413" spans="22:22" x14ac:dyDescent="0.35">
      <c r="V26413" s="17"/>
    </row>
    <row r="26414" spans="22:22" x14ac:dyDescent="0.35">
      <c r="V26414" s="17"/>
    </row>
    <row r="26415" spans="22:22" x14ac:dyDescent="0.35">
      <c r="V26415" s="17"/>
    </row>
    <row r="26416" spans="22:22" x14ac:dyDescent="0.35">
      <c r="V26416" s="17"/>
    </row>
    <row r="26417" spans="22:22" x14ac:dyDescent="0.35">
      <c r="V26417" s="17"/>
    </row>
    <row r="26418" spans="22:22" x14ac:dyDescent="0.35">
      <c r="V26418" s="17"/>
    </row>
    <row r="26419" spans="22:22" x14ac:dyDescent="0.35">
      <c r="V26419" s="17"/>
    </row>
    <row r="26420" spans="22:22" x14ac:dyDescent="0.35">
      <c r="V26420" s="17"/>
    </row>
    <row r="26421" spans="22:22" x14ac:dyDescent="0.35">
      <c r="V26421" s="17"/>
    </row>
    <row r="26422" spans="22:22" x14ac:dyDescent="0.35">
      <c r="V26422" s="17"/>
    </row>
    <row r="26423" spans="22:22" x14ac:dyDescent="0.35">
      <c r="V26423" s="17"/>
    </row>
    <row r="26424" spans="22:22" x14ac:dyDescent="0.35">
      <c r="V26424" s="17"/>
    </row>
    <row r="26425" spans="22:22" x14ac:dyDescent="0.35">
      <c r="V26425" s="17"/>
    </row>
    <row r="26426" spans="22:22" x14ac:dyDescent="0.35">
      <c r="V26426" s="17"/>
    </row>
    <row r="26427" spans="22:22" x14ac:dyDescent="0.35">
      <c r="V26427" s="17"/>
    </row>
    <row r="26428" spans="22:22" x14ac:dyDescent="0.35">
      <c r="V26428" s="17"/>
    </row>
    <row r="26429" spans="22:22" x14ac:dyDescent="0.35">
      <c r="V26429" s="17"/>
    </row>
    <row r="26430" spans="22:22" x14ac:dyDescent="0.35">
      <c r="V26430" s="17"/>
    </row>
    <row r="26431" spans="22:22" x14ac:dyDescent="0.35">
      <c r="V26431" s="17"/>
    </row>
    <row r="26432" spans="22:22" x14ac:dyDescent="0.35">
      <c r="V26432" s="17"/>
    </row>
    <row r="26433" spans="22:22" x14ac:dyDescent="0.35">
      <c r="V26433" s="17"/>
    </row>
    <row r="26434" spans="22:22" x14ac:dyDescent="0.35">
      <c r="V26434" s="17"/>
    </row>
    <row r="26435" spans="22:22" x14ac:dyDescent="0.35">
      <c r="V26435" s="17"/>
    </row>
    <row r="26436" spans="22:22" x14ac:dyDescent="0.35">
      <c r="V26436" s="17"/>
    </row>
    <row r="26437" spans="22:22" x14ac:dyDescent="0.35">
      <c r="V26437" s="17"/>
    </row>
    <row r="26438" spans="22:22" x14ac:dyDescent="0.35">
      <c r="V26438" s="17"/>
    </row>
    <row r="26439" spans="22:22" x14ac:dyDescent="0.35">
      <c r="V26439" s="17"/>
    </row>
    <row r="26440" spans="22:22" x14ac:dyDescent="0.35">
      <c r="V26440" s="17"/>
    </row>
    <row r="26441" spans="22:22" x14ac:dyDescent="0.35">
      <c r="V26441" s="17"/>
    </row>
    <row r="26442" spans="22:22" x14ac:dyDescent="0.35">
      <c r="V26442" s="17"/>
    </row>
    <row r="26443" spans="22:22" x14ac:dyDescent="0.35">
      <c r="V26443" s="17"/>
    </row>
    <row r="26444" spans="22:22" x14ac:dyDescent="0.35">
      <c r="V26444" s="17"/>
    </row>
    <row r="26445" spans="22:22" x14ac:dyDescent="0.35">
      <c r="V26445" s="17"/>
    </row>
    <row r="26446" spans="22:22" x14ac:dyDescent="0.35">
      <c r="V26446" s="17"/>
    </row>
    <row r="26447" spans="22:22" x14ac:dyDescent="0.35">
      <c r="V26447" s="17"/>
    </row>
    <row r="26448" spans="22:22" x14ac:dyDescent="0.35">
      <c r="V26448" s="17"/>
    </row>
    <row r="26449" spans="22:22" x14ac:dyDescent="0.35">
      <c r="V26449" s="17"/>
    </row>
    <row r="26450" spans="22:22" x14ac:dyDescent="0.35">
      <c r="V26450" s="17"/>
    </row>
    <row r="26451" spans="22:22" x14ac:dyDescent="0.35">
      <c r="V26451" s="17"/>
    </row>
    <row r="26452" spans="22:22" x14ac:dyDescent="0.35">
      <c r="V26452" s="17"/>
    </row>
    <row r="26453" spans="22:22" x14ac:dyDescent="0.35">
      <c r="V26453" s="17"/>
    </row>
    <row r="26454" spans="22:22" x14ac:dyDescent="0.35">
      <c r="V26454" s="17"/>
    </row>
    <row r="26455" spans="22:22" x14ac:dyDescent="0.35">
      <c r="V26455" s="17"/>
    </row>
    <row r="26456" spans="22:22" x14ac:dyDescent="0.35">
      <c r="V26456" s="17"/>
    </row>
    <row r="26457" spans="22:22" x14ac:dyDescent="0.35">
      <c r="V26457" s="17"/>
    </row>
    <row r="26458" spans="22:22" x14ac:dyDescent="0.35">
      <c r="V26458" s="17"/>
    </row>
    <row r="26459" spans="22:22" x14ac:dyDescent="0.35">
      <c r="V26459" s="17"/>
    </row>
    <row r="26460" spans="22:22" x14ac:dyDescent="0.35">
      <c r="V26460" s="17"/>
    </row>
    <row r="26461" spans="22:22" x14ac:dyDescent="0.35">
      <c r="V26461" s="17"/>
    </row>
    <row r="26462" spans="22:22" x14ac:dyDescent="0.35">
      <c r="V26462" s="17"/>
    </row>
    <row r="26463" spans="22:22" x14ac:dyDescent="0.35">
      <c r="V26463" s="17"/>
    </row>
    <row r="26464" spans="22:22" x14ac:dyDescent="0.35">
      <c r="V26464" s="17"/>
    </row>
    <row r="26465" spans="22:22" x14ac:dyDescent="0.35">
      <c r="V26465" s="17"/>
    </row>
    <row r="26466" spans="22:22" x14ac:dyDescent="0.35">
      <c r="V26466" s="17"/>
    </row>
    <row r="26467" spans="22:22" x14ac:dyDescent="0.35">
      <c r="V26467" s="17"/>
    </row>
    <row r="26468" spans="22:22" x14ac:dyDescent="0.35">
      <c r="V26468" s="17"/>
    </row>
    <row r="26469" spans="22:22" x14ac:dyDescent="0.35">
      <c r="V26469" s="17"/>
    </row>
    <row r="26470" spans="22:22" x14ac:dyDescent="0.35">
      <c r="V26470" s="17"/>
    </row>
    <row r="26471" spans="22:22" x14ac:dyDescent="0.35">
      <c r="V26471" s="17"/>
    </row>
    <row r="26472" spans="22:22" x14ac:dyDescent="0.35">
      <c r="V26472" s="17"/>
    </row>
    <row r="26473" spans="22:22" x14ac:dyDescent="0.35">
      <c r="V26473" s="17"/>
    </row>
    <row r="26474" spans="22:22" x14ac:dyDescent="0.35">
      <c r="V26474" s="17"/>
    </row>
    <row r="26475" spans="22:22" x14ac:dyDescent="0.35">
      <c r="V26475" s="17"/>
    </row>
    <row r="26476" spans="22:22" x14ac:dyDescent="0.35">
      <c r="V26476" s="17"/>
    </row>
    <row r="26477" spans="22:22" x14ac:dyDescent="0.35">
      <c r="V26477" s="17"/>
    </row>
    <row r="26478" spans="22:22" x14ac:dyDescent="0.35">
      <c r="V26478" s="17"/>
    </row>
    <row r="26479" spans="22:22" x14ac:dyDescent="0.35">
      <c r="V26479" s="17"/>
    </row>
    <row r="26480" spans="22:22" x14ac:dyDescent="0.35">
      <c r="V26480" s="17"/>
    </row>
    <row r="26481" spans="22:22" x14ac:dyDescent="0.35">
      <c r="V26481" s="17"/>
    </row>
    <row r="26482" spans="22:22" x14ac:dyDescent="0.35">
      <c r="V26482" s="17"/>
    </row>
    <row r="26483" spans="22:22" x14ac:dyDescent="0.35">
      <c r="V26483" s="17"/>
    </row>
    <row r="26484" spans="22:22" x14ac:dyDescent="0.35">
      <c r="V26484" s="17"/>
    </row>
    <row r="26485" spans="22:22" x14ac:dyDescent="0.35">
      <c r="V26485" s="17"/>
    </row>
    <row r="26486" spans="22:22" x14ac:dyDescent="0.35">
      <c r="V26486" s="17"/>
    </row>
    <row r="26487" spans="22:22" x14ac:dyDescent="0.35">
      <c r="V26487" s="17"/>
    </row>
    <row r="26488" spans="22:22" x14ac:dyDescent="0.35">
      <c r="V26488" s="17"/>
    </row>
    <row r="26489" spans="22:22" x14ac:dyDescent="0.35">
      <c r="V26489" s="17"/>
    </row>
    <row r="26490" spans="22:22" x14ac:dyDescent="0.35">
      <c r="V26490" s="17"/>
    </row>
    <row r="26491" spans="22:22" x14ac:dyDescent="0.35">
      <c r="V26491" s="17"/>
    </row>
    <row r="26492" spans="22:22" x14ac:dyDescent="0.35">
      <c r="V26492" s="17"/>
    </row>
    <row r="26493" spans="22:22" x14ac:dyDescent="0.35">
      <c r="V26493" s="17"/>
    </row>
    <row r="26494" spans="22:22" x14ac:dyDescent="0.35">
      <c r="V26494" s="17"/>
    </row>
    <row r="26495" spans="22:22" x14ac:dyDescent="0.35">
      <c r="V26495" s="17"/>
    </row>
    <row r="26496" spans="22:22" x14ac:dyDescent="0.35">
      <c r="V26496" s="17"/>
    </row>
    <row r="26497" spans="22:22" x14ac:dyDescent="0.35">
      <c r="V26497" s="17"/>
    </row>
    <row r="26498" spans="22:22" x14ac:dyDescent="0.35">
      <c r="V26498" s="17"/>
    </row>
    <row r="26499" spans="22:22" x14ac:dyDescent="0.35">
      <c r="V26499" s="17"/>
    </row>
    <row r="26500" spans="22:22" x14ac:dyDescent="0.35">
      <c r="V26500" s="17"/>
    </row>
    <row r="26501" spans="22:22" x14ac:dyDescent="0.35">
      <c r="V26501" s="17"/>
    </row>
    <row r="26502" spans="22:22" x14ac:dyDescent="0.35">
      <c r="V26502" s="17"/>
    </row>
    <row r="26503" spans="22:22" x14ac:dyDescent="0.35">
      <c r="V26503" s="17"/>
    </row>
    <row r="26504" spans="22:22" x14ac:dyDescent="0.35">
      <c r="V26504" s="17"/>
    </row>
    <row r="26505" spans="22:22" x14ac:dyDescent="0.35">
      <c r="V26505" s="17"/>
    </row>
    <row r="26506" spans="22:22" x14ac:dyDescent="0.35">
      <c r="V26506" s="17"/>
    </row>
    <row r="26507" spans="22:22" x14ac:dyDescent="0.35">
      <c r="V26507" s="17"/>
    </row>
    <row r="26508" spans="22:22" x14ac:dyDescent="0.35">
      <c r="V26508" s="17"/>
    </row>
    <row r="26509" spans="22:22" x14ac:dyDescent="0.35">
      <c r="V26509" s="17"/>
    </row>
    <row r="26510" spans="22:22" x14ac:dyDescent="0.35">
      <c r="V26510" s="17"/>
    </row>
    <row r="26511" spans="22:22" x14ac:dyDescent="0.35">
      <c r="V26511" s="17"/>
    </row>
    <row r="26512" spans="22:22" x14ac:dyDescent="0.35">
      <c r="V26512" s="17"/>
    </row>
    <row r="26513" spans="22:22" x14ac:dyDescent="0.35">
      <c r="V26513" s="17"/>
    </row>
    <row r="26514" spans="22:22" x14ac:dyDescent="0.35">
      <c r="V26514" s="17"/>
    </row>
    <row r="26515" spans="22:22" x14ac:dyDescent="0.35">
      <c r="V26515" s="17"/>
    </row>
    <row r="26516" spans="22:22" x14ac:dyDescent="0.35">
      <c r="V26516" s="17"/>
    </row>
    <row r="26517" spans="22:22" x14ac:dyDescent="0.35">
      <c r="V26517" s="17"/>
    </row>
    <row r="26518" spans="22:22" x14ac:dyDescent="0.35">
      <c r="V26518" s="17"/>
    </row>
    <row r="26519" spans="22:22" x14ac:dyDescent="0.35">
      <c r="V26519" s="17"/>
    </row>
    <row r="26520" spans="22:22" x14ac:dyDescent="0.35">
      <c r="V26520" s="17"/>
    </row>
    <row r="26521" spans="22:22" x14ac:dyDescent="0.35">
      <c r="V26521" s="17"/>
    </row>
    <row r="26522" spans="22:22" x14ac:dyDescent="0.35">
      <c r="V26522" s="17"/>
    </row>
    <row r="26523" spans="22:22" x14ac:dyDescent="0.35">
      <c r="V26523" s="17"/>
    </row>
    <row r="26524" spans="22:22" x14ac:dyDescent="0.35">
      <c r="V26524" s="17"/>
    </row>
    <row r="26525" spans="22:22" x14ac:dyDescent="0.35">
      <c r="V26525" s="17"/>
    </row>
    <row r="26526" spans="22:22" x14ac:dyDescent="0.35">
      <c r="V26526" s="17"/>
    </row>
    <row r="26527" spans="22:22" x14ac:dyDescent="0.35">
      <c r="V26527" s="17"/>
    </row>
    <row r="26528" spans="22:22" x14ac:dyDescent="0.35">
      <c r="V26528" s="17"/>
    </row>
    <row r="26529" spans="22:22" x14ac:dyDescent="0.35">
      <c r="V26529" s="17"/>
    </row>
    <row r="26530" spans="22:22" x14ac:dyDescent="0.35">
      <c r="V26530" s="17"/>
    </row>
    <row r="26531" spans="22:22" x14ac:dyDescent="0.35">
      <c r="V26531" s="17"/>
    </row>
    <row r="26532" spans="22:22" x14ac:dyDescent="0.35">
      <c r="V26532" s="17"/>
    </row>
    <row r="26533" spans="22:22" x14ac:dyDescent="0.35">
      <c r="V26533" s="17"/>
    </row>
    <row r="26534" spans="22:22" x14ac:dyDescent="0.35">
      <c r="V26534" s="17"/>
    </row>
    <row r="26535" spans="22:22" x14ac:dyDescent="0.35">
      <c r="V26535" s="17"/>
    </row>
    <row r="26536" spans="22:22" x14ac:dyDescent="0.35">
      <c r="V26536" s="17"/>
    </row>
    <row r="26537" spans="22:22" x14ac:dyDescent="0.35">
      <c r="V26537" s="17"/>
    </row>
    <row r="26538" spans="22:22" x14ac:dyDescent="0.35">
      <c r="V26538" s="17"/>
    </row>
    <row r="26539" spans="22:22" x14ac:dyDescent="0.35">
      <c r="V26539" s="17"/>
    </row>
    <row r="26540" spans="22:22" x14ac:dyDescent="0.35">
      <c r="V26540" s="17"/>
    </row>
    <row r="26541" spans="22:22" x14ac:dyDescent="0.35">
      <c r="V26541" s="17"/>
    </row>
    <row r="26542" spans="22:22" x14ac:dyDescent="0.35">
      <c r="V26542" s="17"/>
    </row>
    <row r="26543" spans="22:22" x14ac:dyDescent="0.35">
      <c r="V26543" s="17"/>
    </row>
    <row r="26544" spans="22:22" x14ac:dyDescent="0.35">
      <c r="V26544" s="17"/>
    </row>
    <row r="26545" spans="22:22" x14ac:dyDescent="0.35">
      <c r="V26545" s="17"/>
    </row>
    <row r="26546" spans="22:22" x14ac:dyDescent="0.35">
      <c r="V26546" s="17"/>
    </row>
    <row r="26547" spans="22:22" x14ac:dyDescent="0.35">
      <c r="V26547" s="17"/>
    </row>
    <row r="26548" spans="22:22" x14ac:dyDescent="0.35">
      <c r="V26548" s="17"/>
    </row>
    <row r="26549" spans="22:22" x14ac:dyDescent="0.35">
      <c r="V26549" s="17"/>
    </row>
    <row r="26550" spans="22:22" x14ac:dyDescent="0.35">
      <c r="V26550" s="17"/>
    </row>
    <row r="26551" spans="22:22" x14ac:dyDescent="0.35">
      <c r="V26551" s="17"/>
    </row>
    <row r="26552" spans="22:22" x14ac:dyDescent="0.35">
      <c r="V26552" s="17"/>
    </row>
    <row r="26553" spans="22:22" x14ac:dyDescent="0.35">
      <c r="V26553" s="17"/>
    </row>
    <row r="26554" spans="22:22" x14ac:dyDescent="0.35">
      <c r="V26554" s="17"/>
    </row>
    <row r="26555" spans="22:22" x14ac:dyDescent="0.35">
      <c r="V26555" s="17"/>
    </row>
    <row r="26556" spans="22:22" x14ac:dyDescent="0.35">
      <c r="V26556" s="17"/>
    </row>
    <row r="26557" spans="22:22" x14ac:dyDescent="0.35">
      <c r="V26557" s="17"/>
    </row>
    <row r="26558" spans="22:22" x14ac:dyDescent="0.35">
      <c r="V26558" s="17"/>
    </row>
    <row r="26559" spans="22:22" x14ac:dyDescent="0.35">
      <c r="V26559" s="17"/>
    </row>
    <row r="26560" spans="22:22" x14ac:dyDescent="0.35">
      <c r="V26560" s="17"/>
    </row>
    <row r="26561" spans="22:22" x14ac:dyDescent="0.35">
      <c r="V26561" s="17"/>
    </row>
    <row r="26562" spans="22:22" x14ac:dyDescent="0.35">
      <c r="V26562" s="17"/>
    </row>
    <row r="26563" spans="22:22" x14ac:dyDescent="0.35">
      <c r="V26563" s="17"/>
    </row>
    <row r="26564" spans="22:22" x14ac:dyDescent="0.35">
      <c r="V26564" s="17"/>
    </row>
    <row r="26565" spans="22:22" x14ac:dyDescent="0.35">
      <c r="V26565" s="17"/>
    </row>
    <row r="26566" spans="22:22" x14ac:dyDescent="0.35">
      <c r="V26566" s="17"/>
    </row>
    <row r="26567" spans="22:22" x14ac:dyDescent="0.35">
      <c r="V26567" s="17"/>
    </row>
    <row r="26568" spans="22:22" x14ac:dyDescent="0.35">
      <c r="V26568" s="17"/>
    </row>
    <row r="26569" spans="22:22" x14ac:dyDescent="0.35">
      <c r="V26569" s="17"/>
    </row>
    <row r="26570" spans="22:22" x14ac:dyDescent="0.35">
      <c r="V26570" s="17"/>
    </row>
    <row r="26571" spans="22:22" x14ac:dyDescent="0.35">
      <c r="V26571" s="17"/>
    </row>
    <row r="26572" spans="22:22" x14ac:dyDescent="0.35">
      <c r="V26572" s="17"/>
    </row>
    <row r="26573" spans="22:22" x14ac:dyDescent="0.35">
      <c r="V26573" s="17"/>
    </row>
    <row r="26574" spans="22:22" x14ac:dyDescent="0.35">
      <c r="V26574" s="17"/>
    </row>
    <row r="26575" spans="22:22" x14ac:dyDescent="0.35">
      <c r="V26575" s="17"/>
    </row>
    <row r="26576" spans="22:22" x14ac:dyDescent="0.35">
      <c r="V26576" s="17"/>
    </row>
    <row r="26577" spans="22:22" x14ac:dyDescent="0.35">
      <c r="V26577" s="17"/>
    </row>
    <row r="26578" spans="22:22" x14ac:dyDescent="0.35">
      <c r="V26578" s="17"/>
    </row>
    <row r="26579" spans="22:22" x14ac:dyDescent="0.35">
      <c r="V26579" s="17"/>
    </row>
    <row r="26580" spans="22:22" x14ac:dyDescent="0.35">
      <c r="V26580" s="17"/>
    </row>
    <row r="26581" spans="22:22" x14ac:dyDescent="0.35">
      <c r="V26581" s="17"/>
    </row>
    <row r="26582" spans="22:22" x14ac:dyDescent="0.35">
      <c r="V26582" s="17"/>
    </row>
    <row r="26583" spans="22:22" x14ac:dyDescent="0.35">
      <c r="V26583" s="17"/>
    </row>
    <row r="26584" spans="22:22" x14ac:dyDescent="0.35">
      <c r="V26584" s="17"/>
    </row>
    <row r="26585" spans="22:22" x14ac:dyDescent="0.35">
      <c r="V26585" s="17"/>
    </row>
    <row r="26586" spans="22:22" x14ac:dyDescent="0.35">
      <c r="V26586" s="17"/>
    </row>
    <row r="26587" spans="22:22" x14ac:dyDescent="0.35">
      <c r="V26587" s="17"/>
    </row>
    <row r="26588" spans="22:22" x14ac:dyDescent="0.35">
      <c r="V26588" s="17"/>
    </row>
    <row r="26589" spans="22:22" x14ac:dyDescent="0.35">
      <c r="V26589" s="17"/>
    </row>
    <row r="26590" spans="22:22" x14ac:dyDescent="0.35">
      <c r="V26590" s="17"/>
    </row>
    <row r="26591" spans="22:22" x14ac:dyDescent="0.35">
      <c r="V26591" s="17"/>
    </row>
    <row r="26592" spans="22:22" x14ac:dyDescent="0.35">
      <c r="V26592" s="17"/>
    </row>
    <row r="26593" spans="22:22" x14ac:dyDescent="0.35">
      <c r="V26593" s="17"/>
    </row>
    <row r="26594" spans="22:22" x14ac:dyDescent="0.35">
      <c r="V26594" s="17"/>
    </row>
    <row r="26595" spans="22:22" x14ac:dyDescent="0.35">
      <c r="V26595" s="17"/>
    </row>
    <row r="26596" spans="22:22" x14ac:dyDescent="0.35">
      <c r="V26596" s="17"/>
    </row>
    <row r="26597" spans="22:22" x14ac:dyDescent="0.35">
      <c r="V26597" s="17"/>
    </row>
    <row r="26598" spans="22:22" x14ac:dyDescent="0.35">
      <c r="V26598" s="17"/>
    </row>
    <row r="26599" spans="22:22" x14ac:dyDescent="0.35">
      <c r="V26599" s="17"/>
    </row>
    <row r="26600" spans="22:22" x14ac:dyDescent="0.35">
      <c r="V26600" s="17"/>
    </row>
    <row r="26601" spans="22:22" x14ac:dyDescent="0.35">
      <c r="V26601" s="17"/>
    </row>
    <row r="26602" spans="22:22" x14ac:dyDescent="0.35">
      <c r="V26602" s="17"/>
    </row>
    <row r="26603" spans="22:22" x14ac:dyDescent="0.35">
      <c r="V26603" s="17"/>
    </row>
    <row r="26604" spans="22:22" x14ac:dyDescent="0.35">
      <c r="V26604" s="17"/>
    </row>
    <row r="26605" spans="22:22" x14ac:dyDescent="0.35">
      <c r="V26605" s="17"/>
    </row>
    <row r="26606" spans="22:22" x14ac:dyDescent="0.35">
      <c r="V26606" s="17"/>
    </row>
    <row r="26607" spans="22:22" x14ac:dyDescent="0.35">
      <c r="V26607" s="17"/>
    </row>
    <row r="26608" spans="22:22" x14ac:dyDescent="0.35">
      <c r="V26608" s="17"/>
    </row>
    <row r="26609" spans="22:22" x14ac:dyDescent="0.35">
      <c r="V26609" s="17"/>
    </row>
    <row r="26610" spans="22:22" x14ac:dyDescent="0.35">
      <c r="V26610" s="17"/>
    </row>
    <row r="26611" spans="22:22" x14ac:dyDescent="0.35">
      <c r="V26611" s="17"/>
    </row>
    <row r="26612" spans="22:22" x14ac:dyDescent="0.35">
      <c r="V26612" s="17"/>
    </row>
    <row r="26613" spans="22:22" x14ac:dyDescent="0.35">
      <c r="V26613" s="17"/>
    </row>
    <row r="26614" spans="22:22" x14ac:dyDescent="0.35">
      <c r="V26614" s="17"/>
    </row>
    <row r="26615" spans="22:22" x14ac:dyDescent="0.35">
      <c r="V26615" s="17"/>
    </row>
    <row r="26616" spans="22:22" x14ac:dyDescent="0.35">
      <c r="V26616" s="17"/>
    </row>
    <row r="26617" spans="22:22" x14ac:dyDescent="0.35">
      <c r="V26617" s="17"/>
    </row>
    <row r="26618" spans="22:22" x14ac:dyDescent="0.35">
      <c r="V26618" s="17"/>
    </row>
    <row r="26619" spans="22:22" x14ac:dyDescent="0.35">
      <c r="V26619" s="17"/>
    </row>
    <row r="26620" spans="22:22" x14ac:dyDescent="0.35">
      <c r="V26620" s="17"/>
    </row>
    <row r="26621" spans="22:22" x14ac:dyDescent="0.35">
      <c r="V26621" s="17"/>
    </row>
    <row r="26622" spans="22:22" x14ac:dyDescent="0.35">
      <c r="V26622" s="17"/>
    </row>
    <row r="26623" spans="22:22" x14ac:dyDescent="0.35">
      <c r="V26623" s="17"/>
    </row>
    <row r="26624" spans="22:22" x14ac:dyDescent="0.35">
      <c r="V26624" s="17"/>
    </row>
    <row r="26625" spans="22:22" x14ac:dyDescent="0.35">
      <c r="V26625" s="17"/>
    </row>
    <row r="26626" spans="22:22" x14ac:dyDescent="0.35">
      <c r="V26626" s="17"/>
    </row>
    <row r="26627" spans="22:22" x14ac:dyDescent="0.35">
      <c r="V26627" s="17"/>
    </row>
    <row r="26628" spans="22:22" x14ac:dyDescent="0.35">
      <c r="V26628" s="17"/>
    </row>
    <row r="26629" spans="22:22" x14ac:dyDescent="0.35">
      <c r="V26629" s="17"/>
    </row>
    <row r="26630" spans="22:22" x14ac:dyDescent="0.35">
      <c r="V26630" s="17"/>
    </row>
    <row r="26631" spans="22:22" x14ac:dyDescent="0.35">
      <c r="V26631" s="17"/>
    </row>
    <row r="26632" spans="22:22" x14ac:dyDescent="0.35">
      <c r="V26632" s="17"/>
    </row>
    <row r="26633" spans="22:22" x14ac:dyDescent="0.35">
      <c r="V26633" s="17"/>
    </row>
    <row r="26634" spans="22:22" x14ac:dyDescent="0.35">
      <c r="V26634" s="17"/>
    </row>
    <row r="26635" spans="22:22" x14ac:dyDescent="0.35">
      <c r="V26635" s="17"/>
    </row>
    <row r="26636" spans="22:22" x14ac:dyDescent="0.35">
      <c r="V26636" s="17"/>
    </row>
    <row r="26637" spans="22:22" x14ac:dyDescent="0.35">
      <c r="V26637" s="17"/>
    </row>
    <row r="26638" spans="22:22" x14ac:dyDescent="0.35">
      <c r="V26638" s="17"/>
    </row>
    <row r="26639" spans="22:22" x14ac:dyDescent="0.35">
      <c r="V26639" s="17"/>
    </row>
    <row r="26640" spans="22:22" x14ac:dyDescent="0.35">
      <c r="V26640" s="17"/>
    </row>
    <row r="26641" spans="22:22" x14ac:dyDescent="0.35">
      <c r="V26641" s="17"/>
    </row>
    <row r="26642" spans="22:22" x14ac:dyDescent="0.35">
      <c r="V26642" s="17"/>
    </row>
    <row r="26643" spans="22:22" x14ac:dyDescent="0.35">
      <c r="V26643" s="17"/>
    </row>
    <row r="26644" spans="22:22" x14ac:dyDescent="0.35">
      <c r="V26644" s="17"/>
    </row>
    <row r="26645" spans="22:22" x14ac:dyDescent="0.35">
      <c r="V26645" s="17"/>
    </row>
    <row r="26646" spans="22:22" x14ac:dyDescent="0.35">
      <c r="V26646" s="17"/>
    </row>
    <row r="26647" spans="22:22" x14ac:dyDescent="0.35">
      <c r="V26647" s="17"/>
    </row>
    <row r="26648" spans="22:22" x14ac:dyDescent="0.35">
      <c r="V26648" s="17"/>
    </row>
    <row r="26649" spans="22:22" x14ac:dyDescent="0.35">
      <c r="V26649" s="17"/>
    </row>
    <row r="26650" spans="22:22" x14ac:dyDescent="0.35">
      <c r="V26650" s="17"/>
    </row>
    <row r="26651" spans="22:22" x14ac:dyDescent="0.35">
      <c r="V26651" s="17"/>
    </row>
    <row r="26652" spans="22:22" x14ac:dyDescent="0.35">
      <c r="V26652" s="17"/>
    </row>
    <row r="26653" spans="22:22" x14ac:dyDescent="0.35">
      <c r="V26653" s="17"/>
    </row>
    <row r="26654" spans="22:22" x14ac:dyDescent="0.35">
      <c r="V26654" s="17"/>
    </row>
    <row r="26655" spans="22:22" x14ac:dyDescent="0.35">
      <c r="V26655" s="17"/>
    </row>
    <row r="26656" spans="22:22" x14ac:dyDescent="0.35">
      <c r="V26656" s="17"/>
    </row>
    <row r="26657" spans="22:22" x14ac:dyDescent="0.35">
      <c r="V26657" s="17"/>
    </row>
    <row r="26658" spans="22:22" x14ac:dyDescent="0.35">
      <c r="V26658" s="17"/>
    </row>
    <row r="26659" spans="22:22" x14ac:dyDescent="0.35">
      <c r="V26659" s="17"/>
    </row>
    <row r="26660" spans="22:22" x14ac:dyDescent="0.35">
      <c r="V26660" s="17"/>
    </row>
    <row r="26661" spans="22:22" x14ac:dyDescent="0.35">
      <c r="V26661" s="17"/>
    </row>
    <row r="26662" spans="22:22" x14ac:dyDescent="0.35">
      <c r="V26662" s="17"/>
    </row>
    <row r="26663" spans="22:22" x14ac:dyDescent="0.35">
      <c r="V26663" s="17"/>
    </row>
    <row r="26664" spans="22:22" x14ac:dyDescent="0.35">
      <c r="V26664" s="17"/>
    </row>
    <row r="26665" spans="22:22" x14ac:dyDescent="0.35">
      <c r="V26665" s="17"/>
    </row>
    <row r="26666" spans="22:22" x14ac:dyDescent="0.35">
      <c r="V26666" s="17"/>
    </row>
    <row r="26667" spans="22:22" x14ac:dyDescent="0.35">
      <c r="V26667" s="17"/>
    </row>
    <row r="26668" spans="22:22" x14ac:dyDescent="0.35">
      <c r="V26668" s="17"/>
    </row>
    <row r="26669" spans="22:22" x14ac:dyDescent="0.35">
      <c r="V26669" s="17"/>
    </row>
    <row r="26670" spans="22:22" x14ac:dyDescent="0.35">
      <c r="V26670" s="17"/>
    </row>
    <row r="26671" spans="22:22" x14ac:dyDescent="0.35">
      <c r="V26671" s="17"/>
    </row>
    <row r="26672" spans="22:22" x14ac:dyDescent="0.35">
      <c r="V26672" s="17"/>
    </row>
    <row r="26673" spans="22:22" x14ac:dyDescent="0.35">
      <c r="V26673" s="17"/>
    </row>
    <row r="26674" spans="22:22" x14ac:dyDescent="0.35">
      <c r="V26674" s="17"/>
    </row>
    <row r="26675" spans="22:22" x14ac:dyDescent="0.35">
      <c r="V26675" s="17"/>
    </row>
    <row r="26676" spans="22:22" x14ac:dyDescent="0.35">
      <c r="V26676" s="17"/>
    </row>
    <row r="26677" spans="22:22" x14ac:dyDescent="0.35">
      <c r="V26677" s="17"/>
    </row>
    <row r="26678" spans="22:22" x14ac:dyDescent="0.35">
      <c r="V26678" s="17"/>
    </row>
    <row r="26679" spans="22:22" x14ac:dyDescent="0.35">
      <c r="V26679" s="17"/>
    </row>
    <row r="26680" spans="22:22" x14ac:dyDescent="0.35">
      <c r="V26680" s="17"/>
    </row>
    <row r="26681" spans="22:22" x14ac:dyDescent="0.35">
      <c r="V26681" s="17"/>
    </row>
    <row r="26682" spans="22:22" x14ac:dyDescent="0.35">
      <c r="V26682" s="17"/>
    </row>
    <row r="26683" spans="22:22" x14ac:dyDescent="0.35">
      <c r="V26683" s="17"/>
    </row>
    <row r="26684" spans="22:22" x14ac:dyDescent="0.35">
      <c r="V26684" s="17"/>
    </row>
    <row r="26685" spans="22:22" x14ac:dyDescent="0.35">
      <c r="V26685" s="17"/>
    </row>
    <row r="26686" spans="22:22" x14ac:dyDescent="0.35">
      <c r="V26686" s="17"/>
    </row>
    <row r="26687" spans="22:22" x14ac:dyDescent="0.35">
      <c r="V26687" s="17"/>
    </row>
    <row r="26688" spans="22:22" x14ac:dyDescent="0.35">
      <c r="V26688" s="17"/>
    </row>
    <row r="26689" spans="22:22" x14ac:dyDescent="0.35">
      <c r="V26689" s="17"/>
    </row>
    <row r="26690" spans="22:22" x14ac:dyDescent="0.35">
      <c r="V26690" s="17"/>
    </row>
    <row r="26691" spans="22:22" x14ac:dyDescent="0.35">
      <c r="V26691" s="17"/>
    </row>
    <row r="26692" spans="22:22" x14ac:dyDescent="0.35">
      <c r="V26692" s="17"/>
    </row>
    <row r="26693" spans="22:22" x14ac:dyDescent="0.35">
      <c r="V26693" s="17"/>
    </row>
    <row r="26694" spans="22:22" x14ac:dyDescent="0.35">
      <c r="V26694" s="17"/>
    </row>
    <row r="26695" spans="22:22" x14ac:dyDescent="0.35">
      <c r="V26695" s="17"/>
    </row>
    <row r="26696" spans="22:22" x14ac:dyDescent="0.35">
      <c r="V26696" s="17"/>
    </row>
    <row r="26697" spans="22:22" x14ac:dyDescent="0.35">
      <c r="V26697" s="17"/>
    </row>
    <row r="26698" spans="22:22" x14ac:dyDescent="0.35">
      <c r="V26698" s="17"/>
    </row>
    <row r="26699" spans="22:22" x14ac:dyDescent="0.35">
      <c r="V26699" s="17"/>
    </row>
    <row r="26700" spans="22:22" x14ac:dyDescent="0.35">
      <c r="V26700" s="17"/>
    </row>
    <row r="26701" spans="22:22" x14ac:dyDescent="0.35">
      <c r="V26701" s="17"/>
    </row>
    <row r="26702" spans="22:22" x14ac:dyDescent="0.35">
      <c r="V26702" s="17"/>
    </row>
    <row r="26703" spans="22:22" x14ac:dyDescent="0.35">
      <c r="V26703" s="17"/>
    </row>
    <row r="26704" spans="22:22" x14ac:dyDescent="0.35">
      <c r="V26704" s="17"/>
    </row>
    <row r="26705" spans="22:22" x14ac:dyDescent="0.35">
      <c r="V26705" s="17"/>
    </row>
    <row r="26706" spans="22:22" x14ac:dyDescent="0.35">
      <c r="V26706" s="17"/>
    </row>
    <row r="26707" spans="22:22" x14ac:dyDescent="0.35">
      <c r="V26707" s="17"/>
    </row>
    <row r="26708" spans="22:22" x14ac:dyDescent="0.35">
      <c r="V26708" s="17"/>
    </row>
    <row r="26709" spans="22:22" x14ac:dyDescent="0.35">
      <c r="V26709" s="17"/>
    </row>
    <row r="26710" spans="22:22" x14ac:dyDescent="0.35">
      <c r="V26710" s="17"/>
    </row>
    <row r="26711" spans="22:22" x14ac:dyDescent="0.35">
      <c r="V26711" s="17"/>
    </row>
    <row r="26712" spans="22:22" x14ac:dyDescent="0.35">
      <c r="V26712" s="17"/>
    </row>
    <row r="26713" spans="22:22" x14ac:dyDescent="0.35">
      <c r="V26713" s="17"/>
    </row>
    <row r="26714" spans="22:22" x14ac:dyDescent="0.35">
      <c r="V26714" s="17"/>
    </row>
    <row r="26715" spans="22:22" x14ac:dyDescent="0.35">
      <c r="V26715" s="17"/>
    </row>
    <row r="26716" spans="22:22" x14ac:dyDescent="0.35">
      <c r="V26716" s="17"/>
    </row>
    <row r="26717" spans="22:22" x14ac:dyDescent="0.35">
      <c r="V26717" s="17"/>
    </row>
    <row r="26718" spans="22:22" x14ac:dyDescent="0.35">
      <c r="V26718" s="17"/>
    </row>
    <row r="26719" spans="22:22" x14ac:dyDescent="0.35">
      <c r="V26719" s="17"/>
    </row>
    <row r="26720" spans="22:22" x14ac:dyDescent="0.35">
      <c r="V26720" s="17"/>
    </row>
    <row r="26721" spans="22:22" x14ac:dyDescent="0.35">
      <c r="V26721" s="17"/>
    </row>
    <row r="26722" spans="22:22" x14ac:dyDescent="0.35">
      <c r="V26722" s="17"/>
    </row>
    <row r="26723" spans="22:22" x14ac:dyDescent="0.35">
      <c r="V26723" s="17"/>
    </row>
    <row r="26724" spans="22:22" x14ac:dyDescent="0.35">
      <c r="V26724" s="17"/>
    </row>
    <row r="26725" spans="22:22" x14ac:dyDescent="0.35">
      <c r="V26725" s="17"/>
    </row>
    <row r="26726" spans="22:22" x14ac:dyDescent="0.35">
      <c r="V26726" s="17"/>
    </row>
    <row r="26727" spans="22:22" x14ac:dyDescent="0.35">
      <c r="V26727" s="17"/>
    </row>
    <row r="26728" spans="22:22" x14ac:dyDescent="0.35">
      <c r="V26728" s="17"/>
    </row>
    <row r="26729" spans="22:22" x14ac:dyDescent="0.35">
      <c r="V26729" s="17"/>
    </row>
    <row r="26730" spans="22:22" x14ac:dyDescent="0.35">
      <c r="V26730" s="17"/>
    </row>
    <row r="26731" spans="22:22" x14ac:dyDescent="0.35">
      <c r="V26731" s="17"/>
    </row>
    <row r="26732" spans="22:22" x14ac:dyDescent="0.35">
      <c r="V26732" s="17"/>
    </row>
    <row r="26733" spans="22:22" x14ac:dyDescent="0.35">
      <c r="V26733" s="17"/>
    </row>
    <row r="26734" spans="22:22" x14ac:dyDescent="0.35">
      <c r="V26734" s="17"/>
    </row>
    <row r="26735" spans="22:22" x14ac:dyDescent="0.35">
      <c r="V26735" s="17"/>
    </row>
    <row r="26736" spans="22:22" x14ac:dyDescent="0.35">
      <c r="V26736" s="17"/>
    </row>
    <row r="26737" spans="22:22" x14ac:dyDescent="0.35">
      <c r="V26737" s="17"/>
    </row>
    <row r="26738" spans="22:22" x14ac:dyDescent="0.35">
      <c r="V26738" s="17"/>
    </row>
    <row r="26739" spans="22:22" x14ac:dyDescent="0.35">
      <c r="V26739" s="17"/>
    </row>
    <row r="26740" spans="22:22" x14ac:dyDescent="0.35">
      <c r="V26740" s="17"/>
    </row>
    <row r="26741" spans="22:22" x14ac:dyDescent="0.35">
      <c r="V26741" s="17"/>
    </row>
    <row r="26742" spans="22:22" x14ac:dyDescent="0.35">
      <c r="V26742" s="17"/>
    </row>
    <row r="26743" spans="22:22" x14ac:dyDescent="0.35">
      <c r="V26743" s="17"/>
    </row>
    <row r="26744" spans="22:22" x14ac:dyDescent="0.35">
      <c r="V26744" s="17"/>
    </row>
    <row r="26745" spans="22:22" x14ac:dyDescent="0.35">
      <c r="V26745" s="17"/>
    </row>
    <row r="26746" spans="22:22" x14ac:dyDescent="0.35">
      <c r="V26746" s="17"/>
    </row>
    <row r="26747" spans="22:22" x14ac:dyDescent="0.35">
      <c r="V26747" s="17"/>
    </row>
    <row r="26748" spans="22:22" x14ac:dyDescent="0.35">
      <c r="V26748" s="17"/>
    </row>
    <row r="26749" spans="22:22" x14ac:dyDescent="0.35">
      <c r="V26749" s="17"/>
    </row>
    <row r="26750" spans="22:22" x14ac:dyDescent="0.35">
      <c r="V26750" s="17"/>
    </row>
    <row r="26751" spans="22:22" x14ac:dyDescent="0.35">
      <c r="V26751" s="17"/>
    </row>
    <row r="26752" spans="22:22" x14ac:dyDescent="0.35">
      <c r="V26752" s="17"/>
    </row>
    <row r="26753" spans="22:22" x14ac:dyDescent="0.35">
      <c r="V26753" s="17"/>
    </row>
    <row r="26754" spans="22:22" x14ac:dyDescent="0.35">
      <c r="V26754" s="17"/>
    </row>
    <row r="26755" spans="22:22" x14ac:dyDescent="0.35">
      <c r="V26755" s="17"/>
    </row>
    <row r="26756" spans="22:22" x14ac:dyDescent="0.35">
      <c r="V26756" s="17"/>
    </row>
    <row r="26757" spans="22:22" x14ac:dyDescent="0.35">
      <c r="V26757" s="17"/>
    </row>
    <row r="26758" spans="22:22" x14ac:dyDescent="0.35">
      <c r="V26758" s="17"/>
    </row>
    <row r="26759" spans="22:22" x14ac:dyDescent="0.35">
      <c r="V26759" s="17"/>
    </row>
    <row r="26760" spans="22:22" x14ac:dyDescent="0.35">
      <c r="V26760" s="17"/>
    </row>
    <row r="26761" spans="22:22" x14ac:dyDescent="0.35">
      <c r="V26761" s="17"/>
    </row>
    <row r="26762" spans="22:22" x14ac:dyDescent="0.35">
      <c r="V26762" s="17"/>
    </row>
    <row r="26763" spans="22:22" x14ac:dyDescent="0.35">
      <c r="V26763" s="17"/>
    </row>
    <row r="26764" spans="22:22" x14ac:dyDescent="0.35">
      <c r="V26764" s="17"/>
    </row>
    <row r="26765" spans="22:22" x14ac:dyDescent="0.35">
      <c r="V26765" s="17"/>
    </row>
    <row r="26766" spans="22:22" x14ac:dyDescent="0.35">
      <c r="V26766" s="17"/>
    </row>
    <row r="26767" spans="22:22" x14ac:dyDescent="0.35">
      <c r="V26767" s="17"/>
    </row>
    <row r="26768" spans="22:22" x14ac:dyDescent="0.35">
      <c r="V26768" s="17"/>
    </row>
    <row r="26769" spans="22:22" x14ac:dyDescent="0.35">
      <c r="V26769" s="17"/>
    </row>
    <row r="26770" spans="22:22" x14ac:dyDescent="0.35">
      <c r="V26770" s="17"/>
    </row>
    <row r="26771" spans="22:22" x14ac:dyDescent="0.35">
      <c r="V26771" s="17"/>
    </row>
    <row r="26772" spans="22:22" x14ac:dyDescent="0.35">
      <c r="V26772" s="17"/>
    </row>
    <row r="26773" spans="22:22" x14ac:dyDescent="0.35">
      <c r="V26773" s="17"/>
    </row>
    <row r="26774" spans="22:22" x14ac:dyDescent="0.35">
      <c r="V26774" s="17"/>
    </row>
    <row r="26775" spans="22:22" x14ac:dyDescent="0.35">
      <c r="V26775" s="17"/>
    </row>
    <row r="26776" spans="22:22" x14ac:dyDescent="0.35">
      <c r="V26776" s="17"/>
    </row>
    <row r="26777" spans="22:22" x14ac:dyDescent="0.35">
      <c r="V26777" s="17"/>
    </row>
    <row r="26778" spans="22:22" x14ac:dyDescent="0.35">
      <c r="V26778" s="17"/>
    </row>
    <row r="26779" spans="22:22" x14ac:dyDescent="0.35">
      <c r="V26779" s="17"/>
    </row>
    <row r="26780" spans="22:22" x14ac:dyDescent="0.35">
      <c r="V26780" s="17"/>
    </row>
    <row r="26781" spans="22:22" x14ac:dyDescent="0.35">
      <c r="V26781" s="17"/>
    </row>
    <row r="26782" spans="22:22" x14ac:dyDescent="0.35">
      <c r="V26782" s="17"/>
    </row>
    <row r="26783" spans="22:22" x14ac:dyDescent="0.35">
      <c r="V26783" s="17"/>
    </row>
    <row r="26784" spans="22:22" x14ac:dyDescent="0.35">
      <c r="V26784" s="17"/>
    </row>
    <row r="26785" spans="22:22" x14ac:dyDescent="0.35">
      <c r="V26785" s="17"/>
    </row>
    <row r="26786" spans="22:22" x14ac:dyDescent="0.35">
      <c r="V26786" s="17"/>
    </row>
    <row r="26787" spans="22:22" x14ac:dyDescent="0.35">
      <c r="V26787" s="17"/>
    </row>
    <row r="26788" spans="22:22" x14ac:dyDescent="0.35">
      <c r="V26788" s="17"/>
    </row>
    <row r="26789" spans="22:22" x14ac:dyDescent="0.35">
      <c r="V26789" s="17"/>
    </row>
    <row r="26790" spans="22:22" x14ac:dyDescent="0.35">
      <c r="V26790" s="17"/>
    </row>
    <row r="26791" spans="22:22" x14ac:dyDescent="0.35">
      <c r="V26791" s="17"/>
    </row>
    <row r="26792" spans="22:22" x14ac:dyDescent="0.35">
      <c r="V26792" s="17"/>
    </row>
    <row r="26793" spans="22:22" x14ac:dyDescent="0.35">
      <c r="V26793" s="17"/>
    </row>
    <row r="26794" spans="22:22" x14ac:dyDescent="0.35">
      <c r="V26794" s="17"/>
    </row>
    <row r="26795" spans="22:22" x14ac:dyDescent="0.35">
      <c r="V26795" s="17"/>
    </row>
    <row r="26796" spans="22:22" x14ac:dyDescent="0.35">
      <c r="V26796" s="17"/>
    </row>
    <row r="26797" spans="22:22" x14ac:dyDescent="0.35">
      <c r="V26797" s="17"/>
    </row>
    <row r="26798" spans="22:22" x14ac:dyDescent="0.35">
      <c r="V26798" s="17"/>
    </row>
    <row r="26799" spans="22:22" x14ac:dyDescent="0.35">
      <c r="V26799" s="17"/>
    </row>
    <row r="26800" spans="22:22" x14ac:dyDescent="0.35">
      <c r="V26800" s="17"/>
    </row>
    <row r="26801" spans="22:22" x14ac:dyDescent="0.35">
      <c r="V26801" s="17"/>
    </row>
    <row r="26802" spans="22:22" x14ac:dyDescent="0.35">
      <c r="V26802" s="17"/>
    </row>
    <row r="26803" spans="22:22" x14ac:dyDescent="0.35">
      <c r="V26803" s="17"/>
    </row>
    <row r="26804" spans="22:22" x14ac:dyDescent="0.35">
      <c r="V26804" s="17"/>
    </row>
    <row r="26805" spans="22:22" x14ac:dyDescent="0.35">
      <c r="V26805" s="17"/>
    </row>
    <row r="26806" spans="22:22" x14ac:dyDescent="0.35">
      <c r="V26806" s="17"/>
    </row>
    <row r="26807" spans="22:22" x14ac:dyDescent="0.35">
      <c r="V26807" s="17"/>
    </row>
    <row r="26808" spans="22:22" x14ac:dyDescent="0.35">
      <c r="V26808" s="17"/>
    </row>
    <row r="26809" spans="22:22" x14ac:dyDescent="0.35">
      <c r="V26809" s="17"/>
    </row>
    <row r="26810" spans="22:22" x14ac:dyDescent="0.35">
      <c r="V26810" s="17"/>
    </row>
    <row r="26811" spans="22:22" x14ac:dyDescent="0.35">
      <c r="V26811" s="17"/>
    </row>
    <row r="26812" spans="22:22" x14ac:dyDescent="0.35">
      <c r="V26812" s="17"/>
    </row>
    <row r="26813" spans="22:22" x14ac:dyDescent="0.35">
      <c r="V26813" s="17"/>
    </row>
    <row r="26814" spans="22:22" x14ac:dyDescent="0.35">
      <c r="V26814" s="17"/>
    </row>
    <row r="26815" spans="22:22" x14ac:dyDescent="0.35">
      <c r="V26815" s="17"/>
    </row>
    <row r="26816" spans="22:22" x14ac:dyDescent="0.35">
      <c r="V26816" s="17"/>
    </row>
    <row r="26817" spans="22:22" x14ac:dyDescent="0.35">
      <c r="V26817" s="17"/>
    </row>
    <row r="26818" spans="22:22" x14ac:dyDescent="0.35">
      <c r="V26818" s="17"/>
    </row>
    <row r="26819" spans="22:22" x14ac:dyDescent="0.35">
      <c r="V26819" s="17"/>
    </row>
    <row r="26820" spans="22:22" x14ac:dyDescent="0.35">
      <c r="V26820" s="17"/>
    </row>
    <row r="26821" spans="22:22" x14ac:dyDescent="0.35">
      <c r="V26821" s="17"/>
    </row>
    <row r="26822" spans="22:22" x14ac:dyDescent="0.35">
      <c r="V26822" s="17"/>
    </row>
    <row r="26823" spans="22:22" x14ac:dyDescent="0.35">
      <c r="V26823" s="17"/>
    </row>
    <row r="26824" spans="22:22" x14ac:dyDescent="0.35">
      <c r="V26824" s="17"/>
    </row>
    <row r="26825" spans="22:22" x14ac:dyDescent="0.35">
      <c r="V26825" s="17"/>
    </row>
    <row r="26826" spans="22:22" x14ac:dyDescent="0.35">
      <c r="V26826" s="17"/>
    </row>
    <row r="26827" spans="22:22" x14ac:dyDescent="0.35">
      <c r="V26827" s="17"/>
    </row>
    <row r="26828" spans="22:22" x14ac:dyDescent="0.35">
      <c r="V26828" s="17"/>
    </row>
    <row r="26829" spans="22:22" x14ac:dyDescent="0.35">
      <c r="V26829" s="17"/>
    </row>
    <row r="26830" spans="22:22" x14ac:dyDescent="0.35">
      <c r="V26830" s="17"/>
    </row>
    <row r="26831" spans="22:22" x14ac:dyDescent="0.35">
      <c r="V26831" s="17"/>
    </row>
    <row r="26832" spans="22:22" x14ac:dyDescent="0.35">
      <c r="V26832" s="17"/>
    </row>
    <row r="26833" spans="22:22" x14ac:dyDescent="0.35">
      <c r="V26833" s="17"/>
    </row>
    <row r="26834" spans="22:22" x14ac:dyDescent="0.35">
      <c r="V26834" s="17"/>
    </row>
    <row r="26835" spans="22:22" x14ac:dyDescent="0.35">
      <c r="V26835" s="17"/>
    </row>
    <row r="26836" spans="22:22" x14ac:dyDescent="0.35">
      <c r="V26836" s="17"/>
    </row>
    <row r="26837" spans="22:22" x14ac:dyDescent="0.35">
      <c r="V26837" s="17"/>
    </row>
    <row r="26838" spans="22:22" x14ac:dyDescent="0.35">
      <c r="V26838" s="17"/>
    </row>
    <row r="26839" spans="22:22" x14ac:dyDescent="0.35">
      <c r="V26839" s="17"/>
    </row>
    <row r="26840" spans="22:22" x14ac:dyDescent="0.35">
      <c r="V26840" s="17"/>
    </row>
    <row r="26841" spans="22:22" x14ac:dyDescent="0.35">
      <c r="V26841" s="17"/>
    </row>
    <row r="26842" spans="22:22" x14ac:dyDescent="0.35">
      <c r="V26842" s="17"/>
    </row>
    <row r="26843" spans="22:22" x14ac:dyDescent="0.35">
      <c r="V26843" s="17"/>
    </row>
    <row r="26844" spans="22:22" x14ac:dyDescent="0.35">
      <c r="V26844" s="17"/>
    </row>
    <row r="26845" spans="22:22" x14ac:dyDescent="0.35">
      <c r="V26845" s="17"/>
    </row>
    <row r="26846" spans="22:22" x14ac:dyDescent="0.35">
      <c r="V26846" s="17"/>
    </row>
    <row r="26847" spans="22:22" x14ac:dyDescent="0.35">
      <c r="V26847" s="17"/>
    </row>
    <row r="26848" spans="22:22" x14ac:dyDescent="0.35">
      <c r="V26848" s="17"/>
    </row>
    <row r="26849" spans="22:22" x14ac:dyDescent="0.35">
      <c r="V26849" s="17"/>
    </row>
    <row r="26850" spans="22:22" x14ac:dyDescent="0.35">
      <c r="V26850" s="17"/>
    </row>
    <row r="26851" spans="22:22" x14ac:dyDescent="0.35">
      <c r="V26851" s="17"/>
    </row>
    <row r="26852" spans="22:22" x14ac:dyDescent="0.35">
      <c r="V26852" s="17"/>
    </row>
    <row r="26853" spans="22:22" x14ac:dyDescent="0.35">
      <c r="V26853" s="17"/>
    </row>
    <row r="26854" spans="22:22" x14ac:dyDescent="0.35">
      <c r="V26854" s="17"/>
    </row>
    <row r="26855" spans="22:22" x14ac:dyDescent="0.35">
      <c r="V26855" s="17"/>
    </row>
    <row r="26856" spans="22:22" x14ac:dyDescent="0.35">
      <c r="V26856" s="17"/>
    </row>
    <row r="26857" spans="22:22" x14ac:dyDescent="0.35">
      <c r="V26857" s="17"/>
    </row>
    <row r="26858" spans="22:22" x14ac:dyDescent="0.35">
      <c r="V26858" s="17"/>
    </row>
    <row r="26859" spans="22:22" x14ac:dyDescent="0.35">
      <c r="V26859" s="17"/>
    </row>
    <row r="26860" spans="22:22" x14ac:dyDescent="0.35">
      <c r="V26860" s="17"/>
    </row>
    <row r="26861" spans="22:22" x14ac:dyDescent="0.35">
      <c r="V26861" s="17"/>
    </row>
    <row r="26862" spans="22:22" x14ac:dyDescent="0.35">
      <c r="V26862" s="17"/>
    </row>
    <row r="26863" spans="22:22" x14ac:dyDescent="0.35">
      <c r="V26863" s="17"/>
    </row>
    <row r="26864" spans="22:22" x14ac:dyDescent="0.35">
      <c r="V26864" s="17"/>
    </row>
    <row r="26865" spans="22:22" x14ac:dyDescent="0.35">
      <c r="V26865" s="17"/>
    </row>
    <row r="26866" spans="22:22" x14ac:dyDescent="0.35">
      <c r="V26866" s="17"/>
    </row>
    <row r="26867" spans="22:22" x14ac:dyDescent="0.35">
      <c r="V26867" s="17"/>
    </row>
    <row r="26868" spans="22:22" x14ac:dyDescent="0.35">
      <c r="V26868" s="17"/>
    </row>
    <row r="26869" spans="22:22" x14ac:dyDescent="0.35">
      <c r="V26869" s="17"/>
    </row>
    <row r="26870" spans="22:22" x14ac:dyDescent="0.35">
      <c r="V26870" s="17"/>
    </row>
    <row r="26871" spans="22:22" x14ac:dyDescent="0.35">
      <c r="V26871" s="17"/>
    </row>
    <row r="26872" spans="22:22" x14ac:dyDescent="0.35">
      <c r="V26872" s="17"/>
    </row>
    <row r="26873" spans="22:22" x14ac:dyDescent="0.35">
      <c r="V26873" s="17"/>
    </row>
    <row r="26874" spans="22:22" x14ac:dyDescent="0.35">
      <c r="V26874" s="17"/>
    </row>
    <row r="26875" spans="22:22" x14ac:dyDescent="0.35">
      <c r="V26875" s="17"/>
    </row>
    <row r="26876" spans="22:22" x14ac:dyDescent="0.35">
      <c r="V26876" s="17"/>
    </row>
    <row r="26877" spans="22:22" x14ac:dyDescent="0.35">
      <c r="V26877" s="17"/>
    </row>
    <row r="26878" spans="22:22" x14ac:dyDescent="0.35">
      <c r="V26878" s="17"/>
    </row>
    <row r="26879" spans="22:22" x14ac:dyDescent="0.35">
      <c r="V26879" s="17"/>
    </row>
    <row r="26880" spans="22:22" x14ac:dyDescent="0.35">
      <c r="V26880" s="17"/>
    </row>
    <row r="26881" spans="22:22" x14ac:dyDescent="0.35">
      <c r="V26881" s="17"/>
    </row>
    <row r="26882" spans="22:22" x14ac:dyDescent="0.35">
      <c r="V26882" s="17"/>
    </row>
    <row r="26883" spans="22:22" x14ac:dyDescent="0.35">
      <c r="V26883" s="17"/>
    </row>
    <row r="26884" spans="22:22" x14ac:dyDescent="0.35">
      <c r="V26884" s="17"/>
    </row>
    <row r="26885" spans="22:22" x14ac:dyDescent="0.35">
      <c r="V26885" s="17"/>
    </row>
    <row r="26886" spans="22:22" x14ac:dyDescent="0.35">
      <c r="V26886" s="17"/>
    </row>
    <row r="26887" spans="22:22" x14ac:dyDescent="0.35">
      <c r="V26887" s="17"/>
    </row>
    <row r="26888" spans="22:22" x14ac:dyDescent="0.35">
      <c r="V26888" s="17"/>
    </row>
    <row r="26889" spans="22:22" x14ac:dyDescent="0.35">
      <c r="V26889" s="17"/>
    </row>
    <row r="26890" spans="22:22" x14ac:dyDescent="0.35">
      <c r="V26890" s="17"/>
    </row>
    <row r="26891" spans="22:22" x14ac:dyDescent="0.35">
      <c r="V26891" s="17"/>
    </row>
    <row r="26892" spans="22:22" x14ac:dyDescent="0.35">
      <c r="V26892" s="17"/>
    </row>
    <row r="26893" spans="22:22" x14ac:dyDescent="0.35">
      <c r="V26893" s="17"/>
    </row>
    <row r="26894" spans="22:22" x14ac:dyDescent="0.35">
      <c r="V26894" s="17"/>
    </row>
    <row r="26895" spans="22:22" x14ac:dyDescent="0.35">
      <c r="V26895" s="17"/>
    </row>
    <row r="26896" spans="22:22" x14ac:dyDescent="0.35">
      <c r="V26896" s="17"/>
    </row>
    <row r="26897" spans="22:22" x14ac:dyDescent="0.35">
      <c r="V26897" s="17"/>
    </row>
    <row r="26898" spans="22:22" x14ac:dyDescent="0.35">
      <c r="V26898" s="17"/>
    </row>
    <row r="26899" spans="22:22" x14ac:dyDescent="0.35">
      <c r="V26899" s="17"/>
    </row>
    <row r="26900" spans="22:22" x14ac:dyDescent="0.35">
      <c r="V26900" s="17"/>
    </row>
    <row r="26901" spans="22:22" x14ac:dyDescent="0.35">
      <c r="V26901" s="17"/>
    </row>
    <row r="26902" spans="22:22" x14ac:dyDescent="0.35">
      <c r="V26902" s="17"/>
    </row>
    <row r="26903" spans="22:22" x14ac:dyDescent="0.35">
      <c r="V26903" s="17"/>
    </row>
    <row r="26904" spans="22:22" x14ac:dyDescent="0.35">
      <c r="V26904" s="17"/>
    </row>
    <row r="26905" spans="22:22" x14ac:dyDescent="0.35">
      <c r="V26905" s="17"/>
    </row>
    <row r="26906" spans="22:22" x14ac:dyDescent="0.35">
      <c r="V26906" s="17"/>
    </row>
    <row r="26907" spans="22:22" x14ac:dyDescent="0.35">
      <c r="V26907" s="17"/>
    </row>
    <row r="26908" spans="22:22" x14ac:dyDescent="0.35">
      <c r="V26908" s="17"/>
    </row>
    <row r="26909" spans="22:22" x14ac:dyDescent="0.35">
      <c r="V26909" s="17"/>
    </row>
    <row r="26910" spans="22:22" x14ac:dyDescent="0.35">
      <c r="V26910" s="17"/>
    </row>
    <row r="26911" spans="22:22" x14ac:dyDescent="0.35">
      <c r="V26911" s="17"/>
    </row>
    <row r="26912" spans="22:22" x14ac:dyDescent="0.35">
      <c r="V26912" s="17"/>
    </row>
    <row r="26913" spans="22:22" x14ac:dyDescent="0.35">
      <c r="V26913" s="17"/>
    </row>
    <row r="26914" spans="22:22" x14ac:dyDescent="0.35">
      <c r="V26914" s="17"/>
    </row>
    <row r="26915" spans="22:22" x14ac:dyDescent="0.35">
      <c r="V26915" s="17"/>
    </row>
    <row r="26916" spans="22:22" x14ac:dyDescent="0.35">
      <c r="V26916" s="17"/>
    </row>
    <row r="26917" spans="22:22" x14ac:dyDescent="0.35">
      <c r="V26917" s="17"/>
    </row>
    <row r="26918" spans="22:22" x14ac:dyDescent="0.35">
      <c r="V26918" s="17"/>
    </row>
    <row r="26919" spans="22:22" x14ac:dyDescent="0.35">
      <c r="V26919" s="17"/>
    </row>
    <row r="26920" spans="22:22" x14ac:dyDescent="0.35">
      <c r="V26920" s="17"/>
    </row>
    <row r="26921" spans="22:22" x14ac:dyDescent="0.35">
      <c r="V26921" s="17"/>
    </row>
    <row r="26922" spans="22:22" x14ac:dyDescent="0.35">
      <c r="V26922" s="17"/>
    </row>
    <row r="26923" spans="22:22" x14ac:dyDescent="0.35">
      <c r="V26923" s="17"/>
    </row>
    <row r="26924" spans="22:22" x14ac:dyDescent="0.35">
      <c r="V26924" s="17"/>
    </row>
    <row r="26925" spans="22:22" x14ac:dyDescent="0.35">
      <c r="V26925" s="17"/>
    </row>
    <row r="26926" spans="22:22" x14ac:dyDescent="0.35">
      <c r="V26926" s="17"/>
    </row>
    <row r="26927" spans="22:22" x14ac:dyDescent="0.35">
      <c r="V26927" s="17"/>
    </row>
    <row r="26928" spans="22:22" x14ac:dyDescent="0.35">
      <c r="V26928" s="17"/>
    </row>
    <row r="26929" spans="22:22" x14ac:dyDescent="0.35">
      <c r="V26929" s="17"/>
    </row>
    <row r="26930" spans="22:22" x14ac:dyDescent="0.35">
      <c r="V26930" s="17"/>
    </row>
    <row r="26931" spans="22:22" x14ac:dyDescent="0.35">
      <c r="V26931" s="17"/>
    </row>
    <row r="26932" spans="22:22" x14ac:dyDescent="0.35">
      <c r="V26932" s="17"/>
    </row>
    <row r="26933" spans="22:22" x14ac:dyDescent="0.35">
      <c r="V26933" s="17"/>
    </row>
    <row r="26934" spans="22:22" x14ac:dyDescent="0.35">
      <c r="V26934" s="17"/>
    </row>
    <row r="26935" spans="22:22" x14ac:dyDescent="0.35">
      <c r="V26935" s="17"/>
    </row>
    <row r="26936" spans="22:22" x14ac:dyDescent="0.35">
      <c r="V26936" s="17"/>
    </row>
    <row r="26937" spans="22:22" x14ac:dyDescent="0.35">
      <c r="V26937" s="17"/>
    </row>
    <row r="26938" spans="22:22" x14ac:dyDescent="0.35">
      <c r="V26938" s="17"/>
    </row>
    <row r="26939" spans="22:22" x14ac:dyDescent="0.35">
      <c r="V26939" s="17"/>
    </row>
    <row r="26940" spans="22:22" x14ac:dyDescent="0.35">
      <c r="V26940" s="17"/>
    </row>
    <row r="26941" spans="22:22" x14ac:dyDescent="0.35">
      <c r="V26941" s="17"/>
    </row>
    <row r="26942" spans="22:22" x14ac:dyDescent="0.35">
      <c r="V26942" s="17"/>
    </row>
    <row r="26943" spans="22:22" x14ac:dyDescent="0.35">
      <c r="V26943" s="17"/>
    </row>
    <row r="26944" spans="22:22" x14ac:dyDescent="0.35">
      <c r="V26944" s="17"/>
    </row>
    <row r="26945" spans="22:22" x14ac:dyDescent="0.35">
      <c r="V26945" s="17"/>
    </row>
    <row r="26946" spans="22:22" x14ac:dyDescent="0.35">
      <c r="V26946" s="17"/>
    </row>
    <row r="26947" spans="22:22" x14ac:dyDescent="0.35">
      <c r="V26947" s="17"/>
    </row>
    <row r="26948" spans="22:22" x14ac:dyDescent="0.35">
      <c r="V26948" s="17"/>
    </row>
    <row r="26949" spans="22:22" x14ac:dyDescent="0.35">
      <c r="V26949" s="17"/>
    </row>
    <row r="26950" spans="22:22" x14ac:dyDescent="0.35">
      <c r="V26950" s="17"/>
    </row>
    <row r="26951" spans="22:22" x14ac:dyDescent="0.35">
      <c r="V26951" s="17"/>
    </row>
    <row r="26952" spans="22:22" x14ac:dyDescent="0.35">
      <c r="V26952" s="17"/>
    </row>
    <row r="26953" spans="22:22" x14ac:dyDescent="0.35">
      <c r="V26953" s="17"/>
    </row>
    <row r="26954" spans="22:22" x14ac:dyDescent="0.35">
      <c r="V26954" s="17"/>
    </row>
    <row r="26955" spans="22:22" x14ac:dyDescent="0.35">
      <c r="V26955" s="17"/>
    </row>
    <row r="26956" spans="22:22" x14ac:dyDescent="0.35">
      <c r="V26956" s="17"/>
    </row>
    <row r="26957" spans="22:22" x14ac:dyDescent="0.35">
      <c r="V26957" s="17"/>
    </row>
    <row r="26958" spans="22:22" x14ac:dyDescent="0.35">
      <c r="V26958" s="17"/>
    </row>
    <row r="26959" spans="22:22" x14ac:dyDescent="0.35">
      <c r="V26959" s="17"/>
    </row>
    <row r="26960" spans="22:22" x14ac:dyDescent="0.35">
      <c r="V26960" s="17"/>
    </row>
    <row r="26961" spans="22:22" x14ac:dyDescent="0.35">
      <c r="V26961" s="17"/>
    </row>
    <row r="26962" spans="22:22" x14ac:dyDescent="0.35">
      <c r="V26962" s="17"/>
    </row>
    <row r="26963" spans="22:22" x14ac:dyDescent="0.35">
      <c r="V26963" s="17"/>
    </row>
    <row r="26964" spans="22:22" x14ac:dyDescent="0.35">
      <c r="V26964" s="17"/>
    </row>
    <row r="26965" spans="22:22" x14ac:dyDescent="0.35">
      <c r="V26965" s="17"/>
    </row>
    <row r="26966" spans="22:22" x14ac:dyDescent="0.35">
      <c r="V26966" s="17"/>
    </row>
    <row r="26967" spans="22:22" x14ac:dyDescent="0.35">
      <c r="V26967" s="17"/>
    </row>
    <row r="26968" spans="22:22" x14ac:dyDescent="0.35">
      <c r="V26968" s="17"/>
    </row>
    <row r="26969" spans="22:22" x14ac:dyDescent="0.35">
      <c r="V26969" s="17"/>
    </row>
    <row r="26970" spans="22:22" x14ac:dyDescent="0.35">
      <c r="V26970" s="17"/>
    </row>
    <row r="26971" spans="22:22" x14ac:dyDescent="0.35">
      <c r="V26971" s="17"/>
    </row>
    <row r="26972" spans="22:22" x14ac:dyDescent="0.35">
      <c r="V26972" s="17"/>
    </row>
    <row r="26973" spans="22:22" x14ac:dyDescent="0.35">
      <c r="V26973" s="17"/>
    </row>
    <row r="26974" spans="22:22" x14ac:dyDescent="0.35">
      <c r="V26974" s="17"/>
    </row>
    <row r="26975" spans="22:22" x14ac:dyDescent="0.35">
      <c r="V26975" s="17"/>
    </row>
    <row r="26976" spans="22:22" x14ac:dyDescent="0.35">
      <c r="V26976" s="17"/>
    </row>
    <row r="26977" spans="22:22" x14ac:dyDescent="0.35">
      <c r="V26977" s="17"/>
    </row>
    <row r="26978" spans="22:22" x14ac:dyDescent="0.35">
      <c r="V26978" s="17"/>
    </row>
    <row r="26979" spans="22:22" x14ac:dyDescent="0.35">
      <c r="V26979" s="17"/>
    </row>
    <row r="26980" spans="22:22" x14ac:dyDescent="0.35">
      <c r="V26980" s="17"/>
    </row>
    <row r="26981" spans="22:22" x14ac:dyDescent="0.35">
      <c r="V26981" s="17"/>
    </row>
    <row r="26982" spans="22:22" x14ac:dyDescent="0.35">
      <c r="V26982" s="17"/>
    </row>
    <row r="26983" spans="22:22" x14ac:dyDescent="0.35">
      <c r="V26983" s="17"/>
    </row>
    <row r="26984" spans="22:22" x14ac:dyDescent="0.35">
      <c r="V26984" s="17"/>
    </row>
    <row r="26985" spans="22:22" x14ac:dyDescent="0.35">
      <c r="V26985" s="17"/>
    </row>
    <row r="26986" spans="22:22" x14ac:dyDescent="0.35">
      <c r="V26986" s="17"/>
    </row>
    <row r="26987" spans="22:22" x14ac:dyDescent="0.35">
      <c r="V26987" s="17"/>
    </row>
    <row r="26988" spans="22:22" x14ac:dyDescent="0.35">
      <c r="V26988" s="17"/>
    </row>
    <row r="26989" spans="22:22" x14ac:dyDescent="0.35">
      <c r="V26989" s="17"/>
    </row>
    <row r="26990" spans="22:22" x14ac:dyDescent="0.35">
      <c r="V26990" s="17"/>
    </row>
    <row r="26991" spans="22:22" x14ac:dyDescent="0.35">
      <c r="V26991" s="17"/>
    </row>
    <row r="26992" spans="22:22" x14ac:dyDescent="0.35">
      <c r="V26992" s="17"/>
    </row>
    <row r="26993" spans="22:22" x14ac:dyDescent="0.35">
      <c r="V26993" s="17"/>
    </row>
    <row r="26994" spans="22:22" x14ac:dyDescent="0.35">
      <c r="V26994" s="17"/>
    </row>
    <row r="26995" spans="22:22" x14ac:dyDescent="0.35">
      <c r="V26995" s="17"/>
    </row>
    <row r="26996" spans="22:22" x14ac:dyDescent="0.35">
      <c r="V26996" s="17"/>
    </row>
    <row r="26997" spans="22:22" x14ac:dyDescent="0.35">
      <c r="V26997" s="17"/>
    </row>
    <row r="26998" spans="22:22" x14ac:dyDescent="0.35">
      <c r="V26998" s="17"/>
    </row>
    <row r="26999" spans="22:22" x14ac:dyDescent="0.35">
      <c r="V26999" s="17"/>
    </row>
    <row r="27000" spans="22:22" x14ac:dyDescent="0.35">
      <c r="V27000" s="17"/>
    </row>
    <row r="27001" spans="22:22" x14ac:dyDescent="0.35">
      <c r="V27001" s="17"/>
    </row>
    <row r="27002" spans="22:22" x14ac:dyDescent="0.35">
      <c r="V27002" s="17"/>
    </row>
    <row r="27003" spans="22:22" x14ac:dyDescent="0.35">
      <c r="V27003" s="17"/>
    </row>
    <row r="27004" spans="22:22" x14ac:dyDescent="0.35">
      <c r="V27004" s="17"/>
    </row>
    <row r="27005" spans="22:22" x14ac:dyDescent="0.35">
      <c r="V27005" s="17"/>
    </row>
    <row r="27006" spans="22:22" x14ac:dyDescent="0.35">
      <c r="V27006" s="17"/>
    </row>
    <row r="27007" spans="22:22" x14ac:dyDescent="0.35">
      <c r="V27007" s="17"/>
    </row>
    <row r="27008" spans="22:22" x14ac:dyDescent="0.35">
      <c r="V27008" s="17"/>
    </row>
    <row r="27009" spans="22:22" x14ac:dyDescent="0.35">
      <c r="V27009" s="17"/>
    </row>
    <row r="27010" spans="22:22" x14ac:dyDescent="0.35">
      <c r="V27010" s="17"/>
    </row>
    <row r="27011" spans="22:22" x14ac:dyDescent="0.35">
      <c r="V27011" s="17"/>
    </row>
    <row r="27012" spans="22:22" x14ac:dyDescent="0.35">
      <c r="V27012" s="17"/>
    </row>
    <row r="27013" spans="22:22" x14ac:dyDescent="0.35">
      <c r="V27013" s="17"/>
    </row>
    <row r="27014" spans="22:22" x14ac:dyDescent="0.35">
      <c r="V27014" s="17"/>
    </row>
    <row r="27015" spans="22:22" x14ac:dyDescent="0.35">
      <c r="V27015" s="17"/>
    </row>
    <row r="27016" spans="22:22" x14ac:dyDescent="0.35">
      <c r="V27016" s="17"/>
    </row>
    <row r="27017" spans="22:22" x14ac:dyDescent="0.35">
      <c r="V27017" s="17"/>
    </row>
    <row r="27018" spans="22:22" x14ac:dyDescent="0.35">
      <c r="V27018" s="17"/>
    </row>
    <row r="27019" spans="22:22" x14ac:dyDescent="0.35">
      <c r="V27019" s="17"/>
    </row>
    <row r="27020" spans="22:22" x14ac:dyDescent="0.35">
      <c r="V27020" s="17"/>
    </row>
    <row r="27021" spans="22:22" x14ac:dyDescent="0.35">
      <c r="V27021" s="17"/>
    </row>
    <row r="27022" spans="22:22" x14ac:dyDescent="0.35">
      <c r="V27022" s="17"/>
    </row>
    <row r="27023" spans="22:22" x14ac:dyDescent="0.35">
      <c r="V27023" s="17"/>
    </row>
    <row r="27024" spans="22:22" x14ac:dyDescent="0.35">
      <c r="V27024" s="17"/>
    </row>
    <row r="27025" spans="22:22" x14ac:dyDescent="0.35">
      <c r="V27025" s="17"/>
    </row>
    <row r="27026" spans="22:22" x14ac:dyDescent="0.35">
      <c r="V27026" s="17"/>
    </row>
    <row r="27027" spans="22:22" x14ac:dyDescent="0.35">
      <c r="V27027" s="17"/>
    </row>
    <row r="27028" spans="22:22" x14ac:dyDescent="0.35">
      <c r="V27028" s="17"/>
    </row>
    <row r="27029" spans="22:22" x14ac:dyDescent="0.35">
      <c r="V27029" s="17"/>
    </row>
    <row r="27030" spans="22:22" x14ac:dyDescent="0.35">
      <c r="V27030" s="17"/>
    </row>
    <row r="27031" spans="22:22" x14ac:dyDescent="0.35">
      <c r="V27031" s="17"/>
    </row>
    <row r="27032" spans="22:22" x14ac:dyDescent="0.35">
      <c r="V27032" s="17"/>
    </row>
    <row r="27033" spans="22:22" x14ac:dyDescent="0.35">
      <c r="V27033" s="17"/>
    </row>
    <row r="27034" spans="22:22" x14ac:dyDescent="0.35">
      <c r="V27034" s="17"/>
    </row>
    <row r="27035" spans="22:22" x14ac:dyDescent="0.35">
      <c r="V27035" s="17"/>
    </row>
    <row r="27036" spans="22:22" x14ac:dyDescent="0.35">
      <c r="V27036" s="17"/>
    </row>
    <row r="27037" spans="22:22" x14ac:dyDescent="0.35">
      <c r="V27037" s="17"/>
    </row>
    <row r="27038" spans="22:22" x14ac:dyDescent="0.35">
      <c r="V27038" s="17"/>
    </row>
    <row r="27039" spans="22:22" x14ac:dyDescent="0.35">
      <c r="V27039" s="17"/>
    </row>
    <row r="27040" spans="22:22" x14ac:dyDescent="0.35">
      <c r="V27040" s="17"/>
    </row>
    <row r="27041" spans="22:22" x14ac:dyDescent="0.35">
      <c r="V27041" s="17"/>
    </row>
    <row r="27042" spans="22:22" x14ac:dyDescent="0.35">
      <c r="V27042" s="17"/>
    </row>
    <row r="27043" spans="22:22" x14ac:dyDescent="0.35">
      <c r="V27043" s="17"/>
    </row>
    <row r="27044" spans="22:22" x14ac:dyDescent="0.35">
      <c r="V27044" s="17"/>
    </row>
    <row r="27045" spans="22:22" x14ac:dyDescent="0.35">
      <c r="V27045" s="17"/>
    </row>
    <row r="27046" spans="22:22" x14ac:dyDescent="0.35">
      <c r="V27046" s="17"/>
    </row>
    <row r="27047" spans="22:22" x14ac:dyDescent="0.35">
      <c r="V27047" s="17"/>
    </row>
    <row r="27048" spans="22:22" x14ac:dyDescent="0.35">
      <c r="V27048" s="17"/>
    </row>
    <row r="27049" spans="22:22" x14ac:dyDescent="0.35">
      <c r="V27049" s="17"/>
    </row>
    <row r="27050" spans="22:22" x14ac:dyDescent="0.35">
      <c r="V27050" s="17"/>
    </row>
    <row r="27051" spans="22:22" x14ac:dyDescent="0.35">
      <c r="V27051" s="17"/>
    </row>
    <row r="27052" spans="22:22" x14ac:dyDescent="0.35">
      <c r="V27052" s="17"/>
    </row>
    <row r="27053" spans="22:22" x14ac:dyDescent="0.35">
      <c r="V27053" s="17"/>
    </row>
    <row r="27054" spans="22:22" x14ac:dyDescent="0.35">
      <c r="V27054" s="17"/>
    </row>
    <row r="27055" spans="22:22" x14ac:dyDescent="0.35">
      <c r="V27055" s="17"/>
    </row>
    <row r="27056" spans="22:22" x14ac:dyDescent="0.35">
      <c r="V27056" s="17"/>
    </row>
    <row r="27057" spans="22:22" x14ac:dyDescent="0.35">
      <c r="V27057" s="17"/>
    </row>
    <row r="27058" spans="22:22" x14ac:dyDescent="0.35">
      <c r="V27058" s="17"/>
    </row>
    <row r="27059" spans="22:22" x14ac:dyDescent="0.35">
      <c r="V27059" s="17"/>
    </row>
    <row r="27060" spans="22:22" x14ac:dyDescent="0.35">
      <c r="V27060" s="17"/>
    </row>
    <row r="27061" spans="22:22" x14ac:dyDescent="0.35">
      <c r="V27061" s="17"/>
    </row>
    <row r="27062" spans="22:22" x14ac:dyDescent="0.35">
      <c r="V27062" s="17"/>
    </row>
    <row r="27063" spans="22:22" x14ac:dyDescent="0.35">
      <c r="V27063" s="17"/>
    </row>
    <row r="27064" spans="22:22" x14ac:dyDescent="0.35">
      <c r="V27064" s="17"/>
    </row>
    <row r="27065" spans="22:22" x14ac:dyDescent="0.35">
      <c r="V27065" s="17"/>
    </row>
    <row r="27066" spans="22:22" x14ac:dyDescent="0.35">
      <c r="V27066" s="17"/>
    </row>
    <row r="27067" spans="22:22" x14ac:dyDescent="0.35">
      <c r="V27067" s="17"/>
    </row>
    <row r="27068" spans="22:22" x14ac:dyDescent="0.35">
      <c r="V27068" s="17"/>
    </row>
    <row r="27069" spans="22:22" x14ac:dyDescent="0.35">
      <c r="V27069" s="17"/>
    </row>
    <row r="27070" spans="22:22" x14ac:dyDescent="0.35">
      <c r="V27070" s="17"/>
    </row>
    <row r="27071" spans="22:22" x14ac:dyDescent="0.35">
      <c r="V27071" s="17"/>
    </row>
    <row r="27072" spans="22:22" x14ac:dyDescent="0.35">
      <c r="V27072" s="17"/>
    </row>
    <row r="27073" spans="22:22" x14ac:dyDescent="0.35">
      <c r="V27073" s="17"/>
    </row>
    <row r="27074" spans="22:22" x14ac:dyDescent="0.35">
      <c r="V27074" s="17"/>
    </row>
    <row r="27075" spans="22:22" x14ac:dyDescent="0.35">
      <c r="V27075" s="17"/>
    </row>
    <row r="27076" spans="22:22" x14ac:dyDescent="0.35">
      <c r="V27076" s="17"/>
    </row>
    <row r="27077" spans="22:22" x14ac:dyDescent="0.35">
      <c r="V27077" s="17"/>
    </row>
    <row r="27078" spans="22:22" x14ac:dyDescent="0.35">
      <c r="V27078" s="17"/>
    </row>
    <row r="27079" spans="22:22" x14ac:dyDescent="0.35">
      <c r="V27079" s="17"/>
    </row>
    <row r="27080" spans="22:22" x14ac:dyDescent="0.35">
      <c r="V27080" s="17"/>
    </row>
    <row r="27081" spans="22:22" x14ac:dyDescent="0.35">
      <c r="V27081" s="17"/>
    </row>
    <row r="27082" spans="22:22" x14ac:dyDescent="0.35">
      <c r="V27082" s="17"/>
    </row>
    <row r="27083" spans="22:22" x14ac:dyDescent="0.35">
      <c r="V27083" s="17"/>
    </row>
    <row r="27084" spans="22:22" x14ac:dyDescent="0.35">
      <c r="V27084" s="17"/>
    </row>
    <row r="27085" spans="22:22" x14ac:dyDescent="0.35">
      <c r="V27085" s="17"/>
    </row>
    <row r="27086" spans="22:22" x14ac:dyDescent="0.35">
      <c r="V27086" s="17"/>
    </row>
    <row r="27087" spans="22:22" x14ac:dyDescent="0.35">
      <c r="V27087" s="17"/>
    </row>
    <row r="27088" spans="22:22" x14ac:dyDescent="0.35">
      <c r="V27088" s="17"/>
    </row>
    <row r="27089" spans="22:22" x14ac:dyDescent="0.35">
      <c r="V27089" s="17"/>
    </row>
    <row r="27090" spans="22:22" x14ac:dyDescent="0.35">
      <c r="V27090" s="17"/>
    </row>
    <row r="27091" spans="22:22" x14ac:dyDescent="0.35">
      <c r="V27091" s="17"/>
    </row>
    <row r="27092" spans="22:22" x14ac:dyDescent="0.35">
      <c r="V27092" s="17"/>
    </row>
    <row r="27093" spans="22:22" x14ac:dyDescent="0.35">
      <c r="V27093" s="17"/>
    </row>
    <row r="27094" spans="22:22" x14ac:dyDescent="0.35">
      <c r="V27094" s="17"/>
    </row>
    <row r="27095" spans="22:22" x14ac:dyDescent="0.35">
      <c r="V27095" s="17"/>
    </row>
    <row r="27096" spans="22:22" x14ac:dyDescent="0.35">
      <c r="V27096" s="17"/>
    </row>
    <row r="27097" spans="22:22" x14ac:dyDescent="0.35">
      <c r="V27097" s="17"/>
    </row>
    <row r="27098" spans="22:22" x14ac:dyDescent="0.35">
      <c r="V27098" s="17"/>
    </row>
    <row r="27099" spans="22:22" x14ac:dyDescent="0.35">
      <c r="V27099" s="17"/>
    </row>
    <row r="27100" spans="22:22" x14ac:dyDescent="0.35">
      <c r="V27100" s="17"/>
    </row>
    <row r="27101" spans="22:22" x14ac:dyDescent="0.35">
      <c r="V27101" s="17"/>
    </row>
    <row r="27102" spans="22:22" x14ac:dyDescent="0.35">
      <c r="V27102" s="17"/>
    </row>
    <row r="27103" spans="22:22" x14ac:dyDescent="0.35">
      <c r="V27103" s="17"/>
    </row>
    <row r="27104" spans="22:22" x14ac:dyDescent="0.35">
      <c r="V27104" s="17"/>
    </row>
    <row r="27105" spans="22:22" x14ac:dyDescent="0.35">
      <c r="V27105" s="17"/>
    </row>
    <row r="27106" spans="22:22" x14ac:dyDescent="0.35">
      <c r="V27106" s="17"/>
    </row>
    <row r="27107" spans="22:22" x14ac:dyDescent="0.35">
      <c r="V27107" s="17"/>
    </row>
    <row r="27108" spans="22:22" x14ac:dyDescent="0.35">
      <c r="V27108" s="17"/>
    </row>
    <row r="27109" spans="22:22" x14ac:dyDescent="0.35">
      <c r="V27109" s="17"/>
    </row>
    <row r="27110" spans="22:22" x14ac:dyDescent="0.35">
      <c r="V27110" s="17"/>
    </row>
    <row r="27111" spans="22:22" x14ac:dyDescent="0.35">
      <c r="V27111" s="17"/>
    </row>
    <row r="27112" spans="22:22" x14ac:dyDescent="0.35">
      <c r="V27112" s="17"/>
    </row>
    <row r="27113" spans="22:22" x14ac:dyDescent="0.35">
      <c r="V27113" s="17"/>
    </row>
    <row r="27114" spans="22:22" x14ac:dyDescent="0.35">
      <c r="V27114" s="17"/>
    </row>
    <row r="27115" spans="22:22" x14ac:dyDescent="0.35">
      <c r="V27115" s="17"/>
    </row>
    <row r="27116" spans="22:22" x14ac:dyDescent="0.35">
      <c r="V27116" s="17"/>
    </row>
    <row r="27117" spans="22:22" x14ac:dyDescent="0.35">
      <c r="V27117" s="17"/>
    </row>
    <row r="27118" spans="22:22" x14ac:dyDescent="0.35">
      <c r="V27118" s="17"/>
    </row>
    <row r="27119" spans="22:22" x14ac:dyDescent="0.35">
      <c r="V27119" s="17"/>
    </row>
    <row r="27120" spans="22:22" x14ac:dyDescent="0.35">
      <c r="V27120" s="17"/>
    </row>
    <row r="27121" spans="22:22" x14ac:dyDescent="0.35">
      <c r="V27121" s="17"/>
    </row>
    <row r="27122" spans="22:22" x14ac:dyDescent="0.35">
      <c r="V27122" s="17"/>
    </row>
    <row r="27123" spans="22:22" x14ac:dyDescent="0.35">
      <c r="V27123" s="17"/>
    </row>
    <row r="27124" spans="22:22" x14ac:dyDescent="0.35">
      <c r="V27124" s="17"/>
    </row>
    <row r="27125" spans="22:22" x14ac:dyDescent="0.35">
      <c r="V27125" s="17"/>
    </row>
    <row r="27126" spans="22:22" x14ac:dyDescent="0.35">
      <c r="V27126" s="17"/>
    </row>
    <row r="27127" spans="22:22" x14ac:dyDescent="0.35">
      <c r="V27127" s="17"/>
    </row>
    <row r="27128" spans="22:22" x14ac:dyDescent="0.35">
      <c r="V27128" s="17"/>
    </row>
    <row r="27129" spans="22:22" x14ac:dyDescent="0.35">
      <c r="V27129" s="17"/>
    </row>
    <row r="27130" spans="22:22" x14ac:dyDescent="0.35">
      <c r="V27130" s="17"/>
    </row>
    <row r="27131" spans="22:22" x14ac:dyDescent="0.35">
      <c r="V27131" s="17"/>
    </row>
    <row r="27132" spans="22:22" x14ac:dyDescent="0.35">
      <c r="V27132" s="17"/>
    </row>
    <row r="27133" spans="22:22" x14ac:dyDescent="0.35">
      <c r="V27133" s="17"/>
    </row>
    <row r="27134" spans="22:22" x14ac:dyDescent="0.35">
      <c r="V27134" s="17"/>
    </row>
    <row r="27135" spans="22:22" x14ac:dyDescent="0.35">
      <c r="V27135" s="17"/>
    </row>
    <row r="27136" spans="22:22" x14ac:dyDescent="0.35">
      <c r="V27136" s="17"/>
    </row>
    <row r="27137" spans="22:22" x14ac:dyDescent="0.35">
      <c r="V27137" s="17"/>
    </row>
    <row r="27138" spans="22:22" x14ac:dyDescent="0.35">
      <c r="V27138" s="17"/>
    </row>
    <row r="27139" spans="22:22" x14ac:dyDescent="0.35">
      <c r="V27139" s="17"/>
    </row>
    <row r="27140" spans="22:22" x14ac:dyDescent="0.35">
      <c r="V27140" s="17"/>
    </row>
    <row r="27141" spans="22:22" x14ac:dyDescent="0.35">
      <c r="V27141" s="17"/>
    </row>
    <row r="27142" spans="22:22" x14ac:dyDescent="0.35">
      <c r="V27142" s="17"/>
    </row>
    <row r="27143" spans="22:22" x14ac:dyDescent="0.35">
      <c r="V27143" s="17"/>
    </row>
    <row r="27144" spans="22:22" x14ac:dyDescent="0.35">
      <c r="V27144" s="17"/>
    </row>
    <row r="27145" spans="22:22" x14ac:dyDescent="0.35">
      <c r="V27145" s="17"/>
    </row>
    <row r="27146" spans="22:22" x14ac:dyDescent="0.35">
      <c r="V27146" s="17"/>
    </row>
    <row r="27147" spans="22:22" x14ac:dyDescent="0.35">
      <c r="V27147" s="17"/>
    </row>
    <row r="27148" spans="22:22" x14ac:dyDescent="0.35">
      <c r="V27148" s="17"/>
    </row>
    <row r="27149" spans="22:22" x14ac:dyDescent="0.35">
      <c r="V27149" s="17"/>
    </row>
    <row r="27150" spans="22:22" x14ac:dyDescent="0.35">
      <c r="V27150" s="17"/>
    </row>
    <row r="27151" spans="22:22" x14ac:dyDescent="0.35">
      <c r="V27151" s="17"/>
    </row>
    <row r="27152" spans="22:22" x14ac:dyDescent="0.35">
      <c r="V27152" s="17"/>
    </row>
    <row r="27153" spans="22:22" x14ac:dyDescent="0.35">
      <c r="V27153" s="17"/>
    </row>
    <row r="27154" spans="22:22" x14ac:dyDescent="0.35">
      <c r="V27154" s="17"/>
    </row>
    <row r="27155" spans="22:22" x14ac:dyDescent="0.35">
      <c r="V27155" s="17"/>
    </row>
    <row r="27156" spans="22:22" x14ac:dyDescent="0.35">
      <c r="V27156" s="17"/>
    </row>
    <row r="27157" spans="22:22" x14ac:dyDescent="0.35">
      <c r="V27157" s="17"/>
    </row>
    <row r="27158" spans="22:22" x14ac:dyDescent="0.35">
      <c r="V27158" s="17"/>
    </row>
    <row r="27159" spans="22:22" x14ac:dyDescent="0.35">
      <c r="V27159" s="17"/>
    </row>
    <row r="27160" spans="22:22" x14ac:dyDescent="0.35">
      <c r="V27160" s="17"/>
    </row>
    <row r="27161" spans="22:22" x14ac:dyDescent="0.35">
      <c r="V27161" s="17"/>
    </row>
    <row r="27162" spans="22:22" x14ac:dyDescent="0.35">
      <c r="V27162" s="17"/>
    </row>
    <row r="27163" spans="22:22" x14ac:dyDescent="0.35">
      <c r="V27163" s="17"/>
    </row>
    <row r="27164" spans="22:22" x14ac:dyDescent="0.35">
      <c r="V27164" s="17"/>
    </row>
    <row r="27165" spans="22:22" x14ac:dyDescent="0.35">
      <c r="V27165" s="17"/>
    </row>
    <row r="27166" spans="22:22" x14ac:dyDescent="0.35">
      <c r="V27166" s="17"/>
    </row>
    <row r="27167" spans="22:22" x14ac:dyDescent="0.35">
      <c r="V27167" s="17"/>
    </row>
    <row r="27168" spans="22:22" x14ac:dyDescent="0.35">
      <c r="V27168" s="17"/>
    </row>
    <row r="27169" spans="22:22" x14ac:dyDescent="0.35">
      <c r="V27169" s="17"/>
    </row>
    <row r="27170" spans="22:22" x14ac:dyDescent="0.35">
      <c r="V27170" s="17"/>
    </row>
    <row r="27171" spans="22:22" x14ac:dyDescent="0.35">
      <c r="V27171" s="17"/>
    </row>
    <row r="27172" spans="22:22" x14ac:dyDescent="0.35">
      <c r="V27172" s="17"/>
    </row>
    <row r="27173" spans="22:22" x14ac:dyDescent="0.35">
      <c r="V27173" s="17"/>
    </row>
    <row r="27174" spans="22:22" x14ac:dyDescent="0.35">
      <c r="V27174" s="17"/>
    </row>
    <row r="27175" spans="22:22" x14ac:dyDescent="0.35">
      <c r="V27175" s="17"/>
    </row>
    <row r="27176" spans="22:22" x14ac:dyDescent="0.35">
      <c r="V27176" s="17"/>
    </row>
    <row r="27177" spans="22:22" x14ac:dyDescent="0.35">
      <c r="V27177" s="17"/>
    </row>
    <row r="27178" spans="22:22" x14ac:dyDescent="0.35">
      <c r="V27178" s="17"/>
    </row>
    <row r="27179" spans="22:22" x14ac:dyDescent="0.35">
      <c r="V27179" s="17"/>
    </row>
    <row r="27180" spans="22:22" x14ac:dyDescent="0.35">
      <c r="V27180" s="17"/>
    </row>
    <row r="27181" spans="22:22" x14ac:dyDescent="0.35">
      <c r="V27181" s="17"/>
    </row>
    <row r="27182" spans="22:22" x14ac:dyDescent="0.35">
      <c r="V27182" s="17"/>
    </row>
    <row r="27183" spans="22:22" x14ac:dyDescent="0.35">
      <c r="V27183" s="17"/>
    </row>
    <row r="27184" spans="22:22" x14ac:dyDescent="0.35">
      <c r="V27184" s="17"/>
    </row>
    <row r="27185" spans="22:22" x14ac:dyDescent="0.35">
      <c r="V27185" s="17"/>
    </row>
    <row r="27186" spans="22:22" x14ac:dyDescent="0.35">
      <c r="V27186" s="17"/>
    </row>
    <row r="27187" spans="22:22" x14ac:dyDescent="0.35">
      <c r="V27187" s="17"/>
    </row>
    <row r="27188" spans="22:22" x14ac:dyDescent="0.35">
      <c r="V27188" s="17"/>
    </row>
    <row r="27189" spans="22:22" x14ac:dyDescent="0.35">
      <c r="V27189" s="17"/>
    </row>
    <row r="27190" spans="22:22" x14ac:dyDescent="0.35">
      <c r="V27190" s="17"/>
    </row>
    <row r="27191" spans="22:22" x14ac:dyDescent="0.35">
      <c r="V27191" s="17"/>
    </row>
    <row r="27192" spans="22:22" x14ac:dyDescent="0.35">
      <c r="V27192" s="17"/>
    </row>
    <row r="27193" spans="22:22" x14ac:dyDescent="0.35">
      <c r="V27193" s="17"/>
    </row>
    <row r="27194" spans="22:22" x14ac:dyDescent="0.35">
      <c r="V27194" s="17"/>
    </row>
    <row r="27195" spans="22:22" x14ac:dyDescent="0.35">
      <c r="V27195" s="17"/>
    </row>
    <row r="27196" spans="22:22" x14ac:dyDescent="0.35">
      <c r="V27196" s="17"/>
    </row>
    <row r="27197" spans="22:22" x14ac:dyDescent="0.35">
      <c r="V27197" s="17"/>
    </row>
    <row r="27198" spans="22:22" x14ac:dyDescent="0.35">
      <c r="V27198" s="17"/>
    </row>
    <row r="27199" spans="22:22" x14ac:dyDescent="0.35">
      <c r="V27199" s="17"/>
    </row>
    <row r="27200" spans="22:22" x14ac:dyDescent="0.35">
      <c r="V27200" s="17"/>
    </row>
    <row r="27201" spans="22:22" x14ac:dyDescent="0.35">
      <c r="V27201" s="17"/>
    </row>
    <row r="27202" spans="22:22" x14ac:dyDescent="0.35">
      <c r="V27202" s="17"/>
    </row>
    <row r="27203" spans="22:22" x14ac:dyDescent="0.35">
      <c r="V27203" s="17"/>
    </row>
    <row r="27204" spans="22:22" x14ac:dyDescent="0.35">
      <c r="V27204" s="17"/>
    </row>
    <row r="27205" spans="22:22" x14ac:dyDescent="0.35">
      <c r="V27205" s="17"/>
    </row>
    <row r="27206" spans="22:22" x14ac:dyDescent="0.35">
      <c r="V27206" s="17"/>
    </row>
    <row r="27207" spans="22:22" x14ac:dyDescent="0.35">
      <c r="V27207" s="17"/>
    </row>
    <row r="27208" spans="22:22" x14ac:dyDescent="0.35">
      <c r="V27208" s="17"/>
    </row>
    <row r="27209" spans="22:22" x14ac:dyDescent="0.35">
      <c r="V27209" s="17"/>
    </row>
    <row r="27210" spans="22:22" x14ac:dyDescent="0.35">
      <c r="V27210" s="17"/>
    </row>
    <row r="27211" spans="22:22" x14ac:dyDescent="0.35">
      <c r="V27211" s="17"/>
    </row>
    <row r="27212" spans="22:22" x14ac:dyDescent="0.35">
      <c r="V27212" s="17"/>
    </row>
    <row r="27213" spans="22:22" x14ac:dyDescent="0.35">
      <c r="V27213" s="17"/>
    </row>
    <row r="27214" spans="22:22" x14ac:dyDescent="0.35">
      <c r="V27214" s="17"/>
    </row>
    <row r="27215" spans="22:22" x14ac:dyDescent="0.35">
      <c r="V27215" s="17"/>
    </row>
    <row r="27216" spans="22:22" x14ac:dyDescent="0.35">
      <c r="V27216" s="17"/>
    </row>
    <row r="27217" spans="22:22" x14ac:dyDescent="0.35">
      <c r="V27217" s="17"/>
    </row>
    <row r="27218" spans="22:22" x14ac:dyDescent="0.35">
      <c r="V27218" s="17"/>
    </row>
    <row r="27219" spans="22:22" x14ac:dyDescent="0.35">
      <c r="V27219" s="17"/>
    </row>
    <row r="27220" spans="22:22" x14ac:dyDescent="0.35">
      <c r="V27220" s="17"/>
    </row>
    <row r="27221" spans="22:22" x14ac:dyDescent="0.35">
      <c r="V27221" s="17"/>
    </row>
    <row r="27222" spans="22:22" x14ac:dyDescent="0.35">
      <c r="V27222" s="17"/>
    </row>
    <row r="27223" spans="22:22" x14ac:dyDescent="0.35">
      <c r="V27223" s="17"/>
    </row>
    <row r="27224" spans="22:22" x14ac:dyDescent="0.35">
      <c r="V27224" s="17"/>
    </row>
    <row r="27225" spans="22:22" x14ac:dyDescent="0.35">
      <c r="V27225" s="17"/>
    </row>
    <row r="27226" spans="22:22" x14ac:dyDescent="0.35">
      <c r="V27226" s="17"/>
    </row>
    <row r="27227" spans="22:22" x14ac:dyDescent="0.35">
      <c r="V27227" s="17"/>
    </row>
    <row r="27228" spans="22:22" x14ac:dyDescent="0.35">
      <c r="V27228" s="17"/>
    </row>
    <row r="27229" spans="22:22" x14ac:dyDescent="0.35">
      <c r="V27229" s="17"/>
    </row>
    <row r="27230" spans="22:22" x14ac:dyDescent="0.35">
      <c r="V27230" s="17"/>
    </row>
    <row r="27231" spans="22:22" x14ac:dyDescent="0.35">
      <c r="V27231" s="17"/>
    </row>
    <row r="27232" spans="22:22" x14ac:dyDescent="0.35">
      <c r="V27232" s="17"/>
    </row>
    <row r="27233" spans="22:22" x14ac:dyDescent="0.35">
      <c r="V27233" s="17"/>
    </row>
    <row r="27234" spans="22:22" x14ac:dyDescent="0.35">
      <c r="V27234" s="17"/>
    </row>
    <row r="27235" spans="22:22" x14ac:dyDescent="0.35">
      <c r="V27235" s="17"/>
    </row>
    <row r="27236" spans="22:22" x14ac:dyDescent="0.35">
      <c r="V27236" s="17"/>
    </row>
    <row r="27237" spans="22:22" x14ac:dyDescent="0.35">
      <c r="V27237" s="17"/>
    </row>
    <row r="27238" spans="22:22" x14ac:dyDescent="0.35">
      <c r="V27238" s="17"/>
    </row>
    <row r="27239" spans="22:22" x14ac:dyDescent="0.35">
      <c r="V27239" s="17"/>
    </row>
    <row r="27240" spans="22:22" x14ac:dyDescent="0.35">
      <c r="V27240" s="17"/>
    </row>
    <row r="27241" spans="22:22" x14ac:dyDescent="0.35">
      <c r="V27241" s="17"/>
    </row>
    <row r="27242" spans="22:22" x14ac:dyDescent="0.35">
      <c r="V27242" s="17"/>
    </row>
    <row r="27243" spans="22:22" x14ac:dyDescent="0.35">
      <c r="V27243" s="17"/>
    </row>
    <row r="27244" spans="22:22" x14ac:dyDescent="0.35">
      <c r="V27244" s="17"/>
    </row>
    <row r="27245" spans="22:22" x14ac:dyDescent="0.35">
      <c r="V27245" s="17"/>
    </row>
    <row r="27246" spans="22:22" x14ac:dyDescent="0.35">
      <c r="V27246" s="17"/>
    </row>
    <row r="27247" spans="22:22" x14ac:dyDescent="0.35">
      <c r="V27247" s="17"/>
    </row>
    <row r="27248" spans="22:22" x14ac:dyDescent="0.35">
      <c r="V27248" s="17"/>
    </row>
    <row r="27249" spans="22:22" x14ac:dyDescent="0.35">
      <c r="V27249" s="17"/>
    </row>
    <row r="27250" spans="22:22" x14ac:dyDescent="0.35">
      <c r="V27250" s="17"/>
    </row>
    <row r="27251" spans="22:22" x14ac:dyDescent="0.35">
      <c r="V27251" s="17"/>
    </row>
    <row r="27252" spans="22:22" x14ac:dyDescent="0.35">
      <c r="V27252" s="17"/>
    </row>
    <row r="27253" spans="22:22" x14ac:dyDescent="0.35">
      <c r="V27253" s="17"/>
    </row>
    <row r="27254" spans="22:22" x14ac:dyDescent="0.35">
      <c r="V27254" s="17"/>
    </row>
    <row r="27255" spans="22:22" x14ac:dyDescent="0.35">
      <c r="V27255" s="17"/>
    </row>
    <row r="27256" spans="22:22" x14ac:dyDescent="0.35">
      <c r="V27256" s="17"/>
    </row>
    <row r="27257" spans="22:22" x14ac:dyDescent="0.35">
      <c r="V27257" s="17"/>
    </row>
    <row r="27258" spans="22:22" x14ac:dyDescent="0.35">
      <c r="V27258" s="17"/>
    </row>
    <row r="27259" spans="22:22" x14ac:dyDescent="0.35">
      <c r="V27259" s="17"/>
    </row>
    <row r="27260" spans="22:22" x14ac:dyDescent="0.35">
      <c r="V27260" s="17"/>
    </row>
    <row r="27261" spans="22:22" x14ac:dyDescent="0.35">
      <c r="V27261" s="17"/>
    </row>
    <row r="27262" spans="22:22" x14ac:dyDescent="0.35">
      <c r="V27262" s="17"/>
    </row>
    <row r="27263" spans="22:22" x14ac:dyDescent="0.35">
      <c r="V27263" s="17"/>
    </row>
    <row r="27264" spans="22:22" x14ac:dyDescent="0.35">
      <c r="V27264" s="17"/>
    </row>
    <row r="27265" spans="22:22" x14ac:dyDescent="0.35">
      <c r="V27265" s="17"/>
    </row>
    <row r="27266" spans="22:22" x14ac:dyDescent="0.35">
      <c r="V27266" s="17"/>
    </row>
    <row r="27267" spans="22:22" x14ac:dyDescent="0.35">
      <c r="V27267" s="17"/>
    </row>
    <row r="27268" spans="22:22" x14ac:dyDescent="0.35">
      <c r="V27268" s="17"/>
    </row>
    <row r="27269" spans="22:22" x14ac:dyDescent="0.35">
      <c r="V27269" s="17"/>
    </row>
    <row r="27270" spans="22:22" x14ac:dyDescent="0.35">
      <c r="V27270" s="17"/>
    </row>
    <row r="27271" spans="22:22" x14ac:dyDescent="0.35">
      <c r="V27271" s="17"/>
    </row>
    <row r="27272" spans="22:22" x14ac:dyDescent="0.35">
      <c r="V27272" s="17"/>
    </row>
    <row r="27273" spans="22:22" x14ac:dyDescent="0.35">
      <c r="V27273" s="17"/>
    </row>
    <row r="27274" spans="22:22" x14ac:dyDescent="0.35">
      <c r="V27274" s="17"/>
    </row>
    <row r="27275" spans="22:22" x14ac:dyDescent="0.35">
      <c r="V27275" s="17"/>
    </row>
    <row r="27276" spans="22:22" x14ac:dyDescent="0.35">
      <c r="V27276" s="17"/>
    </row>
    <row r="27277" spans="22:22" x14ac:dyDescent="0.35">
      <c r="V27277" s="17"/>
    </row>
    <row r="27278" spans="22:22" x14ac:dyDescent="0.35">
      <c r="V27278" s="17"/>
    </row>
    <row r="27279" spans="22:22" x14ac:dyDescent="0.35">
      <c r="V27279" s="17"/>
    </row>
    <row r="27280" spans="22:22" x14ac:dyDescent="0.35">
      <c r="V27280" s="17"/>
    </row>
    <row r="27281" spans="22:22" x14ac:dyDescent="0.35">
      <c r="V27281" s="17"/>
    </row>
    <row r="27282" spans="22:22" x14ac:dyDescent="0.35">
      <c r="V27282" s="17"/>
    </row>
    <row r="27283" spans="22:22" x14ac:dyDescent="0.35">
      <c r="V27283" s="17"/>
    </row>
    <row r="27284" spans="22:22" x14ac:dyDescent="0.35">
      <c r="V27284" s="17"/>
    </row>
    <row r="27285" spans="22:22" x14ac:dyDescent="0.35">
      <c r="V27285" s="17"/>
    </row>
    <row r="27286" spans="22:22" x14ac:dyDescent="0.35">
      <c r="V27286" s="17"/>
    </row>
    <row r="27287" spans="22:22" x14ac:dyDescent="0.35">
      <c r="V27287" s="17"/>
    </row>
    <row r="27288" spans="22:22" x14ac:dyDescent="0.35">
      <c r="V27288" s="17"/>
    </row>
    <row r="27289" spans="22:22" x14ac:dyDescent="0.35">
      <c r="V27289" s="17"/>
    </row>
    <row r="27290" spans="22:22" x14ac:dyDescent="0.35">
      <c r="V27290" s="17"/>
    </row>
    <row r="27291" spans="22:22" x14ac:dyDescent="0.35">
      <c r="V27291" s="17"/>
    </row>
    <row r="27292" spans="22:22" x14ac:dyDescent="0.35">
      <c r="V27292" s="17"/>
    </row>
    <row r="27293" spans="22:22" x14ac:dyDescent="0.35">
      <c r="V27293" s="17"/>
    </row>
    <row r="27294" spans="22:22" x14ac:dyDescent="0.35">
      <c r="V27294" s="17"/>
    </row>
    <row r="27295" spans="22:22" x14ac:dyDescent="0.35">
      <c r="V27295" s="17"/>
    </row>
    <row r="27296" spans="22:22" x14ac:dyDescent="0.35">
      <c r="V27296" s="17"/>
    </row>
    <row r="27297" spans="22:22" x14ac:dyDescent="0.35">
      <c r="V27297" s="17"/>
    </row>
    <row r="27298" spans="22:22" x14ac:dyDescent="0.35">
      <c r="V27298" s="17"/>
    </row>
    <row r="27299" spans="22:22" x14ac:dyDescent="0.35">
      <c r="V27299" s="17"/>
    </row>
    <row r="27300" spans="22:22" x14ac:dyDescent="0.35">
      <c r="V27300" s="17"/>
    </row>
    <row r="27301" spans="22:22" x14ac:dyDescent="0.35">
      <c r="V27301" s="17"/>
    </row>
    <row r="27302" spans="22:22" x14ac:dyDescent="0.35">
      <c r="V27302" s="17"/>
    </row>
    <row r="27303" spans="22:22" x14ac:dyDescent="0.35">
      <c r="V27303" s="17"/>
    </row>
    <row r="27304" spans="22:22" x14ac:dyDescent="0.35">
      <c r="V27304" s="17"/>
    </row>
    <row r="27305" spans="22:22" x14ac:dyDescent="0.35">
      <c r="V27305" s="17"/>
    </row>
    <row r="27306" spans="22:22" x14ac:dyDescent="0.35">
      <c r="V27306" s="17"/>
    </row>
    <row r="27307" spans="22:22" x14ac:dyDescent="0.35">
      <c r="V27307" s="17"/>
    </row>
    <row r="27308" spans="22:22" x14ac:dyDescent="0.35">
      <c r="V27308" s="17"/>
    </row>
    <row r="27309" spans="22:22" x14ac:dyDescent="0.35">
      <c r="V27309" s="17"/>
    </row>
    <row r="27310" spans="22:22" x14ac:dyDescent="0.35">
      <c r="V27310" s="17"/>
    </row>
    <row r="27311" spans="22:22" x14ac:dyDescent="0.35">
      <c r="V27311" s="17"/>
    </row>
    <row r="27312" spans="22:22" x14ac:dyDescent="0.35">
      <c r="V27312" s="17"/>
    </row>
    <row r="27313" spans="22:22" x14ac:dyDescent="0.35">
      <c r="V27313" s="17"/>
    </row>
    <row r="27314" spans="22:22" x14ac:dyDescent="0.35">
      <c r="V27314" s="17"/>
    </row>
    <row r="27315" spans="22:22" x14ac:dyDescent="0.35">
      <c r="V27315" s="17"/>
    </row>
    <row r="27316" spans="22:22" x14ac:dyDescent="0.35">
      <c r="V27316" s="17"/>
    </row>
    <row r="27317" spans="22:22" x14ac:dyDescent="0.35">
      <c r="V27317" s="17"/>
    </row>
    <row r="27318" spans="22:22" x14ac:dyDescent="0.35">
      <c r="V27318" s="17"/>
    </row>
    <row r="27319" spans="22:22" x14ac:dyDescent="0.35">
      <c r="V27319" s="17"/>
    </row>
    <row r="27320" spans="22:22" x14ac:dyDescent="0.35">
      <c r="V27320" s="17"/>
    </row>
    <row r="27321" spans="22:22" x14ac:dyDescent="0.35">
      <c r="V27321" s="17"/>
    </row>
    <row r="27322" spans="22:22" x14ac:dyDescent="0.35">
      <c r="V27322" s="17"/>
    </row>
    <row r="27323" spans="22:22" x14ac:dyDescent="0.35">
      <c r="V27323" s="17"/>
    </row>
    <row r="27324" spans="22:22" x14ac:dyDescent="0.35">
      <c r="V27324" s="17"/>
    </row>
    <row r="27325" spans="22:22" x14ac:dyDescent="0.35">
      <c r="V27325" s="17"/>
    </row>
    <row r="27326" spans="22:22" x14ac:dyDescent="0.35">
      <c r="V27326" s="17"/>
    </row>
    <row r="27327" spans="22:22" x14ac:dyDescent="0.35">
      <c r="V27327" s="17"/>
    </row>
    <row r="27328" spans="22:22" x14ac:dyDescent="0.35">
      <c r="V27328" s="17"/>
    </row>
    <row r="27329" spans="22:22" x14ac:dyDescent="0.35">
      <c r="V27329" s="17"/>
    </row>
    <row r="27330" spans="22:22" x14ac:dyDescent="0.35">
      <c r="V27330" s="17"/>
    </row>
    <row r="27331" spans="22:22" x14ac:dyDescent="0.35">
      <c r="V27331" s="17"/>
    </row>
    <row r="27332" spans="22:22" x14ac:dyDescent="0.35">
      <c r="V27332" s="17"/>
    </row>
    <row r="27333" spans="22:22" x14ac:dyDescent="0.35">
      <c r="V27333" s="17"/>
    </row>
    <row r="27334" spans="22:22" x14ac:dyDescent="0.35">
      <c r="V27334" s="17"/>
    </row>
    <row r="27335" spans="22:22" x14ac:dyDescent="0.35">
      <c r="V27335" s="17"/>
    </row>
    <row r="27336" spans="22:22" x14ac:dyDescent="0.35">
      <c r="V27336" s="17"/>
    </row>
    <row r="27337" spans="22:22" x14ac:dyDescent="0.35">
      <c r="V27337" s="17"/>
    </row>
    <row r="27338" spans="22:22" x14ac:dyDescent="0.35">
      <c r="V27338" s="17"/>
    </row>
    <row r="27339" spans="22:22" x14ac:dyDescent="0.35">
      <c r="V27339" s="17"/>
    </row>
    <row r="27340" spans="22:22" x14ac:dyDescent="0.35">
      <c r="V27340" s="17"/>
    </row>
    <row r="27341" spans="22:22" x14ac:dyDescent="0.35">
      <c r="V27341" s="17"/>
    </row>
    <row r="27342" spans="22:22" x14ac:dyDescent="0.35">
      <c r="V27342" s="17"/>
    </row>
    <row r="27343" spans="22:22" x14ac:dyDescent="0.35">
      <c r="V27343" s="17"/>
    </row>
    <row r="27344" spans="22:22" x14ac:dyDescent="0.35">
      <c r="V27344" s="17"/>
    </row>
    <row r="27345" spans="22:22" x14ac:dyDescent="0.35">
      <c r="V27345" s="17"/>
    </row>
    <row r="27346" spans="22:22" x14ac:dyDescent="0.35">
      <c r="V27346" s="17"/>
    </row>
    <row r="27347" spans="22:22" x14ac:dyDescent="0.35">
      <c r="V27347" s="17"/>
    </row>
    <row r="27348" spans="22:22" x14ac:dyDescent="0.35">
      <c r="V27348" s="17"/>
    </row>
    <row r="27349" spans="22:22" x14ac:dyDescent="0.35">
      <c r="V27349" s="17"/>
    </row>
    <row r="27350" spans="22:22" x14ac:dyDescent="0.35">
      <c r="V27350" s="17"/>
    </row>
    <row r="27351" spans="22:22" x14ac:dyDescent="0.35">
      <c r="V27351" s="17"/>
    </row>
    <row r="27352" spans="22:22" x14ac:dyDescent="0.35">
      <c r="V27352" s="17"/>
    </row>
    <row r="27353" spans="22:22" x14ac:dyDescent="0.35">
      <c r="V27353" s="17"/>
    </row>
    <row r="27354" spans="22:22" x14ac:dyDescent="0.35">
      <c r="V27354" s="17"/>
    </row>
    <row r="27355" spans="22:22" x14ac:dyDescent="0.35">
      <c r="V27355" s="17"/>
    </row>
    <row r="27356" spans="22:22" x14ac:dyDescent="0.35">
      <c r="V27356" s="17"/>
    </row>
    <row r="27357" spans="22:22" x14ac:dyDescent="0.35">
      <c r="V27357" s="17"/>
    </row>
    <row r="27358" spans="22:22" x14ac:dyDescent="0.35">
      <c r="V27358" s="17"/>
    </row>
    <row r="27359" spans="22:22" x14ac:dyDescent="0.35">
      <c r="V27359" s="17"/>
    </row>
    <row r="27360" spans="22:22" x14ac:dyDescent="0.35">
      <c r="V27360" s="17"/>
    </row>
    <row r="27361" spans="22:22" x14ac:dyDescent="0.35">
      <c r="V27361" s="17"/>
    </row>
    <row r="27362" spans="22:22" x14ac:dyDescent="0.35">
      <c r="V27362" s="17"/>
    </row>
    <row r="27363" spans="22:22" x14ac:dyDescent="0.35">
      <c r="V27363" s="17"/>
    </row>
    <row r="27364" spans="22:22" x14ac:dyDescent="0.35">
      <c r="V27364" s="17"/>
    </row>
    <row r="27365" spans="22:22" x14ac:dyDescent="0.35">
      <c r="V27365" s="17"/>
    </row>
    <row r="27366" spans="22:22" x14ac:dyDescent="0.35">
      <c r="V27366" s="17"/>
    </row>
    <row r="27367" spans="22:22" x14ac:dyDescent="0.35">
      <c r="V27367" s="17"/>
    </row>
    <row r="27368" spans="22:22" x14ac:dyDescent="0.35">
      <c r="V27368" s="17"/>
    </row>
    <row r="27369" spans="22:22" x14ac:dyDescent="0.35">
      <c r="V27369" s="17"/>
    </row>
    <row r="27370" spans="22:22" x14ac:dyDescent="0.35">
      <c r="V27370" s="17"/>
    </row>
    <row r="27371" spans="22:22" x14ac:dyDescent="0.35">
      <c r="V27371" s="17"/>
    </row>
    <row r="27372" spans="22:22" x14ac:dyDescent="0.35">
      <c r="V27372" s="17"/>
    </row>
    <row r="27373" spans="22:22" x14ac:dyDescent="0.35">
      <c r="V27373" s="17"/>
    </row>
    <row r="27374" spans="22:22" x14ac:dyDescent="0.35">
      <c r="V27374" s="17"/>
    </row>
    <row r="27375" spans="22:22" x14ac:dyDescent="0.35">
      <c r="V27375" s="17"/>
    </row>
    <row r="27376" spans="22:22" x14ac:dyDescent="0.35">
      <c r="V27376" s="17"/>
    </row>
    <row r="27377" spans="22:22" x14ac:dyDescent="0.35">
      <c r="V27377" s="17"/>
    </row>
    <row r="27378" spans="22:22" x14ac:dyDescent="0.35">
      <c r="V27378" s="17"/>
    </row>
    <row r="27379" spans="22:22" x14ac:dyDescent="0.35">
      <c r="V27379" s="17"/>
    </row>
    <row r="27380" spans="22:22" x14ac:dyDescent="0.35">
      <c r="V27380" s="17"/>
    </row>
    <row r="27381" spans="22:22" x14ac:dyDescent="0.35">
      <c r="V27381" s="17"/>
    </row>
    <row r="27382" spans="22:22" x14ac:dyDescent="0.35">
      <c r="V27382" s="17"/>
    </row>
    <row r="27383" spans="22:22" x14ac:dyDescent="0.35">
      <c r="V27383" s="17"/>
    </row>
    <row r="27384" spans="22:22" x14ac:dyDescent="0.35">
      <c r="V27384" s="17"/>
    </row>
    <row r="27385" spans="22:22" x14ac:dyDescent="0.35">
      <c r="V27385" s="17"/>
    </row>
    <row r="27386" spans="22:22" x14ac:dyDescent="0.35">
      <c r="V27386" s="17"/>
    </row>
    <row r="27387" spans="22:22" x14ac:dyDescent="0.35">
      <c r="V27387" s="17"/>
    </row>
    <row r="27388" spans="22:22" x14ac:dyDescent="0.35">
      <c r="V27388" s="17"/>
    </row>
    <row r="27389" spans="22:22" x14ac:dyDescent="0.35">
      <c r="V27389" s="17"/>
    </row>
    <row r="27390" spans="22:22" x14ac:dyDescent="0.35">
      <c r="V27390" s="17"/>
    </row>
    <row r="27391" spans="22:22" x14ac:dyDescent="0.35">
      <c r="V27391" s="17"/>
    </row>
    <row r="27392" spans="22:22" x14ac:dyDescent="0.35">
      <c r="V27392" s="17"/>
    </row>
    <row r="27393" spans="22:22" x14ac:dyDescent="0.35">
      <c r="V27393" s="17"/>
    </row>
    <row r="27394" spans="22:22" x14ac:dyDescent="0.35">
      <c r="V27394" s="17"/>
    </row>
    <row r="27395" spans="22:22" x14ac:dyDescent="0.35">
      <c r="V27395" s="17"/>
    </row>
    <row r="27396" spans="22:22" x14ac:dyDescent="0.35">
      <c r="V27396" s="17"/>
    </row>
    <row r="27397" spans="22:22" x14ac:dyDescent="0.35">
      <c r="V27397" s="17"/>
    </row>
    <row r="27398" spans="22:22" x14ac:dyDescent="0.35">
      <c r="V27398" s="17"/>
    </row>
    <row r="27399" spans="22:22" x14ac:dyDescent="0.35">
      <c r="V27399" s="17"/>
    </row>
    <row r="27400" spans="22:22" x14ac:dyDescent="0.35">
      <c r="V27400" s="17"/>
    </row>
    <row r="27401" spans="22:22" x14ac:dyDescent="0.35">
      <c r="V27401" s="17"/>
    </row>
    <row r="27402" spans="22:22" x14ac:dyDescent="0.35">
      <c r="V27402" s="17"/>
    </row>
    <row r="27403" spans="22:22" x14ac:dyDescent="0.35">
      <c r="V27403" s="17"/>
    </row>
    <row r="27404" spans="22:22" x14ac:dyDescent="0.35">
      <c r="V27404" s="17"/>
    </row>
    <row r="27405" spans="22:22" x14ac:dyDescent="0.35">
      <c r="V27405" s="17"/>
    </row>
    <row r="27406" spans="22:22" x14ac:dyDescent="0.35">
      <c r="V27406" s="17"/>
    </row>
    <row r="27407" spans="22:22" x14ac:dyDescent="0.35">
      <c r="V27407" s="17"/>
    </row>
    <row r="27408" spans="22:22" x14ac:dyDescent="0.35">
      <c r="V27408" s="17"/>
    </row>
    <row r="27409" spans="22:22" x14ac:dyDescent="0.35">
      <c r="V27409" s="17"/>
    </row>
    <row r="27410" spans="22:22" x14ac:dyDescent="0.35">
      <c r="V27410" s="17"/>
    </row>
    <row r="27411" spans="22:22" x14ac:dyDescent="0.35">
      <c r="V27411" s="17"/>
    </row>
    <row r="27412" spans="22:22" x14ac:dyDescent="0.35">
      <c r="V27412" s="17"/>
    </row>
    <row r="27413" spans="22:22" x14ac:dyDescent="0.35">
      <c r="V27413" s="17"/>
    </row>
    <row r="27414" spans="22:22" x14ac:dyDescent="0.35">
      <c r="V27414" s="17"/>
    </row>
    <row r="27415" spans="22:22" x14ac:dyDescent="0.35">
      <c r="V27415" s="17"/>
    </row>
    <row r="27416" spans="22:22" x14ac:dyDescent="0.35">
      <c r="V27416" s="17"/>
    </row>
    <row r="27417" spans="22:22" x14ac:dyDescent="0.35">
      <c r="V27417" s="17"/>
    </row>
    <row r="27418" spans="22:22" x14ac:dyDescent="0.35">
      <c r="V27418" s="17"/>
    </row>
    <row r="27419" spans="22:22" x14ac:dyDescent="0.35">
      <c r="V27419" s="17"/>
    </row>
    <row r="27420" spans="22:22" x14ac:dyDescent="0.35">
      <c r="V27420" s="17"/>
    </row>
    <row r="27421" spans="22:22" x14ac:dyDescent="0.35">
      <c r="V27421" s="17"/>
    </row>
    <row r="27422" spans="22:22" x14ac:dyDescent="0.35">
      <c r="V27422" s="17"/>
    </row>
    <row r="27423" spans="22:22" x14ac:dyDescent="0.35">
      <c r="V27423" s="17"/>
    </row>
    <row r="27424" spans="22:22" x14ac:dyDescent="0.35">
      <c r="V27424" s="17"/>
    </row>
    <row r="27425" spans="22:22" x14ac:dyDescent="0.35">
      <c r="V27425" s="17"/>
    </row>
    <row r="27426" spans="22:22" x14ac:dyDescent="0.35">
      <c r="V27426" s="17"/>
    </row>
    <row r="27427" spans="22:22" x14ac:dyDescent="0.35">
      <c r="V27427" s="17"/>
    </row>
    <row r="27428" spans="22:22" x14ac:dyDescent="0.35">
      <c r="V27428" s="17"/>
    </row>
    <row r="27429" spans="22:22" x14ac:dyDescent="0.35">
      <c r="V27429" s="17"/>
    </row>
    <row r="27430" spans="22:22" x14ac:dyDescent="0.35">
      <c r="V27430" s="17"/>
    </row>
    <row r="27431" spans="22:22" x14ac:dyDescent="0.35">
      <c r="V27431" s="17"/>
    </row>
    <row r="27432" spans="22:22" x14ac:dyDescent="0.35">
      <c r="V27432" s="17"/>
    </row>
    <row r="27433" spans="22:22" x14ac:dyDescent="0.35">
      <c r="V27433" s="17"/>
    </row>
    <row r="27434" spans="22:22" x14ac:dyDescent="0.35">
      <c r="V27434" s="17"/>
    </row>
    <row r="27435" spans="22:22" x14ac:dyDescent="0.35">
      <c r="V27435" s="17"/>
    </row>
    <row r="27436" spans="22:22" x14ac:dyDescent="0.35">
      <c r="V27436" s="17"/>
    </row>
    <row r="27437" spans="22:22" x14ac:dyDescent="0.35">
      <c r="V27437" s="17"/>
    </row>
    <row r="27438" spans="22:22" x14ac:dyDescent="0.35">
      <c r="V27438" s="17"/>
    </row>
    <row r="27439" spans="22:22" x14ac:dyDescent="0.35">
      <c r="V27439" s="17"/>
    </row>
    <row r="27440" spans="22:22" x14ac:dyDescent="0.35">
      <c r="V27440" s="17"/>
    </row>
    <row r="27441" spans="22:22" x14ac:dyDescent="0.35">
      <c r="V27441" s="17"/>
    </row>
    <row r="27442" spans="22:22" x14ac:dyDescent="0.35">
      <c r="V27442" s="17"/>
    </row>
    <row r="27443" spans="22:22" x14ac:dyDescent="0.35">
      <c r="V27443" s="17"/>
    </row>
    <row r="27444" spans="22:22" x14ac:dyDescent="0.35">
      <c r="V27444" s="17"/>
    </row>
    <row r="27445" spans="22:22" x14ac:dyDescent="0.35">
      <c r="V27445" s="17"/>
    </row>
    <row r="27446" spans="22:22" x14ac:dyDescent="0.35">
      <c r="V27446" s="17"/>
    </row>
    <row r="27447" spans="22:22" x14ac:dyDescent="0.35">
      <c r="V27447" s="17"/>
    </row>
    <row r="27448" spans="22:22" x14ac:dyDescent="0.35">
      <c r="V27448" s="17"/>
    </row>
    <row r="27449" spans="22:22" x14ac:dyDescent="0.35">
      <c r="V27449" s="17"/>
    </row>
    <row r="27450" spans="22:22" x14ac:dyDescent="0.35">
      <c r="V27450" s="17"/>
    </row>
    <row r="27451" spans="22:22" x14ac:dyDescent="0.35">
      <c r="V27451" s="17"/>
    </row>
    <row r="27452" spans="22:22" x14ac:dyDescent="0.35">
      <c r="V27452" s="17"/>
    </row>
    <row r="27453" spans="22:22" x14ac:dyDescent="0.35">
      <c r="V27453" s="17"/>
    </row>
    <row r="27454" spans="22:22" x14ac:dyDescent="0.35">
      <c r="V27454" s="17"/>
    </row>
    <row r="27455" spans="22:22" x14ac:dyDescent="0.35">
      <c r="V27455" s="17"/>
    </row>
    <row r="27456" spans="22:22" x14ac:dyDescent="0.35">
      <c r="V27456" s="17"/>
    </row>
    <row r="27457" spans="22:22" x14ac:dyDescent="0.35">
      <c r="V27457" s="17"/>
    </row>
    <row r="27458" spans="22:22" x14ac:dyDescent="0.35">
      <c r="V27458" s="17"/>
    </row>
    <row r="27459" spans="22:22" x14ac:dyDescent="0.35">
      <c r="V27459" s="17"/>
    </row>
    <row r="27460" spans="22:22" x14ac:dyDescent="0.35">
      <c r="V27460" s="17"/>
    </row>
    <row r="27461" spans="22:22" x14ac:dyDescent="0.35">
      <c r="V27461" s="17"/>
    </row>
    <row r="27462" spans="22:22" x14ac:dyDescent="0.35">
      <c r="V27462" s="17"/>
    </row>
    <row r="27463" spans="22:22" x14ac:dyDescent="0.35">
      <c r="V27463" s="17"/>
    </row>
    <row r="27464" spans="22:22" x14ac:dyDescent="0.35">
      <c r="V27464" s="17"/>
    </row>
    <row r="27465" spans="22:22" x14ac:dyDescent="0.35">
      <c r="V27465" s="17"/>
    </row>
    <row r="27466" spans="22:22" x14ac:dyDescent="0.35">
      <c r="V27466" s="17"/>
    </row>
    <row r="27467" spans="22:22" x14ac:dyDescent="0.35">
      <c r="V27467" s="17"/>
    </row>
    <row r="27468" spans="22:22" x14ac:dyDescent="0.35">
      <c r="V27468" s="17"/>
    </row>
    <row r="27469" spans="22:22" x14ac:dyDescent="0.35">
      <c r="V27469" s="17"/>
    </row>
    <row r="27470" spans="22:22" x14ac:dyDescent="0.35">
      <c r="V27470" s="17"/>
    </row>
    <row r="27471" spans="22:22" x14ac:dyDescent="0.35">
      <c r="V27471" s="17"/>
    </row>
    <row r="27472" spans="22:22" x14ac:dyDescent="0.35">
      <c r="V27472" s="17"/>
    </row>
    <row r="27473" spans="22:22" x14ac:dyDescent="0.35">
      <c r="V27473" s="17"/>
    </row>
    <row r="27474" spans="22:22" x14ac:dyDescent="0.35">
      <c r="V27474" s="17"/>
    </row>
    <row r="27475" spans="22:22" x14ac:dyDescent="0.35">
      <c r="V27475" s="17"/>
    </row>
    <row r="27476" spans="22:22" x14ac:dyDescent="0.35">
      <c r="V27476" s="17"/>
    </row>
    <row r="27477" spans="22:22" x14ac:dyDescent="0.35">
      <c r="V27477" s="17"/>
    </row>
    <row r="27478" spans="22:22" x14ac:dyDescent="0.35">
      <c r="V27478" s="17"/>
    </row>
    <row r="27479" spans="22:22" x14ac:dyDescent="0.35">
      <c r="V27479" s="17"/>
    </row>
    <row r="27480" spans="22:22" x14ac:dyDescent="0.35">
      <c r="V27480" s="17"/>
    </row>
    <row r="27481" spans="22:22" x14ac:dyDescent="0.35">
      <c r="V27481" s="17"/>
    </row>
    <row r="27482" spans="22:22" x14ac:dyDescent="0.35">
      <c r="V27482" s="17"/>
    </row>
    <row r="27483" spans="22:22" x14ac:dyDescent="0.35">
      <c r="V27483" s="17"/>
    </row>
    <row r="27484" spans="22:22" x14ac:dyDescent="0.35">
      <c r="V27484" s="17"/>
    </row>
    <row r="27485" spans="22:22" x14ac:dyDescent="0.35">
      <c r="V27485" s="17"/>
    </row>
    <row r="27486" spans="22:22" x14ac:dyDescent="0.35">
      <c r="V27486" s="17"/>
    </row>
    <row r="27487" spans="22:22" x14ac:dyDescent="0.35">
      <c r="V27487" s="17"/>
    </row>
    <row r="27488" spans="22:22" x14ac:dyDescent="0.35">
      <c r="V27488" s="17"/>
    </row>
    <row r="27489" spans="22:22" x14ac:dyDescent="0.35">
      <c r="V27489" s="17"/>
    </row>
    <row r="27490" spans="22:22" x14ac:dyDescent="0.35">
      <c r="V27490" s="17"/>
    </row>
    <row r="27491" spans="22:22" x14ac:dyDescent="0.35">
      <c r="V27491" s="17"/>
    </row>
    <row r="27492" spans="22:22" x14ac:dyDescent="0.35">
      <c r="V27492" s="17"/>
    </row>
    <row r="27493" spans="22:22" x14ac:dyDescent="0.35">
      <c r="V27493" s="17"/>
    </row>
    <row r="27494" spans="22:22" x14ac:dyDescent="0.35">
      <c r="V27494" s="17"/>
    </row>
    <row r="27495" spans="22:22" x14ac:dyDescent="0.35">
      <c r="V27495" s="17"/>
    </row>
    <row r="27496" spans="22:22" x14ac:dyDescent="0.35">
      <c r="V27496" s="17"/>
    </row>
    <row r="27497" spans="22:22" x14ac:dyDescent="0.35">
      <c r="V27497" s="17"/>
    </row>
    <row r="27498" spans="22:22" x14ac:dyDescent="0.35">
      <c r="V27498" s="17"/>
    </row>
    <row r="27499" spans="22:22" x14ac:dyDescent="0.35">
      <c r="V27499" s="17"/>
    </row>
    <row r="27500" spans="22:22" x14ac:dyDescent="0.35">
      <c r="V27500" s="17"/>
    </row>
    <row r="27501" spans="22:22" x14ac:dyDescent="0.35">
      <c r="V27501" s="17"/>
    </row>
    <row r="27502" spans="22:22" x14ac:dyDescent="0.35">
      <c r="V27502" s="17"/>
    </row>
    <row r="27503" spans="22:22" x14ac:dyDescent="0.35">
      <c r="V27503" s="17"/>
    </row>
    <row r="27504" spans="22:22" x14ac:dyDescent="0.35">
      <c r="V27504" s="17"/>
    </row>
    <row r="27505" spans="22:22" x14ac:dyDescent="0.35">
      <c r="V27505" s="17"/>
    </row>
    <row r="27506" spans="22:22" x14ac:dyDescent="0.35">
      <c r="V27506" s="17"/>
    </row>
    <row r="27507" spans="22:22" x14ac:dyDescent="0.35">
      <c r="V27507" s="17"/>
    </row>
    <row r="27508" spans="22:22" x14ac:dyDescent="0.35">
      <c r="V27508" s="17"/>
    </row>
    <row r="27509" spans="22:22" x14ac:dyDescent="0.35">
      <c r="V27509" s="17"/>
    </row>
    <row r="27510" spans="22:22" x14ac:dyDescent="0.35">
      <c r="V27510" s="17"/>
    </row>
    <row r="27511" spans="22:22" x14ac:dyDescent="0.35">
      <c r="V27511" s="17"/>
    </row>
    <row r="27512" spans="22:22" x14ac:dyDescent="0.35">
      <c r="V27512" s="17"/>
    </row>
    <row r="27513" spans="22:22" x14ac:dyDescent="0.35">
      <c r="V27513" s="17"/>
    </row>
    <row r="27514" spans="22:22" x14ac:dyDescent="0.35">
      <c r="V27514" s="17"/>
    </row>
    <row r="27515" spans="22:22" x14ac:dyDescent="0.35">
      <c r="V27515" s="17"/>
    </row>
    <row r="27516" spans="22:22" x14ac:dyDescent="0.35">
      <c r="V27516" s="17"/>
    </row>
    <row r="27517" spans="22:22" x14ac:dyDescent="0.35">
      <c r="V27517" s="17"/>
    </row>
    <row r="27518" spans="22:22" x14ac:dyDescent="0.35">
      <c r="V27518" s="17"/>
    </row>
    <row r="27519" spans="22:22" x14ac:dyDescent="0.35">
      <c r="V27519" s="17"/>
    </row>
    <row r="27520" spans="22:22" x14ac:dyDescent="0.35">
      <c r="V27520" s="17"/>
    </row>
    <row r="27521" spans="22:22" x14ac:dyDescent="0.35">
      <c r="V27521" s="17"/>
    </row>
    <row r="27522" spans="22:22" x14ac:dyDescent="0.35">
      <c r="V27522" s="17"/>
    </row>
    <row r="27523" spans="22:22" x14ac:dyDescent="0.35">
      <c r="V27523" s="17"/>
    </row>
    <row r="27524" spans="22:22" x14ac:dyDescent="0.35">
      <c r="V27524" s="17"/>
    </row>
    <row r="27525" spans="22:22" x14ac:dyDescent="0.35">
      <c r="V27525" s="17"/>
    </row>
    <row r="27526" spans="22:22" x14ac:dyDescent="0.35">
      <c r="V27526" s="17"/>
    </row>
    <row r="27527" spans="22:22" x14ac:dyDescent="0.35">
      <c r="V27527" s="17"/>
    </row>
    <row r="27528" spans="22:22" x14ac:dyDescent="0.35">
      <c r="V27528" s="17"/>
    </row>
    <row r="27529" spans="22:22" x14ac:dyDescent="0.35">
      <c r="V27529" s="17"/>
    </row>
    <row r="27530" spans="22:22" x14ac:dyDescent="0.35">
      <c r="V27530" s="17"/>
    </row>
    <row r="27531" spans="22:22" x14ac:dyDescent="0.35">
      <c r="V27531" s="17"/>
    </row>
    <row r="27532" spans="22:22" x14ac:dyDescent="0.35">
      <c r="V27532" s="17"/>
    </row>
    <row r="27533" spans="22:22" x14ac:dyDescent="0.35">
      <c r="V27533" s="17"/>
    </row>
    <row r="27534" spans="22:22" x14ac:dyDescent="0.35">
      <c r="V27534" s="17"/>
    </row>
    <row r="27535" spans="22:22" x14ac:dyDescent="0.35">
      <c r="V27535" s="17"/>
    </row>
    <row r="27536" spans="22:22" x14ac:dyDescent="0.35">
      <c r="V27536" s="17"/>
    </row>
    <row r="27537" spans="22:22" x14ac:dyDescent="0.35">
      <c r="V27537" s="17"/>
    </row>
    <row r="27538" spans="22:22" x14ac:dyDescent="0.35">
      <c r="V27538" s="17"/>
    </row>
    <row r="27539" spans="22:22" x14ac:dyDescent="0.35">
      <c r="V27539" s="17"/>
    </row>
    <row r="27540" spans="22:22" x14ac:dyDescent="0.35">
      <c r="V27540" s="17"/>
    </row>
    <row r="27541" spans="22:22" x14ac:dyDescent="0.35">
      <c r="V27541" s="17"/>
    </row>
    <row r="27542" spans="22:22" x14ac:dyDescent="0.35">
      <c r="V27542" s="17"/>
    </row>
    <row r="27543" spans="22:22" x14ac:dyDescent="0.35">
      <c r="V27543" s="17"/>
    </row>
    <row r="27544" spans="22:22" x14ac:dyDescent="0.35">
      <c r="V27544" s="17"/>
    </row>
    <row r="27545" spans="22:22" x14ac:dyDescent="0.35">
      <c r="V27545" s="17"/>
    </row>
    <row r="27546" spans="22:22" x14ac:dyDescent="0.35">
      <c r="V27546" s="17"/>
    </row>
    <row r="27547" spans="22:22" x14ac:dyDescent="0.35">
      <c r="V27547" s="17"/>
    </row>
    <row r="27548" spans="22:22" x14ac:dyDescent="0.35">
      <c r="V27548" s="17"/>
    </row>
    <row r="27549" spans="22:22" x14ac:dyDescent="0.35">
      <c r="V27549" s="17"/>
    </row>
    <row r="27550" spans="22:22" x14ac:dyDescent="0.35">
      <c r="V27550" s="17"/>
    </row>
    <row r="27551" spans="22:22" x14ac:dyDescent="0.35">
      <c r="V27551" s="17"/>
    </row>
    <row r="27552" spans="22:22" x14ac:dyDescent="0.35">
      <c r="V27552" s="17"/>
    </row>
    <row r="27553" spans="22:22" x14ac:dyDescent="0.35">
      <c r="V27553" s="17"/>
    </row>
    <row r="27554" spans="22:22" x14ac:dyDescent="0.35">
      <c r="V27554" s="17"/>
    </row>
    <row r="27555" spans="22:22" x14ac:dyDescent="0.35">
      <c r="V27555" s="17"/>
    </row>
    <row r="27556" spans="22:22" x14ac:dyDescent="0.35">
      <c r="V27556" s="17"/>
    </row>
    <row r="27557" spans="22:22" x14ac:dyDescent="0.35">
      <c r="V27557" s="17"/>
    </row>
    <row r="27558" spans="22:22" x14ac:dyDescent="0.35">
      <c r="V27558" s="17"/>
    </row>
    <row r="27559" spans="22:22" x14ac:dyDescent="0.35">
      <c r="V27559" s="17"/>
    </row>
    <row r="27560" spans="22:22" x14ac:dyDescent="0.35">
      <c r="V27560" s="17"/>
    </row>
    <row r="27561" spans="22:22" x14ac:dyDescent="0.35">
      <c r="V27561" s="17"/>
    </row>
    <row r="27562" spans="22:22" x14ac:dyDescent="0.35">
      <c r="V27562" s="17"/>
    </row>
    <row r="27563" spans="22:22" x14ac:dyDescent="0.35">
      <c r="V27563" s="17"/>
    </row>
    <row r="27564" spans="22:22" x14ac:dyDescent="0.35">
      <c r="V27564" s="17"/>
    </row>
    <row r="27565" spans="22:22" x14ac:dyDescent="0.35">
      <c r="V27565" s="17"/>
    </row>
    <row r="27566" spans="22:22" x14ac:dyDescent="0.35">
      <c r="V27566" s="17"/>
    </row>
    <row r="27567" spans="22:22" x14ac:dyDescent="0.35">
      <c r="V27567" s="17"/>
    </row>
    <row r="27568" spans="22:22" x14ac:dyDescent="0.35">
      <c r="V27568" s="17"/>
    </row>
    <row r="27569" spans="22:22" x14ac:dyDescent="0.35">
      <c r="V27569" s="17"/>
    </row>
    <row r="27570" spans="22:22" x14ac:dyDescent="0.35">
      <c r="V27570" s="17"/>
    </row>
    <row r="27571" spans="22:22" x14ac:dyDescent="0.35">
      <c r="V27571" s="17"/>
    </row>
    <row r="27572" spans="22:22" x14ac:dyDescent="0.35">
      <c r="V27572" s="17"/>
    </row>
    <row r="27573" spans="22:22" x14ac:dyDescent="0.35">
      <c r="V27573" s="17"/>
    </row>
    <row r="27574" spans="22:22" x14ac:dyDescent="0.35">
      <c r="V27574" s="17"/>
    </row>
    <row r="27575" spans="22:22" x14ac:dyDescent="0.35">
      <c r="V27575" s="17"/>
    </row>
    <row r="27576" spans="22:22" x14ac:dyDescent="0.35">
      <c r="V27576" s="17"/>
    </row>
    <row r="27577" spans="22:22" x14ac:dyDescent="0.35">
      <c r="V27577" s="17"/>
    </row>
    <row r="27578" spans="22:22" x14ac:dyDescent="0.35">
      <c r="V27578" s="17"/>
    </row>
    <row r="27579" spans="22:22" x14ac:dyDescent="0.35">
      <c r="V27579" s="17"/>
    </row>
    <row r="27580" spans="22:22" x14ac:dyDescent="0.35">
      <c r="V27580" s="17"/>
    </row>
    <row r="27581" spans="22:22" x14ac:dyDescent="0.35">
      <c r="V27581" s="17"/>
    </row>
    <row r="27582" spans="22:22" x14ac:dyDescent="0.35">
      <c r="V27582" s="17"/>
    </row>
    <row r="27583" spans="22:22" x14ac:dyDescent="0.35">
      <c r="V27583" s="17"/>
    </row>
    <row r="27584" spans="22:22" x14ac:dyDescent="0.35">
      <c r="V27584" s="17"/>
    </row>
    <row r="27585" spans="22:22" x14ac:dyDescent="0.35">
      <c r="V27585" s="17"/>
    </row>
    <row r="27586" spans="22:22" x14ac:dyDescent="0.35">
      <c r="V27586" s="17"/>
    </row>
    <row r="27587" spans="22:22" x14ac:dyDescent="0.35">
      <c r="V27587" s="17"/>
    </row>
    <row r="27588" spans="22:22" x14ac:dyDescent="0.35">
      <c r="V27588" s="17"/>
    </row>
    <row r="27589" spans="22:22" x14ac:dyDescent="0.35">
      <c r="V27589" s="17"/>
    </row>
    <row r="27590" spans="22:22" x14ac:dyDescent="0.35">
      <c r="V27590" s="17"/>
    </row>
    <row r="27591" spans="22:22" x14ac:dyDescent="0.35">
      <c r="V27591" s="17"/>
    </row>
    <row r="27592" spans="22:22" x14ac:dyDescent="0.35">
      <c r="V27592" s="17"/>
    </row>
    <row r="27593" spans="22:22" x14ac:dyDescent="0.35">
      <c r="V27593" s="17"/>
    </row>
    <row r="27594" spans="22:22" x14ac:dyDescent="0.35">
      <c r="V27594" s="17"/>
    </row>
    <row r="27595" spans="22:22" x14ac:dyDescent="0.35">
      <c r="V27595" s="17"/>
    </row>
    <row r="27596" spans="22:22" x14ac:dyDescent="0.35">
      <c r="V27596" s="17"/>
    </row>
    <row r="27597" spans="22:22" x14ac:dyDescent="0.35">
      <c r="V27597" s="17"/>
    </row>
    <row r="27598" spans="22:22" x14ac:dyDescent="0.35">
      <c r="V27598" s="17"/>
    </row>
    <row r="27599" spans="22:22" x14ac:dyDescent="0.35">
      <c r="V27599" s="17"/>
    </row>
    <row r="27600" spans="22:22" x14ac:dyDescent="0.35">
      <c r="V27600" s="17"/>
    </row>
    <row r="27601" spans="22:22" x14ac:dyDescent="0.35">
      <c r="V27601" s="17"/>
    </row>
    <row r="27602" spans="22:22" x14ac:dyDescent="0.35">
      <c r="V27602" s="17"/>
    </row>
    <row r="27603" spans="22:22" x14ac:dyDescent="0.35">
      <c r="V27603" s="17"/>
    </row>
    <row r="27604" spans="22:22" x14ac:dyDescent="0.35">
      <c r="V27604" s="17"/>
    </row>
    <row r="27605" spans="22:22" x14ac:dyDescent="0.35">
      <c r="V27605" s="17"/>
    </row>
    <row r="27606" spans="22:22" x14ac:dyDescent="0.35">
      <c r="V27606" s="17"/>
    </row>
    <row r="27607" spans="22:22" x14ac:dyDescent="0.35">
      <c r="V27607" s="17"/>
    </row>
    <row r="27608" spans="22:22" x14ac:dyDescent="0.35">
      <c r="V27608" s="17"/>
    </row>
    <row r="27609" spans="22:22" x14ac:dyDescent="0.35">
      <c r="V27609" s="17"/>
    </row>
    <row r="27610" spans="22:22" x14ac:dyDescent="0.35">
      <c r="V27610" s="17"/>
    </row>
    <row r="27611" spans="22:22" x14ac:dyDescent="0.35">
      <c r="V27611" s="17"/>
    </row>
    <row r="27612" spans="22:22" x14ac:dyDescent="0.35">
      <c r="V27612" s="17"/>
    </row>
    <row r="27613" spans="22:22" x14ac:dyDescent="0.35">
      <c r="V27613" s="17"/>
    </row>
    <row r="27614" spans="22:22" x14ac:dyDescent="0.35">
      <c r="V27614" s="17"/>
    </row>
    <row r="27615" spans="22:22" x14ac:dyDescent="0.35">
      <c r="V27615" s="17"/>
    </row>
    <row r="27616" spans="22:22" x14ac:dyDescent="0.35">
      <c r="V27616" s="17"/>
    </row>
    <row r="27617" spans="22:22" x14ac:dyDescent="0.35">
      <c r="V27617" s="17"/>
    </row>
    <row r="27618" spans="22:22" x14ac:dyDescent="0.35">
      <c r="V27618" s="17"/>
    </row>
    <row r="27619" spans="22:22" x14ac:dyDescent="0.35">
      <c r="V27619" s="17"/>
    </row>
    <row r="27620" spans="22:22" x14ac:dyDescent="0.35">
      <c r="V27620" s="17"/>
    </row>
    <row r="27621" spans="22:22" x14ac:dyDescent="0.35">
      <c r="V27621" s="17"/>
    </row>
    <row r="27622" spans="22:22" x14ac:dyDescent="0.35">
      <c r="V27622" s="17"/>
    </row>
    <row r="27623" spans="22:22" x14ac:dyDescent="0.35">
      <c r="V27623" s="17"/>
    </row>
    <row r="27624" spans="22:22" x14ac:dyDescent="0.35">
      <c r="V27624" s="17"/>
    </row>
    <row r="27625" spans="22:22" x14ac:dyDescent="0.35">
      <c r="V27625" s="17"/>
    </row>
    <row r="27626" spans="22:22" x14ac:dyDescent="0.35">
      <c r="V27626" s="17"/>
    </row>
    <row r="27627" spans="22:22" x14ac:dyDescent="0.35">
      <c r="V27627" s="17"/>
    </row>
    <row r="27628" spans="22:22" x14ac:dyDescent="0.35">
      <c r="V27628" s="17"/>
    </row>
    <row r="27629" spans="22:22" x14ac:dyDescent="0.35">
      <c r="V27629" s="17"/>
    </row>
    <row r="27630" spans="22:22" x14ac:dyDescent="0.35">
      <c r="V27630" s="17"/>
    </row>
    <row r="27631" spans="22:22" x14ac:dyDescent="0.35">
      <c r="V27631" s="17"/>
    </row>
    <row r="27632" spans="22:22" x14ac:dyDescent="0.35">
      <c r="V27632" s="17"/>
    </row>
    <row r="27633" spans="22:22" x14ac:dyDescent="0.35">
      <c r="V27633" s="17"/>
    </row>
    <row r="27634" spans="22:22" x14ac:dyDescent="0.35">
      <c r="V27634" s="17"/>
    </row>
    <row r="27635" spans="22:22" x14ac:dyDescent="0.35">
      <c r="V27635" s="17"/>
    </row>
    <row r="27636" spans="22:22" x14ac:dyDescent="0.35">
      <c r="V27636" s="17"/>
    </row>
    <row r="27637" spans="22:22" x14ac:dyDescent="0.35">
      <c r="V27637" s="17"/>
    </row>
    <row r="27638" spans="22:22" x14ac:dyDescent="0.35">
      <c r="V27638" s="17"/>
    </row>
    <row r="27639" spans="22:22" x14ac:dyDescent="0.35">
      <c r="V27639" s="17"/>
    </row>
    <row r="27640" spans="22:22" x14ac:dyDescent="0.35">
      <c r="V27640" s="17"/>
    </row>
    <row r="27641" spans="22:22" x14ac:dyDescent="0.35">
      <c r="V27641" s="17"/>
    </row>
    <row r="27642" spans="22:22" x14ac:dyDescent="0.35">
      <c r="V27642" s="17"/>
    </row>
    <row r="27643" spans="22:22" x14ac:dyDescent="0.35">
      <c r="V27643" s="17"/>
    </row>
    <row r="27644" spans="22:22" x14ac:dyDescent="0.35">
      <c r="V27644" s="17"/>
    </row>
    <row r="27645" spans="22:22" x14ac:dyDescent="0.35">
      <c r="V27645" s="17"/>
    </row>
    <row r="27646" spans="22:22" x14ac:dyDescent="0.35">
      <c r="V27646" s="17"/>
    </row>
    <row r="27647" spans="22:22" x14ac:dyDescent="0.35">
      <c r="V27647" s="17"/>
    </row>
    <row r="27648" spans="22:22" x14ac:dyDescent="0.35">
      <c r="V27648" s="17"/>
    </row>
    <row r="27649" spans="22:22" x14ac:dyDescent="0.35">
      <c r="V27649" s="17"/>
    </row>
    <row r="27650" spans="22:22" x14ac:dyDescent="0.35">
      <c r="V27650" s="17"/>
    </row>
    <row r="27651" spans="22:22" x14ac:dyDescent="0.35">
      <c r="V27651" s="17"/>
    </row>
    <row r="27652" spans="22:22" x14ac:dyDescent="0.35">
      <c r="V27652" s="17"/>
    </row>
    <row r="27653" spans="22:22" x14ac:dyDescent="0.35">
      <c r="V27653" s="17"/>
    </row>
    <row r="27654" spans="22:22" x14ac:dyDescent="0.35">
      <c r="V27654" s="17"/>
    </row>
    <row r="27655" spans="22:22" x14ac:dyDescent="0.35">
      <c r="V27655" s="17"/>
    </row>
    <row r="27656" spans="22:22" x14ac:dyDescent="0.35">
      <c r="V27656" s="17"/>
    </row>
    <row r="27657" spans="22:22" x14ac:dyDescent="0.35">
      <c r="V27657" s="17"/>
    </row>
    <row r="27658" spans="22:22" x14ac:dyDescent="0.35">
      <c r="V27658" s="17"/>
    </row>
    <row r="27659" spans="22:22" x14ac:dyDescent="0.35">
      <c r="V27659" s="17"/>
    </row>
    <row r="27660" spans="22:22" x14ac:dyDescent="0.35">
      <c r="V27660" s="17"/>
    </row>
    <row r="27661" spans="22:22" x14ac:dyDescent="0.35">
      <c r="V27661" s="17"/>
    </row>
    <row r="27662" spans="22:22" x14ac:dyDescent="0.35">
      <c r="V27662" s="17"/>
    </row>
    <row r="27663" spans="22:22" x14ac:dyDescent="0.35">
      <c r="V27663" s="17"/>
    </row>
    <row r="27664" spans="22:22" x14ac:dyDescent="0.35">
      <c r="V27664" s="17"/>
    </row>
    <row r="27665" spans="22:22" x14ac:dyDescent="0.35">
      <c r="V27665" s="17"/>
    </row>
    <row r="27666" spans="22:22" x14ac:dyDescent="0.35">
      <c r="V27666" s="17"/>
    </row>
    <row r="27667" spans="22:22" x14ac:dyDescent="0.35">
      <c r="V27667" s="17"/>
    </row>
    <row r="27668" spans="22:22" x14ac:dyDescent="0.35">
      <c r="V27668" s="17"/>
    </row>
    <row r="27669" spans="22:22" x14ac:dyDescent="0.35">
      <c r="V27669" s="17"/>
    </row>
    <row r="27670" spans="22:22" x14ac:dyDescent="0.35">
      <c r="V27670" s="17"/>
    </row>
    <row r="27671" spans="22:22" x14ac:dyDescent="0.35">
      <c r="V27671" s="17"/>
    </row>
    <row r="27672" spans="22:22" x14ac:dyDescent="0.35">
      <c r="V27672" s="17"/>
    </row>
    <row r="27673" spans="22:22" x14ac:dyDescent="0.35">
      <c r="V27673" s="17"/>
    </row>
    <row r="27674" spans="22:22" x14ac:dyDescent="0.35">
      <c r="V27674" s="17"/>
    </row>
    <row r="27675" spans="22:22" x14ac:dyDescent="0.35">
      <c r="V27675" s="17"/>
    </row>
    <row r="27676" spans="22:22" x14ac:dyDescent="0.35">
      <c r="V27676" s="17"/>
    </row>
    <row r="27677" spans="22:22" x14ac:dyDescent="0.35">
      <c r="V27677" s="17"/>
    </row>
    <row r="27678" spans="22:22" x14ac:dyDescent="0.35">
      <c r="V27678" s="17"/>
    </row>
    <row r="27679" spans="22:22" x14ac:dyDescent="0.35">
      <c r="V27679" s="17"/>
    </row>
    <row r="27680" spans="22:22" x14ac:dyDescent="0.35">
      <c r="V27680" s="17"/>
    </row>
    <row r="27681" spans="22:22" x14ac:dyDescent="0.35">
      <c r="V27681" s="17"/>
    </row>
    <row r="27682" spans="22:22" x14ac:dyDescent="0.35">
      <c r="V27682" s="17"/>
    </row>
    <row r="27683" spans="22:22" x14ac:dyDescent="0.35">
      <c r="V27683" s="17"/>
    </row>
    <row r="27684" spans="22:22" x14ac:dyDescent="0.35">
      <c r="V27684" s="17"/>
    </row>
    <row r="27685" spans="22:22" x14ac:dyDescent="0.35">
      <c r="V27685" s="17"/>
    </row>
    <row r="27686" spans="22:22" x14ac:dyDescent="0.35">
      <c r="V27686" s="17"/>
    </row>
    <row r="27687" spans="22:22" x14ac:dyDescent="0.35">
      <c r="V27687" s="17"/>
    </row>
    <row r="27688" spans="22:22" x14ac:dyDescent="0.35">
      <c r="V27688" s="17"/>
    </row>
    <row r="27689" spans="22:22" x14ac:dyDescent="0.35">
      <c r="V27689" s="17"/>
    </row>
    <row r="27690" spans="22:22" x14ac:dyDescent="0.35">
      <c r="V27690" s="17"/>
    </row>
    <row r="27691" spans="22:22" x14ac:dyDescent="0.35">
      <c r="V27691" s="17"/>
    </row>
    <row r="27692" spans="22:22" x14ac:dyDescent="0.35">
      <c r="V27692" s="17"/>
    </row>
    <row r="27693" spans="22:22" x14ac:dyDescent="0.35">
      <c r="V27693" s="17"/>
    </row>
    <row r="27694" spans="22:22" x14ac:dyDescent="0.35">
      <c r="V27694" s="17"/>
    </row>
    <row r="27695" spans="22:22" x14ac:dyDescent="0.35">
      <c r="V27695" s="17"/>
    </row>
    <row r="27696" spans="22:22" x14ac:dyDescent="0.35">
      <c r="V27696" s="17"/>
    </row>
    <row r="27697" spans="22:22" x14ac:dyDescent="0.35">
      <c r="V27697" s="17"/>
    </row>
    <row r="27698" spans="22:22" x14ac:dyDescent="0.35">
      <c r="V27698" s="17"/>
    </row>
    <row r="27699" spans="22:22" x14ac:dyDescent="0.35">
      <c r="V27699" s="17"/>
    </row>
    <row r="27700" spans="22:22" x14ac:dyDescent="0.35">
      <c r="V27700" s="17"/>
    </row>
    <row r="27701" spans="22:22" x14ac:dyDescent="0.35">
      <c r="V27701" s="17"/>
    </row>
    <row r="27702" spans="22:22" x14ac:dyDescent="0.35">
      <c r="V27702" s="17"/>
    </row>
    <row r="27703" spans="22:22" x14ac:dyDescent="0.35">
      <c r="V27703" s="17"/>
    </row>
    <row r="27704" spans="22:22" x14ac:dyDescent="0.35">
      <c r="V27704" s="17"/>
    </row>
    <row r="27705" spans="22:22" x14ac:dyDescent="0.35">
      <c r="V27705" s="17"/>
    </row>
    <row r="27706" spans="22:22" x14ac:dyDescent="0.35">
      <c r="V27706" s="17"/>
    </row>
    <row r="27707" spans="22:22" x14ac:dyDescent="0.35">
      <c r="V27707" s="17"/>
    </row>
    <row r="27708" spans="22:22" x14ac:dyDescent="0.35">
      <c r="V27708" s="17"/>
    </row>
    <row r="27709" spans="22:22" x14ac:dyDescent="0.35">
      <c r="V27709" s="17"/>
    </row>
    <row r="27710" spans="22:22" x14ac:dyDescent="0.35">
      <c r="V27710" s="17"/>
    </row>
    <row r="27711" spans="22:22" x14ac:dyDescent="0.35">
      <c r="V27711" s="17"/>
    </row>
    <row r="27712" spans="22:22" x14ac:dyDescent="0.35">
      <c r="V27712" s="17"/>
    </row>
    <row r="27713" spans="22:22" x14ac:dyDescent="0.35">
      <c r="V27713" s="17"/>
    </row>
    <row r="27714" spans="22:22" x14ac:dyDescent="0.35">
      <c r="V27714" s="17"/>
    </row>
    <row r="27715" spans="22:22" x14ac:dyDescent="0.35">
      <c r="V27715" s="17"/>
    </row>
    <row r="27716" spans="22:22" x14ac:dyDescent="0.35">
      <c r="V27716" s="17"/>
    </row>
    <row r="27717" spans="22:22" x14ac:dyDescent="0.35">
      <c r="V27717" s="17"/>
    </row>
    <row r="27718" spans="22:22" x14ac:dyDescent="0.35">
      <c r="V27718" s="17"/>
    </row>
    <row r="27719" spans="22:22" x14ac:dyDescent="0.35">
      <c r="V27719" s="17"/>
    </row>
    <row r="27720" spans="22:22" x14ac:dyDescent="0.35">
      <c r="V27720" s="17"/>
    </row>
    <row r="27721" spans="22:22" x14ac:dyDescent="0.35">
      <c r="V27721" s="17"/>
    </row>
    <row r="27722" spans="22:22" x14ac:dyDescent="0.35">
      <c r="V27722" s="17"/>
    </row>
    <row r="27723" spans="22:22" x14ac:dyDescent="0.35">
      <c r="V27723" s="17"/>
    </row>
    <row r="27724" spans="22:22" x14ac:dyDescent="0.35">
      <c r="V27724" s="17"/>
    </row>
    <row r="27725" spans="22:22" x14ac:dyDescent="0.35">
      <c r="V27725" s="17"/>
    </row>
    <row r="27726" spans="22:22" x14ac:dyDescent="0.35">
      <c r="V27726" s="17"/>
    </row>
    <row r="27727" spans="22:22" x14ac:dyDescent="0.35">
      <c r="V27727" s="17"/>
    </row>
    <row r="27728" spans="22:22" x14ac:dyDescent="0.35">
      <c r="V27728" s="17"/>
    </row>
    <row r="27729" spans="22:22" x14ac:dyDescent="0.35">
      <c r="V27729" s="17"/>
    </row>
    <row r="27730" spans="22:22" x14ac:dyDescent="0.35">
      <c r="V27730" s="17"/>
    </row>
    <row r="27731" spans="22:22" x14ac:dyDescent="0.35">
      <c r="V27731" s="17"/>
    </row>
    <row r="27732" spans="22:22" x14ac:dyDescent="0.35">
      <c r="V27732" s="17"/>
    </row>
    <row r="27733" spans="22:22" x14ac:dyDescent="0.35">
      <c r="V27733" s="17"/>
    </row>
    <row r="27734" spans="22:22" x14ac:dyDescent="0.35">
      <c r="V27734" s="17"/>
    </row>
    <row r="27735" spans="22:22" x14ac:dyDescent="0.35">
      <c r="V27735" s="17"/>
    </row>
    <row r="27736" spans="22:22" x14ac:dyDescent="0.35">
      <c r="V27736" s="17"/>
    </row>
    <row r="27737" spans="22:22" x14ac:dyDescent="0.35">
      <c r="V27737" s="17"/>
    </row>
    <row r="27738" spans="22:22" x14ac:dyDescent="0.35">
      <c r="V27738" s="17"/>
    </row>
    <row r="27739" spans="22:22" x14ac:dyDescent="0.35">
      <c r="V27739" s="17"/>
    </row>
    <row r="27740" spans="22:22" x14ac:dyDescent="0.35">
      <c r="V27740" s="17"/>
    </row>
    <row r="27741" spans="22:22" x14ac:dyDescent="0.35">
      <c r="V27741" s="17"/>
    </row>
    <row r="27742" spans="22:22" x14ac:dyDescent="0.35">
      <c r="V27742" s="17"/>
    </row>
    <row r="27743" spans="22:22" x14ac:dyDescent="0.35">
      <c r="V27743" s="17"/>
    </row>
    <row r="27744" spans="22:22" x14ac:dyDescent="0.35">
      <c r="V27744" s="17"/>
    </row>
    <row r="27745" spans="22:22" x14ac:dyDescent="0.35">
      <c r="V27745" s="17"/>
    </row>
    <row r="27746" spans="22:22" x14ac:dyDescent="0.35">
      <c r="V27746" s="17"/>
    </row>
    <row r="27747" spans="22:22" x14ac:dyDescent="0.35">
      <c r="V27747" s="17"/>
    </row>
    <row r="27748" spans="22:22" x14ac:dyDescent="0.35">
      <c r="V27748" s="17"/>
    </row>
    <row r="27749" spans="22:22" x14ac:dyDescent="0.35">
      <c r="V27749" s="17"/>
    </row>
    <row r="27750" spans="22:22" x14ac:dyDescent="0.35">
      <c r="V27750" s="17"/>
    </row>
    <row r="27751" spans="22:22" x14ac:dyDescent="0.35">
      <c r="V27751" s="17"/>
    </row>
    <row r="27752" spans="22:22" x14ac:dyDescent="0.35">
      <c r="V27752" s="17"/>
    </row>
    <row r="27753" spans="22:22" x14ac:dyDescent="0.35">
      <c r="V27753" s="17"/>
    </row>
    <row r="27754" spans="22:22" x14ac:dyDescent="0.35">
      <c r="V27754" s="17"/>
    </row>
    <row r="27755" spans="22:22" x14ac:dyDescent="0.35">
      <c r="V27755" s="17"/>
    </row>
    <row r="27756" spans="22:22" x14ac:dyDescent="0.35">
      <c r="V27756" s="17"/>
    </row>
    <row r="27757" spans="22:22" x14ac:dyDescent="0.35">
      <c r="V27757" s="17"/>
    </row>
    <row r="27758" spans="22:22" x14ac:dyDescent="0.35">
      <c r="V27758" s="17"/>
    </row>
    <row r="27759" spans="22:22" x14ac:dyDescent="0.35">
      <c r="V27759" s="17"/>
    </row>
    <row r="27760" spans="22:22" x14ac:dyDescent="0.35">
      <c r="V27760" s="17"/>
    </row>
    <row r="27761" spans="22:22" x14ac:dyDescent="0.35">
      <c r="V27761" s="17"/>
    </row>
    <row r="27762" spans="22:22" x14ac:dyDescent="0.35">
      <c r="V27762" s="17"/>
    </row>
    <row r="27763" spans="22:22" x14ac:dyDescent="0.35">
      <c r="V27763" s="17"/>
    </row>
    <row r="27764" spans="22:22" x14ac:dyDescent="0.35">
      <c r="V27764" s="17"/>
    </row>
    <row r="27765" spans="22:22" x14ac:dyDescent="0.35">
      <c r="V27765" s="17"/>
    </row>
    <row r="27766" spans="22:22" x14ac:dyDescent="0.35">
      <c r="V27766" s="17"/>
    </row>
    <row r="27767" spans="22:22" x14ac:dyDescent="0.35">
      <c r="V27767" s="17"/>
    </row>
    <row r="27768" spans="22:22" x14ac:dyDescent="0.35">
      <c r="V27768" s="17"/>
    </row>
    <row r="27769" spans="22:22" x14ac:dyDescent="0.35">
      <c r="V27769" s="17"/>
    </row>
    <row r="27770" spans="22:22" x14ac:dyDescent="0.35">
      <c r="V27770" s="17"/>
    </row>
    <row r="27771" spans="22:22" x14ac:dyDescent="0.35">
      <c r="V27771" s="17"/>
    </row>
    <row r="27772" spans="22:22" x14ac:dyDescent="0.35">
      <c r="V27772" s="17"/>
    </row>
    <row r="27773" spans="22:22" x14ac:dyDescent="0.35">
      <c r="V27773" s="17"/>
    </row>
    <row r="27774" spans="22:22" x14ac:dyDescent="0.35">
      <c r="V27774" s="17"/>
    </row>
    <row r="27775" spans="22:22" x14ac:dyDescent="0.35">
      <c r="V27775" s="17"/>
    </row>
    <row r="27776" spans="22:22" x14ac:dyDescent="0.35">
      <c r="V27776" s="17"/>
    </row>
    <row r="27777" spans="22:22" x14ac:dyDescent="0.35">
      <c r="V27777" s="17"/>
    </row>
    <row r="27778" spans="22:22" x14ac:dyDescent="0.35">
      <c r="V27778" s="17"/>
    </row>
    <row r="27779" spans="22:22" x14ac:dyDescent="0.35">
      <c r="V27779" s="17"/>
    </row>
    <row r="27780" spans="22:22" x14ac:dyDescent="0.35">
      <c r="V27780" s="17"/>
    </row>
    <row r="27781" spans="22:22" x14ac:dyDescent="0.35">
      <c r="V27781" s="17"/>
    </row>
    <row r="27782" spans="22:22" x14ac:dyDescent="0.35">
      <c r="V27782" s="17"/>
    </row>
    <row r="27783" spans="22:22" x14ac:dyDescent="0.35">
      <c r="V27783" s="17"/>
    </row>
    <row r="27784" spans="22:22" x14ac:dyDescent="0.35">
      <c r="V27784" s="17"/>
    </row>
    <row r="27785" spans="22:22" x14ac:dyDescent="0.35">
      <c r="V27785" s="17"/>
    </row>
    <row r="27786" spans="22:22" x14ac:dyDescent="0.35">
      <c r="V27786" s="17"/>
    </row>
    <row r="27787" spans="22:22" x14ac:dyDescent="0.35">
      <c r="V27787" s="17"/>
    </row>
    <row r="27788" spans="22:22" x14ac:dyDescent="0.35">
      <c r="V27788" s="17"/>
    </row>
    <row r="27789" spans="22:22" x14ac:dyDescent="0.35">
      <c r="V27789" s="17"/>
    </row>
    <row r="27790" spans="22:22" x14ac:dyDescent="0.35">
      <c r="V27790" s="17"/>
    </row>
    <row r="27791" spans="22:22" x14ac:dyDescent="0.35">
      <c r="V27791" s="17"/>
    </row>
    <row r="27792" spans="22:22" x14ac:dyDescent="0.35">
      <c r="V27792" s="17"/>
    </row>
    <row r="27793" spans="22:22" x14ac:dyDescent="0.35">
      <c r="V27793" s="17"/>
    </row>
    <row r="27794" spans="22:22" x14ac:dyDescent="0.35">
      <c r="V27794" s="17"/>
    </row>
    <row r="27795" spans="22:22" x14ac:dyDescent="0.35">
      <c r="V27795" s="17"/>
    </row>
    <row r="27796" spans="22:22" x14ac:dyDescent="0.35">
      <c r="V27796" s="17"/>
    </row>
    <row r="27797" spans="22:22" x14ac:dyDescent="0.35">
      <c r="V27797" s="17"/>
    </row>
    <row r="27798" spans="22:22" x14ac:dyDescent="0.35">
      <c r="V27798" s="17"/>
    </row>
    <row r="27799" spans="22:22" x14ac:dyDescent="0.35">
      <c r="V27799" s="17"/>
    </row>
    <row r="27800" spans="22:22" x14ac:dyDescent="0.35">
      <c r="V27800" s="17"/>
    </row>
    <row r="27801" spans="22:22" x14ac:dyDescent="0.35">
      <c r="V27801" s="17"/>
    </row>
    <row r="27802" spans="22:22" x14ac:dyDescent="0.35">
      <c r="V27802" s="17"/>
    </row>
    <row r="27803" spans="22:22" x14ac:dyDescent="0.35">
      <c r="V27803" s="17"/>
    </row>
    <row r="27804" spans="22:22" x14ac:dyDescent="0.35">
      <c r="V27804" s="17"/>
    </row>
    <row r="27805" spans="22:22" x14ac:dyDescent="0.35">
      <c r="V27805" s="17"/>
    </row>
    <row r="27806" spans="22:22" x14ac:dyDescent="0.35">
      <c r="V27806" s="17"/>
    </row>
    <row r="27807" spans="22:22" x14ac:dyDescent="0.35">
      <c r="V27807" s="17"/>
    </row>
    <row r="27808" spans="22:22" x14ac:dyDescent="0.35">
      <c r="V27808" s="17"/>
    </row>
    <row r="27809" spans="22:22" x14ac:dyDescent="0.35">
      <c r="V27809" s="17"/>
    </row>
    <row r="27810" spans="22:22" x14ac:dyDescent="0.35">
      <c r="V27810" s="17"/>
    </row>
    <row r="27811" spans="22:22" x14ac:dyDescent="0.35">
      <c r="V27811" s="17"/>
    </row>
    <row r="27812" spans="22:22" x14ac:dyDescent="0.35">
      <c r="V27812" s="17"/>
    </row>
    <row r="27813" spans="22:22" x14ac:dyDescent="0.35">
      <c r="V27813" s="17"/>
    </row>
    <row r="27814" spans="22:22" x14ac:dyDescent="0.35">
      <c r="V27814" s="17"/>
    </row>
    <row r="27815" spans="22:22" x14ac:dyDescent="0.35">
      <c r="V27815" s="17"/>
    </row>
    <row r="27816" spans="22:22" x14ac:dyDescent="0.35">
      <c r="V27816" s="17"/>
    </row>
    <row r="27817" spans="22:22" x14ac:dyDescent="0.35">
      <c r="V27817" s="17"/>
    </row>
    <row r="27818" spans="22:22" x14ac:dyDescent="0.35">
      <c r="V27818" s="17"/>
    </row>
    <row r="27819" spans="22:22" x14ac:dyDescent="0.35">
      <c r="V27819" s="17"/>
    </row>
    <row r="27820" spans="22:22" x14ac:dyDescent="0.35">
      <c r="V27820" s="17"/>
    </row>
    <row r="27821" spans="22:22" x14ac:dyDescent="0.35">
      <c r="V27821" s="17"/>
    </row>
    <row r="27822" spans="22:22" x14ac:dyDescent="0.35">
      <c r="V27822" s="17"/>
    </row>
    <row r="27823" spans="22:22" x14ac:dyDescent="0.35">
      <c r="V27823" s="17"/>
    </row>
    <row r="27824" spans="22:22" x14ac:dyDescent="0.35">
      <c r="V27824" s="17"/>
    </row>
    <row r="27825" spans="22:22" x14ac:dyDescent="0.35">
      <c r="V27825" s="17"/>
    </row>
    <row r="27826" spans="22:22" x14ac:dyDescent="0.35">
      <c r="V27826" s="17"/>
    </row>
    <row r="27827" spans="22:22" x14ac:dyDescent="0.35">
      <c r="V27827" s="17"/>
    </row>
    <row r="27828" spans="22:22" x14ac:dyDescent="0.35">
      <c r="V27828" s="17"/>
    </row>
    <row r="27829" spans="22:22" x14ac:dyDescent="0.35">
      <c r="V27829" s="17"/>
    </row>
    <row r="27830" spans="22:22" x14ac:dyDescent="0.35">
      <c r="V27830" s="17"/>
    </row>
    <row r="27831" spans="22:22" x14ac:dyDescent="0.35">
      <c r="V27831" s="17"/>
    </row>
    <row r="27832" spans="22:22" x14ac:dyDescent="0.35">
      <c r="V27832" s="17"/>
    </row>
    <row r="27833" spans="22:22" x14ac:dyDescent="0.35">
      <c r="V27833" s="17"/>
    </row>
    <row r="27834" spans="22:22" x14ac:dyDescent="0.35">
      <c r="V27834" s="17"/>
    </row>
    <row r="27835" spans="22:22" x14ac:dyDescent="0.35">
      <c r="V27835" s="17"/>
    </row>
    <row r="27836" spans="22:22" x14ac:dyDescent="0.35">
      <c r="V27836" s="17"/>
    </row>
    <row r="27837" spans="22:22" x14ac:dyDescent="0.35">
      <c r="V27837" s="17"/>
    </row>
    <row r="27838" spans="22:22" x14ac:dyDescent="0.35">
      <c r="V27838" s="17"/>
    </row>
    <row r="27839" spans="22:22" x14ac:dyDescent="0.35">
      <c r="V27839" s="17"/>
    </row>
    <row r="27840" spans="22:22" x14ac:dyDescent="0.35">
      <c r="V27840" s="17"/>
    </row>
    <row r="27841" spans="22:22" x14ac:dyDescent="0.35">
      <c r="V27841" s="17"/>
    </row>
    <row r="27842" spans="22:22" x14ac:dyDescent="0.35">
      <c r="V27842" s="17"/>
    </row>
    <row r="27843" spans="22:22" x14ac:dyDescent="0.35">
      <c r="V27843" s="17"/>
    </row>
    <row r="27844" spans="22:22" x14ac:dyDescent="0.35">
      <c r="V27844" s="17"/>
    </row>
    <row r="27845" spans="22:22" x14ac:dyDescent="0.35">
      <c r="V27845" s="17"/>
    </row>
    <row r="27846" spans="22:22" x14ac:dyDescent="0.35">
      <c r="V27846" s="17"/>
    </row>
    <row r="27847" spans="22:22" x14ac:dyDescent="0.35">
      <c r="V27847" s="17"/>
    </row>
    <row r="27848" spans="22:22" x14ac:dyDescent="0.35">
      <c r="V27848" s="17"/>
    </row>
    <row r="27849" spans="22:22" x14ac:dyDescent="0.35">
      <c r="V27849" s="17"/>
    </row>
    <row r="27850" spans="22:22" x14ac:dyDescent="0.35">
      <c r="V27850" s="17"/>
    </row>
    <row r="27851" spans="22:22" x14ac:dyDescent="0.35">
      <c r="V27851" s="17"/>
    </row>
    <row r="27852" spans="22:22" x14ac:dyDescent="0.35">
      <c r="V27852" s="17"/>
    </row>
    <row r="27853" spans="22:22" x14ac:dyDescent="0.35">
      <c r="V27853" s="17"/>
    </row>
    <row r="27854" spans="22:22" x14ac:dyDescent="0.35">
      <c r="V27854" s="17"/>
    </row>
    <row r="27855" spans="22:22" x14ac:dyDescent="0.35">
      <c r="V27855" s="17"/>
    </row>
    <row r="27856" spans="22:22" x14ac:dyDescent="0.35">
      <c r="V27856" s="17"/>
    </row>
    <row r="27857" spans="22:22" x14ac:dyDescent="0.35">
      <c r="V27857" s="17"/>
    </row>
    <row r="27858" spans="22:22" x14ac:dyDescent="0.35">
      <c r="V27858" s="17"/>
    </row>
    <row r="27859" spans="22:22" x14ac:dyDescent="0.35">
      <c r="V27859" s="17"/>
    </row>
    <row r="27860" spans="22:22" x14ac:dyDescent="0.35">
      <c r="V27860" s="17"/>
    </row>
    <row r="27861" spans="22:22" x14ac:dyDescent="0.35">
      <c r="V27861" s="17"/>
    </row>
    <row r="27862" spans="22:22" x14ac:dyDescent="0.35">
      <c r="V27862" s="17"/>
    </row>
    <row r="27863" spans="22:22" x14ac:dyDescent="0.35">
      <c r="V27863" s="17"/>
    </row>
    <row r="27864" spans="22:22" x14ac:dyDescent="0.35">
      <c r="V27864" s="17"/>
    </row>
    <row r="27865" spans="22:22" x14ac:dyDescent="0.35">
      <c r="V27865" s="17"/>
    </row>
    <row r="27866" spans="22:22" x14ac:dyDescent="0.35">
      <c r="V27866" s="17"/>
    </row>
    <row r="27867" spans="22:22" x14ac:dyDescent="0.35">
      <c r="V27867" s="17"/>
    </row>
    <row r="27868" spans="22:22" x14ac:dyDescent="0.35">
      <c r="V27868" s="17"/>
    </row>
    <row r="27869" spans="22:22" x14ac:dyDescent="0.35">
      <c r="V27869" s="17"/>
    </row>
    <row r="27870" spans="22:22" x14ac:dyDescent="0.35">
      <c r="V27870" s="17"/>
    </row>
    <row r="27871" spans="22:22" x14ac:dyDescent="0.35">
      <c r="V27871" s="17"/>
    </row>
    <row r="27872" spans="22:22" x14ac:dyDescent="0.35">
      <c r="V27872" s="17"/>
    </row>
    <row r="27873" spans="22:22" x14ac:dyDescent="0.35">
      <c r="V27873" s="17"/>
    </row>
    <row r="27874" spans="22:22" x14ac:dyDescent="0.35">
      <c r="V27874" s="17"/>
    </row>
    <row r="27875" spans="22:22" x14ac:dyDescent="0.35">
      <c r="V27875" s="17"/>
    </row>
    <row r="27876" spans="22:22" x14ac:dyDescent="0.35">
      <c r="V27876" s="17"/>
    </row>
    <row r="27877" spans="22:22" x14ac:dyDescent="0.35">
      <c r="V27877" s="17"/>
    </row>
    <row r="27878" spans="22:22" x14ac:dyDescent="0.35">
      <c r="V27878" s="17"/>
    </row>
    <row r="27879" spans="22:22" x14ac:dyDescent="0.35">
      <c r="V27879" s="17"/>
    </row>
    <row r="27880" spans="22:22" x14ac:dyDescent="0.35">
      <c r="V27880" s="17"/>
    </row>
    <row r="27881" spans="22:22" x14ac:dyDescent="0.35">
      <c r="V27881" s="17"/>
    </row>
    <row r="27882" spans="22:22" x14ac:dyDescent="0.35">
      <c r="V27882" s="17"/>
    </row>
    <row r="27883" spans="22:22" x14ac:dyDescent="0.35">
      <c r="V27883" s="17"/>
    </row>
    <row r="27884" spans="22:22" x14ac:dyDescent="0.35">
      <c r="V27884" s="17"/>
    </row>
    <row r="27885" spans="22:22" x14ac:dyDescent="0.35">
      <c r="V27885" s="17"/>
    </row>
    <row r="27886" spans="22:22" x14ac:dyDescent="0.35">
      <c r="V27886" s="17"/>
    </row>
    <row r="27887" spans="22:22" x14ac:dyDescent="0.35">
      <c r="V27887" s="17"/>
    </row>
    <row r="27888" spans="22:22" x14ac:dyDescent="0.35">
      <c r="V27888" s="17"/>
    </row>
    <row r="27889" spans="22:22" x14ac:dyDescent="0.35">
      <c r="V27889" s="17"/>
    </row>
    <row r="27890" spans="22:22" x14ac:dyDescent="0.35">
      <c r="V27890" s="17"/>
    </row>
    <row r="27891" spans="22:22" x14ac:dyDescent="0.35">
      <c r="V27891" s="17"/>
    </row>
    <row r="27892" spans="22:22" x14ac:dyDescent="0.35">
      <c r="V27892" s="17"/>
    </row>
    <row r="27893" spans="22:22" x14ac:dyDescent="0.35">
      <c r="V27893" s="17"/>
    </row>
    <row r="27894" spans="22:22" x14ac:dyDescent="0.35">
      <c r="V27894" s="17"/>
    </row>
    <row r="27895" spans="22:22" x14ac:dyDescent="0.35">
      <c r="V27895" s="17"/>
    </row>
    <row r="27896" spans="22:22" x14ac:dyDescent="0.35">
      <c r="V27896" s="17"/>
    </row>
    <row r="27897" spans="22:22" x14ac:dyDescent="0.35">
      <c r="V27897" s="17"/>
    </row>
    <row r="27898" spans="22:22" x14ac:dyDescent="0.35">
      <c r="V27898" s="17"/>
    </row>
    <row r="27899" spans="22:22" x14ac:dyDescent="0.35">
      <c r="V27899" s="17"/>
    </row>
    <row r="27900" spans="22:22" x14ac:dyDescent="0.35">
      <c r="V27900" s="17"/>
    </row>
    <row r="27901" spans="22:22" x14ac:dyDescent="0.35">
      <c r="V27901" s="17"/>
    </row>
    <row r="27902" spans="22:22" x14ac:dyDescent="0.35">
      <c r="V27902" s="17"/>
    </row>
    <row r="27903" spans="22:22" x14ac:dyDescent="0.35">
      <c r="V27903" s="17"/>
    </row>
    <row r="27904" spans="22:22" x14ac:dyDescent="0.35">
      <c r="V27904" s="17"/>
    </row>
    <row r="27905" spans="22:22" x14ac:dyDescent="0.35">
      <c r="V27905" s="17"/>
    </row>
    <row r="27906" spans="22:22" x14ac:dyDescent="0.35">
      <c r="V27906" s="17"/>
    </row>
    <row r="27907" spans="22:22" x14ac:dyDescent="0.35">
      <c r="V27907" s="17"/>
    </row>
    <row r="27908" spans="22:22" x14ac:dyDescent="0.35">
      <c r="V27908" s="17"/>
    </row>
    <row r="27909" spans="22:22" x14ac:dyDescent="0.35">
      <c r="V27909" s="17"/>
    </row>
    <row r="27910" spans="22:22" x14ac:dyDescent="0.35">
      <c r="V27910" s="17"/>
    </row>
    <row r="27911" spans="22:22" x14ac:dyDescent="0.35">
      <c r="V27911" s="17"/>
    </row>
    <row r="27912" spans="22:22" x14ac:dyDescent="0.35">
      <c r="V27912" s="17"/>
    </row>
    <row r="27913" spans="22:22" x14ac:dyDescent="0.35">
      <c r="V27913" s="17"/>
    </row>
    <row r="27914" spans="22:22" x14ac:dyDescent="0.35">
      <c r="V27914" s="17"/>
    </row>
    <row r="27915" spans="22:22" x14ac:dyDescent="0.35">
      <c r="V27915" s="17"/>
    </row>
    <row r="27916" spans="22:22" x14ac:dyDescent="0.35">
      <c r="V27916" s="17"/>
    </row>
    <row r="27917" spans="22:22" x14ac:dyDescent="0.35">
      <c r="V27917" s="17"/>
    </row>
    <row r="27918" spans="22:22" x14ac:dyDescent="0.35">
      <c r="V27918" s="17"/>
    </row>
    <row r="27919" spans="22:22" x14ac:dyDescent="0.35">
      <c r="V27919" s="17"/>
    </row>
    <row r="27920" spans="22:22" x14ac:dyDescent="0.35">
      <c r="V27920" s="17"/>
    </row>
    <row r="27921" spans="22:22" x14ac:dyDescent="0.35">
      <c r="V27921" s="17"/>
    </row>
    <row r="27922" spans="22:22" x14ac:dyDescent="0.35">
      <c r="V27922" s="17"/>
    </row>
    <row r="27923" spans="22:22" x14ac:dyDescent="0.35">
      <c r="V27923" s="17"/>
    </row>
    <row r="27924" spans="22:22" x14ac:dyDescent="0.35">
      <c r="V27924" s="17"/>
    </row>
    <row r="27925" spans="22:22" x14ac:dyDescent="0.35">
      <c r="V27925" s="17"/>
    </row>
    <row r="27926" spans="22:22" x14ac:dyDescent="0.35">
      <c r="V27926" s="17"/>
    </row>
    <row r="27927" spans="22:22" x14ac:dyDescent="0.35">
      <c r="V27927" s="17"/>
    </row>
    <row r="27928" spans="22:22" x14ac:dyDescent="0.35">
      <c r="V27928" s="17"/>
    </row>
    <row r="27929" spans="22:22" x14ac:dyDescent="0.35">
      <c r="V27929" s="17"/>
    </row>
    <row r="27930" spans="22:22" x14ac:dyDescent="0.35">
      <c r="V27930" s="17"/>
    </row>
    <row r="27931" spans="22:22" x14ac:dyDescent="0.35">
      <c r="V27931" s="17"/>
    </row>
    <row r="27932" spans="22:22" x14ac:dyDescent="0.35">
      <c r="V27932" s="17"/>
    </row>
    <row r="27933" spans="22:22" x14ac:dyDescent="0.35">
      <c r="V27933" s="17"/>
    </row>
    <row r="27934" spans="22:22" x14ac:dyDescent="0.35">
      <c r="V27934" s="17"/>
    </row>
    <row r="27935" spans="22:22" x14ac:dyDescent="0.35">
      <c r="V27935" s="17"/>
    </row>
    <row r="27936" spans="22:22" x14ac:dyDescent="0.35">
      <c r="V27936" s="17"/>
    </row>
    <row r="27937" spans="22:22" x14ac:dyDescent="0.35">
      <c r="V27937" s="17"/>
    </row>
    <row r="27938" spans="22:22" x14ac:dyDescent="0.35">
      <c r="V27938" s="17"/>
    </row>
    <row r="27939" spans="22:22" x14ac:dyDescent="0.35">
      <c r="V27939" s="17"/>
    </row>
    <row r="27940" spans="22:22" x14ac:dyDescent="0.35">
      <c r="V27940" s="17"/>
    </row>
    <row r="27941" spans="22:22" x14ac:dyDescent="0.35">
      <c r="V27941" s="17"/>
    </row>
    <row r="27942" spans="22:22" x14ac:dyDescent="0.35">
      <c r="V27942" s="17"/>
    </row>
    <row r="27943" spans="22:22" x14ac:dyDescent="0.35">
      <c r="V27943" s="17"/>
    </row>
    <row r="27944" spans="22:22" x14ac:dyDescent="0.35">
      <c r="V27944" s="17"/>
    </row>
    <row r="27945" spans="22:22" x14ac:dyDescent="0.35">
      <c r="V27945" s="17"/>
    </row>
    <row r="27946" spans="22:22" x14ac:dyDescent="0.35">
      <c r="V27946" s="17"/>
    </row>
    <row r="27947" spans="22:22" x14ac:dyDescent="0.35">
      <c r="V27947" s="17"/>
    </row>
    <row r="27948" spans="22:22" x14ac:dyDescent="0.35">
      <c r="V27948" s="17"/>
    </row>
    <row r="27949" spans="22:22" x14ac:dyDescent="0.35">
      <c r="V27949" s="17"/>
    </row>
    <row r="27950" spans="22:22" x14ac:dyDescent="0.35">
      <c r="V27950" s="17"/>
    </row>
    <row r="27951" spans="22:22" x14ac:dyDescent="0.35">
      <c r="V27951" s="17"/>
    </row>
    <row r="27952" spans="22:22" x14ac:dyDescent="0.35">
      <c r="V27952" s="17"/>
    </row>
    <row r="27953" spans="22:22" x14ac:dyDescent="0.35">
      <c r="V27953" s="17"/>
    </row>
    <row r="27954" spans="22:22" x14ac:dyDescent="0.35">
      <c r="V27954" s="17"/>
    </row>
    <row r="27955" spans="22:22" x14ac:dyDescent="0.35">
      <c r="V27955" s="17"/>
    </row>
    <row r="27956" spans="22:22" x14ac:dyDescent="0.35">
      <c r="V27956" s="17"/>
    </row>
    <row r="27957" spans="22:22" x14ac:dyDescent="0.35">
      <c r="V27957" s="17"/>
    </row>
    <row r="27958" spans="22:22" x14ac:dyDescent="0.35">
      <c r="V27958" s="17"/>
    </row>
    <row r="27959" spans="22:22" x14ac:dyDescent="0.35">
      <c r="V27959" s="17"/>
    </row>
    <row r="27960" spans="22:22" x14ac:dyDescent="0.35">
      <c r="V27960" s="17"/>
    </row>
    <row r="27961" spans="22:22" x14ac:dyDescent="0.35">
      <c r="V27961" s="17"/>
    </row>
    <row r="27962" spans="22:22" x14ac:dyDescent="0.35">
      <c r="V27962" s="17"/>
    </row>
    <row r="27963" spans="22:22" x14ac:dyDescent="0.35">
      <c r="V27963" s="17"/>
    </row>
    <row r="27964" spans="22:22" x14ac:dyDescent="0.35">
      <c r="V27964" s="17"/>
    </row>
    <row r="27965" spans="22:22" x14ac:dyDescent="0.35">
      <c r="V27965" s="17"/>
    </row>
    <row r="27966" spans="22:22" x14ac:dyDescent="0.35">
      <c r="V27966" s="17"/>
    </row>
    <row r="27967" spans="22:22" x14ac:dyDescent="0.35">
      <c r="V27967" s="17"/>
    </row>
    <row r="27968" spans="22:22" x14ac:dyDescent="0.35">
      <c r="V27968" s="17"/>
    </row>
    <row r="27969" spans="22:22" x14ac:dyDescent="0.35">
      <c r="V27969" s="17"/>
    </row>
    <row r="27970" spans="22:22" x14ac:dyDescent="0.35">
      <c r="V27970" s="17"/>
    </row>
    <row r="27971" spans="22:22" x14ac:dyDescent="0.35">
      <c r="V27971" s="17"/>
    </row>
    <row r="27972" spans="22:22" x14ac:dyDescent="0.35">
      <c r="V27972" s="17"/>
    </row>
    <row r="27973" spans="22:22" x14ac:dyDescent="0.35">
      <c r="V27973" s="17"/>
    </row>
    <row r="27974" spans="22:22" x14ac:dyDescent="0.35">
      <c r="V27974" s="17"/>
    </row>
    <row r="27975" spans="22:22" x14ac:dyDescent="0.35">
      <c r="V27975" s="17"/>
    </row>
    <row r="27976" spans="22:22" x14ac:dyDescent="0.35">
      <c r="V27976" s="17"/>
    </row>
    <row r="27977" spans="22:22" x14ac:dyDescent="0.35">
      <c r="V27977" s="17"/>
    </row>
    <row r="27978" spans="22:22" x14ac:dyDescent="0.35">
      <c r="V27978" s="17"/>
    </row>
    <row r="27979" spans="22:22" x14ac:dyDescent="0.35">
      <c r="V27979" s="17"/>
    </row>
    <row r="27980" spans="22:22" x14ac:dyDescent="0.35">
      <c r="V27980" s="17"/>
    </row>
    <row r="27981" spans="22:22" x14ac:dyDescent="0.35">
      <c r="V27981" s="17"/>
    </row>
    <row r="27982" spans="22:22" x14ac:dyDescent="0.35">
      <c r="V27982" s="17"/>
    </row>
    <row r="27983" spans="22:22" x14ac:dyDescent="0.35">
      <c r="V27983" s="17"/>
    </row>
    <row r="27984" spans="22:22" x14ac:dyDescent="0.35">
      <c r="V27984" s="17"/>
    </row>
    <row r="27985" spans="22:22" x14ac:dyDescent="0.35">
      <c r="V27985" s="17"/>
    </row>
    <row r="27986" spans="22:22" x14ac:dyDescent="0.35">
      <c r="V27986" s="17"/>
    </row>
    <row r="27987" spans="22:22" x14ac:dyDescent="0.35">
      <c r="V27987" s="17"/>
    </row>
    <row r="27988" spans="22:22" x14ac:dyDescent="0.35">
      <c r="V27988" s="17"/>
    </row>
    <row r="27989" spans="22:22" x14ac:dyDescent="0.35">
      <c r="V27989" s="17"/>
    </row>
    <row r="27990" spans="22:22" x14ac:dyDescent="0.35">
      <c r="V27990" s="17"/>
    </row>
    <row r="27991" spans="22:22" x14ac:dyDescent="0.35">
      <c r="V27991" s="17"/>
    </row>
    <row r="27992" spans="22:22" x14ac:dyDescent="0.35">
      <c r="V27992" s="17"/>
    </row>
    <row r="27993" spans="22:22" x14ac:dyDescent="0.35">
      <c r="V27993" s="17"/>
    </row>
    <row r="27994" spans="22:22" x14ac:dyDescent="0.35">
      <c r="V27994" s="17"/>
    </row>
    <row r="27995" spans="22:22" x14ac:dyDescent="0.35">
      <c r="V27995" s="17"/>
    </row>
    <row r="27996" spans="22:22" x14ac:dyDescent="0.35">
      <c r="V27996" s="17"/>
    </row>
    <row r="27997" spans="22:22" x14ac:dyDescent="0.35">
      <c r="V27997" s="17"/>
    </row>
    <row r="27998" spans="22:22" x14ac:dyDescent="0.35">
      <c r="V27998" s="17"/>
    </row>
    <row r="27999" spans="22:22" x14ac:dyDescent="0.35">
      <c r="V27999" s="17"/>
    </row>
    <row r="28000" spans="22:22" x14ac:dyDescent="0.35">
      <c r="V28000" s="17"/>
    </row>
    <row r="28001" spans="22:22" x14ac:dyDescent="0.35">
      <c r="V28001" s="17"/>
    </row>
    <row r="28002" spans="22:22" x14ac:dyDescent="0.35">
      <c r="V28002" s="17"/>
    </row>
    <row r="28003" spans="22:22" x14ac:dyDescent="0.35">
      <c r="V28003" s="17"/>
    </row>
    <row r="28004" spans="22:22" x14ac:dyDescent="0.35">
      <c r="V28004" s="17"/>
    </row>
    <row r="28005" spans="22:22" x14ac:dyDescent="0.35">
      <c r="V28005" s="17"/>
    </row>
    <row r="28006" spans="22:22" x14ac:dyDescent="0.35">
      <c r="V28006" s="17"/>
    </row>
    <row r="28007" spans="22:22" x14ac:dyDescent="0.35">
      <c r="V28007" s="17"/>
    </row>
    <row r="28008" spans="22:22" x14ac:dyDescent="0.35">
      <c r="V28008" s="17"/>
    </row>
    <row r="28009" spans="22:22" x14ac:dyDescent="0.35">
      <c r="V28009" s="17"/>
    </row>
    <row r="28010" spans="22:22" x14ac:dyDescent="0.35">
      <c r="V28010" s="17"/>
    </row>
    <row r="28011" spans="22:22" x14ac:dyDescent="0.35">
      <c r="V28011" s="17"/>
    </row>
    <row r="28012" spans="22:22" x14ac:dyDescent="0.35">
      <c r="V28012" s="17"/>
    </row>
    <row r="28013" spans="22:22" x14ac:dyDescent="0.35">
      <c r="V28013" s="17"/>
    </row>
    <row r="28014" spans="22:22" x14ac:dyDescent="0.35">
      <c r="V28014" s="17"/>
    </row>
    <row r="28015" spans="22:22" x14ac:dyDescent="0.35">
      <c r="V28015" s="17"/>
    </row>
    <row r="28016" spans="22:22" x14ac:dyDescent="0.35">
      <c r="V28016" s="17"/>
    </row>
    <row r="28017" spans="22:22" x14ac:dyDescent="0.35">
      <c r="V28017" s="17"/>
    </row>
    <row r="28018" spans="22:22" x14ac:dyDescent="0.35">
      <c r="V28018" s="17"/>
    </row>
    <row r="28019" spans="22:22" x14ac:dyDescent="0.35">
      <c r="V28019" s="17"/>
    </row>
    <row r="28020" spans="22:22" x14ac:dyDescent="0.35">
      <c r="V28020" s="17"/>
    </row>
    <row r="28021" spans="22:22" x14ac:dyDescent="0.35">
      <c r="V28021" s="17"/>
    </row>
    <row r="28022" spans="22:22" x14ac:dyDescent="0.35">
      <c r="V28022" s="17"/>
    </row>
    <row r="28023" spans="22:22" x14ac:dyDescent="0.35">
      <c r="V28023" s="17"/>
    </row>
    <row r="28024" spans="22:22" x14ac:dyDescent="0.35">
      <c r="V28024" s="17"/>
    </row>
    <row r="28025" spans="22:22" x14ac:dyDescent="0.35">
      <c r="V28025" s="17"/>
    </row>
    <row r="28026" spans="22:22" x14ac:dyDescent="0.35">
      <c r="V28026" s="17"/>
    </row>
    <row r="28027" spans="22:22" x14ac:dyDescent="0.35">
      <c r="V28027" s="17"/>
    </row>
    <row r="28028" spans="22:22" x14ac:dyDescent="0.35">
      <c r="V28028" s="17"/>
    </row>
    <row r="28029" spans="22:22" x14ac:dyDescent="0.35">
      <c r="V28029" s="17"/>
    </row>
    <row r="28030" spans="22:22" x14ac:dyDescent="0.35">
      <c r="V28030" s="17"/>
    </row>
    <row r="28031" spans="22:22" x14ac:dyDescent="0.35">
      <c r="V28031" s="17"/>
    </row>
    <row r="28032" spans="22:22" x14ac:dyDescent="0.35">
      <c r="V28032" s="17"/>
    </row>
    <row r="28033" spans="22:22" x14ac:dyDescent="0.35">
      <c r="V28033" s="17"/>
    </row>
    <row r="28034" spans="22:22" x14ac:dyDescent="0.35">
      <c r="V28034" s="17"/>
    </row>
    <row r="28035" spans="22:22" x14ac:dyDescent="0.35">
      <c r="V28035" s="17"/>
    </row>
    <row r="28036" spans="22:22" x14ac:dyDescent="0.35">
      <c r="V28036" s="17"/>
    </row>
    <row r="28037" spans="22:22" x14ac:dyDescent="0.35">
      <c r="V28037" s="17"/>
    </row>
    <row r="28038" spans="22:22" x14ac:dyDescent="0.35">
      <c r="V28038" s="17"/>
    </row>
    <row r="28039" spans="22:22" x14ac:dyDescent="0.35">
      <c r="V28039" s="17"/>
    </row>
    <row r="28040" spans="22:22" x14ac:dyDescent="0.35">
      <c r="V28040" s="17"/>
    </row>
    <row r="28041" spans="22:22" x14ac:dyDescent="0.35">
      <c r="V28041" s="17"/>
    </row>
    <row r="28042" spans="22:22" x14ac:dyDescent="0.35">
      <c r="V28042" s="17"/>
    </row>
    <row r="28043" spans="22:22" x14ac:dyDescent="0.35">
      <c r="V28043" s="17"/>
    </row>
    <row r="28044" spans="22:22" x14ac:dyDescent="0.35">
      <c r="V28044" s="17"/>
    </row>
    <row r="28045" spans="22:22" x14ac:dyDescent="0.35">
      <c r="V28045" s="17"/>
    </row>
    <row r="28046" spans="22:22" x14ac:dyDescent="0.35">
      <c r="V28046" s="17"/>
    </row>
    <row r="28047" spans="22:22" x14ac:dyDescent="0.35">
      <c r="V28047" s="17"/>
    </row>
    <row r="28048" spans="22:22" x14ac:dyDescent="0.35">
      <c r="V28048" s="17"/>
    </row>
    <row r="28049" spans="22:22" x14ac:dyDescent="0.35">
      <c r="V28049" s="17"/>
    </row>
    <row r="28050" spans="22:22" x14ac:dyDescent="0.35">
      <c r="V28050" s="17"/>
    </row>
    <row r="28051" spans="22:22" x14ac:dyDescent="0.35">
      <c r="V28051" s="17"/>
    </row>
    <row r="28052" spans="22:22" x14ac:dyDescent="0.35">
      <c r="V28052" s="17"/>
    </row>
    <row r="28053" spans="22:22" x14ac:dyDescent="0.35">
      <c r="V28053" s="17"/>
    </row>
    <row r="28054" spans="22:22" x14ac:dyDescent="0.35">
      <c r="V28054" s="17"/>
    </row>
    <row r="28055" spans="22:22" x14ac:dyDescent="0.35">
      <c r="V28055" s="17"/>
    </row>
    <row r="28056" spans="22:22" x14ac:dyDescent="0.35">
      <c r="V28056" s="17"/>
    </row>
    <row r="28057" spans="22:22" x14ac:dyDescent="0.35">
      <c r="V28057" s="17"/>
    </row>
    <row r="28058" spans="22:22" x14ac:dyDescent="0.35">
      <c r="V28058" s="17"/>
    </row>
    <row r="28059" spans="22:22" x14ac:dyDescent="0.35">
      <c r="V28059" s="17"/>
    </row>
    <row r="28060" spans="22:22" x14ac:dyDescent="0.35">
      <c r="V28060" s="17"/>
    </row>
    <row r="28061" spans="22:22" x14ac:dyDescent="0.35">
      <c r="V28061" s="17"/>
    </row>
    <row r="28062" spans="22:22" x14ac:dyDescent="0.35">
      <c r="V28062" s="17"/>
    </row>
    <row r="28063" spans="22:22" x14ac:dyDescent="0.35">
      <c r="V28063" s="17"/>
    </row>
    <row r="28064" spans="22:22" x14ac:dyDescent="0.35">
      <c r="V28064" s="17"/>
    </row>
    <row r="28065" spans="22:22" x14ac:dyDescent="0.35">
      <c r="V28065" s="17"/>
    </row>
    <row r="28066" spans="22:22" x14ac:dyDescent="0.35">
      <c r="V28066" s="17"/>
    </row>
    <row r="28067" spans="22:22" x14ac:dyDescent="0.35">
      <c r="V28067" s="17"/>
    </row>
    <row r="28068" spans="22:22" x14ac:dyDescent="0.35">
      <c r="V28068" s="17"/>
    </row>
    <row r="28069" spans="22:22" x14ac:dyDescent="0.35">
      <c r="V28069" s="17"/>
    </row>
    <row r="28070" spans="22:22" x14ac:dyDescent="0.35">
      <c r="V28070" s="17"/>
    </row>
    <row r="28071" spans="22:22" x14ac:dyDescent="0.35">
      <c r="V28071" s="17"/>
    </row>
    <row r="28072" spans="22:22" x14ac:dyDescent="0.35">
      <c r="V28072" s="17"/>
    </row>
    <row r="28073" spans="22:22" x14ac:dyDescent="0.35">
      <c r="V28073" s="17"/>
    </row>
    <row r="28074" spans="22:22" x14ac:dyDescent="0.35">
      <c r="V28074" s="17"/>
    </row>
    <row r="28075" spans="22:22" x14ac:dyDescent="0.35">
      <c r="V28075" s="17"/>
    </row>
    <row r="28076" spans="22:22" x14ac:dyDescent="0.35">
      <c r="V28076" s="17"/>
    </row>
    <row r="28077" spans="22:22" x14ac:dyDescent="0.35">
      <c r="V28077" s="17"/>
    </row>
    <row r="28078" spans="22:22" x14ac:dyDescent="0.35">
      <c r="V28078" s="17"/>
    </row>
    <row r="28079" spans="22:22" x14ac:dyDescent="0.35">
      <c r="V28079" s="17"/>
    </row>
    <row r="28080" spans="22:22" x14ac:dyDescent="0.35">
      <c r="V28080" s="17"/>
    </row>
    <row r="28081" spans="22:22" x14ac:dyDescent="0.35">
      <c r="V28081" s="17"/>
    </row>
    <row r="28082" spans="22:22" x14ac:dyDescent="0.35">
      <c r="V28082" s="17"/>
    </row>
    <row r="28083" spans="22:22" x14ac:dyDescent="0.35">
      <c r="V28083" s="17"/>
    </row>
    <row r="28084" spans="22:22" x14ac:dyDescent="0.35">
      <c r="V28084" s="17"/>
    </row>
    <row r="28085" spans="22:22" x14ac:dyDescent="0.35">
      <c r="V28085" s="17"/>
    </row>
    <row r="28086" spans="22:22" x14ac:dyDescent="0.35">
      <c r="V28086" s="17"/>
    </row>
    <row r="28087" spans="22:22" x14ac:dyDescent="0.35">
      <c r="V28087" s="17"/>
    </row>
    <row r="28088" spans="22:22" x14ac:dyDescent="0.35">
      <c r="V28088" s="17"/>
    </row>
    <row r="28089" spans="22:22" x14ac:dyDescent="0.35">
      <c r="V28089" s="17"/>
    </row>
    <row r="28090" spans="22:22" x14ac:dyDescent="0.35">
      <c r="V28090" s="17"/>
    </row>
    <row r="28091" spans="22:22" x14ac:dyDescent="0.35">
      <c r="V28091" s="17"/>
    </row>
    <row r="28092" spans="22:22" x14ac:dyDescent="0.35">
      <c r="V28092" s="17"/>
    </row>
    <row r="28093" spans="22:22" x14ac:dyDescent="0.35">
      <c r="V28093" s="17"/>
    </row>
    <row r="28094" spans="22:22" x14ac:dyDescent="0.35">
      <c r="V28094" s="17"/>
    </row>
    <row r="28095" spans="22:22" x14ac:dyDescent="0.35">
      <c r="V28095" s="17"/>
    </row>
    <row r="28096" spans="22:22" x14ac:dyDescent="0.35">
      <c r="V28096" s="17"/>
    </row>
    <row r="28097" spans="22:22" x14ac:dyDescent="0.35">
      <c r="V28097" s="17"/>
    </row>
    <row r="28098" spans="22:22" x14ac:dyDescent="0.35">
      <c r="V28098" s="17"/>
    </row>
    <row r="28099" spans="22:22" x14ac:dyDescent="0.35">
      <c r="V28099" s="17"/>
    </row>
    <row r="28100" spans="22:22" x14ac:dyDescent="0.35">
      <c r="V28100" s="17"/>
    </row>
    <row r="28101" spans="22:22" x14ac:dyDescent="0.35">
      <c r="V28101" s="17"/>
    </row>
    <row r="28102" spans="22:22" x14ac:dyDescent="0.35">
      <c r="V28102" s="17"/>
    </row>
    <row r="28103" spans="22:22" x14ac:dyDescent="0.35">
      <c r="V28103" s="17"/>
    </row>
    <row r="28104" spans="22:22" x14ac:dyDescent="0.35">
      <c r="V28104" s="17"/>
    </row>
    <row r="28105" spans="22:22" x14ac:dyDescent="0.35">
      <c r="V28105" s="17"/>
    </row>
    <row r="28106" spans="22:22" x14ac:dyDescent="0.35">
      <c r="V28106" s="17"/>
    </row>
    <row r="28107" spans="22:22" x14ac:dyDescent="0.35">
      <c r="V28107" s="17"/>
    </row>
    <row r="28108" spans="22:22" x14ac:dyDescent="0.35">
      <c r="V28108" s="17"/>
    </row>
    <row r="28109" spans="22:22" x14ac:dyDescent="0.35">
      <c r="V28109" s="17"/>
    </row>
    <row r="28110" spans="22:22" x14ac:dyDescent="0.35">
      <c r="V28110" s="17"/>
    </row>
    <row r="28111" spans="22:22" x14ac:dyDescent="0.35">
      <c r="V28111" s="17"/>
    </row>
    <row r="28112" spans="22:22" x14ac:dyDescent="0.35">
      <c r="V28112" s="17"/>
    </row>
    <row r="28113" spans="22:22" x14ac:dyDescent="0.35">
      <c r="V28113" s="17"/>
    </row>
    <row r="28114" spans="22:22" x14ac:dyDescent="0.35">
      <c r="V28114" s="17"/>
    </row>
    <row r="28115" spans="22:22" x14ac:dyDescent="0.35">
      <c r="V28115" s="17"/>
    </row>
    <row r="28116" spans="22:22" x14ac:dyDescent="0.35">
      <c r="V28116" s="17"/>
    </row>
    <row r="28117" spans="22:22" x14ac:dyDescent="0.35">
      <c r="V28117" s="17"/>
    </row>
    <row r="28118" spans="22:22" x14ac:dyDescent="0.35">
      <c r="V28118" s="17"/>
    </row>
    <row r="28119" spans="22:22" x14ac:dyDescent="0.35">
      <c r="V28119" s="17"/>
    </row>
    <row r="28120" spans="22:22" x14ac:dyDescent="0.35">
      <c r="V28120" s="17"/>
    </row>
    <row r="28121" spans="22:22" x14ac:dyDescent="0.35">
      <c r="V28121" s="17"/>
    </row>
    <row r="28122" spans="22:22" x14ac:dyDescent="0.35">
      <c r="V28122" s="17"/>
    </row>
    <row r="28123" spans="22:22" x14ac:dyDescent="0.35">
      <c r="V28123" s="17"/>
    </row>
    <row r="28124" spans="22:22" x14ac:dyDescent="0.35">
      <c r="V28124" s="17"/>
    </row>
    <row r="28125" spans="22:22" x14ac:dyDescent="0.35">
      <c r="V28125" s="17"/>
    </row>
    <row r="28126" spans="22:22" x14ac:dyDescent="0.35">
      <c r="V28126" s="17"/>
    </row>
    <row r="28127" spans="22:22" x14ac:dyDescent="0.35">
      <c r="V28127" s="17"/>
    </row>
    <row r="28128" spans="22:22" x14ac:dyDescent="0.35">
      <c r="V28128" s="17"/>
    </row>
    <row r="28129" spans="22:22" x14ac:dyDescent="0.35">
      <c r="V28129" s="17"/>
    </row>
    <row r="28130" spans="22:22" x14ac:dyDescent="0.35">
      <c r="V28130" s="17"/>
    </row>
    <row r="28131" spans="22:22" x14ac:dyDescent="0.35">
      <c r="V28131" s="17"/>
    </row>
    <row r="28132" spans="22:22" x14ac:dyDescent="0.35">
      <c r="V28132" s="17"/>
    </row>
    <row r="28133" spans="22:22" x14ac:dyDescent="0.35">
      <c r="V28133" s="17"/>
    </row>
    <row r="28134" spans="22:22" x14ac:dyDescent="0.35">
      <c r="V28134" s="17"/>
    </row>
    <row r="28135" spans="22:22" x14ac:dyDescent="0.35">
      <c r="V28135" s="17"/>
    </row>
    <row r="28136" spans="22:22" x14ac:dyDescent="0.35">
      <c r="V28136" s="17"/>
    </row>
    <row r="28137" spans="22:22" x14ac:dyDescent="0.35">
      <c r="V28137" s="17"/>
    </row>
    <row r="28138" spans="22:22" x14ac:dyDescent="0.35">
      <c r="V28138" s="17"/>
    </row>
    <row r="28139" spans="22:22" x14ac:dyDescent="0.35">
      <c r="V28139" s="17"/>
    </row>
    <row r="28140" spans="22:22" x14ac:dyDescent="0.35">
      <c r="V28140" s="17"/>
    </row>
    <row r="28141" spans="22:22" x14ac:dyDescent="0.35">
      <c r="V28141" s="17"/>
    </row>
    <row r="28142" spans="22:22" x14ac:dyDescent="0.35">
      <c r="V28142" s="17"/>
    </row>
    <row r="28143" spans="22:22" x14ac:dyDescent="0.35">
      <c r="V28143" s="17"/>
    </row>
    <row r="28144" spans="22:22" x14ac:dyDescent="0.35">
      <c r="V28144" s="17"/>
    </row>
    <row r="28145" spans="22:22" x14ac:dyDescent="0.35">
      <c r="V28145" s="17"/>
    </row>
    <row r="28146" spans="22:22" x14ac:dyDescent="0.35">
      <c r="V28146" s="17"/>
    </row>
    <row r="28147" spans="22:22" x14ac:dyDescent="0.35">
      <c r="V28147" s="17"/>
    </row>
    <row r="28148" spans="22:22" x14ac:dyDescent="0.35">
      <c r="V28148" s="17"/>
    </row>
    <row r="28149" spans="22:22" x14ac:dyDescent="0.35">
      <c r="V28149" s="17"/>
    </row>
    <row r="28150" spans="22:22" x14ac:dyDescent="0.35">
      <c r="V28150" s="17"/>
    </row>
    <row r="28151" spans="22:22" x14ac:dyDescent="0.35">
      <c r="V28151" s="17"/>
    </row>
    <row r="28152" spans="22:22" x14ac:dyDescent="0.35">
      <c r="V28152" s="17"/>
    </row>
    <row r="28153" spans="22:22" x14ac:dyDescent="0.35">
      <c r="V28153" s="17"/>
    </row>
    <row r="28154" spans="22:22" x14ac:dyDescent="0.35">
      <c r="V28154" s="17"/>
    </row>
    <row r="28155" spans="22:22" x14ac:dyDescent="0.35">
      <c r="V28155" s="17"/>
    </row>
    <row r="28156" spans="22:22" x14ac:dyDescent="0.35">
      <c r="V28156" s="17"/>
    </row>
    <row r="28157" spans="22:22" x14ac:dyDescent="0.35">
      <c r="V28157" s="17"/>
    </row>
    <row r="28158" spans="22:22" x14ac:dyDescent="0.35">
      <c r="V28158" s="17"/>
    </row>
    <row r="28159" spans="22:22" x14ac:dyDescent="0.35">
      <c r="V28159" s="17"/>
    </row>
    <row r="28160" spans="22:22" x14ac:dyDescent="0.35">
      <c r="V28160" s="17"/>
    </row>
    <row r="28161" spans="22:22" x14ac:dyDescent="0.35">
      <c r="V28161" s="17"/>
    </row>
    <row r="28162" spans="22:22" x14ac:dyDescent="0.35">
      <c r="V28162" s="17"/>
    </row>
    <row r="28163" spans="22:22" x14ac:dyDescent="0.35">
      <c r="V28163" s="17"/>
    </row>
    <row r="28164" spans="22:22" x14ac:dyDescent="0.35">
      <c r="V28164" s="17"/>
    </row>
    <row r="28165" spans="22:22" x14ac:dyDescent="0.35">
      <c r="V28165" s="17"/>
    </row>
    <row r="28166" spans="22:22" x14ac:dyDescent="0.35">
      <c r="V28166" s="17"/>
    </row>
    <row r="28167" spans="22:22" x14ac:dyDescent="0.35">
      <c r="V28167" s="17"/>
    </row>
    <row r="28168" spans="22:22" x14ac:dyDescent="0.35">
      <c r="V28168" s="17"/>
    </row>
    <row r="28169" spans="22:22" x14ac:dyDescent="0.35">
      <c r="V28169" s="17"/>
    </row>
    <row r="28170" spans="22:22" x14ac:dyDescent="0.35">
      <c r="V28170" s="17"/>
    </row>
    <row r="28171" spans="22:22" x14ac:dyDescent="0.35">
      <c r="V28171" s="17"/>
    </row>
    <row r="28172" spans="22:22" x14ac:dyDescent="0.35">
      <c r="V28172" s="17"/>
    </row>
    <row r="28173" spans="22:22" x14ac:dyDescent="0.35">
      <c r="V28173" s="17"/>
    </row>
    <row r="28174" spans="22:22" x14ac:dyDescent="0.35">
      <c r="V28174" s="17"/>
    </row>
    <row r="28175" spans="22:22" x14ac:dyDescent="0.35">
      <c r="V28175" s="17"/>
    </row>
    <row r="28176" spans="22:22" x14ac:dyDescent="0.35">
      <c r="V28176" s="17"/>
    </row>
    <row r="28177" spans="22:22" x14ac:dyDescent="0.35">
      <c r="V28177" s="17"/>
    </row>
    <row r="28178" spans="22:22" x14ac:dyDescent="0.35">
      <c r="V28178" s="17"/>
    </row>
    <row r="28179" spans="22:22" x14ac:dyDescent="0.35">
      <c r="V28179" s="17"/>
    </row>
    <row r="28180" spans="22:22" x14ac:dyDescent="0.35">
      <c r="V28180" s="17"/>
    </row>
    <row r="28181" spans="22:22" x14ac:dyDescent="0.35">
      <c r="V28181" s="17"/>
    </row>
    <row r="28182" spans="22:22" x14ac:dyDescent="0.35">
      <c r="V28182" s="17"/>
    </row>
    <row r="28183" spans="22:22" x14ac:dyDescent="0.35">
      <c r="V28183" s="17"/>
    </row>
    <row r="28184" spans="22:22" x14ac:dyDescent="0.35">
      <c r="V28184" s="17"/>
    </row>
    <row r="28185" spans="22:22" x14ac:dyDescent="0.35">
      <c r="V28185" s="17"/>
    </row>
    <row r="28186" spans="22:22" x14ac:dyDescent="0.35">
      <c r="V28186" s="17"/>
    </row>
    <row r="28187" spans="22:22" x14ac:dyDescent="0.35">
      <c r="V28187" s="17"/>
    </row>
    <row r="28188" spans="22:22" x14ac:dyDescent="0.35">
      <c r="V28188" s="17"/>
    </row>
    <row r="28189" spans="22:22" x14ac:dyDescent="0.35">
      <c r="V28189" s="17"/>
    </row>
    <row r="28190" spans="22:22" x14ac:dyDescent="0.35">
      <c r="V28190" s="17"/>
    </row>
    <row r="28191" spans="22:22" x14ac:dyDescent="0.35">
      <c r="V28191" s="17"/>
    </row>
    <row r="28192" spans="22:22" x14ac:dyDescent="0.35">
      <c r="V28192" s="17"/>
    </row>
    <row r="28193" spans="22:22" x14ac:dyDescent="0.35">
      <c r="V28193" s="17"/>
    </row>
    <row r="28194" spans="22:22" x14ac:dyDescent="0.35">
      <c r="V28194" s="17"/>
    </row>
    <row r="28195" spans="22:22" x14ac:dyDescent="0.35">
      <c r="V28195" s="17"/>
    </row>
    <row r="28196" spans="22:22" x14ac:dyDescent="0.35">
      <c r="V28196" s="17"/>
    </row>
    <row r="28197" spans="22:22" x14ac:dyDescent="0.35">
      <c r="V28197" s="17"/>
    </row>
    <row r="28198" spans="22:22" x14ac:dyDescent="0.35">
      <c r="V28198" s="17"/>
    </row>
    <row r="28199" spans="22:22" x14ac:dyDescent="0.35">
      <c r="V28199" s="17"/>
    </row>
    <row r="28200" spans="22:22" x14ac:dyDescent="0.35">
      <c r="V28200" s="17"/>
    </row>
    <row r="28201" spans="22:22" x14ac:dyDescent="0.35">
      <c r="V28201" s="17"/>
    </row>
    <row r="28202" spans="22:22" x14ac:dyDescent="0.35">
      <c r="V28202" s="17"/>
    </row>
    <row r="28203" spans="22:22" x14ac:dyDescent="0.35">
      <c r="V28203" s="17"/>
    </row>
    <row r="28204" spans="22:22" x14ac:dyDescent="0.35">
      <c r="V28204" s="17"/>
    </row>
    <row r="28205" spans="22:22" x14ac:dyDescent="0.35">
      <c r="V28205" s="17"/>
    </row>
    <row r="28206" spans="22:22" x14ac:dyDescent="0.35">
      <c r="V28206" s="17"/>
    </row>
    <row r="28207" spans="22:22" x14ac:dyDescent="0.35">
      <c r="V28207" s="17"/>
    </row>
    <row r="28208" spans="22:22" x14ac:dyDescent="0.35">
      <c r="V28208" s="17"/>
    </row>
    <row r="28209" spans="22:22" x14ac:dyDescent="0.35">
      <c r="V28209" s="17"/>
    </row>
    <row r="28210" spans="22:22" x14ac:dyDescent="0.35">
      <c r="V28210" s="17"/>
    </row>
    <row r="28211" spans="22:22" x14ac:dyDescent="0.35">
      <c r="V28211" s="17"/>
    </row>
    <row r="28212" spans="22:22" x14ac:dyDescent="0.35">
      <c r="V28212" s="17"/>
    </row>
    <row r="28213" spans="22:22" x14ac:dyDescent="0.35">
      <c r="V28213" s="17"/>
    </row>
    <row r="28214" spans="22:22" x14ac:dyDescent="0.35">
      <c r="V28214" s="17"/>
    </row>
    <row r="28215" spans="22:22" x14ac:dyDescent="0.35">
      <c r="V28215" s="17"/>
    </row>
    <row r="28216" spans="22:22" x14ac:dyDescent="0.35">
      <c r="V28216" s="17"/>
    </row>
    <row r="28217" spans="22:22" x14ac:dyDescent="0.35">
      <c r="V28217" s="17"/>
    </row>
    <row r="28218" spans="22:22" x14ac:dyDescent="0.35">
      <c r="V28218" s="17"/>
    </row>
    <row r="28219" spans="22:22" x14ac:dyDescent="0.35">
      <c r="V28219" s="17"/>
    </row>
    <row r="28220" spans="22:22" x14ac:dyDescent="0.35">
      <c r="V28220" s="17"/>
    </row>
    <row r="28221" spans="22:22" x14ac:dyDescent="0.35">
      <c r="V28221" s="17"/>
    </row>
    <row r="28222" spans="22:22" x14ac:dyDescent="0.35">
      <c r="V28222" s="17"/>
    </row>
    <row r="28223" spans="22:22" x14ac:dyDescent="0.35">
      <c r="V28223" s="17"/>
    </row>
    <row r="28224" spans="22:22" x14ac:dyDescent="0.35">
      <c r="V28224" s="17"/>
    </row>
    <row r="28225" spans="22:22" x14ac:dyDescent="0.35">
      <c r="V28225" s="17"/>
    </row>
    <row r="28226" spans="22:22" x14ac:dyDescent="0.35">
      <c r="V28226" s="17"/>
    </row>
    <row r="28227" spans="22:22" x14ac:dyDescent="0.35">
      <c r="V28227" s="17"/>
    </row>
    <row r="28228" spans="22:22" x14ac:dyDescent="0.35">
      <c r="V28228" s="17"/>
    </row>
    <row r="28229" spans="22:22" x14ac:dyDescent="0.35">
      <c r="V28229" s="17"/>
    </row>
    <row r="28230" spans="22:22" x14ac:dyDescent="0.35">
      <c r="V28230" s="17"/>
    </row>
    <row r="28231" spans="22:22" x14ac:dyDescent="0.35">
      <c r="V28231" s="17"/>
    </row>
    <row r="28232" spans="22:22" x14ac:dyDescent="0.35">
      <c r="V28232" s="17"/>
    </row>
    <row r="28233" spans="22:22" x14ac:dyDescent="0.35">
      <c r="V28233" s="17"/>
    </row>
    <row r="28234" spans="22:22" x14ac:dyDescent="0.35">
      <c r="V28234" s="17"/>
    </row>
    <row r="28235" spans="22:22" x14ac:dyDescent="0.35">
      <c r="V28235" s="17"/>
    </row>
    <row r="28236" spans="22:22" x14ac:dyDescent="0.35">
      <c r="V28236" s="17"/>
    </row>
    <row r="28237" spans="22:22" x14ac:dyDescent="0.35">
      <c r="V28237" s="17"/>
    </row>
    <row r="28238" spans="22:22" x14ac:dyDescent="0.35">
      <c r="V28238" s="17"/>
    </row>
    <row r="28239" spans="22:22" x14ac:dyDescent="0.35">
      <c r="V28239" s="17"/>
    </row>
    <row r="28240" spans="22:22" x14ac:dyDescent="0.35">
      <c r="V28240" s="17"/>
    </row>
    <row r="28241" spans="22:22" x14ac:dyDescent="0.35">
      <c r="V28241" s="17"/>
    </row>
    <row r="28242" spans="22:22" x14ac:dyDescent="0.35">
      <c r="V28242" s="17"/>
    </row>
    <row r="28243" spans="22:22" x14ac:dyDescent="0.35">
      <c r="V28243" s="17"/>
    </row>
    <row r="28244" spans="22:22" x14ac:dyDescent="0.35">
      <c r="V28244" s="17"/>
    </row>
    <row r="28245" spans="22:22" x14ac:dyDescent="0.35">
      <c r="V28245" s="17"/>
    </row>
    <row r="28246" spans="22:22" x14ac:dyDescent="0.35">
      <c r="V28246" s="17"/>
    </row>
    <row r="28247" spans="22:22" x14ac:dyDescent="0.35">
      <c r="V28247" s="17"/>
    </row>
    <row r="28248" spans="22:22" x14ac:dyDescent="0.35">
      <c r="V28248" s="17"/>
    </row>
    <row r="28249" spans="22:22" x14ac:dyDescent="0.35">
      <c r="V28249" s="17"/>
    </row>
    <row r="28250" spans="22:22" x14ac:dyDescent="0.35">
      <c r="V28250" s="17"/>
    </row>
    <row r="28251" spans="22:22" x14ac:dyDescent="0.35">
      <c r="V28251" s="17"/>
    </row>
    <row r="28252" spans="22:22" x14ac:dyDescent="0.35">
      <c r="V28252" s="17"/>
    </row>
    <row r="28253" spans="22:22" x14ac:dyDescent="0.35">
      <c r="V28253" s="17"/>
    </row>
    <row r="28254" spans="22:22" x14ac:dyDescent="0.35">
      <c r="V28254" s="17"/>
    </row>
    <row r="28255" spans="22:22" x14ac:dyDescent="0.35">
      <c r="V28255" s="17"/>
    </row>
    <row r="28256" spans="22:22" x14ac:dyDescent="0.35">
      <c r="V28256" s="17"/>
    </row>
    <row r="28257" spans="22:22" x14ac:dyDescent="0.35">
      <c r="V28257" s="17"/>
    </row>
    <row r="28258" spans="22:22" x14ac:dyDescent="0.35">
      <c r="V28258" s="17"/>
    </row>
    <row r="28259" spans="22:22" x14ac:dyDescent="0.35">
      <c r="V28259" s="17"/>
    </row>
    <row r="28260" spans="22:22" x14ac:dyDescent="0.35">
      <c r="V28260" s="17"/>
    </row>
    <row r="28261" spans="22:22" x14ac:dyDescent="0.35">
      <c r="V28261" s="17"/>
    </row>
    <row r="28262" spans="22:22" x14ac:dyDescent="0.35">
      <c r="V28262" s="17"/>
    </row>
    <row r="28263" spans="22:22" x14ac:dyDescent="0.35">
      <c r="V28263" s="17"/>
    </row>
    <row r="28264" spans="22:22" x14ac:dyDescent="0.35">
      <c r="V28264" s="17"/>
    </row>
    <row r="28265" spans="22:22" x14ac:dyDescent="0.35">
      <c r="V28265" s="17"/>
    </row>
    <row r="28266" spans="22:22" x14ac:dyDescent="0.35">
      <c r="V28266" s="17"/>
    </row>
    <row r="28267" spans="22:22" x14ac:dyDescent="0.35">
      <c r="V28267" s="17"/>
    </row>
    <row r="28268" spans="22:22" x14ac:dyDescent="0.35">
      <c r="V28268" s="17"/>
    </row>
    <row r="28269" spans="22:22" x14ac:dyDescent="0.35">
      <c r="V28269" s="17"/>
    </row>
    <row r="28270" spans="22:22" x14ac:dyDescent="0.35">
      <c r="V28270" s="17"/>
    </row>
    <row r="28271" spans="22:22" x14ac:dyDescent="0.35">
      <c r="V28271" s="17"/>
    </row>
    <row r="28272" spans="22:22" x14ac:dyDescent="0.35">
      <c r="V28272" s="17"/>
    </row>
    <row r="28273" spans="22:22" x14ac:dyDescent="0.35">
      <c r="V28273" s="17"/>
    </row>
    <row r="28274" spans="22:22" x14ac:dyDescent="0.35">
      <c r="V28274" s="17"/>
    </row>
    <row r="28275" spans="22:22" x14ac:dyDescent="0.35">
      <c r="V28275" s="17"/>
    </row>
    <row r="28276" spans="22:22" x14ac:dyDescent="0.35">
      <c r="V28276" s="17"/>
    </row>
    <row r="28277" spans="22:22" x14ac:dyDescent="0.35">
      <c r="V28277" s="17"/>
    </row>
    <row r="28278" spans="22:22" x14ac:dyDescent="0.35">
      <c r="V28278" s="17"/>
    </row>
    <row r="28279" spans="22:22" x14ac:dyDescent="0.35">
      <c r="V28279" s="17"/>
    </row>
    <row r="28280" spans="22:22" x14ac:dyDescent="0.35">
      <c r="V28280" s="17"/>
    </row>
    <row r="28281" spans="22:22" x14ac:dyDescent="0.35">
      <c r="V28281" s="17"/>
    </row>
    <row r="28282" spans="22:22" x14ac:dyDescent="0.35">
      <c r="V28282" s="17"/>
    </row>
    <row r="28283" spans="22:22" x14ac:dyDescent="0.35">
      <c r="V28283" s="17"/>
    </row>
    <row r="28284" spans="22:22" x14ac:dyDescent="0.35">
      <c r="V28284" s="17"/>
    </row>
    <row r="28285" spans="22:22" x14ac:dyDescent="0.35">
      <c r="V28285" s="17"/>
    </row>
    <row r="28286" spans="22:22" x14ac:dyDescent="0.35">
      <c r="V28286" s="17"/>
    </row>
    <row r="28287" spans="22:22" x14ac:dyDescent="0.35">
      <c r="V28287" s="17"/>
    </row>
    <row r="28288" spans="22:22" x14ac:dyDescent="0.35">
      <c r="V28288" s="17"/>
    </row>
    <row r="28289" spans="22:22" x14ac:dyDescent="0.35">
      <c r="V28289" s="17"/>
    </row>
    <row r="28290" spans="22:22" x14ac:dyDescent="0.35">
      <c r="V28290" s="17"/>
    </row>
    <row r="28291" spans="22:22" x14ac:dyDescent="0.35">
      <c r="V28291" s="17"/>
    </row>
    <row r="28292" spans="22:22" x14ac:dyDescent="0.35">
      <c r="V28292" s="17"/>
    </row>
    <row r="28293" spans="22:22" x14ac:dyDescent="0.35">
      <c r="V28293" s="17"/>
    </row>
    <row r="28294" spans="22:22" x14ac:dyDescent="0.35">
      <c r="V28294" s="17"/>
    </row>
    <row r="28295" spans="22:22" x14ac:dyDescent="0.35">
      <c r="V28295" s="17"/>
    </row>
    <row r="28296" spans="22:22" x14ac:dyDescent="0.35">
      <c r="V28296" s="17"/>
    </row>
    <row r="28297" spans="22:22" x14ac:dyDescent="0.35">
      <c r="V28297" s="17"/>
    </row>
    <row r="28298" spans="22:22" x14ac:dyDescent="0.35">
      <c r="V28298" s="17"/>
    </row>
    <row r="28299" spans="22:22" x14ac:dyDescent="0.35">
      <c r="V28299" s="17"/>
    </row>
    <row r="28300" spans="22:22" x14ac:dyDescent="0.35">
      <c r="V28300" s="17"/>
    </row>
    <row r="28301" spans="22:22" x14ac:dyDescent="0.35">
      <c r="V28301" s="17"/>
    </row>
    <row r="28302" spans="22:22" x14ac:dyDescent="0.35">
      <c r="V28302" s="17"/>
    </row>
    <row r="28303" spans="22:22" x14ac:dyDescent="0.35">
      <c r="V28303" s="17"/>
    </row>
    <row r="28304" spans="22:22" x14ac:dyDescent="0.35">
      <c r="V28304" s="17"/>
    </row>
    <row r="28305" spans="22:22" x14ac:dyDescent="0.35">
      <c r="V28305" s="17"/>
    </row>
    <row r="28306" spans="22:22" x14ac:dyDescent="0.35">
      <c r="V28306" s="17"/>
    </row>
    <row r="28307" spans="22:22" x14ac:dyDescent="0.35">
      <c r="V28307" s="17"/>
    </row>
    <row r="28308" spans="22:22" x14ac:dyDescent="0.35">
      <c r="V28308" s="17"/>
    </row>
    <row r="28309" spans="22:22" x14ac:dyDescent="0.35">
      <c r="V28309" s="17"/>
    </row>
    <row r="28310" spans="22:22" x14ac:dyDescent="0.35">
      <c r="V28310" s="17"/>
    </row>
    <row r="28311" spans="22:22" x14ac:dyDescent="0.35">
      <c r="V28311" s="17"/>
    </row>
    <row r="28312" spans="22:22" x14ac:dyDescent="0.35">
      <c r="V28312" s="17"/>
    </row>
    <row r="28313" spans="22:22" x14ac:dyDescent="0.35">
      <c r="V28313" s="17"/>
    </row>
    <row r="28314" spans="22:22" x14ac:dyDescent="0.35">
      <c r="V28314" s="17"/>
    </row>
    <row r="28315" spans="22:22" x14ac:dyDescent="0.35">
      <c r="V28315" s="17"/>
    </row>
    <row r="28316" spans="22:22" x14ac:dyDescent="0.35">
      <c r="V28316" s="17"/>
    </row>
    <row r="28317" spans="22:22" x14ac:dyDescent="0.35">
      <c r="V28317" s="17"/>
    </row>
    <row r="28318" spans="22:22" x14ac:dyDescent="0.35">
      <c r="V28318" s="17"/>
    </row>
    <row r="28319" spans="22:22" x14ac:dyDescent="0.35">
      <c r="V28319" s="17"/>
    </row>
    <row r="28320" spans="22:22" x14ac:dyDescent="0.35">
      <c r="V28320" s="17"/>
    </row>
    <row r="28321" spans="22:22" x14ac:dyDescent="0.35">
      <c r="V28321" s="17"/>
    </row>
    <row r="28322" spans="22:22" x14ac:dyDescent="0.35">
      <c r="V28322" s="17"/>
    </row>
    <row r="28323" spans="22:22" x14ac:dyDescent="0.35">
      <c r="V28323" s="17"/>
    </row>
    <row r="28324" spans="22:22" x14ac:dyDescent="0.35">
      <c r="V28324" s="17"/>
    </row>
    <row r="28325" spans="22:22" x14ac:dyDescent="0.35">
      <c r="V28325" s="17"/>
    </row>
    <row r="28326" spans="22:22" x14ac:dyDescent="0.35">
      <c r="V28326" s="17"/>
    </row>
    <row r="28327" spans="22:22" x14ac:dyDescent="0.35">
      <c r="V28327" s="17"/>
    </row>
    <row r="28328" spans="22:22" x14ac:dyDescent="0.35">
      <c r="V28328" s="17"/>
    </row>
    <row r="28329" spans="22:22" x14ac:dyDescent="0.35">
      <c r="V28329" s="17"/>
    </row>
    <row r="28330" spans="22:22" x14ac:dyDescent="0.35">
      <c r="V28330" s="17"/>
    </row>
    <row r="28331" spans="22:22" x14ac:dyDescent="0.35">
      <c r="V28331" s="17"/>
    </row>
    <row r="28332" spans="22:22" x14ac:dyDescent="0.35">
      <c r="V28332" s="17"/>
    </row>
    <row r="28333" spans="22:22" x14ac:dyDescent="0.35">
      <c r="V28333" s="17"/>
    </row>
    <row r="28334" spans="22:22" x14ac:dyDescent="0.35">
      <c r="V28334" s="17"/>
    </row>
    <row r="28335" spans="22:22" x14ac:dyDescent="0.35">
      <c r="V28335" s="17"/>
    </row>
    <row r="28336" spans="22:22" x14ac:dyDescent="0.35">
      <c r="V28336" s="17"/>
    </row>
    <row r="28337" spans="22:22" x14ac:dyDescent="0.35">
      <c r="V28337" s="17"/>
    </row>
    <row r="28338" spans="22:22" x14ac:dyDescent="0.35">
      <c r="V28338" s="17"/>
    </row>
    <row r="28339" spans="22:22" x14ac:dyDescent="0.35">
      <c r="V28339" s="17"/>
    </row>
    <row r="28340" spans="22:22" x14ac:dyDescent="0.35">
      <c r="V28340" s="17"/>
    </row>
    <row r="28341" spans="22:22" x14ac:dyDescent="0.35">
      <c r="V28341" s="17"/>
    </row>
    <row r="28342" spans="22:22" x14ac:dyDescent="0.35">
      <c r="V28342" s="17"/>
    </row>
    <row r="28343" spans="22:22" x14ac:dyDescent="0.35">
      <c r="V28343" s="17"/>
    </row>
    <row r="28344" spans="22:22" x14ac:dyDescent="0.35">
      <c r="V28344" s="17"/>
    </row>
    <row r="28345" spans="22:22" x14ac:dyDescent="0.35">
      <c r="V28345" s="17"/>
    </row>
    <row r="28346" spans="22:22" x14ac:dyDescent="0.35">
      <c r="V28346" s="17"/>
    </row>
    <row r="28347" spans="22:22" x14ac:dyDescent="0.35">
      <c r="V28347" s="17"/>
    </row>
    <row r="28348" spans="22:22" x14ac:dyDescent="0.35">
      <c r="V28348" s="17"/>
    </row>
    <row r="28349" spans="22:22" x14ac:dyDescent="0.35">
      <c r="V28349" s="17"/>
    </row>
    <row r="28350" spans="22:22" x14ac:dyDescent="0.35">
      <c r="V28350" s="17"/>
    </row>
    <row r="28351" spans="22:22" x14ac:dyDescent="0.35">
      <c r="V28351" s="17"/>
    </row>
    <row r="28352" spans="22:22" x14ac:dyDescent="0.35">
      <c r="V28352" s="17"/>
    </row>
    <row r="28353" spans="22:22" x14ac:dyDescent="0.35">
      <c r="V28353" s="17"/>
    </row>
    <row r="28354" spans="22:22" x14ac:dyDescent="0.35">
      <c r="V28354" s="17"/>
    </row>
    <row r="28355" spans="22:22" x14ac:dyDescent="0.35">
      <c r="V28355" s="17"/>
    </row>
    <row r="28356" spans="22:22" x14ac:dyDescent="0.35">
      <c r="V28356" s="17"/>
    </row>
    <row r="28357" spans="22:22" x14ac:dyDescent="0.35">
      <c r="V28357" s="17"/>
    </row>
    <row r="28358" spans="22:22" x14ac:dyDescent="0.35">
      <c r="V28358" s="17"/>
    </row>
    <row r="28359" spans="22:22" x14ac:dyDescent="0.35">
      <c r="V28359" s="17"/>
    </row>
    <row r="28360" spans="22:22" x14ac:dyDescent="0.35">
      <c r="V28360" s="17"/>
    </row>
    <row r="28361" spans="22:22" x14ac:dyDescent="0.35">
      <c r="V28361" s="17"/>
    </row>
    <row r="28362" spans="22:22" x14ac:dyDescent="0.35">
      <c r="V28362" s="17"/>
    </row>
    <row r="28363" spans="22:22" x14ac:dyDescent="0.35">
      <c r="V28363" s="17"/>
    </row>
    <row r="28364" spans="22:22" x14ac:dyDescent="0.35">
      <c r="V28364" s="17"/>
    </row>
    <row r="28365" spans="22:22" x14ac:dyDescent="0.35">
      <c r="V28365" s="17"/>
    </row>
    <row r="28366" spans="22:22" x14ac:dyDescent="0.35">
      <c r="V28366" s="17"/>
    </row>
    <row r="28367" spans="22:22" x14ac:dyDescent="0.35">
      <c r="V28367" s="17"/>
    </row>
    <row r="28368" spans="22:22" x14ac:dyDescent="0.35">
      <c r="V28368" s="17"/>
    </row>
    <row r="28369" spans="22:22" x14ac:dyDescent="0.35">
      <c r="V28369" s="17"/>
    </row>
    <row r="28370" spans="22:22" x14ac:dyDescent="0.35">
      <c r="V28370" s="17"/>
    </row>
    <row r="28371" spans="22:22" x14ac:dyDescent="0.35">
      <c r="V28371" s="17"/>
    </row>
    <row r="28372" spans="22:22" x14ac:dyDescent="0.35">
      <c r="V28372" s="17"/>
    </row>
    <row r="28373" spans="22:22" x14ac:dyDescent="0.35">
      <c r="V28373" s="17"/>
    </row>
    <row r="28374" spans="22:22" x14ac:dyDescent="0.35">
      <c r="V28374" s="17"/>
    </row>
    <row r="28375" spans="22:22" x14ac:dyDescent="0.35">
      <c r="V28375" s="17"/>
    </row>
    <row r="28376" spans="22:22" x14ac:dyDescent="0.35">
      <c r="V28376" s="17"/>
    </row>
    <row r="28377" spans="22:22" x14ac:dyDescent="0.35">
      <c r="V28377" s="17"/>
    </row>
    <row r="28378" spans="22:22" x14ac:dyDescent="0.35">
      <c r="V28378" s="17"/>
    </row>
    <row r="28379" spans="22:22" x14ac:dyDescent="0.35">
      <c r="V28379" s="17"/>
    </row>
    <row r="28380" spans="22:22" x14ac:dyDescent="0.35">
      <c r="V28380" s="17"/>
    </row>
    <row r="28381" spans="22:22" x14ac:dyDescent="0.35">
      <c r="V28381" s="17"/>
    </row>
    <row r="28382" spans="22:22" x14ac:dyDescent="0.35">
      <c r="V28382" s="17"/>
    </row>
    <row r="28383" spans="22:22" x14ac:dyDescent="0.35">
      <c r="V28383" s="17"/>
    </row>
    <row r="28384" spans="22:22" x14ac:dyDescent="0.35">
      <c r="V28384" s="17"/>
    </row>
    <row r="28385" spans="22:22" x14ac:dyDescent="0.35">
      <c r="V28385" s="17"/>
    </row>
    <row r="28386" spans="22:22" x14ac:dyDescent="0.35">
      <c r="V28386" s="17"/>
    </row>
    <row r="28387" spans="22:22" x14ac:dyDescent="0.35">
      <c r="V28387" s="17"/>
    </row>
    <row r="28388" spans="22:22" x14ac:dyDescent="0.35">
      <c r="V28388" s="17"/>
    </row>
    <row r="28389" spans="22:22" x14ac:dyDescent="0.35">
      <c r="V28389" s="17"/>
    </row>
    <row r="28390" spans="22:22" x14ac:dyDescent="0.35">
      <c r="V28390" s="17"/>
    </row>
    <row r="28391" spans="22:22" x14ac:dyDescent="0.35">
      <c r="V28391" s="17"/>
    </row>
    <row r="28392" spans="22:22" x14ac:dyDescent="0.35">
      <c r="V28392" s="17"/>
    </row>
    <row r="28393" spans="22:22" x14ac:dyDescent="0.35">
      <c r="V28393" s="17"/>
    </row>
    <row r="28394" spans="22:22" x14ac:dyDescent="0.35">
      <c r="V28394" s="17"/>
    </row>
    <row r="28395" spans="22:22" x14ac:dyDescent="0.35">
      <c r="V28395" s="17"/>
    </row>
    <row r="28396" spans="22:22" x14ac:dyDescent="0.35">
      <c r="V28396" s="17"/>
    </row>
    <row r="28397" spans="22:22" x14ac:dyDescent="0.35">
      <c r="V28397" s="17"/>
    </row>
    <row r="28398" spans="22:22" x14ac:dyDescent="0.35">
      <c r="V28398" s="17"/>
    </row>
    <row r="28399" spans="22:22" x14ac:dyDescent="0.35">
      <c r="V28399" s="17"/>
    </row>
    <row r="28400" spans="22:22" x14ac:dyDescent="0.35">
      <c r="V28400" s="17"/>
    </row>
    <row r="28401" spans="22:22" x14ac:dyDescent="0.35">
      <c r="V28401" s="17"/>
    </row>
    <row r="28402" spans="22:22" x14ac:dyDescent="0.35">
      <c r="V28402" s="17"/>
    </row>
    <row r="28403" spans="22:22" x14ac:dyDescent="0.35">
      <c r="V28403" s="17"/>
    </row>
    <row r="28404" spans="22:22" x14ac:dyDescent="0.35">
      <c r="V28404" s="17"/>
    </row>
    <row r="28405" spans="22:22" x14ac:dyDescent="0.35">
      <c r="V28405" s="17"/>
    </row>
    <row r="28406" spans="22:22" x14ac:dyDescent="0.35">
      <c r="V28406" s="17"/>
    </row>
    <row r="28407" spans="22:22" x14ac:dyDescent="0.35">
      <c r="V28407" s="17"/>
    </row>
    <row r="28408" spans="22:22" x14ac:dyDescent="0.35">
      <c r="V28408" s="17"/>
    </row>
    <row r="28409" spans="22:22" x14ac:dyDescent="0.35">
      <c r="V28409" s="17"/>
    </row>
    <row r="28410" spans="22:22" x14ac:dyDescent="0.35">
      <c r="V28410" s="17"/>
    </row>
    <row r="28411" spans="22:22" x14ac:dyDescent="0.35">
      <c r="V28411" s="17"/>
    </row>
    <row r="28412" spans="22:22" x14ac:dyDescent="0.35">
      <c r="V28412" s="17"/>
    </row>
    <row r="28413" spans="22:22" x14ac:dyDescent="0.35">
      <c r="V28413" s="17"/>
    </row>
    <row r="28414" spans="22:22" x14ac:dyDescent="0.35">
      <c r="V28414" s="17"/>
    </row>
    <row r="28415" spans="22:22" x14ac:dyDescent="0.35">
      <c r="V28415" s="17"/>
    </row>
    <row r="28416" spans="22:22" x14ac:dyDescent="0.35">
      <c r="V28416" s="17"/>
    </row>
    <row r="28417" spans="22:22" x14ac:dyDescent="0.35">
      <c r="V28417" s="17"/>
    </row>
    <row r="28418" spans="22:22" x14ac:dyDescent="0.35">
      <c r="V28418" s="17"/>
    </row>
    <row r="28419" spans="22:22" x14ac:dyDescent="0.35">
      <c r="V28419" s="17"/>
    </row>
    <row r="28420" spans="22:22" x14ac:dyDescent="0.35">
      <c r="V28420" s="17"/>
    </row>
    <row r="28421" spans="22:22" x14ac:dyDescent="0.35">
      <c r="V28421" s="17"/>
    </row>
    <row r="28422" spans="22:22" x14ac:dyDescent="0.35">
      <c r="V28422" s="17"/>
    </row>
    <row r="28423" spans="22:22" x14ac:dyDescent="0.35">
      <c r="V28423" s="17"/>
    </row>
    <row r="28424" spans="22:22" x14ac:dyDescent="0.35">
      <c r="V28424" s="17"/>
    </row>
    <row r="28425" spans="22:22" x14ac:dyDescent="0.35">
      <c r="V28425" s="17"/>
    </row>
    <row r="28426" spans="22:22" x14ac:dyDescent="0.35">
      <c r="V28426" s="17"/>
    </row>
    <row r="28427" spans="22:22" x14ac:dyDescent="0.35">
      <c r="V28427" s="17"/>
    </row>
    <row r="28428" spans="22:22" x14ac:dyDescent="0.35">
      <c r="V28428" s="17"/>
    </row>
    <row r="28429" spans="22:22" x14ac:dyDescent="0.35">
      <c r="V28429" s="17"/>
    </row>
    <row r="28430" spans="22:22" x14ac:dyDescent="0.35">
      <c r="V28430" s="17"/>
    </row>
    <row r="28431" spans="22:22" x14ac:dyDescent="0.35">
      <c r="V28431" s="17"/>
    </row>
    <row r="28432" spans="22:22" x14ac:dyDescent="0.35">
      <c r="V28432" s="17"/>
    </row>
    <row r="28433" spans="22:22" x14ac:dyDescent="0.35">
      <c r="V28433" s="17"/>
    </row>
    <row r="28434" spans="22:22" x14ac:dyDescent="0.35">
      <c r="V28434" s="17"/>
    </row>
    <row r="28435" spans="22:22" x14ac:dyDescent="0.35">
      <c r="V28435" s="17"/>
    </row>
    <row r="28436" spans="22:22" x14ac:dyDescent="0.35">
      <c r="V28436" s="17"/>
    </row>
    <row r="28437" spans="22:22" x14ac:dyDescent="0.35">
      <c r="V28437" s="17"/>
    </row>
    <row r="28438" spans="22:22" x14ac:dyDescent="0.35">
      <c r="V28438" s="17"/>
    </row>
    <row r="28439" spans="22:22" x14ac:dyDescent="0.35">
      <c r="V28439" s="17"/>
    </row>
    <row r="28440" spans="22:22" x14ac:dyDescent="0.35">
      <c r="V28440" s="17"/>
    </row>
    <row r="28441" spans="22:22" x14ac:dyDescent="0.35">
      <c r="V28441" s="17"/>
    </row>
    <row r="28442" spans="22:22" x14ac:dyDescent="0.35">
      <c r="V28442" s="17"/>
    </row>
    <row r="28443" spans="22:22" x14ac:dyDescent="0.35">
      <c r="V28443" s="17"/>
    </row>
    <row r="28444" spans="22:22" x14ac:dyDescent="0.35">
      <c r="V28444" s="17"/>
    </row>
    <row r="28445" spans="22:22" x14ac:dyDescent="0.35">
      <c r="V28445" s="17"/>
    </row>
    <row r="28446" spans="22:22" x14ac:dyDescent="0.35">
      <c r="V28446" s="17"/>
    </row>
    <row r="28447" spans="22:22" x14ac:dyDescent="0.35">
      <c r="V28447" s="17"/>
    </row>
    <row r="28448" spans="22:22" x14ac:dyDescent="0.35">
      <c r="V28448" s="17"/>
    </row>
    <row r="28449" spans="22:22" x14ac:dyDescent="0.35">
      <c r="V28449" s="17"/>
    </row>
    <row r="28450" spans="22:22" x14ac:dyDescent="0.35">
      <c r="V28450" s="17"/>
    </row>
    <row r="28451" spans="22:22" x14ac:dyDescent="0.35">
      <c r="V28451" s="17"/>
    </row>
    <row r="28452" spans="22:22" x14ac:dyDescent="0.35">
      <c r="V28452" s="17"/>
    </row>
    <row r="28453" spans="22:22" x14ac:dyDescent="0.35">
      <c r="V28453" s="17"/>
    </row>
    <row r="28454" spans="22:22" x14ac:dyDescent="0.35">
      <c r="V28454" s="17"/>
    </row>
    <row r="28455" spans="22:22" x14ac:dyDescent="0.35">
      <c r="V28455" s="17"/>
    </row>
    <row r="28456" spans="22:22" x14ac:dyDescent="0.35">
      <c r="V28456" s="17"/>
    </row>
    <row r="28457" spans="22:22" x14ac:dyDescent="0.35">
      <c r="V28457" s="17"/>
    </row>
    <row r="28458" spans="22:22" x14ac:dyDescent="0.35">
      <c r="V28458" s="17"/>
    </row>
    <row r="28459" spans="22:22" x14ac:dyDescent="0.35">
      <c r="V28459" s="17"/>
    </row>
    <row r="28460" spans="22:22" x14ac:dyDescent="0.35">
      <c r="V28460" s="17"/>
    </row>
    <row r="28461" spans="22:22" x14ac:dyDescent="0.35">
      <c r="V28461" s="17"/>
    </row>
    <row r="28462" spans="22:22" x14ac:dyDescent="0.35">
      <c r="V28462" s="17"/>
    </row>
    <row r="28463" spans="22:22" x14ac:dyDescent="0.35">
      <c r="V28463" s="17"/>
    </row>
    <row r="28464" spans="22:22" x14ac:dyDescent="0.35">
      <c r="V28464" s="17"/>
    </row>
    <row r="28465" spans="22:22" x14ac:dyDescent="0.35">
      <c r="V28465" s="17"/>
    </row>
    <row r="28466" spans="22:22" x14ac:dyDescent="0.35">
      <c r="V28466" s="17"/>
    </row>
    <row r="28467" spans="22:22" x14ac:dyDescent="0.35">
      <c r="V28467" s="17"/>
    </row>
    <row r="28468" spans="22:22" x14ac:dyDescent="0.35">
      <c r="V28468" s="17"/>
    </row>
    <row r="28469" spans="22:22" x14ac:dyDescent="0.35">
      <c r="V28469" s="17"/>
    </row>
    <row r="28470" spans="22:22" x14ac:dyDescent="0.35">
      <c r="V28470" s="17"/>
    </row>
    <row r="28471" spans="22:22" x14ac:dyDescent="0.35">
      <c r="V28471" s="17"/>
    </row>
    <row r="28472" spans="22:22" x14ac:dyDescent="0.35">
      <c r="V28472" s="17"/>
    </row>
    <row r="28473" spans="22:22" x14ac:dyDescent="0.35">
      <c r="V28473" s="17"/>
    </row>
    <row r="28474" spans="22:22" x14ac:dyDescent="0.35">
      <c r="V28474" s="17"/>
    </row>
    <row r="28475" spans="22:22" x14ac:dyDescent="0.35">
      <c r="V28475" s="17"/>
    </row>
    <row r="28476" spans="22:22" x14ac:dyDescent="0.35">
      <c r="V28476" s="17"/>
    </row>
    <row r="28477" spans="22:22" x14ac:dyDescent="0.35">
      <c r="V28477" s="17"/>
    </row>
    <row r="28478" spans="22:22" x14ac:dyDescent="0.35">
      <c r="V28478" s="17"/>
    </row>
    <row r="28479" spans="22:22" x14ac:dyDescent="0.35">
      <c r="V28479" s="17"/>
    </row>
    <row r="28480" spans="22:22" x14ac:dyDescent="0.35">
      <c r="V28480" s="17"/>
    </row>
    <row r="28481" spans="22:22" x14ac:dyDescent="0.35">
      <c r="V28481" s="17"/>
    </row>
    <row r="28482" spans="22:22" x14ac:dyDescent="0.35">
      <c r="V28482" s="17"/>
    </row>
    <row r="28483" spans="22:22" x14ac:dyDescent="0.35">
      <c r="V28483" s="17"/>
    </row>
    <row r="28484" spans="22:22" x14ac:dyDescent="0.35">
      <c r="V28484" s="17"/>
    </row>
    <row r="28485" spans="22:22" x14ac:dyDescent="0.35">
      <c r="V28485" s="17"/>
    </row>
    <row r="28486" spans="22:22" x14ac:dyDescent="0.35">
      <c r="V28486" s="17"/>
    </row>
    <row r="28487" spans="22:22" x14ac:dyDescent="0.35">
      <c r="V28487" s="17"/>
    </row>
    <row r="28488" spans="22:22" x14ac:dyDescent="0.35">
      <c r="V28488" s="17"/>
    </row>
    <row r="28489" spans="22:22" x14ac:dyDescent="0.35">
      <c r="V28489" s="17"/>
    </row>
    <row r="28490" spans="22:22" x14ac:dyDescent="0.35">
      <c r="V28490" s="17"/>
    </row>
    <row r="28491" spans="22:22" x14ac:dyDescent="0.35">
      <c r="V28491" s="17"/>
    </row>
    <row r="28492" spans="22:22" x14ac:dyDescent="0.35">
      <c r="V28492" s="17"/>
    </row>
    <row r="28493" spans="22:22" x14ac:dyDescent="0.35">
      <c r="V28493" s="17"/>
    </row>
    <row r="28494" spans="22:22" x14ac:dyDescent="0.35">
      <c r="V28494" s="17"/>
    </row>
    <row r="28495" spans="22:22" x14ac:dyDescent="0.35">
      <c r="V28495" s="17"/>
    </row>
    <row r="28496" spans="22:22" x14ac:dyDescent="0.35">
      <c r="V28496" s="17"/>
    </row>
    <row r="28497" spans="22:22" x14ac:dyDescent="0.35">
      <c r="V28497" s="17"/>
    </row>
    <row r="28498" spans="22:22" x14ac:dyDescent="0.35">
      <c r="V28498" s="17"/>
    </row>
    <row r="28499" spans="22:22" x14ac:dyDescent="0.35">
      <c r="V28499" s="17"/>
    </row>
    <row r="28500" spans="22:22" x14ac:dyDescent="0.35">
      <c r="V28500" s="17"/>
    </row>
    <row r="28501" spans="22:22" x14ac:dyDescent="0.35">
      <c r="V28501" s="17"/>
    </row>
    <row r="28502" spans="22:22" x14ac:dyDescent="0.35">
      <c r="V28502" s="17"/>
    </row>
    <row r="28503" spans="22:22" x14ac:dyDescent="0.35">
      <c r="V28503" s="17"/>
    </row>
    <row r="28504" spans="22:22" x14ac:dyDescent="0.35">
      <c r="V28504" s="17"/>
    </row>
    <row r="28505" spans="22:22" x14ac:dyDescent="0.35">
      <c r="V28505" s="17"/>
    </row>
    <row r="28506" spans="22:22" x14ac:dyDescent="0.35">
      <c r="V28506" s="17"/>
    </row>
    <row r="28507" spans="22:22" x14ac:dyDescent="0.35">
      <c r="V28507" s="17"/>
    </row>
    <row r="28508" spans="22:22" x14ac:dyDescent="0.35">
      <c r="V28508" s="17"/>
    </row>
    <row r="28509" spans="22:22" x14ac:dyDescent="0.35">
      <c r="V28509" s="17"/>
    </row>
    <row r="28510" spans="22:22" x14ac:dyDescent="0.35">
      <c r="V28510" s="17"/>
    </row>
    <row r="28511" spans="22:22" x14ac:dyDescent="0.35">
      <c r="V28511" s="17"/>
    </row>
    <row r="28512" spans="22:22" x14ac:dyDescent="0.35">
      <c r="V28512" s="17"/>
    </row>
    <row r="28513" spans="22:22" x14ac:dyDescent="0.35">
      <c r="V28513" s="17"/>
    </row>
    <row r="28514" spans="22:22" x14ac:dyDescent="0.35">
      <c r="V28514" s="17"/>
    </row>
    <row r="28515" spans="22:22" x14ac:dyDescent="0.35">
      <c r="V28515" s="17"/>
    </row>
    <row r="28516" spans="22:22" x14ac:dyDescent="0.35">
      <c r="V28516" s="17"/>
    </row>
    <row r="28517" spans="22:22" x14ac:dyDescent="0.35">
      <c r="V28517" s="17"/>
    </row>
    <row r="28518" spans="22:22" x14ac:dyDescent="0.35">
      <c r="V28518" s="17"/>
    </row>
    <row r="28519" spans="22:22" x14ac:dyDescent="0.35">
      <c r="V28519" s="17"/>
    </row>
    <row r="28520" spans="22:22" x14ac:dyDescent="0.35">
      <c r="V28520" s="17"/>
    </row>
    <row r="28521" spans="22:22" x14ac:dyDescent="0.35">
      <c r="V28521" s="17"/>
    </row>
    <row r="28522" spans="22:22" x14ac:dyDescent="0.35">
      <c r="V28522" s="17"/>
    </row>
    <row r="28523" spans="22:22" x14ac:dyDescent="0.35">
      <c r="V28523" s="17"/>
    </row>
    <row r="28524" spans="22:22" x14ac:dyDescent="0.35">
      <c r="V28524" s="17"/>
    </row>
    <row r="28525" spans="22:22" x14ac:dyDescent="0.35">
      <c r="V28525" s="17"/>
    </row>
    <row r="28526" spans="22:22" x14ac:dyDescent="0.35">
      <c r="V28526" s="17"/>
    </row>
    <row r="28527" spans="22:22" x14ac:dyDescent="0.35">
      <c r="V28527" s="17"/>
    </row>
    <row r="28528" spans="22:22" x14ac:dyDescent="0.35">
      <c r="V28528" s="17"/>
    </row>
    <row r="28529" spans="22:22" x14ac:dyDescent="0.35">
      <c r="V28529" s="17"/>
    </row>
    <row r="28530" spans="22:22" x14ac:dyDescent="0.35">
      <c r="V28530" s="17"/>
    </row>
    <row r="28531" spans="22:22" x14ac:dyDescent="0.35">
      <c r="V28531" s="17"/>
    </row>
    <row r="28532" spans="22:22" x14ac:dyDescent="0.35">
      <c r="V28532" s="17"/>
    </row>
    <row r="28533" spans="22:22" x14ac:dyDescent="0.35">
      <c r="V28533" s="17"/>
    </row>
    <row r="28534" spans="22:22" x14ac:dyDescent="0.35">
      <c r="V28534" s="17"/>
    </row>
    <row r="28535" spans="22:22" x14ac:dyDescent="0.35">
      <c r="V28535" s="17"/>
    </row>
    <row r="28536" spans="22:22" x14ac:dyDescent="0.35">
      <c r="V28536" s="17"/>
    </row>
    <row r="28537" spans="22:22" x14ac:dyDescent="0.35">
      <c r="V28537" s="17"/>
    </row>
    <row r="28538" spans="22:22" x14ac:dyDescent="0.35">
      <c r="V28538" s="17"/>
    </row>
    <row r="28539" spans="22:22" x14ac:dyDescent="0.35">
      <c r="V28539" s="17"/>
    </row>
    <row r="28540" spans="22:22" x14ac:dyDescent="0.35">
      <c r="V28540" s="17"/>
    </row>
    <row r="28541" spans="22:22" x14ac:dyDescent="0.35">
      <c r="V28541" s="17"/>
    </row>
    <row r="28542" spans="22:22" x14ac:dyDescent="0.35">
      <c r="V28542" s="17"/>
    </row>
    <row r="28543" spans="22:22" x14ac:dyDescent="0.35">
      <c r="V28543" s="17"/>
    </row>
    <row r="28544" spans="22:22" x14ac:dyDescent="0.35">
      <c r="V28544" s="17"/>
    </row>
    <row r="28545" spans="22:22" x14ac:dyDescent="0.35">
      <c r="V28545" s="17"/>
    </row>
    <row r="28546" spans="22:22" x14ac:dyDescent="0.35">
      <c r="V28546" s="17"/>
    </row>
    <row r="28547" spans="22:22" x14ac:dyDescent="0.35">
      <c r="V28547" s="17"/>
    </row>
    <row r="28548" spans="22:22" x14ac:dyDescent="0.35">
      <c r="V28548" s="17"/>
    </row>
    <row r="28549" spans="22:22" x14ac:dyDescent="0.35">
      <c r="V28549" s="17"/>
    </row>
    <row r="28550" spans="22:22" x14ac:dyDescent="0.35">
      <c r="V28550" s="17"/>
    </row>
    <row r="28551" spans="22:22" x14ac:dyDescent="0.35">
      <c r="V28551" s="17"/>
    </row>
    <row r="28552" spans="22:22" x14ac:dyDescent="0.35">
      <c r="V28552" s="17"/>
    </row>
    <row r="28553" spans="22:22" x14ac:dyDescent="0.35">
      <c r="V28553" s="17"/>
    </row>
    <row r="28554" spans="22:22" x14ac:dyDescent="0.35">
      <c r="V28554" s="17"/>
    </row>
    <row r="28555" spans="22:22" x14ac:dyDescent="0.35">
      <c r="V28555" s="17"/>
    </row>
    <row r="28556" spans="22:22" x14ac:dyDescent="0.35">
      <c r="V28556" s="17"/>
    </row>
    <row r="28557" spans="22:22" x14ac:dyDescent="0.35">
      <c r="V28557" s="17"/>
    </row>
    <row r="28558" spans="22:22" x14ac:dyDescent="0.35">
      <c r="V28558" s="17"/>
    </row>
    <row r="28559" spans="22:22" x14ac:dyDescent="0.35">
      <c r="V28559" s="17"/>
    </row>
    <row r="28560" spans="22:22" x14ac:dyDescent="0.35">
      <c r="V28560" s="17"/>
    </row>
    <row r="28561" spans="22:22" x14ac:dyDescent="0.35">
      <c r="V28561" s="17"/>
    </row>
    <row r="28562" spans="22:22" x14ac:dyDescent="0.35">
      <c r="V28562" s="17"/>
    </row>
    <row r="28563" spans="22:22" x14ac:dyDescent="0.35">
      <c r="V28563" s="17"/>
    </row>
    <row r="28564" spans="22:22" x14ac:dyDescent="0.35">
      <c r="V28564" s="17"/>
    </row>
    <row r="28565" spans="22:22" x14ac:dyDescent="0.35">
      <c r="V28565" s="17"/>
    </row>
    <row r="28566" spans="22:22" x14ac:dyDescent="0.35">
      <c r="V28566" s="17"/>
    </row>
    <row r="28567" spans="22:22" x14ac:dyDescent="0.35">
      <c r="V28567" s="17"/>
    </row>
    <row r="28568" spans="22:22" x14ac:dyDescent="0.35">
      <c r="V28568" s="17"/>
    </row>
    <row r="28569" spans="22:22" x14ac:dyDescent="0.35">
      <c r="V28569" s="17"/>
    </row>
    <row r="28570" spans="22:22" x14ac:dyDescent="0.35">
      <c r="V28570" s="17"/>
    </row>
    <row r="28571" spans="22:22" x14ac:dyDescent="0.35">
      <c r="V28571" s="17"/>
    </row>
    <row r="28572" spans="22:22" x14ac:dyDescent="0.35">
      <c r="V28572" s="17"/>
    </row>
    <row r="28573" spans="22:22" x14ac:dyDescent="0.35">
      <c r="V28573" s="17"/>
    </row>
    <row r="28574" spans="22:22" x14ac:dyDescent="0.35">
      <c r="V28574" s="17"/>
    </row>
    <row r="28575" spans="22:22" x14ac:dyDescent="0.35">
      <c r="V28575" s="17"/>
    </row>
    <row r="28576" spans="22:22" x14ac:dyDescent="0.35">
      <c r="V28576" s="17"/>
    </row>
    <row r="28577" spans="22:22" x14ac:dyDescent="0.35">
      <c r="V28577" s="17"/>
    </row>
    <row r="28578" spans="22:22" x14ac:dyDescent="0.35">
      <c r="V28578" s="17"/>
    </row>
    <row r="28579" spans="22:22" x14ac:dyDescent="0.35">
      <c r="V28579" s="17"/>
    </row>
    <row r="28580" spans="22:22" x14ac:dyDescent="0.35">
      <c r="V28580" s="17"/>
    </row>
    <row r="28581" spans="22:22" x14ac:dyDescent="0.35">
      <c r="V28581" s="17"/>
    </row>
    <row r="28582" spans="22:22" x14ac:dyDescent="0.35">
      <c r="V28582" s="17"/>
    </row>
    <row r="28583" spans="22:22" x14ac:dyDescent="0.35">
      <c r="V28583" s="17"/>
    </row>
    <row r="28584" spans="22:22" x14ac:dyDescent="0.35">
      <c r="V28584" s="17"/>
    </row>
    <row r="28585" spans="22:22" x14ac:dyDescent="0.35">
      <c r="V28585" s="17"/>
    </row>
    <row r="28586" spans="22:22" x14ac:dyDescent="0.35">
      <c r="V28586" s="17"/>
    </row>
    <row r="28587" spans="22:22" x14ac:dyDescent="0.35">
      <c r="V28587" s="17"/>
    </row>
    <row r="28588" spans="22:22" x14ac:dyDescent="0.35">
      <c r="V28588" s="17"/>
    </row>
    <row r="28589" spans="22:22" x14ac:dyDescent="0.35">
      <c r="V28589" s="17"/>
    </row>
    <row r="28590" spans="22:22" x14ac:dyDescent="0.35">
      <c r="V28590" s="17"/>
    </row>
    <row r="28591" spans="22:22" x14ac:dyDescent="0.35">
      <c r="V28591" s="17"/>
    </row>
    <row r="28592" spans="22:22" x14ac:dyDescent="0.35">
      <c r="V28592" s="17"/>
    </row>
    <row r="28593" spans="22:22" x14ac:dyDescent="0.35">
      <c r="V28593" s="17"/>
    </row>
    <row r="28594" spans="22:22" x14ac:dyDescent="0.35">
      <c r="V28594" s="17"/>
    </row>
    <row r="28595" spans="22:22" x14ac:dyDescent="0.35">
      <c r="V28595" s="17"/>
    </row>
    <row r="28596" spans="22:22" x14ac:dyDescent="0.35">
      <c r="V28596" s="17"/>
    </row>
    <row r="28597" spans="22:22" x14ac:dyDescent="0.35">
      <c r="V28597" s="17"/>
    </row>
    <row r="28598" spans="22:22" x14ac:dyDescent="0.35">
      <c r="V28598" s="17"/>
    </row>
    <row r="28599" spans="22:22" x14ac:dyDescent="0.35">
      <c r="V28599" s="17"/>
    </row>
    <row r="28600" spans="22:22" x14ac:dyDescent="0.35">
      <c r="V28600" s="17"/>
    </row>
    <row r="28601" spans="22:22" x14ac:dyDescent="0.35">
      <c r="V28601" s="17"/>
    </row>
    <row r="28602" spans="22:22" x14ac:dyDescent="0.35">
      <c r="V28602" s="17"/>
    </row>
    <row r="28603" spans="22:22" x14ac:dyDescent="0.35">
      <c r="V28603" s="17"/>
    </row>
    <row r="28604" spans="22:22" x14ac:dyDescent="0.35">
      <c r="V28604" s="17"/>
    </row>
    <row r="28605" spans="22:22" x14ac:dyDescent="0.35">
      <c r="V28605" s="17"/>
    </row>
    <row r="28606" spans="22:22" x14ac:dyDescent="0.35">
      <c r="V28606" s="17"/>
    </row>
    <row r="28607" spans="22:22" x14ac:dyDescent="0.35">
      <c r="V28607" s="17"/>
    </row>
    <row r="28608" spans="22:22" x14ac:dyDescent="0.35">
      <c r="V28608" s="17"/>
    </row>
    <row r="28609" spans="22:22" x14ac:dyDescent="0.35">
      <c r="V28609" s="17"/>
    </row>
    <row r="28610" spans="22:22" x14ac:dyDescent="0.35">
      <c r="V28610" s="17"/>
    </row>
    <row r="28611" spans="22:22" x14ac:dyDescent="0.35">
      <c r="V28611" s="17"/>
    </row>
    <row r="28612" spans="22:22" x14ac:dyDescent="0.35">
      <c r="V28612" s="17"/>
    </row>
    <row r="28613" spans="22:22" x14ac:dyDescent="0.35">
      <c r="V28613" s="17"/>
    </row>
    <row r="28614" spans="22:22" x14ac:dyDescent="0.35">
      <c r="V28614" s="17"/>
    </row>
    <row r="28615" spans="22:22" x14ac:dyDescent="0.35">
      <c r="V28615" s="17"/>
    </row>
    <row r="28616" spans="22:22" x14ac:dyDescent="0.35">
      <c r="V28616" s="17"/>
    </row>
    <row r="28617" spans="22:22" x14ac:dyDescent="0.35">
      <c r="V28617" s="17"/>
    </row>
    <row r="28618" spans="22:22" x14ac:dyDescent="0.35">
      <c r="V28618" s="17"/>
    </row>
    <row r="28619" spans="22:22" x14ac:dyDescent="0.35">
      <c r="V28619" s="17"/>
    </row>
    <row r="28620" spans="22:22" x14ac:dyDescent="0.35">
      <c r="V28620" s="17"/>
    </row>
    <row r="28621" spans="22:22" x14ac:dyDescent="0.35">
      <c r="V28621" s="17"/>
    </row>
    <row r="28622" spans="22:22" x14ac:dyDescent="0.35">
      <c r="V28622" s="17"/>
    </row>
    <row r="28623" spans="22:22" x14ac:dyDescent="0.35">
      <c r="V28623" s="17"/>
    </row>
    <row r="28624" spans="22:22" x14ac:dyDescent="0.35">
      <c r="V28624" s="17"/>
    </row>
    <row r="28625" spans="22:22" x14ac:dyDescent="0.35">
      <c r="V28625" s="17"/>
    </row>
    <row r="28626" spans="22:22" x14ac:dyDescent="0.35">
      <c r="V28626" s="17"/>
    </row>
    <row r="28627" spans="22:22" x14ac:dyDescent="0.35">
      <c r="V28627" s="17"/>
    </row>
    <row r="28628" spans="22:22" x14ac:dyDescent="0.35">
      <c r="V28628" s="17"/>
    </row>
    <row r="28629" spans="22:22" x14ac:dyDescent="0.35">
      <c r="V28629" s="17"/>
    </row>
    <row r="28630" spans="22:22" x14ac:dyDescent="0.35">
      <c r="V28630" s="17"/>
    </row>
    <row r="28631" spans="22:22" x14ac:dyDescent="0.35">
      <c r="V28631" s="17"/>
    </row>
    <row r="28632" spans="22:22" x14ac:dyDescent="0.35">
      <c r="V28632" s="17"/>
    </row>
    <row r="28633" spans="22:22" x14ac:dyDescent="0.35">
      <c r="V28633" s="17"/>
    </row>
    <row r="28634" spans="22:22" x14ac:dyDescent="0.35">
      <c r="V28634" s="17"/>
    </row>
    <row r="28635" spans="22:22" x14ac:dyDescent="0.35">
      <c r="V28635" s="17"/>
    </row>
    <row r="28636" spans="22:22" x14ac:dyDescent="0.35">
      <c r="V28636" s="17"/>
    </row>
    <row r="28637" spans="22:22" x14ac:dyDescent="0.35">
      <c r="V28637" s="17"/>
    </row>
    <row r="28638" spans="22:22" x14ac:dyDescent="0.35">
      <c r="V28638" s="17"/>
    </row>
    <row r="28639" spans="22:22" x14ac:dyDescent="0.35">
      <c r="V28639" s="17"/>
    </row>
    <row r="28640" spans="22:22" x14ac:dyDescent="0.35">
      <c r="V28640" s="17"/>
    </row>
    <row r="28641" spans="22:22" x14ac:dyDescent="0.35">
      <c r="V28641" s="17"/>
    </row>
    <row r="28642" spans="22:22" x14ac:dyDescent="0.35">
      <c r="V28642" s="17"/>
    </row>
    <row r="28643" spans="22:22" x14ac:dyDescent="0.35">
      <c r="V28643" s="17"/>
    </row>
    <row r="28644" spans="22:22" x14ac:dyDescent="0.35">
      <c r="V28644" s="17"/>
    </row>
    <row r="28645" spans="22:22" x14ac:dyDescent="0.35">
      <c r="V28645" s="17"/>
    </row>
    <row r="28646" spans="22:22" x14ac:dyDescent="0.35">
      <c r="V28646" s="17"/>
    </row>
    <row r="28647" spans="22:22" x14ac:dyDescent="0.35">
      <c r="V28647" s="17"/>
    </row>
    <row r="28648" spans="22:22" x14ac:dyDescent="0.35">
      <c r="V28648" s="17"/>
    </row>
    <row r="28649" spans="22:22" x14ac:dyDescent="0.35">
      <c r="V28649" s="17"/>
    </row>
    <row r="28650" spans="22:22" x14ac:dyDescent="0.35">
      <c r="V28650" s="17"/>
    </row>
    <row r="28651" spans="22:22" x14ac:dyDescent="0.35">
      <c r="V28651" s="17"/>
    </row>
    <row r="28652" spans="22:22" x14ac:dyDescent="0.35">
      <c r="V28652" s="17"/>
    </row>
    <row r="28653" spans="22:22" x14ac:dyDescent="0.35">
      <c r="V28653" s="17"/>
    </row>
    <row r="28654" spans="22:22" x14ac:dyDescent="0.35">
      <c r="V28654" s="17"/>
    </row>
    <row r="28655" spans="22:22" x14ac:dyDescent="0.35">
      <c r="V28655" s="17"/>
    </row>
    <row r="28656" spans="22:22" x14ac:dyDescent="0.35">
      <c r="V28656" s="17"/>
    </row>
    <row r="28657" spans="22:22" x14ac:dyDescent="0.35">
      <c r="V28657" s="17"/>
    </row>
    <row r="28658" spans="22:22" x14ac:dyDescent="0.35">
      <c r="V28658" s="17"/>
    </row>
    <row r="28659" spans="22:22" x14ac:dyDescent="0.35">
      <c r="V28659" s="17"/>
    </row>
    <row r="28660" spans="22:22" x14ac:dyDescent="0.35">
      <c r="V28660" s="17"/>
    </row>
    <row r="28661" spans="22:22" x14ac:dyDescent="0.35">
      <c r="V28661" s="17"/>
    </row>
    <row r="28662" spans="22:22" x14ac:dyDescent="0.35">
      <c r="V28662" s="17"/>
    </row>
    <row r="28663" spans="22:22" x14ac:dyDescent="0.35">
      <c r="V28663" s="17"/>
    </row>
    <row r="28664" spans="22:22" x14ac:dyDescent="0.35">
      <c r="V28664" s="17"/>
    </row>
    <row r="28665" spans="22:22" x14ac:dyDescent="0.35">
      <c r="V28665" s="17"/>
    </row>
    <row r="28666" spans="22:22" x14ac:dyDescent="0.35">
      <c r="V28666" s="17"/>
    </row>
    <row r="28667" spans="22:22" x14ac:dyDescent="0.35">
      <c r="V28667" s="17"/>
    </row>
    <row r="28668" spans="22:22" x14ac:dyDescent="0.35">
      <c r="V28668" s="17"/>
    </row>
    <row r="28669" spans="22:22" x14ac:dyDescent="0.35">
      <c r="V28669" s="17"/>
    </row>
    <row r="28670" spans="22:22" x14ac:dyDescent="0.35">
      <c r="V28670" s="17"/>
    </row>
    <row r="28671" spans="22:22" x14ac:dyDescent="0.35">
      <c r="V28671" s="17"/>
    </row>
    <row r="28672" spans="22:22" x14ac:dyDescent="0.35">
      <c r="V28672" s="17"/>
    </row>
    <row r="28673" spans="22:22" x14ac:dyDescent="0.35">
      <c r="V28673" s="17"/>
    </row>
    <row r="28674" spans="22:22" x14ac:dyDescent="0.35">
      <c r="V28674" s="17"/>
    </row>
    <row r="28675" spans="22:22" x14ac:dyDescent="0.35">
      <c r="V28675" s="17"/>
    </row>
    <row r="28676" spans="22:22" x14ac:dyDescent="0.35">
      <c r="V28676" s="17"/>
    </row>
    <row r="28677" spans="22:22" x14ac:dyDescent="0.35">
      <c r="V28677" s="17"/>
    </row>
    <row r="28678" spans="22:22" x14ac:dyDescent="0.35">
      <c r="V28678" s="17"/>
    </row>
    <row r="28679" spans="22:22" x14ac:dyDescent="0.35">
      <c r="V28679" s="17"/>
    </row>
    <row r="28680" spans="22:22" x14ac:dyDescent="0.35">
      <c r="V28680" s="17"/>
    </row>
    <row r="28681" spans="22:22" x14ac:dyDescent="0.35">
      <c r="V28681" s="17"/>
    </row>
    <row r="28682" spans="22:22" x14ac:dyDescent="0.35">
      <c r="V28682" s="17"/>
    </row>
    <row r="28683" spans="22:22" x14ac:dyDescent="0.35">
      <c r="V28683" s="17"/>
    </row>
    <row r="28684" spans="22:22" x14ac:dyDescent="0.35">
      <c r="V28684" s="17"/>
    </row>
    <row r="28685" spans="22:22" x14ac:dyDescent="0.35">
      <c r="V28685" s="17"/>
    </row>
    <row r="28686" spans="22:22" x14ac:dyDescent="0.35">
      <c r="V28686" s="17"/>
    </row>
    <row r="28687" spans="22:22" x14ac:dyDescent="0.35">
      <c r="V28687" s="17"/>
    </row>
    <row r="28688" spans="22:22" x14ac:dyDescent="0.35">
      <c r="V28688" s="17"/>
    </row>
    <row r="28689" spans="22:22" x14ac:dyDescent="0.35">
      <c r="V28689" s="17"/>
    </row>
    <row r="28690" spans="22:22" x14ac:dyDescent="0.35">
      <c r="V28690" s="17"/>
    </row>
    <row r="28691" spans="22:22" x14ac:dyDescent="0.35">
      <c r="V28691" s="17"/>
    </row>
    <row r="28692" spans="22:22" x14ac:dyDescent="0.35">
      <c r="V28692" s="17"/>
    </row>
    <row r="28693" spans="22:22" x14ac:dyDescent="0.35">
      <c r="V28693" s="17"/>
    </row>
    <row r="28694" spans="22:22" x14ac:dyDescent="0.35">
      <c r="V28694" s="17"/>
    </row>
    <row r="28695" spans="22:22" x14ac:dyDescent="0.35">
      <c r="V28695" s="17"/>
    </row>
    <row r="28696" spans="22:22" x14ac:dyDescent="0.35">
      <c r="V28696" s="17"/>
    </row>
    <row r="28697" spans="22:22" x14ac:dyDescent="0.35">
      <c r="V28697" s="17"/>
    </row>
    <row r="28698" spans="22:22" x14ac:dyDescent="0.35">
      <c r="V28698" s="17"/>
    </row>
    <row r="28699" spans="22:22" x14ac:dyDescent="0.35">
      <c r="V28699" s="17"/>
    </row>
    <row r="28700" spans="22:22" x14ac:dyDescent="0.35">
      <c r="V28700" s="17"/>
    </row>
    <row r="28701" spans="22:22" x14ac:dyDescent="0.35">
      <c r="V28701" s="17"/>
    </row>
    <row r="28702" spans="22:22" x14ac:dyDescent="0.35">
      <c r="V28702" s="17"/>
    </row>
    <row r="28703" spans="22:22" x14ac:dyDescent="0.35">
      <c r="V28703" s="17"/>
    </row>
    <row r="28704" spans="22:22" x14ac:dyDescent="0.35">
      <c r="V28704" s="17"/>
    </row>
    <row r="28705" spans="22:22" x14ac:dyDescent="0.35">
      <c r="V28705" s="17"/>
    </row>
    <row r="28706" spans="22:22" x14ac:dyDescent="0.35">
      <c r="V28706" s="17"/>
    </row>
    <row r="28707" spans="22:22" x14ac:dyDescent="0.35">
      <c r="V28707" s="17"/>
    </row>
    <row r="28708" spans="22:22" x14ac:dyDescent="0.35">
      <c r="V28708" s="17"/>
    </row>
    <row r="28709" spans="22:22" x14ac:dyDescent="0.35">
      <c r="V28709" s="17"/>
    </row>
    <row r="28710" spans="22:22" x14ac:dyDescent="0.35">
      <c r="V28710" s="17"/>
    </row>
    <row r="28711" spans="22:22" x14ac:dyDescent="0.35">
      <c r="V28711" s="17"/>
    </row>
    <row r="28712" spans="22:22" x14ac:dyDescent="0.35">
      <c r="V28712" s="17"/>
    </row>
    <row r="28713" spans="22:22" x14ac:dyDescent="0.35">
      <c r="V28713" s="17"/>
    </row>
    <row r="28714" spans="22:22" x14ac:dyDescent="0.35">
      <c r="V28714" s="17"/>
    </row>
    <row r="28715" spans="22:22" x14ac:dyDescent="0.35">
      <c r="V28715" s="17"/>
    </row>
    <row r="28716" spans="22:22" x14ac:dyDescent="0.35">
      <c r="V28716" s="17"/>
    </row>
    <row r="28717" spans="22:22" x14ac:dyDescent="0.35">
      <c r="V28717" s="17"/>
    </row>
    <row r="28718" spans="22:22" x14ac:dyDescent="0.35">
      <c r="V28718" s="17"/>
    </row>
    <row r="28719" spans="22:22" x14ac:dyDescent="0.35">
      <c r="V28719" s="17"/>
    </row>
    <row r="28720" spans="22:22" x14ac:dyDescent="0.35">
      <c r="V28720" s="17"/>
    </row>
    <row r="28721" spans="22:22" x14ac:dyDescent="0.35">
      <c r="V28721" s="17"/>
    </row>
    <row r="28722" spans="22:22" x14ac:dyDescent="0.35">
      <c r="V28722" s="17"/>
    </row>
    <row r="28723" spans="22:22" x14ac:dyDescent="0.35">
      <c r="V28723" s="17"/>
    </row>
    <row r="28724" spans="22:22" x14ac:dyDescent="0.35">
      <c r="V28724" s="17"/>
    </row>
    <row r="28725" spans="22:22" x14ac:dyDescent="0.35">
      <c r="V28725" s="17"/>
    </row>
    <row r="28726" spans="22:22" x14ac:dyDescent="0.35">
      <c r="V28726" s="17"/>
    </row>
    <row r="28727" spans="22:22" x14ac:dyDescent="0.35">
      <c r="V28727" s="17"/>
    </row>
    <row r="28728" spans="22:22" x14ac:dyDescent="0.35">
      <c r="V28728" s="17"/>
    </row>
    <row r="28729" spans="22:22" x14ac:dyDescent="0.35">
      <c r="V28729" s="17"/>
    </row>
    <row r="28730" spans="22:22" x14ac:dyDescent="0.35">
      <c r="V28730" s="17"/>
    </row>
    <row r="28731" spans="22:22" x14ac:dyDescent="0.35">
      <c r="V28731" s="17"/>
    </row>
    <row r="28732" spans="22:22" x14ac:dyDescent="0.35">
      <c r="V28732" s="17"/>
    </row>
    <row r="28733" spans="22:22" x14ac:dyDescent="0.35">
      <c r="V28733" s="17"/>
    </row>
    <row r="28734" spans="22:22" x14ac:dyDescent="0.35">
      <c r="V28734" s="17"/>
    </row>
    <row r="28735" spans="22:22" x14ac:dyDescent="0.35">
      <c r="V28735" s="17"/>
    </row>
    <row r="28736" spans="22:22" x14ac:dyDescent="0.35">
      <c r="V28736" s="17"/>
    </row>
    <row r="28737" spans="22:22" x14ac:dyDescent="0.35">
      <c r="V28737" s="17"/>
    </row>
    <row r="28738" spans="22:22" x14ac:dyDescent="0.35">
      <c r="V28738" s="17"/>
    </row>
    <row r="28739" spans="22:22" x14ac:dyDescent="0.35">
      <c r="V28739" s="17"/>
    </row>
    <row r="28740" spans="22:22" x14ac:dyDescent="0.35">
      <c r="V28740" s="17"/>
    </row>
    <row r="28741" spans="22:22" x14ac:dyDescent="0.35">
      <c r="V28741" s="17"/>
    </row>
    <row r="28742" spans="22:22" x14ac:dyDescent="0.35">
      <c r="V28742" s="17"/>
    </row>
    <row r="28743" spans="22:22" x14ac:dyDescent="0.35">
      <c r="V28743" s="17"/>
    </row>
    <row r="28744" spans="22:22" x14ac:dyDescent="0.35">
      <c r="V28744" s="17"/>
    </row>
    <row r="28745" spans="22:22" x14ac:dyDescent="0.35">
      <c r="V28745" s="17"/>
    </row>
    <row r="28746" spans="22:22" x14ac:dyDescent="0.35">
      <c r="V28746" s="17"/>
    </row>
    <row r="28747" spans="22:22" x14ac:dyDescent="0.35">
      <c r="V28747" s="17"/>
    </row>
    <row r="28748" spans="22:22" x14ac:dyDescent="0.35">
      <c r="V28748" s="17"/>
    </row>
    <row r="28749" spans="22:22" x14ac:dyDescent="0.35">
      <c r="V28749" s="17"/>
    </row>
    <row r="28750" spans="22:22" x14ac:dyDescent="0.35">
      <c r="V28750" s="17"/>
    </row>
    <row r="28751" spans="22:22" x14ac:dyDescent="0.35">
      <c r="V28751" s="17"/>
    </row>
    <row r="28752" spans="22:22" x14ac:dyDescent="0.35">
      <c r="V28752" s="17"/>
    </row>
    <row r="28753" spans="22:22" x14ac:dyDescent="0.35">
      <c r="V28753" s="17"/>
    </row>
    <row r="28754" spans="22:22" x14ac:dyDescent="0.35">
      <c r="V28754" s="17"/>
    </row>
    <row r="28755" spans="22:22" x14ac:dyDescent="0.35">
      <c r="V28755" s="17"/>
    </row>
    <row r="28756" spans="22:22" x14ac:dyDescent="0.35">
      <c r="V28756" s="17"/>
    </row>
    <row r="28757" spans="22:22" x14ac:dyDescent="0.35">
      <c r="V28757" s="17"/>
    </row>
    <row r="28758" spans="22:22" x14ac:dyDescent="0.35">
      <c r="V28758" s="17"/>
    </row>
    <row r="28759" spans="22:22" x14ac:dyDescent="0.35">
      <c r="V28759" s="17"/>
    </row>
    <row r="28760" spans="22:22" x14ac:dyDescent="0.35">
      <c r="V28760" s="17"/>
    </row>
    <row r="28761" spans="22:22" x14ac:dyDescent="0.35">
      <c r="V28761" s="17"/>
    </row>
    <row r="28762" spans="22:22" x14ac:dyDescent="0.35">
      <c r="V28762" s="17"/>
    </row>
    <row r="28763" spans="22:22" x14ac:dyDescent="0.35">
      <c r="V28763" s="17"/>
    </row>
    <row r="28764" spans="22:22" x14ac:dyDescent="0.35">
      <c r="V28764" s="17"/>
    </row>
    <row r="28765" spans="22:22" x14ac:dyDescent="0.35">
      <c r="V28765" s="17"/>
    </row>
    <row r="28766" spans="22:22" x14ac:dyDescent="0.35">
      <c r="V28766" s="17"/>
    </row>
    <row r="28767" spans="22:22" x14ac:dyDescent="0.35">
      <c r="V28767" s="17"/>
    </row>
    <row r="28768" spans="22:22" x14ac:dyDescent="0.35">
      <c r="V28768" s="17"/>
    </row>
    <row r="28769" spans="22:22" x14ac:dyDescent="0.35">
      <c r="V28769" s="17"/>
    </row>
    <row r="28770" spans="22:22" x14ac:dyDescent="0.35">
      <c r="V28770" s="17"/>
    </row>
    <row r="28771" spans="22:22" x14ac:dyDescent="0.35">
      <c r="V28771" s="17"/>
    </row>
    <row r="28772" spans="22:22" x14ac:dyDescent="0.35">
      <c r="V28772" s="17"/>
    </row>
    <row r="28773" spans="22:22" x14ac:dyDescent="0.35">
      <c r="V28773" s="17"/>
    </row>
    <row r="28774" spans="22:22" x14ac:dyDescent="0.35">
      <c r="V28774" s="17"/>
    </row>
    <row r="28775" spans="22:22" x14ac:dyDescent="0.35">
      <c r="V28775" s="17"/>
    </row>
    <row r="28776" spans="22:22" x14ac:dyDescent="0.35">
      <c r="V28776" s="17"/>
    </row>
    <row r="28777" spans="22:22" x14ac:dyDescent="0.35">
      <c r="V28777" s="17"/>
    </row>
    <row r="28778" spans="22:22" x14ac:dyDescent="0.35">
      <c r="V28778" s="17"/>
    </row>
    <row r="28779" spans="22:22" x14ac:dyDescent="0.35">
      <c r="V28779" s="17"/>
    </row>
    <row r="28780" spans="22:22" x14ac:dyDescent="0.35">
      <c r="V28780" s="17"/>
    </row>
    <row r="28781" spans="22:22" x14ac:dyDescent="0.35">
      <c r="V28781" s="17"/>
    </row>
    <row r="28782" spans="22:22" x14ac:dyDescent="0.35">
      <c r="V28782" s="17"/>
    </row>
    <row r="28783" spans="22:22" x14ac:dyDescent="0.35">
      <c r="V28783" s="17"/>
    </row>
    <row r="28784" spans="22:22" x14ac:dyDescent="0.35">
      <c r="V28784" s="17"/>
    </row>
    <row r="28785" spans="22:22" x14ac:dyDescent="0.35">
      <c r="V28785" s="17"/>
    </row>
    <row r="28786" spans="22:22" x14ac:dyDescent="0.35">
      <c r="V28786" s="17"/>
    </row>
    <row r="28787" spans="22:22" x14ac:dyDescent="0.35">
      <c r="V28787" s="17"/>
    </row>
    <row r="28788" spans="22:22" x14ac:dyDescent="0.35">
      <c r="V28788" s="17"/>
    </row>
    <row r="28789" spans="22:22" x14ac:dyDescent="0.35">
      <c r="V28789" s="17"/>
    </row>
    <row r="28790" spans="22:22" x14ac:dyDescent="0.35">
      <c r="V28790" s="17"/>
    </row>
    <row r="28791" spans="22:22" x14ac:dyDescent="0.35">
      <c r="V28791" s="17"/>
    </row>
    <row r="28792" spans="22:22" x14ac:dyDescent="0.35">
      <c r="V28792" s="17"/>
    </row>
    <row r="28793" spans="22:22" x14ac:dyDescent="0.35">
      <c r="V28793" s="17"/>
    </row>
    <row r="28794" spans="22:22" x14ac:dyDescent="0.35">
      <c r="V28794" s="17"/>
    </row>
    <row r="28795" spans="22:22" x14ac:dyDescent="0.35">
      <c r="V28795" s="17"/>
    </row>
    <row r="28796" spans="22:22" x14ac:dyDescent="0.35">
      <c r="V28796" s="17"/>
    </row>
    <row r="28797" spans="22:22" x14ac:dyDescent="0.35">
      <c r="V28797" s="17"/>
    </row>
    <row r="28798" spans="22:22" x14ac:dyDescent="0.35">
      <c r="V28798" s="17"/>
    </row>
    <row r="28799" spans="22:22" x14ac:dyDescent="0.35">
      <c r="V28799" s="17"/>
    </row>
    <row r="28800" spans="22:22" x14ac:dyDescent="0.35">
      <c r="V28800" s="17"/>
    </row>
    <row r="28801" spans="22:22" x14ac:dyDescent="0.35">
      <c r="V28801" s="17"/>
    </row>
    <row r="28802" spans="22:22" x14ac:dyDescent="0.35">
      <c r="V28802" s="17"/>
    </row>
    <row r="28803" spans="22:22" x14ac:dyDescent="0.35">
      <c r="V28803" s="17"/>
    </row>
    <row r="28804" spans="22:22" x14ac:dyDescent="0.35">
      <c r="V28804" s="17"/>
    </row>
    <row r="28805" spans="22:22" x14ac:dyDescent="0.35">
      <c r="V28805" s="17"/>
    </row>
    <row r="28806" spans="22:22" x14ac:dyDescent="0.35">
      <c r="V28806" s="17"/>
    </row>
    <row r="28807" spans="22:22" x14ac:dyDescent="0.35">
      <c r="V28807" s="17"/>
    </row>
    <row r="28808" spans="22:22" x14ac:dyDescent="0.35">
      <c r="V28808" s="17"/>
    </row>
    <row r="28809" spans="22:22" x14ac:dyDescent="0.35">
      <c r="V28809" s="17"/>
    </row>
    <row r="28810" spans="22:22" x14ac:dyDescent="0.35">
      <c r="V28810" s="17"/>
    </row>
    <row r="28811" spans="22:22" x14ac:dyDescent="0.35">
      <c r="V28811" s="17"/>
    </row>
    <row r="28812" spans="22:22" x14ac:dyDescent="0.35">
      <c r="V28812" s="17"/>
    </row>
    <row r="28813" spans="22:22" x14ac:dyDescent="0.35">
      <c r="V28813" s="17"/>
    </row>
    <row r="28814" spans="22:22" x14ac:dyDescent="0.35">
      <c r="V28814" s="17"/>
    </row>
    <row r="28815" spans="22:22" x14ac:dyDescent="0.35">
      <c r="V28815" s="17"/>
    </row>
    <row r="28816" spans="22:22" x14ac:dyDescent="0.35">
      <c r="V28816" s="17"/>
    </row>
    <row r="28817" spans="22:22" x14ac:dyDescent="0.35">
      <c r="V28817" s="17"/>
    </row>
    <row r="28818" spans="22:22" x14ac:dyDescent="0.35">
      <c r="V28818" s="17"/>
    </row>
    <row r="28819" spans="22:22" x14ac:dyDescent="0.35">
      <c r="V28819" s="17"/>
    </row>
    <row r="28820" spans="22:22" x14ac:dyDescent="0.35">
      <c r="V28820" s="17"/>
    </row>
    <row r="28821" spans="22:22" x14ac:dyDescent="0.35">
      <c r="V28821" s="17"/>
    </row>
    <row r="28822" spans="22:22" x14ac:dyDescent="0.35">
      <c r="V28822" s="17"/>
    </row>
    <row r="28823" spans="22:22" x14ac:dyDescent="0.35">
      <c r="V28823" s="17"/>
    </row>
    <row r="28824" spans="22:22" x14ac:dyDescent="0.35">
      <c r="V28824" s="17"/>
    </row>
    <row r="28825" spans="22:22" x14ac:dyDescent="0.35">
      <c r="V28825" s="17"/>
    </row>
    <row r="28826" spans="22:22" x14ac:dyDescent="0.35">
      <c r="V28826" s="17"/>
    </row>
    <row r="28827" spans="22:22" x14ac:dyDescent="0.35">
      <c r="V28827" s="17"/>
    </row>
    <row r="28828" spans="22:22" x14ac:dyDescent="0.35">
      <c r="V28828" s="17"/>
    </row>
    <row r="28829" spans="22:22" x14ac:dyDescent="0.35">
      <c r="V28829" s="17"/>
    </row>
    <row r="28830" spans="22:22" x14ac:dyDescent="0.35">
      <c r="V28830" s="17"/>
    </row>
    <row r="28831" spans="22:22" x14ac:dyDescent="0.35">
      <c r="V28831" s="17"/>
    </row>
    <row r="28832" spans="22:22" x14ac:dyDescent="0.35">
      <c r="V28832" s="17"/>
    </row>
    <row r="28833" spans="22:22" x14ac:dyDescent="0.35">
      <c r="V28833" s="17"/>
    </row>
    <row r="28834" spans="22:22" x14ac:dyDescent="0.35">
      <c r="V28834" s="17"/>
    </row>
    <row r="28835" spans="22:22" x14ac:dyDescent="0.35">
      <c r="V28835" s="17"/>
    </row>
    <row r="28836" spans="22:22" x14ac:dyDescent="0.35">
      <c r="V28836" s="17"/>
    </row>
    <row r="28837" spans="22:22" x14ac:dyDescent="0.35">
      <c r="V28837" s="17"/>
    </row>
    <row r="28838" spans="22:22" x14ac:dyDescent="0.35">
      <c r="V28838" s="17"/>
    </row>
    <row r="28839" spans="22:22" x14ac:dyDescent="0.35">
      <c r="V28839" s="17"/>
    </row>
    <row r="28840" spans="22:22" x14ac:dyDescent="0.35">
      <c r="V28840" s="17"/>
    </row>
    <row r="28841" spans="22:22" x14ac:dyDescent="0.35">
      <c r="V28841" s="17"/>
    </row>
    <row r="28842" spans="22:22" x14ac:dyDescent="0.35">
      <c r="V28842" s="17"/>
    </row>
    <row r="28843" spans="22:22" x14ac:dyDescent="0.35">
      <c r="V28843" s="17"/>
    </row>
    <row r="28844" spans="22:22" x14ac:dyDescent="0.35">
      <c r="V28844" s="17"/>
    </row>
    <row r="28845" spans="22:22" x14ac:dyDescent="0.35">
      <c r="V28845" s="17"/>
    </row>
    <row r="28846" spans="22:22" x14ac:dyDescent="0.35">
      <c r="V28846" s="17"/>
    </row>
    <row r="28847" spans="22:22" x14ac:dyDescent="0.35">
      <c r="V28847" s="17"/>
    </row>
    <row r="28848" spans="22:22" x14ac:dyDescent="0.35">
      <c r="V28848" s="17"/>
    </row>
    <row r="28849" spans="22:22" x14ac:dyDescent="0.35">
      <c r="V28849" s="17"/>
    </row>
    <row r="28850" spans="22:22" x14ac:dyDescent="0.35">
      <c r="V28850" s="17"/>
    </row>
    <row r="28851" spans="22:22" x14ac:dyDescent="0.35">
      <c r="V28851" s="17"/>
    </row>
    <row r="28852" spans="22:22" x14ac:dyDescent="0.35">
      <c r="V28852" s="17"/>
    </row>
    <row r="28853" spans="22:22" x14ac:dyDescent="0.35">
      <c r="V28853" s="17"/>
    </row>
    <row r="28854" spans="22:22" x14ac:dyDescent="0.35">
      <c r="V28854" s="17"/>
    </row>
    <row r="28855" spans="22:22" x14ac:dyDescent="0.35">
      <c r="V28855" s="17"/>
    </row>
    <row r="28856" spans="22:22" x14ac:dyDescent="0.35">
      <c r="V28856" s="17"/>
    </row>
    <row r="28857" spans="22:22" x14ac:dyDescent="0.35">
      <c r="V28857" s="17"/>
    </row>
    <row r="28858" spans="22:22" x14ac:dyDescent="0.35">
      <c r="V28858" s="17"/>
    </row>
    <row r="28859" spans="22:22" x14ac:dyDescent="0.35">
      <c r="V28859" s="17"/>
    </row>
    <row r="28860" spans="22:22" x14ac:dyDescent="0.35">
      <c r="V28860" s="17"/>
    </row>
    <row r="28861" spans="22:22" x14ac:dyDescent="0.35">
      <c r="V28861" s="17"/>
    </row>
    <row r="28862" spans="22:22" x14ac:dyDescent="0.35">
      <c r="V28862" s="17"/>
    </row>
    <row r="28863" spans="22:22" x14ac:dyDescent="0.35">
      <c r="V28863" s="17"/>
    </row>
    <row r="28864" spans="22:22" x14ac:dyDescent="0.35">
      <c r="V28864" s="17"/>
    </row>
    <row r="28865" spans="22:22" x14ac:dyDescent="0.35">
      <c r="V28865" s="17"/>
    </row>
    <row r="28866" spans="22:22" x14ac:dyDescent="0.35">
      <c r="V28866" s="17"/>
    </row>
    <row r="28867" spans="22:22" x14ac:dyDescent="0.35">
      <c r="V28867" s="17"/>
    </row>
    <row r="28868" spans="22:22" x14ac:dyDescent="0.35">
      <c r="V28868" s="17"/>
    </row>
    <row r="28869" spans="22:22" x14ac:dyDescent="0.35">
      <c r="V28869" s="17"/>
    </row>
    <row r="28870" spans="22:22" x14ac:dyDescent="0.35">
      <c r="V28870" s="17"/>
    </row>
    <row r="28871" spans="22:22" x14ac:dyDescent="0.35">
      <c r="V28871" s="17"/>
    </row>
    <row r="28872" spans="22:22" x14ac:dyDescent="0.35">
      <c r="V28872" s="17"/>
    </row>
    <row r="28873" spans="22:22" x14ac:dyDescent="0.35">
      <c r="V28873" s="17"/>
    </row>
    <row r="28874" spans="22:22" x14ac:dyDescent="0.35">
      <c r="V28874" s="17"/>
    </row>
    <row r="28875" spans="22:22" x14ac:dyDescent="0.35">
      <c r="V28875" s="17"/>
    </row>
    <row r="28876" spans="22:22" x14ac:dyDescent="0.35">
      <c r="V28876" s="17"/>
    </row>
    <row r="28877" spans="22:22" x14ac:dyDescent="0.35">
      <c r="V28877" s="17"/>
    </row>
    <row r="28878" spans="22:22" x14ac:dyDescent="0.35">
      <c r="V28878" s="17"/>
    </row>
    <row r="28879" spans="22:22" x14ac:dyDescent="0.35">
      <c r="V28879" s="17"/>
    </row>
    <row r="28880" spans="22:22" x14ac:dyDescent="0.35">
      <c r="V28880" s="17"/>
    </row>
    <row r="28881" spans="22:22" x14ac:dyDescent="0.35">
      <c r="V28881" s="17"/>
    </row>
    <row r="28882" spans="22:22" x14ac:dyDescent="0.35">
      <c r="V28882" s="17"/>
    </row>
    <row r="28883" spans="22:22" x14ac:dyDescent="0.35">
      <c r="V28883" s="17"/>
    </row>
    <row r="28884" spans="22:22" x14ac:dyDescent="0.35">
      <c r="V28884" s="17"/>
    </row>
    <row r="28885" spans="22:22" x14ac:dyDescent="0.35">
      <c r="V28885" s="17"/>
    </row>
    <row r="28886" spans="22:22" x14ac:dyDescent="0.35">
      <c r="V28886" s="17"/>
    </row>
    <row r="28887" spans="22:22" x14ac:dyDescent="0.35">
      <c r="V28887" s="17"/>
    </row>
    <row r="28888" spans="22:22" x14ac:dyDescent="0.35">
      <c r="V28888" s="17"/>
    </row>
    <row r="28889" spans="22:22" x14ac:dyDescent="0.35">
      <c r="V28889" s="17"/>
    </row>
    <row r="28890" spans="22:22" x14ac:dyDescent="0.35">
      <c r="V28890" s="17"/>
    </row>
    <row r="28891" spans="22:22" x14ac:dyDescent="0.35">
      <c r="V28891" s="72"/>
    </row>
    <row r="28892" spans="22:22" x14ac:dyDescent="0.35">
      <c r="V28892" s="72"/>
    </row>
    <row r="28893" spans="22:22" x14ac:dyDescent="0.35">
      <c r="V28893" s="72"/>
    </row>
    <row r="28894" spans="22:22" x14ac:dyDescent="0.35">
      <c r="V28894" s="72"/>
    </row>
    <row r="28895" spans="22:22" x14ac:dyDescent="0.35">
      <c r="V28895" s="72"/>
    </row>
    <row r="28896" spans="22:22" x14ac:dyDescent="0.35">
      <c r="V28896" s="72"/>
    </row>
    <row r="28897" spans="22:22" x14ac:dyDescent="0.35">
      <c r="V28897" s="72"/>
    </row>
    <row r="28898" spans="22:22" x14ac:dyDescent="0.35">
      <c r="V28898" s="72"/>
    </row>
    <row r="28899" spans="22:22" x14ac:dyDescent="0.35">
      <c r="V28899" s="72"/>
    </row>
    <row r="28900" spans="22:22" x14ac:dyDescent="0.35">
      <c r="V28900" s="72"/>
    </row>
    <row r="28901" spans="22:22" x14ac:dyDescent="0.35">
      <c r="V28901" s="72"/>
    </row>
    <row r="28902" spans="22:22" x14ac:dyDescent="0.35">
      <c r="V28902" s="72"/>
    </row>
    <row r="28903" spans="22:22" x14ac:dyDescent="0.35">
      <c r="V28903" s="72"/>
    </row>
    <row r="28904" spans="22:22" x14ac:dyDescent="0.35">
      <c r="V28904" s="72"/>
    </row>
    <row r="28905" spans="22:22" x14ac:dyDescent="0.35">
      <c r="V28905" s="72"/>
    </row>
    <row r="28906" spans="22:22" x14ac:dyDescent="0.35">
      <c r="V28906" s="72"/>
    </row>
    <row r="28907" spans="22:22" x14ac:dyDescent="0.35">
      <c r="V28907" s="72"/>
    </row>
    <row r="28908" spans="22:22" x14ac:dyDescent="0.35">
      <c r="V28908" s="72"/>
    </row>
    <row r="28909" spans="22:22" x14ac:dyDescent="0.35">
      <c r="V28909" s="72"/>
    </row>
    <row r="28910" spans="22:22" x14ac:dyDescent="0.35">
      <c r="V28910" s="72"/>
    </row>
    <row r="28911" spans="22:22" x14ac:dyDescent="0.35">
      <c r="V28911" s="72"/>
    </row>
    <row r="28912" spans="22:22" x14ac:dyDescent="0.35">
      <c r="V28912" s="72"/>
    </row>
    <row r="28913" spans="22:22" x14ac:dyDescent="0.35">
      <c r="V28913" s="72"/>
    </row>
    <row r="28914" spans="22:22" x14ac:dyDescent="0.35">
      <c r="V28914" s="72"/>
    </row>
    <row r="28915" spans="22:22" x14ac:dyDescent="0.35">
      <c r="V28915" s="72"/>
    </row>
    <row r="28916" spans="22:22" x14ac:dyDescent="0.35">
      <c r="V28916" s="72"/>
    </row>
    <row r="28917" spans="22:22" x14ac:dyDescent="0.35">
      <c r="V28917" s="72"/>
    </row>
    <row r="28918" spans="22:22" x14ac:dyDescent="0.35">
      <c r="V28918" s="72"/>
    </row>
    <row r="28919" spans="22:22" x14ac:dyDescent="0.35">
      <c r="V28919" s="72"/>
    </row>
    <row r="28920" spans="22:22" x14ac:dyDescent="0.35">
      <c r="V28920" s="72"/>
    </row>
    <row r="28921" spans="22:22" x14ac:dyDescent="0.35">
      <c r="V28921" s="72"/>
    </row>
    <row r="28922" spans="22:22" x14ac:dyDescent="0.35">
      <c r="V28922" s="72"/>
    </row>
    <row r="28923" spans="22:22" x14ac:dyDescent="0.35">
      <c r="V28923" s="72"/>
    </row>
    <row r="28924" spans="22:22" x14ac:dyDescent="0.35">
      <c r="V28924" s="72"/>
    </row>
    <row r="28925" spans="22:22" x14ac:dyDescent="0.35">
      <c r="V28925" s="72"/>
    </row>
    <row r="28926" spans="22:22" x14ac:dyDescent="0.35">
      <c r="V28926" s="72"/>
    </row>
    <row r="28927" spans="22:22" x14ac:dyDescent="0.35">
      <c r="V28927" s="72"/>
    </row>
    <row r="28928" spans="22:22" x14ac:dyDescent="0.35">
      <c r="V28928" s="72"/>
    </row>
    <row r="28929" spans="22:22" x14ac:dyDescent="0.35">
      <c r="V28929" s="72"/>
    </row>
    <row r="28930" spans="22:22" x14ac:dyDescent="0.35">
      <c r="V28930" s="72"/>
    </row>
    <row r="28931" spans="22:22" x14ac:dyDescent="0.35">
      <c r="V28931" s="72"/>
    </row>
    <row r="28932" spans="22:22" x14ac:dyDescent="0.35">
      <c r="V28932" s="72"/>
    </row>
    <row r="28933" spans="22:22" x14ac:dyDescent="0.35">
      <c r="V28933" s="72"/>
    </row>
    <row r="28934" spans="22:22" x14ac:dyDescent="0.35">
      <c r="V28934" s="72"/>
    </row>
    <row r="28935" spans="22:22" x14ac:dyDescent="0.35">
      <c r="V28935" s="72"/>
    </row>
    <row r="28936" spans="22:22" x14ac:dyDescent="0.35">
      <c r="V28936" s="72"/>
    </row>
    <row r="28937" spans="22:22" x14ac:dyDescent="0.35">
      <c r="V28937" s="72"/>
    </row>
    <row r="28938" spans="22:22" x14ac:dyDescent="0.35">
      <c r="V28938" s="72"/>
    </row>
    <row r="28939" spans="22:22" x14ac:dyDescent="0.35">
      <c r="V28939" s="72"/>
    </row>
    <row r="28940" spans="22:22" x14ac:dyDescent="0.35">
      <c r="V28940" s="72"/>
    </row>
    <row r="28941" spans="22:22" x14ac:dyDescent="0.35">
      <c r="V28941" s="72"/>
    </row>
    <row r="28942" spans="22:22" x14ac:dyDescent="0.35">
      <c r="V28942" s="72"/>
    </row>
    <row r="28943" spans="22:22" x14ac:dyDescent="0.35">
      <c r="V28943" s="72"/>
    </row>
    <row r="28944" spans="22:22" x14ac:dyDescent="0.35">
      <c r="V28944" s="72"/>
    </row>
    <row r="28945" spans="22:22" x14ac:dyDescent="0.35">
      <c r="V28945" s="72"/>
    </row>
    <row r="28946" spans="22:22" x14ac:dyDescent="0.35">
      <c r="V28946" s="72"/>
    </row>
    <row r="28947" spans="22:22" x14ac:dyDescent="0.35">
      <c r="V28947" s="72"/>
    </row>
    <row r="28948" spans="22:22" x14ac:dyDescent="0.35">
      <c r="V28948" s="72"/>
    </row>
    <row r="28949" spans="22:22" x14ac:dyDescent="0.35">
      <c r="V28949" s="72"/>
    </row>
    <row r="28950" spans="22:22" x14ac:dyDescent="0.35">
      <c r="V28950" s="72"/>
    </row>
    <row r="28951" spans="22:22" x14ac:dyDescent="0.35">
      <c r="V28951" s="72"/>
    </row>
    <row r="28952" spans="22:22" x14ac:dyDescent="0.35">
      <c r="V28952" s="72"/>
    </row>
    <row r="28953" spans="22:22" x14ac:dyDescent="0.35">
      <c r="V28953" s="72"/>
    </row>
    <row r="28954" spans="22:22" x14ac:dyDescent="0.35">
      <c r="V28954" s="72"/>
    </row>
    <row r="28955" spans="22:22" x14ac:dyDescent="0.35">
      <c r="V28955" s="72"/>
    </row>
    <row r="28956" spans="22:22" x14ac:dyDescent="0.35">
      <c r="V28956" s="72"/>
    </row>
    <row r="28957" spans="22:22" x14ac:dyDescent="0.35">
      <c r="V28957" s="72"/>
    </row>
    <row r="28958" spans="22:22" x14ac:dyDescent="0.35">
      <c r="V28958" s="72"/>
    </row>
    <row r="28959" spans="22:22" x14ac:dyDescent="0.35">
      <c r="V28959" s="72"/>
    </row>
    <row r="28960" spans="22:22" x14ac:dyDescent="0.35">
      <c r="V28960" s="72"/>
    </row>
    <row r="28961" spans="22:22" x14ac:dyDescent="0.35">
      <c r="V28961" s="72"/>
    </row>
    <row r="28962" spans="22:22" x14ac:dyDescent="0.35">
      <c r="V28962" s="72"/>
    </row>
    <row r="28963" spans="22:22" x14ac:dyDescent="0.35">
      <c r="V28963" s="72"/>
    </row>
    <row r="28964" spans="22:22" x14ac:dyDescent="0.35">
      <c r="V28964" s="72"/>
    </row>
    <row r="28965" spans="22:22" x14ac:dyDescent="0.35">
      <c r="V28965" s="72"/>
    </row>
    <row r="28966" spans="22:22" x14ac:dyDescent="0.35">
      <c r="V28966" s="72"/>
    </row>
    <row r="28967" spans="22:22" x14ac:dyDescent="0.35">
      <c r="V28967" s="72"/>
    </row>
    <row r="28968" spans="22:22" x14ac:dyDescent="0.35">
      <c r="V28968" s="72"/>
    </row>
    <row r="28969" spans="22:22" x14ac:dyDescent="0.35">
      <c r="V28969" s="72"/>
    </row>
    <row r="28970" spans="22:22" x14ac:dyDescent="0.35">
      <c r="V28970" s="72"/>
    </row>
    <row r="28971" spans="22:22" x14ac:dyDescent="0.35">
      <c r="V28971" s="72"/>
    </row>
    <row r="28972" spans="22:22" x14ac:dyDescent="0.35">
      <c r="V28972" s="72"/>
    </row>
    <row r="28973" spans="22:22" x14ac:dyDescent="0.35">
      <c r="V28973" s="72"/>
    </row>
    <row r="28974" spans="22:22" x14ac:dyDescent="0.35">
      <c r="V28974" s="72"/>
    </row>
    <row r="28975" spans="22:22" x14ac:dyDescent="0.35">
      <c r="V28975" s="72"/>
    </row>
    <row r="28976" spans="22:22" x14ac:dyDescent="0.35">
      <c r="V28976" s="72"/>
    </row>
    <row r="28977" spans="22:22" x14ac:dyDescent="0.35">
      <c r="V28977" s="72"/>
    </row>
    <row r="28978" spans="22:22" x14ac:dyDescent="0.35">
      <c r="V28978" s="72"/>
    </row>
    <row r="28979" spans="22:22" x14ac:dyDescent="0.35">
      <c r="V28979" s="72"/>
    </row>
    <row r="28980" spans="22:22" x14ac:dyDescent="0.35">
      <c r="V28980" s="72"/>
    </row>
    <row r="28981" spans="22:22" x14ac:dyDescent="0.35">
      <c r="V28981" s="72"/>
    </row>
    <row r="28982" spans="22:22" x14ac:dyDescent="0.35">
      <c r="V28982" s="72"/>
    </row>
    <row r="28983" spans="22:22" x14ac:dyDescent="0.35">
      <c r="V28983" s="72"/>
    </row>
    <row r="28984" spans="22:22" x14ac:dyDescent="0.35">
      <c r="V28984" s="72"/>
    </row>
    <row r="28985" spans="22:22" x14ac:dyDescent="0.35">
      <c r="V28985" s="72"/>
    </row>
    <row r="28986" spans="22:22" x14ac:dyDescent="0.35">
      <c r="V28986" s="72"/>
    </row>
    <row r="28987" spans="22:22" x14ac:dyDescent="0.35">
      <c r="V28987" s="72"/>
    </row>
    <row r="28988" spans="22:22" x14ac:dyDescent="0.35">
      <c r="V28988" s="72"/>
    </row>
    <row r="28989" spans="22:22" x14ac:dyDescent="0.35">
      <c r="V28989" s="72"/>
    </row>
    <row r="28990" spans="22:22" x14ac:dyDescent="0.35">
      <c r="V28990" s="72"/>
    </row>
    <row r="28991" spans="22:22" x14ac:dyDescent="0.35">
      <c r="V28991" s="72"/>
    </row>
    <row r="28992" spans="22:22" x14ac:dyDescent="0.35">
      <c r="V28992" s="72"/>
    </row>
    <row r="28993" spans="22:22" x14ac:dyDescent="0.35">
      <c r="V28993" s="72"/>
    </row>
    <row r="28994" spans="22:22" x14ac:dyDescent="0.35">
      <c r="V28994" s="72"/>
    </row>
    <row r="28995" spans="22:22" x14ac:dyDescent="0.35">
      <c r="V28995" s="72"/>
    </row>
    <row r="28996" spans="22:22" x14ac:dyDescent="0.35">
      <c r="V28996" s="72"/>
    </row>
    <row r="28997" spans="22:22" x14ac:dyDescent="0.35">
      <c r="V28997" s="72"/>
    </row>
    <row r="28998" spans="22:22" x14ac:dyDescent="0.35">
      <c r="V28998" s="72"/>
    </row>
    <row r="28999" spans="22:22" x14ac:dyDescent="0.35">
      <c r="V28999" s="72"/>
    </row>
    <row r="29000" spans="22:22" x14ac:dyDescent="0.35">
      <c r="V29000" s="72"/>
    </row>
    <row r="29001" spans="22:22" x14ac:dyDescent="0.35">
      <c r="V29001" s="72"/>
    </row>
    <row r="29002" spans="22:22" x14ac:dyDescent="0.35">
      <c r="V29002" s="72"/>
    </row>
    <row r="29003" spans="22:22" x14ac:dyDescent="0.35">
      <c r="V29003" s="72"/>
    </row>
    <row r="29004" spans="22:22" x14ac:dyDescent="0.35">
      <c r="V29004" s="72"/>
    </row>
    <row r="29005" spans="22:22" x14ac:dyDescent="0.35">
      <c r="V29005" s="72"/>
    </row>
    <row r="29006" spans="22:22" x14ac:dyDescent="0.35">
      <c r="V29006" s="72"/>
    </row>
    <row r="29007" spans="22:22" x14ac:dyDescent="0.35">
      <c r="V29007" s="72"/>
    </row>
    <row r="29008" spans="22:22" x14ac:dyDescent="0.35">
      <c r="V29008" s="72"/>
    </row>
    <row r="29009" spans="22:22" x14ac:dyDescent="0.35">
      <c r="V29009" s="72"/>
    </row>
    <row r="29010" spans="22:22" x14ac:dyDescent="0.35">
      <c r="V29010" s="72"/>
    </row>
    <row r="29011" spans="22:22" x14ac:dyDescent="0.35">
      <c r="V29011" s="72"/>
    </row>
    <row r="29012" spans="22:22" x14ac:dyDescent="0.35">
      <c r="V29012" s="72"/>
    </row>
    <row r="29013" spans="22:22" x14ac:dyDescent="0.35">
      <c r="V29013" s="72"/>
    </row>
    <row r="29014" spans="22:22" x14ac:dyDescent="0.35">
      <c r="V29014" s="72"/>
    </row>
    <row r="29015" spans="22:22" x14ac:dyDescent="0.35">
      <c r="V29015" s="72"/>
    </row>
    <row r="29016" spans="22:22" x14ac:dyDescent="0.35">
      <c r="V29016" s="72"/>
    </row>
    <row r="29017" spans="22:22" x14ac:dyDescent="0.35">
      <c r="V29017" s="72"/>
    </row>
    <row r="29018" spans="22:22" x14ac:dyDescent="0.35">
      <c r="V29018" s="72"/>
    </row>
    <row r="29019" spans="22:22" x14ac:dyDescent="0.35">
      <c r="V29019" s="72"/>
    </row>
    <row r="29020" spans="22:22" x14ac:dyDescent="0.35">
      <c r="V29020" s="72"/>
    </row>
    <row r="29021" spans="22:22" x14ac:dyDescent="0.35">
      <c r="V29021" s="72"/>
    </row>
    <row r="29022" spans="22:22" x14ac:dyDescent="0.35">
      <c r="V29022" s="72"/>
    </row>
    <row r="29023" spans="22:22" x14ac:dyDescent="0.35">
      <c r="V29023" s="72"/>
    </row>
    <row r="29024" spans="22:22" x14ac:dyDescent="0.35">
      <c r="V29024" s="72"/>
    </row>
    <row r="29025" spans="22:22" x14ac:dyDescent="0.35">
      <c r="V29025" s="72"/>
    </row>
    <row r="29026" spans="22:22" x14ac:dyDescent="0.35">
      <c r="V29026" s="72"/>
    </row>
    <row r="29027" spans="22:22" x14ac:dyDescent="0.35">
      <c r="V29027" s="72"/>
    </row>
    <row r="29028" spans="22:22" x14ac:dyDescent="0.35">
      <c r="V29028" s="72"/>
    </row>
    <row r="29029" spans="22:22" x14ac:dyDescent="0.35">
      <c r="V29029" s="72"/>
    </row>
    <row r="29030" spans="22:22" x14ac:dyDescent="0.35">
      <c r="V29030" s="72"/>
    </row>
    <row r="29031" spans="22:22" x14ac:dyDescent="0.35">
      <c r="V29031" s="72"/>
    </row>
    <row r="29032" spans="22:22" x14ac:dyDescent="0.35">
      <c r="V29032" s="72"/>
    </row>
    <row r="29033" spans="22:22" x14ac:dyDescent="0.35">
      <c r="V29033" s="72"/>
    </row>
    <row r="29034" spans="22:22" x14ac:dyDescent="0.35">
      <c r="V29034" s="72"/>
    </row>
    <row r="29035" spans="22:22" x14ac:dyDescent="0.35">
      <c r="V29035" s="72"/>
    </row>
    <row r="29036" spans="22:22" x14ac:dyDescent="0.35">
      <c r="V29036" s="72"/>
    </row>
    <row r="29037" spans="22:22" x14ac:dyDescent="0.35">
      <c r="V29037" s="72"/>
    </row>
    <row r="29038" spans="22:22" x14ac:dyDescent="0.35">
      <c r="V29038" s="72"/>
    </row>
    <row r="29039" spans="22:22" x14ac:dyDescent="0.35">
      <c r="V29039" s="72"/>
    </row>
    <row r="29040" spans="22:22" x14ac:dyDescent="0.35">
      <c r="V29040" s="72"/>
    </row>
    <row r="29041" spans="22:22" x14ac:dyDescent="0.35">
      <c r="V29041" s="72"/>
    </row>
    <row r="29042" spans="22:22" x14ac:dyDescent="0.35">
      <c r="V29042" s="72"/>
    </row>
    <row r="29043" spans="22:22" x14ac:dyDescent="0.35">
      <c r="V29043" s="72"/>
    </row>
    <row r="29044" spans="22:22" x14ac:dyDescent="0.35">
      <c r="V29044" s="72"/>
    </row>
    <row r="29045" spans="22:22" x14ac:dyDescent="0.35">
      <c r="V29045" s="72"/>
    </row>
    <row r="29046" spans="22:22" x14ac:dyDescent="0.35">
      <c r="V29046" s="72"/>
    </row>
    <row r="29047" spans="22:22" x14ac:dyDescent="0.35">
      <c r="V29047" s="72"/>
    </row>
    <row r="29048" spans="22:22" x14ac:dyDescent="0.35">
      <c r="V29048" s="72"/>
    </row>
    <row r="29049" spans="22:22" x14ac:dyDescent="0.35">
      <c r="V29049" s="72"/>
    </row>
    <row r="29050" spans="22:22" x14ac:dyDescent="0.35">
      <c r="V29050" s="72"/>
    </row>
    <row r="29051" spans="22:22" x14ac:dyDescent="0.35">
      <c r="V29051" s="72"/>
    </row>
    <row r="29052" spans="22:22" x14ac:dyDescent="0.35">
      <c r="V29052" s="72"/>
    </row>
    <row r="29053" spans="22:22" x14ac:dyDescent="0.35">
      <c r="V29053" s="72"/>
    </row>
    <row r="29054" spans="22:22" x14ac:dyDescent="0.35">
      <c r="V29054" s="72"/>
    </row>
    <row r="29055" spans="22:22" x14ac:dyDescent="0.35">
      <c r="V29055" s="72"/>
    </row>
    <row r="29056" spans="22:22" x14ac:dyDescent="0.35">
      <c r="V29056" s="72"/>
    </row>
    <row r="29057" spans="22:22" x14ac:dyDescent="0.35">
      <c r="V29057" s="72"/>
    </row>
    <row r="29058" spans="22:22" x14ac:dyDescent="0.35">
      <c r="V29058" s="72"/>
    </row>
    <row r="29059" spans="22:22" x14ac:dyDescent="0.35">
      <c r="V29059" s="72"/>
    </row>
    <row r="29060" spans="22:22" x14ac:dyDescent="0.35">
      <c r="V29060" s="72"/>
    </row>
    <row r="29061" spans="22:22" x14ac:dyDescent="0.35">
      <c r="V29061" s="72"/>
    </row>
    <row r="29062" spans="22:22" x14ac:dyDescent="0.35">
      <c r="V29062" s="72"/>
    </row>
    <row r="29063" spans="22:22" x14ac:dyDescent="0.35">
      <c r="V29063" s="72"/>
    </row>
    <row r="29064" spans="22:22" x14ac:dyDescent="0.35">
      <c r="V29064" s="72"/>
    </row>
    <row r="29065" spans="22:22" x14ac:dyDescent="0.35">
      <c r="V29065" s="72"/>
    </row>
    <row r="29066" spans="22:22" x14ac:dyDescent="0.35">
      <c r="V29066" s="72"/>
    </row>
    <row r="29067" spans="22:22" x14ac:dyDescent="0.35">
      <c r="V29067" s="72"/>
    </row>
    <row r="29068" spans="22:22" x14ac:dyDescent="0.35">
      <c r="V29068" s="72"/>
    </row>
    <row r="29069" spans="22:22" x14ac:dyDescent="0.35">
      <c r="V29069" s="72"/>
    </row>
    <row r="29070" spans="22:22" x14ac:dyDescent="0.35">
      <c r="V29070" s="72"/>
    </row>
    <row r="29071" spans="22:22" x14ac:dyDescent="0.35">
      <c r="V29071" s="72"/>
    </row>
    <row r="29072" spans="22:22" x14ac:dyDescent="0.35">
      <c r="V29072" s="72"/>
    </row>
    <row r="29073" spans="22:22" x14ac:dyDescent="0.35">
      <c r="V29073" s="72"/>
    </row>
    <row r="29074" spans="22:22" x14ac:dyDescent="0.35">
      <c r="V29074" s="72"/>
    </row>
    <row r="29075" spans="22:22" x14ac:dyDescent="0.35">
      <c r="V29075" s="72"/>
    </row>
    <row r="29076" spans="22:22" x14ac:dyDescent="0.35">
      <c r="V29076" s="72"/>
    </row>
    <row r="29077" spans="22:22" x14ac:dyDescent="0.35">
      <c r="V29077" s="72"/>
    </row>
    <row r="29078" spans="22:22" x14ac:dyDescent="0.35">
      <c r="V29078" s="72"/>
    </row>
    <row r="29079" spans="22:22" x14ac:dyDescent="0.35">
      <c r="V29079" s="72"/>
    </row>
    <row r="29080" spans="22:22" x14ac:dyDescent="0.35">
      <c r="V29080" s="72"/>
    </row>
    <row r="29081" spans="22:22" x14ac:dyDescent="0.35">
      <c r="V29081" s="72"/>
    </row>
    <row r="29082" spans="22:22" x14ac:dyDescent="0.35">
      <c r="V29082" s="72"/>
    </row>
    <row r="29083" spans="22:22" x14ac:dyDescent="0.35">
      <c r="V29083" s="72"/>
    </row>
    <row r="29084" spans="22:22" x14ac:dyDescent="0.35">
      <c r="V29084" s="72"/>
    </row>
    <row r="29085" spans="22:22" x14ac:dyDescent="0.35">
      <c r="V29085" s="72"/>
    </row>
    <row r="29086" spans="22:22" x14ac:dyDescent="0.35">
      <c r="V29086" s="72"/>
    </row>
    <row r="29087" spans="22:22" x14ac:dyDescent="0.35">
      <c r="V29087" s="72"/>
    </row>
    <row r="29088" spans="22:22" x14ac:dyDescent="0.35">
      <c r="V29088" s="72"/>
    </row>
    <row r="29089" spans="22:22" x14ac:dyDescent="0.35">
      <c r="V29089" s="72"/>
    </row>
    <row r="29090" spans="22:22" x14ac:dyDescent="0.35">
      <c r="V29090" s="72"/>
    </row>
    <row r="29091" spans="22:22" x14ac:dyDescent="0.35">
      <c r="V29091" s="72"/>
    </row>
    <row r="29092" spans="22:22" x14ac:dyDescent="0.35">
      <c r="V29092" s="72"/>
    </row>
    <row r="29093" spans="22:22" x14ac:dyDescent="0.35">
      <c r="V29093" s="72"/>
    </row>
    <row r="29094" spans="22:22" x14ac:dyDescent="0.35">
      <c r="V29094" s="72"/>
    </row>
    <row r="29095" spans="22:22" x14ac:dyDescent="0.35">
      <c r="V29095" s="72"/>
    </row>
    <row r="29096" spans="22:22" x14ac:dyDescent="0.35">
      <c r="V29096" s="72"/>
    </row>
    <row r="29097" spans="22:22" x14ac:dyDescent="0.35">
      <c r="V29097" s="72"/>
    </row>
    <row r="29098" spans="22:22" x14ac:dyDescent="0.35">
      <c r="V29098" s="72"/>
    </row>
    <row r="29099" spans="22:22" x14ac:dyDescent="0.35">
      <c r="V29099" s="72"/>
    </row>
    <row r="29100" spans="22:22" x14ac:dyDescent="0.35">
      <c r="V29100" s="72"/>
    </row>
    <row r="29101" spans="22:22" x14ac:dyDescent="0.35">
      <c r="V29101" s="72"/>
    </row>
    <row r="29102" spans="22:22" x14ac:dyDescent="0.35">
      <c r="V29102" s="72"/>
    </row>
    <row r="29103" spans="22:22" x14ac:dyDescent="0.35">
      <c r="V29103" s="72"/>
    </row>
    <row r="29104" spans="22:22" x14ac:dyDescent="0.35">
      <c r="V29104" s="72"/>
    </row>
    <row r="29105" spans="22:22" x14ac:dyDescent="0.35">
      <c r="V29105" s="72"/>
    </row>
    <row r="29106" spans="22:22" x14ac:dyDescent="0.35">
      <c r="V29106" s="72"/>
    </row>
    <row r="29107" spans="22:22" x14ac:dyDescent="0.35">
      <c r="V29107" s="72"/>
    </row>
    <row r="29108" spans="22:22" x14ac:dyDescent="0.35">
      <c r="V29108" s="72"/>
    </row>
    <row r="29109" spans="22:22" x14ac:dyDescent="0.35">
      <c r="V29109" s="72"/>
    </row>
    <row r="29110" spans="22:22" x14ac:dyDescent="0.35">
      <c r="V29110" s="72"/>
    </row>
    <row r="29111" spans="22:22" x14ac:dyDescent="0.35">
      <c r="V29111" s="72"/>
    </row>
    <row r="29112" spans="22:22" x14ac:dyDescent="0.35">
      <c r="V29112" s="72"/>
    </row>
    <row r="29113" spans="22:22" x14ac:dyDescent="0.35">
      <c r="V29113" s="72"/>
    </row>
    <row r="29114" spans="22:22" x14ac:dyDescent="0.35">
      <c r="V29114" s="72"/>
    </row>
    <row r="29115" spans="22:22" x14ac:dyDescent="0.35">
      <c r="V29115" s="72"/>
    </row>
    <row r="29116" spans="22:22" x14ac:dyDescent="0.35">
      <c r="V29116" s="72"/>
    </row>
    <row r="29117" spans="22:22" x14ac:dyDescent="0.35">
      <c r="V29117" s="72"/>
    </row>
    <row r="29118" spans="22:22" x14ac:dyDescent="0.35">
      <c r="V29118" s="72"/>
    </row>
    <row r="29119" spans="22:22" x14ac:dyDescent="0.35">
      <c r="V29119" s="72"/>
    </row>
    <row r="29120" spans="22:22" x14ac:dyDescent="0.35">
      <c r="V29120" s="72"/>
    </row>
    <row r="29121" spans="22:22" x14ac:dyDescent="0.35">
      <c r="V29121" s="72"/>
    </row>
    <row r="29122" spans="22:22" x14ac:dyDescent="0.35">
      <c r="V29122" s="72"/>
    </row>
    <row r="29123" spans="22:22" x14ac:dyDescent="0.35">
      <c r="V29123" s="72"/>
    </row>
    <row r="29124" spans="22:22" x14ac:dyDescent="0.35">
      <c r="V29124" s="72"/>
    </row>
    <row r="29125" spans="22:22" x14ac:dyDescent="0.35">
      <c r="V29125" s="72"/>
    </row>
    <row r="29126" spans="22:22" x14ac:dyDescent="0.35">
      <c r="V29126" s="72"/>
    </row>
    <row r="29127" spans="22:22" x14ac:dyDescent="0.35">
      <c r="V29127" s="72"/>
    </row>
    <row r="29128" spans="22:22" x14ac:dyDescent="0.35">
      <c r="V29128" s="72"/>
    </row>
    <row r="29129" spans="22:22" x14ac:dyDescent="0.35">
      <c r="V29129" s="72"/>
    </row>
    <row r="29130" spans="22:22" x14ac:dyDescent="0.35">
      <c r="V29130" s="72"/>
    </row>
    <row r="29131" spans="22:22" x14ac:dyDescent="0.35">
      <c r="V29131" s="72"/>
    </row>
    <row r="29132" spans="22:22" x14ac:dyDescent="0.35">
      <c r="V29132" s="72"/>
    </row>
    <row r="29133" spans="22:22" x14ac:dyDescent="0.35">
      <c r="V29133" s="72"/>
    </row>
    <row r="29134" spans="22:22" x14ac:dyDescent="0.35">
      <c r="V29134" s="72"/>
    </row>
    <row r="29135" spans="22:22" x14ac:dyDescent="0.35">
      <c r="V29135" s="72"/>
    </row>
    <row r="29136" spans="22:22" x14ac:dyDescent="0.35">
      <c r="V29136" s="72"/>
    </row>
    <row r="29137" spans="22:22" x14ac:dyDescent="0.35">
      <c r="V29137" s="72"/>
    </row>
    <row r="29138" spans="22:22" x14ac:dyDescent="0.35">
      <c r="V29138" s="72"/>
    </row>
    <row r="29139" spans="22:22" x14ac:dyDescent="0.35">
      <c r="V29139" s="72"/>
    </row>
    <row r="29140" spans="22:22" x14ac:dyDescent="0.35">
      <c r="V29140" s="72"/>
    </row>
    <row r="29141" spans="22:22" x14ac:dyDescent="0.35">
      <c r="V29141" s="72"/>
    </row>
    <row r="29142" spans="22:22" x14ac:dyDescent="0.35">
      <c r="V29142" s="72"/>
    </row>
    <row r="29143" spans="22:22" x14ac:dyDescent="0.35">
      <c r="V29143" s="72"/>
    </row>
    <row r="29144" spans="22:22" x14ac:dyDescent="0.35">
      <c r="V29144" s="72"/>
    </row>
    <row r="29145" spans="22:22" x14ac:dyDescent="0.35">
      <c r="V29145" s="72"/>
    </row>
    <row r="29146" spans="22:22" x14ac:dyDescent="0.35">
      <c r="V29146" s="72"/>
    </row>
    <row r="29147" spans="22:22" x14ac:dyDescent="0.35">
      <c r="V29147" s="72"/>
    </row>
    <row r="29148" spans="22:22" x14ac:dyDescent="0.35">
      <c r="V29148" s="72"/>
    </row>
    <row r="29149" spans="22:22" x14ac:dyDescent="0.35">
      <c r="V29149" s="72"/>
    </row>
    <row r="29150" spans="22:22" x14ac:dyDescent="0.35">
      <c r="V29150" s="72"/>
    </row>
    <row r="29151" spans="22:22" x14ac:dyDescent="0.35">
      <c r="V29151" s="72"/>
    </row>
    <row r="29152" spans="22:22" x14ac:dyDescent="0.35">
      <c r="V29152" s="72"/>
    </row>
    <row r="29153" spans="22:22" x14ac:dyDescent="0.35">
      <c r="V29153" s="72"/>
    </row>
    <row r="29154" spans="22:22" x14ac:dyDescent="0.35">
      <c r="V29154" s="72"/>
    </row>
    <row r="29155" spans="22:22" x14ac:dyDescent="0.35">
      <c r="V29155" s="72"/>
    </row>
    <row r="29156" spans="22:22" x14ac:dyDescent="0.35">
      <c r="V29156" s="72"/>
    </row>
    <row r="29157" spans="22:22" x14ac:dyDescent="0.35">
      <c r="V29157" s="72"/>
    </row>
    <row r="29158" spans="22:22" x14ac:dyDescent="0.35">
      <c r="V29158" s="72"/>
    </row>
    <row r="29159" spans="22:22" x14ac:dyDescent="0.35">
      <c r="V29159" s="72"/>
    </row>
    <row r="29160" spans="22:22" x14ac:dyDescent="0.35">
      <c r="V29160" s="72"/>
    </row>
    <row r="29161" spans="22:22" x14ac:dyDescent="0.35">
      <c r="V29161" s="72"/>
    </row>
    <row r="29162" spans="22:22" x14ac:dyDescent="0.35">
      <c r="V29162" s="72"/>
    </row>
    <row r="29163" spans="22:22" x14ac:dyDescent="0.35">
      <c r="V29163" s="72"/>
    </row>
    <row r="29164" spans="22:22" x14ac:dyDescent="0.35">
      <c r="V29164" s="72"/>
    </row>
    <row r="29165" spans="22:22" x14ac:dyDescent="0.35">
      <c r="V29165" s="72"/>
    </row>
    <row r="29166" spans="22:22" x14ac:dyDescent="0.35">
      <c r="V29166" s="72"/>
    </row>
    <row r="29167" spans="22:22" x14ac:dyDescent="0.35">
      <c r="V29167" s="72"/>
    </row>
    <row r="29168" spans="22:22" x14ac:dyDescent="0.35">
      <c r="V29168" s="72"/>
    </row>
    <row r="29169" spans="22:22" x14ac:dyDescent="0.35">
      <c r="V29169" s="72"/>
    </row>
    <row r="29170" spans="22:22" x14ac:dyDescent="0.35">
      <c r="V29170" s="72"/>
    </row>
    <row r="29171" spans="22:22" x14ac:dyDescent="0.35">
      <c r="V29171" s="72"/>
    </row>
    <row r="29172" spans="22:22" x14ac:dyDescent="0.35">
      <c r="V29172" s="72"/>
    </row>
    <row r="29173" spans="22:22" x14ac:dyDescent="0.35">
      <c r="V29173" s="72"/>
    </row>
    <row r="29174" spans="22:22" x14ac:dyDescent="0.35">
      <c r="V29174" s="72"/>
    </row>
    <row r="29175" spans="22:22" x14ac:dyDescent="0.35">
      <c r="V29175" s="72"/>
    </row>
    <row r="29176" spans="22:22" x14ac:dyDescent="0.35">
      <c r="V29176" s="72"/>
    </row>
    <row r="29177" spans="22:22" x14ac:dyDescent="0.35">
      <c r="V29177" s="72"/>
    </row>
    <row r="29178" spans="22:22" x14ac:dyDescent="0.35">
      <c r="V29178" s="72"/>
    </row>
    <row r="29179" spans="22:22" x14ac:dyDescent="0.35">
      <c r="V29179" s="72"/>
    </row>
    <row r="29180" spans="22:22" x14ac:dyDescent="0.35">
      <c r="V29180" s="72"/>
    </row>
    <row r="29181" spans="22:22" x14ac:dyDescent="0.35">
      <c r="V29181" s="72"/>
    </row>
    <row r="29182" spans="22:22" x14ac:dyDescent="0.35">
      <c r="V29182" s="72"/>
    </row>
    <row r="29183" spans="22:22" x14ac:dyDescent="0.35">
      <c r="V29183" s="72"/>
    </row>
    <row r="29184" spans="22:22" x14ac:dyDescent="0.35">
      <c r="V29184" s="72"/>
    </row>
    <row r="29185" spans="22:22" x14ac:dyDescent="0.35">
      <c r="V29185" s="72"/>
    </row>
    <row r="29186" spans="22:22" x14ac:dyDescent="0.35">
      <c r="V29186" s="72"/>
    </row>
    <row r="29187" spans="22:22" x14ac:dyDescent="0.35">
      <c r="V29187" s="72"/>
    </row>
    <row r="29188" spans="22:22" x14ac:dyDescent="0.35">
      <c r="V29188" s="72"/>
    </row>
    <row r="29189" spans="22:22" x14ac:dyDescent="0.35">
      <c r="V29189" s="72"/>
    </row>
    <row r="29190" spans="22:22" x14ac:dyDescent="0.35">
      <c r="V29190" s="72"/>
    </row>
    <row r="29191" spans="22:22" x14ac:dyDescent="0.35">
      <c r="V29191" s="72"/>
    </row>
    <row r="29192" spans="22:22" x14ac:dyDescent="0.35">
      <c r="V29192" s="72"/>
    </row>
    <row r="29193" spans="22:22" x14ac:dyDescent="0.35">
      <c r="V29193" s="72"/>
    </row>
    <row r="29194" spans="22:22" x14ac:dyDescent="0.35">
      <c r="V29194" s="72"/>
    </row>
    <row r="29195" spans="22:22" x14ac:dyDescent="0.35">
      <c r="V29195" s="72"/>
    </row>
    <row r="29196" spans="22:22" x14ac:dyDescent="0.35">
      <c r="V29196" s="72"/>
    </row>
    <row r="29197" spans="22:22" x14ac:dyDescent="0.35">
      <c r="V29197" s="72"/>
    </row>
    <row r="29198" spans="22:22" x14ac:dyDescent="0.35">
      <c r="V29198" s="72"/>
    </row>
    <row r="29199" spans="22:22" x14ac:dyDescent="0.35">
      <c r="V29199" s="72"/>
    </row>
    <row r="29200" spans="22:22" x14ac:dyDescent="0.35">
      <c r="V29200" s="72"/>
    </row>
    <row r="29201" spans="22:22" x14ac:dyDescent="0.35">
      <c r="V29201" s="72"/>
    </row>
    <row r="29202" spans="22:22" x14ac:dyDescent="0.35">
      <c r="V29202" s="72"/>
    </row>
    <row r="29203" spans="22:22" x14ac:dyDescent="0.35">
      <c r="V29203" s="72"/>
    </row>
    <row r="29204" spans="22:22" x14ac:dyDescent="0.35">
      <c r="V29204" s="72"/>
    </row>
    <row r="29205" spans="22:22" x14ac:dyDescent="0.35">
      <c r="V29205" s="72"/>
    </row>
    <row r="29206" spans="22:22" x14ac:dyDescent="0.35">
      <c r="V29206" s="72"/>
    </row>
    <row r="29207" spans="22:22" x14ac:dyDescent="0.35">
      <c r="V29207" s="72"/>
    </row>
    <row r="29208" spans="22:22" x14ac:dyDescent="0.35">
      <c r="V29208" s="72"/>
    </row>
    <row r="29209" spans="22:22" x14ac:dyDescent="0.35">
      <c r="V29209" s="72"/>
    </row>
    <row r="29210" spans="22:22" x14ac:dyDescent="0.35">
      <c r="V29210" s="72"/>
    </row>
    <row r="29211" spans="22:22" x14ac:dyDescent="0.35">
      <c r="V29211" s="72"/>
    </row>
    <row r="29212" spans="22:22" x14ac:dyDescent="0.35">
      <c r="V29212" s="72"/>
    </row>
    <row r="29213" spans="22:22" x14ac:dyDescent="0.35">
      <c r="V29213" s="72"/>
    </row>
    <row r="29214" spans="22:22" x14ac:dyDescent="0.35">
      <c r="V29214" s="72"/>
    </row>
    <row r="29215" spans="22:22" x14ac:dyDescent="0.35">
      <c r="V29215" s="72"/>
    </row>
    <row r="29216" spans="22:22" x14ac:dyDescent="0.35">
      <c r="V29216" s="72"/>
    </row>
    <row r="29217" spans="22:22" x14ac:dyDescent="0.35">
      <c r="V29217" s="72"/>
    </row>
    <row r="29218" spans="22:22" x14ac:dyDescent="0.35">
      <c r="V29218" s="72"/>
    </row>
    <row r="29219" spans="22:22" x14ac:dyDescent="0.35">
      <c r="V29219" s="72"/>
    </row>
    <row r="29220" spans="22:22" x14ac:dyDescent="0.35">
      <c r="V29220" s="72"/>
    </row>
    <row r="29221" spans="22:22" x14ac:dyDescent="0.35">
      <c r="V29221" s="72"/>
    </row>
    <row r="29222" spans="22:22" x14ac:dyDescent="0.35">
      <c r="V29222" s="72"/>
    </row>
    <row r="29223" spans="22:22" x14ac:dyDescent="0.35">
      <c r="V29223" s="72"/>
    </row>
    <row r="29224" spans="22:22" x14ac:dyDescent="0.35">
      <c r="V29224" s="72"/>
    </row>
    <row r="29225" spans="22:22" x14ac:dyDescent="0.35">
      <c r="V29225" s="72"/>
    </row>
    <row r="29226" spans="22:22" x14ac:dyDescent="0.35">
      <c r="V29226" s="72"/>
    </row>
    <row r="29227" spans="22:22" x14ac:dyDescent="0.35">
      <c r="V29227" s="72"/>
    </row>
    <row r="29228" spans="22:22" x14ac:dyDescent="0.35">
      <c r="V29228" s="72"/>
    </row>
    <row r="29229" spans="22:22" x14ac:dyDescent="0.35">
      <c r="V29229" s="72"/>
    </row>
    <row r="29230" spans="22:22" x14ac:dyDescent="0.35">
      <c r="V29230" s="72"/>
    </row>
    <row r="29231" spans="22:22" x14ac:dyDescent="0.35">
      <c r="V29231" s="72"/>
    </row>
    <row r="29232" spans="22:22" x14ac:dyDescent="0.35">
      <c r="V29232" s="72"/>
    </row>
    <row r="29233" spans="22:22" x14ac:dyDescent="0.35">
      <c r="V29233" s="72"/>
    </row>
    <row r="29234" spans="22:22" x14ac:dyDescent="0.35">
      <c r="V29234" s="72"/>
    </row>
    <row r="29235" spans="22:22" x14ac:dyDescent="0.35">
      <c r="V29235" s="72"/>
    </row>
    <row r="29236" spans="22:22" x14ac:dyDescent="0.35">
      <c r="V29236" s="72"/>
    </row>
    <row r="29237" spans="22:22" x14ac:dyDescent="0.35">
      <c r="V29237" s="72"/>
    </row>
    <row r="29238" spans="22:22" x14ac:dyDescent="0.35">
      <c r="V29238" s="72"/>
    </row>
    <row r="29239" spans="22:22" x14ac:dyDescent="0.35">
      <c r="V29239" s="72"/>
    </row>
    <row r="29240" spans="22:22" x14ac:dyDescent="0.35">
      <c r="V29240" s="72"/>
    </row>
    <row r="29241" spans="22:22" x14ac:dyDescent="0.35">
      <c r="V29241" s="72"/>
    </row>
    <row r="29242" spans="22:22" x14ac:dyDescent="0.35">
      <c r="V29242" s="72"/>
    </row>
    <row r="29243" spans="22:22" x14ac:dyDescent="0.35">
      <c r="V29243" s="72"/>
    </row>
    <row r="29244" spans="22:22" x14ac:dyDescent="0.35">
      <c r="V29244" s="72"/>
    </row>
    <row r="29245" spans="22:22" x14ac:dyDescent="0.35">
      <c r="V29245" s="72"/>
    </row>
    <row r="29246" spans="22:22" x14ac:dyDescent="0.35">
      <c r="V29246" s="72"/>
    </row>
    <row r="29247" spans="22:22" x14ac:dyDescent="0.35">
      <c r="V29247" s="72"/>
    </row>
    <row r="29248" spans="22:22" x14ac:dyDescent="0.35">
      <c r="V29248" s="72"/>
    </row>
    <row r="29249" spans="22:22" x14ac:dyDescent="0.35">
      <c r="V29249" s="72"/>
    </row>
    <row r="29250" spans="22:22" x14ac:dyDescent="0.35">
      <c r="V29250" s="72"/>
    </row>
    <row r="29251" spans="22:22" x14ac:dyDescent="0.35">
      <c r="V29251" s="72"/>
    </row>
    <row r="29252" spans="22:22" x14ac:dyDescent="0.35">
      <c r="V29252" s="72"/>
    </row>
    <row r="29253" spans="22:22" x14ac:dyDescent="0.35">
      <c r="V29253" s="72"/>
    </row>
    <row r="29254" spans="22:22" x14ac:dyDescent="0.35">
      <c r="V29254" s="72"/>
    </row>
    <row r="29255" spans="22:22" x14ac:dyDescent="0.35">
      <c r="V29255" s="72"/>
    </row>
    <row r="29256" spans="22:22" x14ac:dyDescent="0.35">
      <c r="V29256" s="72"/>
    </row>
    <row r="29257" spans="22:22" x14ac:dyDescent="0.35">
      <c r="V29257" s="72"/>
    </row>
    <row r="29258" spans="22:22" x14ac:dyDescent="0.35">
      <c r="V29258" s="72"/>
    </row>
    <row r="29259" spans="22:22" x14ac:dyDescent="0.35">
      <c r="V29259" s="72"/>
    </row>
    <row r="29260" spans="22:22" x14ac:dyDescent="0.35">
      <c r="V29260" s="72"/>
    </row>
    <row r="29261" spans="22:22" x14ac:dyDescent="0.35">
      <c r="V29261" s="72"/>
    </row>
    <row r="29262" spans="22:22" x14ac:dyDescent="0.35">
      <c r="V29262" s="72"/>
    </row>
    <row r="29263" spans="22:22" x14ac:dyDescent="0.35">
      <c r="V29263" s="72"/>
    </row>
    <row r="29264" spans="22:22" x14ac:dyDescent="0.35">
      <c r="V29264" s="72"/>
    </row>
    <row r="29265" spans="22:22" x14ac:dyDescent="0.35">
      <c r="V29265" s="72"/>
    </row>
    <row r="29266" spans="22:22" x14ac:dyDescent="0.35">
      <c r="V29266" s="72"/>
    </row>
    <row r="29267" spans="22:22" x14ac:dyDescent="0.35">
      <c r="V29267" s="72"/>
    </row>
    <row r="29268" spans="22:22" x14ac:dyDescent="0.35">
      <c r="V29268" s="72"/>
    </row>
    <row r="29269" spans="22:22" x14ac:dyDescent="0.35">
      <c r="V29269" s="72"/>
    </row>
    <row r="29270" spans="22:22" x14ac:dyDescent="0.35">
      <c r="V29270" s="72"/>
    </row>
    <row r="29271" spans="22:22" x14ac:dyDescent="0.35">
      <c r="V29271" s="72"/>
    </row>
    <row r="29272" spans="22:22" x14ac:dyDescent="0.35">
      <c r="V29272" s="72"/>
    </row>
    <row r="29273" spans="22:22" x14ac:dyDescent="0.35">
      <c r="V29273" s="72"/>
    </row>
    <row r="29274" spans="22:22" x14ac:dyDescent="0.35">
      <c r="V29274" s="72"/>
    </row>
    <row r="29275" spans="22:22" x14ac:dyDescent="0.35">
      <c r="V29275" s="72"/>
    </row>
    <row r="29276" spans="22:22" x14ac:dyDescent="0.35">
      <c r="V29276" s="72"/>
    </row>
    <row r="29277" spans="22:22" x14ac:dyDescent="0.35">
      <c r="V29277" s="72"/>
    </row>
    <row r="29278" spans="22:22" x14ac:dyDescent="0.35">
      <c r="V29278" s="72"/>
    </row>
    <row r="29279" spans="22:22" x14ac:dyDescent="0.35">
      <c r="V29279" s="72"/>
    </row>
    <row r="29280" spans="22:22" x14ac:dyDescent="0.35">
      <c r="V29280" s="72"/>
    </row>
    <row r="29281" spans="22:22" x14ac:dyDescent="0.35">
      <c r="V29281" s="72"/>
    </row>
    <row r="29282" spans="22:22" x14ac:dyDescent="0.35">
      <c r="V29282" s="72"/>
    </row>
    <row r="29283" spans="22:22" x14ac:dyDescent="0.35">
      <c r="V29283" s="72"/>
    </row>
    <row r="29284" spans="22:22" x14ac:dyDescent="0.35">
      <c r="V29284" s="72"/>
    </row>
    <row r="29285" spans="22:22" x14ac:dyDescent="0.35">
      <c r="V29285" s="72"/>
    </row>
    <row r="29286" spans="22:22" x14ac:dyDescent="0.35">
      <c r="V29286" s="72"/>
    </row>
    <row r="29287" spans="22:22" x14ac:dyDescent="0.35">
      <c r="V29287" s="72"/>
    </row>
    <row r="29288" spans="22:22" x14ac:dyDescent="0.35">
      <c r="V29288" s="72"/>
    </row>
    <row r="29289" spans="22:22" x14ac:dyDescent="0.35">
      <c r="V29289" s="72"/>
    </row>
    <row r="29290" spans="22:22" x14ac:dyDescent="0.35">
      <c r="V29290" s="72"/>
    </row>
    <row r="29291" spans="22:22" x14ac:dyDescent="0.35">
      <c r="V29291" s="72"/>
    </row>
    <row r="29292" spans="22:22" x14ac:dyDescent="0.35">
      <c r="V29292" s="72"/>
    </row>
    <row r="29293" spans="22:22" x14ac:dyDescent="0.35">
      <c r="V29293" s="72"/>
    </row>
    <row r="29294" spans="22:22" x14ac:dyDescent="0.35">
      <c r="V29294" s="72"/>
    </row>
    <row r="29295" spans="22:22" x14ac:dyDescent="0.35">
      <c r="V29295" s="72"/>
    </row>
    <row r="29296" spans="22:22" x14ac:dyDescent="0.35">
      <c r="V29296" s="72"/>
    </row>
    <row r="29297" spans="22:22" x14ac:dyDescent="0.35">
      <c r="V29297" s="72"/>
    </row>
    <row r="29298" spans="22:22" x14ac:dyDescent="0.35">
      <c r="V29298" s="72"/>
    </row>
    <row r="29299" spans="22:22" x14ac:dyDescent="0.35">
      <c r="V29299" s="72"/>
    </row>
    <row r="29300" spans="22:22" x14ac:dyDescent="0.35">
      <c r="V29300" s="72"/>
    </row>
    <row r="29301" spans="22:22" x14ac:dyDescent="0.35">
      <c r="V29301" s="72"/>
    </row>
    <row r="29302" spans="22:22" x14ac:dyDescent="0.35">
      <c r="V29302" s="72"/>
    </row>
    <row r="29303" spans="22:22" x14ac:dyDescent="0.35">
      <c r="V29303" s="72"/>
    </row>
    <row r="29304" spans="22:22" x14ac:dyDescent="0.35">
      <c r="V29304" s="72"/>
    </row>
    <row r="29305" spans="22:22" x14ac:dyDescent="0.35">
      <c r="V29305" s="72"/>
    </row>
    <row r="29306" spans="22:22" x14ac:dyDescent="0.35">
      <c r="V29306" s="72"/>
    </row>
    <row r="29307" spans="22:22" x14ac:dyDescent="0.35">
      <c r="V29307" s="72"/>
    </row>
    <row r="29308" spans="22:22" x14ac:dyDescent="0.35">
      <c r="V29308" s="72"/>
    </row>
    <row r="29309" spans="22:22" x14ac:dyDescent="0.35">
      <c r="V29309" s="72"/>
    </row>
    <row r="29310" spans="22:22" x14ac:dyDescent="0.35">
      <c r="V29310" s="72"/>
    </row>
    <row r="29311" spans="22:22" x14ac:dyDescent="0.35">
      <c r="V29311" s="72"/>
    </row>
    <row r="29312" spans="22:22" x14ac:dyDescent="0.35">
      <c r="V29312" s="72"/>
    </row>
    <row r="29313" spans="22:22" x14ac:dyDescent="0.35">
      <c r="V29313" s="72"/>
    </row>
    <row r="29314" spans="22:22" x14ac:dyDescent="0.35">
      <c r="V29314" s="72"/>
    </row>
    <row r="29315" spans="22:22" x14ac:dyDescent="0.35">
      <c r="V29315" s="72"/>
    </row>
    <row r="29316" spans="22:22" x14ac:dyDescent="0.35">
      <c r="V29316" s="72"/>
    </row>
    <row r="29317" spans="22:22" x14ac:dyDescent="0.35">
      <c r="V29317" s="72"/>
    </row>
    <row r="29318" spans="22:22" x14ac:dyDescent="0.35">
      <c r="V29318" s="72"/>
    </row>
    <row r="29319" spans="22:22" x14ac:dyDescent="0.35">
      <c r="V29319" s="72"/>
    </row>
    <row r="29320" spans="22:22" x14ac:dyDescent="0.35">
      <c r="V29320" s="72"/>
    </row>
    <row r="29321" spans="22:22" x14ac:dyDescent="0.35">
      <c r="V29321" s="72"/>
    </row>
    <row r="29322" spans="22:22" x14ac:dyDescent="0.35">
      <c r="V29322" s="72"/>
    </row>
    <row r="29323" spans="22:22" x14ac:dyDescent="0.35">
      <c r="V29323" s="72"/>
    </row>
    <row r="29324" spans="22:22" x14ac:dyDescent="0.35">
      <c r="V29324" s="72"/>
    </row>
    <row r="29325" spans="22:22" x14ac:dyDescent="0.35">
      <c r="V29325" s="72"/>
    </row>
    <row r="29326" spans="22:22" x14ac:dyDescent="0.35">
      <c r="V29326" s="72"/>
    </row>
    <row r="29327" spans="22:22" x14ac:dyDescent="0.35">
      <c r="V29327" s="72"/>
    </row>
    <row r="29328" spans="22:22" x14ac:dyDescent="0.35">
      <c r="V29328" s="72"/>
    </row>
    <row r="29329" spans="22:22" x14ac:dyDescent="0.35">
      <c r="V29329" s="72"/>
    </row>
    <row r="29330" spans="22:22" x14ac:dyDescent="0.35">
      <c r="V29330" s="72"/>
    </row>
    <row r="29331" spans="22:22" x14ac:dyDescent="0.35">
      <c r="V29331" s="72"/>
    </row>
    <row r="29332" spans="22:22" x14ac:dyDescent="0.35">
      <c r="V29332" s="72"/>
    </row>
    <row r="29333" spans="22:22" x14ac:dyDescent="0.35">
      <c r="V29333" s="72"/>
    </row>
    <row r="29334" spans="22:22" x14ac:dyDescent="0.35">
      <c r="V29334" s="72"/>
    </row>
    <row r="29335" spans="22:22" x14ac:dyDescent="0.35">
      <c r="V29335" s="72"/>
    </row>
    <row r="29336" spans="22:22" x14ac:dyDescent="0.35">
      <c r="V29336" s="72"/>
    </row>
    <row r="29337" spans="22:22" x14ac:dyDescent="0.35">
      <c r="V29337" s="72"/>
    </row>
    <row r="29338" spans="22:22" x14ac:dyDescent="0.35">
      <c r="V29338" s="72"/>
    </row>
    <row r="29339" spans="22:22" x14ac:dyDescent="0.35">
      <c r="V29339" s="72"/>
    </row>
    <row r="29340" spans="22:22" x14ac:dyDescent="0.35">
      <c r="V29340" s="72"/>
    </row>
    <row r="29341" spans="22:22" x14ac:dyDescent="0.35">
      <c r="V29341" s="72"/>
    </row>
    <row r="29342" spans="22:22" x14ac:dyDescent="0.35">
      <c r="V29342" s="72"/>
    </row>
    <row r="29343" spans="22:22" x14ac:dyDescent="0.35">
      <c r="V29343" s="72"/>
    </row>
    <row r="29344" spans="22:22" x14ac:dyDescent="0.35">
      <c r="V29344" s="72"/>
    </row>
    <row r="29345" spans="22:22" x14ac:dyDescent="0.35">
      <c r="V29345" s="72"/>
    </row>
    <row r="29346" spans="22:22" x14ac:dyDescent="0.35">
      <c r="V29346" s="72"/>
    </row>
    <row r="29347" spans="22:22" x14ac:dyDescent="0.35">
      <c r="V29347" s="72"/>
    </row>
    <row r="29348" spans="22:22" x14ac:dyDescent="0.35">
      <c r="V29348" s="72"/>
    </row>
    <row r="29349" spans="22:22" x14ac:dyDescent="0.35">
      <c r="V29349" s="72"/>
    </row>
    <row r="29350" spans="22:22" x14ac:dyDescent="0.35">
      <c r="V29350" s="72"/>
    </row>
    <row r="29351" spans="22:22" x14ac:dyDescent="0.35">
      <c r="V29351" s="72"/>
    </row>
    <row r="29352" spans="22:22" x14ac:dyDescent="0.35">
      <c r="V29352" s="72"/>
    </row>
    <row r="29353" spans="22:22" x14ac:dyDescent="0.35">
      <c r="V29353" s="72"/>
    </row>
    <row r="29354" spans="22:22" x14ac:dyDescent="0.35">
      <c r="V29354" s="72"/>
    </row>
    <row r="29355" spans="22:22" x14ac:dyDescent="0.35">
      <c r="V29355" s="72"/>
    </row>
    <row r="29356" spans="22:22" x14ac:dyDescent="0.35">
      <c r="V29356" s="72"/>
    </row>
    <row r="29357" spans="22:22" x14ac:dyDescent="0.35">
      <c r="V29357" s="72"/>
    </row>
    <row r="29358" spans="22:22" x14ac:dyDescent="0.35">
      <c r="V29358" s="72"/>
    </row>
    <row r="29359" spans="22:22" x14ac:dyDescent="0.35">
      <c r="V29359" s="17"/>
    </row>
    <row r="29360" spans="22:22" x14ac:dyDescent="0.35">
      <c r="V29360" s="72"/>
    </row>
    <row r="29361" spans="22:22" x14ac:dyDescent="0.35">
      <c r="V29361" s="72"/>
    </row>
    <row r="29362" spans="22:22" x14ac:dyDescent="0.35">
      <c r="V29362" s="72"/>
    </row>
    <row r="29363" spans="22:22" x14ac:dyDescent="0.35">
      <c r="V29363" s="72"/>
    </row>
    <row r="29364" spans="22:22" x14ac:dyDescent="0.35">
      <c r="V29364" s="72"/>
    </row>
    <row r="29365" spans="22:22" x14ac:dyDescent="0.35">
      <c r="V29365" s="72"/>
    </row>
    <row r="29366" spans="22:22" x14ac:dyDescent="0.35">
      <c r="V29366" s="72"/>
    </row>
    <row r="29367" spans="22:22" x14ac:dyDescent="0.35">
      <c r="V29367" s="72"/>
    </row>
    <row r="29368" spans="22:22" x14ac:dyDescent="0.35">
      <c r="V29368" s="72"/>
    </row>
    <row r="29369" spans="22:22" x14ac:dyDescent="0.35">
      <c r="V29369" s="72"/>
    </row>
    <row r="29370" spans="22:22" x14ac:dyDescent="0.35">
      <c r="V29370" s="72"/>
    </row>
    <row r="29371" spans="22:22" x14ac:dyDescent="0.35">
      <c r="V29371" s="72"/>
    </row>
    <row r="29372" spans="22:22" x14ac:dyDescent="0.35">
      <c r="V29372" s="72"/>
    </row>
    <row r="29373" spans="22:22" x14ac:dyDescent="0.35">
      <c r="V29373" s="72"/>
    </row>
    <row r="29374" spans="22:22" x14ac:dyDescent="0.35">
      <c r="V29374" s="72"/>
    </row>
    <row r="29375" spans="22:22" x14ac:dyDescent="0.35">
      <c r="V29375" s="72"/>
    </row>
    <row r="29376" spans="22:22" x14ac:dyDescent="0.35">
      <c r="V29376" s="72"/>
    </row>
    <row r="29377" spans="22:22" x14ac:dyDescent="0.35">
      <c r="V29377" s="72"/>
    </row>
    <row r="29378" spans="22:22" x14ac:dyDescent="0.35">
      <c r="V29378" s="72"/>
    </row>
    <row r="29379" spans="22:22" x14ac:dyDescent="0.35">
      <c r="V29379" s="72"/>
    </row>
    <row r="29380" spans="22:22" x14ac:dyDescent="0.35">
      <c r="V29380" s="72"/>
    </row>
    <row r="29381" spans="22:22" x14ac:dyDescent="0.35">
      <c r="V29381" s="72"/>
    </row>
    <row r="29382" spans="22:22" x14ac:dyDescent="0.35">
      <c r="V29382" s="72"/>
    </row>
    <row r="29383" spans="22:22" x14ac:dyDescent="0.35">
      <c r="V29383" s="72"/>
    </row>
    <row r="29384" spans="22:22" x14ac:dyDescent="0.35">
      <c r="V29384" s="72"/>
    </row>
    <row r="29385" spans="22:22" x14ac:dyDescent="0.35">
      <c r="V29385" s="72"/>
    </row>
    <row r="29386" spans="22:22" x14ac:dyDescent="0.35">
      <c r="V29386" s="72"/>
    </row>
    <row r="29387" spans="22:22" x14ac:dyDescent="0.35">
      <c r="V29387" s="72"/>
    </row>
    <row r="29388" spans="22:22" x14ac:dyDescent="0.35">
      <c r="V29388" s="72"/>
    </row>
    <row r="29389" spans="22:22" x14ac:dyDescent="0.35">
      <c r="V29389" s="72"/>
    </row>
    <row r="29390" spans="22:22" x14ac:dyDescent="0.35">
      <c r="V29390" s="72"/>
    </row>
    <row r="29391" spans="22:22" x14ac:dyDescent="0.35">
      <c r="V29391" s="72"/>
    </row>
    <row r="29392" spans="22:22" x14ac:dyDescent="0.35">
      <c r="V29392" s="72"/>
    </row>
    <row r="29393" spans="22:22" x14ac:dyDescent="0.35">
      <c r="V29393" s="72"/>
    </row>
    <row r="29394" spans="22:22" x14ac:dyDescent="0.35">
      <c r="V29394" s="72"/>
    </row>
    <row r="29395" spans="22:22" x14ac:dyDescent="0.35">
      <c r="V29395" s="72"/>
    </row>
    <row r="29396" spans="22:22" x14ac:dyDescent="0.35">
      <c r="V29396" s="72"/>
    </row>
    <row r="29397" spans="22:22" x14ac:dyDescent="0.35">
      <c r="V29397" s="72"/>
    </row>
    <row r="29398" spans="22:22" x14ac:dyDescent="0.35">
      <c r="V29398" s="72"/>
    </row>
    <row r="29399" spans="22:22" x14ac:dyDescent="0.35">
      <c r="V29399" s="72"/>
    </row>
    <row r="29400" spans="22:22" x14ac:dyDescent="0.35">
      <c r="V29400" s="72"/>
    </row>
    <row r="29401" spans="22:22" x14ac:dyDescent="0.35">
      <c r="V29401" s="72"/>
    </row>
    <row r="29402" spans="22:22" x14ac:dyDescent="0.35">
      <c r="V29402" s="72"/>
    </row>
    <row r="29403" spans="22:22" x14ac:dyDescent="0.35">
      <c r="V29403" s="72"/>
    </row>
    <row r="29404" spans="22:22" x14ac:dyDescent="0.35">
      <c r="V29404" s="72"/>
    </row>
    <row r="29405" spans="22:22" x14ac:dyDescent="0.35">
      <c r="V29405" s="72"/>
    </row>
    <row r="29406" spans="22:22" x14ac:dyDescent="0.35">
      <c r="V29406" s="72"/>
    </row>
    <row r="29407" spans="22:22" x14ac:dyDescent="0.35">
      <c r="V29407" s="72"/>
    </row>
    <row r="29408" spans="22:22" x14ac:dyDescent="0.35">
      <c r="V29408" s="72"/>
    </row>
    <row r="29409" spans="22:22" x14ac:dyDescent="0.35">
      <c r="V29409" s="72"/>
    </row>
    <row r="29410" spans="22:22" x14ac:dyDescent="0.35">
      <c r="V29410" s="72"/>
    </row>
    <row r="29411" spans="22:22" x14ac:dyDescent="0.35">
      <c r="V29411" s="72"/>
    </row>
    <row r="29412" spans="22:22" x14ac:dyDescent="0.35">
      <c r="V29412" s="72"/>
    </row>
    <row r="29413" spans="22:22" x14ac:dyDescent="0.35">
      <c r="V29413" s="72"/>
    </row>
    <row r="29414" spans="22:22" x14ac:dyDescent="0.35">
      <c r="V29414" s="72"/>
    </row>
    <row r="29415" spans="22:22" x14ac:dyDescent="0.35">
      <c r="V29415" s="72"/>
    </row>
    <row r="29416" spans="22:22" x14ac:dyDescent="0.35">
      <c r="V29416" s="72"/>
    </row>
    <row r="29417" spans="22:22" x14ac:dyDescent="0.35">
      <c r="V29417" s="72"/>
    </row>
    <row r="29418" spans="22:22" x14ac:dyDescent="0.35">
      <c r="V29418" s="72"/>
    </row>
    <row r="29419" spans="22:22" x14ac:dyDescent="0.35">
      <c r="V29419" s="72"/>
    </row>
    <row r="29420" spans="22:22" x14ac:dyDescent="0.35">
      <c r="V29420" s="72"/>
    </row>
    <row r="29421" spans="22:22" x14ac:dyDescent="0.35">
      <c r="V29421" s="72"/>
    </row>
    <row r="29422" spans="22:22" x14ac:dyDescent="0.35">
      <c r="V29422" s="72"/>
    </row>
    <row r="29423" spans="22:22" x14ac:dyDescent="0.35">
      <c r="V29423" s="72"/>
    </row>
    <row r="29424" spans="22:22" x14ac:dyDescent="0.35">
      <c r="V29424" s="72"/>
    </row>
    <row r="29425" spans="22:22" x14ac:dyDescent="0.35">
      <c r="V29425" s="72"/>
    </row>
    <row r="29426" spans="22:22" x14ac:dyDescent="0.35">
      <c r="V29426" s="72"/>
    </row>
    <row r="29427" spans="22:22" x14ac:dyDescent="0.35">
      <c r="V29427" s="72"/>
    </row>
    <row r="29428" spans="22:22" x14ac:dyDescent="0.35">
      <c r="V29428" s="72"/>
    </row>
    <row r="29429" spans="22:22" x14ac:dyDescent="0.35">
      <c r="V29429" s="72"/>
    </row>
    <row r="29430" spans="22:22" x14ac:dyDescent="0.35">
      <c r="V29430" s="72"/>
    </row>
    <row r="29431" spans="22:22" x14ac:dyDescent="0.35">
      <c r="V29431" s="72"/>
    </row>
    <row r="29432" spans="22:22" x14ac:dyDescent="0.35">
      <c r="V29432" s="72"/>
    </row>
    <row r="29433" spans="22:22" x14ac:dyDescent="0.35">
      <c r="V29433" s="72"/>
    </row>
    <row r="29434" spans="22:22" x14ac:dyDescent="0.35">
      <c r="V29434" s="72"/>
    </row>
    <row r="29435" spans="22:22" x14ac:dyDescent="0.35">
      <c r="V29435" s="72"/>
    </row>
    <row r="29436" spans="22:22" x14ac:dyDescent="0.35">
      <c r="V29436" s="72"/>
    </row>
    <row r="29437" spans="22:22" x14ac:dyDescent="0.35">
      <c r="V29437" s="72"/>
    </row>
    <row r="29438" spans="22:22" x14ac:dyDescent="0.35">
      <c r="V29438" s="72"/>
    </row>
    <row r="29439" spans="22:22" x14ac:dyDescent="0.35">
      <c r="V29439" s="72"/>
    </row>
    <row r="29440" spans="22:22" x14ac:dyDescent="0.35">
      <c r="V29440" s="72"/>
    </row>
    <row r="29441" spans="22:22" x14ac:dyDescent="0.35">
      <c r="V29441" s="72"/>
    </row>
    <row r="29442" spans="22:22" x14ac:dyDescent="0.35">
      <c r="V29442" s="72"/>
    </row>
    <row r="29443" spans="22:22" x14ac:dyDescent="0.35">
      <c r="V29443" s="72"/>
    </row>
    <row r="29444" spans="22:22" x14ac:dyDescent="0.35">
      <c r="V29444" s="72"/>
    </row>
    <row r="29445" spans="22:22" x14ac:dyDescent="0.35">
      <c r="V29445" s="72"/>
    </row>
    <row r="29446" spans="22:22" x14ac:dyDescent="0.35">
      <c r="V29446" s="72"/>
    </row>
    <row r="29447" spans="22:22" x14ac:dyDescent="0.35">
      <c r="V29447" s="72"/>
    </row>
    <row r="29448" spans="22:22" x14ac:dyDescent="0.35">
      <c r="V29448" s="72"/>
    </row>
    <row r="29449" spans="22:22" x14ac:dyDescent="0.35">
      <c r="V29449" s="72"/>
    </row>
    <row r="29450" spans="22:22" x14ac:dyDescent="0.35">
      <c r="V29450" s="72"/>
    </row>
    <row r="29451" spans="22:22" x14ac:dyDescent="0.35">
      <c r="V29451" s="72"/>
    </row>
    <row r="29452" spans="22:22" x14ac:dyDescent="0.35">
      <c r="V29452" s="72"/>
    </row>
    <row r="29453" spans="22:22" x14ac:dyDescent="0.35">
      <c r="V29453" s="72"/>
    </row>
    <row r="29454" spans="22:22" x14ac:dyDescent="0.35">
      <c r="V29454" s="72"/>
    </row>
    <row r="29455" spans="22:22" x14ac:dyDescent="0.35">
      <c r="V29455" s="72"/>
    </row>
    <row r="29456" spans="22:22" x14ac:dyDescent="0.35">
      <c r="V29456" s="72"/>
    </row>
    <row r="29457" spans="22:22" x14ac:dyDescent="0.35">
      <c r="V29457" s="72"/>
    </row>
    <row r="29458" spans="22:22" x14ac:dyDescent="0.35">
      <c r="V29458" s="72"/>
    </row>
    <row r="29459" spans="22:22" x14ac:dyDescent="0.35">
      <c r="V29459" s="72"/>
    </row>
    <row r="29460" spans="22:22" x14ac:dyDescent="0.35">
      <c r="V29460" s="72"/>
    </row>
    <row r="29461" spans="22:22" x14ac:dyDescent="0.35">
      <c r="V29461" s="72"/>
    </row>
    <row r="29462" spans="22:22" x14ac:dyDescent="0.35">
      <c r="V29462" s="72"/>
    </row>
    <row r="29463" spans="22:22" x14ac:dyDescent="0.35">
      <c r="V29463" s="72"/>
    </row>
    <row r="29464" spans="22:22" x14ac:dyDescent="0.35">
      <c r="V29464" s="72"/>
    </row>
    <row r="29465" spans="22:22" x14ac:dyDescent="0.35">
      <c r="V29465" s="72"/>
    </row>
    <row r="29466" spans="22:22" x14ac:dyDescent="0.35">
      <c r="V29466" s="72"/>
    </row>
    <row r="29467" spans="22:22" x14ac:dyDescent="0.35">
      <c r="V29467" s="72"/>
    </row>
    <row r="29468" spans="22:22" x14ac:dyDescent="0.35">
      <c r="V29468" s="72"/>
    </row>
    <row r="29469" spans="22:22" x14ac:dyDescent="0.35">
      <c r="V29469" s="72"/>
    </row>
    <row r="29470" spans="22:22" x14ac:dyDescent="0.35">
      <c r="V29470" s="72"/>
    </row>
    <row r="29471" spans="22:22" x14ac:dyDescent="0.35">
      <c r="V29471" s="72"/>
    </row>
    <row r="29472" spans="22:22" x14ac:dyDescent="0.35">
      <c r="V29472" s="72"/>
    </row>
    <row r="29473" spans="22:22" x14ac:dyDescent="0.35">
      <c r="V29473" s="72"/>
    </row>
    <row r="29474" spans="22:22" x14ac:dyDescent="0.35">
      <c r="V29474" s="72"/>
    </row>
    <row r="29475" spans="22:22" x14ac:dyDescent="0.35">
      <c r="V29475" s="72"/>
    </row>
    <row r="29476" spans="22:22" x14ac:dyDescent="0.35">
      <c r="V29476" s="72"/>
    </row>
    <row r="29477" spans="22:22" x14ac:dyDescent="0.35">
      <c r="V29477" s="72"/>
    </row>
    <row r="29478" spans="22:22" x14ac:dyDescent="0.35">
      <c r="V29478" s="72"/>
    </row>
    <row r="29479" spans="22:22" x14ac:dyDescent="0.35">
      <c r="V29479" s="72"/>
    </row>
    <row r="29480" spans="22:22" x14ac:dyDescent="0.35">
      <c r="V29480" s="72"/>
    </row>
    <row r="29481" spans="22:22" x14ac:dyDescent="0.35">
      <c r="V29481" s="72"/>
    </row>
    <row r="29482" spans="22:22" x14ac:dyDescent="0.35">
      <c r="V29482" s="72"/>
    </row>
    <row r="29483" spans="22:22" x14ac:dyDescent="0.35">
      <c r="V29483" s="72"/>
    </row>
    <row r="29484" spans="22:22" x14ac:dyDescent="0.35">
      <c r="V29484" s="72"/>
    </row>
    <row r="29485" spans="22:22" x14ac:dyDescent="0.35">
      <c r="V29485" s="72"/>
    </row>
    <row r="29486" spans="22:22" x14ac:dyDescent="0.35">
      <c r="V29486" s="72"/>
    </row>
    <row r="29487" spans="22:22" x14ac:dyDescent="0.35">
      <c r="V29487" s="72"/>
    </row>
    <row r="29488" spans="22:22" x14ac:dyDescent="0.35">
      <c r="V29488" s="72"/>
    </row>
    <row r="29489" spans="22:22" x14ac:dyDescent="0.35">
      <c r="V29489" s="72"/>
    </row>
    <row r="29490" spans="22:22" x14ac:dyDescent="0.35">
      <c r="V29490" s="72"/>
    </row>
    <row r="29491" spans="22:22" x14ac:dyDescent="0.35">
      <c r="V29491" s="72"/>
    </row>
    <row r="29492" spans="22:22" x14ac:dyDescent="0.35">
      <c r="V29492" s="72"/>
    </row>
    <row r="29493" spans="22:22" x14ac:dyDescent="0.35">
      <c r="V29493" s="72"/>
    </row>
    <row r="29494" spans="22:22" x14ac:dyDescent="0.35">
      <c r="V29494" s="72"/>
    </row>
    <row r="29495" spans="22:22" x14ac:dyDescent="0.35">
      <c r="V29495" s="72"/>
    </row>
    <row r="29496" spans="22:22" x14ac:dyDescent="0.35">
      <c r="V29496" s="72"/>
    </row>
    <row r="29497" spans="22:22" x14ac:dyDescent="0.35">
      <c r="V29497" s="72"/>
    </row>
    <row r="29498" spans="22:22" x14ac:dyDescent="0.35">
      <c r="V29498" s="72"/>
    </row>
    <row r="29499" spans="22:22" x14ac:dyDescent="0.35">
      <c r="V29499" s="72"/>
    </row>
    <row r="29500" spans="22:22" x14ac:dyDescent="0.35">
      <c r="V29500" s="72"/>
    </row>
    <row r="29501" spans="22:22" x14ac:dyDescent="0.35">
      <c r="V29501" s="72"/>
    </row>
    <row r="29502" spans="22:22" x14ac:dyDescent="0.35">
      <c r="V29502" s="72"/>
    </row>
    <row r="29503" spans="22:22" x14ac:dyDescent="0.35">
      <c r="V29503" s="72"/>
    </row>
    <row r="29504" spans="22:22" x14ac:dyDescent="0.35">
      <c r="V29504" s="72"/>
    </row>
    <row r="29505" spans="22:22" x14ac:dyDescent="0.35">
      <c r="V29505" s="72"/>
    </row>
    <row r="29506" spans="22:22" x14ac:dyDescent="0.35">
      <c r="V29506" s="72"/>
    </row>
    <row r="29507" spans="22:22" x14ac:dyDescent="0.35">
      <c r="V29507" s="72"/>
    </row>
    <row r="29508" spans="22:22" x14ac:dyDescent="0.35">
      <c r="V29508" s="72"/>
    </row>
    <row r="29509" spans="22:22" x14ac:dyDescent="0.35">
      <c r="V29509" s="72"/>
    </row>
    <row r="29510" spans="22:22" x14ac:dyDescent="0.35">
      <c r="V29510" s="72"/>
    </row>
    <row r="29511" spans="22:22" x14ac:dyDescent="0.35">
      <c r="V29511" s="72"/>
    </row>
    <row r="29512" spans="22:22" x14ac:dyDescent="0.35">
      <c r="V29512" s="72"/>
    </row>
    <row r="29513" spans="22:22" x14ac:dyDescent="0.35">
      <c r="V29513" s="72"/>
    </row>
    <row r="29514" spans="22:22" x14ac:dyDescent="0.35">
      <c r="V29514" s="72"/>
    </row>
    <row r="29515" spans="22:22" x14ac:dyDescent="0.35">
      <c r="V29515" s="72"/>
    </row>
    <row r="29516" spans="22:22" x14ac:dyDescent="0.35">
      <c r="V29516" s="72"/>
    </row>
    <row r="29517" spans="22:22" x14ac:dyDescent="0.35">
      <c r="V29517" s="72"/>
    </row>
    <row r="29518" spans="22:22" x14ac:dyDescent="0.35">
      <c r="V29518" s="72"/>
    </row>
    <row r="29519" spans="22:22" x14ac:dyDescent="0.35">
      <c r="V29519" s="72"/>
    </row>
    <row r="29520" spans="22:22" x14ac:dyDescent="0.35">
      <c r="V29520" s="72"/>
    </row>
    <row r="29521" spans="22:22" x14ac:dyDescent="0.35">
      <c r="V29521" s="72"/>
    </row>
    <row r="29522" spans="22:22" x14ac:dyDescent="0.35">
      <c r="V29522" s="72"/>
    </row>
    <row r="29523" spans="22:22" x14ac:dyDescent="0.35">
      <c r="V29523" s="72"/>
    </row>
    <row r="29524" spans="22:22" x14ac:dyDescent="0.35">
      <c r="V29524" s="72"/>
    </row>
    <row r="29525" spans="22:22" x14ac:dyDescent="0.35">
      <c r="V29525" s="72"/>
    </row>
    <row r="29526" spans="22:22" x14ac:dyDescent="0.35">
      <c r="V29526" s="72"/>
    </row>
    <row r="29527" spans="22:22" x14ac:dyDescent="0.35">
      <c r="V29527" s="72"/>
    </row>
    <row r="29528" spans="22:22" x14ac:dyDescent="0.35">
      <c r="V29528" s="72"/>
    </row>
    <row r="29529" spans="22:22" x14ac:dyDescent="0.35">
      <c r="V29529" s="72"/>
    </row>
    <row r="29530" spans="22:22" x14ac:dyDescent="0.35">
      <c r="V29530" s="72"/>
    </row>
    <row r="29531" spans="22:22" x14ac:dyDescent="0.35">
      <c r="V29531" s="72"/>
    </row>
    <row r="29532" spans="22:22" x14ac:dyDescent="0.35">
      <c r="V29532" s="72"/>
    </row>
    <row r="29533" spans="22:22" x14ac:dyDescent="0.35">
      <c r="V29533" s="72"/>
    </row>
    <row r="29534" spans="22:22" x14ac:dyDescent="0.35">
      <c r="V29534" s="72"/>
    </row>
    <row r="29535" spans="22:22" x14ac:dyDescent="0.35">
      <c r="V29535" s="72"/>
    </row>
    <row r="29536" spans="22:22" x14ac:dyDescent="0.35">
      <c r="V29536" s="72"/>
    </row>
    <row r="29537" spans="22:22" x14ac:dyDescent="0.35">
      <c r="V29537" s="72"/>
    </row>
    <row r="29538" spans="22:22" x14ac:dyDescent="0.35">
      <c r="V29538" s="72"/>
    </row>
    <row r="29539" spans="22:22" x14ac:dyDescent="0.35">
      <c r="V29539" s="72"/>
    </row>
    <row r="29540" spans="22:22" x14ac:dyDescent="0.35">
      <c r="V29540" s="72"/>
    </row>
    <row r="29541" spans="22:22" x14ac:dyDescent="0.35">
      <c r="V29541" s="72"/>
    </row>
    <row r="29542" spans="22:22" x14ac:dyDescent="0.35">
      <c r="V29542" s="72"/>
    </row>
    <row r="29543" spans="22:22" x14ac:dyDescent="0.35">
      <c r="V29543" s="72"/>
    </row>
    <row r="29544" spans="22:22" x14ac:dyDescent="0.35">
      <c r="V29544" s="72"/>
    </row>
    <row r="29545" spans="22:22" x14ac:dyDescent="0.35">
      <c r="V29545" s="72"/>
    </row>
    <row r="29546" spans="22:22" x14ac:dyDescent="0.35">
      <c r="V29546" s="72"/>
    </row>
    <row r="29547" spans="22:22" x14ac:dyDescent="0.35">
      <c r="V29547" s="72"/>
    </row>
    <row r="29548" spans="22:22" x14ac:dyDescent="0.35">
      <c r="V29548" s="72"/>
    </row>
    <row r="29549" spans="22:22" x14ac:dyDescent="0.35">
      <c r="V29549" s="72"/>
    </row>
    <row r="29550" spans="22:22" x14ac:dyDescent="0.35">
      <c r="V29550" s="72"/>
    </row>
    <row r="29551" spans="22:22" x14ac:dyDescent="0.35">
      <c r="V29551" s="72"/>
    </row>
    <row r="29552" spans="22:22" x14ac:dyDescent="0.35">
      <c r="V29552" s="72"/>
    </row>
    <row r="29553" spans="22:22" x14ac:dyDescent="0.35">
      <c r="V29553" s="72"/>
    </row>
    <row r="29554" spans="22:22" x14ac:dyDescent="0.35">
      <c r="V29554" s="72"/>
    </row>
    <row r="29555" spans="22:22" x14ac:dyDescent="0.35">
      <c r="V29555" s="72"/>
    </row>
    <row r="29556" spans="22:22" x14ac:dyDescent="0.35">
      <c r="V29556" s="72"/>
    </row>
    <row r="29557" spans="22:22" x14ac:dyDescent="0.35">
      <c r="V29557" s="72"/>
    </row>
    <row r="29558" spans="22:22" x14ac:dyDescent="0.35">
      <c r="V29558" s="72"/>
    </row>
    <row r="29559" spans="22:22" x14ac:dyDescent="0.35">
      <c r="V29559" s="72"/>
    </row>
    <row r="29560" spans="22:22" x14ac:dyDescent="0.35">
      <c r="V29560" s="72"/>
    </row>
    <row r="29561" spans="22:22" x14ac:dyDescent="0.35">
      <c r="V29561" s="72"/>
    </row>
    <row r="29562" spans="22:22" x14ac:dyDescent="0.35">
      <c r="V29562" s="72"/>
    </row>
    <row r="29563" spans="22:22" x14ac:dyDescent="0.35">
      <c r="V29563" s="72"/>
    </row>
    <row r="29564" spans="22:22" x14ac:dyDescent="0.35">
      <c r="V29564" s="72"/>
    </row>
    <row r="29565" spans="22:22" x14ac:dyDescent="0.35">
      <c r="V29565" s="72"/>
    </row>
    <row r="29566" spans="22:22" x14ac:dyDescent="0.35">
      <c r="V29566" s="72"/>
    </row>
    <row r="29567" spans="22:22" x14ac:dyDescent="0.35">
      <c r="V29567" s="72"/>
    </row>
    <row r="29568" spans="22:22" x14ac:dyDescent="0.35">
      <c r="V29568" s="72"/>
    </row>
    <row r="29569" spans="22:22" x14ac:dyDescent="0.35">
      <c r="V29569" s="72"/>
    </row>
    <row r="29570" spans="22:22" x14ac:dyDescent="0.35">
      <c r="V29570" s="72"/>
    </row>
    <row r="29571" spans="22:22" x14ac:dyDescent="0.35">
      <c r="V29571" s="72"/>
    </row>
    <row r="29572" spans="22:22" x14ac:dyDescent="0.35">
      <c r="V29572" s="72"/>
    </row>
    <row r="29573" spans="22:22" x14ac:dyDescent="0.35">
      <c r="V29573" s="72"/>
    </row>
    <row r="29574" spans="22:22" x14ac:dyDescent="0.35">
      <c r="V29574" s="72"/>
    </row>
    <row r="29575" spans="22:22" x14ac:dyDescent="0.35">
      <c r="V29575" s="72"/>
    </row>
    <row r="29576" spans="22:22" x14ac:dyDescent="0.35">
      <c r="V29576" s="72"/>
    </row>
    <row r="29577" spans="22:22" x14ac:dyDescent="0.35">
      <c r="V29577" s="72"/>
    </row>
    <row r="29578" spans="22:22" x14ac:dyDescent="0.35">
      <c r="V29578" s="72"/>
    </row>
    <row r="29579" spans="22:22" x14ac:dyDescent="0.35">
      <c r="V29579" s="72"/>
    </row>
    <row r="29580" spans="22:22" x14ac:dyDescent="0.35">
      <c r="V29580" s="72"/>
    </row>
    <row r="29581" spans="22:22" x14ac:dyDescent="0.35">
      <c r="V29581" s="72"/>
    </row>
    <row r="29582" spans="22:22" x14ac:dyDescent="0.35">
      <c r="V29582" s="72"/>
    </row>
    <row r="29583" spans="22:22" x14ac:dyDescent="0.35">
      <c r="V29583" s="72"/>
    </row>
    <row r="29584" spans="22:22" x14ac:dyDescent="0.35">
      <c r="V29584" s="72"/>
    </row>
    <row r="29585" spans="22:22" x14ac:dyDescent="0.35">
      <c r="V29585" s="72"/>
    </row>
    <row r="29586" spans="22:22" x14ac:dyDescent="0.35">
      <c r="V29586" s="72"/>
    </row>
    <row r="29587" spans="22:22" x14ac:dyDescent="0.35">
      <c r="V29587" s="72"/>
    </row>
    <row r="29588" spans="22:22" x14ac:dyDescent="0.35">
      <c r="V29588" s="72"/>
    </row>
    <row r="29589" spans="22:22" x14ac:dyDescent="0.35">
      <c r="V29589" s="72"/>
    </row>
    <row r="29590" spans="22:22" x14ac:dyDescent="0.35">
      <c r="V29590" s="72"/>
    </row>
    <row r="29591" spans="22:22" x14ac:dyDescent="0.35">
      <c r="V29591" s="72"/>
    </row>
    <row r="29592" spans="22:22" x14ac:dyDescent="0.35">
      <c r="V29592" s="72"/>
    </row>
    <row r="29593" spans="22:22" x14ac:dyDescent="0.35">
      <c r="V29593" s="72"/>
    </row>
    <row r="29594" spans="22:22" x14ac:dyDescent="0.35">
      <c r="V29594" s="72"/>
    </row>
    <row r="29595" spans="22:22" x14ac:dyDescent="0.35">
      <c r="V29595" s="72"/>
    </row>
    <row r="29596" spans="22:22" x14ac:dyDescent="0.35">
      <c r="V29596" s="72"/>
    </row>
    <row r="29597" spans="22:22" x14ac:dyDescent="0.35">
      <c r="V29597" s="72"/>
    </row>
    <row r="29598" spans="22:22" x14ac:dyDescent="0.35">
      <c r="V29598" s="72"/>
    </row>
    <row r="29599" spans="22:22" x14ac:dyDescent="0.35">
      <c r="V29599" s="72"/>
    </row>
    <row r="29600" spans="22:22" x14ac:dyDescent="0.35">
      <c r="V29600" s="72"/>
    </row>
    <row r="29601" spans="22:22" x14ac:dyDescent="0.35">
      <c r="V29601" s="72"/>
    </row>
    <row r="29602" spans="22:22" x14ac:dyDescent="0.35">
      <c r="V29602" s="72"/>
    </row>
    <row r="29603" spans="22:22" x14ac:dyDescent="0.35">
      <c r="V29603" s="72"/>
    </row>
    <row r="29604" spans="22:22" x14ac:dyDescent="0.35">
      <c r="V29604" s="72"/>
    </row>
    <row r="29605" spans="22:22" x14ac:dyDescent="0.35">
      <c r="V29605" s="72"/>
    </row>
    <row r="29606" spans="22:22" x14ac:dyDescent="0.35">
      <c r="V29606" s="72"/>
    </row>
    <row r="29607" spans="22:22" x14ac:dyDescent="0.35">
      <c r="V29607" s="72"/>
    </row>
    <row r="29608" spans="22:22" x14ac:dyDescent="0.35">
      <c r="V29608" s="72"/>
    </row>
    <row r="29609" spans="22:22" x14ac:dyDescent="0.35">
      <c r="V29609" s="72"/>
    </row>
    <row r="29610" spans="22:22" x14ac:dyDescent="0.35">
      <c r="V29610" s="72"/>
    </row>
    <row r="29611" spans="22:22" x14ac:dyDescent="0.35">
      <c r="V29611" s="72"/>
    </row>
    <row r="29612" spans="22:22" x14ac:dyDescent="0.35">
      <c r="V29612" s="72"/>
    </row>
    <row r="29613" spans="22:22" x14ac:dyDescent="0.35">
      <c r="V29613" s="72"/>
    </row>
    <row r="29614" spans="22:22" x14ac:dyDescent="0.35">
      <c r="V29614" s="72"/>
    </row>
    <row r="29615" spans="22:22" x14ac:dyDescent="0.35">
      <c r="V29615" s="72"/>
    </row>
    <row r="29616" spans="22:22" x14ac:dyDescent="0.35">
      <c r="V29616" s="72"/>
    </row>
    <row r="29617" spans="22:22" x14ac:dyDescent="0.35">
      <c r="V29617" s="72"/>
    </row>
    <row r="29618" spans="22:22" x14ac:dyDescent="0.35">
      <c r="V29618" s="72"/>
    </row>
    <row r="29619" spans="22:22" x14ac:dyDescent="0.35">
      <c r="V29619" s="72"/>
    </row>
    <row r="29620" spans="22:22" x14ac:dyDescent="0.35">
      <c r="V29620" s="72"/>
    </row>
    <row r="29621" spans="22:22" x14ac:dyDescent="0.35">
      <c r="V29621" s="72"/>
    </row>
    <row r="29622" spans="22:22" x14ac:dyDescent="0.35">
      <c r="V29622" s="72"/>
    </row>
    <row r="29623" spans="22:22" x14ac:dyDescent="0.35">
      <c r="V29623" s="72"/>
    </row>
    <row r="29624" spans="22:22" x14ac:dyDescent="0.35">
      <c r="V29624" s="72"/>
    </row>
    <row r="29625" spans="22:22" x14ac:dyDescent="0.35">
      <c r="V29625" s="72"/>
    </row>
    <row r="29626" spans="22:22" x14ac:dyDescent="0.35">
      <c r="V29626" s="72"/>
    </row>
    <row r="29627" spans="22:22" x14ac:dyDescent="0.35">
      <c r="V29627" s="72"/>
    </row>
    <row r="29628" spans="22:22" x14ac:dyDescent="0.35">
      <c r="V29628" s="72"/>
    </row>
    <row r="29629" spans="22:22" x14ac:dyDescent="0.35">
      <c r="V29629" s="72"/>
    </row>
    <row r="29630" spans="22:22" x14ac:dyDescent="0.35">
      <c r="V29630" s="72"/>
    </row>
    <row r="29631" spans="22:22" x14ac:dyDescent="0.35">
      <c r="V29631" s="72"/>
    </row>
    <row r="29632" spans="22:22" x14ac:dyDescent="0.35">
      <c r="V29632" s="72"/>
    </row>
    <row r="29633" spans="22:22" x14ac:dyDescent="0.35">
      <c r="V29633" s="72"/>
    </row>
    <row r="29634" spans="22:22" x14ac:dyDescent="0.35">
      <c r="V29634" s="72"/>
    </row>
    <row r="29635" spans="22:22" x14ac:dyDescent="0.35">
      <c r="V29635" s="72"/>
    </row>
    <row r="29636" spans="22:22" x14ac:dyDescent="0.35">
      <c r="V29636" s="72"/>
    </row>
    <row r="29637" spans="22:22" x14ac:dyDescent="0.35">
      <c r="V29637" s="72"/>
    </row>
    <row r="29638" spans="22:22" x14ac:dyDescent="0.35">
      <c r="V29638" s="72"/>
    </row>
    <row r="29639" spans="22:22" x14ac:dyDescent="0.35">
      <c r="V29639" s="72"/>
    </row>
    <row r="29640" spans="22:22" x14ac:dyDescent="0.35">
      <c r="V29640" s="72"/>
    </row>
    <row r="29641" spans="22:22" x14ac:dyDescent="0.35">
      <c r="V29641" s="72"/>
    </row>
    <row r="29642" spans="22:22" x14ac:dyDescent="0.35">
      <c r="V29642" s="72"/>
    </row>
    <row r="29643" spans="22:22" x14ac:dyDescent="0.35">
      <c r="V29643" s="72"/>
    </row>
    <row r="29644" spans="22:22" x14ac:dyDescent="0.35">
      <c r="V29644" s="72"/>
    </row>
    <row r="29645" spans="22:22" x14ac:dyDescent="0.35">
      <c r="V29645" s="72"/>
    </row>
    <row r="29646" spans="22:22" x14ac:dyDescent="0.35">
      <c r="V29646" s="72"/>
    </row>
    <row r="29647" spans="22:22" x14ac:dyDescent="0.35">
      <c r="V29647" s="72"/>
    </row>
    <row r="29648" spans="22:22" x14ac:dyDescent="0.35">
      <c r="V29648" s="72"/>
    </row>
    <row r="29649" spans="22:22" x14ac:dyDescent="0.35">
      <c r="V29649" s="72"/>
    </row>
    <row r="29650" spans="22:22" x14ac:dyDescent="0.35">
      <c r="V29650" s="72"/>
    </row>
    <row r="29651" spans="22:22" x14ac:dyDescent="0.35">
      <c r="V29651" s="72"/>
    </row>
    <row r="29652" spans="22:22" x14ac:dyDescent="0.35">
      <c r="V29652" s="72"/>
    </row>
    <row r="29653" spans="22:22" x14ac:dyDescent="0.35">
      <c r="V29653" s="72"/>
    </row>
    <row r="29654" spans="22:22" x14ac:dyDescent="0.35">
      <c r="V29654" s="72"/>
    </row>
    <row r="29655" spans="22:22" x14ac:dyDescent="0.35">
      <c r="V29655" s="72"/>
    </row>
    <row r="29656" spans="22:22" x14ac:dyDescent="0.35">
      <c r="V29656" s="72"/>
    </row>
    <row r="29657" spans="22:22" x14ac:dyDescent="0.35">
      <c r="V29657" s="72"/>
    </row>
    <row r="29658" spans="22:22" x14ac:dyDescent="0.35">
      <c r="V29658" s="72"/>
    </row>
    <row r="29659" spans="22:22" x14ac:dyDescent="0.35">
      <c r="V29659" s="72"/>
    </row>
    <row r="29660" spans="22:22" x14ac:dyDescent="0.35">
      <c r="V29660" s="72"/>
    </row>
    <row r="29661" spans="22:22" x14ac:dyDescent="0.35">
      <c r="V29661" s="72"/>
    </row>
    <row r="29662" spans="22:22" x14ac:dyDescent="0.35">
      <c r="V29662" s="72"/>
    </row>
    <row r="29663" spans="22:22" x14ac:dyDescent="0.35">
      <c r="V29663" s="72"/>
    </row>
    <row r="29664" spans="22:22" x14ac:dyDescent="0.35">
      <c r="V29664" s="72"/>
    </row>
    <row r="29665" spans="22:22" x14ac:dyDescent="0.35">
      <c r="V29665" s="72"/>
    </row>
    <row r="29666" spans="22:22" x14ac:dyDescent="0.35">
      <c r="V29666" s="72"/>
    </row>
    <row r="29667" spans="22:22" x14ac:dyDescent="0.35">
      <c r="V29667" s="72"/>
    </row>
    <row r="29668" spans="22:22" x14ac:dyDescent="0.35">
      <c r="V29668" s="72"/>
    </row>
    <row r="29669" spans="22:22" x14ac:dyDescent="0.35">
      <c r="V29669" s="72"/>
    </row>
    <row r="29670" spans="22:22" x14ac:dyDescent="0.35">
      <c r="V29670" s="72"/>
    </row>
    <row r="29671" spans="22:22" x14ac:dyDescent="0.35">
      <c r="V29671" s="72"/>
    </row>
    <row r="29672" spans="22:22" x14ac:dyDescent="0.35">
      <c r="V29672" s="72"/>
    </row>
    <row r="29673" spans="22:22" x14ac:dyDescent="0.35">
      <c r="V29673" s="72"/>
    </row>
    <row r="29674" spans="22:22" x14ac:dyDescent="0.35">
      <c r="V29674" s="72"/>
    </row>
    <row r="29675" spans="22:22" x14ac:dyDescent="0.35">
      <c r="V29675" s="72"/>
    </row>
    <row r="29676" spans="22:22" x14ac:dyDescent="0.35">
      <c r="V29676" s="72"/>
    </row>
    <row r="29677" spans="22:22" x14ac:dyDescent="0.35">
      <c r="V29677" s="72"/>
    </row>
    <row r="29678" spans="22:22" x14ac:dyDescent="0.35">
      <c r="V29678" s="72"/>
    </row>
    <row r="29679" spans="22:22" x14ac:dyDescent="0.35">
      <c r="V29679" s="72"/>
    </row>
    <row r="29680" spans="22:22" x14ac:dyDescent="0.35">
      <c r="V29680" s="72"/>
    </row>
    <row r="29681" spans="22:22" x14ac:dyDescent="0.35">
      <c r="V29681" s="72"/>
    </row>
    <row r="29682" spans="22:22" x14ac:dyDescent="0.35">
      <c r="V29682" s="72"/>
    </row>
    <row r="29683" spans="22:22" x14ac:dyDescent="0.35">
      <c r="V29683" s="72"/>
    </row>
    <row r="29684" spans="22:22" x14ac:dyDescent="0.35">
      <c r="V29684" s="72"/>
    </row>
    <row r="29685" spans="22:22" x14ac:dyDescent="0.35">
      <c r="V29685" s="72"/>
    </row>
    <row r="29686" spans="22:22" x14ac:dyDescent="0.35">
      <c r="V29686" s="72"/>
    </row>
    <row r="29687" spans="22:22" x14ac:dyDescent="0.35">
      <c r="V29687" s="72"/>
    </row>
    <row r="29688" spans="22:22" x14ac:dyDescent="0.35">
      <c r="V29688" s="72"/>
    </row>
    <row r="29689" spans="22:22" x14ac:dyDescent="0.35">
      <c r="V29689" s="72"/>
    </row>
    <row r="29690" spans="22:22" x14ac:dyDescent="0.35">
      <c r="V29690" s="72"/>
    </row>
    <row r="29691" spans="22:22" x14ac:dyDescent="0.35">
      <c r="V29691" s="72"/>
    </row>
    <row r="29692" spans="22:22" x14ac:dyDescent="0.35">
      <c r="V29692" s="72"/>
    </row>
    <row r="29693" spans="22:22" x14ac:dyDescent="0.35">
      <c r="V29693" s="72"/>
    </row>
    <row r="29694" spans="22:22" x14ac:dyDescent="0.35">
      <c r="V29694" s="72"/>
    </row>
    <row r="29695" spans="22:22" x14ac:dyDescent="0.35">
      <c r="V29695" s="72"/>
    </row>
    <row r="29696" spans="22:22" x14ac:dyDescent="0.35">
      <c r="V29696" s="72"/>
    </row>
    <row r="29697" spans="22:22" x14ac:dyDescent="0.35">
      <c r="V29697" s="72"/>
    </row>
    <row r="29698" spans="22:22" x14ac:dyDescent="0.35">
      <c r="V29698" s="72"/>
    </row>
    <row r="29699" spans="22:22" x14ac:dyDescent="0.35">
      <c r="V29699" s="72"/>
    </row>
    <row r="29700" spans="22:22" x14ac:dyDescent="0.35">
      <c r="V29700" s="72"/>
    </row>
    <row r="29701" spans="22:22" x14ac:dyDescent="0.35">
      <c r="V29701" s="72"/>
    </row>
    <row r="29702" spans="22:22" x14ac:dyDescent="0.35">
      <c r="V29702" s="72"/>
    </row>
    <row r="29703" spans="22:22" x14ac:dyDescent="0.35">
      <c r="V29703" s="72"/>
    </row>
    <row r="29704" spans="22:22" x14ac:dyDescent="0.35">
      <c r="V29704" s="72"/>
    </row>
    <row r="29705" spans="22:22" x14ac:dyDescent="0.35">
      <c r="V29705" s="72"/>
    </row>
    <row r="29706" spans="22:22" x14ac:dyDescent="0.35">
      <c r="V29706" s="72"/>
    </row>
    <row r="29707" spans="22:22" x14ac:dyDescent="0.35">
      <c r="V29707" s="72"/>
    </row>
    <row r="29708" spans="22:22" x14ac:dyDescent="0.35">
      <c r="V29708" s="72"/>
    </row>
    <row r="29709" spans="22:22" x14ac:dyDescent="0.35">
      <c r="V29709" s="72"/>
    </row>
    <row r="29710" spans="22:22" x14ac:dyDescent="0.35">
      <c r="V29710" s="72"/>
    </row>
    <row r="29711" spans="22:22" x14ac:dyDescent="0.35">
      <c r="V29711" s="72"/>
    </row>
    <row r="29712" spans="22:22" x14ac:dyDescent="0.35">
      <c r="V29712" s="72"/>
    </row>
    <row r="29713" spans="22:22" x14ac:dyDescent="0.35">
      <c r="V29713" s="72"/>
    </row>
    <row r="29714" spans="22:22" x14ac:dyDescent="0.35">
      <c r="V29714" s="72"/>
    </row>
    <row r="29715" spans="22:22" x14ac:dyDescent="0.35">
      <c r="V29715" s="72"/>
    </row>
    <row r="29716" spans="22:22" x14ac:dyDescent="0.35">
      <c r="V29716" s="72"/>
    </row>
    <row r="29717" spans="22:22" x14ac:dyDescent="0.35">
      <c r="V29717" s="72"/>
    </row>
    <row r="29718" spans="22:22" x14ac:dyDescent="0.35">
      <c r="V29718" s="72"/>
    </row>
    <row r="29719" spans="22:22" x14ac:dyDescent="0.35">
      <c r="V29719" s="72"/>
    </row>
    <row r="29720" spans="22:22" x14ac:dyDescent="0.35">
      <c r="V29720" s="72"/>
    </row>
    <row r="29721" spans="22:22" x14ac:dyDescent="0.35">
      <c r="V29721" s="72"/>
    </row>
    <row r="29722" spans="22:22" x14ac:dyDescent="0.35">
      <c r="V29722" s="72"/>
    </row>
    <row r="29723" spans="22:22" x14ac:dyDescent="0.35">
      <c r="V29723" s="72"/>
    </row>
    <row r="29724" spans="22:22" x14ac:dyDescent="0.35">
      <c r="V29724" s="72"/>
    </row>
    <row r="29725" spans="22:22" x14ac:dyDescent="0.35">
      <c r="V29725" s="72"/>
    </row>
    <row r="29726" spans="22:22" x14ac:dyDescent="0.35">
      <c r="V29726" s="72"/>
    </row>
    <row r="29727" spans="22:22" x14ac:dyDescent="0.35">
      <c r="V29727" s="72"/>
    </row>
    <row r="29728" spans="22:22" x14ac:dyDescent="0.35">
      <c r="V29728" s="72"/>
    </row>
    <row r="29729" spans="22:22" x14ac:dyDescent="0.35">
      <c r="V29729" s="72"/>
    </row>
    <row r="29730" spans="22:22" x14ac:dyDescent="0.35">
      <c r="V29730" s="72"/>
    </row>
    <row r="29731" spans="22:22" x14ac:dyDescent="0.35">
      <c r="V29731" s="72"/>
    </row>
    <row r="29732" spans="22:22" x14ac:dyDescent="0.35">
      <c r="V29732" s="72"/>
    </row>
    <row r="29733" spans="22:22" x14ac:dyDescent="0.35">
      <c r="V29733" s="72"/>
    </row>
    <row r="29734" spans="22:22" x14ac:dyDescent="0.35">
      <c r="V29734" s="72"/>
    </row>
    <row r="29735" spans="22:22" x14ac:dyDescent="0.35">
      <c r="V29735" s="72"/>
    </row>
    <row r="29736" spans="22:22" x14ac:dyDescent="0.35">
      <c r="V29736" s="72"/>
    </row>
    <row r="29737" spans="22:22" x14ac:dyDescent="0.35">
      <c r="V29737" s="72"/>
    </row>
    <row r="29738" spans="22:22" x14ac:dyDescent="0.35">
      <c r="V29738" s="72"/>
    </row>
    <row r="29739" spans="22:22" x14ac:dyDescent="0.35">
      <c r="V29739" s="72"/>
    </row>
    <row r="29740" spans="22:22" x14ac:dyDescent="0.35">
      <c r="V29740" s="72"/>
    </row>
    <row r="29741" spans="22:22" x14ac:dyDescent="0.35">
      <c r="V29741" s="72"/>
    </row>
    <row r="29742" spans="22:22" x14ac:dyDescent="0.35">
      <c r="V29742" s="72"/>
    </row>
    <row r="29743" spans="22:22" x14ac:dyDescent="0.35">
      <c r="V29743" s="72"/>
    </row>
    <row r="29744" spans="22:22" x14ac:dyDescent="0.35">
      <c r="V29744" s="72"/>
    </row>
    <row r="29745" spans="22:22" x14ac:dyDescent="0.35">
      <c r="V29745" s="72"/>
    </row>
    <row r="29746" spans="22:22" x14ac:dyDescent="0.35">
      <c r="V29746" s="72"/>
    </row>
    <row r="29747" spans="22:22" x14ac:dyDescent="0.35">
      <c r="V29747" s="72"/>
    </row>
    <row r="29748" spans="22:22" x14ac:dyDescent="0.35">
      <c r="V29748" s="72"/>
    </row>
    <row r="29749" spans="22:22" x14ac:dyDescent="0.35">
      <c r="V29749" s="72"/>
    </row>
    <row r="29750" spans="22:22" x14ac:dyDescent="0.35">
      <c r="V29750" s="72"/>
    </row>
    <row r="29751" spans="22:22" x14ac:dyDescent="0.35">
      <c r="V29751" s="72"/>
    </row>
    <row r="29752" spans="22:22" x14ac:dyDescent="0.35">
      <c r="V29752" s="72"/>
    </row>
    <row r="29753" spans="22:22" x14ac:dyDescent="0.35">
      <c r="V29753" s="72"/>
    </row>
    <row r="29754" spans="22:22" x14ac:dyDescent="0.35">
      <c r="V29754" s="72"/>
    </row>
    <row r="29755" spans="22:22" x14ac:dyDescent="0.35">
      <c r="V29755" s="72"/>
    </row>
    <row r="29756" spans="22:22" x14ac:dyDescent="0.35">
      <c r="V29756" s="72"/>
    </row>
    <row r="29757" spans="22:22" x14ac:dyDescent="0.35">
      <c r="V29757" s="72"/>
    </row>
    <row r="29758" spans="22:22" x14ac:dyDescent="0.35">
      <c r="V29758" s="72"/>
    </row>
    <row r="29759" spans="22:22" x14ac:dyDescent="0.35">
      <c r="V29759" s="72"/>
    </row>
    <row r="29760" spans="22:22" x14ac:dyDescent="0.35">
      <c r="V29760" s="72"/>
    </row>
    <row r="29761" spans="22:22" x14ac:dyDescent="0.35">
      <c r="V29761" s="72"/>
    </row>
    <row r="29762" spans="22:22" x14ac:dyDescent="0.35">
      <c r="V29762" s="72"/>
    </row>
    <row r="29763" spans="22:22" x14ac:dyDescent="0.35">
      <c r="V29763" s="72"/>
    </row>
    <row r="29764" spans="22:22" x14ac:dyDescent="0.35">
      <c r="V29764" s="72"/>
    </row>
    <row r="29765" spans="22:22" x14ac:dyDescent="0.35">
      <c r="V29765" s="72"/>
    </row>
    <row r="29766" spans="22:22" x14ac:dyDescent="0.35">
      <c r="V29766" s="72"/>
    </row>
    <row r="29767" spans="22:22" x14ac:dyDescent="0.35">
      <c r="V29767" s="72"/>
    </row>
    <row r="29768" spans="22:22" x14ac:dyDescent="0.35">
      <c r="V29768" s="72"/>
    </row>
    <row r="29769" spans="22:22" x14ac:dyDescent="0.35">
      <c r="V29769" s="72"/>
    </row>
    <row r="29770" spans="22:22" x14ac:dyDescent="0.35">
      <c r="V29770" s="72"/>
    </row>
    <row r="29771" spans="22:22" x14ac:dyDescent="0.35">
      <c r="V29771" s="72"/>
    </row>
    <row r="29772" spans="22:22" x14ac:dyDescent="0.35">
      <c r="V29772" s="72"/>
    </row>
    <row r="29773" spans="22:22" x14ac:dyDescent="0.35">
      <c r="V29773" s="72"/>
    </row>
    <row r="29774" spans="22:22" x14ac:dyDescent="0.35">
      <c r="V29774" s="72"/>
    </row>
    <row r="29775" spans="22:22" x14ac:dyDescent="0.35">
      <c r="V29775" s="72"/>
    </row>
    <row r="29776" spans="22:22" x14ac:dyDescent="0.35">
      <c r="V29776" s="72"/>
    </row>
    <row r="29777" spans="22:22" x14ac:dyDescent="0.35">
      <c r="V29777" s="72"/>
    </row>
    <row r="29778" spans="22:22" x14ac:dyDescent="0.35">
      <c r="V29778" s="72"/>
    </row>
    <row r="29779" spans="22:22" x14ac:dyDescent="0.35">
      <c r="V29779" s="72"/>
    </row>
    <row r="29780" spans="22:22" x14ac:dyDescent="0.35">
      <c r="V29780" s="72"/>
    </row>
    <row r="29781" spans="22:22" x14ac:dyDescent="0.35">
      <c r="V29781" s="72"/>
    </row>
    <row r="29782" spans="22:22" x14ac:dyDescent="0.35">
      <c r="V29782" s="72"/>
    </row>
    <row r="29783" spans="22:22" x14ac:dyDescent="0.35">
      <c r="V29783" s="72"/>
    </row>
    <row r="29784" spans="22:22" x14ac:dyDescent="0.35">
      <c r="V29784" s="72"/>
    </row>
    <row r="29785" spans="22:22" x14ac:dyDescent="0.35">
      <c r="V29785" s="72"/>
    </row>
    <row r="29786" spans="22:22" x14ac:dyDescent="0.35">
      <c r="V29786" s="72"/>
    </row>
    <row r="29787" spans="22:22" x14ac:dyDescent="0.35">
      <c r="V29787" s="72"/>
    </row>
    <row r="29788" spans="22:22" x14ac:dyDescent="0.35">
      <c r="V29788" s="72"/>
    </row>
    <row r="29789" spans="22:22" x14ac:dyDescent="0.35">
      <c r="V29789" s="72"/>
    </row>
    <row r="29790" spans="22:22" x14ac:dyDescent="0.35">
      <c r="V29790" s="72"/>
    </row>
    <row r="29791" spans="22:22" x14ac:dyDescent="0.35">
      <c r="V29791" s="72"/>
    </row>
    <row r="29792" spans="22:22" x14ac:dyDescent="0.35">
      <c r="V29792" s="72"/>
    </row>
    <row r="29793" spans="22:22" x14ac:dyDescent="0.35">
      <c r="V29793" s="72"/>
    </row>
    <row r="29794" spans="22:22" x14ac:dyDescent="0.35">
      <c r="V29794" s="17"/>
    </row>
    <row r="29795" spans="22:22" x14ac:dyDescent="0.35">
      <c r="V29795" s="17"/>
    </row>
    <row r="29796" spans="22:22" x14ac:dyDescent="0.35">
      <c r="V29796" s="17"/>
    </row>
    <row r="29797" spans="22:22" x14ac:dyDescent="0.35">
      <c r="V29797" s="17"/>
    </row>
    <row r="29798" spans="22:22" x14ac:dyDescent="0.35">
      <c r="V29798" s="17"/>
    </row>
    <row r="29799" spans="22:22" x14ac:dyDescent="0.35">
      <c r="V29799" s="17"/>
    </row>
    <row r="29800" spans="22:22" x14ac:dyDescent="0.35">
      <c r="V29800" s="17"/>
    </row>
    <row r="29801" spans="22:22" x14ac:dyDescent="0.35">
      <c r="V29801" s="17"/>
    </row>
    <row r="29802" spans="22:22" x14ac:dyDescent="0.35">
      <c r="V29802" s="17"/>
    </row>
    <row r="29803" spans="22:22" x14ac:dyDescent="0.35">
      <c r="V29803" s="17"/>
    </row>
    <row r="29804" spans="22:22" x14ac:dyDescent="0.35">
      <c r="V29804" s="17"/>
    </row>
    <row r="29805" spans="22:22" x14ac:dyDescent="0.35">
      <c r="V29805" s="17"/>
    </row>
    <row r="29806" spans="22:22" x14ac:dyDescent="0.35">
      <c r="V29806" s="17"/>
    </row>
    <row r="29807" spans="22:22" x14ac:dyDescent="0.35">
      <c r="V29807" s="17"/>
    </row>
    <row r="29808" spans="22:22" x14ac:dyDescent="0.35">
      <c r="V29808" s="17"/>
    </row>
    <row r="29809" spans="22:22" x14ac:dyDescent="0.35">
      <c r="V29809" s="17"/>
    </row>
    <row r="29810" spans="22:22" x14ac:dyDescent="0.35">
      <c r="V29810" s="17"/>
    </row>
    <row r="29811" spans="22:22" x14ac:dyDescent="0.35">
      <c r="V29811" s="17"/>
    </row>
    <row r="29812" spans="22:22" x14ac:dyDescent="0.35">
      <c r="V29812" s="17"/>
    </row>
    <row r="29813" spans="22:22" x14ac:dyDescent="0.35">
      <c r="V29813" s="17"/>
    </row>
    <row r="29814" spans="22:22" x14ac:dyDescent="0.35">
      <c r="V29814" s="17"/>
    </row>
    <row r="29815" spans="22:22" x14ac:dyDescent="0.35">
      <c r="V29815" s="17"/>
    </row>
    <row r="29816" spans="22:22" x14ac:dyDescent="0.35">
      <c r="V29816" s="17"/>
    </row>
    <row r="29817" spans="22:22" x14ac:dyDescent="0.35">
      <c r="V29817" s="17"/>
    </row>
    <row r="29818" spans="22:22" x14ac:dyDescent="0.35">
      <c r="V29818" s="17"/>
    </row>
    <row r="29819" spans="22:22" x14ac:dyDescent="0.35">
      <c r="V29819" s="17"/>
    </row>
    <row r="29820" spans="22:22" x14ac:dyDescent="0.35">
      <c r="V29820" s="17"/>
    </row>
    <row r="29821" spans="22:22" x14ac:dyDescent="0.35">
      <c r="V29821" s="17"/>
    </row>
    <row r="29822" spans="22:22" x14ac:dyDescent="0.35">
      <c r="V29822" s="17"/>
    </row>
    <row r="29823" spans="22:22" x14ac:dyDescent="0.35">
      <c r="V29823" s="17"/>
    </row>
    <row r="29824" spans="22:22" x14ac:dyDescent="0.35">
      <c r="V29824" s="17"/>
    </row>
    <row r="29825" spans="22:22" x14ac:dyDescent="0.35">
      <c r="V29825" s="17"/>
    </row>
    <row r="29826" spans="22:22" x14ac:dyDescent="0.35">
      <c r="V29826" s="17"/>
    </row>
    <row r="29827" spans="22:22" x14ac:dyDescent="0.35">
      <c r="V29827" s="17"/>
    </row>
    <row r="29828" spans="22:22" x14ac:dyDescent="0.35">
      <c r="V29828" s="17"/>
    </row>
    <row r="29829" spans="22:22" x14ac:dyDescent="0.35">
      <c r="V29829" s="17"/>
    </row>
    <row r="29830" spans="22:22" x14ac:dyDescent="0.35">
      <c r="V29830" s="17"/>
    </row>
    <row r="29831" spans="22:22" x14ac:dyDescent="0.35">
      <c r="V29831" s="17"/>
    </row>
    <row r="29832" spans="22:22" x14ac:dyDescent="0.35">
      <c r="V29832" s="17"/>
    </row>
    <row r="29833" spans="22:22" x14ac:dyDescent="0.35">
      <c r="V29833" s="17"/>
    </row>
    <row r="29834" spans="22:22" x14ac:dyDescent="0.35">
      <c r="V29834" s="17"/>
    </row>
    <row r="29835" spans="22:22" x14ac:dyDescent="0.35">
      <c r="V29835" s="17"/>
    </row>
    <row r="29836" spans="22:22" x14ac:dyDescent="0.35">
      <c r="V29836" s="17"/>
    </row>
    <row r="29837" spans="22:22" x14ac:dyDescent="0.35">
      <c r="V29837" s="17"/>
    </row>
    <row r="29838" spans="22:22" x14ac:dyDescent="0.35">
      <c r="V29838" s="17"/>
    </row>
    <row r="29839" spans="22:22" x14ac:dyDescent="0.35">
      <c r="V29839" s="17"/>
    </row>
    <row r="29840" spans="22:22" x14ac:dyDescent="0.35">
      <c r="V29840" s="17"/>
    </row>
    <row r="29841" spans="22:22" x14ac:dyDescent="0.35">
      <c r="V29841" s="17"/>
    </row>
    <row r="29842" spans="22:22" x14ac:dyDescent="0.35">
      <c r="V29842" s="17"/>
    </row>
    <row r="29843" spans="22:22" x14ac:dyDescent="0.35">
      <c r="V29843" s="17"/>
    </row>
    <row r="29844" spans="22:22" x14ac:dyDescent="0.35">
      <c r="V29844" s="17"/>
    </row>
    <row r="29845" spans="22:22" x14ac:dyDescent="0.35">
      <c r="V29845" s="17"/>
    </row>
    <row r="29846" spans="22:22" x14ac:dyDescent="0.35">
      <c r="V29846" s="17"/>
    </row>
    <row r="29847" spans="22:22" x14ac:dyDescent="0.35">
      <c r="V29847" s="17"/>
    </row>
    <row r="29848" spans="22:22" x14ac:dyDescent="0.35">
      <c r="V29848" s="17"/>
    </row>
    <row r="29849" spans="22:22" x14ac:dyDescent="0.35">
      <c r="V29849" s="17"/>
    </row>
    <row r="29850" spans="22:22" x14ac:dyDescent="0.35">
      <c r="V29850" s="17"/>
    </row>
    <row r="29851" spans="22:22" x14ac:dyDescent="0.35">
      <c r="V29851" s="17"/>
    </row>
    <row r="29852" spans="22:22" x14ac:dyDescent="0.35">
      <c r="V29852" s="17"/>
    </row>
    <row r="29853" spans="22:22" x14ac:dyDescent="0.35">
      <c r="V29853" s="17"/>
    </row>
    <row r="29854" spans="22:22" x14ac:dyDescent="0.35">
      <c r="V29854" s="17"/>
    </row>
    <row r="29855" spans="22:22" x14ac:dyDescent="0.35">
      <c r="V29855" s="17"/>
    </row>
    <row r="29856" spans="22:22" x14ac:dyDescent="0.35">
      <c r="V29856" s="17"/>
    </row>
    <row r="29857" spans="22:22" x14ac:dyDescent="0.35">
      <c r="V29857" s="17"/>
    </row>
    <row r="29858" spans="22:22" x14ac:dyDescent="0.35">
      <c r="V29858" s="17"/>
    </row>
    <row r="29859" spans="22:22" x14ac:dyDescent="0.35">
      <c r="V29859" s="17"/>
    </row>
    <row r="29860" spans="22:22" x14ac:dyDescent="0.35">
      <c r="V29860" s="17"/>
    </row>
    <row r="29861" spans="22:22" x14ac:dyDescent="0.35">
      <c r="V29861" s="17"/>
    </row>
    <row r="29862" spans="22:22" x14ac:dyDescent="0.35">
      <c r="V29862" s="17"/>
    </row>
    <row r="29863" spans="22:22" x14ac:dyDescent="0.35">
      <c r="V29863" s="17"/>
    </row>
    <row r="29864" spans="22:22" x14ac:dyDescent="0.35">
      <c r="V29864" s="17"/>
    </row>
    <row r="29865" spans="22:22" x14ac:dyDescent="0.35">
      <c r="V29865" s="17"/>
    </row>
    <row r="29866" spans="22:22" x14ac:dyDescent="0.35">
      <c r="V29866" s="17"/>
    </row>
    <row r="29867" spans="22:22" x14ac:dyDescent="0.35">
      <c r="V29867" s="17"/>
    </row>
    <row r="29868" spans="22:22" x14ac:dyDescent="0.35">
      <c r="V29868" s="17"/>
    </row>
    <row r="29869" spans="22:22" x14ac:dyDescent="0.35">
      <c r="V29869" s="17"/>
    </row>
    <row r="29870" spans="22:22" x14ac:dyDescent="0.35">
      <c r="V29870" s="17"/>
    </row>
    <row r="29871" spans="22:22" x14ac:dyDescent="0.35">
      <c r="V29871" s="17"/>
    </row>
    <row r="29872" spans="22:22" x14ac:dyDescent="0.35">
      <c r="V29872" s="17"/>
    </row>
    <row r="29873" spans="22:22" x14ac:dyDescent="0.35">
      <c r="V29873" s="17"/>
    </row>
    <row r="29874" spans="22:22" x14ac:dyDescent="0.35">
      <c r="V29874" s="17"/>
    </row>
    <row r="29875" spans="22:22" x14ac:dyDescent="0.35">
      <c r="V29875" s="17"/>
    </row>
    <row r="29876" spans="22:22" x14ac:dyDescent="0.35">
      <c r="V29876" s="17"/>
    </row>
    <row r="29877" spans="22:22" x14ac:dyDescent="0.35">
      <c r="V29877" s="17"/>
    </row>
    <row r="29878" spans="22:22" x14ac:dyDescent="0.35">
      <c r="V29878" s="17"/>
    </row>
    <row r="29879" spans="22:22" x14ac:dyDescent="0.35">
      <c r="V29879" s="17"/>
    </row>
    <row r="29880" spans="22:22" x14ac:dyDescent="0.35">
      <c r="V29880" s="17"/>
    </row>
    <row r="29881" spans="22:22" x14ac:dyDescent="0.35">
      <c r="V29881" s="17"/>
    </row>
    <row r="29882" spans="22:22" x14ac:dyDescent="0.35">
      <c r="V29882" s="17"/>
    </row>
    <row r="29883" spans="22:22" x14ac:dyDescent="0.35">
      <c r="V29883" s="17"/>
    </row>
    <row r="29884" spans="22:22" x14ac:dyDescent="0.35">
      <c r="V29884" s="17"/>
    </row>
    <row r="29885" spans="22:22" x14ac:dyDescent="0.35">
      <c r="V29885" s="17"/>
    </row>
    <row r="29886" spans="22:22" x14ac:dyDescent="0.35">
      <c r="V29886" s="17"/>
    </row>
    <row r="29887" spans="22:22" x14ac:dyDescent="0.35">
      <c r="V29887" s="17"/>
    </row>
    <row r="29888" spans="22:22" x14ac:dyDescent="0.35">
      <c r="V29888" s="17"/>
    </row>
    <row r="29889" spans="22:22" x14ac:dyDescent="0.35">
      <c r="V29889" s="17"/>
    </row>
    <row r="29890" spans="22:22" x14ac:dyDescent="0.35">
      <c r="V29890" s="17"/>
    </row>
    <row r="29891" spans="22:22" x14ac:dyDescent="0.35">
      <c r="V29891" s="17"/>
    </row>
    <row r="29892" spans="22:22" x14ac:dyDescent="0.35">
      <c r="V29892" s="17"/>
    </row>
    <row r="29893" spans="22:22" x14ac:dyDescent="0.35">
      <c r="V29893" s="17"/>
    </row>
    <row r="29894" spans="22:22" x14ac:dyDescent="0.35">
      <c r="V29894" s="17"/>
    </row>
    <row r="29895" spans="22:22" x14ac:dyDescent="0.35">
      <c r="V29895" s="17"/>
    </row>
    <row r="29896" spans="22:22" x14ac:dyDescent="0.35">
      <c r="V29896" s="17"/>
    </row>
    <row r="29897" spans="22:22" x14ac:dyDescent="0.35">
      <c r="V29897" s="17"/>
    </row>
    <row r="29898" spans="22:22" x14ac:dyDescent="0.35">
      <c r="V29898" s="17"/>
    </row>
    <row r="29899" spans="22:22" x14ac:dyDescent="0.35">
      <c r="V29899" s="17"/>
    </row>
    <row r="29900" spans="22:22" x14ac:dyDescent="0.35">
      <c r="V29900" s="17"/>
    </row>
    <row r="29901" spans="22:22" x14ac:dyDescent="0.35">
      <c r="V29901" s="17"/>
    </row>
    <row r="29902" spans="22:22" x14ac:dyDescent="0.35">
      <c r="V29902" s="17"/>
    </row>
    <row r="29903" spans="22:22" x14ac:dyDescent="0.35">
      <c r="V29903" s="17"/>
    </row>
    <row r="29904" spans="22:22" x14ac:dyDescent="0.35">
      <c r="V29904" s="17"/>
    </row>
    <row r="29905" spans="22:22" x14ac:dyDescent="0.35">
      <c r="V29905" s="17"/>
    </row>
    <row r="29906" spans="22:22" x14ac:dyDescent="0.35">
      <c r="V29906" s="17"/>
    </row>
    <row r="29907" spans="22:22" x14ac:dyDescent="0.35">
      <c r="V29907" s="17"/>
    </row>
    <row r="29908" spans="22:22" x14ac:dyDescent="0.35">
      <c r="V29908" s="17"/>
    </row>
    <row r="29909" spans="22:22" x14ac:dyDescent="0.35">
      <c r="V29909" s="17"/>
    </row>
    <row r="29910" spans="22:22" x14ac:dyDescent="0.35">
      <c r="V29910" s="17"/>
    </row>
    <row r="29911" spans="22:22" x14ac:dyDescent="0.35">
      <c r="V29911" s="17"/>
    </row>
    <row r="29912" spans="22:22" x14ac:dyDescent="0.35">
      <c r="V29912" s="17"/>
    </row>
    <row r="29913" spans="22:22" x14ac:dyDescent="0.35">
      <c r="V29913" s="17"/>
    </row>
    <row r="29914" spans="22:22" x14ac:dyDescent="0.35">
      <c r="V29914" s="17"/>
    </row>
    <row r="29915" spans="22:22" x14ac:dyDescent="0.35">
      <c r="V29915" s="17"/>
    </row>
    <row r="29916" spans="22:22" x14ac:dyDescent="0.35">
      <c r="V29916" s="17"/>
    </row>
    <row r="29917" spans="22:22" x14ac:dyDescent="0.35">
      <c r="V29917" s="17"/>
    </row>
    <row r="29918" spans="22:22" x14ac:dyDescent="0.35">
      <c r="V29918" s="17"/>
    </row>
    <row r="29919" spans="22:22" x14ac:dyDescent="0.35">
      <c r="V29919" s="17"/>
    </row>
    <row r="29920" spans="22:22" x14ac:dyDescent="0.35">
      <c r="V29920" s="17"/>
    </row>
    <row r="29921" spans="22:22" x14ac:dyDescent="0.35">
      <c r="V29921" s="17"/>
    </row>
    <row r="29922" spans="22:22" x14ac:dyDescent="0.35">
      <c r="V29922" s="17"/>
    </row>
    <row r="29923" spans="22:22" x14ac:dyDescent="0.35">
      <c r="V29923" s="17"/>
    </row>
    <row r="29924" spans="22:22" x14ac:dyDescent="0.35">
      <c r="V29924" s="17"/>
    </row>
    <row r="29925" spans="22:22" x14ac:dyDescent="0.35">
      <c r="V29925" s="17"/>
    </row>
    <row r="29926" spans="22:22" x14ac:dyDescent="0.35">
      <c r="V29926" s="17"/>
    </row>
    <row r="29927" spans="22:22" x14ac:dyDescent="0.35">
      <c r="V29927" s="17"/>
    </row>
    <row r="29928" spans="22:22" x14ac:dyDescent="0.35">
      <c r="V29928" s="17"/>
    </row>
    <row r="29929" spans="22:22" x14ac:dyDescent="0.35">
      <c r="V29929" s="17"/>
    </row>
    <row r="29930" spans="22:22" x14ac:dyDescent="0.35">
      <c r="V29930" s="17"/>
    </row>
    <row r="29931" spans="22:22" x14ac:dyDescent="0.35">
      <c r="V29931" s="17"/>
    </row>
    <row r="29932" spans="22:22" x14ac:dyDescent="0.35">
      <c r="V29932" s="17"/>
    </row>
    <row r="29933" spans="22:22" x14ac:dyDescent="0.35">
      <c r="V29933" s="17"/>
    </row>
    <row r="29934" spans="22:22" x14ac:dyDescent="0.35">
      <c r="V29934" s="17"/>
    </row>
    <row r="29935" spans="22:22" x14ac:dyDescent="0.35">
      <c r="V29935" s="17"/>
    </row>
    <row r="29936" spans="22:22" x14ac:dyDescent="0.35">
      <c r="V29936" s="17"/>
    </row>
    <row r="29937" spans="22:22" x14ac:dyDescent="0.35">
      <c r="V29937" s="17"/>
    </row>
    <row r="29938" spans="22:22" x14ac:dyDescent="0.35">
      <c r="V29938" s="17"/>
    </row>
    <row r="29939" spans="22:22" x14ac:dyDescent="0.35">
      <c r="V29939" s="17"/>
    </row>
    <row r="29940" spans="22:22" x14ac:dyDescent="0.35">
      <c r="V29940" s="17"/>
    </row>
    <row r="29941" spans="22:22" x14ac:dyDescent="0.35">
      <c r="V29941" s="17"/>
    </row>
    <row r="29942" spans="22:22" x14ac:dyDescent="0.35">
      <c r="V29942" s="17"/>
    </row>
    <row r="29943" spans="22:22" x14ac:dyDescent="0.35">
      <c r="V29943" s="17"/>
    </row>
    <row r="29944" spans="22:22" x14ac:dyDescent="0.35">
      <c r="V29944" s="17"/>
    </row>
    <row r="29945" spans="22:22" x14ac:dyDescent="0.35">
      <c r="V29945" s="17"/>
    </row>
    <row r="29946" spans="22:22" x14ac:dyDescent="0.35">
      <c r="V29946" s="17"/>
    </row>
    <row r="29947" spans="22:22" x14ac:dyDescent="0.35">
      <c r="V29947" s="17"/>
    </row>
    <row r="29948" spans="22:22" x14ac:dyDescent="0.35">
      <c r="V29948" s="17"/>
    </row>
    <row r="29949" spans="22:22" x14ac:dyDescent="0.35">
      <c r="V29949" s="17"/>
    </row>
    <row r="29950" spans="22:22" x14ac:dyDescent="0.35">
      <c r="V29950" s="17"/>
    </row>
    <row r="29951" spans="22:22" x14ac:dyDescent="0.35">
      <c r="V29951" s="17"/>
    </row>
    <row r="29952" spans="22:22" x14ac:dyDescent="0.35">
      <c r="V29952" s="17"/>
    </row>
    <row r="29953" spans="22:22" x14ac:dyDescent="0.35">
      <c r="V29953" s="17"/>
    </row>
    <row r="29954" spans="22:22" x14ac:dyDescent="0.35">
      <c r="V29954" s="17"/>
    </row>
    <row r="29955" spans="22:22" x14ac:dyDescent="0.35">
      <c r="V29955" s="17"/>
    </row>
    <row r="29956" spans="22:22" x14ac:dyDescent="0.35">
      <c r="V29956" s="17"/>
    </row>
    <row r="29957" spans="22:22" x14ac:dyDescent="0.35">
      <c r="V29957" s="17"/>
    </row>
    <row r="29958" spans="22:22" x14ac:dyDescent="0.35">
      <c r="V29958" s="17"/>
    </row>
    <row r="29959" spans="22:22" x14ac:dyDescent="0.35">
      <c r="V29959" s="17"/>
    </row>
    <row r="29960" spans="22:22" x14ac:dyDescent="0.35">
      <c r="V29960" s="17"/>
    </row>
    <row r="29961" spans="22:22" x14ac:dyDescent="0.35">
      <c r="V29961" s="17"/>
    </row>
    <row r="29962" spans="22:22" x14ac:dyDescent="0.35">
      <c r="V29962" s="17"/>
    </row>
    <row r="29963" spans="22:22" x14ac:dyDescent="0.35">
      <c r="V29963" s="17"/>
    </row>
    <row r="29964" spans="22:22" x14ac:dyDescent="0.35">
      <c r="V29964" s="17"/>
    </row>
    <row r="29965" spans="22:22" x14ac:dyDescent="0.35">
      <c r="V29965" s="17"/>
    </row>
    <row r="29966" spans="22:22" x14ac:dyDescent="0.35">
      <c r="V29966" s="17"/>
    </row>
    <row r="29967" spans="22:22" x14ac:dyDescent="0.35">
      <c r="V29967" s="17"/>
    </row>
    <row r="29968" spans="22:22" x14ac:dyDescent="0.35">
      <c r="V29968" s="17"/>
    </row>
    <row r="29969" spans="22:22" x14ac:dyDescent="0.35">
      <c r="V29969" s="17"/>
    </row>
    <row r="29970" spans="22:22" x14ac:dyDescent="0.35">
      <c r="V29970" s="17"/>
    </row>
    <row r="29971" spans="22:22" x14ac:dyDescent="0.35">
      <c r="V29971" s="17"/>
    </row>
    <row r="29972" spans="22:22" x14ac:dyDescent="0.35">
      <c r="V29972" s="17"/>
    </row>
    <row r="29973" spans="22:22" x14ac:dyDescent="0.35">
      <c r="V29973" s="17"/>
    </row>
    <row r="29974" spans="22:22" x14ac:dyDescent="0.35">
      <c r="V29974" s="17"/>
    </row>
    <row r="29975" spans="22:22" x14ac:dyDescent="0.35">
      <c r="V29975" s="17"/>
    </row>
    <row r="29976" spans="22:22" x14ac:dyDescent="0.35">
      <c r="V29976" s="17"/>
    </row>
    <row r="29977" spans="22:22" x14ac:dyDescent="0.35">
      <c r="V29977" s="17"/>
    </row>
    <row r="29978" spans="22:22" x14ac:dyDescent="0.35">
      <c r="V29978" s="17"/>
    </row>
    <row r="29979" spans="22:22" x14ac:dyDescent="0.35">
      <c r="V29979" s="17"/>
    </row>
    <row r="29980" spans="22:22" x14ac:dyDescent="0.35">
      <c r="V29980" s="17"/>
    </row>
    <row r="29981" spans="22:22" x14ac:dyDescent="0.35">
      <c r="V29981" s="17"/>
    </row>
    <row r="29982" spans="22:22" x14ac:dyDescent="0.35">
      <c r="V29982" s="17"/>
    </row>
    <row r="29983" spans="22:22" x14ac:dyDescent="0.35">
      <c r="V29983" s="17"/>
    </row>
    <row r="29984" spans="22:22" x14ac:dyDescent="0.35">
      <c r="V29984" s="17"/>
    </row>
    <row r="29985" spans="22:22" x14ac:dyDescent="0.35">
      <c r="V29985" s="17"/>
    </row>
    <row r="29986" spans="22:22" x14ac:dyDescent="0.35">
      <c r="V29986" s="17"/>
    </row>
    <row r="29987" spans="22:22" x14ac:dyDescent="0.35">
      <c r="V29987" s="17"/>
    </row>
    <row r="29988" spans="22:22" x14ac:dyDescent="0.35">
      <c r="V29988" s="17"/>
    </row>
    <row r="29989" spans="22:22" x14ac:dyDescent="0.35">
      <c r="V29989" s="17"/>
    </row>
    <row r="29990" spans="22:22" x14ac:dyDescent="0.35">
      <c r="V29990" s="17"/>
    </row>
    <row r="29991" spans="22:22" x14ac:dyDescent="0.35">
      <c r="V29991" s="17"/>
    </row>
    <row r="29992" spans="22:22" x14ac:dyDescent="0.35">
      <c r="V29992" s="17"/>
    </row>
    <row r="29993" spans="22:22" x14ac:dyDescent="0.35">
      <c r="V29993" s="17"/>
    </row>
    <row r="29994" spans="22:22" x14ac:dyDescent="0.35">
      <c r="V29994" s="17"/>
    </row>
    <row r="29995" spans="22:22" x14ac:dyDescent="0.35">
      <c r="V29995" s="17"/>
    </row>
    <row r="29996" spans="22:22" x14ac:dyDescent="0.35">
      <c r="V29996" s="17"/>
    </row>
    <row r="29997" spans="22:22" x14ac:dyDescent="0.35">
      <c r="V29997" s="17"/>
    </row>
    <row r="29998" spans="22:22" x14ac:dyDescent="0.35">
      <c r="V29998" s="17"/>
    </row>
    <row r="29999" spans="22:22" x14ac:dyDescent="0.35">
      <c r="V29999" s="17"/>
    </row>
    <row r="30000" spans="22:22" x14ac:dyDescent="0.35">
      <c r="V30000" s="17"/>
    </row>
    <row r="30001" spans="22:22" x14ac:dyDescent="0.35">
      <c r="V30001" s="17"/>
    </row>
    <row r="30002" spans="22:22" x14ac:dyDescent="0.35">
      <c r="V30002" s="17"/>
    </row>
    <row r="30003" spans="22:22" x14ac:dyDescent="0.35">
      <c r="V30003" s="17"/>
    </row>
    <row r="30004" spans="22:22" x14ac:dyDescent="0.35">
      <c r="V30004" s="17"/>
    </row>
    <row r="30005" spans="22:22" x14ac:dyDescent="0.35">
      <c r="V30005" s="17"/>
    </row>
    <row r="30006" spans="22:22" x14ac:dyDescent="0.35">
      <c r="V30006" s="17"/>
    </row>
    <row r="30007" spans="22:22" x14ac:dyDescent="0.35">
      <c r="V30007" s="17"/>
    </row>
    <row r="30008" spans="22:22" x14ac:dyDescent="0.35">
      <c r="V30008" s="17"/>
    </row>
    <row r="30009" spans="22:22" x14ac:dyDescent="0.35">
      <c r="V30009" s="17"/>
    </row>
    <row r="30010" spans="22:22" x14ac:dyDescent="0.35">
      <c r="V30010" s="17"/>
    </row>
    <row r="30011" spans="22:22" x14ac:dyDescent="0.35">
      <c r="V30011" s="17"/>
    </row>
    <row r="30012" spans="22:22" x14ac:dyDescent="0.35">
      <c r="V30012" s="17"/>
    </row>
    <row r="30013" spans="22:22" x14ac:dyDescent="0.35">
      <c r="V30013" s="17"/>
    </row>
    <row r="30014" spans="22:22" x14ac:dyDescent="0.35">
      <c r="V30014" s="17"/>
    </row>
    <row r="30015" spans="22:22" x14ac:dyDescent="0.35">
      <c r="V30015" s="17"/>
    </row>
    <row r="30016" spans="22:22" x14ac:dyDescent="0.35">
      <c r="V30016" s="17"/>
    </row>
    <row r="30017" spans="22:22" x14ac:dyDescent="0.35">
      <c r="V30017" s="17"/>
    </row>
    <row r="30018" spans="22:22" x14ac:dyDescent="0.35">
      <c r="V30018" s="17"/>
    </row>
    <row r="30019" spans="22:22" x14ac:dyDescent="0.35">
      <c r="V30019" s="17"/>
    </row>
    <row r="30020" spans="22:22" x14ac:dyDescent="0.35">
      <c r="V30020" s="17"/>
    </row>
    <row r="30021" spans="22:22" x14ac:dyDescent="0.35">
      <c r="V30021" s="17"/>
    </row>
    <row r="30022" spans="22:22" x14ac:dyDescent="0.35">
      <c r="V30022" s="17"/>
    </row>
    <row r="30023" spans="22:22" x14ac:dyDescent="0.35">
      <c r="V30023" s="17"/>
    </row>
    <row r="30024" spans="22:22" x14ac:dyDescent="0.35">
      <c r="V30024" s="17"/>
    </row>
    <row r="30025" spans="22:22" x14ac:dyDescent="0.35">
      <c r="V30025" s="17"/>
    </row>
    <row r="30026" spans="22:22" x14ac:dyDescent="0.35">
      <c r="V30026" s="17"/>
    </row>
    <row r="30027" spans="22:22" x14ac:dyDescent="0.35">
      <c r="V30027" s="17"/>
    </row>
    <row r="30028" spans="22:22" x14ac:dyDescent="0.35">
      <c r="V30028" s="17"/>
    </row>
    <row r="30029" spans="22:22" x14ac:dyDescent="0.35">
      <c r="V30029" s="17"/>
    </row>
    <row r="30030" spans="22:22" x14ac:dyDescent="0.35">
      <c r="V30030" s="17"/>
    </row>
    <row r="30031" spans="22:22" x14ac:dyDescent="0.35">
      <c r="V30031" s="17"/>
    </row>
    <row r="30032" spans="22:22" x14ac:dyDescent="0.35">
      <c r="V30032" s="17"/>
    </row>
    <row r="30033" spans="22:22" x14ac:dyDescent="0.35">
      <c r="V30033" s="17"/>
    </row>
    <row r="30034" spans="22:22" x14ac:dyDescent="0.35">
      <c r="V30034" s="17"/>
    </row>
    <row r="30035" spans="22:22" x14ac:dyDescent="0.35">
      <c r="V30035" s="17"/>
    </row>
    <row r="30036" spans="22:22" x14ac:dyDescent="0.35">
      <c r="V30036" s="17"/>
    </row>
    <row r="30037" spans="22:22" x14ac:dyDescent="0.35">
      <c r="V30037" s="17"/>
    </row>
    <row r="30038" spans="22:22" x14ac:dyDescent="0.35">
      <c r="V30038" s="17"/>
    </row>
    <row r="30039" spans="22:22" x14ac:dyDescent="0.35">
      <c r="V30039" s="17"/>
    </row>
    <row r="30040" spans="22:22" x14ac:dyDescent="0.35">
      <c r="V30040" s="17"/>
    </row>
    <row r="30041" spans="22:22" x14ac:dyDescent="0.35">
      <c r="V30041" s="17"/>
    </row>
    <row r="30042" spans="22:22" x14ac:dyDescent="0.35">
      <c r="V30042" s="17"/>
    </row>
    <row r="30043" spans="22:22" x14ac:dyDescent="0.35">
      <c r="V30043" s="17"/>
    </row>
    <row r="30044" spans="22:22" x14ac:dyDescent="0.35">
      <c r="V30044" s="17"/>
    </row>
    <row r="30045" spans="22:22" x14ac:dyDescent="0.35">
      <c r="V30045" s="17"/>
    </row>
    <row r="30046" spans="22:22" x14ac:dyDescent="0.35">
      <c r="V30046" s="17"/>
    </row>
    <row r="30047" spans="22:22" x14ac:dyDescent="0.35">
      <c r="V30047" s="17"/>
    </row>
    <row r="30048" spans="22:22" x14ac:dyDescent="0.35">
      <c r="V30048" s="17"/>
    </row>
    <row r="30049" spans="22:22" x14ac:dyDescent="0.35">
      <c r="V30049" s="17"/>
    </row>
    <row r="30050" spans="22:22" x14ac:dyDescent="0.35">
      <c r="V30050" s="17"/>
    </row>
    <row r="30051" spans="22:22" x14ac:dyDescent="0.35">
      <c r="V30051" s="17"/>
    </row>
    <row r="30052" spans="22:22" x14ac:dyDescent="0.35">
      <c r="V30052" s="17"/>
    </row>
    <row r="30053" spans="22:22" x14ac:dyDescent="0.35">
      <c r="V30053" s="17"/>
    </row>
    <row r="30054" spans="22:22" x14ac:dyDescent="0.35">
      <c r="V30054" s="17"/>
    </row>
    <row r="30055" spans="22:22" x14ac:dyDescent="0.35">
      <c r="V30055" s="17"/>
    </row>
    <row r="30056" spans="22:22" x14ac:dyDescent="0.35">
      <c r="V30056" s="17"/>
    </row>
    <row r="30057" spans="22:22" x14ac:dyDescent="0.35">
      <c r="V30057" s="17"/>
    </row>
    <row r="30058" spans="22:22" x14ac:dyDescent="0.35">
      <c r="V30058" s="17"/>
    </row>
    <row r="30059" spans="22:22" x14ac:dyDescent="0.35">
      <c r="V30059" s="17"/>
    </row>
    <row r="30060" spans="22:22" x14ac:dyDescent="0.35">
      <c r="V30060" s="17"/>
    </row>
    <row r="30061" spans="22:22" x14ac:dyDescent="0.35">
      <c r="V30061" s="17"/>
    </row>
    <row r="30062" spans="22:22" x14ac:dyDescent="0.35">
      <c r="V30062" s="17"/>
    </row>
    <row r="30063" spans="22:22" x14ac:dyDescent="0.35">
      <c r="V30063" s="17"/>
    </row>
    <row r="30064" spans="22:22" x14ac:dyDescent="0.35">
      <c r="V30064" s="17"/>
    </row>
    <row r="30065" spans="22:22" x14ac:dyDescent="0.35">
      <c r="V30065" s="17"/>
    </row>
    <row r="30066" spans="22:22" x14ac:dyDescent="0.35">
      <c r="V30066" s="17"/>
    </row>
    <row r="30067" spans="22:22" x14ac:dyDescent="0.35">
      <c r="V30067" s="17"/>
    </row>
    <row r="30068" spans="22:22" x14ac:dyDescent="0.35">
      <c r="V30068" s="17"/>
    </row>
    <row r="30069" spans="22:22" x14ac:dyDescent="0.35">
      <c r="V30069" s="17"/>
    </row>
    <row r="30070" spans="22:22" x14ac:dyDescent="0.35">
      <c r="V30070" s="17"/>
    </row>
    <row r="30071" spans="22:22" x14ac:dyDescent="0.35">
      <c r="V30071" s="17"/>
    </row>
    <row r="30072" spans="22:22" x14ac:dyDescent="0.35">
      <c r="V30072" s="17"/>
    </row>
    <row r="30073" spans="22:22" x14ac:dyDescent="0.35">
      <c r="V30073" s="17"/>
    </row>
    <row r="30074" spans="22:22" x14ac:dyDescent="0.35">
      <c r="V30074" s="17"/>
    </row>
    <row r="30075" spans="22:22" x14ac:dyDescent="0.35">
      <c r="V30075" s="17"/>
    </row>
    <row r="30076" spans="22:22" x14ac:dyDescent="0.35">
      <c r="V30076" s="17"/>
    </row>
    <row r="30077" spans="22:22" x14ac:dyDescent="0.35">
      <c r="V30077" s="17"/>
    </row>
    <row r="30078" spans="22:22" x14ac:dyDescent="0.35">
      <c r="V30078" s="17"/>
    </row>
    <row r="30079" spans="22:22" x14ac:dyDescent="0.35">
      <c r="V30079" s="17"/>
    </row>
    <row r="30080" spans="22:22" x14ac:dyDescent="0.35">
      <c r="V30080" s="17"/>
    </row>
    <row r="30081" spans="22:22" x14ac:dyDescent="0.35">
      <c r="V30081" s="17"/>
    </row>
    <row r="30082" spans="22:22" x14ac:dyDescent="0.35">
      <c r="V30082" s="17"/>
    </row>
    <row r="30083" spans="22:22" x14ac:dyDescent="0.35">
      <c r="V30083" s="17"/>
    </row>
    <row r="30084" spans="22:22" x14ac:dyDescent="0.35">
      <c r="V30084" s="17"/>
    </row>
    <row r="30085" spans="22:22" x14ac:dyDescent="0.35">
      <c r="V30085" s="17"/>
    </row>
    <row r="30086" spans="22:22" x14ac:dyDescent="0.35">
      <c r="V30086" s="17"/>
    </row>
    <row r="30087" spans="22:22" x14ac:dyDescent="0.35">
      <c r="V30087" s="17"/>
    </row>
    <row r="30088" spans="22:22" x14ac:dyDescent="0.35">
      <c r="V30088" s="17"/>
    </row>
    <row r="30089" spans="22:22" x14ac:dyDescent="0.35">
      <c r="V30089" s="17"/>
    </row>
    <row r="30090" spans="22:22" x14ac:dyDescent="0.35">
      <c r="V30090" s="17"/>
    </row>
    <row r="30091" spans="22:22" x14ac:dyDescent="0.35">
      <c r="V30091" s="17"/>
    </row>
    <row r="30092" spans="22:22" x14ac:dyDescent="0.35">
      <c r="V30092" s="17"/>
    </row>
    <row r="30093" spans="22:22" x14ac:dyDescent="0.35">
      <c r="V30093" s="17"/>
    </row>
    <row r="30094" spans="22:22" x14ac:dyDescent="0.35">
      <c r="V30094" s="17"/>
    </row>
    <row r="30095" spans="22:22" x14ac:dyDescent="0.35">
      <c r="V30095" s="17"/>
    </row>
    <row r="30096" spans="22:22" x14ac:dyDescent="0.35">
      <c r="V30096" s="17"/>
    </row>
    <row r="30097" spans="22:22" x14ac:dyDescent="0.35">
      <c r="V30097" s="17"/>
    </row>
    <row r="30098" spans="22:22" x14ac:dyDescent="0.35">
      <c r="V30098" s="17"/>
    </row>
    <row r="30099" spans="22:22" x14ac:dyDescent="0.35">
      <c r="V30099" s="17"/>
    </row>
    <row r="30100" spans="22:22" x14ac:dyDescent="0.35">
      <c r="V30100" s="17"/>
    </row>
    <row r="30101" spans="22:22" x14ac:dyDescent="0.35">
      <c r="V30101" s="17"/>
    </row>
    <row r="30102" spans="22:22" x14ac:dyDescent="0.35">
      <c r="V30102" s="17"/>
    </row>
    <row r="30103" spans="22:22" x14ac:dyDescent="0.35">
      <c r="V30103" s="17"/>
    </row>
    <row r="30104" spans="22:22" x14ac:dyDescent="0.35">
      <c r="V30104" s="17"/>
    </row>
    <row r="30105" spans="22:22" x14ac:dyDescent="0.35">
      <c r="V30105" s="17"/>
    </row>
    <row r="30106" spans="22:22" x14ac:dyDescent="0.35">
      <c r="V30106" s="17"/>
    </row>
    <row r="30107" spans="22:22" x14ac:dyDescent="0.35">
      <c r="V30107" s="17"/>
    </row>
    <row r="30108" spans="22:22" x14ac:dyDescent="0.35">
      <c r="V30108" s="17"/>
    </row>
    <row r="30109" spans="22:22" x14ac:dyDescent="0.35">
      <c r="V30109" s="17"/>
    </row>
    <row r="30110" spans="22:22" x14ac:dyDescent="0.35">
      <c r="V30110" s="17"/>
    </row>
    <row r="30111" spans="22:22" x14ac:dyDescent="0.35">
      <c r="V30111" s="17"/>
    </row>
    <row r="30112" spans="22:22" x14ac:dyDescent="0.35">
      <c r="V30112" s="17"/>
    </row>
    <row r="30113" spans="22:22" x14ac:dyDescent="0.35">
      <c r="V30113" s="17"/>
    </row>
    <row r="30114" spans="22:22" x14ac:dyDescent="0.35">
      <c r="V30114" s="17"/>
    </row>
    <row r="30115" spans="22:22" x14ac:dyDescent="0.35">
      <c r="V30115" s="17"/>
    </row>
    <row r="30116" spans="22:22" x14ac:dyDescent="0.35">
      <c r="V30116" s="17"/>
    </row>
    <row r="30117" spans="22:22" x14ac:dyDescent="0.35">
      <c r="V30117" s="17"/>
    </row>
    <row r="30118" spans="22:22" x14ac:dyDescent="0.35">
      <c r="V30118" s="17"/>
    </row>
    <row r="30119" spans="22:22" x14ac:dyDescent="0.35">
      <c r="V30119" s="17"/>
    </row>
    <row r="30120" spans="22:22" x14ac:dyDescent="0.35">
      <c r="V30120" s="17"/>
    </row>
    <row r="30121" spans="22:22" x14ac:dyDescent="0.35">
      <c r="V30121" s="17"/>
    </row>
    <row r="30122" spans="22:22" x14ac:dyDescent="0.35">
      <c r="V30122" s="17"/>
    </row>
    <row r="30123" spans="22:22" x14ac:dyDescent="0.35">
      <c r="V30123" s="17"/>
    </row>
    <row r="30124" spans="22:22" x14ac:dyDescent="0.35">
      <c r="V30124" s="17"/>
    </row>
    <row r="30125" spans="22:22" x14ac:dyDescent="0.35">
      <c r="V30125" s="17"/>
    </row>
    <row r="30126" spans="22:22" x14ac:dyDescent="0.35">
      <c r="V30126" s="17"/>
    </row>
    <row r="30127" spans="22:22" x14ac:dyDescent="0.35">
      <c r="V30127" s="17"/>
    </row>
    <row r="30128" spans="22:22" x14ac:dyDescent="0.35">
      <c r="V30128" s="17"/>
    </row>
    <row r="30129" spans="22:22" x14ac:dyDescent="0.35">
      <c r="V30129" s="17"/>
    </row>
    <row r="30130" spans="22:22" x14ac:dyDescent="0.35">
      <c r="V30130" s="17"/>
    </row>
    <row r="30131" spans="22:22" x14ac:dyDescent="0.35">
      <c r="V30131" s="17"/>
    </row>
    <row r="30132" spans="22:22" x14ac:dyDescent="0.35">
      <c r="V30132" s="17"/>
    </row>
    <row r="30133" spans="22:22" x14ac:dyDescent="0.35">
      <c r="V30133" s="17"/>
    </row>
    <row r="30134" spans="22:22" x14ac:dyDescent="0.35">
      <c r="V30134" s="17"/>
    </row>
    <row r="30135" spans="22:22" x14ac:dyDescent="0.35">
      <c r="V30135" s="17"/>
    </row>
    <row r="30136" spans="22:22" x14ac:dyDescent="0.35">
      <c r="V30136" s="17"/>
    </row>
    <row r="30137" spans="22:22" x14ac:dyDescent="0.35">
      <c r="V30137" s="17"/>
    </row>
    <row r="30138" spans="22:22" x14ac:dyDescent="0.35">
      <c r="V30138" s="17"/>
    </row>
    <row r="30139" spans="22:22" x14ac:dyDescent="0.35">
      <c r="V30139" s="17"/>
    </row>
    <row r="30140" spans="22:22" x14ac:dyDescent="0.35">
      <c r="V30140" s="17"/>
    </row>
    <row r="30141" spans="22:22" x14ac:dyDescent="0.35">
      <c r="V30141" s="17"/>
    </row>
    <row r="30142" spans="22:22" x14ac:dyDescent="0.35">
      <c r="V30142" s="17"/>
    </row>
    <row r="30143" spans="22:22" x14ac:dyDescent="0.35">
      <c r="V30143" s="17"/>
    </row>
    <row r="30144" spans="22:22" x14ac:dyDescent="0.35">
      <c r="V30144" s="17"/>
    </row>
    <row r="30145" spans="22:22" x14ac:dyDescent="0.35">
      <c r="V30145" s="17"/>
    </row>
    <row r="30146" spans="22:22" x14ac:dyDescent="0.35">
      <c r="V30146" s="17"/>
    </row>
    <row r="30147" spans="22:22" x14ac:dyDescent="0.35">
      <c r="V30147" s="17"/>
    </row>
    <row r="30148" spans="22:22" x14ac:dyDescent="0.35">
      <c r="V30148" s="17"/>
    </row>
    <row r="30149" spans="22:22" x14ac:dyDescent="0.35">
      <c r="V30149" s="17"/>
    </row>
    <row r="30150" spans="22:22" x14ac:dyDescent="0.35">
      <c r="V30150" s="17"/>
    </row>
    <row r="30151" spans="22:22" x14ac:dyDescent="0.35">
      <c r="V30151" s="17"/>
    </row>
    <row r="30152" spans="22:22" x14ac:dyDescent="0.35">
      <c r="V30152" s="17"/>
    </row>
    <row r="30153" spans="22:22" x14ac:dyDescent="0.35">
      <c r="V30153" s="17"/>
    </row>
    <row r="30154" spans="22:22" x14ac:dyDescent="0.35">
      <c r="V30154" s="17"/>
    </row>
    <row r="30155" spans="22:22" x14ac:dyDescent="0.35">
      <c r="V30155" s="17"/>
    </row>
    <row r="30156" spans="22:22" x14ac:dyDescent="0.35">
      <c r="V30156" s="17"/>
    </row>
    <row r="30157" spans="22:22" x14ac:dyDescent="0.35">
      <c r="V30157" s="17"/>
    </row>
    <row r="30158" spans="22:22" x14ac:dyDescent="0.35">
      <c r="V30158" s="17"/>
    </row>
    <row r="30159" spans="22:22" x14ac:dyDescent="0.35">
      <c r="V30159" s="17"/>
    </row>
    <row r="30160" spans="22:22" x14ac:dyDescent="0.35">
      <c r="V30160" s="17"/>
    </row>
    <row r="30161" spans="22:22" x14ac:dyDescent="0.35">
      <c r="V30161" s="17"/>
    </row>
    <row r="30162" spans="22:22" x14ac:dyDescent="0.35">
      <c r="V30162" s="17"/>
    </row>
    <row r="30163" spans="22:22" x14ac:dyDescent="0.35">
      <c r="V30163" s="17"/>
    </row>
    <row r="30164" spans="22:22" x14ac:dyDescent="0.35">
      <c r="V30164" s="17"/>
    </row>
    <row r="30165" spans="22:22" x14ac:dyDescent="0.35">
      <c r="V30165" s="17"/>
    </row>
    <row r="30166" spans="22:22" x14ac:dyDescent="0.35">
      <c r="V30166" s="17"/>
    </row>
    <row r="30167" spans="22:22" x14ac:dyDescent="0.35">
      <c r="V30167" s="17"/>
    </row>
    <row r="30168" spans="22:22" x14ac:dyDescent="0.35">
      <c r="V30168" s="17"/>
    </row>
    <row r="30169" spans="22:22" x14ac:dyDescent="0.35">
      <c r="V30169" s="17"/>
    </row>
    <row r="30170" spans="22:22" x14ac:dyDescent="0.35">
      <c r="V30170" s="17"/>
    </row>
    <row r="30171" spans="22:22" x14ac:dyDescent="0.35">
      <c r="V30171" s="17"/>
    </row>
    <row r="30172" spans="22:22" x14ac:dyDescent="0.35">
      <c r="V30172" s="17"/>
    </row>
    <row r="30173" spans="22:22" x14ac:dyDescent="0.35">
      <c r="V30173" s="17"/>
    </row>
    <row r="30174" spans="22:22" x14ac:dyDescent="0.35">
      <c r="V30174" s="17"/>
    </row>
    <row r="30175" spans="22:22" x14ac:dyDescent="0.35">
      <c r="V30175" s="17"/>
    </row>
    <row r="30176" spans="22:22" x14ac:dyDescent="0.35">
      <c r="V30176" s="17"/>
    </row>
    <row r="30177" spans="22:22" x14ac:dyDescent="0.35">
      <c r="V30177" s="17"/>
    </row>
    <row r="30178" spans="22:22" x14ac:dyDescent="0.35">
      <c r="V30178" s="17"/>
    </row>
    <row r="30179" spans="22:22" x14ac:dyDescent="0.35">
      <c r="V30179" s="17"/>
    </row>
    <row r="30180" spans="22:22" x14ac:dyDescent="0.35">
      <c r="V30180" s="17"/>
    </row>
    <row r="30181" spans="22:22" x14ac:dyDescent="0.35">
      <c r="V30181" s="17"/>
    </row>
    <row r="30182" spans="22:22" x14ac:dyDescent="0.35">
      <c r="V30182" s="17"/>
    </row>
    <row r="30183" spans="22:22" x14ac:dyDescent="0.35">
      <c r="V30183" s="17"/>
    </row>
    <row r="30184" spans="22:22" x14ac:dyDescent="0.35">
      <c r="V30184" s="17"/>
    </row>
    <row r="30185" spans="22:22" x14ac:dyDescent="0.35">
      <c r="V30185" s="17"/>
    </row>
    <row r="30186" spans="22:22" x14ac:dyDescent="0.35">
      <c r="V30186" s="17"/>
    </row>
    <row r="30187" spans="22:22" x14ac:dyDescent="0.35">
      <c r="V30187" s="17"/>
    </row>
    <row r="30188" spans="22:22" x14ac:dyDescent="0.35">
      <c r="V30188" s="17"/>
    </row>
    <row r="30189" spans="22:22" x14ac:dyDescent="0.35">
      <c r="V30189" s="17"/>
    </row>
    <row r="30190" spans="22:22" x14ac:dyDescent="0.35">
      <c r="V30190" s="17"/>
    </row>
    <row r="30191" spans="22:22" x14ac:dyDescent="0.35">
      <c r="V30191" s="17"/>
    </row>
    <row r="30192" spans="22:22" x14ac:dyDescent="0.35">
      <c r="V30192" s="17"/>
    </row>
    <row r="30193" spans="22:22" x14ac:dyDescent="0.35">
      <c r="V30193" s="17"/>
    </row>
    <row r="30194" spans="22:22" x14ac:dyDescent="0.35">
      <c r="V30194" s="17"/>
    </row>
    <row r="30195" spans="22:22" x14ac:dyDescent="0.35">
      <c r="V30195" s="17"/>
    </row>
    <row r="30196" spans="22:22" x14ac:dyDescent="0.35">
      <c r="V30196" s="17"/>
    </row>
    <row r="30197" spans="22:22" x14ac:dyDescent="0.35">
      <c r="V30197" s="17"/>
    </row>
    <row r="30198" spans="22:22" x14ac:dyDescent="0.35">
      <c r="V30198" s="17"/>
    </row>
    <row r="30199" spans="22:22" x14ac:dyDescent="0.35">
      <c r="V30199" s="17"/>
    </row>
    <row r="30200" spans="22:22" x14ac:dyDescent="0.35">
      <c r="V30200" s="17"/>
    </row>
    <row r="30201" spans="22:22" x14ac:dyDescent="0.35">
      <c r="V30201" s="17"/>
    </row>
    <row r="30202" spans="22:22" x14ac:dyDescent="0.35">
      <c r="V30202" s="17"/>
    </row>
    <row r="30203" spans="22:22" x14ac:dyDescent="0.35">
      <c r="V30203" s="17"/>
    </row>
    <row r="30204" spans="22:22" x14ac:dyDescent="0.35">
      <c r="V30204" s="17"/>
    </row>
    <row r="30205" spans="22:22" x14ac:dyDescent="0.35">
      <c r="V30205" s="17"/>
    </row>
    <row r="30206" spans="22:22" x14ac:dyDescent="0.35">
      <c r="V30206" s="17"/>
    </row>
    <row r="30207" spans="22:22" x14ac:dyDescent="0.35">
      <c r="V30207" s="17"/>
    </row>
    <row r="30208" spans="22:22" x14ac:dyDescent="0.35">
      <c r="V30208" s="17"/>
    </row>
    <row r="30209" spans="22:22" x14ac:dyDescent="0.35">
      <c r="V30209" s="17"/>
    </row>
    <row r="30210" spans="22:22" x14ac:dyDescent="0.35">
      <c r="V30210" s="17"/>
    </row>
    <row r="30211" spans="22:22" x14ac:dyDescent="0.35">
      <c r="V30211" s="17"/>
    </row>
    <row r="30212" spans="22:22" x14ac:dyDescent="0.35">
      <c r="V30212" s="17"/>
    </row>
    <row r="30213" spans="22:22" x14ac:dyDescent="0.35">
      <c r="V30213" s="17"/>
    </row>
    <row r="30214" spans="22:22" x14ac:dyDescent="0.35">
      <c r="V30214" s="17"/>
    </row>
    <row r="30215" spans="22:22" x14ac:dyDescent="0.35">
      <c r="V30215" s="17"/>
    </row>
    <row r="30216" spans="22:22" x14ac:dyDescent="0.35">
      <c r="V30216" s="17"/>
    </row>
    <row r="30217" spans="22:22" x14ac:dyDescent="0.35">
      <c r="V30217" s="17"/>
    </row>
    <row r="30218" spans="22:22" x14ac:dyDescent="0.35">
      <c r="V30218" s="17"/>
    </row>
    <row r="30219" spans="22:22" x14ac:dyDescent="0.35">
      <c r="V30219" s="17"/>
    </row>
    <row r="30220" spans="22:22" x14ac:dyDescent="0.35">
      <c r="V30220" s="17"/>
    </row>
    <row r="30221" spans="22:22" x14ac:dyDescent="0.35">
      <c r="V30221" s="17"/>
    </row>
    <row r="30222" spans="22:22" x14ac:dyDescent="0.35">
      <c r="V30222" s="17"/>
    </row>
    <row r="30223" spans="22:22" x14ac:dyDescent="0.35">
      <c r="V30223" s="17"/>
    </row>
    <row r="30224" spans="22:22" x14ac:dyDescent="0.35">
      <c r="V30224" s="17"/>
    </row>
    <row r="30225" spans="22:22" x14ac:dyDescent="0.35">
      <c r="V30225" s="17"/>
    </row>
    <row r="30226" spans="22:22" x14ac:dyDescent="0.35">
      <c r="V30226" s="17"/>
    </row>
    <row r="30227" spans="22:22" x14ac:dyDescent="0.35">
      <c r="V30227" s="17"/>
    </row>
    <row r="30228" spans="22:22" x14ac:dyDescent="0.35">
      <c r="V30228" s="17"/>
    </row>
    <row r="30229" spans="22:22" x14ac:dyDescent="0.35">
      <c r="V30229" s="17"/>
    </row>
    <row r="30230" spans="22:22" x14ac:dyDescent="0.35">
      <c r="V30230" s="17"/>
    </row>
    <row r="30231" spans="22:22" x14ac:dyDescent="0.35">
      <c r="V30231" s="17"/>
    </row>
    <row r="30232" spans="22:22" x14ac:dyDescent="0.35">
      <c r="V30232" s="17"/>
    </row>
    <row r="30233" spans="22:22" x14ac:dyDescent="0.35">
      <c r="V30233" s="17"/>
    </row>
    <row r="30234" spans="22:22" x14ac:dyDescent="0.35">
      <c r="V30234" s="17"/>
    </row>
    <row r="30235" spans="22:22" x14ac:dyDescent="0.35">
      <c r="V30235" s="17"/>
    </row>
    <row r="30236" spans="22:22" x14ac:dyDescent="0.35">
      <c r="V30236" s="17"/>
    </row>
    <row r="30237" spans="22:22" x14ac:dyDescent="0.35">
      <c r="V30237" s="17"/>
    </row>
    <row r="30238" spans="22:22" x14ac:dyDescent="0.35">
      <c r="V30238" s="17"/>
    </row>
    <row r="30239" spans="22:22" x14ac:dyDescent="0.35">
      <c r="V30239" s="17"/>
    </row>
    <row r="30240" spans="22:22" x14ac:dyDescent="0.35">
      <c r="V30240" s="17"/>
    </row>
    <row r="30241" spans="22:22" x14ac:dyDescent="0.35">
      <c r="V30241" s="17"/>
    </row>
    <row r="30242" spans="22:22" x14ac:dyDescent="0.35">
      <c r="V30242" s="17"/>
    </row>
    <row r="30243" spans="22:22" x14ac:dyDescent="0.35">
      <c r="V30243" s="17"/>
    </row>
    <row r="30244" spans="22:22" x14ac:dyDescent="0.35">
      <c r="V30244" s="17"/>
    </row>
    <row r="30245" spans="22:22" x14ac:dyDescent="0.35">
      <c r="V30245" s="17"/>
    </row>
    <row r="30246" spans="22:22" x14ac:dyDescent="0.35">
      <c r="V30246" s="17"/>
    </row>
    <row r="30247" spans="22:22" x14ac:dyDescent="0.35">
      <c r="V30247" s="17"/>
    </row>
    <row r="30248" spans="22:22" x14ac:dyDescent="0.35">
      <c r="V30248" s="17"/>
    </row>
    <row r="30249" spans="22:22" x14ac:dyDescent="0.35">
      <c r="V30249" s="17"/>
    </row>
    <row r="30250" spans="22:22" x14ac:dyDescent="0.35">
      <c r="V30250" s="17"/>
    </row>
    <row r="30251" spans="22:22" x14ac:dyDescent="0.35">
      <c r="V30251" s="17"/>
    </row>
    <row r="30252" spans="22:22" x14ac:dyDescent="0.35">
      <c r="V30252" s="17"/>
    </row>
    <row r="30253" spans="22:22" x14ac:dyDescent="0.35">
      <c r="V30253" s="17"/>
    </row>
    <row r="30254" spans="22:22" x14ac:dyDescent="0.35">
      <c r="V30254" s="17"/>
    </row>
    <row r="30255" spans="22:22" x14ac:dyDescent="0.35">
      <c r="V30255" s="17"/>
    </row>
    <row r="30256" spans="22:22" x14ac:dyDescent="0.35">
      <c r="V30256" s="17"/>
    </row>
    <row r="30257" spans="22:22" x14ac:dyDescent="0.35">
      <c r="V30257" s="17"/>
    </row>
    <row r="30258" spans="22:22" x14ac:dyDescent="0.35">
      <c r="V30258" s="17"/>
    </row>
    <row r="30259" spans="22:22" x14ac:dyDescent="0.35">
      <c r="V30259" s="17"/>
    </row>
    <row r="30260" spans="22:22" x14ac:dyDescent="0.35">
      <c r="V30260" s="17"/>
    </row>
    <row r="30261" spans="22:22" x14ac:dyDescent="0.35">
      <c r="V30261" s="17"/>
    </row>
    <row r="30262" spans="22:22" x14ac:dyDescent="0.35">
      <c r="V30262" s="17"/>
    </row>
    <row r="30263" spans="22:22" x14ac:dyDescent="0.35">
      <c r="V30263" s="17"/>
    </row>
    <row r="30264" spans="22:22" x14ac:dyDescent="0.35">
      <c r="V30264" s="17"/>
    </row>
    <row r="30265" spans="22:22" x14ac:dyDescent="0.35">
      <c r="V30265" s="17"/>
    </row>
    <row r="30266" spans="22:22" x14ac:dyDescent="0.35">
      <c r="V30266" s="17"/>
    </row>
    <row r="30267" spans="22:22" x14ac:dyDescent="0.35">
      <c r="V30267" s="17"/>
    </row>
    <row r="30268" spans="22:22" x14ac:dyDescent="0.35">
      <c r="V30268" s="17"/>
    </row>
    <row r="30269" spans="22:22" x14ac:dyDescent="0.35">
      <c r="V30269" s="17"/>
    </row>
    <row r="30270" spans="22:22" x14ac:dyDescent="0.35">
      <c r="V30270" s="17"/>
    </row>
    <row r="30271" spans="22:22" x14ac:dyDescent="0.35">
      <c r="V30271" s="17"/>
    </row>
    <row r="30272" spans="22:22" x14ac:dyDescent="0.35">
      <c r="V30272" s="17"/>
    </row>
    <row r="30273" spans="22:22" x14ac:dyDescent="0.35">
      <c r="V30273" s="17"/>
    </row>
    <row r="30274" spans="22:22" x14ac:dyDescent="0.35">
      <c r="V30274" s="17"/>
    </row>
    <row r="30275" spans="22:22" x14ac:dyDescent="0.35">
      <c r="V30275" s="17"/>
    </row>
    <row r="30276" spans="22:22" x14ac:dyDescent="0.35">
      <c r="V30276" s="17"/>
    </row>
    <row r="30277" spans="22:22" x14ac:dyDescent="0.35">
      <c r="V30277" s="17"/>
    </row>
    <row r="30278" spans="22:22" x14ac:dyDescent="0.35">
      <c r="V30278" s="17"/>
    </row>
    <row r="30279" spans="22:22" x14ac:dyDescent="0.35">
      <c r="V30279" s="17"/>
    </row>
    <row r="30280" spans="22:22" x14ac:dyDescent="0.35">
      <c r="V30280" s="17"/>
    </row>
    <row r="30281" spans="22:22" x14ac:dyDescent="0.35">
      <c r="V30281" s="17"/>
    </row>
    <row r="30282" spans="22:22" x14ac:dyDescent="0.35">
      <c r="V30282" s="17"/>
    </row>
    <row r="30283" spans="22:22" x14ac:dyDescent="0.35">
      <c r="V30283" s="17"/>
    </row>
    <row r="30284" spans="22:22" x14ac:dyDescent="0.35">
      <c r="V30284" s="17"/>
    </row>
    <row r="30285" spans="22:22" x14ac:dyDescent="0.35">
      <c r="V30285" s="17"/>
    </row>
    <row r="30286" spans="22:22" x14ac:dyDescent="0.35">
      <c r="V30286" s="17"/>
    </row>
    <row r="30287" spans="22:22" x14ac:dyDescent="0.35">
      <c r="V30287" s="17"/>
    </row>
    <row r="30288" spans="22:22" x14ac:dyDescent="0.35">
      <c r="V30288" s="17"/>
    </row>
    <row r="30289" spans="22:22" x14ac:dyDescent="0.35">
      <c r="V30289" s="17"/>
    </row>
    <row r="30290" spans="22:22" x14ac:dyDescent="0.35">
      <c r="V30290" s="17"/>
    </row>
    <row r="30291" spans="22:22" x14ac:dyDescent="0.35">
      <c r="V30291" s="17"/>
    </row>
    <row r="30292" spans="22:22" x14ac:dyDescent="0.35">
      <c r="V30292" s="17"/>
    </row>
    <row r="30293" spans="22:22" x14ac:dyDescent="0.35">
      <c r="V30293" s="17"/>
    </row>
    <row r="30294" spans="22:22" x14ac:dyDescent="0.35">
      <c r="V30294" s="17"/>
    </row>
    <row r="30295" spans="22:22" x14ac:dyDescent="0.35">
      <c r="V30295" s="17"/>
    </row>
    <row r="30296" spans="22:22" x14ac:dyDescent="0.35">
      <c r="V30296" s="17"/>
    </row>
    <row r="30297" spans="22:22" x14ac:dyDescent="0.35">
      <c r="V30297" s="17"/>
    </row>
    <row r="30298" spans="22:22" x14ac:dyDescent="0.35">
      <c r="V30298" s="17"/>
    </row>
    <row r="30299" spans="22:22" x14ac:dyDescent="0.35">
      <c r="V30299" s="17"/>
    </row>
    <row r="30300" spans="22:22" x14ac:dyDescent="0.35">
      <c r="V30300" s="17"/>
    </row>
    <row r="30301" spans="22:22" x14ac:dyDescent="0.35">
      <c r="V30301" s="17"/>
    </row>
    <row r="30302" spans="22:22" x14ac:dyDescent="0.35">
      <c r="V30302" s="17"/>
    </row>
    <row r="30303" spans="22:22" x14ac:dyDescent="0.35">
      <c r="V30303" s="17"/>
    </row>
    <row r="30304" spans="22:22" x14ac:dyDescent="0.35">
      <c r="V30304" s="17"/>
    </row>
    <row r="30305" spans="22:22" x14ac:dyDescent="0.35">
      <c r="V30305" s="17"/>
    </row>
    <row r="30306" spans="22:22" x14ac:dyDescent="0.35">
      <c r="V30306" s="17"/>
    </row>
    <row r="30307" spans="22:22" x14ac:dyDescent="0.35">
      <c r="V30307" s="17"/>
    </row>
    <row r="30308" spans="22:22" x14ac:dyDescent="0.35">
      <c r="V30308" s="17"/>
    </row>
    <row r="30309" spans="22:22" x14ac:dyDescent="0.35">
      <c r="V30309" s="17"/>
    </row>
    <row r="30310" spans="22:22" x14ac:dyDescent="0.35">
      <c r="V30310" s="17"/>
    </row>
    <row r="30311" spans="22:22" x14ac:dyDescent="0.35">
      <c r="V30311" s="17"/>
    </row>
    <row r="30312" spans="22:22" x14ac:dyDescent="0.35">
      <c r="V30312" s="17"/>
    </row>
    <row r="30313" spans="22:22" x14ac:dyDescent="0.35">
      <c r="V30313" s="17"/>
    </row>
    <row r="30314" spans="22:22" x14ac:dyDescent="0.35">
      <c r="V30314" s="17"/>
    </row>
    <row r="30315" spans="22:22" x14ac:dyDescent="0.35">
      <c r="V30315" s="17"/>
    </row>
    <row r="30316" spans="22:22" x14ac:dyDescent="0.35">
      <c r="V30316" s="17"/>
    </row>
    <row r="30317" spans="22:22" x14ac:dyDescent="0.35">
      <c r="V30317" s="17"/>
    </row>
    <row r="30318" spans="22:22" x14ac:dyDescent="0.35">
      <c r="V30318" s="17"/>
    </row>
    <row r="30319" spans="22:22" x14ac:dyDescent="0.35">
      <c r="V30319" s="17"/>
    </row>
    <row r="30320" spans="22:22" x14ac:dyDescent="0.35">
      <c r="V30320" s="17"/>
    </row>
    <row r="30321" spans="22:22" x14ac:dyDescent="0.35">
      <c r="V30321" s="17"/>
    </row>
    <row r="30322" spans="22:22" x14ac:dyDescent="0.35">
      <c r="V30322" s="17"/>
    </row>
    <row r="30323" spans="22:22" x14ac:dyDescent="0.35">
      <c r="V30323" s="17"/>
    </row>
    <row r="30324" spans="22:22" x14ac:dyDescent="0.35">
      <c r="V30324" s="17"/>
    </row>
    <row r="30325" spans="22:22" x14ac:dyDescent="0.35">
      <c r="V30325" s="17"/>
    </row>
    <row r="30326" spans="22:22" x14ac:dyDescent="0.35">
      <c r="V30326" s="17"/>
    </row>
    <row r="30327" spans="22:22" x14ac:dyDescent="0.35">
      <c r="V30327" s="17"/>
    </row>
    <row r="30328" spans="22:22" x14ac:dyDescent="0.35">
      <c r="V30328" s="17"/>
    </row>
    <row r="30329" spans="22:22" x14ac:dyDescent="0.35">
      <c r="V30329" s="17"/>
    </row>
    <row r="30330" spans="22:22" x14ac:dyDescent="0.35">
      <c r="V30330" s="17"/>
    </row>
    <row r="30331" spans="22:22" x14ac:dyDescent="0.35">
      <c r="V30331" s="17"/>
    </row>
    <row r="30332" spans="22:22" x14ac:dyDescent="0.35">
      <c r="V30332" s="17"/>
    </row>
    <row r="30333" spans="22:22" x14ac:dyDescent="0.35">
      <c r="V30333" s="17"/>
    </row>
    <row r="30334" spans="22:22" x14ac:dyDescent="0.35">
      <c r="V30334" s="17"/>
    </row>
    <row r="30335" spans="22:22" x14ac:dyDescent="0.35">
      <c r="V30335" s="17"/>
    </row>
    <row r="30336" spans="22:22" x14ac:dyDescent="0.35">
      <c r="V30336" s="17"/>
    </row>
    <row r="30337" spans="22:22" x14ac:dyDescent="0.35">
      <c r="V30337" s="17"/>
    </row>
    <row r="30338" spans="22:22" x14ac:dyDescent="0.35">
      <c r="V30338" s="17"/>
    </row>
    <row r="30339" spans="22:22" x14ac:dyDescent="0.35">
      <c r="V30339" s="17"/>
    </row>
    <row r="30340" spans="22:22" x14ac:dyDescent="0.35">
      <c r="V30340" s="17"/>
    </row>
    <row r="30341" spans="22:22" x14ac:dyDescent="0.35">
      <c r="V30341" s="17"/>
    </row>
    <row r="30342" spans="22:22" x14ac:dyDescent="0.35">
      <c r="V30342" s="17"/>
    </row>
    <row r="30343" spans="22:22" x14ac:dyDescent="0.35">
      <c r="V30343" s="17"/>
    </row>
    <row r="30344" spans="22:22" x14ac:dyDescent="0.35">
      <c r="V30344" s="17"/>
    </row>
    <row r="30345" spans="22:22" x14ac:dyDescent="0.35">
      <c r="V30345" s="17"/>
    </row>
    <row r="30346" spans="22:22" x14ac:dyDescent="0.35">
      <c r="V30346" s="17"/>
    </row>
    <row r="30347" spans="22:22" x14ac:dyDescent="0.35">
      <c r="V30347" s="17"/>
    </row>
    <row r="30348" spans="22:22" x14ac:dyDescent="0.35">
      <c r="V30348" s="17"/>
    </row>
    <row r="30349" spans="22:22" x14ac:dyDescent="0.35">
      <c r="V30349" s="17"/>
    </row>
    <row r="30350" spans="22:22" x14ac:dyDescent="0.35">
      <c r="V30350" s="17"/>
    </row>
    <row r="30351" spans="22:22" x14ac:dyDescent="0.35">
      <c r="V30351" s="17"/>
    </row>
    <row r="30352" spans="22:22" x14ac:dyDescent="0.35">
      <c r="V30352" s="17"/>
    </row>
    <row r="30353" spans="22:22" x14ac:dyDescent="0.35">
      <c r="V30353" s="17"/>
    </row>
    <row r="30354" spans="22:22" x14ac:dyDescent="0.35">
      <c r="V30354" s="17"/>
    </row>
    <row r="30355" spans="22:22" x14ac:dyDescent="0.35">
      <c r="V30355" s="17"/>
    </row>
    <row r="30356" spans="22:22" x14ac:dyDescent="0.35">
      <c r="V30356" s="17"/>
    </row>
    <row r="30357" spans="22:22" x14ac:dyDescent="0.35">
      <c r="V30357" s="17"/>
    </row>
    <row r="30358" spans="22:22" x14ac:dyDescent="0.35">
      <c r="V30358" s="17"/>
    </row>
    <row r="30359" spans="22:22" x14ac:dyDescent="0.35">
      <c r="V30359" s="17"/>
    </row>
    <row r="30360" spans="22:22" x14ac:dyDescent="0.35">
      <c r="V30360" s="17"/>
    </row>
    <row r="30361" spans="22:22" x14ac:dyDescent="0.35">
      <c r="V30361" s="17"/>
    </row>
    <row r="30362" spans="22:22" x14ac:dyDescent="0.35">
      <c r="V30362" s="17"/>
    </row>
    <row r="30363" spans="22:22" x14ac:dyDescent="0.35">
      <c r="V30363" s="17"/>
    </row>
    <row r="30364" spans="22:22" x14ac:dyDescent="0.35">
      <c r="V30364" s="17"/>
    </row>
    <row r="30365" spans="22:22" x14ac:dyDescent="0.35">
      <c r="V30365" s="17"/>
    </row>
    <row r="30366" spans="22:22" x14ac:dyDescent="0.35">
      <c r="V30366" s="17"/>
    </row>
    <row r="30367" spans="22:22" x14ac:dyDescent="0.35">
      <c r="V30367" s="17"/>
    </row>
    <row r="30368" spans="22:22" x14ac:dyDescent="0.35">
      <c r="V30368" s="17"/>
    </row>
    <row r="30369" spans="22:22" x14ac:dyDescent="0.35">
      <c r="V30369" s="17"/>
    </row>
    <row r="30370" spans="22:22" x14ac:dyDescent="0.35">
      <c r="V30370" s="17"/>
    </row>
    <row r="30371" spans="22:22" x14ac:dyDescent="0.35">
      <c r="V30371" s="17"/>
    </row>
    <row r="30372" spans="22:22" x14ac:dyDescent="0.35">
      <c r="V30372" s="17"/>
    </row>
    <row r="30373" spans="22:22" x14ac:dyDescent="0.35">
      <c r="V30373" s="17"/>
    </row>
    <row r="30374" spans="22:22" x14ac:dyDescent="0.35">
      <c r="V30374" s="17"/>
    </row>
    <row r="30375" spans="22:22" x14ac:dyDescent="0.35">
      <c r="V30375" s="17"/>
    </row>
    <row r="30376" spans="22:22" x14ac:dyDescent="0.35">
      <c r="V30376" s="17"/>
    </row>
    <row r="30377" spans="22:22" x14ac:dyDescent="0.35">
      <c r="V30377" s="17"/>
    </row>
    <row r="30378" spans="22:22" x14ac:dyDescent="0.35">
      <c r="V30378" s="17"/>
    </row>
    <row r="30379" spans="22:22" x14ac:dyDescent="0.35">
      <c r="V30379" s="17"/>
    </row>
    <row r="30380" spans="22:22" x14ac:dyDescent="0.35">
      <c r="V30380" s="17"/>
    </row>
    <row r="30381" spans="22:22" x14ac:dyDescent="0.35">
      <c r="V30381" s="17"/>
    </row>
    <row r="30382" spans="22:22" x14ac:dyDescent="0.35">
      <c r="V30382" s="17"/>
    </row>
    <row r="30383" spans="22:22" x14ac:dyDescent="0.35">
      <c r="V30383" s="17"/>
    </row>
    <row r="30384" spans="22:22" x14ac:dyDescent="0.35">
      <c r="V30384" s="17"/>
    </row>
    <row r="30385" spans="22:22" x14ac:dyDescent="0.35">
      <c r="V30385" s="17"/>
    </row>
    <row r="30386" spans="22:22" x14ac:dyDescent="0.35">
      <c r="V30386" s="17"/>
    </row>
    <row r="30387" spans="22:22" x14ac:dyDescent="0.35">
      <c r="V30387" s="17"/>
    </row>
    <row r="30388" spans="22:22" x14ac:dyDescent="0.35">
      <c r="V30388" s="17"/>
    </row>
    <row r="30389" spans="22:22" x14ac:dyDescent="0.35">
      <c r="V30389" s="17"/>
    </row>
    <row r="30390" spans="22:22" x14ac:dyDescent="0.35">
      <c r="V30390" s="17"/>
    </row>
    <row r="30391" spans="22:22" x14ac:dyDescent="0.35">
      <c r="V30391" s="17"/>
    </row>
    <row r="30392" spans="22:22" x14ac:dyDescent="0.35">
      <c r="V30392" s="17"/>
    </row>
    <row r="30393" spans="22:22" x14ac:dyDescent="0.35">
      <c r="V30393" s="17"/>
    </row>
    <row r="30394" spans="22:22" x14ac:dyDescent="0.35">
      <c r="V30394" s="17"/>
    </row>
    <row r="30395" spans="22:22" x14ac:dyDescent="0.35">
      <c r="V30395" s="17"/>
    </row>
    <row r="30396" spans="22:22" x14ac:dyDescent="0.35">
      <c r="V30396" s="17"/>
    </row>
    <row r="30397" spans="22:22" x14ac:dyDescent="0.35">
      <c r="V30397" s="17"/>
    </row>
    <row r="30398" spans="22:22" x14ac:dyDescent="0.35">
      <c r="V30398" s="17"/>
    </row>
    <row r="30399" spans="22:22" x14ac:dyDescent="0.35">
      <c r="V30399" s="17"/>
    </row>
    <row r="30400" spans="22:22" x14ac:dyDescent="0.35">
      <c r="V30400" s="17"/>
    </row>
    <row r="30401" spans="22:22" x14ac:dyDescent="0.35">
      <c r="V30401" s="17"/>
    </row>
    <row r="30402" spans="22:22" x14ac:dyDescent="0.35">
      <c r="V30402" s="17"/>
    </row>
    <row r="30403" spans="22:22" x14ac:dyDescent="0.35">
      <c r="V30403" s="17"/>
    </row>
    <row r="30404" spans="22:22" x14ac:dyDescent="0.35">
      <c r="V30404" s="17"/>
    </row>
    <row r="30405" spans="22:22" x14ac:dyDescent="0.35">
      <c r="V30405" s="17"/>
    </row>
    <row r="30406" spans="22:22" x14ac:dyDescent="0.35">
      <c r="V30406" s="17"/>
    </row>
    <row r="30407" spans="22:22" x14ac:dyDescent="0.35">
      <c r="V30407" s="17"/>
    </row>
    <row r="30408" spans="22:22" x14ac:dyDescent="0.35">
      <c r="V30408" s="17"/>
    </row>
    <row r="30409" spans="22:22" x14ac:dyDescent="0.35">
      <c r="V30409" s="17"/>
    </row>
    <row r="30410" spans="22:22" x14ac:dyDescent="0.35">
      <c r="V30410" s="17"/>
    </row>
    <row r="30411" spans="22:22" x14ac:dyDescent="0.35">
      <c r="V30411" s="17"/>
    </row>
    <row r="30412" spans="22:22" x14ac:dyDescent="0.35">
      <c r="V30412" s="17"/>
    </row>
    <row r="30413" spans="22:22" x14ac:dyDescent="0.35">
      <c r="V30413" s="17"/>
    </row>
    <row r="30414" spans="22:22" x14ac:dyDescent="0.35">
      <c r="V30414" s="17"/>
    </row>
    <row r="30415" spans="22:22" x14ac:dyDescent="0.35">
      <c r="V30415" s="17"/>
    </row>
    <row r="30416" spans="22:22" x14ac:dyDescent="0.35">
      <c r="V30416" s="17"/>
    </row>
    <row r="30417" spans="22:22" x14ac:dyDescent="0.35">
      <c r="V30417" s="17"/>
    </row>
    <row r="30418" spans="22:22" x14ac:dyDescent="0.35">
      <c r="V30418" s="17"/>
    </row>
    <row r="30419" spans="22:22" x14ac:dyDescent="0.35">
      <c r="V30419" s="17"/>
    </row>
    <row r="30420" spans="22:22" x14ac:dyDescent="0.35">
      <c r="V30420" s="17"/>
    </row>
    <row r="30421" spans="22:22" x14ac:dyDescent="0.35">
      <c r="V30421" s="17"/>
    </row>
    <row r="30422" spans="22:22" x14ac:dyDescent="0.35">
      <c r="V30422" s="17"/>
    </row>
    <row r="30423" spans="22:22" x14ac:dyDescent="0.35">
      <c r="V30423" s="17"/>
    </row>
    <row r="30424" spans="22:22" x14ac:dyDescent="0.35">
      <c r="V30424" s="17"/>
    </row>
    <row r="30425" spans="22:22" x14ac:dyDescent="0.35">
      <c r="V30425" s="17"/>
    </row>
    <row r="30426" spans="22:22" x14ac:dyDescent="0.35">
      <c r="V30426" s="17"/>
    </row>
    <row r="30427" spans="22:22" x14ac:dyDescent="0.35">
      <c r="V30427" s="17"/>
    </row>
    <row r="30428" spans="22:22" x14ac:dyDescent="0.35">
      <c r="V30428" s="17"/>
    </row>
    <row r="30429" spans="22:22" x14ac:dyDescent="0.35">
      <c r="V30429" s="17"/>
    </row>
    <row r="30430" spans="22:22" x14ac:dyDescent="0.35">
      <c r="V30430" s="17"/>
    </row>
    <row r="30431" spans="22:22" x14ac:dyDescent="0.35">
      <c r="V30431" s="17"/>
    </row>
    <row r="30432" spans="22:22" x14ac:dyDescent="0.35">
      <c r="V30432" s="17"/>
    </row>
    <row r="30433" spans="22:22" x14ac:dyDescent="0.35">
      <c r="V30433" s="17"/>
    </row>
    <row r="30434" spans="22:22" x14ac:dyDescent="0.35">
      <c r="V30434" s="17"/>
    </row>
    <row r="30435" spans="22:22" x14ac:dyDescent="0.35">
      <c r="V30435" s="17"/>
    </row>
    <row r="30436" spans="22:22" x14ac:dyDescent="0.35">
      <c r="V30436" s="17"/>
    </row>
    <row r="30437" spans="22:22" x14ac:dyDescent="0.35">
      <c r="V30437" s="17"/>
    </row>
    <row r="30438" spans="22:22" x14ac:dyDescent="0.35">
      <c r="V30438" s="17"/>
    </row>
    <row r="30439" spans="22:22" x14ac:dyDescent="0.35">
      <c r="V30439" s="17"/>
    </row>
    <row r="30440" spans="22:22" x14ac:dyDescent="0.35">
      <c r="V30440" s="17"/>
    </row>
    <row r="30441" spans="22:22" x14ac:dyDescent="0.35">
      <c r="V30441" s="17"/>
    </row>
    <row r="30442" spans="22:22" x14ac:dyDescent="0.35">
      <c r="V30442" s="17"/>
    </row>
    <row r="30443" spans="22:22" x14ac:dyDescent="0.35">
      <c r="V30443" s="17"/>
    </row>
    <row r="30444" spans="22:22" x14ac:dyDescent="0.35">
      <c r="V30444" s="17"/>
    </row>
    <row r="30445" spans="22:22" x14ac:dyDescent="0.35">
      <c r="V30445" s="17"/>
    </row>
    <row r="30446" spans="22:22" x14ac:dyDescent="0.35">
      <c r="V30446" s="17"/>
    </row>
    <row r="30447" spans="22:22" x14ac:dyDescent="0.35">
      <c r="V30447" s="17"/>
    </row>
    <row r="30448" spans="22:22" x14ac:dyDescent="0.35">
      <c r="V30448" s="17"/>
    </row>
    <row r="30449" spans="22:22" x14ac:dyDescent="0.35">
      <c r="V30449" s="17"/>
    </row>
    <row r="30450" spans="22:22" x14ac:dyDescent="0.35">
      <c r="V30450" s="17"/>
    </row>
    <row r="30451" spans="22:22" x14ac:dyDescent="0.35">
      <c r="V30451" s="17"/>
    </row>
    <row r="30452" spans="22:22" x14ac:dyDescent="0.35">
      <c r="V30452" s="17"/>
    </row>
    <row r="30453" spans="22:22" x14ac:dyDescent="0.35">
      <c r="V30453" s="17"/>
    </row>
    <row r="30454" spans="22:22" x14ac:dyDescent="0.35">
      <c r="V30454" s="17"/>
    </row>
    <row r="30455" spans="22:22" x14ac:dyDescent="0.35">
      <c r="V30455" s="17"/>
    </row>
    <row r="30456" spans="22:22" x14ac:dyDescent="0.35">
      <c r="V30456" s="17"/>
    </row>
    <row r="30457" spans="22:22" x14ac:dyDescent="0.35">
      <c r="V30457" s="17"/>
    </row>
    <row r="30458" spans="22:22" x14ac:dyDescent="0.35">
      <c r="V30458" s="17"/>
    </row>
    <row r="30459" spans="22:22" x14ac:dyDescent="0.35">
      <c r="V30459" s="17"/>
    </row>
    <row r="30460" spans="22:22" x14ac:dyDescent="0.35">
      <c r="V30460" s="17"/>
    </row>
    <row r="30461" spans="22:22" x14ac:dyDescent="0.35">
      <c r="V30461" s="17"/>
    </row>
    <row r="30462" spans="22:22" x14ac:dyDescent="0.35">
      <c r="V30462" s="17"/>
    </row>
    <row r="30463" spans="22:22" x14ac:dyDescent="0.35">
      <c r="V30463" s="17"/>
    </row>
    <row r="30464" spans="22:22" x14ac:dyDescent="0.35">
      <c r="V30464" s="17"/>
    </row>
    <row r="30465" spans="22:22" x14ac:dyDescent="0.35">
      <c r="V30465" s="17"/>
    </row>
    <row r="30466" spans="22:22" x14ac:dyDescent="0.35">
      <c r="V30466" s="17"/>
    </row>
    <row r="30467" spans="22:22" x14ac:dyDescent="0.35">
      <c r="V30467" s="17"/>
    </row>
    <row r="30468" spans="22:22" x14ac:dyDescent="0.35">
      <c r="V30468" s="17"/>
    </row>
    <row r="30469" spans="22:22" x14ac:dyDescent="0.35">
      <c r="V30469" s="17"/>
    </row>
    <row r="30470" spans="22:22" x14ac:dyDescent="0.35">
      <c r="V30470" s="17"/>
    </row>
    <row r="30471" spans="22:22" x14ac:dyDescent="0.35">
      <c r="V30471" s="17"/>
    </row>
    <row r="30472" spans="22:22" x14ac:dyDescent="0.35">
      <c r="V30472" s="17"/>
    </row>
    <row r="30473" spans="22:22" x14ac:dyDescent="0.35">
      <c r="V30473" s="17"/>
    </row>
    <row r="30474" spans="22:22" x14ac:dyDescent="0.35">
      <c r="V30474" s="17"/>
    </row>
    <row r="30475" spans="22:22" x14ac:dyDescent="0.35">
      <c r="V30475" s="17"/>
    </row>
    <row r="30476" spans="22:22" x14ac:dyDescent="0.35">
      <c r="V30476" s="17"/>
    </row>
    <row r="30477" spans="22:22" x14ac:dyDescent="0.35">
      <c r="V30477" s="17"/>
    </row>
    <row r="30478" spans="22:22" x14ac:dyDescent="0.35">
      <c r="V30478" s="17"/>
    </row>
    <row r="30479" spans="22:22" x14ac:dyDescent="0.35">
      <c r="V30479" s="17"/>
    </row>
    <row r="30480" spans="22:22" x14ac:dyDescent="0.35">
      <c r="V30480" s="17"/>
    </row>
    <row r="30481" spans="22:22" x14ac:dyDescent="0.35">
      <c r="V30481" s="17"/>
    </row>
    <row r="30482" spans="22:22" x14ac:dyDescent="0.35">
      <c r="V30482" s="17"/>
    </row>
    <row r="30483" spans="22:22" x14ac:dyDescent="0.35">
      <c r="V30483" s="17"/>
    </row>
    <row r="30484" spans="22:22" x14ac:dyDescent="0.35">
      <c r="V30484" s="17"/>
    </row>
    <row r="30485" spans="22:22" x14ac:dyDescent="0.35">
      <c r="V30485" s="17"/>
    </row>
    <row r="30486" spans="22:22" x14ac:dyDescent="0.35">
      <c r="V30486" s="17"/>
    </row>
    <row r="30487" spans="22:22" x14ac:dyDescent="0.35">
      <c r="V30487" s="17"/>
    </row>
    <row r="30488" spans="22:22" x14ac:dyDescent="0.35">
      <c r="V30488" s="17"/>
    </row>
    <row r="30489" spans="22:22" x14ac:dyDescent="0.35">
      <c r="V30489" s="17"/>
    </row>
    <row r="30490" spans="22:22" x14ac:dyDescent="0.35">
      <c r="V30490" s="17"/>
    </row>
    <row r="30491" spans="22:22" x14ac:dyDescent="0.35">
      <c r="V30491" s="17"/>
    </row>
    <row r="30492" spans="22:22" x14ac:dyDescent="0.35">
      <c r="V30492" s="17"/>
    </row>
    <row r="30493" spans="22:22" x14ac:dyDescent="0.35">
      <c r="V30493" s="17"/>
    </row>
    <row r="30494" spans="22:22" x14ac:dyDescent="0.35">
      <c r="V30494" s="17"/>
    </row>
    <row r="30495" spans="22:22" x14ac:dyDescent="0.35">
      <c r="V30495" s="17"/>
    </row>
    <row r="30496" spans="22:22" x14ac:dyDescent="0.35">
      <c r="V30496" s="17"/>
    </row>
    <row r="30497" spans="22:22" x14ac:dyDescent="0.35">
      <c r="V30497" s="17"/>
    </row>
    <row r="30498" spans="22:22" x14ac:dyDescent="0.35">
      <c r="V30498" s="17"/>
    </row>
    <row r="30499" spans="22:22" x14ac:dyDescent="0.35">
      <c r="V30499" s="17"/>
    </row>
    <row r="30500" spans="22:22" x14ac:dyDescent="0.35">
      <c r="V30500" s="17"/>
    </row>
    <row r="30501" spans="22:22" x14ac:dyDescent="0.35">
      <c r="V30501" s="17"/>
    </row>
    <row r="30502" spans="22:22" x14ac:dyDescent="0.35">
      <c r="V30502" s="17"/>
    </row>
    <row r="30503" spans="22:22" x14ac:dyDescent="0.35">
      <c r="V30503" s="17"/>
    </row>
    <row r="30504" spans="22:22" x14ac:dyDescent="0.35">
      <c r="V30504" s="17"/>
    </row>
    <row r="30505" spans="22:22" x14ac:dyDescent="0.35">
      <c r="V30505" s="17"/>
    </row>
    <row r="30506" spans="22:22" x14ac:dyDescent="0.35">
      <c r="V30506" s="17"/>
    </row>
    <row r="30507" spans="22:22" x14ac:dyDescent="0.35">
      <c r="V30507" s="17"/>
    </row>
    <row r="30508" spans="22:22" x14ac:dyDescent="0.35">
      <c r="V30508" s="17"/>
    </row>
    <row r="30509" spans="22:22" x14ac:dyDescent="0.35">
      <c r="V30509" s="17"/>
    </row>
    <row r="30510" spans="22:22" x14ac:dyDescent="0.35">
      <c r="V30510" s="17"/>
    </row>
    <row r="30511" spans="22:22" x14ac:dyDescent="0.35">
      <c r="V30511" s="17"/>
    </row>
    <row r="30512" spans="22:22" x14ac:dyDescent="0.35">
      <c r="V30512" s="17"/>
    </row>
    <row r="30513" spans="22:22" x14ac:dyDescent="0.35">
      <c r="V30513" s="17"/>
    </row>
    <row r="30514" spans="22:22" x14ac:dyDescent="0.35">
      <c r="V30514" s="17"/>
    </row>
    <row r="30515" spans="22:22" x14ac:dyDescent="0.35">
      <c r="V30515" s="17"/>
    </row>
    <row r="30516" spans="22:22" x14ac:dyDescent="0.35">
      <c r="V30516" s="17"/>
    </row>
    <row r="30517" spans="22:22" x14ac:dyDescent="0.35">
      <c r="V30517" s="17"/>
    </row>
    <row r="30518" spans="22:22" x14ac:dyDescent="0.35">
      <c r="V30518" s="17"/>
    </row>
    <row r="30519" spans="22:22" x14ac:dyDescent="0.35">
      <c r="V30519" s="17"/>
    </row>
    <row r="30520" spans="22:22" x14ac:dyDescent="0.35">
      <c r="V30520" s="17"/>
    </row>
    <row r="30521" spans="22:22" x14ac:dyDescent="0.35">
      <c r="V30521" s="17"/>
    </row>
    <row r="30522" spans="22:22" x14ac:dyDescent="0.35">
      <c r="V30522" s="17"/>
    </row>
    <row r="30523" spans="22:22" x14ac:dyDescent="0.35">
      <c r="V30523" s="17"/>
    </row>
    <row r="30524" spans="22:22" x14ac:dyDescent="0.35">
      <c r="V30524" s="17"/>
    </row>
    <row r="30525" spans="22:22" x14ac:dyDescent="0.35">
      <c r="V30525" s="17"/>
    </row>
    <row r="30526" spans="22:22" x14ac:dyDescent="0.35">
      <c r="V30526" s="17"/>
    </row>
    <row r="30527" spans="22:22" x14ac:dyDescent="0.35">
      <c r="V30527" s="17"/>
    </row>
    <row r="30528" spans="22:22" x14ac:dyDescent="0.35">
      <c r="V30528" s="17"/>
    </row>
    <row r="30529" spans="22:22" x14ac:dyDescent="0.35">
      <c r="V30529" s="17"/>
    </row>
    <row r="30530" spans="22:22" x14ac:dyDescent="0.35">
      <c r="V30530" s="17"/>
    </row>
    <row r="30531" spans="22:22" x14ac:dyDescent="0.35">
      <c r="V30531" s="17"/>
    </row>
    <row r="30532" spans="22:22" x14ac:dyDescent="0.35">
      <c r="V30532" s="17"/>
    </row>
    <row r="30533" spans="22:22" x14ac:dyDescent="0.35">
      <c r="V30533" s="17"/>
    </row>
    <row r="30534" spans="22:22" x14ac:dyDescent="0.35">
      <c r="V30534" s="17"/>
    </row>
    <row r="30535" spans="22:22" x14ac:dyDescent="0.35">
      <c r="V30535" s="17"/>
    </row>
    <row r="30536" spans="22:22" x14ac:dyDescent="0.35">
      <c r="V30536" s="17"/>
    </row>
    <row r="30537" spans="22:22" x14ac:dyDescent="0.35">
      <c r="V30537" s="17"/>
    </row>
    <row r="30538" spans="22:22" x14ac:dyDescent="0.35">
      <c r="V30538" s="17"/>
    </row>
    <row r="30539" spans="22:22" x14ac:dyDescent="0.35">
      <c r="V30539" s="17"/>
    </row>
    <row r="30540" spans="22:22" x14ac:dyDescent="0.35">
      <c r="V30540" s="17"/>
    </row>
    <row r="30541" spans="22:22" x14ac:dyDescent="0.35">
      <c r="V30541" s="17"/>
    </row>
    <row r="30542" spans="22:22" x14ac:dyDescent="0.35">
      <c r="V30542" s="17"/>
    </row>
    <row r="30543" spans="22:22" x14ac:dyDescent="0.35">
      <c r="V30543" s="17"/>
    </row>
    <row r="30544" spans="22:22" x14ac:dyDescent="0.35">
      <c r="V30544" s="17"/>
    </row>
    <row r="30545" spans="22:22" x14ac:dyDescent="0.35">
      <c r="V30545" s="17"/>
    </row>
    <row r="30546" spans="22:22" x14ac:dyDescent="0.35">
      <c r="V30546" s="17"/>
    </row>
    <row r="30547" spans="22:22" x14ac:dyDescent="0.35">
      <c r="V30547" s="17"/>
    </row>
    <row r="30548" spans="22:22" x14ac:dyDescent="0.35">
      <c r="V30548" s="17"/>
    </row>
    <row r="30549" spans="22:22" x14ac:dyDescent="0.35">
      <c r="V30549" s="17"/>
    </row>
    <row r="30550" spans="22:22" x14ac:dyDescent="0.35">
      <c r="V30550" s="17"/>
    </row>
    <row r="30551" spans="22:22" x14ac:dyDescent="0.35">
      <c r="V30551" s="17"/>
    </row>
    <row r="30552" spans="22:22" x14ac:dyDescent="0.35">
      <c r="V30552" s="17"/>
    </row>
    <row r="30553" spans="22:22" x14ac:dyDescent="0.35">
      <c r="V30553" s="17"/>
    </row>
    <row r="30554" spans="22:22" x14ac:dyDescent="0.35">
      <c r="V30554" s="17"/>
    </row>
    <row r="30555" spans="22:22" x14ac:dyDescent="0.35">
      <c r="V30555" s="17"/>
    </row>
    <row r="30556" spans="22:22" x14ac:dyDescent="0.35">
      <c r="V30556" s="17"/>
    </row>
    <row r="30557" spans="22:22" x14ac:dyDescent="0.35">
      <c r="V30557" s="17"/>
    </row>
    <row r="30558" spans="22:22" x14ac:dyDescent="0.35">
      <c r="V30558" s="17"/>
    </row>
    <row r="30559" spans="22:22" x14ac:dyDescent="0.35">
      <c r="V30559" s="17"/>
    </row>
    <row r="30560" spans="22:22" x14ac:dyDescent="0.35">
      <c r="V30560" s="17"/>
    </row>
    <row r="30561" spans="22:22" x14ac:dyDescent="0.35">
      <c r="V30561" s="17"/>
    </row>
    <row r="30562" spans="22:22" x14ac:dyDescent="0.35">
      <c r="V30562" s="17"/>
    </row>
    <row r="30563" spans="22:22" x14ac:dyDescent="0.35">
      <c r="V30563" s="17"/>
    </row>
    <row r="30564" spans="22:22" x14ac:dyDescent="0.35">
      <c r="V30564" s="17"/>
    </row>
    <row r="30565" spans="22:22" x14ac:dyDescent="0.35">
      <c r="V30565" s="17"/>
    </row>
    <row r="30566" spans="22:22" x14ac:dyDescent="0.35">
      <c r="V30566" s="17"/>
    </row>
    <row r="30567" spans="22:22" x14ac:dyDescent="0.35">
      <c r="V30567" s="17"/>
    </row>
    <row r="30568" spans="22:22" x14ac:dyDescent="0.35">
      <c r="V30568" s="17"/>
    </row>
    <row r="30569" spans="22:22" x14ac:dyDescent="0.35">
      <c r="V30569" s="17"/>
    </row>
    <row r="30570" spans="22:22" x14ac:dyDescent="0.35">
      <c r="V30570" s="17"/>
    </row>
    <row r="30571" spans="22:22" x14ac:dyDescent="0.35">
      <c r="V30571" s="17"/>
    </row>
    <row r="30572" spans="22:22" x14ac:dyDescent="0.35">
      <c r="V30572" s="17"/>
    </row>
    <row r="30573" spans="22:22" x14ac:dyDescent="0.35">
      <c r="V30573" s="17"/>
    </row>
    <row r="30574" spans="22:22" x14ac:dyDescent="0.35">
      <c r="V30574" s="17"/>
    </row>
    <row r="30575" spans="22:22" x14ac:dyDescent="0.35">
      <c r="V30575" s="17"/>
    </row>
    <row r="30576" spans="22:22" x14ac:dyDescent="0.35">
      <c r="V30576" s="17"/>
    </row>
    <row r="30577" spans="22:22" x14ac:dyDescent="0.35">
      <c r="V30577" s="17"/>
    </row>
    <row r="30578" spans="22:22" x14ac:dyDescent="0.35">
      <c r="V30578" s="17"/>
    </row>
    <row r="30579" spans="22:22" x14ac:dyDescent="0.35">
      <c r="V30579" s="17"/>
    </row>
    <row r="30580" spans="22:22" x14ac:dyDescent="0.35">
      <c r="V30580" s="17"/>
    </row>
    <row r="30581" spans="22:22" x14ac:dyDescent="0.35">
      <c r="V30581" s="17"/>
    </row>
    <row r="30582" spans="22:22" x14ac:dyDescent="0.35">
      <c r="V30582" s="17"/>
    </row>
    <row r="30583" spans="22:22" x14ac:dyDescent="0.35">
      <c r="V30583" s="17"/>
    </row>
    <row r="30584" spans="22:22" x14ac:dyDescent="0.35">
      <c r="V30584" s="17"/>
    </row>
    <row r="30585" spans="22:22" x14ac:dyDescent="0.35">
      <c r="V30585" s="17"/>
    </row>
    <row r="30586" spans="22:22" x14ac:dyDescent="0.35">
      <c r="V30586" s="17"/>
    </row>
    <row r="30587" spans="22:22" x14ac:dyDescent="0.35">
      <c r="V30587" s="17"/>
    </row>
    <row r="30588" spans="22:22" x14ac:dyDescent="0.35">
      <c r="V30588" s="17"/>
    </row>
    <row r="30589" spans="22:22" x14ac:dyDescent="0.35">
      <c r="V30589" s="17"/>
    </row>
    <row r="30590" spans="22:22" x14ac:dyDescent="0.35">
      <c r="V30590" s="17"/>
    </row>
    <row r="30591" spans="22:22" x14ac:dyDescent="0.35">
      <c r="V30591" s="17"/>
    </row>
    <row r="30592" spans="22:22" x14ac:dyDescent="0.35">
      <c r="V30592" s="17"/>
    </row>
    <row r="30593" spans="22:22" x14ac:dyDescent="0.35">
      <c r="V30593" s="17"/>
    </row>
    <row r="30594" spans="22:22" x14ac:dyDescent="0.35">
      <c r="V30594" s="17"/>
    </row>
    <row r="30595" spans="22:22" x14ac:dyDescent="0.35">
      <c r="V30595" s="17"/>
    </row>
    <row r="30596" spans="22:22" x14ac:dyDescent="0.35">
      <c r="V30596" s="17"/>
    </row>
    <row r="30597" spans="22:22" x14ac:dyDescent="0.35">
      <c r="V30597" s="17"/>
    </row>
    <row r="30598" spans="22:22" x14ac:dyDescent="0.35">
      <c r="V30598" s="17"/>
    </row>
    <row r="30599" spans="22:22" x14ac:dyDescent="0.35">
      <c r="V30599" s="17"/>
    </row>
    <row r="30600" spans="22:22" x14ac:dyDescent="0.35">
      <c r="V30600" s="17"/>
    </row>
    <row r="30601" spans="22:22" x14ac:dyDescent="0.35">
      <c r="V30601" s="17"/>
    </row>
    <row r="30602" spans="22:22" x14ac:dyDescent="0.35">
      <c r="V30602" s="17"/>
    </row>
    <row r="30603" spans="22:22" x14ac:dyDescent="0.35">
      <c r="V30603" s="17"/>
    </row>
    <row r="30604" spans="22:22" x14ac:dyDescent="0.35">
      <c r="V30604" s="17"/>
    </row>
    <row r="30605" spans="22:22" x14ac:dyDescent="0.35">
      <c r="V30605" s="17"/>
    </row>
    <row r="30606" spans="22:22" x14ac:dyDescent="0.35">
      <c r="V30606" s="17"/>
    </row>
    <row r="30607" spans="22:22" x14ac:dyDescent="0.35">
      <c r="V30607" s="17"/>
    </row>
    <row r="30608" spans="22:22" x14ac:dyDescent="0.35">
      <c r="V30608" s="17"/>
    </row>
    <row r="30609" spans="22:22" x14ac:dyDescent="0.35">
      <c r="V30609" s="17"/>
    </row>
    <row r="30610" spans="22:22" x14ac:dyDescent="0.35">
      <c r="V30610" s="17"/>
    </row>
    <row r="30611" spans="22:22" x14ac:dyDescent="0.35">
      <c r="V30611" s="17"/>
    </row>
    <row r="30612" spans="22:22" x14ac:dyDescent="0.35">
      <c r="V30612" s="17"/>
    </row>
    <row r="30613" spans="22:22" x14ac:dyDescent="0.35">
      <c r="V30613" s="17"/>
    </row>
    <row r="30614" spans="22:22" x14ac:dyDescent="0.35">
      <c r="V30614" s="17"/>
    </row>
    <row r="30615" spans="22:22" x14ac:dyDescent="0.35">
      <c r="V30615" s="17"/>
    </row>
    <row r="30616" spans="22:22" x14ac:dyDescent="0.35">
      <c r="V30616" s="17"/>
    </row>
    <row r="30617" spans="22:22" x14ac:dyDescent="0.35">
      <c r="V30617" s="17"/>
    </row>
    <row r="30618" spans="22:22" x14ac:dyDescent="0.35">
      <c r="V30618" s="17"/>
    </row>
    <row r="30619" spans="22:22" x14ac:dyDescent="0.35">
      <c r="V30619" s="17"/>
    </row>
    <row r="30620" spans="22:22" x14ac:dyDescent="0.35">
      <c r="V30620" s="17"/>
    </row>
    <row r="30621" spans="22:22" x14ac:dyDescent="0.35">
      <c r="V30621" s="17"/>
    </row>
    <row r="30622" spans="22:22" x14ac:dyDescent="0.35">
      <c r="V30622" s="17"/>
    </row>
    <row r="30623" spans="22:22" x14ac:dyDescent="0.35">
      <c r="V30623" s="17"/>
    </row>
    <row r="30624" spans="22:22" x14ac:dyDescent="0.35">
      <c r="V30624" s="17"/>
    </row>
    <row r="30625" spans="22:22" x14ac:dyDescent="0.35">
      <c r="V30625" s="17"/>
    </row>
    <row r="30626" spans="22:22" x14ac:dyDescent="0.35">
      <c r="V30626" s="17"/>
    </row>
    <row r="30627" spans="22:22" x14ac:dyDescent="0.35">
      <c r="V30627" s="17"/>
    </row>
    <row r="30628" spans="22:22" x14ac:dyDescent="0.35">
      <c r="V30628" s="17"/>
    </row>
    <row r="30629" spans="22:22" x14ac:dyDescent="0.35">
      <c r="V30629" s="17"/>
    </row>
    <row r="30630" spans="22:22" x14ac:dyDescent="0.35">
      <c r="V30630" s="17"/>
    </row>
    <row r="30631" spans="22:22" x14ac:dyDescent="0.35">
      <c r="V30631" s="17"/>
    </row>
    <row r="30632" spans="22:22" x14ac:dyDescent="0.35">
      <c r="V30632" s="17"/>
    </row>
    <row r="30633" spans="22:22" x14ac:dyDescent="0.35">
      <c r="V30633" s="17"/>
    </row>
    <row r="30634" spans="22:22" x14ac:dyDescent="0.35">
      <c r="V30634" s="17"/>
    </row>
    <row r="30635" spans="22:22" x14ac:dyDescent="0.35">
      <c r="V30635" s="17"/>
    </row>
    <row r="30636" spans="22:22" x14ac:dyDescent="0.35">
      <c r="V30636" s="17"/>
    </row>
    <row r="30637" spans="22:22" x14ac:dyDescent="0.35">
      <c r="V30637" s="17"/>
    </row>
    <row r="30638" spans="22:22" x14ac:dyDescent="0.35">
      <c r="V30638" s="17"/>
    </row>
    <row r="30639" spans="22:22" x14ac:dyDescent="0.35">
      <c r="V30639" s="17"/>
    </row>
    <row r="30640" spans="22:22" x14ac:dyDescent="0.35">
      <c r="V30640" s="17"/>
    </row>
    <row r="30641" spans="22:22" x14ac:dyDescent="0.35">
      <c r="V30641" s="17"/>
    </row>
    <row r="30642" spans="22:22" x14ac:dyDescent="0.35">
      <c r="V30642" s="17"/>
    </row>
    <row r="30643" spans="22:22" x14ac:dyDescent="0.35">
      <c r="V30643" s="17"/>
    </row>
    <row r="30644" spans="22:22" x14ac:dyDescent="0.35">
      <c r="V30644" s="17"/>
    </row>
    <row r="30645" spans="22:22" x14ac:dyDescent="0.35">
      <c r="V30645" s="17"/>
    </row>
    <row r="30646" spans="22:22" x14ac:dyDescent="0.35">
      <c r="V30646" s="17"/>
    </row>
    <row r="30647" spans="22:22" x14ac:dyDescent="0.35">
      <c r="V30647" s="17"/>
    </row>
    <row r="30648" spans="22:22" x14ac:dyDescent="0.35">
      <c r="V30648" s="17"/>
    </row>
    <row r="30649" spans="22:22" x14ac:dyDescent="0.35">
      <c r="V30649" s="17"/>
    </row>
    <row r="30650" spans="22:22" x14ac:dyDescent="0.35">
      <c r="V30650" s="17"/>
    </row>
    <row r="30651" spans="22:22" x14ac:dyDescent="0.35">
      <c r="V30651" s="17"/>
    </row>
    <row r="30652" spans="22:22" x14ac:dyDescent="0.35">
      <c r="V30652" s="17"/>
    </row>
    <row r="30653" spans="22:22" x14ac:dyDescent="0.35">
      <c r="V30653" s="17"/>
    </row>
    <row r="30654" spans="22:22" x14ac:dyDescent="0.35">
      <c r="V30654" s="17"/>
    </row>
    <row r="30655" spans="22:22" x14ac:dyDescent="0.35">
      <c r="V30655" s="17"/>
    </row>
    <row r="30656" spans="22:22" x14ac:dyDescent="0.35">
      <c r="V30656" s="17"/>
    </row>
    <row r="30657" spans="22:22" x14ac:dyDescent="0.35">
      <c r="V30657" s="17"/>
    </row>
    <row r="30658" spans="22:22" x14ac:dyDescent="0.35">
      <c r="V30658" s="17"/>
    </row>
    <row r="30659" spans="22:22" x14ac:dyDescent="0.35">
      <c r="V30659" s="17"/>
    </row>
    <row r="30660" spans="22:22" x14ac:dyDescent="0.35">
      <c r="V30660" s="17"/>
    </row>
    <row r="30661" spans="22:22" x14ac:dyDescent="0.35">
      <c r="V30661" s="17"/>
    </row>
    <row r="30662" spans="22:22" x14ac:dyDescent="0.35">
      <c r="V30662" s="17"/>
    </row>
    <row r="30663" spans="22:22" x14ac:dyDescent="0.35">
      <c r="V30663" s="17"/>
    </row>
    <row r="30664" spans="22:22" x14ac:dyDescent="0.35">
      <c r="V30664" s="17"/>
    </row>
    <row r="30665" spans="22:22" x14ac:dyDescent="0.35">
      <c r="V30665" s="17"/>
    </row>
    <row r="30666" spans="22:22" x14ac:dyDescent="0.35">
      <c r="V30666" s="17"/>
    </row>
    <row r="30667" spans="22:22" x14ac:dyDescent="0.35">
      <c r="V30667" s="17"/>
    </row>
    <row r="30668" spans="22:22" x14ac:dyDescent="0.35">
      <c r="V30668" s="17"/>
    </row>
    <row r="30669" spans="22:22" x14ac:dyDescent="0.35">
      <c r="V30669" s="17"/>
    </row>
    <row r="30670" spans="22:22" x14ac:dyDescent="0.35">
      <c r="V30670" s="17"/>
    </row>
    <row r="30671" spans="22:22" x14ac:dyDescent="0.35">
      <c r="V30671" s="17"/>
    </row>
    <row r="30672" spans="22:22" x14ac:dyDescent="0.35">
      <c r="V30672" s="17"/>
    </row>
    <row r="30673" spans="22:22" x14ac:dyDescent="0.35">
      <c r="V30673" s="17"/>
    </row>
    <row r="30674" spans="22:22" x14ac:dyDescent="0.35">
      <c r="V30674" s="17"/>
    </row>
    <row r="30675" spans="22:22" x14ac:dyDescent="0.35">
      <c r="V30675" s="17"/>
    </row>
    <row r="30676" spans="22:22" x14ac:dyDescent="0.35">
      <c r="V30676" s="17"/>
    </row>
    <row r="30677" spans="22:22" x14ac:dyDescent="0.35">
      <c r="V30677" s="17"/>
    </row>
    <row r="30678" spans="22:22" x14ac:dyDescent="0.35">
      <c r="V30678" s="17"/>
    </row>
    <row r="30679" spans="22:22" x14ac:dyDescent="0.35">
      <c r="V30679" s="17"/>
    </row>
    <row r="30680" spans="22:22" x14ac:dyDescent="0.35">
      <c r="V30680" s="17"/>
    </row>
    <row r="30681" spans="22:22" x14ac:dyDescent="0.35">
      <c r="V30681" s="17"/>
    </row>
    <row r="30682" spans="22:22" x14ac:dyDescent="0.35">
      <c r="V30682" s="17"/>
    </row>
    <row r="30683" spans="22:22" x14ac:dyDescent="0.35">
      <c r="V30683" s="17"/>
    </row>
    <row r="30684" spans="22:22" x14ac:dyDescent="0.35">
      <c r="V30684" s="17"/>
    </row>
    <row r="30685" spans="22:22" x14ac:dyDescent="0.35">
      <c r="V30685" s="17"/>
    </row>
    <row r="30686" spans="22:22" x14ac:dyDescent="0.35">
      <c r="V30686" s="17"/>
    </row>
    <row r="30687" spans="22:22" x14ac:dyDescent="0.35">
      <c r="V30687" s="17"/>
    </row>
    <row r="30688" spans="22:22" x14ac:dyDescent="0.35">
      <c r="V30688" s="17"/>
    </row>
    <row r="30689" spans="22:22" x14ac:dyDescent="0.35">
      <c r="V30689" s="17"/>
    </row>
    <row r="30690" spans="22:22" x14ac:dyDescent="0.35">
      <c r="V30690" s="17"/>
    </row>
    <row r="30691" spans="22:22" x14ac:dyDescent="0.35">
      <c r="V30691" s="17"/>
    </row>
    <row r="30692" spans="22:22" x14ac:dyDescent="0.35">
      <c r="V30692" s="17"/>
    </row>
    <row r="30693" spans="22:22" x14ac:dyDescent="0.35">
      <c r="V30693" s="17"/>
    </row>
    <row r="30694" spans="22:22" x14ac:dyDescent="0.35">
      <c r="V30694" s="17"/>
    </row>
    <row r="30695" spans="22:22" x14ac:dyDescent="0.35">
      <c r="V30695" s="17"/>
    </row>
    <row r="30696" spans="22:22" x14ac:dyDescent="0.35">
      <c r="V30696" s="17"/>
    </row>
    <row r="30697" spans="22:22" x14ac:dyDescent="0.35">
      <c r="V30697" s="17"/>
    </row>
    <row r="30698" spans="22:22" x14ac:dyDescent="0.35">
      <c r="V30698" s="17"/>
    </row>
    <row r="30699" spans="22:22" x14ac:dyDescent="0.35">
      <c r="V30699" s="17"/>
    </row>
    <row r="30700" spans="22:22" x14ac:dyDescent="0.35">
      <c r="V30700" s="17"/>
    </row>
    <row r="30701" spans="22:22" x14ac:dyDescent="0.35">
      <c r="V30701" s="17"/>
    </row>
    <row r="30702" spans="22:22" x14ac:dyDescent="0.35">
      <c r="V30702" s="17"/>
    </row>
    <row r="30703" spans="22:22" x14ac:dyDescent="0.35">
      <c r="V30703" s="17"/>
    </row>
    <row r="30704" spans="22:22" x14ac:dyDescent="0.35">
      <c r="V30704" s="17"/>
    </row>
    <row r="30705" spans="22:22" x14ac:dyDescent="0.35">
      <c r="V30705" s="17"/>
    </row>
    <row r="30706" spans="22:22" x14ac:dyDescent="0.35">
      <c r="V30706" s="17"/>
    </row>
    <row r="30707" spans="22:22" x14ac:dyDescent="0.35">
      <c r="V30707" s="17"/>
    </row>
    <row r="30708" spans="22:22" x14ac:dyDescent="0.35">
      <c r="V30708" s="17"/>
    </row>
    <row r="30709" spans="22:22" x14ac:dyDescent="0.35">
      <c r="V30709" s="17"/>
    </row>
    <row r="30710" spans="22:22" x14ac:dyDescent="0.35">
      <c r="V30710" s="17"/>
    </row>
    <row r="30711" spans="22:22" x14ac:dyDescent="0.35">
      <c r="V30711" s="17"/>
    </row>
    <row r="30712" spans="22:22" x14ac:dyDescent="0.35">
      <c r="V30712" s="17"/>
    </row>
    <row r="30713" spans="22:22" x14ac:dyDescent="0.35">
      <c r="V30713" s="17"/>
    </row>
    <row r="30714" spans="22:22" x14ac:dyDescent="0.35">
      <c r="V30714" s="17"/>
    </row>
    <row r="30715" spans="22:22" x14ac:dyDescent="0.35">
      <c r="V30715" s="17"/>
    </row>
    <row r="30716" spans="22:22" x14ac:dyDescent="0.35">
      <c r="V30716" s="17"/>
    </row>
    <row r="30717" spans="22:22" x14ac:dyDescent="0.35">
      <c r="V30717" s="17"/>
    </row>
    <row r="30718" spans="22:22" x14ac:dyDescent="0.35">
      <c r="V30718" s="17"/>
    </row>
    <row r="30719" spans="22:22" x14ac:dyDescent="0.35">
      <c r="V30719" s="17"/>
    </row>
    <row r="30720" spans="22:22" x14ac:dyDescent="0.35">
      <c r="V30720" s="17"/>
    </row>
    <row r="30721" spans="22:22" x14ac:dyDescent="0.35">
      <c r="V30721" s="17"/>
    </row>
    <row r="30722" spans="22:22" x14ac:dyDescent="0.35">
      <c r="V30722" s="17"/>
    </row>
    <row r="30723" spans="22:22" x14ac:dyDescent="0.35">
      <c r="V30723" s="17"/>
    </row>
    <row r="30724" spans="22:22" x14ac:dyDescent="0.35">
      <c r="V30724" s="17"/>
    </row>
    <row r="30725" spans="22:22" x14ac:dyDescent="0.35">
      <c r="V30725" s="17"/>
    </row>
    <row r="30726" spans="22:22" x14ac:dyDescent="0.35">
      <c r="V30726" s="17"/>
    </row>
    <row r="30727" spans="22:22" x14ac:dyDescent="0.35">
      <c r="V30727" s="17"/>
    </row>
    <row r="30728" spans="22:22" x14ac:dyDescent="0.35">
      <c r="V30728" s="17"/>
    </row>
    <row r="30729" spans="22:22" x14ac:dyDescent="0.35">
      <c r="V30729" s="17"/>
    </row>
    <row r="30730" spans="22:22" x14ac:dyDescent="0.35">
      <c r="V30730" s="17"/>
    </row>
    <row r="30731" spans="22:22" x14ac:dyDescent="0.35">
      <c r="V30731" s="17"/>
    </row>
    <row r="30732" spans="22:22" x14ac:dyDescent="0.35">
      <c r="V30732" s="17"/>
    </row>
    <row r="30733" spans="22:22" x14ac:dyDescent="0.35">
      <c r="V30733" s="17"/>
    </row>
    <row r="30734" spans="22:22" x14ac:dyDescent="0.35">
      <c r="V30734" s="17"/>
    </row>
    <row r="30735" spans="22:22" x14ac:dyDescent="0.35">
      <c r="V30735" s="17"/>
    </row>
    <row r="30736" spans="22:22" x14ac:dyDescent="0.35">
      <c r="V30736" s="17"/>
    </row>
    <row r="30737" spans="22:22" x14ac:dyDescent="0.35">
      <c r="V30737" s="17"/>
    </row>
    <row r="30738" spans="22:22" x14ac:dyDescent="0.35">
      <c r="V30738" s="17"/>
    </row>
    <row r="30739" spans="22:22" x14ac:dyDescent="0.35">
      <c r="V30739" s="17"/>
    </row>
    <row r="30740" spans="22:22" x14ac:dyDescent="0.35">
      <c r="V30740" s="17"/>
    </row>
    <row r="30741" spans="22:22" x14ac:dyDescent="0.35">
      <c r="V30741" s="17"/>
    </row>
    <row r="30742" spans="22:22" x14ac:dyDescent="0.35">
      <c r="V30742" s="17"/>
    </row>
    <row r="30743" spans="22:22" x14ac:dyDescent="0.35">
      <c r="V30743" s="17"/>
    </row>
    <row r="30744" spans="22:22" x14ac:dyDescent="0.35">
      <c r="V30744" s="17"/>
    </row>
    <row r="30745" spans="22:22" x14ac:dyDescent="0.35">
      <c r="V30745" s="17"/>
    </row>
    <row r="30746" spans="22:22" x14ac:dyDescent="0.35">
      <c r="V30746" s="17"/>
    </row>
    <row r="30747" spans="22:22" x14ac:dyDescent="0.35">
      <c r="V30747" s="17"/>
    </row>
    <row r="30748" spans="22:22" x14ac:dyDescent="0.35">
      <c r="V30748" s="17"/>
    </row>
    <row r="30749" spans="22:22" x14ac:dyDescent="0.35">
      <c r="V30749" s="17"/>
    </row>
    <row r="30750" spans="22:22" x14ac:dyDescent="0.35">
      <c r="V30750" s="17"/>
    </row>
    <row r="30751" spans="22:22" x14ac:dyDescent="0.35">
      <c r="V30751" s="17"/>
    </row>
    <row r="30752" spans="22:22" x14ac:dyDescent="0.35">
      <c r="V30752" s="17"/>
    </row>
    <row r="30753" spans="22:22" x14ac:dyDescent="0.35">
      <c r="V30753" s="17"/>
    </row>
    <row r="30754" spans="22:22" x14ac:dyDescent="0.35">
      <c r="V30754" s="17"/>
    </row>
    <row r="30755" spans="22:22" x14ac:dyDescent="0.35">
      <c r="V30755" s="17"/>
    </row>
    <row r="30756" spans="22:22" x14ac:dyDescent="0.35">
      <c r="V30756" s="17"/>
    </row>
    <row r="30757" spans="22:22" x14ac:dyDescent="0.35">
      <c r="V30757" s="17"/>
    </row>
    <row r="30758" spans="22:22" x14ac:dyDescent="0.35">
      <c r="V30758" s="17"/>
    </row>
    <row r="30759" spans="22:22" x14ac:dyDescent="0.35">
      <c r="V30759" s="17"/>
    </row>
    <row r="30760" spans="22:22" x14ac:dyDescent="0.35">
      <c r="V30760" s="17"/>
    </row>
    <row r="30761" spans="22:22" x14ac:dyDescent="0.35">
      <c r="V30761" s="17"/>
    </row>
    <row r="30762" spans="22:22" x14ac:dyDescent="0.35">
      <c r="V30762" s="17"/>
    </row>
    <row r="30763" spans="22:22" x14ac:dyDescent="0.35">
      <c r="V30763" s="17"/>
    </row>
    <row r="30764" spans="22:22" x14ac:dyDescent="0.35">
      <c r="V30764" s="17"/>
    </row>
    <row r="30765" spans="22:22" x14ac:dyDescent="0.35">
      <c r="V30765" s="17"/>
    </row>
    <row r="30766" spans="22:22" x14ac:dyDescent="0.35">
      <c r="V30766" s="17"/>
    </row>
    <row r="30767" spans="22:22" x14ac:dyDescent="0.35">
      <c r="V30767" s="17"/>
    </row>
    <row r="30768" spans="22:22" x14ac:dyDescent="0.35">
      <c r="V30768" s="17"/>
    </row>
    <row r="30769" spans="22:22" x14ac:dyDescent="0.35">
      <c r="V30769" s="17"/>
    </row>
    <row r="30770" spans="22:22" x14ac:dyDescent="0.35">
      <c r="V30770" s="17"/>
    </row>
    <row r="30771" spans="22:22" x14ac:dyDescent="0.35">
      <c r="V30771" s="17"/>
    </row>
    <row r="30772" spans="22:22" x14ac:dyDescent="0.35">
      <c r="V30772" s="17"/>
    </row>
    <row r="30773" spans="22:22" x14ac:dyDescent="0.35">
      <c r="V30773" s="17"/>
    </row>
    <row r="30774" spans="22:22" x14ac:dyDescent="0.35">
      <c r="V30774" s="17"/>
    </row>
    <row r="30775" spans="22:22" x14ac:dyDescent="0.35">
      <c r="V30775" s="17"/>
    </row>
    <row r="30776" spans="22:22" x14ac:dyDescent="0.35">
      <c r="V30776" s="17"/>
    </row>
    <row r="30777" spans="22:22" x14ac:dyDescent="0.35">
      <c r="V30777" s="17"/>
    </row>
    <row r="30778" spans="22:22" x14ac:dyDescent="0.35">
      <c r="V30778" s="17"/>
    </row>
    <row r="30779" spans="22:22" x14ac:dyDescent="0.35">
      <c r="V30779" s="17"/>
    </row>
    <row r="30780" spans="22:22" x14ac:dyDescent="0.35">
      <c r="V30780" s="17"/>
    </row>
    <row r="30781" spans="22:22" x14ac:dyDescent="0.35">
      <c r="V30781" s="17"/>
    </row>
    <row r="30782" spans="22:22" x14ac:dyDescent="0.35">
      <c r="V30782" s="17"/>
    </row>
    <row r="30783" spans="22:22" x14ac:dyDescent="0.35">
      <c r="V30783" s="17"/>
    </row>
    <row r="30784" spans="22:22" x14ac:dyDescent="0.35">
      <c r="V30784" s="17"/>
    </row>
    <row r="30785" spans="22:22" x14ac:dyDescent="0.35">
      <c r="V30785" s="17"/>
    </row>
    <row r="30786" spans="22:22" x14ac:dyDescent="0.35">
      <c r="V30786" s="17"/>
    </row>
    <row r="30787" spans="22:22" x14ac:dyDescent="0.35">
      <c r="V30787" s="17"/>
    </row>
    <row r="30788" spans="22:22" x14ac:dyDescent="0.35">
      <c r="V30788" s="17"/>
    </row>
    <row r="30789" spans="22:22" x14ac:dyDescent="0.35">
      <c r="V30789" s="17"/>
    </row>
    <row r="30790" spans="22:22" x14ac:dyDescent="0.35">
      <c r="V30790" s="17"/>
    </row>
    <row r="30791" spans="22:22" x14ac:dyDescent="0.35">
      <c r="V30791" s="17"/>
    </row>
    <row r="30792" spans="22:22" x14ac:dyDescent="0.35">
      <c r="V30792" s="17"/>
    </row>
    <row r="30793" spans="22:22" x14ac:dyDescent="0.35">
      <c r="V30793" s="17"/>
    </row>
    <row r="30794" spans="22:22" x14ac:dyDescent="0.35">
      <c r="V30794" s="17"/>
    </row>
    <row r="30795" spans="22:22" x14ac:dyDescent="0.35">
      <c r="V30795" s="17"/>
    </row>
    <row r="30796" spans="22:22" x14ac:dyDescent="0.35">
      <c r="V30796" s="17"/>
    </row>
    <row r="30797" spans="22:22" x14ac:dyDescent="0.35">
      <c r="V30797" s="17"/>
    </row>
    <row r="30798" spans="22:22" x14ac:dyDescent="0.35">
      <c r="V30798" s="17"/>
    </row>
    <row r="30799" spans="22:22" x14ac:dyDescent="0.35">
      <c r="V30799" s="17"/>
    </row>
    <row r="30800" spans="22:22" x14ac:dyDescent="0.35">
      <c r="V30800" s="17"/>
    </row>
    <row r="30801" spans="22:22" x14ac:dyDescent="0.35">
      <c r="V30801" s="17"/>
    </row>
    <row r="30802" spans="22:22" x14ac:dyDescent="0.35">
      <c r="V30802" s="17"/>
    </row>
    <row r="30803" spans="22:22" x14ac:dyDescent="0.35">
      <c r="V30803" s="17"/>
    </row>
    <row r="30804" spans="22:22" x14ac:dyDescent="0.35">
      <c r="V30804" s="17"/>
    </row>
    <row r="30805" spans="22:22" x14ac:dyDescent="0.35">
      <c r="V30805" s="17"/>
    </row>
    <row r="30806" spans="22:22" x14ac:dyDescent="0.35">
      <c r="V30806" s="17"/>
    </row>
    <row r="30807" spans="22:22" x14ac:dyDescent="0.35">
      <c r="V30807" s="17"/>
    </row>
    <row r="30808" spans="22:22" x14ac:dyDescent="0.35">
      <c r="V30808" s="17"/>
    </row>
    <row r="30809" spans="22:22" x14ac:dyDescent="0.35">
      <c r="V30809" s="17"/>
    </row>
    <row r="30810" spans="22:22" x14ac:dyDescent="0.35">
      <c r="V30810" s="17"/>
    </row>
    <row r="30811" spans="22:22" x14ac:dyDescent="0.35">
      <c r="V30811" s="17"/>
    </row>
    <row r="30812" spans="22:22" x14ac:dyDescent="0.35">
      <c r="V30812" s="17"/>
    </row>
    <row r="30813" spans="22:22" x14ac:dyDescent="0.35">
      <c r="V30813" s="17"/>
    </row>
    <row r="30814" spans="22:22" x14ac:dyDescent="0.35">
      <c r="V30814" s="17"/>
    </row>
    <row r="30815" spans="22:22" x14ac:dyDescent="0.35">
      <c r="V30815" s="17"/>
    </row>
    <row r="30816" spans="22:22" x14ac:dyDescent="0.35">
      <c r="V30816" s="17"/>
    </row>
    <row r="30817" spans="22:22" x14ac:dyDescent="0.35">
      <c r="V30817" s="17"/>
    </row>
    <row r="30818" spans="22:22" x14ac:dyDescent="0.35">
      <c r="V30818" s="17"/>
    </row>
    <row r="30819" spans="22:22" x14ac:dyDescent="0.35">
      <c r="V30819" s="17"/>
    </row>
    <row r="30820" spans="22:22" x14ac:dyDescent="0.35">
      <c r="V30820" s="17"/>
    </row>
    <row r="30821" spans="22:22" x14ac:dyDescent="0.35">
      <c r="V30821" s="17"/>
    </row>
    <row r="30822" spans="22:22" x14ac:dyDescent="0.35">
      <c r="V30822" s="17"/>
    </row>
    <row r="30823" spans="22:22" x14ac:dyDescent="0.35">
      <c r="V30823" s="17"/>
    </row>
    <row r="30824" spans="22:22" x14ac:dyDescent="0.35">
      <c r="V30824" s="17"/>
    </row>
    <row r="30825" spans="22:22" x14ac:dyDescent="0.35">
      <c r="V30825" s="17"/>
    </row>
    <row r="30826" spans="22:22" x14ac:dyDescent="0.35">
      <c r="V30826" s="17"/>
    </row>
    <row r="30827" spans="22:22" x14ac:dyDescent="0.35">
      <c r="V30827" s="17"/>
    </row>
    <row r="30828" spans="22:22" x14ac:dyDescent="0.35">
      <c r="V30828" s="17"/>
    </row>
    <row r="30829" spans="22:22" x14ac:dyDescent="0.35">
      <c r="V30829" s="17"/>
    </row>
    <row r="30830" spans="22:22" x14ac:dyDescent="0.35">
      <c r="V30830" s="17"/>
    </row>
    <row r="30831" spans="22:22" x14ac:dyDescent="0.35">
      <c r="V30831" s="17"/>
    </row>
    <row r="30832" spans="22:22" x14ac:dyDescent="0.35">
      <c r="V30832" s="17"/>
    </row>
    <row r="30833" spans="22:22" x14ac:dyDescent="0.35">
      <c r="V30833" s="17"/>
    </row>
    <row r="30834" spans="22:22" x14ac:dyDescent="0.35">
      <c r="V30834" s="17"/>
    </row>
    <row r="30835" spans="22:22" x14ac:dyDescent="0.35">
      <c r="V30835" s="17"/>
    </row>
    <row r="30836" spans="22:22" x14ac:dyDescent="0.35">
      <c r="V30836" s="17"/>
    </row>
    <row r="30837" spans="22:22" x14ac:dyDescent="0.35">
      <c r="V30837" s="17"/>
    </row>
    <row r="30838" spans="22:22" x14ac:dyDescent="0.35">
      <c r="V30838" s="17"/>
    </row>
    <row r="30839" spans="22:22" x14ac:dyDescent="0.35">
      <c r="V30839" s="17"/>
    </row>
    <row r="30840" spans="22:22" x14ac:dyDescent="0.35">
      <c r="V30840" s="17"/>
    </row>
    <row r="30841" spans="22:22" x14ac:dyDescent="0.35">
      <c r="V30841" s="17"/>
    </row>
    <row r="30842" spans="22:22" x14ac:dyDescent="0.35">
      <c r="V30842" s="17"/>
    </row>
    <row r="30843" spans="22:22" x14ac:dyDescent="0.35">
      <c r="V30843" s="17"/>
    </row>
    <row r="30844" spans="22:22" x14ac:dyDescent="0.35">
      <c r="V30844" s="17"/>
    </row>
    <row r="30845" spans="22:22" x14ac:dyDescent="0.35">
      <c r="V30845" s="17"/>
    </row>
    <row r="30846" spans="22:22" x14ac:dyDescent="0.35">
      <c r="V30846" s="17"/>
    </row>
    <row r="30847" spans="22:22" x14ac:dyDescent="0.35">
      <c r="V30847" s="17"/>
    </row>
    <row r="30848" spans="22:22" x14ac:dyDescent="0.35">
      <c r="V30848" s="17"/>
    </row>
    <row r="30849" spans="22:22" x14ac:dyDescent="0.35">
      <c r="V30849" s="17"/>
    </row>
    <row r="30850" spans="22:22" x14ac:dyDescent="0.35">
      <c r="V30850" s="17"/>
    </row>
    <row r="30851" spans="22:22" x14ac:dyDescent="0.35">
      <c r="V30851" s="17"/>
    </row>
    <row r="30852" spans="22:22" x14ac:dyDescent="0.35">
      <c r="V30852" s="17"/>
    </row>
    <row r="30853" spans="22:22" x14ac:dyDescent="0.35">
      <c r="V30853" s="17"/>
    </row>
    <row r="30854" spans="22:22" x14ac:dyDescent="0.35">
      <c r="V30854" s="17"/>
    </row>
    <row r="30855" spans="22:22" x14ac:dyDescent="0.35">
      <c r="V30855" s="17"/>
    </row>
    <row r="30856" spans="22:22" x14ac:dyDescent="0.35">
      <c r="V30856" s="17"/>
    </row>
    <row r="30857" spans="22:22" x14ac:dyDescent="0.35">
      <c r="V30857" s="17"/>
    </row>
    <row r="30858" spans="22:22" x14ac:dyDescent="0.35">
      <c r="V30858" s="17"/>
    </row>
    <row r="30859" spans="22:22" x14ac:dyDescent="0.35">
      <c r="V30859" s="17"/>
    </row>
    <row r="30860" spans="22:22" x14ac:dyDescent="0.35">
      <c r="V30860" s="17"/>
    </row>
    <row r="30861" spans="22:22" x14ac:dyDescent="0.35">
      <c r="V30861" s="17"/>
    </row>
    <row r="30862" spans="22:22" x14ac:dyDescent="0.35">
      <c r="V30862" s="17"/>
    </row>
    <row r="30863" spans="22:22" x14ac:dyDescent="0.35">
      <c r="V30863" s="17"/>
    </row>
    <row r="30864" spans="22:22" x14ac:dyDescent="0.35">
      <c r="V30864" s="17"/>
    </row>
    <row r="30865" spans="22:22" x14ac:dyDescent="0.35">
      <c r="V30865" s="17"/>
    </row>
    <row r="30866" spans="22:22" x14ac:dyDescent="0.35">
      <c r="V30866" s="17"/>
    </row>
    <row r="30867" spans="22:22" x14ac:dyDescent="0.35">
      <c r="V30867" s="17"/>
    </row>
    <row r="30868" spans="22:22" x14ac:dyDescent="0.35">
      <c r="V30868" s="17"/>
    </row>
    <row r="30869" spans="22:22" x14ac:dyDescent="0.35">
      <c r="V30869" s="17"/>
    </row>
    <row r="30870" spans="22:22" x14ac:dyDescent="0.35">
      <c r="V30870" s="17"/>
    </row>
    <row r="30871" spans="22:22" x14ac:dyDescent="0.35">
      <c r="V30871" s="17"/>
    </row>
    <row r="30872" spans="22:22" x14ac:dyDescent="0.35">
      <c r="V30872" s="17"/>
    </row>
    <row r="30873" spans="22:22" x14ac:dyDescent="0.35">
      <c r="V30873" s="17"/>
    </row>
    <row r="30874" spans="22:22" x14ac:dyDescent="0.35">
      <c r="V30874" s="17"/>
    </row>
    <row r="30875" spans="22:22" x14ac:dyDescent="0.35">
      <c r="V30875" s="17"/>
    </row>
    <row r="30876" spans="22:22" x14ac:dyDescent="0.35">
      <c r="V30876" s="17"/>
    </row>
    <row r="30877" spans="22:22" x14ac:dyDescent="0.35">
      <c r="V30877" s="17"/>
    </row>
    <row r="30878" spans="22:22" x14ac:dyDescent="0.35">
      <c r="V30878" s="17"/>
    </row>
    <row r="30879" spans="22:22" x14ac:dyDescent="0.35">
      <c r="V30879" s="17"/>
    </row>
    <row r="30880" spans="22:22" x14ac:dyDescent="0.35">
      <c r="V30880" s="17"/>
    </row>
    <row r="30881" spans="22:22" x14ac:dyDescent="0.35">
      <c r="V30881" s="17"/>
    </row>
    <row r="30882" spans="22:22" x14ac:dyDescent="0.35">
      <c r="V30882" s="17"/>
    </row>
    <row r="30883" spans="22:22" x14ac:dyDescent="0.35">
      <c r="V30883" s="17"/>
    </row>
    <row r="30884" spans="22:22" x14ac:dyDescent="0.35">
      <c r="V30884" s="17"/>
    </row>
    <row r="30885" spans="22:22" x14ac:dyDescent="0.35">
      <c r="V30885" s="17"/>
    </row>
    <row r="30886" spans="22:22" x14ac:dyDescent="0.35">
      <c r="V30886" s="17"/>
    </row>
    <row r="30887" spans="22:22" x14ac:dyDescent="0.35">
      <c r="V30887" s="17"/>
    </row>
    <row r="30888" spans="22:22" x14ac:dyDescent="0.35">
      <c r="V30888" s="17"/>
    </row>
    <row r="30889" spans="22:22" x14ac:dyDescent="0.35">
      <c r="V30889" s="17"/>
    </row>
    <row r="30890" spans="22:22" x14ac:dyDescent="0.35">
      <c r="V30890" s="17"/>
    </row>
    <row r="30891" spans="22:22" x14ac:dyDescent="0.35">
      <c r="V30891" s="17"/>
    </row>
    <row r="30892" spans="22:22" x14ac:dyDescent="0.35">
      <c r="V30892" s="17"/>
    </row>
    <row r="30893" spans="22:22" x14ac:dyDescent="0.35">
      <c r="V30893" s="17"/>
    </row>
    <row r="30894" spans="22:22" x14ac:dyDescent="0.35">
      <c r="V30894" s="17"/>
    </row>
    <row r="30895" spans="22:22" x14ac:dyDescent="0.35">
      <c r="V30895" s="17"/>
    </row>
    <row r="30896" spans="22:22" x14ac:dyDescent="0.35">
      <c r="V30896" s="17"/>
    </row>
    <row r="30897" spans="22:22" x14ac:dyDescent="0.35">
      <c r="V30897" s="17"/>
    </row>
    <row r="30898" spans="22:22" x14ac:dyDescent="0.35">
      <c r="V30898" s="17"/>
    </row>
    <row r="30899" spans="22:22" x14ac:dyDescent="0.35">
      <c r="V30899" s="17"/>
    </row>
    <row r="30900" spans="22:22" x14ac:dyDescent="0.35">
      <c r="V30900" s="17"/>
    </row>
    <row r="30901" spans="22:22" x14ac:dyDescent="0.35">
      <c r="V30901" s="17"/>
    </row>
    <row r="30902" spans="22:22" x14ac:dyDescent="0.35">
      <c r="V30902" s="17"/>
    </row>
    <row r="30903" spans="22:22" x14ac:dyDescent="0.35">
      <c r="V30903" s="17"/>
    </row>
    <row r="30904" spans="22:22" x14ac:dyDescent="0.35">
      <c r="V30904" s="17"/>
    </row>
    <row r="30905" spans="22:22" x14ac:dyDescent="0.35">
      <c r="V30905" s="17"/>
    </row>
    <row r="30906" spans="22:22" x14ac:dyDescent="0.35">
      <c r="V30906" s="17"/>
    </row>
    <row r="30907" spans="22:22" x14ac:dyDescent="0.35">
      <c r="V30907" s="17"/>
    </row>
    <row r="30908" spans="22:22" x14ac:dyDescent="0.35">
      <c r="V30908" s="17"/>
    </row>
    <row r="30909" spans="22:22" x14ac:dyDescent="0.35">
      <c r="V30909" s="17"/>
    </row>
    <row r="30910" spans="22:22" x14ac:dyDescent="0.35">
      <c r="V30910" s="17"/>
    </row>
    <row r="30911" spans="22:22" x14ac:dyDescent="0.35">
      <c r="V30911" s="17"/>
    </row>
    <row r="30912" spans="22:22" x14ac:dyDescent="0.35">
      <c r="V30912" s="17"/>
    </row>
    <row r="30913" spans="22:22" x14ac:dyDescent="0.35">
      <c r="V30913" s="17"/>
    </row>
    <row r="30914" spans="22:22" x14ac:dyDescent="0.35">
      <c r="V30914" s="17"/>
    </row>
    <row r="30915" spans="22:22" x14ac:dyDescent="0.35">
      <c r="V30915" s="17"/>
    </row>
    <row r="30916" spans="22:22" x14ac:dyDescent="0.35">
      <c r="V30916" s="17"/>
    </row>
    <row r="30917" spans="22:22" x14ac:dyDescent="0.35">
      <c r="V30917" s="17"/>
    </row>
    <row r="30918" spans="22:22" x14ac:dyDescent="0.35">
      <c r="V30918" s="17"/>
    </row>
    <row r="30919" spans="22:22" x14ac:dyDescent="0.35">
      <c r="V30919" s="17"/>
    </row>
    <row r="30920" spans="22:22" x14ac:dyDescent="0.35">
      <c r="V30920" s="17"/>
    </row>
    <row r="30921" spans="22:22" x14ac:dyDescent="0.35">
      <c r="V30921" s="17"/>
    </row>
    <row r="30922" spans="22:22" x14ac:dyDescent="0.35">
      <c r="V30922" s="17"/>
    </row>
    <row r="30923" spans="22:22" x14ac:dyDescent="0.35">
      <c r="V30923" s="17"/>
    </row>
    <row r="30924" spans="22:22" x14ac:dyDescent="0.35">
      <c r="V30924" s="17"/>
    </row>
    <row r="30925" spans="22:22" x14ac:dyDescent="0.35">
      <c r="V30925" s="17"/>
    </row>
    <row r="30926" spans="22:22" x14ac:dyDescent="0.35">
      <c r="V30926" s="17"/>
    </row>
    <row r="30927" spans="22:22" x14ac:dyDescent="0.35">
      <c r="V30927" s="17"/>
    </row>
    <row r="30928" spans="22:22" x14ac:dyDescent="0.35">
      <c r="V30928" s="17"/>
    </row>
    <row r="30929" spans="22:22" x14ac:dyDescent="0.35">
      <c r="V30929" s="17"/>
    </row>
    <row r="30930" spans="22:22" x14ac:dyDescent="0.35">
      <c r="V30930" s="17"/>
    </row>
    <row r="30931" spans="22:22" x14ac:dyDescent="0.35">
      <c r="V30931" s="17"/>
    </row>
    <row r="30932" spans="22:22" x14ac:dyDescent="0.35">
      <c r="V30932" s="17"/>
    </row>
    <row r="30933" spans="22:22" x14ac:dyDescent="0.35">
      <c r="V30933" s="17"/>
    </row>
    <row r="30934" spans="22:22" x14ac:dyDescent="0.35">
      <c r="V30934" s="17"/>
    </row>
    <row r="30935" spans="22:22" x14ac:dyDescent="0.35">
      <c r="V30935" s="17"/>
    </row>
    <row r="30936" spans="22:22" x14ac:dyDescent="0.35">
      <c r="V30936" s="17"/>
    </row>
    <row r="30937" spans="22:22" x14ac:dyDescent="0.35">
      <c r="V30937" s="17"/>
    </row>
    <row r="30938" spans="22:22" x14ac:dyDescent="0.35">
      <c r="V30938" s="17"/>
    </row>
    <row r="30939" spans="22:22" x14ac:dyDescent="0.35">
      <c r="V30939" s="17"/>
    </row>
    <row r="30940" spans="22:22" x14ac:dyDescent="0.35">
      <c r="V30940" s="17"/>
    </row>
    <row r="30941" spans="22:22" x14ac:dyDescent="0.35">
      <c r="V30941" s="17"/>
    </row>
    <row r="30942" spans="22:22" x14ac:dyDescent="0.35">
      <c r="V30942" s="17"/>
    </row>
    <row r="30943" spans="22:22" x14ac:dyDescent="0.35">
      <c r="V30943" s="17"/>
    </row>
    <row r="30944" spans="22:22" x14ac:dyDescent="0.35">
      <c r="V30944" s="17"/>
    </row>
    <row r="30945" spans="22:22" x14ac:dyDescent="0.35">
      <c r="V30945" s="17"/>
    </row>
    <row r="30946" spans="22:22" x14ac:dyDescent="0.35">
      <c r="V30946" s="17"/>
    </row>
    <row r="30947" spans="22:22" x14ac:dyDescent="0.35">
      <c r="V30947" s="17"/>
    </row>
    <row r="30948" spans="22:22" x14ac:dyDescent="0.35">
      <c r="V30948" s="17"/>
    </row>
    <row r="30949" spans="22:22" x14ac:dyDescent="0.35">
      <c r="V30949" s="17"/>
    </row>
    <row r="30950" spans="22:22" x14ac:dyDescent="0.35">
      <c r="V30950" s="17"/>
    </row>
    <row r="30951" spans="22:22" x14ac:dyDescent="0.35">
      <c r="V30951" s="17"/>
    </row>
    <row r="30952" spans="22:22" x14ac:dyDescent="0.35">
      <c r="V30952" s="17"/>
    </row>
    <row r="30953" spans="22:22" x14ac:dyDescent="0.35">
      <c r="V30953" s="17"/>
    </row>
    <row r="30954" spans="22:22" x14ac:dyDescent="0.35">
      <c r="V30954" s="17"/>
    </row>
    <row r="30955" spans="22:22" x14ac:dyDescent="0.35">
      <c r="V30955" s="17"/>
    </row>
    <row r="30956" spans="22:22" x14ac:dyDescent="0.35">
      <c r="V30956" s="17"/>
    </row>
    <row r="30957" spans="22:22" x14ac:dyDescent="0.35">
      <c r="V30957" s="17"/>
    </row>
    <row r="30958" spans="22:22" x14ac:dyDescent="0.35">
      <c r="V30958" s="17"/>
    </row>
    <row r="30959" spans="22:22" x14ac:dyDescent="0.35">
      <c r="V30959" s="17"/>
    </row>
    <row r="30960" spans="22:22" x14ac:dyDescent="0.35">
      <c r="V30960" s="17"/>
    </row>
    <row r="30961" spans="22:22" x14ac:dyDescent="0.35">
      <c r="V30961" s="17"/>
    </row>
    <row r="30962" spans="22:22" x14ac:dyDescent="0.35">
      <c r="V30962" s="17"/>
    </row>
    <row r="30963" spans="22:22" x14ac:dyDescent="0.35">
      <c r="V30963" s="17"/>
    </row>
    <row r="30964" spans="22:22" x14ac:dyDescent="0.35">
      <c r="V30964" s="17"/>
    </row>
    <row r="30965" spans="22:22" x14ac:dyDescent="0.35">
      <c r="V30965" s="17"/>
    </row>
    <row r="30966" spans="22:22" x14ac:dyDescent="0.35">
      <c r="V30966" s="17"/>
    </row>
    <row r="30967" spans="22:22" x14ac:dyDescent="0.35">
      <c r="V30967" s="17"/>
    </row>
    <row r="30968" spans="22:22" x14ac:dyDescent="0.35">
      <c r="V30968" s="17"/>
    </row>
    <row r="30969" spans="22:22" x14ac:dyDescent="0.35">
      <c r="V30969" s="17"/>
    </row>
    <row r="30970" spans="22:22" x14ac:dyDescent="0.35">
      <c r="V30970" s="17"/>
    </row>
    <row r="30971" spans="22:22" x14ac:dyDescent="0.35">
      <c r="V30971" s="17"/>
    </row>
    <row r="30972" spans="22:22" x14ac:dyDescent="0.35">
      <c r="V30972" s="17"/>
    </row>
    <row r="30973" spans="22:22" x14ac:dyDescent="0.35">
      <c r="V30973" s="17"/>
    </row>
    <row r="30974" spans="22:22" x14ac:dyDescent="0.35">
      <c r="V30974" s="17"/>
    </row>
    <row r="30975" spans="22:22" x14ac:dyDescent="0.35">
      <c r="V30975" s="17"/>
    </row>
    <row r="30976" spans="22:22" x14ac:dyDescent="0.35">
      <c r="V30976" s="17"/>
    </row>
    <row r="30977" spans="22:22" x14ac:dyDescent="0.35">
      <c r="V30977" s="17"/>
    </row>
    <row r="30978" spans="22:22" x14ac:dyDescent="0.35">
      <c r="V30978" s="17"/>
    </row>
    <row r="30979" spans="22:22" x14ac:dyDescent="0.35">
      <c r="V30979" s="17"/>
    </row>
    <row r="30980" spans="22:22" x14ac:dyDescent="0.35">
      <c r="V30980" s="17"/>
    </row>
    <row r="30981" spans="22:22" x14ac:dyDescent="0.35">
      <c r="V30981" s="17"/>
    </row>
    <row r="30982" spans="22:22" x14ac:dyDescent="0.35">
      <c r="V30982" s="17"/>
    </row>
    <row r="30983" spans="22:22" x14ac:dyDescent="0.35">
      <c r="V30983" s="17"/>
    </row>
    <row r="30984" spans="22:22" x14ac:dyDescent="0.35">
      <c r="V30984" s="17"/>
    </row>
    <row r="30985" spans="22:22" x14ac:dyDescent="0.35">
      <c r="V30985" s="17"/>
    </row>
    <row r="30986" spans="22:22" x14ac:dyDescent="0.35">
      <c r="V30986" s="17"/>
    </row>
    <row r="30987" spans="22:22" x14ac:dyDescent="0.35">
      <c r="V30987" s="17"/>
    </row>
    <row r="30988" spans="22:22" x14ac:dyDescent="0.35">
      <c r="V30988" s="17"/>
    </row>
    <row r="30989" spans="22:22" x14ac:dyDescent="0.35">
      <c r="V30989" s="17"/>
    </row>
    <row r="30990" spans="22:22" x14ac:dyDescent="0.35">
      <c r="V30990" s="17"/>
    </row>
    <row r="30991" spans="22:22" x14ac:dyDescent="0.35">
      <c r="V30991" s="17"/>
    </row>
    <row r="30992" spans="22:22" x14ac:dyDescent="0.35">
      <c r="V30992" s="17"/>
    </row>
    <row r="30993" spans="22:22" x14ac:dyDescent="0.35">
      <c r="V30993" s="17"/>
    </row>
    <row r="30994" spans="22:22" x14ac:dyDescent="0.35">
      <c r="V30994" s="17"/>
    </row>
    <row r="30995" spans="22:22" x14ac:dyDescent="0.35">
      <c r="V30995" s="17"/>
    </row>
    <row r="30996" spans="22:22" x14ac:dyDescent="0.35">
      <c r="V30996" s="17"/>
    </row>
    <row r="30997" spans="22:22" x14ac:dyDescent="0.35">
      <c r="V30997" s="17"/>
    </row>
    <row r="30998" spans="22:22" x14ac:dyDescent="0.35">
      <c r="V30998" s="17"/>
    </row>
    <row r="30999" spans="22:22" x14ac:dyDescent="0.35">
      <c r="V30999" s="17"/>
    </row>
    <row r="31000" spans="22:22" x14ac:dyDescent="0.35">
      <c r="V31000" s="17"/>
    </row>
    <row r="31001" spans="22:22" x14ac:dyDescent="0.35">
      <c r="V31001" s="17"/>
    </row>
    <row r="31002" spans="22:22" x14ac:dyDescent="0.35">
      <c r="V31002" s="17"/>
    </row>
    <row r="31003" spans="22:22" x14ac:dyDescent="0.35">
      <c r="V31003" s="17"/>
    </row>
    <row r="31004" spans="22:22" x14ac:dyDescent="0.35">
      <c r="V31004" s="17"/>
    </row>
    <row r="31005" spans="22:22" x14ac:dyDescent="0.35">
      <c r="V31005" s="17"/>
    </row>
    <row r="31006" spans="22:22" x14ac:dyDescent="0.35">
      <c r="V31006" s="17"/>
    </row>
    <row r="31007" spans="22:22" x14ac:dyDescent="0.35">
      <c r="V31007" s="17"/>
    </row>
    <row r="31008" spans="22:22" x14ac:dyDescent="0.35">
      <c r="V31008" s="17"/>
    </row>
    <row r="31009" spans="22:22" x14ac:dyDescent="0.35">
      <c r="V31009" s="17"/>
    </row>
    <row r="31010" spans="22:22" x14ac:dyDescent="0.35">
      <c r="V31010" s="17"/>
    </row>
    <row r="31011" spans="22:22" x14ac:dyDescent="0.35">
      <c r="V31011" s="17"/>
    </row>
    <row r="31012" spans="22:22" x14ac:dyDescent="0.35">
      <c r="V31012" s="17"/>
    </row>
    <row r="31013" spans="22:22" x14ac:dyDescent="0.35">
      <c r="V31013" s="17"/>
    </row>
    <row r="31014" spans="22:22" x14ac:dyDescent="0.35">
      <c r="V31014" s="17"/>
    </row>
    <row r="31015" spans="22:22" x14ac:dyDescent="0.35">
      <c r="V31015" s="17"/>
    </row>
    <row r="31016" spans="22:22" x14ac:dyDescent="0.35">
      <c r="V31016" s="17"/>
    </row>
    <row r="31017" spans="22:22" x14ac:dyDescent="0.35">
      <c r="V31017" s="17"/>
    </row>
    <row r="31018" spans="22:22" x14ac:dyDescent="0.35">
      <c r="V31018" s="17"/>
    </row>
    <row r="31019" spans="22:22" x14ac:dyDescent="0.35">
      <c r="V31019" s="17"/>
    </row>
    <row r="31020" spans="22:22" x14ac:dyDescent="0.35">
      <c r="V31020" s="17"/>
    </row>
    <row r="31021" spans="22:22" x14ac:dyDescent="0.35">
      <c r="V31021" s="17"/>
    </row>
    <row r="31022" spans="22:22" x14ac:dyDescent="0.35">
      <c r="V31022" s="17"/>
    </row>
    <row r="31023" spans="22:22" x14ac:dyDescent="0.35">
      <c r="V31023" s="17"/>
    </row>
    <row r="31024" spans="22:22" x14ac:dyDescent="0.35">
      <c r="V31024" s="17"/>
    </row>
    <row r="31025" spans="22:22" x14ac:dyDescent="0.35">
      <c r="V31025" s="17"/>
    </row>
    <row r="31026" spans="22:22" x14ac:dyDescent="0.35">
      <c r="V31026" s="17"/>
    </row>
    <row r="31027" spans="22:22" x14ac:dyDescent="0.35">
      <c r="V31027" s="17"/>
    </row>
    <row r="31028" spans="22:22" x14ac:dyDescent="0.35">
      <c r="V31028" s="17"/>
    </row>
    <row r="31029" spans="22:22" x14ac:dyDescent="0.35">
      <c r="V31029" s="17"/>
    </row>
    <row r="31030" spans="22:22" x14ac:dyDescent="0.35">
      <c r="V31030" s="17"/>
    </row>
    <row r="31031" spans="22:22" x14ac:dyDescent="0.35">
      <c r="V31031" s="17"/>
    </row>
    <row r="31032" spans="22:22" x14ac:dyDescent="0.35">
      <c r="V31032" s="17"/>
    </row>
    <row r="31033" spans="22:22" x14ac:dyDescent="0.35">
      <c r="V31033" s="17"/>
    </row>
    <row r="31034" spans="22:22" x14ac:dyDescent="0.35">
      <c r="V31034" s="17"/>
    </row>
    <row r="31035" spans="22:22" x14ac:dyDescent="0.35">
      <c r="V31035" s="17"/>
    </row>
    <row r="31036" spans="22:22" x14ac:dyDescent="0.35">
      <c r="V31036" s="17"/>
    </row>
    <row r="31037" spans="22:22" x14ac:dyDescent="0.35">
      <c r="V31037" s="17"/>
    </row>
    <row r="31038" spans="22:22" x14ac:dyDescent="0.35">
      <c r="V31038" s="17"/>
    </row>
    <row r="31039" spans="22:22" x14ac:dyDescent="0.35">
      <c r="V31039" s="17"/>
    </row>
    <row r="31040" spans="22:22" x14ac:dyDescent="0.35">
      <c r="V31040" s="17"/>
    </row>
    <row r="31041" spans="22:22" x14ac:dyDescent="0.35">
      <c r="V31041" s="17"/>
    </row>
    <row r="31042" spans="22:22" x14ac:dyDescent="0.35">
      <c r="V31042" s="17"/>
    </row>
    <row r="31043" spans="22:22" x14ac:dyDescent="0.35">
      <c r="V31043" s="17"/>
    </row>
    <row r="31044" spans="22:22" x14ac:dyDescent="0.35">
      <c r="V31044" s="17"/>
    </row>
    <row r="31045" spans="22:22" x14ac:dyDescent="0.35">
      <c r="V31045" s="17"/>
    </row>
    <row r="31046" spans="22:22" x14ac:dyDescent="0.35">
      <c r="V31046" s="17"/>
    </row>
    <row r="31047" spans="22:22" x14ac:dyDescent="0.35">
      <c r="V31047" s="17"/>
    </row>
    <row r="31048" spans="22:22" x14ac:dyDescent="0.35">
      <c r="V31048" s="17"/>
    </row>
    <row r="31049" spans="22:22" x14ac:dyDescent="0.35">
      <c r="V31049" s="17"/>
    </row>
    <row r="31050" spans="22:22" x14ac:dyDescent="0.35">
      <c r="V31050" s="17"/>
    </row>
    <row r="31051" spans="22:22" x14ac:dyDescent="0.35">
      <c r="V31051" s="17"/>
    </row>
    <row r="31052" spans="22:22" x14ac:dyDescent="0.35">
      <c r="V31052" s="17"/>
    </row>
    <row r="31053" spans="22:22" x14ac:dyDescent="0.35">
      <c r="V31053" s="17"/>
    </row>
    <row r="31054" spans="22:22" x14ac:dyDescent="0.35">
      <c r="V31054" s="17"/>
    </row>
    <row r="31055" spans="22:22" x14ac:dyDescent="0.35">
      <c r="V31055" s="17"/>
    </row>
    <row r="31056" spans="22:22" x14ac:dyDescent="0.35">
      <c r="V31056" s="17"/>
    </row>
    <row r="31057" spans="22:22" x14ac:dyDescent="0.35">
      <c r="V31057" s="17"/>
    </row>
    <row r="31058" spans="22:22" x14ac:dyDescent="0.35">
      <c r="V31058" s="17"/>
    </row>
    <row r="31059" spans="22:22" x14ac:dyDescent="0.35">
      <c r="V31059" s="17"/>
    </row>
    <row r="31060" spans="22:22" x14ac:dyDescent="0.35">
      <c r="V31060" s="17"/>
    </row>
    <row r="31061" spans="22:22" x14ac:dyDescent="0.35">
      <c r="V31061" s="17"/>
    </row>
    <row r="31062" spans="22:22" x14ac:dyDescent="0.35">
      <c r="V31062" s="17"/>
    </row>
    <row r="31063" spans="22:22" x14ac:dyDescent="0.35">
      <c r="V31063" s="17"/>
    </row>
    <row r="31064" spans="22:22" x14ac:dyDescent="0.35">
      <c r="V31064" s="17"/>
    </row>
    <row r="31065" spans="22:22" x14ac:dyDescent="0.35">
      <c r="V31065" s="17"/>
    </row>
    <row r="31066" spans="22:22" x14ac:dyDescent="0.35">
      <c r="V31066" s="17"/>
    </row>
    <row r="31067" spans="22:22" x14ac:dyDescent="0.35">
      <c r="V31067" s="17"/>
    </row>
    <row r="31068" spans="22:22" x14ac:dyDescent="0.35">
      <c r="V31068" s="17"/>
    </row>
    <row r="31069" spans="22:22" x14ac:dyDescent="0.35">
      <c r="V31069" s="17"/>
    </row>
    <row r="31070" spans="22:22" x14ac:dyDescent="0.35">
      <c r="V31070" s="17"/>
    </row>
    <row r="31071" spans="22:22" x14ac:dyDescent="0.35">
      <c r="V31071" s="17"/>
    </row>
    <row r="31072" spans="22:22" x14ac:dyDescent="0.35">
      <c r="V31072" s="17"/>
    </row>
    <row r="31073" spans="22:22" x14ac:dyDescent="0.35">
      <c r="V31073" s="17"/>
    </row>
    <row r="31074" spans="22:22" x14ac:dyDescent="0.35">
      <c r="V31074" s="17"/>
    </row>
    <row r="31075" spans="22:22" x14ac:dyDescent="0.35">
      <c r="V31075" s="17"/>
    </row>
    <row r="31076" spans="22:22" x14ac:dyDescent="0.35">
      <c r="V31076" s="17"/>
    </row>
    <row r="31077" spans="22:22" x14ac:dyDescent="0.35">
      <c r="V31077" s="17"/>
    </row>
    <row r="31078" spans="22:22" x14ac:dyDescent="0.35">
      <c r="V31078" s="17"/>
    </row>
    <row r="31079" spans="22:22" x14ac:dyDescent="0.35">
      <c r="V31079" s="17"/>
    </row>
    <row r="31080" spans="22:22" x14ac:dyDescent="0.35">
      <c r="V31080" s="17"/>
    </row>
    <row r="31081" spans="22:22" x14ac:dyDescent="0.35">
      <c r="V31081" s="17"/>
    </row>
    <row r="31082" spans="22:22" x14ac:dyDescent="0.35">
      <c r="V31082" s="17"/>
    </row>
    <row r="31083" spans="22:22" x14ac:dyDescent="0.35">
      <c r="V31083" s="17"/>
    </row>
    <row r="31084" spans="22:22" x14ac:dyDescent="0.35">
      <c r="V31084" s="17"/>
    </row>
    <row r="31085" spans="22:22" x14ac:dyDescent="0.35">
      <c r="V31085" s="17"/>
    </row>
    <row r="31086" spans="22:22" x14ac:dyDescent="0.35">
      <c r="V31086" s="17"/>
    </row>
    <row r="31087" spans="22:22" x14ac:dyDescent="0.35">
      <c r="V31087" s="17"/>
    </row>
    <row r="31088" spans="22:22" x14ac:dyDescent="0.35">
      <c r="V31088" s="17"/>
    </row>
    <row r="31089" spans="22:22" x14ac:dyDescent="0.35">
      <c r="V31089" s="17"/>
    </row>
    <row r="31090" spans="22:22" x14ac:dyDescent="0.35">
      <c r="V31090" s="17"/>
    </row>
    <row r="31091" spans="22:22" x14ac:dyDescent="0.35">
      <c r="V31091" s="17"/>
    </row>
    <row r="31092" spans="22:22" x14ac:dyDescent="0.35">
      <c r="V31092" s="17"/>
    </row>
    <row r="31093" spans="22:22" x14ac:dyDescent="0.35">
      <c r="V31093" s="17"/>
    </row>
    <row r="31094" spans="22:22" x14ac:dyDescent="0.35">
      <c r="V31094" s="17"/>
    </row>
    <row r="31095" spans="22:22" x14ac:dyDescent="0.35">
      <c r="V31095" s="17"/>
    </row>
    <row r="31096" spans="22:22" x14ac:dyDescent="0.35">
      <c r="V31096" s="17"/>
    </row>
    <row r="31097" spans="22:22" x14ac:dyDescent="0.35">
      <c r="V31097" s="17"/>
    </row>
    <row r="31098" spans="22:22" x14ac:dyDescent="0.35">
      <c r="V31098" s="17"/>
    </row>
    <row r="31099" spans="22:22" x14ac:dyDescent="0.35">
      <c r="V31099" s="17"/>
    </row>
    <row r="31100" spans="22:22" x14ac:dyDescent="0.35">
      <c r="V31100" s="17"/>
    </row>
    <row r="31101" spans="22:22" x14ac:dyDescent="0.35">
      <c r="V31101" s="17"/>
    </row>
    <row r="31102" spans="22:22" x14ac:dyDescent="0.35">
      <c r="V31102" s="17"/>
    </row>
    <row r="31103" spans="22:22" x14ac:dyDescent="0.35">
      <c r="V31103" s="17"/>
    </row>
    <row r="31104" spans="22:22" x14ac:dyDescent="0.35">
      <c r="V31104" s="17"/>
    </row>
    <row r="31105" spans="22:22" x14ac:dyDescent="0.35">
      <c r="V31105" s="17"/>
    </row>
    <row r="31106" spans="22:22" x14ac:dyDescent="0.35">
      <c r="V31106" s="17"/>
    </row>
    <row r="31107" spans="22:22" x14ac:dyDescent="0.35">
      <c r="V31107" s="17"/>
    </row>
    <row r="31108" spans="22:22" x14ac:dyDescent="0.35">
      <c r="V31108" s="17"/>
    </row>
    <row r="31109" spans="22:22" x14ac:dyDescent="0.35">
      <c r="V31109" s="17"/>
    </row>
    <row r="31110" spans="22:22" x14ac:dyDescent="0.35">
      <c r="V31110" s="17"/>
    </row>
    <row r="31111" spans="22:22" x14ac:dyDescent="0.35">
      <c r="V31111" s="17"/>
    </row>
    <row r="31112" spans="22:22" x14ac:dyDescent="0.35">
      <c r="V31112" s="17"/>
    </row>
    <row r="31113" spans="22:22" x14ac:dyDescent="0.35">
      <c r="V31113" s="17"/>
    </row>
    <row r="31114" spans="22:22" x14ac:dyDescent="0.35">
      <c r="V31114" s="17"/>
    </row>
    <row r="31115" spans="22:22" x14ac:dyDescent="0.35">
      <c r="V31115" s="17"/>
    </row>
    <row r="31116" spans="22:22" x14ac:dyDescent="0.35">
      <c r="V31116" s="17"/>
    </row>
    <row r="31117" spans="22:22" x14ac:dyDescent="0.35">
      <c r="V31117" s="17"/>
    </row>
    <row r="31118" spans="22:22" x14ac:dyDescent="0.35">
      <c r="V31118" s="17"/>
    </row>
    <row r="31119" spans="22:22" x14ac:dyDescent="0.35">
      <c r="V31119" s="17"/>
    </row>
    <row r="31120" spans="22:22" x14ac:dyDescent="0.35">
      <c r="V31120" s="17"/>
    </row>
    <row r="31121" spans="22:22" x14ac:dyDescent="0.35">
      <c r="V31121" s="17"/>
    </row>
    <row r="31122" spans="22:22" x14ac:dyDescent="0.35">
      <c r="V31122" s="17"/>
    </row>
    <row r="31123" spans="22:22" x14ac:dyDescent="0.35">
      <c r="V31123" s="17"/>
    </row>
    <row r="31124" spans="22:22" x14ac:dyDescent="0.35">
      <c r="V31124" s="17"/>
    </row>
    <row r="31125" spans="22:22" x14ac:dyDescent="0.35">
      <c r="V31125" s="17"/>
    </row>
    <row r="31126" spans="22:22" x14ac:dyDescent="0.35">
      <c r="V31126" s="17"/>
    </row>
    <row r="31127" spans="22:22" x14ac:dyDescent="0.35">
      <c r="V31127" s="17"/>
    </row>
    <row r="31128" spans="22:22" x14ac:dyDescent="0.35">
      <c r="V31128" s="17"/>
    </row>
    <row r="31129" spans="22:22" x14ac:dyDescent="0.35">
      <c r="V31129" s="17"/>
    </row>
    <row r="31130" spans="22:22" x14ac:dyDescent="0.35">
      <c r="V31130" s="17"/>
    </row>
    <row r="31131" spans="22:22" x14ac:dyDescent="0.35">
      <c r="V31131" s="17"/>
    </row>
    <row r="31132" spans="22:22" x14ac:dyDescent="0.35">
      <c r="V31132" s="17"/>
    </row>
    <row r="31133" spans="22:22" x14ac:dyDescent="0.35">
      <c r="V31133" s="17"/>
    </row>
    <row r="31134" spans="22:22" x14ac:dyDescent="0.35">
      <c r="V31134" s="17"/>
    </row>
    <row r="31135" spans="22:22" x14ac:dyDescent="0.35">
      <c r="V31135" s="17"/>
    </row>
    <row r="31136" spans="22:22" x14ac:dyDescent="0.35">
      <c r="V31136" s="17"/>
    </row>
    <row r="31137" spans="22:22" x14ac:dyDescent="0.35">
      <c r="V31137" s="17"/>
    </row>
    <row r="31138" spans="22:22" x14ac:dyDescent="0.35">
      <c r="V31138" s="17"/>
    </row>
    <row r="31139" spans="22:22" x14ac:dyDescent="0.35">
      <c r="V31139" s="17"/>
    </row>
    <row r="31140" spans="22:22" x14ac:dyDescent="0.35">
      <c r="V31140" s="17"/>
    </row>
    <row r="31141" spans="22:22" x14ac:dyDescent="0.35">
      <c r="V31141" s="17"/>
    </row>
    <row r="31142" spans="22:22" x14ac:dyDescent="0.35">
      <c r="V31142" s="17"/>
    </row>
    <row r="31143" spans="22:22" x14ac:dyDescent="0.35">
      <c r="V31143" s="17"/>
    </row>
    <row r="31144" spans="22:22" x14ac:dyDescent="0.35">
      <c r="V31144" s="17"/>
    </row>
    <row r="31145" spans="22:22" x14ac:dyDescent="0.35">
      <c r="V31145" s="17"/>
    </row>
    <row r="31146" spans="22:22" x14ac:dyDescent="0.35">
      <c r="V31146" s="17"/>
    </row>
    <row r="31147" spans="22:22" x14ac:dyDescent="0.35">
      <c r="V31147" s="17"/>
    </row>
    <row r="31148" spans="22:22" x14ac:dyDescent="0.35">
      <c r="V31148" s="17"/>
    </row>
    <row r="31149" spans="22:22" x14ac:dyDescent="0.35">
      <c r="V31149" s="17"/>
    </row>
    <row r="31150" spans="22:22" x14ac:dyDescent="0.35">
      <c r="V31150" s="17"/>
    </row>
    <row r="31151" spans="22:22" x14ac:dyDescent="0.35">
      <c r="V31151" s="17"/>
    </row>
    <row r="31152" spans="22:22" x14ac:dyDescent="0.35">
      <c r="V31152" s="17"/>
    </row>
    <row r="31153" spans="22:22" x14ac:dyDescent="0.35">
      <c r="V31153" s="17"/>
    </row>
    <row r="31154" spans="22:22" x14ac:dyDescent="0.35">
      <c r="V31154" s="17"/>
    </row>
    <row r="31155" spans="22:22" x14ac:dyDescent="0.35">
      <c r="V31155" s="17"/>
    </row>
    <row r="31156" spans="22:22" x14ac:dyDescent="0.35">
      <c r="V31156" s="17"/>
    </row>
    <row r="31157" spans="22:22" x14ac:dyDescent="0.35">
      <c r="V31157" s="17"/>
    </row>
    <row r="31158" spans="22:22" x14ac:dyDescent="0.35">
      <c r="V31158" s="17"/>
    </row>
    <row r="31159" spans="22:22" x14ac:dyDescent="0.35">
      <c r="V31159" s="17"/>
    </row>
    <row r="31160" spans="22:22" x14ac:dyDescent="0.35">
      <c r="V31160" s="17"/>
    </row>
    <row r="31161" spans="22:22" x14ac:dyDescent="0.35">
      <c r="V31161" s="17"/>
    </row>
    <row r="31162" spans="22:22" x14ac:dyDescent="0.35">
      <c r="V31162" s="17"/>
    </row>
    <row r="31163" spans="22:22" x14ac:dyDescent="0.35">
      <c r="V31163" s="17"/>
    </row>
    <row r="31164" spans="22:22" x14ac:dyDescent="0.35">
      <c r="V31164" s="17"/>
    </row>
    <row r="31165" spans="22:22" x14ac:dyDescent="0.35">
      <c r="V31165" s="17"/>
    </row>
    <row r="31166" spans="22:22" x14ac:dyDescent="0.35">
      <c r="V31166" s="17"/>
    </row>
    <row r="31167" spans="22:22" x14ac:dyDescent="0.35">
      <c r="V31167" s="17"/>
    </row>
    <row r="31168" spans="22:22" x14ac:dyDescent="0.35">
      <c r="V31168" s="17"/>
    </row>
    <row r="31169" spans="22:22" x14ac:dyDescent="0.35">
      <c r="V31169" s="17"/>
    </row>
    <row r="31170" spans="22:22" x14ac:dyDescent="0.35">
      <c r="V31170" s="17"/>
    </row>
    <row r="31171" spans="22:22" x14ac:dyDescent="0.35">
      <c r="V31171" s="17"/>
    </row>
    <row r="31172" spans="22:22" x14ac:dyDescent="0.35">
      <c r="V31172" s="17"/>
    </row>
    <row r="31173" spans="22:22" x14ac:dyDescent="0.35">
      <c r="V31173" s="17"/>
    </row>
    <row r="31174" spans="22:22" x14ac:dyDescent="0.35">
      <c r="V31174" s="17"/>
    </row>
    <row r="31175" spans="22:22" x14ac:dyDescent="0.35">
      <c r="V31175" s="17"/>
    </row>
    <row r="31176" spans="22:22" x14ac:dyDescent="0.35">
      <c r="V31176" s="17"/>
    </row>
    <row r="31177" spans="22:22" x14ac:dyDescent="0.35">
      <c r="V31177" s="17"/>
    </row>
    <row r="31178" spans="22:22" x14ac:dyDescent="0.35">
      <c r="V31178" s="17"/>
    </row>
    <row r="31179" spans="22:22" x14ac:dyDescent="0.35">
      <c r="V31179" s="17"/>
    </row>
    <row r="31180" spans="22:22" x14ac:dyDescent="0.35">
      <c r="V31180" s="17"/>
    </row>
    <row r="31181" spans="22:22" x14ac:dyDescent="0.35">
      <c r="V31181" s="17"/>
    </row>
    <row r="31182" spans="22:22" x14ac:dyDescent="0.35">
      <c r="V31182" s="17"/>
    </row>
    <row r="31183" spans="22:22" x14ac:dyDescent="0.35">
      <c r="V31183" s="17"/>
    </row>
    <row r="31184" spans="22:22" x14ac:dyDescent="0.35">
      <c r="V31184" s="17"/>
    </row>
    <row r="31185" spans="22:22" x14ac:dyDescent="0.35">
      <c r="V31185" s="17"/>
    </row>
    <row r="31186" spans="22:22" x14ac:dyDescent="0.35">
      <c r="V31186" s="17"/>
    </row>
    <row r="31187" spans="22:22" x14ac:dyDescent="0.35">
      <c r="V31187" s="17"/>
    </row>
    <row r="31188" spans="22:22" x14ac:dyDescent="0.35">
      <c r="V31188" s="17"/>
    </row>
    <row r="31189" spans="22:22" x14ac:dyDescent="0.35">
      <c r="V31189" s="17"/>
    </row>
    <row r="31190" spans="22:22" x14ac:dyDescent="0.35">
      <c r="V31190" s="17"/>
    </row>
    <row r="31191" spans="22:22" x14ac:dyDescent="0.35">
      <c r="V31191" s="17"/>
    </row>
    <row r="31192" spans="22:22" x14ac:dyDescent="0.35">
      <c r="V31192" s="17"/>
    </row>
    <row r="31193" spans="22:22" x14ac:dyDescent="0.35">
      <c r="V31193" s="17"/>
    </row>
    <row r="31194" spans="22:22" x14ac:dyDescent="0.35">
      <c r="V31194" s="17"/>
    </row>
    <row r="31195" spans="22:22" x14ac:dyDescent="0.35">
      <c r="V31195" s="17"/>
    </row>
    <row r="31196" spans="22:22" x14ac:dyDescent="0.35">
      <c r="V31196" s="17"/>
    </row>
    <row r="31197" spans="22:22" x14ac:dyDescent="0.35">
      <c r="V31197" s="17"/>
    </row>
    <row r="31198" spans="22:22" x14ac:dyDescent="0.35">
      <c r="V31198" s="17"/>
    </row>
    <row r="31199" spans="22:22" x14ac:dyDescent="0.35">
      <c r="V31199" s="17"/>
    </row>
    <row r="31200" spans="22:22" x14ac:dyDescent="0.35">
      <c r="V31200" s="17"/>
    </row>
    <row r="31201" spans="22:22" x14ac:dyDescent="0.35">
      <c r="V31201" s="17"/>
    </row>
    <row r="31202" spans="22:22" x14ac:dyDescent="0.35">
      <c r="V31202" s="17"/>
    </row>
    <row r="31203" spans="22:22" x14ac:dyDescent="0.35">
      <c r="V31203" s="17"/>
    </row>
    <row r="31204" spans="22:22" x14ac:dyDescent="0.35">
      <c r="V31204" s="17"/>
    </row>
    <row r="31205" spans="22:22" x14ac:dyDescent="0.35">
      <c r="V31205" s="17"/>
    </row>
    <row r="31206" spans="22:22" x14ac:dyDescent="0.35">
      <c r="V31206" s="17"/>
    </row>
    <row r="31207" spans="22:22" x14ac:dyDescent="0.35">
      <c r="V31207" s="17"/>
    </row>
    <row r="31208" spans="22:22" x14ac:dyDescent="0.35">
      <c r="V31208" s="17"/>
    </row>
    <row r="31209" spans="22:22" x14ac:dyDescent="0.35">
      <c r="V31209" s="17"/>
    </row>
    <row r="31210" spans="22:22" x14ac:dyDescent="0.35">
      <c r="V31210" s="17"/>
    </row>
    <row r="31211" spans="22:22" x14ac:dyDescent="0.35">
      <c r="V31211" s="17"/>
    </row>
    <row r="31212" spans="22:22" x14ac:dyDescent="0.35">
      <c r="V31212" s="17"/>
    </row>
    <row r="31213" spans="22:22" x14ac:dyDescent="0.35">
      <c r="V31213" s="17"/>
    </row>
    <row r="31214" spans="22:22" x14ac:dyDescent="0.35">
      <c r="V31214" s="17"/>
    </row>
    <row r="31215" spans="22:22" x14ac:dyDescent="0.35">
      <c r="V31215" s="17"/>
    </row>
    <row r="31216" spans="22:22" x14ac:dyDescent="0.35">
      <c r="V31216" s="17"/>
    </row>
    <row r="31217" spans="22:22" x14ac:dyDescent="0.35">
      <c r="V31217" s="17"/>
    </row>
    <row r="31218" spans="22:22" x14ac:dyDescent="0.35">
      <c r="V31218" s="17"/>
    </row>
    <row r="31219" spans="22:22" x14ac:dyDescent="0.35">
      <c r="V31219" s="17"/>
    </row>
    <row r="31220" spans="22:22" x14ac:dyDescent="0.35">
      <c r="V31220" s="17"/>
    </row>
    <row r="31221" spans="22:22" x14ac:dyDescent="0.35">
      <c r="V31221" s="17"/>
    </row>
    <row r="31222" spans="22:22" x14ac:dyDescent="0.35">
      <c r="V31222" s="17"/>
    </row>
    <row r="31223" spans="22:22" x14ac:dyDescent="0.35">
      <c r="V31223" s="17"/>
    </row>
    <row r="31224" spans="22:22" x14ac:dyDescent="0.35">
      <c r="V31224" s="17"/>
    </row>
    <row r="31225" spans="22:22" x14ac:dyDescent="0.35">
      <c r="V31225" s="17"/>
    </row>
    <row r="31226" spans="22:22" x14ac:dyDescent="0.35">
      <c r="V31226" s="17"/>
    </row>
    <row r="31227" spans="22:22" x14ac:dyDescent="0.35">
      <c r="V31227" s="17"/>
    </row>
    <row r="31228" spans="22:22" x14ac:dyDescent="0.35">
      <c r="V31228" s="17"/>
    </row>
    <row r="31229" spans="22:22" x14ac:dyDescent="0.35">
      <c r="V31229" s="17"/>
    </row>
    <row r="31230" spans="22:22" x14ac:dyDescent="0.35">
      <c r="V31230" s="17"/>
    </row>
    <row r="31231" spans="22:22" x14ac:dyDescent="0.35">
      <c r="V31231" s="17"/>
    </row>
    <row r="31232" spans="22:22" x14ac:dyDescent="0.35">
      <c r="V31232" s="17"/>
    </row>
    <row r="31233" spans="22:22" x14ac:dyDescent="0.35">
      <c r="V31233" s="17"/>
    </row>
    <row r="31234" spans="22:22" x14ac:dyDescent="0.35">
      <c r="V31234" s="17"/>
    </row>
    <row r="31235" spans="22:22" x14ac:dyDescent="0.35">
      <c r="V31235" s="17"/>
    </row>
    <row r="31236" spans="22:22" x14ac:dyDescent="0.35">
      <c r="V31236" s="17"/>
    </row>
    <row r="31237" spans="22:22" x14ac:dyDescent="0.35">
      <c r="V31237" s="17"/>
    </row>
    <row r="31238" spans="22:22" x14ac:dyDescent="0.35">
      <c r="V31238" s="17"/>
    </row>
    <row r="31239" spans="22:22" x14ac:dyDescent="0.35">
      <c r="V31239" s="17"/>
    </row>
    <row r="31240" spans="22:22" x14ac:dyDescent="0.35">
      <c r="V31240" s="17"/>
    </row>
    <row r="31241" spans="22:22" x14ac:dyDescent="0.35">
      <c r="V31241" s="17"/>
    </row>
    <row r="31242" spans="22:22" x14ac:dyDescent="0.35">
      <c r="V31242" s="17"/>
    </row>
    <row r="31243" spans="22:22" x14ac:dyDescent="0.35">
      <c r="V31243" s="17"/>
    </row>
    <row r="31244" spans="22:22" x14ac:dyDescent="0.35">
      <c r="V31244" s="17"/>
    </row>
    <row r="31245" spans="22:22" x14ac:dyDescent="0.35">
      <c r="V31245" s="17"/>
    </row>
    <row r="31246" spans="22:22" x14ac:dyDescent="0.35">
      <c r="V31246" s="17"/>
    </row>
    <row r="31247" spans="22:22" x14ac:dyDescent="0.35">
      <c r="V31247" s="17"/>
    </row>
    <row r="31248" spans="22:22" x14ac:dyDescent="0.35">
      <c r="V31248" s="17"/>
    </row>
    <row r="31249" spans="22:22" x14ac:dyDescent="0.35">
      <c r="V31249" s="17"/>
    </row>
    <row r="31250" spans="22:22" x14ac:dyDescent="0.35">
      <c r="V31250" s="17"/>
    </row>
    <row r="31251" spans="22:22" x14ac:dyDescent="0.35">
      <c r="V31251" s="17"/>
    </row>
    <row r="31252" spans="22:22" x14ac:dyDescent="0.35">
      <c r="V31252" s="17"/>
    </row>
    <row r="31253" spans="22:22" x14ac:dyDescent="0.35">
      <c r="V31253" s="17"/>
    </row>
    <row r="31254" spans="22:22" x14ac:dyDescent="0.35">
      <c r="V31254" s="17"/>
    </row>
    <row r="31255" spans="22:22" x14ac:dyDescent="0.35">
      <c r="V31255" s="17"/>
    </row>
    <row r="31256" spans="22:22" x14ac:dyDescent="0.35">
      <c r="V31256" s="17"/>
    </row>
    <row r="31257" spans="22:22" x14ac:dyDescent="0.35">
      <c r="V31257" s="17"/>
    </row>
    <row r="31258" spans="22:22" x14ac:dyDescent="0.35">
      <c r="V31258" s="17"/>
    </row>
    <row r="31259" spans="22:22" x14ac:dyDescent="0.35">
      <c r="V31259" s="17"/>
    </row>
    <row r="31260" spans="22:22" x14ac:dyDescent="0.35">
      <c r="V31260" s="17"/>
    </row>
    <row r="31261" spans="22:22" x14ac:dyDescent="0.35">
      <c r="V31261" s="17"/>
    </row>
    <row r="31262" spans="22:22" x14ac:dyDescent="0.35">
      <c r="V31262" s="17"/>
    </row>
    <row r="31263" spans="22:22" x14ac:dyDescent="0.35">
      <c r="V31263" s="17"/>
    </row>
    <row r="31264" spans="22:22" x14ac:dyDescent="0.35">
      <c r="V31264" s="17"/>
    </row>
    <row r="31265" spans="22:22" x14ac:dyDescent="0.35">
      <c r="V31265" s="17"/>
    </row>
    <row r="31266" spans="22:22" x14ac:dyDescent="0.35">
      <c r="V31266" s="17"/>
    </row>
    <row r="31267" spans="22:22" x14ac:dyDescent="0.35">
      <c r="V31267" s="17"/>
    </row>
    <row r="31268" spans="22:22" x14ac:dyDescent="0.35">
      <c r="V31268" s="17"/>
    </row>
    <row r="31269" spans="22:22" x14ac:dyDescent="0.35">
      <c r="V31269" s="17"/>
    </row>
    <row r="31270" spans="22:22" x14ac:dyDescent="0.35">
      <c r="V31270" s="17"/>
    </row>
    <row r="31271" spans="22:22" x14ac:dyDescent="0.35">
      <c r="V31271" s="17"/>
    </row>
    <row r="31272" spans="22:22" x14ac:dyDescent="0.35">
      <c r="V31272" s="17"/>
    </row>
    <row r="31273" spans="22:22" x14ac:dyDescent="0.35">
      <c r="V31273" s="17"/>
    </row>
    <row r="31274" spans="22:22" x14ac:dyDescent="0.35">
      <c r="V31274" s="17"/>
    </row>
    <row r="31275" spans="22:22" x14ac:dyDescent="0.35">
      <c r="V31275" s="17"/>
    </row>
    <row r="31276" spans="22:22" x14ac:dyDescent="0.35">
      <c r="V31276" s="17"/>
    </row>
    <row r="31277" spans="22:22" x14ac:dyDescent="0.35">
      <c r="V31277" s="17"/>
    </row>
    <row r="31278" spans="22:22" x14ac:dyDescent="0.35">
      <c r="V31278" s="17"/>
    </row>
    <row r="31279" spans="22:22" x14ac:dyDescent="0.35">
      <c r="V31279" s="17"/>
    </row>
    <row r="31280" spans="22:22" x14ac:dyDescent="0.35">
      <c r="V31280" s="17"/>
    </row>
    <row r="31281" spans="22:22" x14ac:dyDescent="0.35">
      <c r="V31281" s="17"/>
    </row>
    <row r="31282" spans="22:22" x14ac:dyDescent="0.35">
      <c r="V31282" s="17"/>
    </row>
    <row r="31283" spans="22:22" x14ac:dyDescent="0.35">
      <c r="V31283" s="17"/>
    </row>
    <row r="31284" spans="22:22" x14ac:dyDescent="0.35">
      <c r="V31284" s="17"/>
    </row>
    <row r="31285" spans="22:22" x14ac:dyDescent="0.35">
      <c r="V31285" s="17"/>
    </row>
    <row r="31286" spans="22:22" x14ac:dyDescent="0.35">
      <c r="V31286" s="17"/>
    </row>
    <row r="31287" spans="22:22" x14ac:dyDescent="0.35">
      <c r="V31287" s="17"/>
    </row>
    <row r="31288" spans="22:22" x14ac:dyDescent="0.35">
      <c r="V31288" s="17"/>
    </row>
    <row r="31289" spans="22:22" x14ac:dyDescent="0.35">
      <c r="V31289" s="17"/>
    </row>
    <row r="31290" spans="22:22" x14ac:dyDescent="0.35">
      <c r="V31290" s="17"/>
    </row>
    <row r="31291" spans="22:22" x14ac:dyDescent="0.35">
      <c r="V31291" s="17"/>
    </row>
    <row r="31292" spans="22:22" x14ac:dyDescent="0.35">
      <c r="V31292" s="17"/>
    </row>
    <row r="31293" spans="22:22" x14ac:dyDescent="0.35">
      <c r="V31293" s="17"/>
    </row>
    <row r="31294" spans="22:22" x14ac:dyDescent="0.35">
      <c r="V31294" s="17"/>
    </row>
    <row r="31295" spans="22:22" x14ac:dyDescent="0.35">
      <c r="V31295" s="17"/>
    </row>
    <row r="31296" spans="22:22" x14ac:dyDescent="0.35">
      <c r="V31296" s="17"/>
    </row>
    <row r="31297" spans="22:22" x14ac:dyDescent="0.35">
      <c r="V31297" s="17"/>
    </row>
    <row r="31298" spans="22:22" x14ac:dyDescent="0.35">
      <c r="V31298" s="17"/>
    </row>
    <row r="31299" spans="22:22" x14ac:dyDescent="0.35">
      <c r="V31299" s="17"/>
    </row>
    <row r="31300" spans="22:22" x14ac:dyDescent="0.35">
      <c r="V31300" s="17"/>
    </row>
    <row r="31301" spans="22:22" x14ac:dyDescent="0.35">
      <c r="V31301" s="17"/>
    </row>
    <row r="31302" spans="22:22" x14ac:dyDescent="0.35">
      <c r="V31302" s="17"/>
    </row>
    <row r="31303" spans="22:22" x14ac:dyDescent="0.35">
      <c r="V31303" s="17"/>
    </row>
    <row r="31304" spans="22:22" x14ac:dyDescent="0.35">
      <c r="V31304" s="17"/>
    </row>
    <row r="31305" spans="22:22" x14ac:dyDescent="0.35">
      <c r="V31305" s="17"/>
    </row>
    <row r="31306" spans="22:22" x14ac:dyDescent="0.35">
      <c r="V31306" s="17"/>
    </row>
    <row r="31307" spans="22:22" x14ac:dyDescent="0.35">
      <c r="V31307" s="17"/>
    </row>
    <row r="31308" spans="22:22" x14ac:dyDescent="0.35">
      <c r="V31308" s="17"/>
    </row>
    <row r="31309" spans="22:22" x14ac:dyDescent="0.35">
      <c r="V31309" s="17"/>
    </row>
    <row r="31310" spans="22:22" x14ac:dyDescent="0.35">
      <c r="V31310" s="17"/>
    </row>
    <row r="31311" spans="22:22" x14ac:dyDescent="0.35">
      <c r="V31311" s="17"/>
    </row>
    <row r="31312" spans="22:22" x14ac:dyDescent="0.35">
      <c r="V31312" s="17"/>
    </row>
    <row r="31313" spans="22:22" x14ac:dyDescent="0.35">
      <c r="V31313" s="17"/>
    </row>
    <row r="31314" spans="22:22" x14ac:dyDescent="0.35">
      <c r="V31314" s="17"/>
    </row>
    <row r="31315" spans="22:22" x14ac:dyDescent="0.35">
      <c r="V31315" s="17"/>
    </row>
    <row r="31316" spans="22:22" x14ac:dyDescent="0.35">
      <c r="V31316" s="17"/>
    </row>
    <row r="31317" spans="22:22" x14ac:dyDescent="0.35">
      <c r="V31317" s="17"/>
    </row>
    <row r="31318" spans="22:22" x14ac:dyDescent="0.35">
      <c r="V31318" s="17"/>
    </row>
    <row r="31319" spans="22:22" x14ac:dyDescent="0.35">
      <c r="V31319" s="17"/>
    </row>
    <row r="31320" spans="22:22" x14ac:dyDescent="0.35">
      <c r="V31320" s="17"/>
    </row>
    <row r="31321" spans="22:22" x14ac:dyDescent="0.35">
      <c r="V31321" s="17"/>
    </row>
    <row r="31322" spans="22:22" x14ac:dyDescent="0.35">
      <c r="V31322" s="17"/>
    </row>
    <row r="31323" spans="22:22" x14ac:dyDescent="0.35">
      <c r="V31323" s="17"/>
    </row>
    <row r="31324" spans="22:22" x14ac:dyDescent="0.35">
      <c r="V31324" s="17"/>
    </row>
    <row r="31325" spans="22:22" x14ac:dyDescent="0.35">
      <c r="V31325" s="17"/>
    </row>
    <row r="31326" spans="22:22" x14ac:dyDescent="0.35">
      <c r="V31326" s="17"/>
    </row>
    <row r="31327" spans="22:22" x14ac:dyDescent="0.35">
      <c r="V31327" s="17"/>
    </row>
    <row r="31328" spans="22:22" x14ac:dyDescent="0.35">
      <c r="V31328" s="17"/>
    </row>
    <row r="31329" spans="22:22" x14ac:dyDescent="0.35">
      <c r="V31329" s="17"/>
    </row>
    <row r="31330" spans="22:22" x14ac:dyDescent="0.35">
      <c r="V31330" s="17"/>
    </row>
    <row r="31331" spans="22:22" x14ac:dyDescent="0.35">
      <c r="V31331" s="17"/>
    </row>
    <row r="31332" spans="22:22" x14ac:dyDescent="0.35">
      <c r="V31332" s="17"/>
    </row>
    <row r="31333" spans="22:22" x14ac:dyDescent="0.35">
      <c r="V31333" s="17"/>
    </row>
    <row r="31334" spans="22:22" x14ac:dyDescent="0.35">
      <c r="V31334" s="17"/>
    </row>
    <row r="31335" spans="22:22" x14ac:dyDescent="0.35">
      <c r="V31335" s="17"/>
    </row>
    <row r="31336" spans="22:22" x14ac:dyDescent="0.35">
      <c r="V31336" s="17"/>
    </row>
    <row r="31337" spans="22:22" x14ac:dyDescent="0.35">
      <c r="V31337" s="17"/>
    </row>
    <row r="31338" spans="22:22" x14ac:dyDescent="0.35">
      <c r="V31338" s="17"/>
    </row>
    <row r="31339" spans="22:22" x14ac:dyDescent="0.35">
      <c r="V31339" s="17"/>
    </row>
    <row r="31340" spans="22:22" x14ac:dyDescent="0.35">
      <c r="V31340" s="17"/>
    </row>
    <row r="31341" spans="22:22" x14ac:dyDescent="0.35">
      <c r="V31341" s="17"/>
    </row>
    <row r="31342" spans="22:22" x14ac:dyDescent="0.35">
      <c r="V31342" s="17"/>
    </row>
    <row r="31343" spans="22:22" x14ac:dyDescent="0.35">
      <c r="V31343" s="17"/>
    </row>
    <row r="31344" spans="22:22" x14ac:dyDescent="0.35">
      <c r="V31344" s="17"/>
    </row>
    <row r="31345" spans="22:22" x14ac:dyDescent="0.35">
      <c r="V31345" s="17"/>
    </row>
    <row r="31346" spans="22:22" x14ac:dyDescent="0.35">
      <c r="V31346" s="17"/>
    </row>
    <row r="31347" spans="22:22" x14ac:dyDescent="0.35">
      <c r="V31347" s="17"/>
    </row>
    <row r="31348" spans="22:22" x14ac:dyDescent="0.35">
      <c r="V31348" s="17"/>
    </row>
    <row r="31349" spans="22:22" x14ac:dyDescent="0.35">
      <c r="V31349" s="17"/>
    </row>
    <row r="31350" spans="22:22" x14ac:dyDescent="0.35">
      <c r="V31350" s="17"/>
    </row>
    <row r="31351" spans="22:22" x14ac:dyDescent="0.35">
      <c r="V31351" s="17"/>
    </row>
    <row r="31352" spans="22:22" x14ac:dyDescent="0.35">
      <c r="V31352" s="17"/>
    </row>
    <row r="31353" spans="22:22" x14ac:dyDescent="0.35">
      <c r="V31353" s="17"/>
    </row>
    <row r="31354" spans="22:22" x14ac:dyDescent="0.35">
      <c r="V31354" s="17"/>
    </row>
    <row r="31355" spans="22:22" x14ac:dyDescent="0.35">
      <c r="V31355" s="17"/>
    </row>
    <row r="31356" spans="22:22" x14ac:dyDescent="0.35">
      <c r="V31356" s="17"/>
    </row>
    <row r="31357" spans="22:22" x14ac:dyDescent="0.35">
      <c r="V31357" s="17"/>
    </row>
    <row r="31358" spans="22:22" x14ac:dyDescent="0.35">
      <c r="V31358" s="17"/>
    </row>
    <row r="31359" spans="22:22" x14ac:dyDescent="0.35">
      <c r="V31359" s="17"/>
    </row>
    <row r="31360" spans="22:22" x14ac:dyDescent="0.35">
      <c r="V31360" s="17"/>
    </row>
    <row r="31361" spans="22:22" x14ac:dyDescent="0.35">
      <c r="V31361" s="17"/>
    </row>
    <row r="31362" spans="22:22" x14ac:dyDescent="0.35">
      <c r="V31362" s="17"/>
    </row>
    <row r="31363" spans="22:22" x14ac:dyDescent="0.35">
      <c r="V31363" s="17"/>
    </row>
    <row r="31364" spans="22:22" x14ac:dyDescent="0.35">
      <c r="V31364" s="17"/>
    </row>
    <row r="31365" spans="22:22" x14ac:dyDescent="0.35">
      <c r="V31365" s="17"/>
    </row>
    <row r="31366" spans="22:22" x14ac:dyDescent="0.35">
      <c r="V31366" s="17"/>
    </row>
    <row r="31367" spans="22:22" x14ac:dyDescent="0.35">
      <c r="V31367" s="17"/>
    </row>
    <row r="31368" spans="22:22" x14ac:dyDescent="0.35">
      <c r="V31368" s="17"/>
    </row>
    <row r="31369" spans="22:22" x14ac:dyDescent="0.35">
      <c r="V31369" s="17"/>
    </row>
    <row r="31370" spans="22:22" x14ac:dyDescent="0.35">
      <c r="V31370" s="17"/>
    </row>
    <row r="31371" spans="22:22" x14ac:dyDescent="0.35">
      <c r="V31371" s="17"/>
    </row>
    <row r="31372" spans="22:22" x14ac:dyDescent="0.35">
      <c r="V31372" s="17"/>
    </row>
    <row r="31373" spans="22:22" x14ac:dyDescent="0.35">
      <c r="V31373" s="17"/>
    </row>
    <row r="31374" spans="22:22" x14ac:dyDescent="0.35">
      <c r="V31374" s="17"/>
    </row>
    <row r="31375" spans="22:22" x14ac:dyDescent="0.35">
      <c r="V31375" s="17"/>
    </row>
    <row r="31376" spans="22:22" x14ac:dyDescent="0.35">
      <c r="V31376" s="17"/>
    </row>
    <row r="31377" spans="22:22" x14ac:dyDescent="0.35">
      <c r="V31377" s="17"/>
    </row>
    <row r="31378" spans="22:22" x14ac:dyDescent="0.35">
      <c r="V31378" s="17"/>
    </row>
    <row r="31379" spans="22:22" x14ac:dyDescent="0.35">
      <c r="V31379" s="17"/>
    </row>
    <row r="31380" spans="22:22" x14ac:dyDescent="0.35">
      <c r="V31380" s="17"/>
    </row>
    <row r="31381" spans="22:22" x14ac:dyDescent="0.35">
      <c r="V31381" s="17"/>
    </row>
    <row r="31382" spans="22:22" x14ac:dyDescent="0.35">
      <c r="V31382" s="17"/>
    </row>
    <row r="31383" spans="22:22" x14ac:dyDescent="0.35">
      <c r="V31383" s="17"/>
    </row>
    <row r="31384" spans="22:22" x14ac:dyDescent="0.35">
      <c r="V31384" s="17"/>
    </row>
    <row r="31385" spans="22:22" x14ac:dyDescent="0.35">
      <c r="V31385" s="17"/>
    </row>
    <row r="31386" spans="22:22" x14ac:dyDescent="0.35">
      <c r="V31386" s="17"/>
    </row>
    <row r="31387" spans="22:22" x14ac:dyDescent="0.35">
      <c r="V31387" s="17"/>
    </row>
    <row r="31388" spans="22:22" x14ac:dyDescent="0.35">
      <c r="V31388" s="17"/>
    </row>
    <row r="31389" spans="22:22" x14ac:dyDescent="0.35">
      <c r="V31389" s="17"/>
    </row>
    <row r="31390" spans="22:22" x14ac:dyDescent="0.35">
      <c r="V31390" s="17"/>
    </row>
    <row r="31391" spans="22:22" x14ac:dyDescent="0.35">
      <c r="V31391" s="17"/>
    </row>
    <row r="31392" spans="22:22" x14ac:dyDescent="0.35">
      <c r="V31392" s="17"/>
    </row>
    <row r="31393" spans="22:22" x14ac:dyDescent="0.35">
      <c r="V31393" s="17"/>
    </row>
    <row r="31394" spans="22:22" x14ac:dyDescent="0.35">
      <c r="V31394" s="17"/>
    </row>
    <row r="31395" spans="22:22" x14ac:dyDescent="0.35">
      <c r="V31395" s="17"/>
    </row>
    <row r="31396" spans="22:22" x14ac:dyDescent="0.35">
      <c r="V31396" s="17"/>
    </row>
    <row r="31397" spans="22:22" x14ac:dyDescent="0.35">
      <c r="V31397" s="17"/>
    </row>
    <row r="31398" spans="22:22" x14ac:dyDescent="0.35">
      <c r="V31398" s="17"/>
    </row>
    <row r="31399" spans="22:22" x14ac:dyDescent="0.35">
      <c r="V31399" s="17"/>
    </row>
    <row r="31400" spans="22:22" x14ac:dyDescent="0.35">
      <c r="V31400" s="17"/>
    </row>
    <row r="31401" spans="22:22" x14ac:dyDescent="0.35">
      <c r="V31401" s="17"/>
    </row>
    <row r="31402" spans="22:22" x14ac:dyDescent="0.35">
      <c r="V31402" s="17"/>
    </row>
    <row r="31403" spans="22:22" x14ac:dyDescent="0.35">
      <c r="V31403" s="17"/>
    </row>
    <row r="31404" spans="22:22" x14ac:dyDescent="0.35">
      <c r="V31404" s="17"/>
    </row>
    <row r="31405" spans="22:22" x14ac:dyDescent="0.35">
      <c r="V31405" s="17"/>
    </row>
    <row r="31406" spans="22:22" x14ac:dyDescent="0.35">
      <c r="V31406" s="17"/>
    </row>
    <row r="31407" spans="22:22" x14ac:dyDescent="0.35">
      <c r="V31407" s="17"/>
    </row>
    <row r="31408" spans="22:22" x14ac:dyDescent="0.35">
      <c r="V31408" s="17"/>
    </row>
    <row r="31409" spans="22:22" x14ac:dyDescent="0.35">
      <c r="V31409" s="17"/>
    </row>
    <row r="31410" spans="22:22" x14ac:dyDescent="0.35">
      <c r="V31410" s="17"/>
    </row>
    <row r="31411" spans="22:22" x14ac:dyDescent="0.35">
      <c r="V31411" s="17"/>
    </row>
    <row r="31412" spans="22:22" x14ac:dyDescent="0.35">
      <c r="V31412" s="17"/>
    </row>
    <row r="31413" spans="22:22" x14ac:dyDescent="0.35">
      <c r="V31413" s="17"/>
    </row>
    <row r="31414" spans="22:22" x14ac:dyDescent="0.35">
      <c r="V31414" s="17"/>
    </row>
    <row r="31415" spans="22:22" x14ac:dyDescent="0.35">
      <c r="V31415" s="17"/>
    </row>
    <row r="31416" spans="22:22" x14ac:dyDescent="0.35">
      <c r="V31416" s="17"/>
    </row>
    <row r="31417" spans="22:22" x14ac:dyDescent="0.35">
      <c r="V31417" s="17"/>
    </row>
    <row r="31418" spans="22:22" x14ac:dyDescent="0.35">
      <c r="V31418" s="17"/>
    </row>
    <row r="31419" spans="22:22" x14ac:dyDescent="0.35">
      <c r="V31419" s="17"/>
    </row>
    <row r="31420" spans="22:22" x14ac:dyDescent="0.35">
      <c r="V31420" s="17"/>
    </row>
    <row r="31421" spans="22:22" x14ac:dyDescent="0.35">
      <c r="V31421" s="17"/>
    </row>
    <row r="31422" spans="22:22" x14ac:dyDescent="0.35">
      <c r="V31422" s="17"/>
    </row>
    <row r="31423" spans="22:22" x14ac:dyDescent="0.35">
      <c r="V31423" s="17"/>
    </row>
    <row r="31424" spans="22:22" x14ac:dyDescent="0.35">
      <c r="V31424" s="17"/>
    </row>
    <row r="31425" spans="22:22" x14ac:dyDescent="0.35">
      <c r="V31425" s="17"/>
    </row>
    <row r="31426" spans="22:22" x14ac:dyDescent="0.35">
      <c r="V31426" s="17"/>
    </row>
    <row r="31427" spans="22:22" x14ac:dyDescent="0.35">
      <c r="V31427" s="17"/>
    </row>
    <row r="31428" spans="22:22" x14ac:dyDescent="0.35">
      <c r="V31428" s="17"/>
    </row>
    <row r="31429" spans="22:22" x14ac:dyDescent="0.35">
      <c r="V31429" s="17"/>
    </row>
    <row r="31430" spans="22:22" x14ac:dyDescent="0.35">
      <c r="V31430" s="17"/>
    </row>
    <row r="31431" spans="22:22" x14ac:dyDescent="0.35">
      <c r="V31431" s="17"/>
    </row>
    <row r="31432" spans="22:22" x14ac:dyDescent="0.35">
      <c r="V31432" s="17"/>
    </row>
    <row r="31433" spans="22:22" x14ac:dyDescent="0.35">
      <c r="V31433" s="17"/>
    </row>
    <row r="31434" spans="22:22" x14ac:dyDescent="0.35">
      <c r="V31434" s="17"/>
    </row>
    <row r="31435" spans="22:22" x14ac:dyDescent="0.35">
      <c r="V31435" s="17"/>
    </row>
    <row r="31436" spans="22:22" x14ac:dyDescent="0.35">
      <c r="V31436" s="17"/>
    </row>
    <row r="31437" spans="22:22" x14ac:dyDescent="0.35">
      <c r="V31437" s="17"/>
    </row>
    <row r="31438" spans="22:22" x14ac:dyDescent="0.35">
      <c r="V31438" s="17"/>
    </row>
    <row r="31439" spans="22:22" x14ac:dyDescent="0.35">
      <c r="V31439" s="17"/>
    </row>
    <row r="31440" spans="22:22" x14ac:dyDescent="0.35">
      <c r="V31440" s="17"/>
    </row>
    <row r="31441" spans="22:22" x14ac:dyDescent="0.35">
      <c r="V31441" s="17"/>
    </row>
    <row r="31442" spans="22:22" x14ac:dyDescent="0.35">
      <c r="V31442" s="17"/>
    </row>
    <row r="31443" spans="22:22" x14ac:dyDescent="0.35">
      <c r="V31443" s="17"/>
    </row>
    <row r="31444" spans="22:22" x14ac:dyDescent="0.35">
      <c r="V31444" s="17"/>
    </row>
    <row r="31445" spans="22:22" x14ac:dyDescent="0.35">
      <c r="V31445" s="17"/>
    </row>
    <row r="31446" spans="22:22" x14ac:dyDescent="0.35">
      <c r="V31446" s="17"/>
    </row>
    <row r="31447" spans="22:22" x14ac:dyDescent="0.35">
      <c r="V31447" s="17"/>
    </row>
    <row r="31448" spans="22:22" x14ac:dyDescent="0.35">
      <c r="V31448" s="17"/>
    </row>
    <row r="31449" spans="22:22" x14ac:dyDescent="0.35">
      <c r="V31449" s="17"/>
    </row>
    <row r="31450" spans="22:22" x14ac:dyDescent="0.35">
      <c r="V31450" s="17"/>
    </row>
    <row r="31451" spans="22:22" x14ac:dyDescent="0.35">
      <c r="V31451" s="17"/>
    </row>
    <row r="31452" spans="22:22" x14ac:dyDescent="0.35">
      <c r="V31452" s="17"/>
    </row>
    <row r="31453" spans="22:22" x14ac:dyDescent="0.35">
      <c r="V31453" s="17"/>
    </row>
    <row r="31454" spans="22:22" x14ac:dyDescent="0.35">
      <c r="V31454" s="17"/>
    </row>
    <row r="31455" spans="22:22" x14ac:dyDescent="0.35">
      <c r="V31455" s="17"/>
    </row>
    <row r="31456" spans="22:22" x14ac:dyDescent="0.35">
      <c r="V31456" s="17"/>
    </row>
    <row r="31457" spans="22:22" x14ac:dyDescent="0.35">
      <c r="V31457" s="17"/>
    </row>
    <row r="31458" spans="22:22" x14ac:dyDescent="0.35">
      <c r="V31458" s="17"/>
    </row>
    <row r="31459" spans="22:22" x14ac:dyDescent="0.35">
      <c r="V31459" s="17"/>
    </row>
    <row r="31460" spans="22:22" x14ac:dyDescent="0.35">
      <c r="V31460" s="17"/>
    </row>
    <row r="31461" spans="22:22" x14ac:dyDescent="0.35">
      <c r="V31461" s="17"/>
    </row>
    <row r="31462" spans="22:22" x14ac:dyDescent="0.35">
      <c r="V31462" s="17"/>
    </row>
    <row r="31463" spans="22:22" x14ac:dyDescent="0.35">
      <c r="V31463" s="17"/>
    </row>
    <row r="31464" spans="22:22" x14ac:dyDescent="0.35">
      <c r="V31464" s="17"/>
    </row>
    <row r="31465" spans="22:22" x14ac:dyDescent="0.35">
      <c r="V31465" s="17"/>
    </row>
    <row r="31466" spans="22:22" x14ac:dyDescent="0.35">
      <c r="V31466" s="17"/>
    </row>
    <row r="31467" spans="22:22" x14ac:dyDescent="0.35">
      <c r="V31467" s="17"/>
    </row>
    <row r="31468" spans="22:22" x14ac:dyDescent="0.35">
      <c r="V31468" s="17"/>
    </row>
    <row r="31469" spans="22:22" x14ac:dyDescent="0.35">
      <c r="V31469" s="17"/>
    </row>
    <row r="31470" spans="22:22" x14ac:dyDescent="0.35">
      <c r="V31470" s="17"/>
    </row>
    <row r="31471" spans="22:22" x14ac:dyDescent="0.35">
      <c r="V31471" s="17"/>
    </row>
    <row r="31472" spans="22:22" x14ac:dyDescent="0.35">
      <c r="V31472" s="17"/>
    </row>
    <row r="31473" spans="22:22" x14ac:dyDescent="0.35">
      <c r="V31473" s="17"/>
    </row>
    <row r="31474" spans="22:22" x14ac:dyDescent="0.35">
      <c r="V31474" s="17"/>
    </row>
    <row r="31475" spans="22:22" x14ac:dyDescent="0.35">
      <c r="V31475" s="17"/>
    </row>
    <row r="31476" spans="22:22" x14ac:dyDescent="0.35">
      <c r="V31476" s="17"/>
    </row>
    <row r="31477" spans="22:22" x14ac:dyDescent="0.35">
      <c r="V31477" s="17"/>
    </row>
    <row r="31478" spans="22:22" x14ac:dyDescent="0.35">
      <c r="V31478" s="17"/>
    </row>
    <row r="31479" spans="22:22" x14ac:dyDescent="0.35">
      <c r="V31479" s="17"/>
    </row>
    <row r="31480" spans="22:22" x14ac:dyDescent="0.35">
      <c r="V31480" s="17"/>
    </row>
    <row r="31481" spans="22:22" x14ac:dyDescent="0.35">
      <c r="V31481" s="17"/>
    </row>
    <row r="31482" spans="22:22" x14ac:dyDescent="0.35">
      <c r="V31482" s="17"/>
    </row>
    <row r="31483" spans="22:22" x14ac:dyDescent="0.35">
      <c r="V31483" s="17"/>
    </row>
    <row r="31484" spans="22:22" x14ac:dyDescent="0.35">
      <c r="V31484" s="17"/>
    </row>
    <row r="31485" spans="22:22" x14ac:dyDescent="0.35">
      <c r="V31485" s="17"/>
    </row>
    <row r="31486" spans="22:22" x14ac:dyDescent="0.35">
      <c r="V31486" s="17"/>
    </row>
    <row r="31487" spans="22:22" x14ac:dyDescent="0.35">
      <c r="V31487" s="17"/>
    </row>
    <row r="31488" spans="22:22" x14ac:dyDescent="0.35">
      <c r="V31488" s="17"/>
    </row>
    <row r="31489" spans="22:22" x14ac:dyDescent="0.35">
      <c r="V31489" s="17"/>
    </row>
    <row r="31490" spans="22:22" x14ac:dyDescent="0.35">
      <c r="V31490" s="17"/>
    </row>
    <row r="31491" spans="22:22" x14ac:dyDescent="0.35">
      <c r="V31491" s="17"/>
    </row>
    <row r="31492" spans="22:22" x14ac:dyDescent="0.35">
      <c r="V31492" s="17"/>
    </row>
    <row r="31493" spans="22:22" x14ac:dyDescent="0.35">
      <c r="V31493" s="17"/>
    </row>
    <row r="31494" spans="22:22" x14ac:dyDescent="0.35">
      <c r="V31494" s="17"/>
    </row>
    <row r="31495" spans="22:22" x14ac:dyDescent="0.35">
      <c r="V31495" s="17"/>
    </row>
    <row r="31496" spans="22:22" x14ac:dyDescent="0.35">
      <c r="V31496" s="17"/>
    </row>
    <row r="31497" spans="22:22" x14ac:dyDescent="0.35">
      <c r="V31497" s="17"/>
    </row>
    <row r="31498" spans="22:22" x14ac:dyDescent="0.35">
      <c r="V31498" s="17"/>
    </row>
    <row r="31499" spans="22:22" x14ac:dyDescent="0.35">
      <c r="V31499" s="17"/>
    </row>
    <row r="31500" spans="22:22" x14ac:dyDescent="0.35">
      <c r="V31500" s="17"/>
    </row>
    <row r="31501" spans="22:22" x14ac:dyDescent="0.35">
      <c r="V31501" s="17"/>
    </row>
    <row r="31502" spans="22:22" x14ac:dyDescent="0.35">
      <c r="V31502" s="17"/>
    </row>
    <row r="31503" spans="22:22" x14ac:dyDescent="0.35">
      <c r="V31503" s="17"/>
    </row>
    <row r="31504" spans="22:22" x14ac:dyDescent="0.35">
      <c r="V31504" s="17"/>
    </row>
    <row r="31505" spans="22:22" x14ac:dyDescent="0.35">
      <c r="V31505" s="17"/>
    </row>
    <row r="31506" spans="22:22" x14ac:dyDescent="0.35">
      <c r="V31506" s="17"/>
    </row>
    <row r="31507" spans="22:22" x14ac:dyDescent="0.35">
      <c r="V31507" s="17"/>
    </row>
    <row r="31508" spans="22:22" x14ac:dyDescent="0.35">
      <c r="V31508" s="17"/>
    </row>
    <row r="31509" spans="22:22" x14ac:dyDescent="0.35">
      <c r="V31509" s="17"/>
    </row>
    <row r="31510" spans="22:22" x14ac:dyDescent="0.35">
      <c r="V31510" s="17"/>
    </row>
    <row r="31511" spans="22:22" x14ac:dyDescent="0.35">
      <c r="V31511" s="17"/>
    </row>
    <row r="31512" spans="22:22" x14ac:dyDescent="0.35">
      <c r="V31512" s="17"/>
    </row>
    <row r="31513" spans="22:22" x14ac:dyDescent="0.35">
      <c r="V31513" s="17"/>
    </row>
    <row r="31514" spans="22:22" x14ac:dyDescent="0.35">
      <c r="V31514" s="17"/>
    </row>
    <row r="31515" spans="22:22" x14ac:dyDescent="0.35">
      <c r="V31515" s="17"/>
    </row>
    <row r="31516" spans="22:22" x14ac:dyDescent="0.35">
      <c r="V31516" s="17"/>
    </row>
    <row r="31517" spans="22:22" x14ac:dyDescent="0.35">
      <c r="V31517" s="17"/>
    </row>
    <row r="31518" spans="22:22" x14ac:dyDescent="0.35">
      <c r="V31518" s="17"/>
    </row>
    <row r="31519" spans="22:22" x14ac:dyDescent="0.35">
      <c r="V31519" s="17"/>
    </row>
    <row r="31520" spans="22:22" x14ac:dyDescent="0.35">
      <c r="V31520" s="17"/>
    </row>
    <row r="31521" spans="22:22" x14ac:dyDescent="0.35">
      <c r="V31521" s="17"/>
    </row>
    <row r="31522" spans="22:22" x14ac:dyDescent="0.35">
      <c r="V31522" s="17"/>
    </row>
    <row r="31523" spans="22:22" x14ac:dyDescent="0.35">
      <c r="V31523" s="17"/>
    </row>
    <row r="31524" spans="22:22" x14ac:dyDescent="0.35">
      <c r="V31524" s="17"/>
    </row>
    <row r="31525" spans="22:22" x14ac:dyDescent="0.35">
      <c r="V31525" s="17"/>
    </row>
    <row r="31526" spans="22:22" x14ac:dyDescent="0.35">
      <c r="V31526" s="17"/>
    </row>
    <row r="31527" spans="22:22" x14ac:dyDescent="0.35">
      <c r="V31527" s="17"/>
    </row>
    <row r="31528" spans="22:22" x14ac:dyDescent="0.35">
      <c r="V31528" s="17"/>
    </row>
    <row r="31529" spans="22:22" x14ac:dyDescent="0.35">
      <c r="V31529" s="17"/>
    </row>
    <row r="31530" spans="22:22" x14ac:dyDescent="0.35">
      <c r="V31530" s="17"/>
    </row>
    <row r="31531" spans="22:22" x14ac:dyDescent="0.35">
      <c r="V31531" s="17"/>
    </row>
    <row r="31532" spans="22:22" x14ac:dyDescent="0.35">
      <c r="V31532" s="17"/>
    </row>
    <row r="31533" spans="22:22" x14ac:dyDescent="0.35">
      <c r="V31533" s="17"/>
    </row>
    <row r="31534" spans="22:22" x14ac:dyDescent="0.35">
      <c r="V31534" s="17"/>
    </row>
    <row r="31535" spans="22:22" x14ac:dyDescent="0.35">
      <c r="V31535" s="17"/>
    </row>
    <row r="31536" spans="22:22" x14ac:dyDescent="0.35">
      <c r="V31536" s="17"/>
    </row>
    <row r="31537" spans="22:22" x14ac:dyDescent="0.35">
      <c r="V31537" s="17"/>
    </row>
    <row r="31538" spans="22:22" x14ac:dyDescent="0.35">
      <c r="V31538" s="17"/>
    </row>
    <row r="31539" spans="22:22" x14ac:dyDescent="0.35">
      <c r="V31539" s="17"/>
    </row>
    <row r="31540" spans="22:22" x14ac:dyDescent="0.35">
      <c r="V31540" s="17"/>
    </row>
    <row r="31541" spans="22:22" x14ac:dyDescent="0.35">
      <c r="V31541" s="17"/>
    </row>
    <row r="31542" spans="22:22" x14ac:dyDescent="0.35">
      <c r="V31542" s="17"/>
    </row>
    <row r="31543" spans="22:22" x14ac:dyDescent="0.35">
      <c r="V31543" s="17"/>
    </row>
    <row r="31544" spans="22:22" x14ac:dyDescent="0.35">
      <c r="V31544" s="17"/>
    </row>
    <row r="31545" spans="22:22" x14ac:dyDescent="0.35">
      <c r="V31545" s="17"/>
    </row>
    <row r="31546" spans="22:22" x14ac:dyDescent="0.35">
      <c r="V31546" s="17"/>
    </row>
    <row r="31547" spans="22:22" x14ac:dyDescent="0.35">
      <c r="V31547" s="17"/>
    </row>
    <row r="31548" spans="22:22" x14ac:dyDescent="0.35">
      <c r="V31548" s="17"/>
    </row>
    <row r="31549" spans="22:22" x14ac:dyDescent="0.35">
      <c r="V31549" s="17"/>
    </row>
    <row r="31550" spans="22:22" x14ac:dyDescent="0.35">
      <c r="V31550" s="17"/>
    </row>
    <row r="31551" spans="22:22" x14ac:dyDescent="0.35">
      <c r="V31551" s="17"/>
    </row>
    <row r="31552" spans="22:22" x14ac:dyDescent="0.35">
      <c r="V31552" s="17"/>
    </row>
    <row r="31553" spans="22:22" x14ac:dyDescent="0.35">
      <c r="V31553" s="17"/>
    </row>
    <row r="31554" spans="22:22" x14ac:dyDescent="0.35">
      <c r="V31554" s="17"/>
    </row>
    <row r="31555" spans="22:22" x14ac:dyDescent="0.35">
      <c r="V31555" s="17"/>
    </row>
    <row r="31556" spans="22:22" x14ac:dyDescent="0.35">
      <c r="V31556" s="17"/>
    </row>
    <row r="31557" spans="22:22" x14ac:dyDescent="0.35">
      <c r="V31557" s="17"/>
    </row>
    <row r="31558" spans="22:22" x14ac:dyDescent="0.35">
      <c r="V31558" s="17"/>
    </row>
    <row r="31559" spans="22:22" x14ac:dyDescent="0.35">
      <c r="V31559" s="17"/>
    </row>
    <row r="31560" spans="22:22" x14ac:dyDescent="0.35">
      <c r="V31560" s="17"/>
    </row>
    <row r="31561" spans="22:22" x14ac:dyDescent="0.35">
      <c r="V31561" s="17"/>
    </row>
    <row r="31562" spans="22:22" x14ac:dyDescent="0.35">
      <c r="V31562" s="17"/>
    </row>
    <row r="31563" spans="22:22" x14ac:dyDescent="0.35">
      <c r="V31563" s="17"/>
    </row>
    <row r="31564" spans="22:22" x14ac:dyDescent="0.35">
      <c r="V31564" s="17"/>
    </row>
    <row r="31565" spans="22:22" x14ac:dyDescent="0.35">
      <c r="V31565" s="17"/>
    </row>
    <row r="31566" spans="22:22" x14ac:dyDescent="0.35">
      <c r="V31566" s="17"/>
    </row>
    <row r="31567" spans="22:22" x14ac:dyDescent="0.35">
      <c r="V31567" s="17"/>
    </row>
    <row r="31568" spans="22:22" x14ac:dyDescent="0.35">
      <c r="V31568" s="17"/>
    </row>
    <row r="31569" spans="22:22" x14ac:dyDescent="0.35">
      <c r="V31569" s="17"/>
    </row>
    <row r="31570" spans="22:22" x14ac:dyDescent="0.35">
      <c r="V31570" s="17"/>
    </row>
    <row r="31571" spans="22:22" x14ac:dyDescent="0.35">
      <c r="V31571" s="17"/>
    </row>
    <row r="31572" spans="22:22" x14ac:dyDescent="0.35">
      <c r="V31572" s="17"/>
    </row>
    <row r="31573" spans="22:22" x14ac:dyDescent="0.35">
      <c r="V31573" s="17"/>
    </row>
    <row r="31574" spans="22:22" x14ac:dyDescent="0.35">
      <c r="V31574" s="17"/>
    </row>
    <row r="31575" spans="22:22" x14ac:dyDescent="0.35">
      <c r="V31575" s="17"/>
    </row>
    <row r="31576" spans="22:22" x14ac:dyDescent="0.35">
      <c r="V31576" s="17"/>
    </row>
    <row r="31577" spans="22:22" x14ac:dyDescent="0.35">
      <c r="V31577" s="17"/>
    </row>
    <row r="31578" spans="22:22" x14ac:dyDescent="0.35">
      <c r="V31578" s="17"/>
    </row>
    <row r="31579" spans="22:22" x14ac:dyDescent="0.35">
      <c r="V31579" s="17"/>
    </row>
    <row r="31580" spans="22:22" x14ac:dyDescent="0.35">
      <c r="V31580" s="17"/>
    </row>
    <row r="31581" spans="22:22" x14ac:dyDescent="0.35">
      <c r="V31581" s="17"/>
    </row>
    <row r="31582" spans="22:22" x14ac:dyDescent="0.35">
      <c r="V31582" s="17"/>
    </row>
    <row r="31583" spans="22:22" x14ac:dyDescent="0.35">
      <c r="V31583" s="17"/>
    </row>
    <row r="31584" spans="22:22" x14ac:dyDescent="0.35">
      <c r="V31584" s="17"/>
    </row>
    <row r="31585" spans="22:22" x14ac:dyDescent="0.35">
      <c r="V31585" s="17"/>
    </row>
    <row r="31586" spans="22:22" x14ac:dyDescent="0.35">
      <c r="V31586" s="17"/>
    </row>
    <row r="31587" spans="22:22" x14ac:dyDescent="0.35">
      <c r="V31587" s="17"/>
    </row>
    <row r="31588" spans="22:22" x14ac:dyDescent="0.35">
      <c r="V31588" s="17"/>
    </row>
    <row r="31589" spans="22:22" x14ac:dyDescent="0.35">
      <c r="V31589" s="17"/>
    </row>
    <row r="31590" spans="22:22" x14ac:dyDescent="0.35">
      <c r="V31590" s="17"/>
    </row>
    <row r="31591" spans="22:22" x14ac:dyDescent="0.35">
      <c r="V31591" s="17"/>
    </row>
    <row r="31592" spans="22:22" x14ac:dyDescent="0.35">
      <c r="V31592" s="17"/>
    </row>
    <row r="31593" spans="22:22" x14ac:dyDescent="0.35">
      <c r="V31593" s="17"/>
    </row>
    <row r="31594" spans="22:22" x14ac:dyDescent="0.35">
      <c r="V31594" s="17"/>
    </row>
    <row r="31595" spans="22:22" x14ac:dyDescent="0.35">
      <c r="V31595" s="17"/>
    </row>
    <row r="31596" spans="22:22" x14ac:dyDescent="0.35">
      <c r="V31596" s="17"/>
    </row>
    <row r="31597" spans="22:22" x14ac:dyDescent="0.35">
      <c r="V31597" s="17"/>
    </row>
    <row r="31598" spans="22:22" x14ac:dyDescent="0.35">
      <c r="V31598" s="17"/>
    </row>
    <row r="31599" spans="22:22" x14ac:dyDescent="0.35">
      <c r="V31599" s="17"/>
    </row>
    <row r="31600" spans="22:22" x14ac:dyDescent="0.35">
      <c r="V31600" s="17"/>
    </row>
    <row r="31601" spans="22:22" x14ac:dyDescent="0.35">
      <c r="V31601" s="17"/>
    </row>
    <row r="31602" spans="22:22" x14ac:dyDescent="0.35">
      <c r="V31602" s="17"/>
    </row>
    <row r="31603" spans="22:22" x14ac:dyDescent="0.35">
      <c r="V31603" s="17"/>
    </row>
    <row r="31604" spans="22:22" x14ac:dyDescent="0.35">
      <c r="V31604" s="17"/>
    </row>
    <row r="31605" spans="22:22" x14ac:dyDescent="0.35">
      <c r="V31605" s="17"/>
    </row>
    <row r="31606" spans="22:22" x14ac:dyDescent="0.35">
      <c r="V31606" s="17"/>
    </row>
    <row r="31607" spans="22:22" x14ac:dyDescent="0.35">
      <c r="V31607" s="17"/>
    </row>
    <row r="31608" spans="22:22" x14ac:dyDescent="0.35">
      <c r="V31608" s="17"/>
    </row>
    <row r="31609" spans="22:22" x14ac:dyDescent="0.35">
      <c r="V31609" s="17"/>
    </row>
    <row r="31610" spans="22:22" x14ac:dyDescent="0.35">
      <c r="V31610" s="17"/>
    </row>
    <row r="31611" spans="22:22" x14ac:dyDescent="0.35">
      <c r="V31611" s="17"/>
    </row>
    <row r="31612" spans="22:22" x14ac:dyDescent="0.35">
      <c r="V31612" s="17"/>
    </row>
    <row r="31613" spans="22:22" x14ac:dyDescent="0.35">
      <c r="V31613" s="17"/>
    </row>
    <row r="31614" spans="22:22" x14ac:dyDescent="0.35">
      <c r="V31614" s="17"/>
    </row>
    <row r="31615" spans="22:22" x14ac:dyDescent="0.35">
      <c r="V31615" s="17"/>
    </row>
    <row r="31616" spans="22:22" x14ac:dyDescent="0.35">
      <c r="V31616" s="17"/>
    </row>
    <row r="31617" spans="22:22" x14ac:dyDescent="0.35">
      <c r="V31617" s="17"/>
    </row>
    <row r="31618" spans="22:22" x14ac:dyDescent="0.35">
      <c r="V31618" s="17"/>
    </row>
    <row r="31619" spans="22:22" x14ac:dyDescent="0.35">
      <c r="V31619" s="17"/>
    </row>
    <row r="31620" spans="22:22" x14ac:dyDescent="0.35">
      <c r="V31620" s="17"/>
    </row>
    <row r="31621" spans="22:22" x14ac:dyDescent="0.35">
      <c r="V31621" s="17"/>
    </row>
    <row r="31622" spans="22:22" x14ac:dyDescent="0.35">
      <c r="V31622" s="17"/>
    </row>
    <row r="31623" spans="22:22" x14ac:dyDescent="0.35">
      <c r="V31623" s="17"/>
    </row>
    <row r="31624" spans="22:22" x14ac:dyDescent="0.35">
      <c r="V31624" s="17"/>
    </row>
    <row r="31625" spans="22:22" x14ac:dyDescent="0.35">
      <c r="V31625" s="17"/>
    </row>
    <row r="31626" spans="22:22" x14ac:dyDescent="0.35">
      <c r="V31626" s="17"/>
    </row>
    <row r="31627" spans="22:22" x14ac:dyDescent="0.35">
      <c r="V31627" s="17"/>
    </row>
    <row r="31628" spans="22:22" x14ac:dyDescent="0.35">
      <c r="V31628" s="17"/>
    </row>
    <row r="31629" spans="22:22" x14ac:dyDescent="0.35">
      <c r="V31629" s="17"/>
    </row>
    <row r="31630" spans="22:22" x14ac:dyDescent="0.35">
      <c r="V31630" s="17"/>
    </row>
    <row r="31631" spans="22:22" x14ac:dyDescent="0.35">
      <c r="V31631" s="17"/>
    </row>
    <row r="31632" spans="22:22" x14ac:dyDescent="0.35">
      <c r="V31632" s="17"/>
    </row>
    <row r="31633" spans="22:22" x14ac:dyDescent="0.35">
      <c r="V31633" s="17"/>
    </row>
    <row r="31634" spans="22:22" x14ac:dyDescent="0.35">
      <c r="V31634" s="17"/>
    </row>
    <row r="31635" spans="22:22" x14ac:dyDescent="0.35">
      <c r="V31635" s="17"/>
    </row>
    <row r="31636" spans="22:22" x14ac:dyDescent="0.35">
      <c r="V31636" s="17"/>
    </row>
    <row r="31637" spans="22:22" x14ac:dyDescent="0.35">
      <c r="V31637" s="17"/>
    </row>
    <row r="31638" spans="22:22" x14ac:dyDescent="0.35">
      <c r="V31638" s="17"/>
    </row>
    <row r="31639" spans="22:22" x14ac:dyDescent="0.35">
      <c r="V31639" s="17"/>
    </row>
    <row r="31640" spans="22:22" x14ac:dyDescent="0.35">
      <c r="V31640" s="17"/>
    </row>
    <row r="31641" spans="22:22" x14ac:dyDescent="0.35">
      <c r="V31641" s="17"/>
    </row>
    <row r="31642" spans="22:22" x14ac:dyDescent="0.35">
      <c r="V31642" s="17"/>
    </row>
    <row r="31643" spans="22:22" x14ac:dyDescent="0.35">
      <c r="V31643" s="17"/>
    </row>
    <row r="31644" spans="22:22" x14ac:dyDescent="0.35">
      <c r="V31644" s="17"/>
    </row>
    <row r="31645" spans="22:22" x14ac:dyDescent="0.35">
      <c r="V31645" s="17"/>
    </row>
    <row r="31646" spans="22:22" x14ac:dyDescent="0.35">
      <c r="V31646" s="17"/>
    </row>
    <row r="31647" spans="22:22" x14ac:dyDescent="0.35">
      <c r="V31647" s="17"/>
    </row>
    <row r="31648" spans="22:22" x14ac:dyDescent="0.35">
      <c r="V31648" s="17"/>
    </row>
    <row r="31649" spans="22:22" x14ac:dyDescent="0.35">
      <c r="V31649" s="17"/>
    </row>
    <row r="31650" spans="22:22" x14ac:dyDescent="0.35">
      <c r="V31650" s="17"/>
    </row>
    <row r="31651" spans="22:22" x14ac:dyDescent="0.35">
      <c r="V31651" s="17"/>
    </row>
    <row r="31652" spans="22:22" x14ac:dyDescent="0.35">
      <c r="V31652" s="17"/>
    </row>
    <row r="31653" spans="22:22" x14ac:dyDescent="0.35">
      <c r="V31653" s="17"/>
    </row>
    <row r="31654" spans="22:22" x14ac:dyDescent="0.35">
      <c r="V31654" s="17"/>
    </row>
    <row r="31655" spans="22:22" x14ac:dyDescent="0.35">
      <c r="V31655" s="17"/>
    </row>
    <row r="31656" spans="22:22" x14ac:dyDescent="0.35">
      <c r="V31656" s="17"/>
    </row>
    <row r="31657" spans="22:22" x14ac:dyDescent="0.35">
      <c r="V31657" s="17"/>
    </row>
    <row r="31658" spans="22:22" x14ac:dyDescent="0.35">
      <c r="V31658" s="17"/>
    </row>
    <row r="31659" spans="22:22" x14ac:dyDescent="0.35">
      <c r="V31659" s="17"/>
    </row>
    <row r="31660" spans="22:22" x14ac:dyDescent="0.35">
      <c r="V31660" s="17"/>
    </row>
    <row r="31661" spans="22:22" x14ac:dyDescent="0.35">
      <c r="V31661" s="17"/>
    </row>
    <row r="31662" spans="22:22" x14ac:dyDescent="0.35">
      <c r="V31662" s="17"/>
    </row>
    <row r="31663" spans="22:22" x14ac:dyDescent="0.35">
      <c r="V31663" s="17"/>
    </row>
    <row r="31664" spans="22:22" x14ac:dyDescent="0.35">
      <c r="V31664" s="17"/>
    </row>
    <row r="31665" spans="22:22" x14ac:dyDescent="0.35">
      <c r="V31665" s="17"/>
    </row>
    <row r="31666" spans="22:22" x14ac:dyDescent="0.35">
      <c r="V31666" s="17"/>
    </row>
    <row r="31667" spans="22:22" x14ac:dyDescent="0.35">
      <c r="V31667" s="17"/>
    </row>
    <row r="31668" spans="22:22" x14ac:dyDescent="0.35">
      <c r="V31668" s="17"/>
    </row>
    <row r="31669" spans="22:22" x14ac:dyDescent="0.35">
      <c r="V31669" s="17"/>
    </row>
    <row r="31670" spans="22:22" x14ac:dyDescent="0.35">
      <c r="V31670" s="17"/>
    </row>
    <row r="31671" spans="22:22" x14ac:dyDescent="0.35">
      <c r="V31671" s="17"/>
    </row>
    <row r="31672" spans="22:22" x14ac:dyDescent="0.35">
      <c r="V31672" s="17"/>
    </row>
    <row r="31673" spans="22:22" x14ac:dyDescent="0.35">
      <c r="V31673" s="17"/>
    </row>
    <row r="31674" spans="22:22" x14ac:dyDescent="0.35">
      <c r="V31674" s="17"/>
    </row>
    <row r="31675" spans="22:22" x14ac:dyDescent="0.35">
      <c r="V31675" s="17"/>
    </row>
    <row r="31676" spans="22:22" x14ac:dyDescent="0.35">
      <c r="V31676" s="17"/>
    </row>
    <row r="31677" spans="22:22" x14ac:dyDescent="0.35">
      <c r="V31677" s="17"/>
    </row>
    <row r="31678" spans="22:22" x14ac:dyDescent="0.35">
      <c r="V31678" s="17"/>
    </row>
    <row r="31679" spans="22:22" x14ac:dyDescent="0.35">
      <c r="V31679" s="17"/>
    </row>
    <row r="31680" spans="22:22" x14ac:dyDescent="0.35">
      <c r="V31680" s="17"/>
    </row>
    <row r="31681" spans="22:22" x14ac:dyDescent="0.35">
      <c r="V31681" s="17"/>
    </row>
    <row r="31682" spans="22:22" x14ac:dyDescent="0.35">
      <c r="V31682" s="17"/>
    </row>
    <row r="31683" spans="22:22" x14ac:dyDescent="0.35">
      <c r="V31683" s="17"/>
    </row>
    <row r="31684" spans="22:22" x14ac:dyDescent="0.35">
      <c r="V31684" s="17"/>
    </row>
    <row r="31685" spans="22:22" x14ac:dyDescent="0.35">
      <c r="V31685" s="17"/>
    </row>
    <row r="31686" spans="22:22" x14ac:dyDescent="0.35">
      <c r="V31686" s="17"/>
    </row>
    <row r="31687" spans="22:22" x14ac:dyDescent="0.35">
      <c r="V31687" s="17"/>
    </row>
    <row r="31688" spans="22:22" x14ac:dyDescent="0.35">
      <c r="V31688" s="17"/>
    </row>
    <row r="31689" spans="22:22" x14ac:dyDescent="0.35">
      <c r="V31689" s="17"/>
    </row>
    <row r="31690" spans="22:22" x14ac:dyDescent="0.35">
      <c r="V31690" s="17"/>
    </row>
    <row r="31691" spans="22:22" x14ac:dyDescent="0.35">
      <c r="V31691" s="17"/>
    </row>
    <row r="31692" spans="22:22" x14ac:dyDescent="0.35">
      <c r="V31692" s="17"/>
    </row>
    <row r="31693" spans="22:22" x14ac:dyDescent="0.35">
      <c r="V31693" s="17"/>
    </row>
    <row r="31694" spans="22:22" x14ac:dyDescent="0.35">
      <c r="V31694" s="17"/>
    </row>
    <row r="31695" spans="22:22" x14ac:dyDescent="0.35">
      <c r="V31695" s="17"/>
    </row>
    <row r="31696" spans="22:22" x14ac:dyDescent="0.35">
      <c r="V31696" s="17"/>
    </row>
    <row r="31697" spans="22:22" x14ac:dyDescent="0.35">
      <c r="V31697" s="17"/>
    </row>
    <row r="31698" spans="22:22" x14ac:dyDescent="0.35">
      <c r="V31698" s="17"/>
    </row>
    <row r="31699" spans="22:22" x14ac:dyDescent="0.35">
      <c r="V31699" s="17"/>
    </row>
    <row r="31700" spans="22:22" x14ac:dyDescent="0.35">
      <c r="V31700" s="17"/>
    </row>
    <row r="31701" spans="22:22" x14ac:dyDescent="0.35">
      <c r="V31701" s="17"/>
    </row>
    <row r="31702" spans="22:22" x14ac:dyDescent="0.35">
      <c r="V31702" s="17"/>
    </row>
    <row r="31703" spans="22:22" x14ac:dyDescent="0.35">
      <c r="V31703" s="17"/>
    </row>
    <row r="31704" spans="22:22" x14ac:dyDescent="0.35">
      <c r="V31704" s="17"/>
    </row>
    <row r="31705" spans="22:22" x14ac:dyDescent="0.35">
      <c r="V31705" s="17"/>
    </row>
    <row r="31706" spans="22:22" x14ac:dyDescent="0.35">
      <c r="V31706" s="17"/>
    </row>
    <row r="31707" spans="22:22" x14ac:dyDescent="0.35">
      <c r="V31707" s="17"/>
    </row>
    <row r="31708" spans="22:22" x14ac:dyDescent="0.35">
      <c r="V31708" s="17"/>
    </row>
    <row r="31709" spans="22:22" x14ac:dyDescent="0.35">
      <c r="V31709" s="17"/>
    </row>
    <row r="31710" spans="22:22" x14ac:dyDescent="0.35">
      <c r="V31710" s="17"/>
    </row>
    <row r="31711" spans="22:22" x14ac:dyDescent="0.35">
      <c r="V31711" s="17"/>
    </row>
    <row r="31712" spans="22:22" x14ac:dyDescent="0.35">
      <c r="V31712" s="17"/>
    </row>
    <row r="31713" spans="22:22" x14ac:dyDescent="0.35">
      <c r="V31713" s="17"/>
    </row>
    <row r="31714" spans="22:22" x14ac:dyDescent="0.35">
      <c r="V31714" s="17"/>
    </row>
    <row r="31715" spans="22:22" x14ac:dyDescent="0.35">
      <c r="V31715" s="17"/>
    </row>
    <row r="31716" spans="22:22" x14ac:dyDescent="0.35">
      <c r="V31716" s="17"/>
    </row>
    <row r="31717" spans="22:22" x14ac:dyDescent="0.35">
      <c r="V31717" s="17"/>
    </row>
    <row r="31718" spans="22:22" x14ac:dyDescent="0.35">
      <c r="V31718" s="17"/>
    </row>
    <row r="31719" spans="22:22" x14ac:dyDescent="0.35">
      <c r="V31719" s="17"/>
    </row>
    <row r="31720" spans="22:22" x14ac:dyDescent="0.35">
      <c r="V31720" s="17"/>
    </row>
    <row r="31721" spans="22:22" x14ac:dyDescent="0.35">
      <c r="V31721" s="17"/>
    </row>
    <row r="31722" spans="22:22" x14ac:dyDescent="0.35">
      <c r="V31722" s="17"/>
    </row>
    <row r="31723" spans="22:22" x14ac:dyDescent="0.35">
      <c r="V31723" s="17"/>
    </row>
    <row r="31724" spans="22:22" x14ac:dyDescent="0.35">
      <c r="V31724" s="17"/>
    </row>
    <row r="31725" spans="22:22" x14ac:dyDescent="0.35">
      <c r="V31725" s="17"/>
    </row>
    <row r="31726" spans="22:22" x14ac:dyDescent="0.35">
      <c r="V31726" s="17"/>
    </row>
    <row r="31727" spans="22:22" x14ac:dyDescent="0.35">
      <c r="V31727" s="17"/>
    </row>
    <row r="31728" spans="22:22" x14ac:dyDescent="0.35">
      <c r="V31728" s="17"/>
    </row>
    <row r="31729" spans="22:22" x14ac:dyDescent="0.35">
      <c r="V31729" s="17"/>
    </row>
    <row r="31730" spans="22:22" x14ac:dyDescent="0.35">
      <c r="V31730" s="17"/>
    </row>
    <row r="31731" spans="22:22" x14ac:dyDescent="0.35">
      <c r="V31731" s="17"/>
    </row>
    <row r="31732" spans="22:22" x14ac:dyDescent="0.35">
      <c r="V31732" s="17"/>
    </row>
    <row r="31733" spans="22:22" x14ac:dyDescent="0.35">
      <c r="V31733" s="17"/>
    </row>
    <row r="31734" spans="22:22" x14ac:dyDescent="0.35">
      <c r="V31734" s="17"/>
    </row>
    <row r="31735" spans="22:22" x14ac:dyDescent="0.35">
      <c r="V31735" s="17"/>
    </row>
    <row r="31736" spans="22:22" x14ac:dyDescent="0.35">
      <c r="V31736" s="17"/>
    </row>
    <row r="31737" spans="22:22" x14ac:dyDescent="0.35">
      <c r="V31737" s="17"/>
    </row>
    <row r="31738" spans="22:22" x14ac:dyDescent="0.35">
      <c r="V31738" s="17"/>
    </row>
    <row r="31739" spans="22:22" x14ac:dyDescent="0.35">
      <c r="V31739" s="17"/>
    </row>
    <row r="31740" spans="22:22" x14ac:dyDescent="0.35">
      <c r="V31740" s="17"/>
    </row>
    <row r="31741" spans="22:22" x14ac:dyDescent="0.35">
      <c r="V31741" s="17"/>
    </row>
    <row r="31742" spans="22:22" x14ac:dyDescent="0.35">
      <c r="V31742" s="17"/>
    </row>
    <row r="31743" spans="22:22" x14ac:dyDescent="0.35">
      <c r="V31743" s="17"/>
    </row>
    <row r="31744" spans="22:22" x14ac:dyDescent="0.35">
      <c r="V31744" s="17"/>
    </row>
    <row r="31745" spans="22:22" x14ac:dyDescent="0.35">
      <c r="V31745" s="17"/>
    </row>
    <row r="31746" spans="22:22" x14ac:dyDescent="0.35">
      <c r="V31746" s="17"/>
    </row>
    <row r="31747" spans="22:22" x14ac:dyDescent="0.35">
      <c r="V31747" s="17"/>
    </row>
    <row r="31748" spans="22:22" x14ac:dyDescent="0.35">
      <c r="V31748" s="17"/>
    </row>
    <row r="31749" spans="22:22" x14ac:dyDescent="0.35">
      <c r="V31749" s="17"/>
    </row>
    <row r="31750" spans="22:22" x14ac:dyDescent="0.35">
      <c r="V31750" s="17"/>
    </row>
    <row r="31751" spans="22:22" x14ac:dyDescent="0.35">
      <c r="V31751" s="17"/>
    </row>
    <row r="31752" spans="22:22" x14ac:dyDescent="0.35">
      <c r="V31752" s="17"/>
    </row>
    <row r="31753" spans="22:22" x14ac:dyDescent="0.35">
      <c r="V31753" s="17"/>
    </row>
    <row r="31754" spans="22:22" x14ac:dyDescent="0.35">
      <c r="V31754" s="17"/>
    </row>
    <row r="31755" spans="22:22" x14ac:dyDescent="0.35">
      <c r="V31755" s="17"/>
    </row>
    <row r="31756" spans="22:22" x14ac:dyDescent="0.35">
      <c r="V31756" s="17"/>
    </row>
    <row r="31757" spans="22:22" x14ac:dyDescent="0.35">
      <c r="V31757" s="17"/>
    </row>
    <row r="31758" spans="22:22" x14ac:dyDescent="0.35">
      <c r="V31758" s="17"/>
    </row>
    <row r="31759" spans="22:22" x14ac:dyDescent="0.35">
      <c r="V31759" s="17"/>
    </row>
    <row r="31760" spans="22:22" x14ac:dyDescent="0.35">
      <c r="V31760" s="17"/>
    </row>
    <row r="31761" spans="22:22" x14ac:dyDescent="0.35">
      <c r="V31761" s="17"/>
    </row>
    <row r="31762" spans="22:22" x14ac:dyDescent="0.35">
      <c r="V31762" s="17"/>
    </row>
    <row r="31763" spans="22:22" x14ac:dyDescent="0.35">
      <c r="V31763" s="17"/>
    </row>
    <row r="31764" spans="22:22" x14ac:dyDescent="0.35">
      <c r="V31764" s="17"/>
    </row>
    <row r="31765" spans="22:22" x14ac:dyDescent="0.35">
      <c r="V31765" s="17"/>
    </row>
    <row r="31766" spans="22:22" x14ac:dyDescent="0.35">
      <c r="V31766" s="17"/>
    </row>
    <row r="31767" spans="22:22" x14ac:dyDescent="0.35">
      <c r="V31767" s="17"/>
    </row>
    <row r="31768" spans="22:22" x14ac:dyDescent="0.35">
      <c r="V31768" s="17"/>
    </row>
    <row r="31769" spans="22:22" x14ac:dyDescent="0.35">
      <c r="V31769" s="17"/>
    </row>
    <row r="31770" spans="22:22" x14ac:dyDescent="0.35">
      <c r="V31770" s="17"/>
    </row>
    <row r="31771" spans="22:22" x14ac:dyDescent="0.35">
      <c r="V31771" s="17"/>
    </row>
    <row r="31772" spans="22:22" x14ac:dyDescent="0.35">
      <c r="V31772" s="17"/>
    </row>
    <row r="31773" spans="22:22" x14ac:dyDescent="0.35">
      <c r="V31773" s="17"/>
    </row>
    <row r="31774" spans="22:22" x14ac:dyDescent="0.35">
      <c r="V31774" s="17"/>
    </row>
    <row r="31775" spans="22:22" x14ac:dyDescent="0.35">
      <c r="V31775" s="17"/>
    </row>
    <row r="31776" spans="22:22" x14ac:dyDescent="0.35">
      <c r="V31776" s="17"/>
    </row>
    <row r="31777" spans="22:22" x14ac:dyDescent="0.35">
      <c r="V31777" s="17"/>
    </row>
    <row r="31778" spans="22:22" x14ac:dyDescent="0.35">
      <c r="V31778" s="17"/>
    </row>
    <row r="31779" spans="22:22" x14ac:dyDescent="0.35">
      <c r="V31779" s="17"/>
    </row>
    <row r="31780" spans="22:22" x14ac:dyDescent="0.35">
      <c r="V31780" s="17"/>
    </row>
    <row r="31781" spans="22:22" x14ac:dyDescent="0.35">
      <c r="V31781" s="17"/>
    </row>
    <row r="31782" spans="22:22" x14ac:dyDescent="0.35">
      <c r="V31782" s="17"/>
    </row>
    <row r="31783" spans="22:22" x14ac:dyDescent="0.35">
      <c r="V31783" s="17"/>
    </row>
    <row r="31784" spans="22:22" x14ac:dyDescent="0.35">
      <c r="V31784" s="17"/>
    </row>
    <row r="31785" spans="22:22" x14ac:dyDescent="0.35">
      <c r="V31785" s="17"/>
    </row>
    <row r="31786" spans="22:22" x14ac:dyDescent="0.35">
      <c r="V31786" s="17"/>
    </row>
    <row r="31787" spans="22:22" x14ac:dyDescent="0.35">
      <c r="V31787" s="17"/>
    </row>
    <row r="31788" spans="22:22" x14ac:dyDescent="0.35">
      <c r="V31788" s="17"/>
    </row>
    <row r="31789" spans="22:22" x14ac:dyDescent="0.35">
      <c r="V31789" s="17"/>
    </row>
    <row r="31790" spans="22:22" x14ac:dyDescent="0.35">
      <c r="V31790" s="17"/>
    </row>
    <row r="31791" spans="22:22" x14ac:dyDescent="0.35">
      <c r="V31791" s="17"/>
    </row>
    <row r="31792" spans="22:22" x14ac:dyDescent="0.35">
      <c r="V31792" s="17"/>
    </row>
    <row r="31793" spans="22:22" x14ac:dyDescent="0.35">
      <c r="V31793" s="17"/>
    </row>
    <row r="31794" spans="22:22" x14ac:dyDescent="0.35">
      <c r="V31794" s="17"/>
    </row>
    <row r="31795" spans="22:22" x14ac:dyDescent="0.35">
      <c r="V31795" s="17"/>
    </row>
    <row r="31796" spans="22:22" x14ac:dyDescent="0.35">
      <c r="V31796" s="17"/>
    </row>
    <row r="31797" spans="22:22" x14ac:dyDescent="0.35">
      <c r="V31797" s="17"/>
    </row>
    <row r="31798" spans="22:22" x14ac:dyDescent="0.35">
      <c r="V31798" s="17"/>
    </row>
    <row r="31799" spans="22:22" x14ac:dyDescent="0.35">
      <c r="V31799" s="17"/>
    </row>
    <row r="31800" spans="22:22" x14ac:dyDescent="0.35">
      <c r="V31800" s="17"/>
    </row>
    <row r="31801" spans="22:22" x14ac:dyDescent="0.35">
      <c r="V31801" s="17"/>
    </row>
    <row r="31802" spans="22:22" x14ac:dyDescent="0.35">
      <c r="V31802" s="17"/>
    </row>
    <row r="31803" spans="22:22" x14ac:dyDescent="0.35">
      <c r="V31803" s="17"/>
    </row>
    <row r="31804" spans="22:22" x14ac:dyDescent="0.35">
      <c r="V31804" s="17"/>
    </row>
    <row r="31805" spans="22:22" x14ac:dyDescent="0.35">
      <c r="V31805" s="17"/>
    </row>
    <row r="31806" spans="22:22" x14ac:dyDescent="0.35">
      <c r="V31806" s="17"/>
    </row>
    <row r="31807" spans="22:22" x14ac:dyDescent="0.35">
      <c r="V31807" s="17"/>
    </row>
    <row r="31808" spans="22:22" x14ac:dyDescent="0.35">
      <c r="V31808" s="17"/>
    </row>
    <row r="31809" spans="22:22" x14ac:dyDescent="0.35">
      <c r="V31809" s="17"/>
    </row>
    <row r="31810" spans="22:22" x14ac:dyDescent="0.35">
      <c r="V31810" s="17"/>
    </row>
    <row r="31811" spans="22:22" x14ac:dyDescent="0.35">
      <c r="V31811" s="17"/>
    </row>
    <row r="31812" spans="22:22" x14ac:dyDescent="0.35">
      <c r="V31812" s="17"/>
    </row>
    <row r="31813" spans="22:22" x14ac:dyDescent="0.35">
      <c r="V31813" s="17"/>
    </row>
    <row r="31814" spans="22:22" x14ac:dyDescent="0.35">
      <c r="V31814" s="17"/>
    </row>
    <row r="31815" spans="22:22" x14ac:dyDescent="0.35">
      <c r="V31815" s="17"/>
    </row>
    <row r="31816" spans="22:22" x14ac:dyDescent="0.35">
      <c r="V31816" s="17"/>
    </row>
    <row r="31817" spans="22:22" x14ac:dyDescent="0.35">
      <c r="V31817" s="17"/>
    </row>
    <row r="31818" spans="22:22" x14ac:dyDescent="0.35">
      <c r="V31818" s="17"/>
    </row>
    <row r="31819" spans="22:22" x14ac:dyDescent="0.35">
      <c r="V31819" s="17"/>
    </row>
    <row r="31820" spans="22:22" x14ac:dyDescent="0.35">
      <c r="V31820" s="17"/>
    </row>
    <row r="31821" spans="22:22" x14ac:dyDescent="0.35">
      <c r="V31821" s="17"/>
    </row>
    <row r="31822" spans="22:22" x14ac:dyDescent="0.35">
      <c r="V31822" s="17"/>
    </row>
    <row r="31823" spans="22:22" x14ac:dyDescent="0.35">
      <c r="V31823" s="17"/>
    </row>
    <row r="31824" spans="22:22" x14ac:dyDescent="0.35">
      <c r="V31824" s="17"/>
    </row>
    <row r="31825" spans="22:22" x14ac:dyDescent="0.35">
      <c r="V31825" s="17"/>
    </row>
    <row r="31826" spans="22:22" x14ac:dyDescent="0.35">
      <c r="V31826" s="17"/>
    </row>
    <row r="31827" spans="22:22" x14ac:dyDescent="0.35">
      <c r="V31827" s="17"/>
    </row>
    <row r="31828" spans="22:22" x14ac:dyDescent="0.35">
      <c r="V31828" s="17"/>
    </row>
    <row r="31829" spans="22:22" x14ac:dyDescent="0.35">
      <c r="V31829" s="17"/>
    </row>
    <row r="31830" spans="22:22" x14ac:dyDescent="0.35">
      <c r="V31830" s="17"/>
    </row>
    <row r="31831" spans="22:22" x14ac:dyDescent="0.35">
      <c r="V31831" s="17"/>
    </row>
    <row r="31832" spans="22:22" x14ac:dyDescent="0.35">
      <c r="V31832" s="17"/>
    </row>
    <row r="31833" spans="22:22" x14ac:dyDescent="0.35">
      <c r="V31833" s="17"/>
    </row>
    <row r="31834" spans="22:22" x14ac:dyDescent="0.35">
      <c r="V31834" s="17"/>
    </row>
    <row r="31835" spans="22:22" x14ac:dyDescent="0.35">
      <c r="V31835" s="17"/>
    </row>
    <row r="31836" spans="22:22" x14ac:dyDescent="0.35">
      <c r="V31836" s="17"/>
    </row>
    <row r="31837" spans="22:22" x14ac:dyDescent="0.35">
      <c r="V31837" s="17"/>
    </row>
    <row r="31838" spans="22:22" x14ac:dyDescent="0.35">
      <c r="V31838" s="17"/>
    </row>
    <row r="31839" spans="22:22" x14ac:dyDescent="0.35">
      <c r="V31839" s="17"/>
    </row>
    <row r="31840" spans="22:22" x14ac:dyDescent="0.35">
      <c r="V31840" s="17"/>
    </row>
    <row r="31841" spans="22:22" x14ac:dyDescent="0.35">
      <c r="V31841" s="17"/>
    </row>
    <row r="31842" spans="22:22" x14ac:dyDescent="0.35">
      <c r="V31842" s="17"/>
    </row>
    <row r="31843" spans="22:22" x14ac:dyDescent="0.35">
      <c r="V31843" s="17"/>
    </row>
    <row r="31844" spans="22:22" x14ac:dyDescent="0.35">
      <c r="V31844" s="17"/>
    </row>
    <row r="31845" spans="22:22" x14ac:dyDescent="0.35">
      <c r="V31845" s="17"/>
    </row>
    <row r="31846" spans="22:22" x14ac:dyDescent="0.35">
      <c r="V31846" s="17"/>
    </row>
    <row r="31847" spans="22:22" x14ac:dyDescent="0.35">
      <c r="V31847" s="17"/>
    </row>
    <row r="31848" spans="22:22" x14ac:dyDescent="0.35">
      <c r="V31848" s="17"/>
    </row>
    <row r="31849" spans="22:22" x14ac:dyDescent="0.35">
      <c r="V31849" s="17"/>
    </row>
    <row r="31850" spans="22:22" x14ac:dyDescent="0.35">
      <c r="V31850" s="17"/>
    </row>
    <row r="31851" spans="22:22" x14ac:dyDescent="0.35">
      <c r="V31851" s="17"/>
    </row>
    <row r="31852" spans="22:22" x14ac:dyDescent="0.35">
      <c r="V31852" s="17"/>
    </row>
    <row r="31853" spans="22:22" x14ac:dyDescent="0.35">
      <c r="V31853" s="17"/>
    </row>
    <row r="31854" spans="22:22" x14ac:dyDescent="0.35">
      <c r="V31854" s="17"/>
    </row>
    <row r="31855" spans="22:22" x14ac:dyDescent="0.35">
      <c r="V31855" s="17"/>
    </row>
    <row r="31856" spans="22:22" x14ac:dyDescent="0.35">
      <c r="V31856" s="17"/>
    </row>
    <row r="31857" spans="22:22" x14ac:dyDescent="0.35">
      <c r="V31857" s="17"/>
    </row>
    <row r="31858" spans="22:22" x14ac:dyDescent="0.35">
      <c r="V31858" s="17"/>
    </row>
    <row r="31859" spans="22:22" x14ac:dyDescent="0.35">
      <c r="V31859" s="17"/>
    </row>
    <row r="31860" spans="22:22" x14ac:dyDescent="0.35">
      <c r="V31860" s="17"/>
    </row>
    <row r="31861" spans="22:22" x14ac:dyDescent="0.35">
      <c r="V31861" s="17"/>
    </row>
    <row r="31862" spans="22:22" x14ac:dyDescent="0.35">
      <c r="V31862" s="17"/>
    </row>
    <row r="31863" spans="22:22" x14ac:dyDescent="0.35">
      <c r="V31863" s="17"/>
    </row>
    <row r="31864" spans="22:22" x14ac:dyDescent="0.35">
      <c r="V31864" s="17"/>
    </row>
    <row r="31865" spans="22:22" x14ac:dyDescent="0.35">
      <c r="V31865" s="17"/>
    </row>
    <row r="31866" spans="22:22" x14ac:dyDescent="0.35">
      <c r="V31866" s="17"/>
    </row>
    <row r="31867" spans="22:22" x14ac:dyDescent="0.35">
      <c r="V31867" s="17"/>
    </row>
    <row r="31868" spans="22:22" x14ac:dyDescent="0.35">
      <c r="V31868" s="17"/>
    </row>
    <row r="31869" spans="22:22" x14ac:dyDescent="0.35">
      <c r="V31869" s="17"/>
    </row>
    <row r="31870" spans="22:22" x14ac:dyDescent="0.35">
      <c r="V31870" s="17"/>
    </row>
    <row r="31871" spans="22:22" x14ac:dyDescent="0.35">
      <c r="V31871" s="17"/>
    </row>
    <row r="31872" spans="22:22" x14ac:dyDescent="0.35">
      <c r="V31872" s="17"/>
    </row>
    <row r="31873" spans="22:22" x14ac:dyDescent="0.35">
      <c r="V31873" s="17"/>
    </row>
    <row r="31874" spans="22:22" x14ac:dyDescent="0.35">
      <c r="V31874" s="17"/>
    </row>
    <row r="31875" spans="22:22" x14ac:dyDescent="0.35">
      <c r="V31875" s="17"/>
    </row>
    <row r="31876" spans="22:22" x14ac:dyDescent="0.35">
      <c r="V31876" s="17"/>
    </row>
    <row r="31877" spans="22:22" x14ac:dyDescent="0.35">
      <c r="V31877" s="17"/>
    </row>
    <row r="31878" spans="22:22" x14ac:dyDescent="0.35">
      <c r="V31878" s="17"/>
    </row>
    <row r="31879" spans="22:22" x14ac:dyDescent="0.35">
      <c r="V31879" s="17"/>
    </row>
    <row r="31880" spans="22:22" x14ac:dyDescent="0.35">
      <c r="V31880" s="17"/>
    </row>
    <row r="31881" spans="22:22" x14ac:dyDescent="0.35">
      <c r="V31881" s="17"/>
    </row>
    <row r="31882" spans="22:22" x14ac:dyDescent="0.35">
      <c r="V31882" s="17"/>
    </row>
    <row r="31883" spans="22:22" x14ac:dyDescent="0.35">
      <c r="V31883" s="17"/>
    </row>
    <row r="31884" spans="22:22" x14ac:dyDescent="0.35">
      <c r="V31884" s="17"/>
    </row>
    <row r="31885" spans="22:22" x14ac:dyDescent="0.35">
      <c r="V31885" s="17"/>
    </row>
    <row r="31886" spans="22:22" x14ac:dyDescent="0.35">
      <c r="V31886" s="17"/>
    </row>
    <row r="31887" spans="22:22" x14ac:dyDescent="0.35">
      <c r="V31887" s="17"/>
    </row>
    <row r="31888" spans="22:22" x14ac:dyDescent="0.35">
      <c r="V31888" s="17"/>
    </row>
    <row r="31889" spans="22:22" x14ac:dyDescent="0.35">
      <c r="V31889" s="17"/>
    </row>
    <row r="31890" spans="22:22" x14ac:dyDescent="0.35">
      <c r="V31890" s="17"/>
    </row>
    <row r="31891" spans="22:22" x14ac:dyDescent="0.35">
      <c r="V31891" s="17"/>
    </row>
    <row r="31892" spans="22:22" x14ac:dyDescent="0.35">
      <c r="V31892" s="17"/>
    </row>
    <row r="31893" spans="22:22" x14ac:dyDescent="0.35">
      <c r="V31893" s="17"/>
    </row>
    <row r="31894" spans="22:22" x14ac:dyDescent="0.35">
      <c r="V31894" s="17"/>
    </row>
    <row r="31895" spans="22:22" x14ac:dyDescent="0.35">
      <c r="V31895" s="17"/>
    </row>
    <row r="31896" spans="22:22" x14ac:dyDescent="0.35">
      <c r="V31896" s="17"/>
    </row>
    <row r="31897" spans="22:22" x14ac:dyDescent="0.35">
      <c r="V31897" s="17"/>
    </row>
    <row r="31898" spans="22:22" x14ac:dyDescent="0.35">
      <c r="V31898" s="17"/>
    </row>
    <row r="31899" spans="22:22" x14ac:dyDescent="0.35">
      <c r="V31899" s="17"/>
    </row>
    <row r="31900" spans="22:22" x14ac:dyDescent="0.35">
      <c r="V31900" s="17"/>
    </row>
    <row r="31901" spans="22:22" x14ac:dyDescent="0.35">
      <c r="V31901" s="17"/>
    </row>
    <row r="31902" spans="22:22" x14ac:dyDescent="0.35">
      <c r="V31902" s="17"/>
    </row>
    <row r="31903" spans="22:22" x14ac:dyDescent="0.35">
      <c r="V31903" s="17"/>
    </row>
    <row r="31904" spans="22:22" x14ac:dyDescent="0.35">
      <c r="V31904" s="17"/>
    </row>
    <row r="31905" spans="22:22" x14ac:dyDescent="0.35">
      <c r="V31905" s="17"/>
    </row>
    <row r="31906" spans="22:22" x14ac:dyDescent="0.35">
      <c r="V31906" s="17"/>
    </row>
    <row r="31907" spans="22:22" x14ac:dyDescent="0.35">
      <c r="V31907" s="17"/>
    </row>
    <row r="31908" spans="22:22" x14ac:dyDescent="0.35">
      <c r="V31908" s="17"/>
    </row>
    <row r="31909" spans="22:22" x14ac:dyDescent="0.35">
      <c r="V31909" s="17"/>
    </row>
    <row r="31910" spans="22:22" x14ac:dyDescent="0.35">
      <c r="V31910" s="17"/>
    </row>
    <row r="31911" spans="22:22" x14ac:dyDescent="0.35">
      <c r="V31911" s="17"/>
    </row>
    <row r="31912" spans="22:22" x14ac:dyDescent="0.35">
      <c r="V31912" s="17"/>
    </row>
    <row r="31913" spans="22:22" x14ac:dyDescent="0.35">
      <c r="V31913" s="17"/>
    </row>
    <row r="31914" spans="22:22" x14ac:dyDescent="0.35">
      <c r="V31914" s="17"/>
    </row>
    <row r="31915" spans="22:22" x14ac:dyDescent="0.35">
      <c r="V31915" s="17"/>
    </row>
    <row r="31916" spans="22:22" x14ac:dyDescent="0.35">
      <c r="V31916" s="17"/>
    </row>
    <row r="31917" spans="22:22" x14ac:dyDescent="0.35">
      <c r="V31917" s="17"/>
    </row>
    <row r="31918" spans="22:22" x14ac:dyDescent="0.35">
      <c r="V31918" s="17"/>
    </row>
    <row r="31919" spans="22:22" x14ac:dyDescent="0.35">
      <c r="V31919" s="17"/>
    </row>
    <row r="31920" spans="22:22" x14ac:dyDescent="0.35">
      <c r="V31920" s="17"/>
    </row>
    <row r="31921" spans="22:22" x14ac:dyDescent="0.35">
      <c r="V31921" s="17"/>
    </row>
    <row r="31922" spans="22:22" x14ac:dyDescent="0.35">
      <c r="V31922" s="17"/>
    </row>
    <row r="31923" spans="22:22" x14ac:dyDescent="0.35">
      <c r="V31923" s="17"/>
    </row>
    <row r="31924" spans="22:22" x14ac:dyDescent="0.35">
      <c r="V31924" s="17"/>
    </row>
    <row r="31925" spans="22:22" x14ac:dyDescent="0.35">
      <c r="V31925" s="17"/>
    </row>
    <row r="31926" spans="22:22" x14ac:dyDescent="0.35">
      <c r="V31926" s="17"/>
    </row>
    <row r="31927" spans="22:22" x14ac:dyDescent="0.35">
      <c r="V31927" s="17"/>
    </row>
    <row r="31928" spans="22:22" x14ac:dyDescent="0.35">
      <c r="V31928" s="17"/>
    </row>
    <row r="31929" spans="22:22" x14ac:dyDescent="0.35">
      <c r="V31929" s="17"/>
    </row>
    <row r="31930" spans="22:22" x14ac:dyDescent="0.35">
      <c r="V31930" s="17"/>
    </row>
    <row r="31931" spans="22:22" x14ac:dyDescent="0.35">
      <c r="V31931" s="17"/>
    </row>
    <row r="31932" spans="22:22" x14ac:dyDescent="0.35">
      <c r="V31932" s="17"/>
    </row>
    <row r="31933" spans="22:22" x14ac:dyDescent="0.35">
      <c r="V31933" s="17"/>
    </row>
    <row r="31934" spans="22:22" x14ac:dyDescent="0.35">
      <c r="V31934" s="17"/>
    </row>
    <row r="31935" spans="22:22" x14ac:dyDescent="0.35">
      <c r="V31935" s="17"/>
    </row>
    <row r="31936" spans="22:22" x14ac:dyDescent="0.35">
      <c r="V31936" s="17"/>
    </row>
    <row r="31937" spans="22:22" x14ac:dyDescent="0.35">
      <c r="V31937" s="17"/>
    </row>
    <row r="31938" spans="22:22" x14ac:dyDescent="0.35">
      <c r="V31938" s="17"/>
    </row>
    <row r="31939" spans="22:22" x14ac:dyDescent="0.35">
      <c r="V31939" s="17"/>
    </row>
    <row r="31940" spans="22:22" x14ac:dyDescent="0.35">
      <c r="V31940" s="17"/>
    </row>
    <row r="31941" spans="22:22" x14ac:dyDescent="0.35">
      <c r="V31941" s="17"/>
    </row>
    <row r="31942" spans="22:22" x14ac:dyDescent="0.35">
      <c r="V31942" s="17"/>
    </row>
    <row r="31943" spans="22:22" x14ac:dyDescent="0.35">
      <c r="V31943" s="17"/>
    </row>
    <row r="31944" spans="22:22" x14ac:dyDescent="0.35">
      <c r="V31944" s="17"/>
    </row>
    <row r="31945" spans="22:22" x14ac:dyDescent="0.35">
      <c r="V31945" s="17"/>
    </row>
    <row r="31946" spans="22:22" x14ac:dyDescent="0.35">
      <c r="V31946" s="17"/>
    </row>
    <row r="31947" spans="22:22" x14ac:dyDescent="0.35">
      <c r="V31947" s="17"/>
    </row>
    <row r="31948" spans="22:22" x14ac:dyDescent="0.35">
      <c r="V31948" s="17"/>
    </row>
    <row r="31949" spans="22:22" x14ac:dyDescent="0.35">
      <c r="V31949" s="17"/>
    </row>
    <row r="31950" spans="22:22" x14ac:dyDescent="0.35">
      <c r="V31950" s="17"/>
    </row>
    <row r="31951" spans="22:22" x14ac:dyDescent="0.35">
      <c r="V31951" s="17"/>
    </row>
    <row r="31952" spans="22:22" x14ac:dyDescent="0.35">
      <c r="V31952" s="17"/>
    </row>
    <row r="31953" spans="22:22" x14ac:dyDescent="0.35">
      <c r="V31953" s="17"/>
    </row>
    <row r="31954" spans="22:22" x14ac:dyDescent="0.35">
      <c r="V31954" s="17"/>
    </row>
    <row r="31955" spans="22:22" x14ac:dyDescent="0.35">
      <c r="V31955" s="17"/>
    </row>
    <row r="31956" spans="22:22" x14ac:dyDescent="0.35">
      <c r="V31956" s="17"/>
    </row>
    <row r="31957" spans="22:22" x14ac:dyDescent="0.35">
      <c r="V31957" s="17"/>
    </row>
    <row r="31958" spans="22:22" x14ac:dyDescent="0.35">
      <c r="V31958" s="17"/>
    </row>
    <row r="31959" spans="22:22" x14ac:dyDescent="0.35">
      <c r="V31959" s="17"/>
    </row>
    <row r="31960" spans="22:22" x14ac:dyDescent="0.35">
      <c r="V31960" s="17"/>
    </row>
    <row r="31961" spans="22:22" x14ac:dyDescent="0.35">
      <c r="V31961" s="17"/>
    </row>
    <row r="31962" spans="22:22" x14ac:dyDescent="0.35">
      <c r="V31962" s="17"/>
    </row>
    <row r="31963" spans="22:22" x14ac:dyDescent="0.35">
      <c r="V31963" s="17"/>
    </row>
    <row r="31964" spans="22:22" x14ac:dyDescent="0.35">
      <c r="V31964" s="17"/>
    </row>
    <row r="31965" spans="22:22" x14ac:dyDescent="0.35">
      <c r="V31965" s="17"/>
    </row>
    <row r="31966" spans="22:22" x14ac:dyDescent="0.35">
      <c r="V31966" s="17"/>
    </row>
    <row r="31967" spans="22:22" x14ac:dyDescent="0.35">
      <c r="V31967" s="17"/>
    </row>
    <row r="31968" spans="22:22" x14ac:dyDescent="0.35">
      <c r="V31968" s="17"/>
    </row>
    <row r="31969" spans="22:22" x14ac:dyDescent="0.35">
      <c r="V31969" s="17"/>
    </row>
    <row r="31970" spans="22:22" x14ac:dyDescent="0.35">
      <c r="V31970" s="17"/>
    </row>
    <row r="31971" spans="22:22" x14ac:dyDescent="0.35">
      <c r="V31971" s="17"/>
    </row>
    <row r="31972" spans="22:22" x14ac:dyDescent="0.35">
      <c r="V31972" s="17"/>
    </row>
    <row r="31973" spans="22:22" x14ac:dyDescent="0.35">
      <c r="V31973" s="17"/>
    </row>
    <row r="31974" spans="22:22" x14ac:dyDescent="0.35">
      <c r="V31974" s="17"/>
    </row>
    <row r="31975" spans="22:22" x14ac:dyDescent="0.35">
      <c r="V31975" s="17"/>
    </row>
    <row r="31976" spans="22:22" x14ac:dyDescent="0.35">
      <c r="V31976" s="17"/>
    </row>
    <row r="31977" spans="22:22" x14ac:dyDescent="0.35">
      <c r="V31977" s="17"/>
    </row>
    <row r="31978" spans="22:22" x14ac:dyDescent="0.35">
      <c r="V31978" s="17"/>
    </row>
    <row r="31979" spans="22:22" x14ac:dyDescent="0.35">
      <c r="V31979" s="17"/>
    </row>
    <row r="31980" spans="22:22" x14ac:dyDescent="0.35">
      <c r="V31980" s="17"/>
    </row>
    <row r="31981" spans="22:22" x14ac:dyDescent="0.35">
      <c r="V31981" s="17"/>
    </row>
    <row r="31982" spans="22:22" x14ac:dyDescent="0.35">
      <c r="V31982" s="17"/>
    </row>
    <row r="31983" spans="22:22" x14ac:dyDescent="0.35">
      <c r="V31983" s="17"/>
    </row>
    <row r="31984" spans="22:22" x14ac:dyDescent="0.35">
      <c r="V31984" s="17"/>
    </row>
    <row r="31985" spans="22:22" x14ac:dyDescent="0.35">
      <c r="V31985" s="17"/>
    </row>
    <row r="31986" spans="22:22" x14ac:dyDescent="0.35">
      <c r="V31986" s="17"/>
    </row>
    <row r="31987" spans="22:22" x14ac:dyDescent="0.35">
      <c r="V31987" s="17"/>
    </row>
    <row r="31988" spans="22:22" x14ac:dyDescent="0.35">
      <c r="V31988" s="17"/>
    </row>
    <row r="31989" spans="22:22" x14ac:dyDescent="0.35">
      <c r="V31989" s="17"/>
    </row>
    <row r="31990" spans="22:22" x14ac:dyDescent="0.35">
      <c r="V31990" s="17"/>
    </row>
    <row r="31991" spans="22:22" x14ac:dyDescent="0.35">
      <c r="V31991" s="17"/>
    </row>
    <row r="31992" spans="22:22" x14ac:dyDescent="0.35">
      <c r="V31992" s="17"/>
    </row>
    <row r="31993" spans="22:22" x14ac:dyDescent="0.35">
      <c r="V31993" s="17"/>
    </row>
    <row r="31994" spans="22:22" x14ac:dyDescent="0.35">
      <c r="V31994" s="17"/>
    </row>
    <row r="31995" spans="22:22" x14ac:dyDescent="0.35">
      <c r="V31995" s="17"/>
    </row>
    <row r="31996" spans="22:22" x14ac:dyDescent="0.35">
      <c r="V31996" s="17"/>
    </row>
    <row r="31997" spans="22:22" x14ac:dyDescent="0.35">
      <c r="V31997" s="17"/>
    </row>
    <row r="31998" spans="22:22" x14ac:dyDescent="0.35">
      <c r="V31998" s="17"/>
    </row>
    <row r="31999" spans="22:22" x14ac:dyDescent="0.35">
      <c r="V31999" s="17"/>
    </row>
    <row r="32000" spans="22:22" x14ac:dyDescent="0.35">
      <c r="V32000" s="17"/>
    </row>
    <row r="32001" spans="22:22" x14ac:dyDescent="0.35">
      <c r="V32001" s="17"/>
    </row>
    <row r="32002" spans="22:22" x14ac:dyDescent="0.35">
      <c r="V32002" s="17"/>
    </row>
    <row r="32003" spans="22:22" x14ac:dyDescent="0.35">
      <c r="V32003" s="17"/>
    </row>
    <row r="32004" spans="22:22" x14ac:dyDescent="0.35">
      <c r="V32004" s="17"/>
    </row>
    <row r="32005" spans="22:22" x14ac:dyDescent="0.35">
      <c r="V32005" s="17"/>
    </row>
    <row r="32006" spans="22:22" x14ac:dyDescent="0.35">
      <c r="V32006" s="17"/>
    </row>
    <row r="32007" spans="22:22" x14ac:dyDescent="0.35">
      <c r="V32007" s="17"/>
    </row>
    <row r="32008" spans="22:22" x14ac:dyDescent="0.35">
      <c r="V32008" s="17"/>
    </row>
    <row r="32009" spans="22:22" x14ac:dyDescent="0.35">
      <c r="V32009" s="17"/>
    </row>
    <row r="32010" spans="22:22" x14ac:dyDescent="0.35">
      <c r="V32010" s="17"/>
    </row>
    <row r="32011" spans="22:22" x14ac:dyDescent="0.35">
      <c r="V32011" s="17"/>
    </row>
    <row r="32012" spans="22:22" x14ac:dyDescent="0.35">
      <c r="V32012" s="17"/>
    </row>
    <row r="32013" spans="22:22" x14ac:dyDescent="0.35">
      <c r="V32013" s="17"/>
    </row>
    <row r="32014" spans="22:22" x14ac:dyDescent="0.35">
      <c r="V32014" s="17"/>
    </row>
    <row r="32015" spans="22:22" x14ac:dyDescent="0.35">
      <c r="V32015" s="17"/>
    </row>
    <row r="32016" spans="22:22" x14ac:dyDescent="0.35">
      <c r="V32016" s="17"/>
    </row>
    <row r="32017" spans="22:22" x14ac:dyDescent="0.35">
      <c r="V32017" s="17"/>
    </row>
    <row r="32018" spans="22:22" x14ac:dyDescent="0.35">
      <c r="V32018" s="17"/>
    </row>
    <row r="32019" spans="22:22" x14ac:dyDescent="0.35">
      <c r="V32019" s="17"/>
    </row>
    <row r="32020" spans="22:22" x14ac:dyDescent="0.35">
      <c r="V32020" s="17"/>
    </row>
    <row r="32021" spans="22:22" x14ac:dyDescent="0.35">
      <c r="V32021" s="17"/>
    </row>
    <row r="32022" spans="22:22" x14ac:dyDescent="0.35">
      <c r="V32022" s="17"/>
    </row>
    <row r="32023" spans="22:22" x14ac:dyDescent="0.35">
      <c r="V32023" s="17"/>
    </row>
    <row r="32024" spans="22:22" x14ac:dyDescent="0.35">
      <c r="V32024" s="17"/>
    </row>
    <row r="32025" spans="22:22" x14ac:dyDescent="0.35">
      <c r="V32025" s="17"/>
    </row>
    <row r="32026" spans="22:22" x14ac:dyDescent="0.35">
      <c r="V32026" s="17"/>
    </row>
    <row r="32027" spans="22:22" x14ac:dyDescent="0.35">
      <c r="V32027" s="17"/>
    </row>
    <row r="32028" spans="22:22" x14ac:dyDescent="0.35">
      <c r="V32028" s="17"/>
    </row>
    <row r="32029" spans="22:22" x14ac:dyDescent="0.35">
      <c r="V32029" s="17"/>
    </row>
    <row r="32030" spans="22:22" x14ac:dyDescent="0.35">
      <c r="V32030" s="17"/>
    </row>
    <row r="32031" spans="22:22" x14ac:dyDescent="0.35">
      <c r="V32031" s="17"/>
    </row>
    <row r="32032" spans="22:22" x14ac:dyDescent="0.35">
      <c r="V32032" s="17"/>
    </row>
    <row r="32033" spans="22:22" x14ac:dyDescent="0.35">
      <c r="V32033" s="17"/>
    </row>
    <row r="32034" spans="22:22" x14ac:dyDescent="0.35">
      <c r="V32034" s="17"/>
    </row>
    <row r="32035" spans="22:22" x14ac:dyDescent="0.35">
      <c r="V32035" s="17"/>
    </row>
    <row r="32036" spans="22:22" x14ac:dyDescent="0.35">
      <c r="V32036" s="17"/>
    </row>
    <row r="32037" spans="22:22" x14ac:dyDescent="0.35">
      <c r="V32037" s="17"/>
    </row>
    <row r="32038" spans="22:22" x14ac:dyDescent="0.35">
      <c r="V32038" s="17"/>
    </row>
    <row r="32039" spans="22:22" x14ac:dyDescent="0.35">
      <c r="V32039" s="17"/>
    </row>
    <row r="32040" spans="22:22" x14ac:dyDescent="0.35">
      <c r="V32040" s="17"/>
    </row>
    <row r="32041" spans="22:22" x14ac:dyDescent="0.35">
      <c r="V32041" s="17"/>
    </row>
    <row r="32042" spans="22:22" x14ac:dyDescent="0.35">
      <c r="V32042" s="17"/>
    </row>
    <row r="32043" spans="22:22" x14ac:dyDescent="0.35">
      <c r="V32043" s="17"/>
    </row>
    <row r="32044" spans="22:22" x14ac:dyDescent="0.35">
      <c r="V32044" s="17"/>
    </row>
    <row r="32045" spans="22:22" x14ac:dyDescent="0.35">
      <c r="V32045" s="17"/>
    </row>
    <row r="32046" spans="22:22" x14ac:dyDescent="0.35">
      <c r="V32046" s="17"/>
    </row>
    <row r="32047" spans="22:22" x14ac:dyDescent="0.35">
      <c r="V32047" s="17"/>
    </row>
    <row r="32048" spans="22:22" x14ac:dyDescent="0.35">
      <c r="V32048" s="17"/>
    </row>
    <row r="32049" spans="22:22" x14ac:dyDescent="0.35">
      <c r="V32049" s="17"/>
    </row>
    <row r="32050" spans="22:22" x14ac:dyDescent="0.35">
      <c r="V32050" s="17"/>
    </row>
    <row r="32051" spans="22:22" x14ac:dyDescent="0.35">
      <c r="V32051" s="17"/>
    </row>
    <row r="32052" spans="22:22" x14ac:dyDescent="0.35">
      <c r="V32052" s="17"/>
    </row>
    <row r="32053" spans="22:22" x14ac:dyDescent="0.35">
      <c r="V32053" s="17"/>
    </row>
    <row r="32054" spans="22:22" x14ac:dyDescent="0.35">
      <c r="V32054" s="17"/>
    </row>
    <row r="32055" spans="22:22" x14ac:dyDescent="0.35">
      <c r="V32055" s="17"/>
    </row>
    <row r="32056" spans="22:22" x14ac:dyDescent="0.35">
      <c r="V32056" s="17"/>
    </row>
    <row r="32057" spans="22:22" x14ac:dyDescent="0.35">
      <c r="V32057" s="17"/>
    </row>
    <row r="32058" spans="22:22" x14ac:dyDescent="0.35">
      <c r="V32058" s="17"/>
    </row>
    <row r="32059" spans="22:22" x14ac:dyDescent="0.35">
      <c r="V32059" s="17"/>
    </row>
    <row r="32060" spans="22:22" x14ac:dyDescent="0.35">
      <c r="V32060" s="17"/>
    </row>
    <row r="32061" spans="22:22" x14ac:dyDescent="0.35">
      <c r="V32061" s="17"/>
    </row>
    <row r="32062" spans="22:22" x14ac:dyDescent="0.35">
      <c r="V32062" s="17"/>
    </row>
    <row r="32063" spans="22:22" x14ac:dyDescent="0.35">
      <c r="V32063" s="17"/>
    </row>
    <row r="32064" spans="22:22" x14ac:dyDescent="0.35">
      <c r="V32064" s="17"/>
    </row>
    <row r="32065" spans="22:22" x14ac:dyDescent="0.35">
      <c r="V32065" s="17"/>
    </row>
    <row r="32066" spans="22:22" x14ac:dyDescent="0.35">
      <c r="V32066" s="17"/>
    </row>
    <row r="32067" spans="22:22" x14ac:dyDescent="0.35">
      <c r="V32067" s="17"/>
    </row>
    <row r="32068" spans="22:22" x14ac:dyDescent="0.35">
      <c r="V32068" s="17"/>
    </row>
    <row r="32069" spans="22:22" x14ac:dyDescent="0.35">
      <c r="V32069" s="17"/>
    </row>
    <row r="32070" spans="22:22" x14ac:dyDescent="0.35">
      <c r="V32070" s="17"/>
    </row>
    <row r="32071" spans="22:22" x14ac:dyDescent="0.35">
      <c r="V32071" s="17"/>
    </row>
    <row r="32072" spans="22:22" x14ac:dyDescent="0.35">
      <c r="V32072" s="17"/>
    </row>
    <row r="32073" spans="22:22" x14ac:dyDescent="0.35">
      <c r="V32073" s="17"/>
    </row>
    <row r="32074" spans="22:22" x14ac:dyDescent="0.35">
      <c r="V32074" s="17"/>
    </row>
    <row r="32075" spans="22:22" x14ac:dyDescent="0.35">
      <c r="V32075" s="17"/>
    </row>
    <row r="32076" spans="22:22" x14ac:dyDescent="0.35">
      <c r="V32076" s="17"/>
    </row>
    <row r="32077" spans="22:22" x14ac:dyDescent="0.35">
      <c r="V32077" s="17"/>
    </row>
    <row r="32078" spans="22:22" x14ac:dyDescent="0.35">
      <c r="V32078" s="17"/>
    </row>
    <row r="32079" spans="22:22" x14ac:dyDescent="0.35">
      <c r="V32079" s="17"/>
    </row>
    <row r="32080" spans="22:22" x14ac:dyDescent="0.35">
      <c r="V32080" s="17"/>
    </row>
    <row r="32081" spans="22:22" x14ac:dyDescent="0.35">
      <c r="V32081" s="17"/>
    </row>
    <row r="32082" spans="22:22" x14ac:dyDescent="0.35">
      <c r="V32082" s="17"/>
    </row>
    <row r="32083" spans="22:22" x14ac:dyDescent="0.35">
      <c r="V32083" s="17"/>
    </row>
    <row r="32084" spans="22:22" x14ac:dyDescent="0.35">
      <c r="V32084" s="17"/>
    </row>
    <row r="32085" spans="22:22" x14ac:dyDescent="0.35">
      <c r="V32085" s="17"/>
    </row>
    <row r="32086" spans="22:22" x14ac:dyDescent="0.35">
      <c r="V32086" s="17"/>
    </row>
    <row r="32087" spans="22:22" x14ac:dyDescent="0.35">
      <c r="V32087" s="17"/>
    </row>
    <row r="32088" spans="22:22" x14ac:dyDescent="0.35">
      <c r="V32088" s="17"/>
    </row>
    <row r="32089" spans="22:22" x14ac:dyDescent="0.35">
      <c r="V32089" s="17"/>
    </row>
    <row r="32090" spans="22:22" x14ac:dyDescent="0.35">
      <c r="V32090" s="17"/>
    </row>
    <row r="32091" spans="22:22" x14ac:dyDescent="0.35">
      <c r="V32091" s="17"/>
    </row>
    <row r="32092" spans="22:22" x14ac:dyDescent="0.35">
      <c r="V32092" s="17"/>
    </row>
    <row r="32093" spans="22:22" x14ac:dyDescent="0.35">
      <c r="V32093" s="17"/>
    </row>
    <row r="32094" spans="22:22" x14ac:dyDescent="0.35">
      <c r="V32094" s="17"/>
    </row>
    <row r="32095" spans="22:22" x14ac:dyDescent="0.35">
      <c r="V32095" s="17"/>
    </row>
    <row r="32096" spans="22:22" x14ac:dyDescent="0.35">
      <c r="V32096" s="17"/>
    </row>
    <row r="32097" spans="22:22" x14ac:dyDescent="0.35">
      <c r="V32097" s="17"/>
    </row>
    <row r="32098" spans="22:22" x14ac:dyDescent="0.35">
      <c r="V32098" s="17"/>
    </row>
    <row r="32099" spans="22:22" x14ac:dyDescent="0.35">
      <c r="V32099" s="17"/>
    </row>
    <row r="32100" spans="22:22" x14ac:dyDescent="0.35">
      <c r="V32100" s="17"/>
    </row>
    <row r="32101" spans="22:22" x14ac:dyDescent="0.35">
      <c r="V32101" s="17"/>
    </row>
    <row r="32102" spans="22:22" x14ac:dyDescent="0.35">
      <c r="V32102" s="17"/>
    </row>
    <row r="32103" spans="22:22" x14ac:dyDescent="0.35">
      <c r="V32103" s="17"/>
    </row>
    <row r="32104" spans="22:22" x14ac:dyDescent="0.35">
      <c r="V32104" s="17"/>
    </row>
    <row r="32105" spans="22:22" x14ac:dyDescent="0.35">
      <c r="V32105" s="17"/>
    </row>
    <row r="32106" spans="22:22" x14ac:dyDescent="0.35">
      <c r="V32106" s="17"/>
    </row>
    <row r="32107" spans="22:22" x14ac:dyDescent="0.35">
      <c r="V32107" s="17"/>
    </row>
    <row r="32108" spans="22:22" x14ac:dyDescent="0.35">
      <c r="V32108" s="17"/>
    </row>
    <row r="32109" spans="22:22" x14ac:dyDescent="0.35">
      <c r="V32109" s="17"/>
    </row>
    <row r="32110" spans="22:22" x14ac:dyDescent="0.35">
      <c r="V32110" s="17"/>
    </row>
    <row r="32111" spans="22:22" x14ac:dyDescent="0.35">
      <c r="V32111" s="17"/>
    </row>
    <row r="32112" spans="22:22" x14ac:dyDescent="0.35">
      <c r="V32112" s="17"/>
    </row>
    <row r="32113" spans="22:22" x14ac:dyDescent="0.35">
      <c r="V32113" s="17"/>
    </row>
    <row r="32114" spans="22:22" x14ac:dyDescent="0.35">
      <c r="V32114" s="17"/>
    </row>
    <row r="32115" spans="22:22" x14ac:dyDescent="0.35">
      <c r="V32115" s="17"/>
    </row>
    <row r="32116" spans="22:22" x14ac:dyDescent="0.35">
      <c r="V32116" s="17"/>
    </row>
    <row r="32117" spans="22:22" x14ac:dyDescent="0.35">
      <c r="V32117" s="17"/>
    </row>
    <row r="32118" spans="22:22" x14ac:dyDescent="0.35">
      <c r="V32118" s="17"/>
    </row>
    <row r="32119" spans="22:22" x14ac:dyDescent="0.35">
      <c r="V32119" s="17"/>
    </row>
    <row r="32120" spans="22:22" x14ac:dyDescent="0.35">
      <c r="V32120" s="17"/>
    </row>
    <row r="32121" spans="22:22" x14ac:dyDescent="0.35">
      <c r="V32121" s="17"/>
    </row>
    <row r="32122" spans="22:22" x14ac:dyDescent="0.35">
      <c r="V32122" s="17"/>
    </row>
    <row r="32123" spans="22:22" x14ac:dyDescent="0.35">
      <c r="V32123" s="17"/>
    </row>
    <row r="32124" spans="22:22" x14ac:dyDescent="0.35">
      <c r="V32124" s="17"/>
    </row>
    <row r="32125" spans="22:22" x14ac:dyDescent="0.35">
      <c r="V32125" s="17"/>
    </row>
    <row r="32126" spans="22:22" x14ac:dyDescent="0.35">
      <c r="V32126" s="17"/>
    </row>
    <row r="32127" spans="22:22" x14ac:dyDescent="0.35">
      <c r="V32127" s="17"/>
    </row>
    <row r="32128" spans="22:22" x14ac:dyDescent="0.35">
      <c r="V32128" s="17"/>
    </row>
    <row r="32129" spans="22:22" x14ac:dyDescent="0.35">
      <c r="V32129" s="17"/>
    </row>
    <row r="32130" spans="22:22" x14ac:dyDescent="0.35">
      <c r="V32130" s="17"/>
    </row>
    <row r="32131" spans="22:22" x14ac:dyDescent="0.35">
      <c r="V32131" s="17"/>
    </row>
    <row r="32132" spans="22:22" x14ac:dyDescent="0.35">
      <c r="V32132" s="17"/>
    </row>
    <row r="32133" spans="22:22" x14ac:dyDescent="0.35">
      <c r="V32133" s="17"/>
    </row>
    <row r="32134" spans="22:22" x14ac:dyDescent="0.35">
      <c r="V32134" s="17"/>
    </row>
    <row r="32135" spans="22:22" x14ac:dyDescent="0.35">
      <c r="V32135" s="17"/>
    </row>
    <row r="32136" spans="22:22" x14ac:dyDescent="0.35">
      <c r="V32136" s="17"/>
    </row>
    <row r="32137" spans="22:22" x14ac:dyDescent="0.35">
      <c r="V32137" s="17"/>
    </row>
    <row r="32138" spans="22:22" x14ac:dyDescent="0.35">
      <c r="V32138" s="17"/>
    </row>
    <row r="32139" spans="22:22" x14ac:dyDescent="0.35">
      <c r="V32139" s="17"/>
    </row>
    <row r="32140" spans="22:22" x14ac:dyDescent="0.35">
      <c r="V32140" s="17"/>
    </row>
    <row r="32141" spans="22:22" x14ac:dyDescent="0.35">
      <c r="V32141" s="17"/>
    </row>
    <row r="32142" spans="22:22" x14ac:dyDescent="0.35">
      <c r="V32142" s="17"/>
    </row>
    <row r="32143" spans="22:22" x14ac:dyDescent="0.35">
      <c r="V32143" s="17"/>
    </row>
    <row r="32144" spans="22:22" x14ac:dyDescent="0.35">
      <c r="V32144" s="17"/>
    </row>
    <row r="32145" spans="22:22" x14ac:dyDescent="0.35">
      <c r="V32145" s="17"/>
    </row>
    <row r="32146" spans="22:22" x14ac:dyDescent="0.35">
      <c r="V32146" s="17"/>
    </row>
    <row r="32147" spans="22:22" x14ac:dyDescent="0.35">
      <c r="V32147" s="17"/>
    </row>
    <row r="32148" spans="22:22" x14ac:dyDescent="0.35">
      <c r="V32148" s="17"/>
    </row>
    <row r="32149" spans="22:22" x14ac:dyDescent="0.35">
      <c r="V32149" s="17"/>
    </row>
    <row r="32150" spans="22:22" x14ac:dyDescent="0.35">
      <c r="V32150" s="17"/>
    </row>
    <row r="32151" spans="22:22" x14ac:dyDescent="0.35">
      <c r="V32151" s="17"/>
    </row>
    <row r="32152" spans="22:22" x14ac:dyDescent="0.35">
      <c r="V32152" s="17"/>
    </row>
    <row r="32153" spans="22:22" x14ac:dyDescent="0.35">
      <c r="V32153" s="17"/>
    </row>
    <row r="32154" spans="22:22" x14ac:dyDescent="0.35">
      <c r="V32154" s="17"/>
    </row>
    <row r="32155" spans="22:22" x14ac:dyDescent="0.35">
      <c r="V32155" s="17"/>
    </row>
    <row r="32156" spans="22:22" x14ac:dyDescent="0.35">
      <c r="V32156" s="17"/>
    </row>
    <row r="32157" spans="22:22" x14ac:dyDescent="0.35">
      <c r="V32157" s="17"/>
    </row>
    <row r="32158" spans="22:22" x14ac:dyDescent="0.35">
      <c r="V32158" s="17"/>
    </row>
    <row r="32159" spans="22:22" x14ac:dyDescent="0.35">
      <c r="V32159" s="17"/>
    </row>
    <row r="32160" spans="22:22" x14ac:dyDescent="0.35">
      <c r="V32160" s="17"/>
    </row>
    <row r="32161" spans="22:22" x14ac:dyDescent="0.35">
      <c r="V32161" s="17"/>
    </row>
    <row r="32162" spans="22:22" x14ac:dyDescent="0.35">
      <c r="V32162" s="17"/>
    </row>
    <row r="32163" spans="22:22" x14ac:dyDescent="0.35">
      <c r="V32163" s="17"/>
    </row>
    <row r="32164" spans="22:22" x14ac:dyDescent="0.35">
      <c r="V32164" s="17"/>
    </row>
    <row r="32165" spans="22:22" x14ac:dyDescent="0.35">
      <c r="V32165" s="17"/>
    </row>
    <row r="32166" spans="22:22" x14ac:dyDescent="0.35">
      <c r="V32166" s="17"/>
    </row>
    <row r="32167" spans="22:22" x14ac:dyDescent="0.35">
      <c r="V32167" s="17"/>
    </row>
    <row r="32168" spans="22:22" x14ac:dyDescent="0.35">
      <c r="V32168" s="17"/>
    </row>
    <row r="32169" spans="22:22" x14ac:dyDescent="0.35">
      <c r="V32169" s="17"/>
    </row>
    <row r="32170" spans="22:22" x14ac:dyDescent="0.35">
      <c r="V32170" s="17"/>
    </row>
    <row r="32171" spans="22:22" x14ac:dyDescent="0.35">
      <c r="V32171" s="17"/>
    </row>
    <row r="32172" spans="22:22" x14ac:dyDescent="0.35">
      <c r="V32172" s="17"/>
    </row>
    <row r="32173" spans="22:22" x14ac:dyDescent="0.35">
      <c r="V32173" s="17"/>
    </row>
    <row r="32174" spans="22:22" x14ac:dyDescent="0.35">
      <c r="V32174" s="17"/>
    </row>
    <row r="32175" spans="22:22" x14ac:dyDescent="0.35">
      <c r="V32175" s="17"/>
    </row>
    <row r="32176" spans="22:22" x14ac:dyDescent="0.35">
      <c r="V32176" s="17"/>
    </row>
    <row r="32177" spans="22:22" x14ac:dyDescent="0.35">
      <c r="V32177" s="17"/>
    </row>
    <row r="32178" spans="22:22" x14ac:dyDescent="0.35">
      <c r="V32178" s="17"/>
    </row>
    <row r="32179" spans="22:22" x14ac:dyDescent="0.35">
      <c r="V32179" s="17"/>
    </row>
    <row r="32180" spans="22:22" x14ac:dyDescent="0.35">
      <c r="V32180" s="17"/>
    </row>
    <row r="32181" spans="22:22" x14ac:dyDescent="0.35">
      <c r="V32181" s="17"/>
    </row>
    <row r="32182" spans="22:22" x14ac:dyDescent="0.35">
      <c r="V32182" s="17"/>
    </row>
    <row r="32183" spans="22:22" x14ac:dyDescent="0.35">
      <c r="V32183" s="17"/>
    </row>
    <row r="32184" spans="22:22" x14ac:dyDescent="0.35">
      <c r="V32184" s="17"/>
    </row>
    <row r="32185" spans="22:22" x14ac:dyDescent="0.35">
      <c r="V32185" s="17"/>
    </row>
    <row r="32186" spans="22:22" x14ac:dyDescent="0.35">
      <c r="V32186" s="17"/>
    </row>
    <row r="32187" spans="22:22" x14ac:dyDescent="0.35">
      <c r="V32187" s="17"/>
    </row>
    <row r="32188" spans="22:22" x14ac:dyDescent="0.35">
      <c r="V32188" s="17"/>
    </row>
    <row r="32189" spans="22:22" x14ac:dyDescent="0.35">
      <c r="V32189" s="17"/>
    </row>
    <row r="32190" spans="22:22" x14ac:dyDescent="0.35">
      <c r="V32190" s="17"/>
    </row>
    <row r="32191" spans="22:22" x14ac:dyDescent="0.35">
      <c r="V32191" s="17"/>
    </row>
    <row r="32192" spans="22:22" x14ac:dyDescent="0.35">
      <c r="V32192" s="17"/>
    </row>
    <row r="32193" spans="22:22" x14ac:dyDescent="0.35">
      <c r="V32193" s="17"/>
    </row>
    <row r="32194" spans="22:22" x14ac:dyDescent="0.35">
      <c r="V32194" s="17"/>
    </row>
    <row r="32195" spans="22:22" x14ac:dyDescent="0.35">
      <c r="V32195" s="17"/>
    </row>
    <row r="32196" spans="22:22" x14ac:dyDescent="0.35">
      <c r="V32196" s="17"/>
    </row>
    <row r="32197" spans="22:22" x14ac:dyDescent="0.35">
      <c r="V32197" s="17"/>
    </row>
    <row r="32198" spans="22:22" x14ac:dyDescent="0.35">
      <c r="V32198" s="17"/>
    </row>
    <row r="32199" spans="22:22" x14ac:dyDescent="0.35">
      <c r="V32199" s="17"/>
    </row>
    <row r="32200" spans="22:22" x14ac:dyDescent="0.35">
      <c r="V32200" s="17"/>
    </row>
    <row r="32201" spans="22:22" x14ac:dyDescent="0.35">
      <c r="V32201" s="17"/>
    </row>
    <row r="32202" spans="22:22" x14ac:dyDescent="0.35">
      <c r="V32202" s="17"/>
    </row>
    <row r="32203" spans="22:22" x14ac:dyDescent="0.35">
      <c r="V32203" s="17"/>
    </row>
    <row r="32204" spans="22:22" x14ac:dyDescent="0.35">
      <c r="V32204" s="17"/>
    </row>
    <row r="32205" spans="22:22" x14ac:dyDescent="0.35">
      <c r="V32205" s="17"/>
    </row>
    <row r="32206" spans="22:22" x14ac:dyDescent="0.35">
      <c r="V32206" s="17"/>
    </row>
    <row r="32207" spans="22:22" x14ac:dyDescent="0.35">
      <c r="V32207" s="17"/>
    </row>
    <row r="32208" spans="22:22" x14ac:dyDescent="0.35">
      <c r="V32208" s="17"/>
    </row>
    <row r="32209" spans="22:22" x14ac:dyDescent="0.35">
      <c r="V32209" s="17"/>
    </row>
    <row r="32210" spans="22:22" x14ac:dyDescent="0.35">
      <c r="V32210" s="17"/>
    </row>
    <row r="32211" spans="22:22" x14ac:dyDescent="0.35">
      <c r="V32211" s="17"/>
    </row>
    <row r="32212" spans="22:22" x14ac:dyDescent="0.35">
      <c r="V32212" s="17"/>
    </row>
    <row r="32213" spans="22:22" x14ac:dyDescent="0.35">
      <c r="V32213" s="17"/>
    </row>
    <row r="32214" spans="22:22" x14ac:dyDescent="0.35">
      <c r="V32214" s="17"/>
    </row>
    <row r="32215" spans="22:22" x14ac:dyDescent="0.35">
      <c r="V32215" s="17"/>
    </row>
    <row r="32216" spans="22:22" x14ac:dyDescent="0.35">
      <c r="V32216" s="17"/>
    </row>
    <row r="32217" spans="22:22" x14ac:dyDescent="0.35">
      <c r="V32217" s="17"/>
    </row>
    <row r="32218" spans="22:22" x14ac:dyDescent="0.35">
      <c r="V32218" s="17"/>
    </row>
    <row r="32219" spans="22:22" x14ac:dyDescent="0.35">
      <c r="V32219" s="17"/>
    </row>
    <row r="32220" spans="22:22" x14ac:dyDescent="0.35">
      <c r="V32220" s="17"/>
    </row>
    <row r="32221" spans="22:22" x14ac:dyDescent="0.35">
      <c r="V32221" s="17"/>
    </row>
    <row r="32222" spans="22:22" x14ac:dyDescent="0.35">
      <c r="V32222" s="17"/>
    </row>
    <row r="32223" spans="22:22" x14ac:dyDescent="0.35">
      <c r="V32223" s="17"/>
    </row>
    <row r="32224" spans="22:22" x14ac:dyDescent="0.35">
      <c r="V32224" s="17"/>
    </row>
    <row r="32225" spans="22:22" x14ac:dyDescent="0.35">
      <c r="V32225" s="17"/>
    </row>
    <row r="32226" spans="22:22" x14ac:dyDescent="0.35">
      <c r="V32226" s="17"/>
    </row>
    <row r="32227" spans="22:22" x14ac:dyDescent="0.35">
      <c r="V32227" s="17"/>
    </row>
    <row r="32228" spans="22:22" x14ac:dyDescent="0.35">
      <c r="V32228" s="17"/>
    </row>
    <row r="32229" spans="22:22" x14ac:dyDescent="0.35">
      <c r="V32229" s="17"/>
    </row>
    <row r="32230" spans="22:22" x14ac:dyDescent="0.35">
      <c r="V32230" s="17"/>
    </row>
    <row r="32231" spans="22:22" x14ac:dyDescent="0.35">
      <c r="V32231" s="17"/>
    </row>
    <row r="32232" spans="22:22" x14ac:dyDescent="0.35">
      <c r="V32232" s="17"/>
    </row>
    <row r="32233" spans="22:22" x14ac:dyDescent="0.35">
      <c r="V32233" s="17"/>
    </row>
    <row r="32234" spans="22:22" x14ac:dyDescent="0.35">
      <c r="V32234" s="17"/>
    </row>
    <row r="32235" spans="22:22" x14ac:dyDescent="0.35">
      <c r="V32235" s="17"/>
    </row>
    <row r="32236" spans="22:22" x14ac:dyDescent="0.35">
      <c r="V32236" s="17"/>
    </row>
    <row r="32237" spans="22:22" x14ac:dyDescent="0.35">
      <c r="V32237" s="17"/>
    </row>
    <row r="32238" spans="22:22" x14ac:dyDescent="0.35">
      <c r="V32238" s="17"/>
    </row>
    <row r="32239" spans="22:22" x14ac:dyDescent="0.35">
      <c r="V32239" s="17"/>
    </row>
    <row r="32240" spans="22:22" x14ac:dyDescent="0.35">
      <c r="V32240" s="17"/>
    </row>
    <row r="32241" spans="22:22" x14ac:dyDescent="0.35">
      <c r="V32241" s="17"/>
    </row>
    <row r="32242" spans="22:22" x14ac:dyDescent="0.35">
      <c r="V32242" s="17"/>
    </row>
    <row r="32243" spans="22:22" x14ac:dyDescent="0.35">
      <c r="V32243" s="17"/>
    </row>
    <row r="32244" spans="22:22" x14ac:dyDescent="0.35">
      <c r="V32244" s="17"/>
    </row>
    <row r="32245" spans="22:22" x14ac:dyDescent="0.35">
      <c r="V32245" s="17"/>
    </row>
    <row r="32246" spans="22:22" x14ac:dyDescent="0.35">
      <c r="V32246" s="17"/>
    </row>
    <row r="32247" spans="22:22" x14ac:dyDescent="0.35">
      <c r="V32247" s="17"/>
    </row>
    <row r="32248" spans="22:22" x14ac:dyDescent="0.35">
      <c r="V32248" s="17"/>
    </row>
    <row r="32249" spans="22:22" x14ac:dyDescent="0.35">
      <c r="V32249" s="17"/>
    </row>
    <row r="32250" spans="22:22" x14ac:dyDescent="0.35">
      <c r="V32250" s="17"/>
    </row>
    <row r="32251" spans="22:22" x14ac:dyDescent="0.35">
      <c r="V32251" s="17"/>
    </row>
    <row r="32252" spans="22:22" x14ac:dyDescent="0.35">
      <c r="V32252" s="17"/>
    </row>
    <row r="32253" spans="22:22" x14ac:dyDescent="0.35">
      <c r="V32253" s="17"/>
    </row>
    <row r="32254" spans="22:22" x14ac:dyDescent="0.35">
      <c r="V32254" s="17"/>
    </row>
    <row r="32255" spans="22:22" x14ac:dyDescent="0.35">
      <c r="V32255" s="17"/>
    </row>
    <row r="32256" spans="22:22" x14ac:dyDescent="0.35">
      <c r="V32256" s="17"/>
    </row>
    <row r="32257" spans="22:22" x14ac:dyDescent="0.35">
      <c r="V32257" s="17"/>
    </row>
    <row r="32258" spans="22:22" x14ac:dyDescent="0.35">
      <c r="V32258" s="17"/>
    </row>
    <row r="32259" spans="22:22" x14ac:dyDescent="0.35">
      <c r="V32259" s="17"/>
    </row>
    <row r="32260" spans="22:22" x14ac:dyDescent="0.35">
      <c r="V32260" s="17"/>
    </row>
    <row r="32261" spans="22:22" x14ac:dyDescent="0.35">
      <c r="V32261" s="17"/>
    </row>
    <row r="32262" spans="22:22" x14ac:dyDescent="0.35">
      <c r="V32262" s="17"/>
    </row>
    <row r="32263" spans="22:22" x14ac:dyDescent="0.35">
      <c r="V32263" s="17"/>
    </row>
    <row r="32264" spans="22:22" x14ac:dyDescent="0.35">
      <c r="V32264" s="17"/>
    </row>
    <row r="32265" spans="22:22" x14ac:dyDescent="0.35">
      <c r="V32265" s="17"/>
    </row>
    <row r="32266" spans="22:22" x14ac:dyDescent="0.35">
      <c r="V32266" s="17"/>
    </row>
    <row r="32267" spans="22:22" x14ac:dyDescent="0.35">
      <c r="V32267" s="17"/>
    </row>
    <row r="32268" spans="22:22" x14ac:dyDescent="0.35">
      <c r="V32268" s="17"/>
    </row>
    <row r="32269" spans="22:22" x14ac:dyDescent="0.35">
      <c r="V32269" s="17"/>
    </row>
    <row r="32270" spans="22:22" x14ac:dyDescent="0.35">
      <c r="V32270" s="17"/>
    </row>
    <row r="32271" spans="22:22" x14ac:dyDescent="0.35">
      <c r="V32271" s="17"/>
    </row>
    <row r="32272" spans="22:22" x14ac:dyDescent="0.35">
      <c r="V32272" s="17"/>
    </row>
    <row r="32273" spans="22:22" x14ac:dyDescent="0.35">
      <c r="V32273" s="17"/>
    </row>
    <row r="32274" spans="22:22" x14ac:dyDescent="0.35">
      <c r="V32274" s="17"/>
    </row>
    <row r="32275" spans="22:22" x14ac:dyDescent="0.35">
      <c r="V32275" s="17"/>
    </row>
    <row r="32276" spans="22:22" x14ac:dyDescent="0.35">
      <c r="V32276" s="17"/>
    </row>
    <row r="32277" spans="22:22" x14ac:dyDescent="0.35">
      <c r="V32277" s="17"/>
    </row>
    <row r="32278" spans="22:22" x14ac:dyDescent="0.35">
      <c r="V32278" s="17"/>
    </row>
    <row r="32279" spans="22:22" x14ac:dyDescent="0.35">
      <c r="V32279" s="17"/>
    </row>
    <row r="32280" spans="22:22" x14ac:dyDescent="0.35">
      <c r="V32280" s="17"/>
    </row>
    <row r="32281" spans="22:22" x14ac:dyDescent="0.35">
      <c r="V32281" s="17"/>
    </row>
    <row r="32282" spans="22:22" x14ac:dyDescent="0.35">
      <c r="V32282" s="17"/>
    </row>
    <row r="32283" spans="22:22" x14ac:dyDescent="0.35">
      <c r="V32283" s="17"/>
    </row>
    <row r="32284" spans="22:22" x14ac:dyDescent="0.35">
      <c r="V32284" s="17"/>
    </row>
    <row r="32285" spans="22:22" x14ac:dyDescent="0.35">
      <c r="V32285" s="17"/>
    </row>
    <row r="32286" spans="22:22" x14ac:dyDescent="0.35">
      <c r="V32286" s="17"/>
    </row>
    <row r="32287" spans="22:22" x14ac:dyDescent="0.35">
      <c r="V32287" s="17"/>
    </row>
    <row r="32288" spans="22:22" x14ac:dyDescent="0.35">
      <c r="V32288" s="17"/>
    </row>
    <row r="32289" spans="22:22" x14ac:dyDescent="0.35">
      <c r="V32289" s="17"/>
    </row>
    <row r="32290" spans="22:22" x14ac:dyDescent="0.35">
      <c r="V32290" s="17"/>
    </row>
    <row r="32291" spans="22:22" x14ac:dyDescent="0.35">
      <c r="V32291" s="17"/>
    </row>
    <row r="32292" spans="22:22" x14ac:dyDescent="0.35">
      <c r="V32292" s="17"/>
    </row>
    <row r="32293" spans="22:22" x14ac:dyDescent="0.35">
      <c r="V32293" s="17"/>
    </row>
    <row r="32294" spans="22:22" x14ac:dyDescent="0.35">
      <c r="V32294" s="17"/>
    </row>
    <row r="32295" spans="22:22" x14ac:dyDescent="0.35">
      <c r="V32295" s="17"/>
    </row>
    <row r="32296" spans="22:22" x14ac:dyDescent="0.35">
      <c r="V32296" s="17"/>
    </row>
    <row r="32297" spans="22:22" x14ac:dyDescent="0.35">
      <c r="V32297" s="17"/>
    </row>
    <row r="32298" spans="22:22" x14ac:dyDescent="0.35">
      <c r="V32298" s="17"/>
    </row>
    <row r="32299" spans="22:22" x14ac:dyDescent="0.35">
      <c r="V32299" s="17"/>
    </row>
    <row r="32300" spans="22:22" x14ac:dyDescent="0.35">
      <c r="V32300" s="17"/>
    </row>
    <row r="32301" spans="22:22" x14ac:dyDescent="0.35">
      <c r="V32301" s="17"/>
    </row>
    <row r="32302" spans="22:22" x14ac:dyDescent="0.35">
      <c r="V32302" s="17"/>
    </row>
    <row r="32303" spans="22:22" x14ac:dyDescent="0.35">
      <c r="V32303" s="17"/>
    </row>
    <row r="32304" spans="22:22" x14ac:dyDescent="0.35">
      <c r="V32304" s="17"/>
    </row>
    <row r="32305" spans="22:22" x14ac:dyDescent="0.35">
      <c r="V32305" s="17"/>
    </row>
    <row r="32306" spans="22:22" x14ac:dyDescent="0.35">
      <c r="V32306" s="17"/>
    </row>
    <row r="32307" spans="22:22" x14ac:dyDescent="0.35">
      <c r="V32307" s="17"/>
    </row>
    <row r="32308" spans="22:22" x14ac:dyDescent="0.35">
      <c r="V32308" s="17"/>
    </row>
    <row r="32309" spans="22:22" x14ac:dyDescent="0.35">
      <c r="V32309" s="17"/>
    </row>
    <row r="32310" spans="22:22" x14ac:dyDescent="0.35">
      <c r="V32310" s="17"/>
    </row>
    <row r="32311" spans="22:22" x14ac:dyDescent="0.35">
      <c r="V32311" s="17"/>
    </row>
    <row r="32312" spans="22:22" x14ac:dyDescent="0.35">
      <c r="V32312" s="17"/>
    </row>
    <row r="32313" spans="22:22" x14ac:dyDescent="0.35">
      <c r="V32313" s="17"/>
    </row>
    <row r="32314" spans="22:22" x14ac:dyDescent="0.35">
      <c r="V32314" s="17"/>
    </row>
    <row r="32315" spans="22:22" x14ac:dyDescent="0.35">
      <c r="V32315" s="17"/>
    </row>
    <row r="32316" spans="22:22" x14ac:dyDescent="0.35">
      <c r="V32316" s="17"/>
    </row>
    <row r="32317" spans="22:22" x14ac:dyDescent="0.35">
      <c r="V32317" s="17"/>
    </row>
    <row r="32318" spans="22:22" x14ac:dyDescent="0.35">
      <c r="V32318" s="17"/>
    </row>
    <row r="32319" spans="22:22" x14ac:dyDescent="0.35">
      <c r="V32319" s="17"/>
    </row>
    <row r="32320" spans="22:22" x14ac:dyDescent="0.35">
      <c r="V32320" s="17"/>
    </row>
    <row r="32321" spans="22:22" x14ac:dyDescent="0.35">
      <c r="V32321" s="17"/>
    </row>
    <row r="32322" spans="22:22" x14ac:dyDescent="0.35">
      <c r="V32322" s="17"/>
    </row>
    <row r="32323" spans="22:22" x14ac:dyDescent="0.35">
      <c r="V32323" s="17"/>
    </row>
    <row r="32324" spans="22:22" x14ac:dyDescent="0.35">
      <c r="V32324" s="17"/>
    </row>
    <row r="32325" spans="22:22" x14ac:dyDescent="0.35">
      <c r="V32325" s="17"/>
    </row>
    <row r="32326" spans="22:22" x14ac:dyDescent="0.35">
      <c r="V32326" s="17"/>
    </row>
    <row r="32327" spans="22:22" x14ac:dyDescent="0.35">
      <c r="V32327" s="17"/>
    </row>
    <row r="32328" spans="22:22" x14ac:dyDescent="0.35">
      <c r="V32328" s="17"/>
    </row>
    <row r="32329" spans="22:22" x14ac:dyDescent="0.35">
      <c r="V32329" s="17"/>
    </row>
    <row r="32330" spans="22:22" x14ac:dyDescent="0.35">
      <c r="V32330" s="17"/>
    </row>
    <row r="32331" spans="22:22" x14ac:dyDescent="0.35">
      <c r="V32331" s="17"/>
    </row>
    <row r="32332" spans="22:22" x14ac:dyDescent="0.35">
      <c r="V32332" s="17"/>
    </row>
    <row r="32333" spans="22:22" x14ac:dyDescent="0.35">
      <c r="V32333" s="17"/>
    </row>
    <row r="32334" spans="22:22" x14ac:dyDescent="0.35">
      <c r="V32334" s="17"/>
    </row>
    <row r="32335" spans="22:22" x14ac:dyDescent="0.35">
      <c r="V32335" s="17"/>
    </row>
    <row r="32336" spans="22:22" x14ac:dyDescent="0.35">
      <c r="V32336" s="17"/>
    </row>
    <row r="32337" spans="22:22" x14ac:dyDescent="0.35">
      <c r="V32337" s="17"/>
    </row>
    <row r="32338" spans="22:22" x14ac:dyDescent="0.35">
      <c r="V32338" s="17"/>
    </row>
    <row r="32339" spans="22:22" x14ac:dyDescent="0.35">
      <c r="V32339" s="17"/>
    </row>
    <row r="32340" spans="22:22" x14ac:dyDescent="0.35">
      <c r="V32340" s="17"/>
    </row>
    <row r="32341" spans="22:22" x14ac:dyDescent="0.35">
      <c r="V32341" s="17"/>
    </row>
    <row r="32342" spans="22:22" x14ac:dyDescent="0.35">
      <c r="V32342" s="17"/>
    </row>
    <row r="32343" spans="22:22" x14ac:dyDescent="0.35">
      <c r="V32343" s="17"/>
    </row>
    <row r="32344" spans="22:22" x14ac:dyDescent="0.35">
      <c r="V32344" s="17"/>
    </row>
    <row r="32345" spans="22:22" x14ac:dyDescent="0.35">
      <c r="V32345" s="17"/>
    </row>
    <row r="32346" spans="22:22" x14ac:dyDescent="0.35">
      <c r="V32346" s="17"/>
    </row>
    <row r="32347" spans="22:22" x14ac:dyDescent="0.35">
      <c r="V32347" s="17"/>
    </row>
    <row r="32348" spans="22:22" x14ac:dyDescent="0.35">
      <c r="V32348" s="17"/>
    </row>
    <row r="32349" spans="22:22" x14ac:dyDescent="0.35">
      <c r="V32349" s="17"/>
    </row>
    <row r="32350" spans="22:22" x14ac:dyDescent="0.35">
      <c r="V32350" s="17"/>
    </row>
    <row r="32351" spans="22:22" x14ac:dyDescent="0.35">
      <c r="V32351" s="17"/>
    </row>
    <row r="32352" spans="22:22" x14ac:dyDescent="0.35">
      <c r="V32352" s="17"/>
    </row>
    <row r="32353" spans="22:22" x14ac:dyDescent="0.35">
      <c r="V32353" s="17"/>
    </row>
    <row r="32354" spans="22:22" x14ac:dyDescent="0.35">
      <c r="V32354" s="17"/>
    </row>
    <row r="32355" spans="22:22" x14ac:dyDescent="0.35">
      <c r="V32355" s="17"/>
    </row>
    <row r="32356" spans="22:22" x14ac:dyDescent="0.35">
      <c r="V32356" s="17"/>
    </row>
    <row r="32357" spans="22:22" x14ac:dyDescent="0.35">
      <c r="V32357" s="17"/>
    </row>
    <row r="32358" spans="22:22" x14ac:dyDescent="0.35">
      <c r="V32358" s="17"/>
    </row>
    <row r="32359" spans="22:22" x14ac:dyDescent="0.35">
      <c r="V32359" s="17"/>
    </row>
    <row r="32360" spans="22:22" x14ac:dyDescent="0.35">
      <c r="V32360" s="17"/>
    </row>
    <row r="32361" spans="22:22" x14ac:dyDescent="0.35">
      <c r="V32361" s="17"/>
    </row>
    <row r="32362" spans="22:22" x14ac:dyDescent="0.35">
      <c r="V32362" s="17"/>
    </row>
    <row r="32363" spans="22:22" x14ac:dyDescent="0.35">
      <c r="V32363" s="17"/>
    </row>
    <row r="32364" spans="22:22" x14ac:dyDescent="0.35">
      <c r="V32364" s="17"/>
    </row>
    <row r="32365" spans="22:22" x14ac:dyDescent="0.35">
      <c r="V32365" s="17"/>
    </row>
    <row r="32366" spans="22:22" x14ac:dyDescent="0.35">
      <c r="V32366" s="17"/>
    </row>
    <row r="32367" spans="22:22" x14ac:dyDescent="0.35">
      <c r="V32367" s="17"/>
    </row>
    <row r="32368" spans="22:22" x14ac:dyDescent="0.35">
      <c r="V32368" s="17"/>
    </row>
    <row r="32369" spans="22:22" x14ac:dyDescent="0.35">
      <c r="V32369" s="17"/>
    </row>
    <row r="32370" spans="22:22" x14ac:dyDescent="0.35">
      <c r="V32370" s="17"/>
    </row>
    <row r="32371" spans="22:22" x14ac:dyDescent="0.35">
      <c r="V32371" s="17"/>
    </row>
    <row r="32372" spans="22:22" x14ac:dyDescent="0.35">
      <c r="V32372" s="17"/>
    </row>
    <row r="32373" spans="22:22" x14ac:dyDescent="0.35">
      <c r="V32373" s="17"/>
    </row>
    <row r="32374" spans="22:22" x14ac:dyDescent="0.35">
      <c r="V32374" s="17"/>
    </row>
    <row r="32375" spans="22:22" x14ac:dyDescent="0.35">
      <c r="V32375" s="17"/>
    </row>
    <row r="32376" spans="22:22" x14ac:dyDescent="0.35">
      <c r="V32376" s="17"/>
    </row>
    <row r="32377" spans="22:22" x14ac:dyDescent="0.35">
      <c r="V32377" s="17"/>
    </row>
    <row r="32378" spans="22:22" x14ac:dyDescent="0.35">
      <c r="V32378" s="17"/>
    </row>
    <row r="32379" spans="22:22" x14ac:dyDescent="0.35">
      <c r="V32379" s="17"/>
    </row>
    <row r="32380" spans="22:22" x14ac:dyDescent="0.35">
      <c r="V32380" s="17"/>
    </row>
    <row r="32381" spans="22:22" x14ac:dyDescent="0.35">
      <c r="V32381" s="17"/>
    </row>
    <row r="32382" spans="22:22" x14ac:dyDescent="0.35">
      <c r="V32382" s="17"/>
    </row>
    <row r="32383" spans="22:22" x14ac:dyDescent="0.35">
      <c r="V32383" s="17"/>
    </row>
    <row r="32384" spans="22:22" x14ac:dyDescent="0.35">
      <c r="V32384" s="17"/>
    </row>
    <row r="32385" spans="22:22" x14ac:dyDescent="0.35">
      <c r="V32385" s="17"/>
    </row>
    <row r="32386" spans="22:22" x14ac:dyDescent="0.35">
      <c r="V32386" s="17"/>
    </row>
    <row r="32387" spans="22:22" x14ac:dyDescent="0.35">
      <c r="V32387" s="17"/>
    </row>
    <row r="32388" spans="22:22" x14ac:dyDescent="0.35">
      <c r="V32388" s="17"/>
    </row>
    <row r="32389" spans="22:22" x14ac:dyDescent="0.35">
      <c r="V32389" s="17"/>
    </row>
    <row r="32390" spans="22:22" x14ac:dyDescent="0.35">
      <c r="V32390" s="17"/>
    </row>
    <row r="32391" spans="22:22" x14ac:dyDescent="0.35">
      <c r="V32391" s="17"/>
    </row>
    <row r="32392" spans="22:22" x14ac:dyDescent="0.35">
      <c r="V32392" s="17"/>
    </row>
    <row r="32393" spans="22:22" x14ac:dyDescent="0.35">
      <c r="V32393" s="17"/>
    </row>
    <row r="32394" spans="22:22" x14ac:dyDescent="0.35">
      <c r="V32394" s="17"/>
    </row>
    <row r="32395" spans="22:22" x14ac:dyDescent="0.35">
      <c r="V32395" s="17"/>
    </row>
    <row r="32396" spans="22:22" x14ac:dyDescent="0.35">
      <c r="V32396" s="17"/>
    </row>
    <row r="32397" spans="22:22" x14ac:dyDescent="0.35">
      <c r="V32397" s="17"/>
    </row>
    <row r="32398" spans="22:22" x14ac:dyDescent="0.35">
      <c r="V32398" s="17"/>
    </row>
    <row r="32399" spans="22:22" x14ac:dyDescent="0.35">
      <c r="V32399" s="17"/>
    </row>
    <row r="32400" spans="22:22" x14ac:dyDescent="0.35">
      <c r="V32400" s="17"/>
    </row>
    <row r="32401" spans="22:22" x14ac:dyDescent="0.35">
      <c r="V32401" s="17"/>
    </row>
    <row r="32402" spans="22:22" x14ac:dyDescent="0.35">
      <c r="V32402" s="17"/>
    </row>
    <row r="32403" spans="22:22" x14ac:dyDescent="0.35">
      <c r="V32403" s="17"/>
    </row>
    <row r="32404" spans="22:22" x14ac:dyDescent="0.35">
      <c r="V32404" s="17"/>
    </row>
    <row r="32405" spans="22:22" x14ac:dyDescent="0.35">
      <c r="V32405" s="17"/>
    </row>
    <row r="32406" spans="22:22" x14ac:dyDescent="0.35">
      <c r="V32406" s="17"/>
    </row>
    <row r="32407" spans="22:22" x14ac:dyDescent="0.35">
      <c r="V32407" s="17"/>
    </row>
    <row r="32408" spans="22:22" x14ac:dyDescent="0.35">
      <c r="V32408" s="17"/>
    </row>
    <row r="32409" spans="22:22" x14ac:dyDescent="0.35">
      <c r="V32409" s="17"/>
    </row>
    <row r="32410" spans="22:22" x14ac:dyDescent="0.35">
      <c r="V32410" s="17"/>
    </row>
    <row r="32411" spans="22:22" x14ac:dyDescent="0.35">
      <c r="V32411" s="17"/>
    </row>
    <row r="32412" spans="22:22" x14ac:dyDescent="0.35">
      <c r="V32412" s="17"/>
    </row>
    <row r="32413" spans="22:22" x14ac:dyDescent="0.35">
      <c r="V32413" s="17"/>
    </row>
    <row r="32414" spans="22:22" x14ac:dyDescent="0.35">
      <c r="V32414" s="17"/>
    </row>
    <row r="32415" spans="22:22" x14ac:dyDescent="0.35">
      <c r="V32415" s="17"/>
    </row>
    <row r="32416" spans="22:22" x14ac:dyDescent="0.35">
      <c r="V32416" s="17"/>
    </row>
    <row r="32417" spans="22:22" x14ac:dyDescent="0.35">
      <c r="V32417" s="17"/>
    </row>
    <row r="32418" spans="22:22" x14ac:dyDescent="0.35">
      <c r="V32418" s="17"/>
    </row>
    <row r="32419" spans="22:22" x14ac:dyDescent="0.35">
      <c r="V32419" s="17"/>
    </row>
    <row r="32420" spans="22:22" x14ac:dyDescent="0.35">
      <c r="V32420" s="17"/>
    </row>
    <row r="32421" spans="22:22" x14ac:dyDescent="0.35">
      <c r="V32421" s="17"/>
    </row>
    <row r="32422" spans="22:22" x14ac:dyDescent="0.35">
      <c r="V32422" s="17"/>
    </row>
    <row r="32423" spans="22:22" x14ac:dyDescent="0.35">
      <c r="V32423" s="17"/>
    </row>
    <row r="32424" spans="22:22" x14ac:dyDescent="0.35">
      <c r="V32424" s="17"/>
    </row>
    <row r="32425" spans="22:22" x14ac:dyDescent="0.35">
      <c r="V32425" s="17"/>
    </row>
    <row r="32426" spans="22:22" x14ac:dyDescent="0.35">
      <c r="V32426" s="17"/>
    </row>
    <row r="32427" spans="22:22" x14ac:dyDescent="0.35">
      <c r="V32427" s="17"/>
    </row>
    <row r="32428" spans="22:22" x14ac:dyDescent="0.35">
      <c r="V32428" s="17"/>
    </row>
    <row r="32429" spans="22:22" x14ac:dyDescent="0.35">
      <c r="V32429" s="17"/>
    </row>
    <row r="32430" spans="22:22" x14ac:dyDescent="0.35">
      <c r="V32430" s="17"/>
    </row>
    <row r="32431" spans="22:22" x14ac:dyDescent="0.35">
      <c r="V32431" s="17"/>
    </row>
    <row r="32432" spans="22:22" x14ac:dyDescent="0.35">
      <c r="V32432" s="17"/>
    </row>
    <row r="32433" spans="22:22" x14ac:dyDescent="0.35">
      <c r="V32433" s="17"/>
    </row>
    <row r="32434" spans="22:22" x14ac:dyDescent="0.35">
      <c r="V32434" s="17"/>
    </row>
    <row r="32435" spans="22:22" x14ac:dyDescent="0.35">
      <c r="V32435" s="17"/>
    </row>
    <row r="32436" spans="22:22" x14ac:dyDescent="0.35">
      <c r="V32436" s="17"/>
    </row>
    <row r="32437" spans="22:22" x14ac:dyDescent="0.35">
      <c r="V32437" s="17"/>
    </row>
    <row r="32438" spans="22:22" x14ac:dyDescent="0.35">
      <c r="V32438" s="17"/>
    </row>
    <row r="32439" spans="22:22" x14ac:dyDescent="0.35">
      <c r="V32439" s="17"/>
    </row>
    <row r="32440" spans="22:22" x14ac:dyDescent="0.35">
      <c r="V32440" s="17"/>
    </row>
    <row r="32441" spans="22:22" x14ac:dyDescent="0.35">
      <c r="V32441" s="17"/>
    </row>
    <row r="32442" spans="22:22" x14ac:dyDescent="0.35">
      <c r="V32442" s="17"/>
    </row>
    <row r="32443" spans="22:22" x14ac:dyDescent="0.35">
      <c r="V32443" s="17"/>
    </row>
    <row r="32444" spans="22:22" x14ac:dyDescent="0.35">
      <c r="V32444" s="17"/>
    </row>
    <row r="32445" spans="22:22" x14ac:dyDescent="0.35">
      <c r="V32445" s="17"/>
    </row>
    <row r="32446" spans="22:22" x14ac:dyDescent="0.35">
      <c r="V32446" s="17"/>
    </row>
    <row r="32447" spans="22:22" x14ac:dyDescent="0.35">
      <c r="V32447" s="17"/>
    </row>
    <row r="32448" spans="22:22" x14ac:dyDescent="0.35">
      <c r="V32448" s="17"/>
    </row>
    <row r="32449" spans="22:22" x14ac:dyDescent="0.35">
      <c r="V32449" s="17"/>
    </row>
    <row r="32450" spans="22:22" x14ac:dyDescent="0.35">
      <c r="V32450" s="17"/>
    </row>
    <row r="32451" spans="22:22" x14ac:dyDescent="0.35">
      <c r="V32451" s="17"/>
    </row>
    <row r="32452" spans="22:22" x14ac:dyDescent="0.35">
      <c r="V32452" s="17"/>
    </row>
    <row r="32453" spans="22:22" x14ac:dyDescent="0.35">
      <c r="V32453" s="17"/>
    </row>
    <row r="32454" spans="22:22" x14ac:dyDescent="0.35">
      <c r="V32454" s="17"/>
    </row>
    <row r="32455" spans="22:22" x14ac:dyDescent="0.35">
      <c r="V32455" s="17"/>
    </row>
    <row r="32456" spans="22:22" x14ac:dyDescent="0.35">
      <c r="V32456" s="17"/>
    </row>
    <row r="32457" spans="22:22" x14ac:dyDescent="0.35">
      <c r="V32457" s="17"/>
    </row>
    <row r="32458" spans="22:22" x14ac:dyDescent="0.35">
      <c r="V32458" s="17"/>
    </row>
    <row r="32459" spans="22:22" x14ac:dyDescent="0.35">
      <c r="V32459" s="17"/>
    </row>
    <row r="32460" spans="22:22" x14ac:dyDescent="0.35">
      <c r="V32460" s="17"/>
    </row>
    <row r="32461" spans="22:22" x14ac:dyDescent="0.35">
      <c r="V32461" s="17"/>
    </row>
    <row r="32462" spans="22:22" x14ac:dyDescent="0.35">
      <c r="V32462" s="17"/>
    </row>
    <row r="32463" spans="22:22" x14ac:dyDescent="0.35">
      <c r="V32463" s="17"/>
    </row>
    <row r="32464" spans="22:22" x14ac:dyDescent="0.35">
      <c r="V32464" s="17"/>
    </row>
    <row r="32465" spans="22:22" x14ac:dyDescent="0.35">
      <c r="V32465" s="17"/>
    </row>
    <row r="32466" spans="22:22" x14ac:dyDescent="0.35">
      <c r="V32466" s="17"/>
    </row>
    <row r="32467" spans="22:22" x14ac:dyDescent="0.35">
      <c r="V32467" s="17"/>
    </row>
    <row r="32468" spans="22:22" x14ac:dyDescent="0.35">
      <c r="V32468" s="17"/>
    </row>
    <row r="32469" spans="22:22" x14ac:dyDescent="0.35">
      <c r="V32469" s="17"/>
    </row>
    <row r="32470" spans="22:22" x14ac:dyDescent="0.35">
      <c r="V32470" s="17"/>
    </row>
    <row r="32471" spans="22:22" x14ac:dyDescent="0.35">
      <c r="V32471" s="17"/>
    </row>
    <row r="32472" spans="22:22" x14ac:dyDescent="0.35">
      <c r="V32472" s="17"/>
    </row>
    <row r="32473" spans="22:22" x14ac:dyDescent="0.35">
      <c r="V32473" s="17"/>
    </row>
    <row r="32474" spans="22:22" x14ac:dyDescent="0.35">
      <c r="V32474" s="17"/>
    </row>
    <row r="32475" spans="22:22" x14ac:dyDescent="0.35">
      <c r="V32475" s="17"/>
    </row>
    <row r="32476" spans="22:22" x14ac:dyDescent="0.35">
      <c r="V32476" s="17"/>
    </row>
    <row r="32477" spans="22:22" x14ac:dyDescent="0.35">
      <c r="V32477" s="17"/>
    </row>
    <row r="32478" spans="22:22" x14ac:dyDescent="0.35">
      <c r="V32478" s="17"/>
    </row>
    <row r="32479" spans="22:22" x14ac:dyDescent="0.35">
      <c r="V32479" s="17"/>
    </row>
    <row r="32480" spans="22:22" x14ac:dyDescent="0.35">
      <c r="V32480" s="17"/>
    </row>
    <row r="32481" spans="22:22" x14ac:dyDescent="0.35">
      <c r="V32481" s="17"/>
    </row>
    <row r="32482" spans="22:22" x14ac:dyDescent="0.35">
      <c r="V32482" s="17"/>
    </row>
    <row r="32483" spans="22:22" x14ac:dyDescent="0.35">
      <c r="V32483" s="17"/>
    </row>
    <row r="32484" spans="22:22" x14ac:dyDescent="0.35">
      <c r="V32484" s="17"/>
    </row>
    <row r="32485" spans="22:22" x14ac:dyDescent="0.35">
      <c r="V32485" s="17"/>
    </row>
    <row r="32486" spans="22:22" x14ac:dyDescent="0.35">
      <c r="V32486" s="17"/>
    </row>
    <row r="32487" spans="22:22" x14ac:dyDescent="0.35">
      <c r="V32487" s="17"/>
    </row>
    <row r="32488" spans="22:22" x14ac:dyDescent="0.35">
      <c r="V32488" s="17"/>
    </row>
    <row r="32489" spans="22:22" x14ac:dyDescent="0.35">
      <c r="V32489" s="17"/>
    </row>
    <row r="32490" spans="22:22" x14ac:dyDescent="0.35">
      <c r="V32490" s="17"/>
    </row>
    <row r="32491" spans="22:22" x14ac:dyDescent="0.35">
      <c r="V32491" s="17"/>
    </row>
    <row r="32492" spans="22:22" x14ac:dyDescent="0.35">
      <c r="V32492" s="17"/>
    </row>
    <row r="32493" spans="22:22" x14ac:dyDescent="0.35">
      <c r="V32493" s="17"/>
    </row>
    <row r="32494" spans="22:22" x14ac:dyDescent="0.35">
      <c r="V32494" s="17"/>
    </row>
    <row r="32495" spans="22:22" x14ac:dyDescent="0.35">
      <c r="V32495" s="17"/>
    </row>
    <row r="32496" spans="22:22" x14ac:dyDescent="0.35">
      <c r="V32496" s="17"/>
    </row>
    <row r="32497" spans="22:22" x14ac:dyDescent="0.35">
      <c r="V32497" s="17"/>
    </row>
    <row r="32498" spans="22:22" x14ac:dyDescent="0.35">
      <c r="V32498" s="17"/>
    </row>
    <row r="32499" spans="22:22" x14ac:dyDescent="0.35">
      <c r="V32499" s="17"/>
    </row>
    <row r="32500" spans="22:22" x14ac:dyDescent="0.35">
      <c r="V32500" s="17"/>
    </row>
    <row r="32501" spans="22:22" x14ac:dyDescent="0.35">
      <c r="V32501" s="17"/>
    </row>
    <row r="32502" spans="22:22" x14ac:dyDescent="0.35">
      <c r="V32502" s="17"/>
    </row>
    <row r="32503" spans="22:22" x14ac:dyDescent="0.35">
      <c r="V32503" s="17"/>
    </row>
    <row r="32504" spans="22:22" x14ac:dyDescent="0.35">
      <c r="V32504" s="17"/>
    </row>
    <row r="32505" spans="22:22" x14ac:dyDescent="0.35">
      <c r="V32505" s="17"/>
    </row>
    <row r="32506" spans="22:22" x14ac:dyDescent="0.35">
      <c r="V32506" s="17"/>
    </row>
    <row r="32507" spans="22:22" x14ac:dyDescent="0.35">
      <c r="V32507" s="17"/>
    </row>
    <row r="32508" spans="22:22" x14ac:dyDescent="0.35">
      <c r="V32508" s="17"/>
    </row>
    <row r="32509" spans="22:22" x14ac:dyDescent="0.35">
      <c r="V32509" s="17"/>
    </row>
    <row r="32510" spans="22:22" x14ac:dyDescent="0.35">
      <c r="V32510" s="17"/>
    </row>
    <row r="32511" spans="22:22" x14ac:dyDescent="0.35">
      <c r="V32511" s="17"/>
    </row>
    <row r="32512" spans="22:22" x14ac:dyDescent="0.35">
      <c r="V32512" s="17"/>
    </row>
    <row r="32513" spans="22:22" x14ac:dyDescent="0.35">
      <c r="V32513" s="17"/>
    </row>
    <row r="32514" spans="22:22" x14ac:dyDescent="0.35">
      <c r="V32514" s="17"/>
    </row>
    <row r="32515" spans="22:22" x14ac:dyDescent="0.35">
      <c r="V32515" s="17"/>
    </row>
    <row r="32516" spans="22:22" x14ac:dyDescent="0.35">
      <c r="V32516" s="17"/>
    </row>
    <row r="32517" spans="22:22" x14ac:dyDescent="0.35">
      <c r="V32517" s="17"/>
    </row>
    <row r="32518" spans="22:22" x14ac:dyDescent="0.35">
      <c r="V32518" s="17"/>
    </row>
    <row r="32519" spans="22:22" x14ac:dyDescent="0.35">
      <c r="V32519" s="17"/>
    </row>
    <row r="32520" spans="22:22" x14ac:dyDescent="0.35">
      <c r="V32520" s="17"/>
    </row>
    <row r="32521" spans="22:22" x14ac:dyDescent="0.35">
      <c r="V32521" s="17"/>
    </row>
    <row r="32522" spans="22:22" x14ac:dyDescent="0.35">
      <c r="V32522" s="17"/>
    </row>
    <row r="32523" spans="22:22" x14ac:dyDescent="0.35">
      <c r="V32523" s="17"/>
    </row>
    <row r="32524" spans="22:22" x14ac:dyDescent="0.35">
      <c r="V32524" s="17"/>
    </row>
    <row r="32525" spans="22:22" x14ac:dyDescent="0.35">
      <c r="V32525" s="17"/>
    </row>
    <row r="32526" spans="22:22" x14ac:dyDescent="0.35">
      <c r="V32526" s="17"/>
    </row>
    <row r="32527" spans="22:22" x14ac:dyDescent="0.35">
      <c r="V32527" s="17"/>
    </row>
    <row r="32528" spans="22:22" x14ac:dyDescent="0.35">
      <c r="V32528" s="17"/>
    </row>
    <row r="32529" spans="22:22" x14ac:dyDescent="0.35">
      <c r="V32529" s="17"/>
    </row>
    <row r="32530" spans="22:22" x14ac:dyDescent="0.35">
      <c r="V32530" s="17"/>
    </row>
    <row r="32531" spans="22:22" x14ac:dyDescent="0.35">
      <c r="V32531" s="17"/>
    </row>
    <row r="32532" spans="22:22" x14ac:dyDescent="0.35">
      <c r="V32532" s="17"/>
    </row>
    <row r="32533" spans="22:22" x14ac:dyDescent="0.35">
      <c r="V32533" s="17"/>
    </row>
    <row r="32534" spans="22:22" x14ac:dyDescent="0.35">
      <c r="V32534" s="17"/>
    </row>
    <row r="32535" spans="22:22" x14ac:dyDescent="0.35">
      <c r="V32535" s="17"/>
    </row>
    <row r="32536" spans="22:22" x14ac:dyDescent="0.35">
      <c r="V32536" s="17"/>
    </row>
    <row r="32537" spans="22:22" x14ac:dyDescent="0.35">
      <c r="V32537" s="17"/>
    </row>
    <row r="32538" spans="22:22" x14ac:dyDescent="0.35">
      <c r="V32538" s="17"/>
    </row>
    <row r="32539" spans="22:22" x14ac:dyDescent="0.35">
      <c r="V32539" s="17"/>
    </row>
    <row r="32540" spans="22:22" x14ac:dyDescent="0.35">
      <c r="V32540" s="17"/>
    </row>
    <row r="32541" spans="22:22" x14ac:dyDescent="0.35">
      <c r="V32541" s="17"/>
    </row>
    <row r="32542" spans="22:22" x14ac:dyDescent="0.35">
      <c r="V32542" s="17"/>
    </row>
    <row r="32543" spans="22:22" x14ac:dyDescent="0.35">
      <c r="V32543" s="17"/>
    </row>
    <row r="32544" spans="22:22" x14ac:dyDescent="0.35">
      <c r="V32544" s="17"/>
    </row>
    <row r="32545" spans="22:22" x14ac:dyDescent="0.35">
      <c r="V32545" s="17"/>
    </row>
    <row r="32546" spans="22:22" x14ac:dyDescent="0.35">
      <c r="V32546" s="17"/>
    </row>
    <row r="32547" spans="22:22" x14ac:dyDescent="0.35">
      <c r="V32547" s="17"/>
    </row>
    <row r="32548" spans="22:22" x14ac:dyDescent="0.35">
      <c r="V32548" s="17"/>
    </row>
    <row r="32549" spans="22:22" x14ac:dyDescent="0.35">
      <c r="V32549" s="17"/>
    </row>
    <row r="32550" spans="22:22" x14ac:dyDescent="0.35">
      <c r="V32550" s="17"/>
    </row>
    <row r="32551" spans="22:22" x14ac:dyDescent="0.35">
      <c r="V32551" s="17"/>
    </row>
    <row r="32552" spans="22:22" x14ac:dyDescent="0.35">
      <c r="V32552" s="17"/>
    </row>
    <row r="32553" spans="22:22" x14ac:dyDescent="0.35">
      <c r="V32553" s="17"/>
    </row>
    <row r="32554" spans="22:22" x14ac:dyDescent="0.35">
      <c r="V32554" s="17"/>
    </row>
    <row r="32555" spans="22:22" x14ac:dyDescent="0.35">
      <c r="V32555" s="17"/>
    </row>
    <row r="32556" spans="22:22" x14ac:dyDescent="0.35">
      <c r="V32556" s="17"/>
    </row>
    <row r="32557" spans="22:22" x14ac:dyDescent="0.35">
      <c r="V32557" s="17"/>
    </row>
    <row r="32558" spans="22:22" x14ac:dyDescent="0.35">
      <c r="V32558" s="17"/>
    </row>
    <row r="32559" spans="22:22" x14ac:dyDescent="0.35">
      <c r="V32559" s="17"/>
    </row>
    <row r="32560" spans="22:22" x14ac:dyDescent="0.35">
      <c r="V32560" s="17"/>
    </row>
    <row r="32561" spans="22:22" x14ac:dyDescent="0.35">
      <c r="V32561" s="17"/>
    </row>
    <row r="32562" spans="22:22" x14ac:dyDescent="0.35">
      <c r="V32562" s="17"/>
    </row>
    <row r="32563" spans="22:22" x14ac:dyDescent="0.35">
      <c r="V32563" s="17"/>
    </row>
    <row r="32564" spans="22:22" x14ac:dyDescent="0.35">
      <c r="V32564" s="17"/>
    </row>
    <row r="32565" spans="22:22" x14ac:dyDescent="0.35">
      <c r="V32565" s="17"/>
    </row>
    <row r="32566" spans="22:22" x14ac:dyDescent="0.35">
      <c r="V32566" s="17"/>
    </row>
    <row r="32567" spans="22:22" x14ac:dyDescent="0.35">
      <c r="V32567" s="17"/>
    </row>
    <row r="32568" spans="22:22" x14ac:dyDescent="0.35">
      <c r="V32568" s="17"/>
    </row>
    <row r="32569" spans="22:22" x14ac:dyDescent="0.35">
      <c r="V32569" s="17"/>
    </row>
    <row r="32570" spans="22:22" x14ac:dyDescent="0.35">
      <c r="V32570" s="17"/>
    </row>
    <row r="32571" spans="22:22" x14ac:dyDescent="0.35">
      <c r="V32571" s="17"/>
    </row>
    <row r="32572" spans="22:22" x14ac:dyDescent="0.35">
      <c r="V32572" s="17"/>
    </row>
    <row r="32573" spans="22:22" x14ac:dyDescent="0.35">
      <c r="V32573" s="17"/>
    </row>
    <row r="32574" spans="22:22" x14ac:dyDescent="0.35">
      <c r="V32574" s="17"/>
    </row>
    <row r="32575" spans="22:22" x14ac:dyDescent="0.35">
      <c r="V32575" s="17"/>
    </row>
    <row r="32576" spans="22:22" x14ac:dyDescent="0.35">
      <c r="V32576" s="17"/>
    </row>
    <row r="32577" spans="22:22" x14ac:dyDescent="0.35">
      <c r="V32577" s="17"/>
    </row>
    <row r="32578" spans="22:22" x14ac:dyDescent="0.35">
      <c r="V32578" s="17"/>
    </row>
    <row r="32579" spans="22:22" x14ac:dyDescent="0.35">
      <c r="V32579" s="17"/>
    </row>
    <row r="32580" spans="22:22" x14ac:dyDescent="0.35">
      <c r="V32580" s="17"/>
    </row>
    <row r="32581" spans="22:22" x14ac:dyDescent="0.35">
      <c r="V32581" s="17"/>
    </row>
    <row r="32582" spans="22:22" x14ac:dyDescent="0.35">
      <c r="V32582" s="17"/>
    </row>
    <row r="32583" spans="22:22" x14ac:dyDescent="0.35">
      <c r="V32583" s="17"/>
    </row>
    <row r="32584" spans="22:22" x14ac:dyDescent="0.35">
      <c r="V32584" s="17"/>
    </row>
    <row r="32585" spans="22:22" x14ac:dyDescent="0.35">
      <c r="V32585" s="17"/>
    </row>
    <row r="32586" spans="22:22" x14ac:dyDescent="0.35">
      <c r="V32586" s="17"/>
    </row>
    <row r="32587" spans="22:22" x14ac:dyDescent="0.35">
      <c r="V32587" s="17"/>
    </row>
    <row r="32588" spans="22:22" x14ac:dyDescent="0.35">
      <c r="V32588" s="17"/>
    </row>
    <row r="32589" spans="22:22" x14ac:dyDescent="0.35">
      <c r="V32589" s="17"/>
    </row>
    <row r="32590" spans="22:22" x14ac:dyDescent="0.35">
      <c r="V32590" s="17"/>
    </row>
    <row r="32591" spans="22:22" x14ac:dyDescent="0.35">
      <c r="V32591" s="17"/>
    </row>
    <row r="32592" spans="22:22" x14ac:dyDescent="0.35">
      <c r="V32592" s="17"/>
    </row>
    <row r="32593" spans="22:22" x14ac:dyDescent="0.35">
      <c r="V32593" s="17"/>
    </row>
    <row r="32594" spans="22:22" x14ac:dyDescent="0.35">
      <c r="V32594" s="17"/>
    </row>
    <row r="32595" spans="22:22" x14ac:dyDescent="0.35">
      <c r="V32595" s="17"/>
    </row>
    <row r="32596" spans="22:22" x14ac:dyDescent="0.35">
      <c r="V32596" s="17"/>
    </row>
    <row r="32597" spans="22:22" x14ac:dyDescent="0.35">
      <c r="V32597" s="17"/>
    </row>
    <row r="32598" spans="22:22" x14ac:dyDescent="0.35">
      <c r="V32598" s="17"/>
    </row>
    <row r="32599" spans="22:22" x14ac:dyDescent="0.35">
      <c r="V32599" s="17"/>
    </row>
    <row r="32600" spans="22:22" x14ac:dyDescent="0.35">
      <c r="V32600" s="17"/>
    </row>
    <row r="32601" spans="22:22" x14ac:dyDescent="0.35">
      <c r="V32601" s="17"/>
    </row>
    <row r="32602" spans="22:22" x14ac:dyDescent="0.35">
      <c r="V32602" s="17"/>
    </row>
    <row r="32603" spans="22:22" x14ac:dyDescent="0.35">
      <c r="V32603" s="17"/>
    </row>
    <row r="32604" spans="22:22" x14ac:dyDescent="0.35">
      <c r="V32604" s="17"/>
    </row>
    <row r="32605" spans="22:22" x14ac:dyDescent="0.35">
      <c r="V32605" s="17"/>
    </row>
    <row r="32606" spans="22:22" x14ac:dyDescent="0.35">
      <c r="V32606" s="17"/>
    </row>
    <row r="32607" spans="22:22" x14ac:dyDescent="0.35">
      <c r="V32607" s="17"/>
    </row>
    <row r="32608" spans="22:22" x14ac:dyDescent="0.35">
      <c r="V32608" s="17"/>
    </row>
    <row r="32609" spans="22:22" x14ac:dyDescent="0.35">
      <c r="V32609" s="17"/>
    </row>
    <row r="32610" spans="22:22" x14ac:dyDescent="0.35">
      <c r="V32610" s="17"/>
    </row>
    <row r="32611" spans="22:22" x14ac:dyDescent="0.35">
      <c r="V32611" s="17"/>
    </row>
    <row r="32612" spans="22:22" x14ac:dyDescent="0.35">
      <c r="V32612" s="17"/>
    </row>
    <row r="32613" spans="22:22" x14ac:dyDescent="0.35">
      <c r="V32613" s="17"/>
    </row>
    <row r="32614" spans="22:22" x14ac:dyDescent="0.35">
      <c r="V32614" s="17"/>
    </row>
    <row r="32615" spans="22:22" x14ac:dyDescent="0.35">
      <c r="V32615" s="17"/>
    </row>
    <row r="32616" spans="22:22" x14ac:dyDescent="0.35">
      <c r="V32616" s="17"/>
    </row>
    <row r="32617" spans="22:22" x14ac:dyDescent="0.35">
      <c r="V32617" s="17"/>
    </row>
    <row r="32618" spans="22:22" x14ac:dyDescent="0.35">
      <c r="V32618" s="17"/>
    </row>
    <row r="32619" spans="22:22" x14ac:dyDescent="0.35">
      <c r="V32619" s="17"/>
    </row>
    <row r="32620" spans="22:22" x14ac:dyDescent="0.35">
      <c r="V32620" s="17"/>
    </row>
    <row r="32621" spans="22:22" x14ac:dyDescent="0.35">
      <c r="V32621" s="17"/>
    </row>
    <row r="32622" spans="22:22" x14ac:dyDescent="0.35">
      <c r="V32622" s="17"/>
    </row>
    <row r="32623" spans="22:22" x14ac:dyDescent="0.35">
      <c r="V32623" s="17"/>
    </row>
    <row r="32624" spans="22:22" x14ac:dyDescent="0.35">
      <c r="V32624" s="17"/>
    </row>
    <row r="32625" spans="22:22" x14ac:dyDescent="0.35">
      <c r="V32625" s="17"/>
    </row>
    <row r="32626" spans="22:22" x14ac:dyDescent="0.35">
      <c r="V32626" s="17"/>
    </row>
    <row r="32627" spans="22:22" x14ac:dyDescent="0.35">
      <c r="V32627" s="17"/>
    </row>
    <row r="32628" spans="22:22" x14ac:dyDescent="0.35">
      <c r="V32628" s="17"/>
    </row>
    <row r="32629" spans="22:22" x14ac:dyDescent="0.35">
      <c r="V32629" s="17"/>
    </row>
    <row r="32630" spans="22:22" x14ac:dyDescent="0.35">
      <c r="V32630" s="17"/>
    </row>
    <row r="32631" spans="22:22" x14ac:dyDescent="0.35">
      <c r="V32631" s="17"/>
    </row>
    <row r="32632" spans="22:22" x14ac:dyDescent="0.35">
      <c r="V32632" s="17"/>
    </row>
    <row r="32633" spans="22:22" x14ac:dyDescent="0.35">
      <c r="V32633" s="17"/>
    </row>
    <row r="32634" spans="22:22" x14ac:dyDescent="0.35">
      <c r="V32634" s="17"/>
    </row>
    <row r="32635" spans="22:22" x14ac:dyDescent="0.35">
      <c r="V32635" s="17"/>
    </row>
    <row r="32636" spans="22:22" x14ac:dyDescent="0.35">
      <c r="V32636" s="17"/>
    </row>
    <row r="32637" spans="22:22" x14ac:dyDescent="0.35">
      <c r="V32637" s="17"/>
    </row>
    <row r="32638" spans="22:22" x14ac:dyDescent="0.35">
      <c r="V32638" s="17"/>
    </row>
    <row r="32639" spans="22:22" x14ac:dyDescent="0.35">
      <c r="V32639" s="17"/>
    </row>
    <row r="32640" spans="22:22" x14ac:dyDescent="0.35">
      <c r="V32640" s="17"/>
    </row>
    <row r="32641" spans="22:22" x14ac:dyDescent="0.35">
      <c r="V32641" s="17"/>
    </row>
    <row r="32642" spans="22:22" x14ac:dyDescent="0.35">
      <c r="V32642" s="17"/>
    </row>
    <row r="32643" spans="22:22" x14ac:dyDescent="0.35">
      <c r="V32643" s="17"/>
    </row>
    <row r="32644" spans="22:22" x14ac:dyDescent="0.35">
      <c r="V32644" s="17"/>
    </row>
    <row r="32645" spans="22:22" x14ac:dyDescent="0.35">
      <c r="V32645" s="17"/>
    </row>
    <row r="32646" spans="22:22" x14ac:dyDescent="0.35">
      <c r="V32646" s="17"/>
    </row>
    <row r="32647" spans="22:22" x14ac:dyDescent="0.35">
      <c r="V32647" s="17"/>
    </row>
    <row r="32648" spans="22:22" x14ac:dyDescent="0.35">
      <c r="V32648" s="17"/>
    </row>
    <row r="32649" spans="22:22" x14ac:dyDescent="0.35">
      <c r="V32649" s="17"/>
    </row>
    <row r="32650" spans="22:22" x14ac:dyDescent="0.35">
      <c r="V32650" s="17"/>
    </row>
    <row r="32651" spans="22:22" x14ac:dyDescent="0.35">
      <c r="V32651" s="17"/>
    </row>
    <row r="32652" spans="22:22" x14ac:dyDescent="0.35">
      <c r="V32652" s="17"/>
    </row>
    <row r="32653" spans="22:22" x14ac:dyDescent="0.35">
      <c r="V32653" s="17"/>
    </row>
    <row r="32654" spans="22:22" x14ac:dyDescent="0.35">
      <c r="V32654" s="17"/>
    </row>
    <row r="32655" spans="22:22" x14ac:dyDescent="0.35">
      <c r="V32655" s="17"/>
    </row>
    <row r="32656" spans="22:22" x14ac:dyDescent="0.35">
      <c r="V32656" s="17"/>
    </row>
    <row r="32657" spans="22:22" x14ac:dyDescent="0.35">
      <c r="V32657" s="17"/>
    </row>
    <row r="32658" spans="22:22" x14ac:dyDescent="0.35">
      <c r="V32658" s="17"/>
    </row>
    <row r="32659" spans="22:22" x14ac:dyDescent="0.35">
      <c r="V32659" s="17"/>
    </row>
    <row r="32660" spans="22:22" x14ac:dyDescent="0.35">
      <c r="V32660" s="17"/>
    </row>
    <row r="32661" spans="22:22" x14ac:dyDescent="0.35">
      <c r="V32661" s="17"/>
    </row>
    <row r="32662" spans="22:22" x14ac:dyDescent="0.35">
      <c r="V32662" s="17"/>
    </row>
    <row r="32663" spans="22:22" x14ac:dyDescent="0.35">
      <c r="V32663" s="17"/>
    </row>
    <row r="32664" spans="22:22" x14ac:dyDescent="0.35">
      <c r="V32664" s="17"/>
    </row>
    <row r="32665" spans="22:22" x14ac:dyDescent="0.35">
      <c r="V32665" s="17"/>
    </row>
    <row r="32666" spans="22:22" x14ac:dyDescent="0.35">
      <c r="V32666" s="17"/>
    </row>
    <row r="32667" spans="22:22" x14ac:dyDescent="0.35">
      <c r="V32667" s="17"/>
    </row>
    <row r="32668" spans="22:22" x14ac:dyDescent="0.35">
      <c r="V32668" s="17"/>
    </row>
    <row r="32669" spans="22:22" x14ac:dyDescent="0.35">
      <c r="V32669" s="17"/>
    </row>
    <row r="32670" spans="22:22" x14ac:dyDescent="0.35">
      <c r="V32670" s="17"/>
    </row>
    <row r="32671" spans="22:22" x14ac:dyDescent="0.35">
      <c r="V32671" s="17"/>
    </row>
    <row r="32672" spans="22:22" x14ac:dyDescent="0.35">
      <c r="V32672" s="17"/>
    </row>
    <row r="32673" spans="22:22" x14ac:dyDescent="0.35">
      <c r="V32673" s="17"/>
    </row>
    <row r="32674" spans="22:22" x14ac:dyDescent="0.35">
      <c r="V32674" s="17"/>
    </row>
    <row r="32675" spans="22:22" x14ac:dyDescent="0.35">
      <c r="V32675" s="17"/>
    </row>
    <row r="32676" spans="22:22" x14ac:dyDescent="0.35">
      <c r="V32676" s="17"/>
    </row>
    <row r="32677" spans="22:22" x14ac:dyDescent="0.35">
      <c r="V32677" s="17"/>
    </row>
    <row r="32678" spans="22:22" x14ac:dyDescent="0.35">
      <c r="V32678" s="17"/>
    </row>
    <row r="32679" spans="22:22" x14ac:dyDescent="0.35">
      <c r="V32679" s="17"/>
    </row>
    <row r="32680" spans="22:22" x14ac:dyDescent="0.35">
      <c r="V32680" s="17"/>
    </row>
    <row r="32681" spans="22:22" x14ac:dyDescent="0.35">
      <c r="V32681" s="17"/>
    </row>
    <row r="32682" spans="22:22" x14ac:dyDescent="0.35">
      <c r="V32682" s="17"/>
    </row>
    <row r="32683" spans="22:22" x14ac:dyDescent="0.35">
      <c r="V32683" s="17"/>
    </row>
    <row r="32684" spans="22:22" x14ac:dyDescent="0.35">
      <c r="V32684" s="17"/>
    </row>
    <row r="32685" spans="22:22" x14ac:dyDescent="0.35">
      <c r="V32685" s="17"/>
    </row>
    <row r="32686" spans="22:22" x14ac:dyDescent="0.35">
      <c r="V32686" s="17"/>
    </row>
    <row r="32687" spans="22:22" x14ac:dyDescent="0.35">
      <c r="V32687" s="17"/>
    </row>
    <row r="32688" spans="22:22" x14ac:dyDescent="0.35">
      <c r="V32688" s="17"/>
    </row>
    <row r="32689" spans="22:22" x14ac:dyDescent="0.35">
      <c r="V32689" s="17"/>
    </row>
    <row r="32690" spans="22:22" x14ac:dyDescent="0.35">
      <c r="V32690" s="17"/>
    </row>
    <row r="32691" spans="22:22" x14ac:dyDescent="0.35">
      <c r="V32691" s="17"/>
    </row>
    <row r="32692" spans="22:22" x14ac:dyDescent="0.35">
      <c r="V32692" s="17"/>
    </row>
    <row r="32693" spans="22:22" x14ac:dyDescent="0.35">
      <c r="V32693" s="17"/>
    </row>
    <row r="32694" spans="22:22" x14ac:dyDescent="0.35">
      <c r="V32694" s="17"/>
    </row>
    <row r="32695" spans="22:22" x14ac:dyDescent="0.35">
      <c r="V32695" s="17"/>
    </row>
    <row r="32696" spans="22:22" x14ac:dyDescent="0.35">
      <c r="V32696" s="17"/>
    </row>
    <row r="32697" spans="22:22" x14ac:dyDescent="0.35">
      <c r="V32697" s="17"/>
    </row>
    <row r="32698" spans="22:22" x14ac:dyDescent="0.35">
      <c r="V32698" s="17"/>
    </row>
    <row r="32699" spans="22:22" x14ac:dyDescent="0.35">
      <c r="V32699" s="17"/>
    </row>
    <row r="32700" spans="22:22" x14ac:dyDescent="0.35">
      <c r="V32700" s="17"/>
    </row>
    <row r="32701" spans="22:22" x14ac:dyDescent="0.35">
      <c r="V32701" s="17"/>
    </row>
    <row r="32702" spans="22:22" x14ac:dyDescent="0.35">
      <c r="V32702" s="17"/>
    </row>
    <row r="32703" spans="22:22" x14ac:dyDescent="0.35">
      <c r="V32703" s="17"/>
    </row>
    <row r="32704" spans="22:22" x14ac:dyDescent="0.35">
      <c r="V32704" s="17"/>
    </row>
    <row r="32705" spans="22:22" x14ac:dyDescent="0.35">
      <c r="V32705" s="17"/>
    </row>
    <row r="32706" spans="22:22" x14ac:dyDescent="0.35">
      <c r="V32706" s="17"/>
    </row>
    <row r="32707" spans="22:22" x14ac:dyDescent="0.35">
      <c r="V32707" s="17"/>
    </row>
    <row r="32708" spans="22:22" x14ac:dyDescent="0.35">
      <c r="V32708" s="17"/>
    </row>
    <row r="32709" spans="22:22" x14ac:dyDescent="0.35">
      <c r="V32709" s="17"/>
    </row>
    <row r="32710" spans="22:22" x14ac:dyDescent="0.35">
      <c r="V32710" s="17"/>
    </row>
    <row r="32711" spans="22:22" x14ac:dyDescent="0.35">
      <c r="V32711" s="17"/>
    </row>
    <row r="32712" spans="22:22" x14ac:dyDescent="0.35">
      <c r="V32712" s="17"/>
    </row>
    <row r="32713" spans="22:22" x14ac:dyDescent="0.35">
      <c r="V32713" s="17"/>
    </row>
    <row r="32714" spans="22:22" x14ac:dyDescent="0.35">
      <c r="V32714" s="17"/>
    </row>
    <row r="32715" spans="22:22" x14ac:dyDescent="0.35">
      <c r="V32715" s="17"/>
    </row>
    <row r="32716" spans="22:22" x14ac:dyDescent="0.35">
      <c r="V32716" s="17"/>
    </row>
    <row r="32717" spans="22:22" x14ac:dyDescent="0.35">
      <c r="V32717" s="17"/>
    </row>
    <row r="32718" spans="22:22" x14ac:dyDescent="0.35">
      <c r="V32718" s="17"/>
    </row>
    <row r="32719" spans="22:22" x14ac:dyDescent="0.35">
      <c r="V32719" s="17"/>
    </row>
    <row r="32720" spans="22:22" x14ac:dyDescent="0.35">
      <c r="V32720" s="17"/>
    </row>
    <row r="32721" spans="22:22" x14ac:dyDescent="0.35">
      <c r="V32721" s="17"/>
    </row>
    <row r="32722" spans="22:22" x14ac:dyDescent="0.35">
      <c r="V32722" s="17"/>
    </row>
    <row r="32723" spans="22:22" x14ac:dyDescent="0.35">
      <c r="V32723" s="17"/>
    </row>
    <row r="32724" spans="22:22" x14ac:dyDescent="0.35">
      <c r="V32724" s="17"/>
    </row>
    <row r="32725" spans="22:22" x14ac:dyDescent="0.35">
      <c r="V32725" s="17"/>
    </row>
    <row r="32726" spans="22:22" x14ac:dyDescent="0.35">
      <c r="V32726" s="17"/>
    </row>
    <row r="32727" spans="22:22" x14ac:dyDescent="0.35">
      <c r="V32727" s="17"/>
    </row>
    <row r="32728" spans="22:22" x14ac:dyDescent="0.35">
      <c r="V32728" s="17"/>
    </row>
    <row r="32729" spans="22:22" x14ac:dyDescent="0.35">
      <c r="V32729" s="17"/>
    </row>
    <row r="32730" spans="22:22" x14ac:dyDescent="0.35">
      <c r="V32730" s="17"/>
    </row>
    <row r="32731" spans="22:22" x14ac:dyDescent="0.35">
      <c r="V32731" s="17"/>
    </row>
    <row r="32732" spans="22:22" x14ac:dyDescent="0.35">
      <c r="V32732" s="17"/>
    </row>
    <row r="32733" spans="22:22" x14ac:dyDescent="0.35">
      <c r="V32733" s="17"/>
    </row>
    <row r="32734" spans="22:22" x14ac:dyDescent="0.35">
      <c r="V32734" s="17"/>
    </row>
    <row r="32735" spans="22:22" x14ac:dyDescent="0.35">
      <c r="V32735" s="17"/>
    </row>
    <row r="32736" spans="22:22" x14ac:dyDescent="0.35">
      <c r="V32736" s="17"/>
    </row>
    <row r="32737" spans="22:22" x14ac:dyDescent="0.35">
      <c r="V32737" s="17"/>
    </row>
    <row r="32738" spans="22:22" x14ac:dyDescent="0.35">
      <c r="V32738" s="17"/>
    </row>
    <row r="32739" spans="22:22" x14ac:dyDescent="0.35">
      <c r="V32739" s="17"/>
    </row>
    <row r="32740" spans="22:22" x14ac:dyDescent="0.35">
      <c r="V32740" s="17"/>
    </row>
    <row r="32741" spans="22:22" x14ac:dyDescent="0.35">
      <c r="V32741" s="17"/>
    </row>
    <row r="32742" spans="22:22" x14ac:dyDescent="0.35">
      <c r="V32742" s="17"/>
    </row>
    <row r="32743" spans="22:22" x14ac:dyDescent="0.35">
      <c r="V32743" s="17"/>
    </row>
    <row r="32744" spans="22:22" x14ac:dyDescent="0.35">
      <c r="V32744" s="17"/>
    </row>
    <row r="32745" spans="22:22" x14ac:dyDescent="0.35">
      <c r="V32745" s="17"/>
    </row>
    <row r="32746" spans="22:22" x14ac:dyDescent="0.35">
      <c r="V32746" s="17"/>
    </row>
    <row r="32747" spans="22:22" x14ac:dyDescent="0.35">
      <c r="V32747" s="17"/>
    </row>
    <row r="32748" spans="22:22" x14ac:dyDescent="0.35">
      <c r="V32748" s="17"/>
    </row>
    <row r="32749" spans="22:22" x14ac:dyDescent="0.35">
      <c r="V32749" s="17"/>
    </row>
    <row r="32750" spans="22:22" x14ac:dyDescent="0.35">
      <c r="V32750" s="17"/>
    </row>
    <row r="32751" spans="22:22" x14ac:dyDescent="0.35">
      <c r="V32751" s="17"/>
    </row>
    <row r="32752" spans="22:22" x14ac:dyDescent="0.35">
      <c r="V32752" s="17"/>
    </row>
    <row r="32753" spans="22:22" x14ac:dyDescent="0.35">
      <c r="V32753" s="17"/>
    </row>
    <row r="32754" spans="22:22" x14ac:dyDescent="0.35">
      <c r="V32754" s="17"/>
    </row>
    <row r="32755" spans="22:22" x14ac:dyDescent="0.35">
      <c r="V32755" s="17"/>
    </row>
    <row r="32756" spans="22:22" x14ac:dyDescent="0.35">
      <c r="V32756" s="17"/>
    </row>
    <row r="32757" spans="22:22" x14ac:dyDescent="0.35">
      <c r="V32757" s="17"/>
    </row>
    <row r="32758" spans="22:22" x14ac:dyDescent="0.35">
      <c r="V32758" s="17"/>
    </row>
    <row r="32759" spans="22:22" x14ac:dyDescent="0.35">
      <c r="V32759" s="17"/>
    </row>
    <row r="32760" spans="22:22" x14ac:dyDescent="0.35">
      <c r="V32760" s="17"/>
    </row>
    <row r="32761" spans="22:22" x14ac:dyDescent="0.35">
      <c r="V32761" s="17"/>
    </row>
    <row r="32762" spans="22:22" x14ac:dyDescent="0.35">
      <c r="V32762" s="17"/>
    </row>
    <row r="32763" spans="22:22" x14ac:dyDescent="0.35">
      <c r="V32763" s="17"/>
    </row>
    <row r="32764" spans="22:22" x14ac:dyDescent="0.35">
      <c r="V32764" s="17"/>
    </row>
    <row r="32765" spans="22:22" x14ac:dyDescent="0.35">
      <c r="V32765" s="17"/>
    </row>
    <row r="32766" spans="22:22" x14ac:dyDescent="0.35">
      <c r="V32766" s="17"/>
    </row>
    <row r="32767" spans="22:22" x14ac:dyDescent="0.35">
      <c r="V32767" s="17"/>
    </row>
    <row r="32768" spans="22:22" x14ac:dyDescent="0.35">
      <c r="V32768" s="17"/>
    </row>
    <row r="32769" spans="22:22" x14ac:dyDescent="0.35">
      <c r="V32769" s="17"/>
    </row>
    <row r="32770" spans="22:22" x14ac:dyDescent="0.35">
      <c r="V32770" s="17"/>
    </row>
    <row r="32771" spans="22:22" x14ac:dyDescent="0.35">
      <c r="V32771" s="17"/>
    </row>
    <row r="32772" spans="22:22" x14ac:dyDescent="0.35">
      <c r="V32772" s="17"/>
    </row>
    <row r="32773" spans="22:22" x14ac:dyDescent="0.35">
      <c r="V32773" s="17"/>
    </row>
    <row r="32774" spans="22:22" x14ac:dyDescent="0.35">
      <c r="V32774" s="17"/>
    </row>
    <row r="32775" spans="22:22" x14ac:dyDescent="0.35">
      <c r="V32775" s="17"/>
    </row>
    <row r="32776" spans="22:22" x14ac:dyDescent="0.35">
      <c r="V32776" s="17"/>
    </row>
    <row r="32777" spans="22:22" x14ac:dyDescent="0.35">
      <c r="V32777" s="17"/>
    </row>
    <row r="32778" spans="22:22" x14ac:dyDescent="0.35">
      <c r="V32778" s="17"/>
    </row>
    <row r="32779" spans="22:22" x14ac:dyDescent="0.35">
      <c r="V32779" s="17"/>
    </row>
    <row r="32780" spans="22:22" x14ac:dyDescent="0.35">
      <c r="V32780" s="17"/>
    </row>
    <row r="32781" spans="22:22" x14ac:dyDescent="0.35">
      <c r="V32781" s="17"/>
    </row>
    <row r="32782" spans="22:22" x14ac:dyDescent="0.35">
      <c r="V32782" s="17"/>
    </row>
    <row r="32783" spans="22:22" x14ac:dyDescent="0.35">
      <c r="V32783" s="17"/>
    </row>
    <row r="32784" spans="22:22" x14ac:dyDescent="0.35">
      <c r="V32784" s="17"/>
    </row>
    <row r="32785" spans="22:22" x14ac:dyDescent="0.35">
      <c r="V32785" s="17"/>
    </row>
    <row r="32786" spans="22:22" x14ac:dyDescent="0.35">
      <c r="V32786" s="17"/>
    </row>
    <row r="32787" spans="22:22" x14ac:dyDescent="0.35">
      <c r="V32787" s="17"/>
    </row>
    <row r="32788" spans="22:22" x14ac:dyDescent="0.35">
      <c r="V32788" s="17"/>
    </row>
    <row r="32789" spans="22:22" x14ac:dyDescent="0.35">
      <c r="V32789" s="17"/>
    </row>
    <row r="32790" spans="22:22" x14ac:dyDescent="0.35">
      <c r="V32790" s="17"/>
    </row>
    <row r="32791" spans="22:22" x14ac:dyDescent="0.35">
      <c r="V32791" s="17"/>
    </row>
    <row r="32792" spans="22:22" x14ac:dyDescent="0.35">
      <c r="V32792" s="17"/>
    </row>
    <row r="32793" spans="22:22" x14ac:dyDescent="0.35">
      <c r="V32793" s="17"/>
    </row>
    <row r="32794" spans="22:22" x14ac:dyDescent="0.35">
      <c r="V32794" s="17"/>
    </row>
    <row r="32795" spans="22:22" x14ac:dyDescent="0.35">
      <c r="V32795" s="17"/>
    </row>
    <row r="32796" spans="22:22" x14ac:dyDescent="0.35">
      <c r="V32796" s="17"/>
    </row>
    <row r="32797" spans="22:22" x14ac:dyDescent="0.35">
      <c r="V32797" s="17"/>
    </row>
    <row r="32798" spans="22:22" x14ac:dyDescent="0.35">
      <c r="V32798" s="17"/>
    </row>
    <row r="32799" spans="22:22" x14ac:dyDescent="0.35">
      <c r="V32799" s="17"/>
    </row>
    <row r="32800" spans="22:22" x14ac:dyDescent="0.35">
      <c r="V32800" s="17"/>
    </row>
    <row r="32801" spans="22:22" x14ac:dyDescent="0.35">
      <c r="V32801" s="17"/>
    </row>
    <row r="32802" spans="22:22" x14ac:dyDescent="0.35">
      <c r="V32802" s="17"/>
    </row>
    <row r="32803" spans="22:22" x14ac:dyDescent="0.35">
      <c r="V32803" s="17"/>
    </row>
    <row r="32804" spans="22:22" x14ac:dyDescent="0.35">
      <c r="V32804" s="17"/>
    </row>
    <row r="32805" spans="22:22" x14ac:dyDescent="0.35">
      <c r="V32805" s="17"/>
    </row>
    <row r="32806" spans="22:22" x14ac:dyDescent="0.35">
      <c r="V32806" s="17"/>
    </row>
    <row r="32807" spans="22:22" x14ac:dyDescent="0.35">
      <c r="V32807" s="17"/>
    </row>
    <row r="32808" spans="22:22" x14ac:dyDescent="0.35">
      <c r="V32808" s="17"/>
    </row>
    <row r="32809" spans="22:22" x14ac:dyDescent="0.35">
      <c r="V32809" s="17"/>
    </row>
    <row r="32810" spans="22:22" x14ac:dyDescent="0.35">
      <c r="V32810" s="17"/>
    </row>
    <row r="32811" spans="22:22" x14ac:dyDescent="0.35">
      <c r="V32811" s="17"/>
    </row>
    <row r="32812" spans="22:22" x14ac:dyDescent="0.35">
      <c r="V32812" s="17"/>
    </row>
    <row r="32813" spans="22:22" x14ac:dyDescent="0.35">
      <c r="V32813" s="17"/>
    </row>
    <row r="32814" spans="22:22" x14ac:dyDescent="0.35">
      <c r="V32814" s="17"/>
    </row>
    <row r="32815" spans="22:22" x14ac:dyDescent="0.35">
      <c r="V32815" s="17"/>
    </row>
    <row r="32816" spans="22:22" x14ac:dyDescent="0.35">
      <c r="V32816" s="17"/>
    </row>
    <row r="32817" spans="22:22" x14ac:dyDescent="0.35">
      <c r="V32817" s="17"/>
    </row>
    <row r="32818" spans="22:22" x14ac:dyDescent="0.35">
      <c r="V32818" s="17"/>
    </row>
    <row r="32819" spans="22:22" x14ac:dyDescent="0.35">
      <c r="V32819" s="17"/>
    </row>
    <row r="32820" spans="22:22" x14ac:dyDescent="0.35">
      <c r="V32820" s="17"/>
    </row>
    <row r="32821" spans="22:22" x14ac:dyDescent="0.35">
      <c r="V32821" s="17"/>
    </row>
    <row r="32822" spans="22:22" x14ac:dyDescent="0.35">
      <c r="V32822" s="17"/>
    </row>
    <row r="32823" spans="22:22" x14ac:dyDescent="0.35">
      <c r="V32823" s="17"/>
    </row>
    <row r="32824" spans="22:22" x14ac:dyDescent="0.35">
      <c r="V32824" s="17"/>
    </row>
    <row r="32825" spans="22:22" x14ac:dyDescent="0.35">
      <c r="V32825" s="17"/>
    </row>
    <row r="32826" spans="22:22" x14ac:dyDescent="0.35">
      <c r="V32826" s="17"/>
    </row>
    <row r="32827" spans="22:22" x14ac:dyDescent="0.35">
      <c r="V32827" s="17"/>
    </row>
    <row r="32828" spans="22:22" x14ac:dyDescent="0.35">
      <c r="V32828" s="17"/>
    </row>
    <row r="32829" spans="22:22" x14ac:dyDescent="0.35">
      <c r="V32829" s="17"/>
    </row>
    <row r="32830" spans="22:22" x14ac:dyDescent="0.35">
      <c r="V32830" s="17"/>
    </row>
    <row r="32831" spans="22:22" x14ac:dyDescent="0.35">
      <c r="V32831" s="17"/>
    </row>
    <row r="32832" spans="22:22" x14ac:dyDescent="0.35">
      <c r="V32832" s="17"/>
    </row>
    <row r="32833" spans="22:22" x14ac:dyDescent="0.35">
      <c r="V32833" s="17"/>
    </row>
    <row r="32834" spans="22:22" x14ac:dyDescent="0.35">
      <c r="V32834" s="17"/>
    </row>
    <row r="32835" spans="22:22" x14ac:dyDescent="0.35">
      <c r="V32835" s="17"/>
    </row>
    <row r="32836" spans="22:22" x14ac:dyDescent="0.35">
      <c r="V32836" s="17"/>
    </row>
    <row r="32837" spans="22:22" x14ac:dyDescent="0.35">
      <c r="V32837" s="17"/>
    </row>
    <row r="32838" spans="22:22" x14ac:dyDescent="0.35">
      <c r="V32838" s="17"/>
    </row>
    <row r="32839" spans="22:22" x14ac:dyDescent="0.35">
      <c r="V32839" s="17"/>
    </row>
    <row r="32840" spans="22:22" x14ac:dyDescent="0.35">
      <c r="V32840" s="17"/>
    </row>
    <row r="32841" spans="22:22" x14ac:dyDescent="0.35">
      <c r="V32841" s="17"/>
    </row>
    <row r="32842" spans="22:22" x14ac:dyDescent="0.35">
      <c r="V32842" s="17"/>
    </row>
    <row r="32843" spans="22:22" x14ac:dyDescent="0.35">
      <c r="V32843" s="17"/>
    </row>
    <row r="32844" spans="22:22" x14ac:dyDescent="0.35">
      <c r="V32844" s="17"/>
    </row>
    <row r="32845" spans="22:22" x14ac:dyDescent="0.35">
      <c r="V32845" s="17"/>
    </row>
    <row r="32846" spans="22:22" x14ac:dyDescent="0.35">
      <c r="V32846" s="17"/>
    </row>
    <row r="32847" spans="22:22" x14ac:dyDescent="0.35">
      <c r="V32847" s="17"/>
    </row>
    <row r="32848" spans="22:22" x14ac:dyDescent="0.35">
      <c r="V32848" s="17"/>
    </row>
    <row r="32849" spans="22:22" x14ac:dyDescent="0.35">
      <c r="V32849" s="17"/>
    </row>
    <row r="32850" spans="22:22" x14ac:dyDescent="0.35">
      <c r="V32850" s="17"/>
    </row>
    <row r="32851" spans="22:22" x14ac:dyDescent="0.35">
      <c r="V32851" s="17"/>
    </row>
    <row r="32852" spans="22:22" x14ac:dyDescent="0.35">
      <c r="V32852" s="17"/>
    </row>
    <row r="32853" spans="22:22" x14ac:dyDescent="0.35">
      <c r="V32853" s="17"/>
    </row>
    <row r="32854" spans="22:22" x14ac:dyDescent="0.35">
      <c r="V32854" s="17"/>
    </row>
    <row r="32855" spans="22:22" x14ac:dyDescent="0.35">
      <c r="V32855" s="17"/>
    </row>
    <row r="32856" spans="22:22" x14ac:dyDescent="0.35">
      <c r="V32856" s="17"/>
    </row>
    <row r="32857" spans="22:22" x14ac:dyDescent="0.35">
      <c r="V32857" s="17"/>
    </row>
    <row r="32858" spans="22:22" x14ac:dyDescent="0.35">
      <c r="V32858" s="17"/>
    </row>
    <row r="32859" spans="22:22" x14ac:dyDescent="0.35">
      <c r="V32859" s="17"/>
    </row>
    <row r="32860" spans="22:22" x14ac:dyDescent="0.35">
      <c r="V32860" s="17"/>
    </row>
    <row r="32861" spans="22:22" x14ac:dyDescent="0.35">
      <c r="V32861" s="17"/>
    </row>
    <row r="32862" spans="22:22" x14ac:dyDescent="0.35">
      <c r="V32862" s="17"/>
    </row>
    <row r="32863" spans="22:22" x14ac:dyDescent="0.35">
      <c r="V32863" s="17"/>
    </row>
    <row r="32864" spans="22:22" x14ac:dyDescent="0.35">
      <c r="V32864" s="17"/>
    </row>
    <row r="32865" spans="22:22" x14ac:dyDescent="0.35">
      <c r="V32865" s="17"/>
    </row>
    <row r="32866" spans="22:22" x14ac:dyDescent="0.35">
      <c r="V32866" s="17"/>
    </row>
    <row r="32867" spans="22:22" x14ac:dyDescent="0.35">
      <c r="V32867" s="17"/>
    </row>
    <row r="32868" spans="22:22" x14ac:dyDescent="0.35">
      <c r="V32868" s="17"/>
    </row>
    <row r="32869" spans="22:22" x14ac:dyDescent="0.35">
      <c r="V32869" s="17"/>
    </row>
    <row r="32870" spans="22:22" x14ac:dyDescent="0.35">
      <c r="V32870" s="17"/>
    </row>
    <row r="32871" spans="22:22" x14ac:dyDescent="0.35">
      <c r="V32871" s="17"/>
    </row>
    <row r="32872" spans="22:22" x14ac:dyDescent="0.35">
      <c r="V32872" s="17"/>
    </row>
    <row r="32873" spans="22:22" x14ac:dyDescent="0.35">
      <c r="V32873" s="17"/>
    </row>
    <row r="32874" spans="22:22" x14ac:dyDescent="0.35">
      <c r="V32874" s="17"/>
    </row>
    <row r="32875" spans="22:22" x14ac:dyDescent="0.35">
      <c r="V32875" s="17"/>
    </row>
    <row r="32876" spans="22:22" x14ac:dyDescent="0.35">
      <c r="V32876" s="17"/>
    </row>
    <row r="32877" spans="22:22" x14ac:dyDescent="0.35">
      <c r="V32877" s="17"/>
    </row>
    <row r="32878" spans="22:22" x14ac:dyDescent="0.35">
      <c r="V32878" s="17"/>
    </row>
    <row r="32879" spans="22:22" x14ac:dyDescent="0.35">
      <c r="V32879" s="17"/>
    </row>
    <row r="32880" spans="22:22" x14ac:dyDescent="0.35">
      <c r="V32880" s="17"/>
    </row>
    <row r="32881" spans="22:22" x14ac:dyDescent="0.35">
      <c r="V32881" s="17"/>
    </row>
    <row r="32882" spans="22:22" x14ac:dyDescent="0.35">
      <c r="V32882" s="17"/>
    </row>
    <row r="32883" spans="22:22" x14ac:dyDescent="0.35">
      <c r="V32883" s="17"/>
    </row>
    <row r="32884" spans="22:22" x14ac:dyDescent="0.35">
      <c r="V32884" s="17"/>
    </row>
    <row r="32885" spans="22:22" x14ac:dyDescent="0.35">
      <c r="V32885" s="17"/>
    </row>
    <row r="32886" spans="22:22" x14ac:dyDescent="0.35">
      <c r="V32886" s="17"/>
    </row>
    <row r="32887" spans="22:22" x14ac:dyDescent="0.35">
      <c r="V32887" s="17"/>
    </row>
    <row r="32888" spans="22:22" x14ac:dyDescent="0.35">
      <c r="V32888" s="17"/>
    </row>
    <row r="32889" spans="22:22" x14ac:dyDescent="0.35">
      <c r="V32889" s="17"/>
    </row>
    <row r="32890" spans="22:22" x14ac:dyDescent="0.35">
      <c r="V32890" s="17"/>
    </row>
    <row r="32891" spans="22:22" x14ac:dyDescent="0.35">
      <c r="V32891" s="17"/>
    </row>
    <row r="32892" spans="22:22" x14ac:dyDescent="0.35">
      <c r="V32892" s="17"/>
    </row>
    <row r="32893" spans="22:22" x14ac:dyDescent="0.35">
      <c r="V32893" s="17"/>
    </row>
    <row r="32894" spans="22:22" x14ac:dyDescent="0.35">
      <c r="V32894" s="17"/>
    </row>
    <row r="32895" spans="22:22" x14ac:dyDescent="0.35">
      <c r="V32895" s="17"/>
    </row>
    <row r="32896" spans="22:22" x14ac:dyDescent="0.35">
      <c r="V32896" s="17"/>
    </row>
    <row r="32897" spans="22:22" x14ac:dyDescent="0.35">
      <c r="V32897" s="17"/>
    </row>
    <row r="32898" spans="22:22" x14ac:dyDescent="0.35">
      <c r="V32898" s="17"/>
    </row>
    <row r="32899" spans="22:22" x14ac:dyDescent="0.35">
      <c r="V32899" s="17"/>
    </row>
    <row r="32900" spans="22:22" x14ac:dyDescent="0.35">
      <c r="V32900" s="17"/>
    </row>
    <row r="32901" spans="22:22" x14ac:dyDescent="0.35">
      <c r="V32901" s="17"/>
    </row>
    <row r="32902" spans="22:22" x14ac:dyDescent="0.35">
      <c r="V32902" s="17"/>
    </row>
    <row r="32903" spans="22:22" x14ac:dyDescent="0.35">
      <c r="V32903" s="17"/>
    </row>
    <row r="32904" spans="22:22" x14ac:dyDescent="0.35">
      <c r="V32904" s="17"/>
    </row>
    <row r="32905" spans="22:22" x14ac:dyDescent="0.35">
      <c r="V32905" s="17"/>
    </row>
    <row r="32906" spans="22:22" x14ac:dyDescent="0.35">
      <c r="V32906" s="17"/>
    </row>
    <row r="32907" spans="22:22" x14ac:dyDescent="0.35">
      <c r="V32907" s="17"/>
    </row>
    <row r="32908" spans="22:22" x14ac:dyDescent="0.35">
      <c r="V32908" s="17"/>
    </row>
    <row r="32909" spans="22:22" x14ac:dyDescent="0.35">
      <c r="V32909" s="17"/>
    </row>
    <row r="32910" spans="22:22" x14ac:dyDescent="0.35">
      <c r="V32910" s="17"/>
    </row>
    <row r="32911" spans="22:22" x14ac:dyDescent="0.35">
      <c r="V32911" s="17"/>
    </row>
    <row r="32912" spans="22:22" x14ac:dyDescent="0.35">
      <c r="V32912" s="17"/>
    </row>
    <row r="32913" spans="22:22" x14ac:dyDescent="0.35">
      <c r="V32913" s="17"/>
    </row>
    <row r="32914" spans="22:22" x14ac:dyDescent="0.35">
      <c r="V32914" s="17"/>
    </row>
    <row r="32915" spans="22:22" x14ac:dyDescent="0.35">
      <c r="V32915" s="17"/>
    </row>
    <row r="32916" spans="22:22" x14ac:dyDescent="0.35">
      <c r="V32916" s="17"/>
    </row>
    <row r="32917" spans="22:22" x14ac:dyDescent="0.35">
      <c r="V32917" s="17"/>
    </row>
    <row r="32918" spans="22:22" x14ac:dyDescent="0.35">
      <c r="V32918" s="17"/>
    </row>
    <row r="32919" spans="22:22" x14ac:dyDescent="0.35">
      <c r="V32919" s="17"/>
    </row>
    <row r="32920" spans="22:22" x14ac:dyDescent="0.35">
      <c r="V32920" s="17"/>
    </row>
    <row r="32921" spans="22:22" x14ac:dyDescent="0.35">
      <c r="V32921" s="17"/>
    </row>
    <row r="32922" spans="22:22" x14ac:dyDescent="0.35">
      <c r="V32922" s="17"/>
    </row>
    <row r="32923" spans="22:22" x14ac:dyDescent="0.35">
      <c r="V32923" s="17"/>
    </row>
    <row r="32924" spans="22:22" x14ac:dyDescent="0.35">
      <c r="V32924" s="17"/>
    </row>
    <row r="32925" spans="22:22" x14ac:dyDescent="0.35">
      <c r="V32925" s="17"/>
    </row>
    <row r="32926" spans="22:22" x14ac:dyDescent="0.35">
      <c r="V32926" s="17"/>
    </row>
    <row r="32927" spans="22:22" x14ac:dyDescent="0.35">
      <c r="V32927" s="17"/>
    </row>
    <row r="32928" spans="22:22" x14ac:dyDescent="0.35">
      <c r="V32928" s="17"/>
    </row>
    <row r="32929" spans="22:22" x14ac:dyDescent="0.35">
      <c r="V32929" s="17"/>
    </row>
    <row r="32930" spans="22:22" x14ac:dyDescent="0.35">
      <c r="V32930" s="17"/>
    </row>
    <row r="32931" spans="22:22" x14ac:dyDescent="0.35">
      <c r="V32931" s="17"/>
    </row>
    <row r="32932" spans="22:22" x14ac:dyDescent="0.35">
      <c r="V32932" s="17"/>
    </row>
    <row r="32933" spans="22:22" x14ac:dyDescent="0.35">
      <c r="V32933" s="17"/>
    </row>
    <row r="32934" spans="22:22" x14ac:dyDescent="0.35">
      <c r="V32934" s="17"/>
    </row>
    <row r="32935" spans="22:22" x14ac:dyDescent="0.35">
      <c r="V32935" s="17"/>
    </row>
    <row r="32936" spans="22:22" x14ac:dyDescent="0.35">
      <c r="V32936" s="17"/>
    </row>
    <row r="32937" spans="22:22" x14ac:dyDescent="0.35">
      <c r="V32937" s="17"/>
    </row>
    <row r="32938" spans="22:22" x14ac:dyDescent="0.35">
      <c r="V32938" s="17"/>
    </row>
    <row r="32939" spans="22:22" x14ac:dyDescent="0.35">
      <c r="V32939" s="17"/>
    </row>
    <row r="32940" spans="22:22" x14ac:dyDescent="0.35">
      <c r="V32940" s="17"/>
    </row>
    <row r="32941" spans="22:22" x14ac:dyDescent="0.35">
      <c r="V32941" s="17"/>
    </row>
    <row r="32942" spans="22:22" x14ac:dyDescent="0.35">
      <c r="V32942" s="17"/>
    </row>
    <row r="32943" spans="22:22" x14ac:dyDescent="0.35">
      <c r="V32943" s="17"/>
    </row>
    <row r="32944" spans="22:22" x14ac:dyDescent="0.35">
      <c r="V32944" s="17"/>
    </row>
    <row r="32945" spans="22:22" x14ac:dyDescent="0.35">
      <c r="V32945" s="17"/>
    </row>
    <row r="32946" spans="22:22" x14ac:dyDescent="0.35">
      <c r="V32946" s="17"/>
    </row>
    <row r="32947" spans="22:22" x14ac:dyDescent="0.35">
      <c r="V32947" s="17"/>
    </row>
    <row r="32948" spans="22:22" x14ac:dyDescent="0.35">
      <c r="V32948" s="17"/>
    </row>
    <row r="32949" spans="22:22" x14ac:dyDescent="0.35">
      <c r="V32949" s="17"/>
    </row>
    <row r="32950" spans="22:22" x14ac:dyDescent="0.35">
      <c r="V32950" s="17"/>
    </row>
    <row r="32951" spans="22:22" x14ac:dyDescent="0.35">
      <c r="V32951" s="17"/>
    </row>
    <row r="32952" spans="22:22" x14ac:dyDescent="0.35">
      <c r="V32952" s="17"/>
    </row>
    <row r="32953" spans="22:22" x14ac:dyDescent="0.35">
      <c r="V32953" s="17"/>
    </row>
    <row r="32954" spans="22:22" x14ac:dyDescent="0.35">
      <c r="V32954" s="17"/>
    </row>
    <row r="32955" spans="22:22" x14ac:dyDescent="0.35">
      <c r="V32955" s="17"/>
    </row>
    <row r="32956" spans="22:22" x14ac:dyDescent="0.35">
      <c r="V32956" s="17"/>
    </row>
    <row r="32957" spans="22:22" x14ac:dyDescent="0.35">
      <c r="V32957" s="17"/>
    </row>
    <row r="32958" spans="22:22" x14ac:dyDescent="0.35">
      <c r="V32958" s="17"/>
    </row>
    <row r="32959" spans="22:22" x14ac:dyDescent="0.35">
      <c r="V32959" s="17"/>
    </row>
    <row r="32960" spans="22:22" x14ac:dyDescent="0.35">
      <c r="V32960" s="17"/>
    </row>
    <row r="32961" spans="22:22" x14ac:dyDescent="0.35">
      <c r="V32961" s="17"/>
    </row>
    <row r="32962" spans="22:22" x14ac:dyDescent="0.35">
      <c r="V32962" s="17"/>
    </row>
    <row r="32963" spans="22:22" x14ac:dyDescent="0.35">
      <c r="V32963" s="17"/>
    </row>
    <row r="32964" spans="22:22" x14ac:dyDescent="0.35">
      <c r="V32964" s="17"/>
    </row>
    <row r="32965" spans="22:22" x14ac:dyDescent="0.35">
      <c r="V32965" s="17"/>
    </row>
    <row r="32966" spans="22:22" x14ac:dyDescent="0.35">
      <c r="V32966" s="17"/>
    </row>
    <row r="32967" spans="22:22" x14ac:dyDescent="0.35">
      <c r="V32967" s="17"/>
    </row>
    <row r="32968" spans="22:22" x14ac:dyDescent="0.35">
      <c r="V32968" s="17"/>
    </row>
    <row r="32969" spans="22:22" x14ac:dyDescent="0.35">
      <c r="V32969" s="17"/>
    </row>
    <row r="32970" spans="22:22" x14ac:dyDescent="0.35">
      <c r="V32970" s="17"/>
    </row>
    <row r="32971" spans="22:22" x14ac:dyDescent="0.35">
      <c r="V32971" s="17"/>
    </row>
    <row r="32972" spans="22:22" x14ac:dyDescent="0.35">
      <c r="V32972" s="17"/>
    </row>
    <row r="32973" spans="22:22" x14ac:dyDescent="0.35">
      <c r="V32973" s="17"/>
    </row>
    <row r="32974" spans="22:22" x14ac:dyDescent="0.35">
      <c r="V32974" s="17"/>
    </row>
    <row r="32975" spans="22:22" x14ac:dyDescent="0.35">
      <c r="V32975" s="17"/>
    </row>
    <row r="32976" spans="22:22" x14ac:dyDescent="0.35">
      <c r="V32976" s="17"/>
    </row>
    <row r="32977" spans="22:22" x14ac:dyDescent="0.35">
      <c r="V32977" s="17"/>
    </row>
    <row r="32978" spans="22:22" x14ac:dyDescent="0.35">
      <c r="V32978" s="17"/>
    </row>
    <row r="32979" spans="22:22" x14ac:dyDescent="0.35">
      <c r="V32979" s="17"/>
    </row>
    <row r="32980" spans="22:22" x14ac:dyDescent="0.35">
      <c r="V32980" s="17"/>
    </row>
    <row r="32981" spans="22:22" x14ac:dyDescent="0.35">
      <c r="V32981" s="17"/>
    </row>
    <row r="32982" spans="22:22" x14ac:dyDescent="0.35">
      <c r="V32982" s="17"/>
    </row>
    <row r="32983" spans="22:22" x14ac:dyDescent="0.35">
      <c r="V32983" s="17"/>
    </row>
    <row r="32984" spans="22:22" x14ac:dyDescent="0.35">
      <c r="V32984" s="17"/>
    </row>
    <row r="32985" spans="22:22" x14ac:dyDescent="0.35">
      <c r="V32985" s="17"/>
    </row>
    <row r="32986" spans="22:22" x14ac:dyDescent="0.35">
      <c r="V32986" s="17"/>
    </row>
    <row r="32987" spans="22:22" x14ac:dyDescent="0.35">
      <c r="V32987" s="17"/>
    </row>
    <row r="32988" spans="22:22" x14ac:dyDescent="0.35">
      <c r="V32988" s="17"/>
    </row>
    <row r="32989" spans="22:22" x14ac:dyDescent="0.35">
      <c r="V32989" s="17"/>
    </row>
    <row r="32990" spans="22:22" x14ac:dyDescent="0.35">
      <c r="V32990" s="17"/>
    </row>
    <row r="32991" spans="22:22" x14ac:dyDescent="0.35">
      <c r="V32991" s="17"/>
    </row>
    <row r="32992" spans="22:22" x14ac:dyDescent="0.35">
      <c r="V32992" s="17"/>
    </row>
    <row r="32993" spans="22:22" x14ac:dyDescent="0.35">
      <c r="V32993" s="17"/>
    </row>
    <row r="32994" spans="22:22" x14ac:dyDescent="0.35">
      <c r="V32994" s="17"/>
    </row>
    <row r="32995" spans="22:22" x14ac:dyDescent="0.35">
      <c r="V32995" s="17"/>
    </row>
    <row r="32996" spans="22:22" x14ac:dyDescent="0.35">
      <c r="V32996" s="17"/>
    </row>
    <row r="32997" spans="22:22" x14ac:dyDescent="0.35">
      <c r="V32997" s="17"/>
    </row>
    <row r="32998" spans="22:22" x14ac:dyDescent="0.35">
      <c r="V32998" s="17"/>
    </row>
    <row r="32999" spans="22:22" x14ac:dyDescent="0.35">
      <c r="V32999" s="17"/>
    </row>
    <row r="33000" spans="22:22" x14ac:dyDescent="0.35">
      <c r="V33000" s="17"/>
    </row>
    <row r="33001" spans="22:22" x14ac:dyDescent="0.35">
      <c r="V33001" s="17"/>
    </row>
    <row r="33002" spans="22:22" x14ac:dyDescent="0.35">
      <c r="V33002" s="17"/>
    </row>
    <row r="33003" spans="22:22" x14ac:dyDescent="0.35">
      <c r="V33003" s="17"/>
    </row>
    <row r="33004" spans="22:22" x14ac:dyDescent="0.35">
      <c r="V33004" s="17"/>
    </row>
    <row r="33005" spans="22:22" x14ac:dyDescent="0.35">
      <c r="V33005" s="17"/>
    </row>
    <row r="33006" spans="22:22" x14ac:dyDescent="0.35">
      <c r="V33006" s="17"/>
    </row>
    <row r="33007" spans="22:22" x14ac:dyDescent="0.35">
      <c r="V33007" s="17"/>
    </row>
    <row r="33008" spans="22:22" x14ac:dyDescent="0.35">
      <c r="V33008" s="17"/>
    </row>
    <row r="33009" spans="22:22" x14ac:dyDescent="0.35">
      <c r="V33009" s="17"/>
    </row>
    <row r="33010" spans="22:22" x14ac:dyDescent="0.35">
      <c r="V33010" s="17"/>
    </row>
    <row r="33011" spans="22:22" x14ac:dyDescent="0.35">
      <c r="V33011" s="17"/>
    </row>
    <row r="33012" spans="22:22" x14ac:dyDescent="0.35">
      <c r="V33012" s="17"/>
    </row>
    <row r="33013" spans="22:22" x14ac:dyDescent="0.35">
      <c r="V33013" s="17"/>
    </row>
    <row r="33014" spans="22:22" x14ac:dyDescent="0.35">
      <c r="V33014" s="17"/>
    </row>
    <row r="33015" spans="22:22" x14ac:dyDescent="0.35">
      <c r="V33015" s="17"/>
    </row>
    <row r="33016" spans="22:22" x14ac:dyDescent="0.35">
      <c r="V33016" s="17"/>
    </row>
    <row r="33017" spans="22:22" x14ac:dyDescent="0.35">
      <c r="V33017" s="17"/>
    </row>
    <row r="33018" spans="22:22" x14ac:dyDescent="0.35">
      <c r="V33018" s="17"/>
    </row>
    <row r="33019" spans="22:22" x14ac:dyDescent="0.35">
      <c r="V33019" s="17"/>
    </row>
    <row r="33020" spans="22:22" x14ac:dyDescent="0.35">
      <c r="V33020" s="17"/>
    </row>
    <row r="33021" spans="22:22" x14ac:dyDescent="0.35">
      <c r="V33021" s="17"/>
    </row>
    <row r="33022" spans="22:22" x14ac:dyDescent="0.35">
      <c r="V33022" s="17"/>
    </row>
    <row r="33023" spans="22:22" x14ac:dyDescent="0.35">
      <c r="V33023" s="17"/>
    </row>
    <row r="33024" spans="22:22" x14ac:dyDescent="0.35">
      <c r="V33024" s="17"/>
    </row>
    <row r="33025" spans="22:22" x14ac:dyDescent="0.35">
      <c r="V33025" s="17"/>
    </row>
    <row r="33026" spans="22:22" x14ac:dyDescent="0.35">
      <c r="V33026" s="17"/>
    </row>
    <row r="33027" spans="22:22" x14ac:dyDescent="0.35">
      <c r="V33027" s="17"/>
    </row>
    <row r="33028" spans="22:22" x14ac:dyDescent="0.35">
      <c r="V33028" s="17"/>
    </row>
    <row r="33029" spans="22:22" x14ac:dyDescent="0.35">
      <c r="V33029" s="17"/>
    </row>
    <row r="33030" spans="22:22" x14ac:dyDescent="0.35">
      <c r="V33030" s="17"/>
    </row>
    <row r="33031" spans="22:22" x14ac:dyDescent="0.35">
      <c r="V33031" s="17"/>
    </row>
    <row r="33032" spans="22:22" x14ac:dyDescent="0.35">
      <c r="V33032" s="17"/>
    </row>
    <row r="33033" spans="22:22" x14ac:dyDescent="0.35">
      <c r="V33033" s="17"/>
    </row>
    <row r="33034" spans="22:22" x14ac:dyDescent="0.35">
      <c r="V33034" s="17"/>
    </row>
    <row r="33035" spans="22:22" x14ac:dyDescent="0.35">
      <c r="V33035" s="17"/>
    </row>
    <row r="33036" spans="22:22" x14ac:dyDescent="0.35">
      <c r="V33036" s="17"/>
    </row>
    <row r="33037" spans="22:22" x14ac:dyDescent="0.35">
      <c r="V33037" s="17"/>
    </row>
    <row r="33038" spans="22:22" x14ac:dyDescent="0.35">
      <c r="V33038" s="17"/>
    </row>
    <row r="33039" spans="22:22" x14ac:dyDescent="0.35">
      <c r="V33039" s="17"/>
    </row>
    <row r="33040" spans="22:22" x14ac:dyDescent="0.35">
      <c r="V33040" s="17"/>
    </row>
    <row r="33041" spans="22:22" x14ac:dyDescent="0.35">
      <c r="V33041" s="17"/>
    </row>
    <row r="33042" spans="22:22" x14ac:dyDescent="0.35">
      <c r="V33042" s="17"/>
    </row>
    <row r="33043" spans="22:22" x14ac:dyDescent="0.35">
      <c r="V33043" s="17"/>
    </row>
    <row r="33044" spans="22:22" x14ac:dyDescent="0.35">
      <c r="V33044" s="17"/>
    </row>
    <row r="33045" spans="22:22" x14ac:dyDescent="0.35">
      <c r="V33045" s="17"/>
    </row>
    <row r="33046" spans="22:22" x14ac:dyDescent="0.35">
      <c r="V33046" s="17"/>
    </row>
    <row r="33047" spans="22:22" x14ac:dyDescent="0.35">
      <c r="V33047" s="17"/>
    </row>
    <row r="33048" spans="22:22" x14ac:dyDescent="0.35">
      <c r="V33048" s="17"/>
    </row>
    <row r="33049" spans="22:22" x14ac:dyDescent="0.35">
      <c r="V33049" s="17"/>
    </row>
    <row r="33050" spans="22:22" x14ac:dyDescent="0.35">
      <c r="V33050" s="17"/>
    </row>
    <row r="33051" spans="22:22" x14ac:dyDescent="0.35">
      <c r="V33051" s="17"/>
    </row>
    <row r="33052" spans="22:22" x14ac:dyDescent="0.35">
      <c r="V33052" s="17"/>
    </row>
    <row r="33053" spans="22:22" x14ac:dyDescent="0.35">
      <c r="V33053" s="17"/>
    </row>
    <row r="33054" spans="22:22" x14ac:dyDescent="0.35">
      <c r="V33054" s="17"/>
    </row>
    <row r="33055" spans="22:22" x14ac:dyDescent="0.35">
      <c r="V33055" s="17"/>
    </row>
    <row r="33056" spans="22:22" x14ac:dyDescent="0.35">
      <c r="V33056" s="17"/>
    </row>
    <row r="33057" spans="22:22" x14ac:dyDescent="0.35">
      <c r="V33057" s="17"/>
    </row>
    <row r="33058" spans="22:22" x14ac:dyDescent="0.35">
      <c r="V33058" s="17"/>
    </row>
    <row r="33059" spans="22:22" x14ac:dyDescent="0.35">
      <c r="V33059" s="17"/>
    </row>
    <row r="33060" spans="22:22" x14ac:dyDescent="0.35">
      <c r="V33060" s="17"/>
    </row>
    <row r="33061" spans="22:22" x14ac:dyDescent="0.35">
      <c r="V33061" s="17"/>
    </row>
    <row r="33062" spans="22:22" x14ac:dyDescent="0.35">
      <c r="V33062" s="17"/>
    </row>
    <row r="33063" spans="22:22" x14ac:dyDescent="0.35">
      <c r="V33063" s="17"/>
    </row>
    <row r="33064" spans="22:22" x14ac:dyDescent="0.35">
      <c r="V33064" s="17"/>
    </row>
    <row r="33065" spans="22:22" x14ac:dyDescent="0.35">
      <c r="V33065" s="17"/>
    </row>
    <row r="33066" spans="22:22" x14ac:dyDescent="0.35">
      <c r="V33066" s="17"/>
    </row>
    <row r="33067" spans="22:22" x14ac:dyDescent="0.35">
      <c r="V33067" s="17"/>
    </row>
    <row r="33068" spans="22:22" x14ac:dyDescent="0.35">
      <c r="V33068" s="17"/>
    </row>
    <row r="33069" spans="22:22" x14ac:dyDescent="0.35">
      <c r="V33069" s="17"/>
    </row>
    <row r="33070" spans="22:22" x14ac:dyDescent="0.35">
      <c r="V33070" s="17"/>
    </row>
    <row r="33071" spans="22:22" x14ac:dyDescent="0.35">
      <c r="V33071" s="17"/>
    </row>
    <row r="33072" spans="22:22" x14ac:dyDescent="0.35">
      <c r="V33072" s="17"/>
    </row>
    <row r="33073" spans="22:22" x14ac:dyDescent="0.35">
      <c r="V33073" s="17"/>
    </row>
    <row r="33074" spans="22:22" x14ac:dyDescent="0.35">
      <c r="V33074" s="17"/>
    </row>
    <row r="33075" spans="22:22" x14ac:dyDescent="0.35">
      <c r="V33075" s="17"/>
    </row>
    <row r="33076" spans="22:22" x14ac:dyDescent="0.35">
      <c r="V33076" s="17"/>
    </row>
    <row r="33077" spans="22:22" x14ac:dyDescent="0.35">
      <c r="V33077" s="17"/>
    </row>
    <row r="33078" spans="22:22" x14ac:dyDescent="0.35">
      <c r="V33078" s="17"/>
    </row>
    <row r="33079" spans="22:22" x14ac:dyDescent="0.35">
      <c r="V33079" s="17"/>
    </row>
    <row r="33080" spans="22:22" x14ac:dyDescent="0.35">
      <c r="V33080" s="17"/>
    </row>
    <row r="33081" spans="22:22" x14ac:dyDescent="0.35">
      <c r="V33081" s="17"/>
    </row>
    <row r="33082" spans="22:22" x14ac:dyDescent="0.35">
      <c r="V33082" s="17"/>
    </row>
    <row r="33083" spans="22:22" x14ac:dyDescent="0.35">
      <c r="V33083" s="17"/>
    </row>
    <row r="33084" spans="22:22" x14ac:dyDescent="0.35">
      <c r="V33084" s="17"/>
    </row>
    <row r="33085" spans="22:22" x14ac:dyDescent="0.35">
      <c r="V33085" s="17"/>
    </row>
    <row r="33086" spans="22:22" x14ac:dyDescent="0.35">
      <c r="V33086" s="17"/>
    </row>
    <row r="33087" spans="22:22" x14ac:dyDescent="0.35">
      <c r="V33087" s="17"/>
    </row>
    <row r="33088" spans="22:22" x14ac:dyDescent="0.35">
      <c r="V33088" s="17"/>
    </row>
    <row r="33089" spans="22:22" x14ac:dyDescent="0.35">
      <c r="V33089" s="17"/>
    </row>
    <row r="33090" spans="22:22" x14ac:dyDescent="0.35">
      <c r="V33090" s="17"/>
    </row>
    <row r="33091" spans="22:22" x14ac:dyDescent="0.35">
      <c r="V33091" s="17"/>
    </row>
    <row r="33092" spans="22:22" x14ac:dyDescent="0.35">
      <c r="V33092" s="17"/>
    </row>
    <row r="33093" spans="22:22" x14ac:dyDescent="0.35">
      <c r="V33093" s="17"/>
    </row>
    <row r="33094" spans="22:22" x14ac:dyDescent="0.35">
      <c r="V33094" s="17"/>
    </row>
    <row r="33095" spans="22:22" x14ac:dyDescent="0.35">
      <c r="V33095" s="17"/>
    </row>
    <row r="33096" spans="22:22" x14ac:dyDescent="0.35">
      <c r="V33096" s="17"/>
    </row>
    <row r="33097" spans="22:22" x14ac:dyDescent="0.35">
      <c r="V33097" s="17"/>
    </row>
    <row r="33098" spans="22:22" x14ac:dyDescent="0.35">
      <c r="V33098" s="17"/>
    </row>
    <row r="33099" spans="22:22" x14ac:dyDescent="0.35">
      <c r="V33099" s="17"/>
    </row>
    <row r="33100" spans="22:22" x14ac:dyDescent="0.35">
      <c r="V33100" s="17"/>
    </row>
    <row r="33101" spans="22:22" x14ac:dyDescent="0.35">
      <c r="V33101" s="17"/>
    </row>
    <row r="33102" spans="22:22" x14ac:dyDescent="0.35">
      <c r="V33102" s="17"/>
    </row>
    <row r="33103" spans="22:22" x14ac:dyDescent="0.35">
      <c r="V33103" s="17"/>
    </row>
    <row r="33104" spans="22:22" x14ac:dyDescent="0.35">
      <c r="V33104" s="17"/>
    </row>
    <row r="33105" spans="22:22" x14ac:dyDescent="0.35">
      <c r="V33105" s="17"/>
    </row>
    <row r="33106" spans="22:22" x14ac:dyDescent="0.35">
      <c r="V33106" s="17"/>
    </row>
    <row r="33107" spans="22:22" x14ac:dyDescent="0.35">
      <c r="V33107" s="17"/>
    </row>
    <row r="33108" spans="22:22" x14ac:dyDescent="0.35">
      <c r="V33108" s="17"/>
    </row>
    <row r="33109" spans="22:22" x14ac:dyDescent="0.35">
      <c r="V33109" s="17"/>
    </row>
    <row r="33110" spans="22:22" x14ac:dyDescent="0.35">
      <c r="V33110" s="17"/>
    </row>
    <row r="33111" spans="22:22" x14ac:dyDescent="0.35">
      <c r="V33111" s="17"/>
    </row>
    <row r="33112" spans="22:22" x14ac:dyDescent="0.35">
      <c r="V33112" s="17"/>
    </row>
    <row r="33113" spans="22:22" x14ac:dyDescent="0.35">
      <c r="V33113" s="17"/>
    </row>
    <row r="33114" spans="22:22" x14ac:dyDescent="0.35">
      <c r="V33114" s="17"/>
    </row>
    <row r="33115" spans="22:22" x14ac:dyDescent="0.35">
      <c r="V33115" s="17"/>
    </row>
    <row r="33116" spans="22:22" x14ac:dyDescent="0.35">
      <c r="V33116" s="17"/>
    </row>
    <row r="33117" spans="22:22" x14ac:dyDescent="0.35">
      <c r="V33117" s="17"/>
    </row>
    <row r="33118" spans="22:22" x14ac:dyDescent="0.35">
      <c r="V33118" s="17"/>
    </row>
    <row r="33119" spans="22:22" x14ac:dyDescent="0.35">
      <c r="V33119" s="17"/>
    </row>
    <row r="33120" spans="22:22" x14ac:dyDescent="0.35">
      <c r="V33120" s="17"/>
    </row>
    <row r="33121" spans="22:22" x14ac:dyDescent="0.35">
      <c r="V33121" s="17"/>
    </row>
    <row r="33122" spans="22:22" x14ac:dyDescent="0.35">
      <c r="V33122" s="17"/>
    </row>
    <row r="33123" spans="22:22" x14ac:dyDescent="0.35">
      <c r="V33123" s="17"/>
    </row>
    <row r="33124" spans="22:22" x14ac:dyDescent="0.35">
      <c r="V33124" s="17"/>
    </row>
    <row r="33125" spans="22:22" x14ac:dyDescent="0.35">
      <c r="V33125" s="17"/>
    </row>
    <row r="33126" spans="22:22" x14ac:dyDescent="0.35">
      <c r="V33126" s="17"/>
    </row>
    <row r="33127" spans="22:22" x14ac:dyDescent="0.35">
      <c r="V33127" s="17"/>
    </row>
    <row r="33128" spans="22:22" x14ac:dyDescent="0.35">
      <c r="V33128" s="17"/>
    </row>
    <row r="33129" spans="22:22" x14ac:dyDescent="0.35">
      <c r="V33129" s="17"/>
    </row>
    <row r="33130" spans="22:22" x14ac:dyDescent="0.35">
      <c r="V33130" s="17"/>
    </row>
    <row r="33131" spans="22:22" x14ac:dyDescent="0.35">
      <c r="V33131" s="17"/>
    </row>
    <row r="33132" spans="22:22" x14ac:dyDescent="0.35">
      <c r="V33132" s="17"/>
    </row>
    <row r="33133" spans="22:22" x14ac:dyDescent="0.35">
      <c r="V33133" s="17"/>
    </row>
    <row r="33134" spans="22:22" x14ac:dyDescent="0.35">
      <c r="V33134" s="17"/>
    </row>
    <row r="33135" spans="22:22" x14ac:dyDescent="0.35">
      <c r="V33135" s="17"/>
    </row>
    <row r="33136" spans="22:22" x14ac:dyDescent="0.35">
      <c r="V33136" s="17"/>
    </row>
    <row r="33137" spans="22:22" x14ac:dyDescent="0.35">
      <c r="V33137" s="17"/>
    </row>
    <row r="33138" spans="22:22" x14ac:dyDescent="0.35">
      <c r="V33138" s="17"/>
    </row>
    <row r="33139" spans="22:22" x14ac:dyDescent="0.35">
      <c r="V33139" s="17"/>
    </row>
    <row r="33140" spans="22:22" x14ac:dyDescent="0.35">
      <c r="V33140" s="17"/>
    </row>
    <row r="33141" spans="22:22" x14ac:dyDescent="0.35">
      <c r="V33141" s="17"/>
    </row>
    <row r="33142" spans="22:22" x14ac:dyDescent="0.35">
      <c r="V33142" s="17"/>
    </row>
    <row r="33143" spans="22:22" x14ac:dyDescent="0.35">
      <c r="V33143" s="17"/>
    </row>
    <row r="33144" spans="22:22" x14ac:dyDescent="0.35">
      <c r="V33144" s="17"/>
    </row>
    <row r="33145" spans="22:22" x14ac:dyDescent="0.35">
      <c r="V33145" s="17"/>
    </row>
    <row r="33146" spans="22:22" x14ac:dyDescent="0.35">
      <c r="V33146" s="17"/>
    </row>
    <row r="33147" spans="22:22" x14ac:dyDescent="0.35">
      <c r="V33147" s="17"/>
    </row>
    <row r="33148" spans="22:22" x14ac:dyDescent="0.35">
      <c r="V33148" s="17"/>
    </row>
    <row r="33149" spans="22:22" x14ac:dyDescent="0.35">
      <c r="V33149" s="17"/>
    </row>
    <row r="33150" spans="22:22" x14ac:dyDescent="0.35">
      <c r="V33150" s="17"/>
    </row>
    <row r="33151" spans="22:22" x14ac:dyDescent="0.35">
      <c r="V33151" s="17"/>
    </row>
    <row r="33152" spans="22:22" x14ac:dyDescent="0.35">
      <c r="V33152" s="17"/>
    </row>
    <row r="33153" spans="22:22" x14ac:dyDescent="0.35">
      <c r="V33153" s="17"/>
    </row>
    <row r="33154" spans="22:22" x14ac:dyDescent="0.35">
      <c r="V33154" s="17"/>
    </row>
    <row r="33155" spans="22:22" x14ac:dyDescent="0.35">
      <c r="V33155" s="17"/>
    </row>
    <row r="33156" spans="22:22" x14ac:dyDescent="0.35">
      <c r="V33156" s="17"/>
    </row>
    <row r="33157" spans="22:22" x14ac:dyDescent="0.35">
      <c r="V33157" s="17"/>
    </row>
    <row r="33158" spans="22:22" x14ac:dyDescent="0.35">
      <c r="V33158" s="17"/>
    </row>
    <row r="33159" spans="22:22" x14ac:dyDescent="0.35">
      <c r="V33159" s="17"/>
    </row>
    <row r="33160" spans="22:22" x14ac:dyDescent="0.35">
      <c r="V33160" s="17"/>
    </row>
    <row r="33161" spans="22:22" x14ac:dyDescent="0.35">
      <c r="V33161" s="17"/>
    </row>
    <row r="33162" spans="22:22" x14ac:dyDescent="0.35">
      <c r="V33162" s="17"/>
    </row>
    <row r="33163" spans="22:22" x14ac:dyDescent="0.35">
      <c r="V33163" s="17"/>
    </row>
    <row r="33164" spans="22:22" x14ac:dyDescent="0.35">
      <c r="V33164" s="17"/>
    </row>
    <row r="33165" spans="22:22" x14ac:dyDescent="0.35">
      <c r="V33165" s="17"/>
    </row>
    <row r="33166" spans="22:22" x14ac:dyDescent="0.35">
      <c r="V33166" s="17"/>
    </row>
    <row r="33167" spans="22:22" x14ac:dyDescent="0.35">
      <c r="V33167" s="17"/>
    </row>
    <row r="33168" spans="22:22" x14ac:dyDescent="0.35">
      <c r="V33168" s="17"/>
    </row>
    <row r="33169" spans="22:22" x14ac:dyDescent="0.35">
      <c r="V33169" s="17"/>
    </row>
    <row r="33170" spans="22:22" x14ac:dyDescent="0.35">
      <c r="V33170" s="17"/>
    </row>
    <row r="33171" spans="22:22" x14ac:dyDescent="0.35">
      <c r="V33171" s="17"/>
    </row>
    <row r="33172" spans="22:22" x14ac:dyDescent="0.35">
      <c r="V33172" s="17"/>
    </row>
    <row r="33173" spans="22:22" x14ac:dyDescent="0.35">
      <c r="V33173" s="17"/>
    </row>
    <row r="33174" spans="22:22" x14ac:dyDescent="0.35">
      <c r="V33174" s="17"/>
    </row>
    <row r="33175" spans="22:22" x14ac:dyDescent="0.35">
      <c r="V33175" s="17"/>
    </row>
    <row r="33176" spans="22:22" x14ac:dyDescent="0.35">
      <c r="V33176" s="17"/>
    </row>
    <row r="33177" spans="22:22" x14ac:dyDescent="0.35">
      <c r="V33177" s="17"/>
    </row>
    <row r="33178" spans="22:22" x14ac:dyDescent="0.35">
      <c r="V33178" s="17"/>
    </row>
    <row r="33179" spans="22:22" x14ac:dyDescent="0.35">
      <c r="V33179" s="17"/>
    </row>
    <row r="33180" spans="22:22" x14ac:dyDescent="0.35">
      <c r="V33180" s="17"/>
    </row>
    <row r="33181" spans="22:22" x14ac:dyDescent="0.35">
      <c r="V33181" s="17"/>
    </row>
    <row r="33182" spans="22:22" x14ac:dyDescent="0.35">
      <c r="V33182" s="17"/>
    </row>
    <row r="33183" spans="22:22" x14ac:dyDescent="0.35">
      <c r="V33183" s="17"/>
    </row>
    <row r="33184" spans="22:22" x14ac:dyDescent="0.35">
      <c r="V33184" s="17"/>
    </row>
    <row r="33185" spans="22:22" x14ac:dyDescent="0.35">
      <c r="V33185" s="17"/>
    </row>
    <row r="33186" spans="22:22" x14ac:dyDescent="0.35">
      <c r="V33186" s="17"/>
    </row>
    <row r="33187" spans="22:22" x14ac:dyDescent="0.35">
      <c r="V33187" s="17"/>
    </row>
    <row r="33188" spans="22:22" x14ac:dyDescent="0.35">
      <c r="V33188" s="17"/>
    </row>
    <row r="33189" spans="22:22" x14ac:dyDescent="0.35">
      <c r="V33189" s="17"/>
    </row>
    <row r="33190" spans="22:22" x14ac:dyDescent="0.35">
      <c r="V33190" s="17"/>
    </row>
    <row r="33191" spans="22:22" x14ac:dyDescent="0.35">
      <c r="V33191" s="17"/>
    </row>
    <row r="33192" spans="22:22" x14ac:dyDescent="0.35">
      <c r="V33192" s="17"/>
    </row>
    <row r="33193" spans="22:22" x14ac:dyDescent="0.35">
      <c r="V33193" s="17"/>
    </row>
    <row r="33194" spans="22:22" x14ac:dyDescent="0.35">
      <c r="V33194" s="17"/>
    </row>
    <row r="33195" spans="22:22" x14ac:dyDescent="0.35">
      <c r="V33195" s="17"/>
    </row>
    <row r="33196" spans="22:22" x14ac:dyDescent="0.35">
      <c r="V33196" s="17"/>
    </row>
    <row r="33197" spans="22:22" x14ac:dyDescent="0.35">
      <c r="V33197" s="17"/>
    </row>
    <row r="33198" spans="22:22" x14ac:dyDescent="0.35">
      <c r="V33198" s="17"/>
    </row>
    <row r="33199" spans="22:22" x14ac:dyDescent="0.35">
      <c r="V33199" s="17"/>
    </row>
    <row r="33200" spans="22:22" x14ac:dyDescent="0.35">
      <c r="V33200" s="17"/>
    </row>
    <row r="33201" spans="22:22" x14ac:dyDescent="0.35">
      <c r="V33201" s="17"/>
    </row>
    <row r="33202" spans="22:22" x14ac:dyDescent="0.35">
      <c r="V33202" s="17"/>
    </row>
    <row r="33203" spans="22:22" x14ac:dyDescent="0.35">
      <c r="V33203" s="17"/>
    </row>
    <row r="33204" spans="22:22" x14ac:dyDescent="0.35">
      <c r="V33204" s="17"/>
    </row>
    <row r="33205" spans="22:22" x14ac:dyDescent="0.35">
      <c r="V33205" s="17"/>
    </row>
    <row r="33206" spans="22:22" x14ac:dyDescent="0.35">
      <c r="V33206" s="17"/>
    </row>
    <row r="33207" spans="22:22" x14ac:dyDescent="0.35">
      <c r="V33207" s="17"/>
    </row>
    <row r="33208" spans="22:22" x14ac:dyDescent="0.35">
      <c r="V33208" s="17"/>
    </row>
    <row r="33209" spans="22:22" x14ac:dyDescent="0.35">
      <c r="V33209" s="17"/>
    </row>
    <row r="33210" spans="22:22" x14ac:dyDescent="0.35">
      <c r="V33210" s="17"/>
    </row>
    <row r="33211" spans="22:22" x14ac:dyDescent="0.35">
      <c r="V33211" s="17"/>
    </row>
    <row r="33212" spans="22:22" x14ac:dyDescent="0.35">
      <c r="V33212" s="17"/>
    </row>
    <row r="33213" spans="22:22" x14ac:dyDescent="0.35">
      <c r="V33213" s="17"/>
    </row>
    <row r="33214" spans="22:22" x14ac:dyDescent="0.35">
      <c r="V33214" s="17"/>
    </row>
    <row r="33215" spans="22:22" x14ac:dyDescent="0.35">
      <c r="V33215" s="17"/>
    </row>
    <row r="33216" spans="22:22" x14ac:dyDescent="0.35">
      <c r="V33216" s="17"/>
    </row>
    <row r="33217" spans="22:22" x14ac:dyDescent="0.35">
      <c r="V33217" s="17"/>
    </row>
    <row r="33218" spans="22:22" x14ac:dyDescent="0.35">
      <c r="V33218" s="17"/>
    </row>
    <row r="33219" spans="22:22" x14ac:dyDescent="0.35">
      <c r="V33219" s="17"/>
    </row>
    <row r="33220" spans="22:22" x14ac:dyDescent="0.35">
      <c r="V33220" s="17"/>
    </row>
    <row r="33221" spans="22:22" x14ac:dyDescent="0.35">
      <c r="V33221" s="17"/>
    </row>
    <row r="33222" spans="22:22" x14ac:dyDescent="0.35">
      <c r="V33222" s="17"/>
    </row>
    <row r="33223" spans="22:22" x14ac:dyDescent="0.35">
      <c r="V33223" s="17"/>
    </row>
    <row r="33224" spans="22:22" x14ac:dyDescent="0.35">
      <c r="V33224" s="17"/>
    </row>
    <row r="33225" spans="22:22" x14ac:dyDescent="0.35">
      <c r="V33225" s="17"/>
    </row>
    <row r="33226" spans="22:22" x14ac:dyDescent="0.35">
      <c r="V33226" s="17"/>
    </row>
    <row r="33227" spans="22:22" x14ac:dyDescent="0.35">
      <c r="V33227" s="17"/>
    </row>
    <row r="33228" spans="22:22" x14ac:dyDescent="0.35">
      <c r="V33228" s="17"/>
    </row>
    <row r="33229" spans="22:22" x14ac:dyDescent="0.35">
      <c r="V33229" s="17"/>
    </row>
    <row r="33230" spans="22:22" x14ac:dyDescent="0.35">
      <c r="V33230" s="17"/>
    </row>
    <row r="33231" spans="22:22" x14ac:dyDescent="0.35">
      <c r="V33231" s="17"/>
    </row>
    <row r="33232" spans="22:22" x14ac:dyDescent="0.35">
      <c r="V33232" s="17"/>
    </row>
    <row r="33233" spans="22:22" x14ac:dyDescent="0.35">
      <c r="V33233" s="17"/>
    </row>
    <row r="33234" spans="22:22" x14ac:dyDescent="0.35">
      <c r="V33234" s="17"/>
    </row>
    <row r="33235" spans="22:22" x14ac:dyDescent="0.35">
      <c r="V33235" s="17"/>
    </row>
    <row r="33236" spans="22:22" x14ac:dyDescent="0.35">
      <c r="V33236" s="17"/>
    </row>
    <row r="33237" spans="22:22" x14ac:dyDescent="0.35">
      <c r="V33237" s="17"/>
    </row>
    <row r="33238" spans="22:22" x14ac:dyDescent="0.35">
      <c r="V33238" s="17"/>
    </row>
    <row r="33239" spans="22:22" x14ac:dyDescent="0.35">
      <c r="V33239" s="17"/>
    </row>
    <row r="33240" spans="22:22" x14ac:dyDescent="0.35">
      <c r="V33240" s="17"/>
    </row>
    <row r="33241" spans="22:22" x14ac:dyDescent="0.35">
      <c r="V33241" s="17"/>
    </row>
    <row r="33242" spans="22:22" x14ac:dyDescent="0.35">
      <c r="V33242" s="17"/>
    </row>
    <row r="33243" spans="22:22" x14ac:dyDescent="0.35">
      <c r="V33243" s="17"/>
    </row>
    <row r="33244" spans="22:22" x14ac:dyDescent="0.35">
      <c r="V33244" s="17"/>
    </row>
    <row r="33245" spans="22:22" x14ac:dyDescent="0.35">
      <c r="V33245" s="17"/>
    </row>
    <row r="33246" spans="22:22" x14ac:dyDescent="0.35">
      <c r="V33246" s="17"/>
    </row>
    <row r="33247" spans="22:22" x14ac:dyDescent="0.35">
      <c r="V33247" s="17"/>
    </row>
    <row r="33248" spans="22:22" x14ac:dyDescent="0.35">
      <c r="V33248" s="17"/>
    </row>
    <row r="33249" spans="22:22" x14ac:dyDescent="0.35">
      <c r="V33249" s="17"/>
    </row>
    <row r="33250" spans="22:22" x14ac:dyDescent="0.35">
      <c r="V33250" s="17"/>
    </row>
    <row r="33251" spans="22:22" x14ac:dyDescent="0.35">
      <c r="V33251" s="17"/>
    </row>
    <row r="33252" spans="22:22" x14ac:dyDescent="0.35">
      <c r="V33252" s="17"/>
    </row>
    <row r="33253" spans="22:22" x14ac:dyDescent="0.35">
      <c r="V33253" s="17"/>
    </row>
    <row r="33254" spans="22:22" x14ac:dyDescent="0.35">
      <c r="V33254" s="17"/>
    </row>
    <row r="33255" spans="22:22" x14ac:dyDescent="0.35">
      <c r="V33255" s="17"/>
    </row>
    <row r="33256" spans="22:22" x14ac:dyDescent="0.35">
      <c r="V33256" s="17"/>
    </row>
    <row r="33257" spans="22:22" x14ac:dyDescent="0.35">
      <c r="V33257" s="17"/>
    </row>
    <row r="33258" spans="22:22" x14ac:dyDescent="0.35">
      <c r="V33258" s="17"/>
    </row>
    <row r="33259" spans="22:22" x14ac:dyDescent="0.35">
      <c r="V33259" s="17"/>
    </row>
    <row r="33260" spans="22:22" x14ac:dyDescent="0.35">
      <c r="V33260" s="17"/>
    </row>
    <row r="33261" spans="22:22" x14ac:dyDescent="0.35">
      <c r="V33261" s="17"/>
    </row>
    <row r="33262" spans="22:22" x14ac:dyDescent="0.35">
      <c r="V33262" s="17"/>
    </row>
    <row r="33263" spans="22:22" x14ac:dyDescent="0.35">
      <c r="V33263" s="17"/>
    </row>
    <row r="33264" spans="22:22" x14ac:dyDescent="0.35">
      <c r="V33264" s="17"/>
    </row>
    <row r="33265" spans="22:22" x14ac:dyDescent="0.35">
      <c r="V33265" s="17"/>
    </row>
    <row r="33266" spans="22:22" x14ac:dyDescent="0.35">
      <c r="V33266" s="17"/>
    </row>
    <row r="33267" spans="22:22" x14ac:dyDescent="0.35">
      <c r="V33267" s="17"/>
    </row>
    <row r="33268" spans="22:22" x14ac:dyDescent="0.35">
      <c r="V33268" s="17"/>
    </row>
    <row r="33269" spans="22:22" x14ac:dyDescent="0.35">
      <c r="V33269" s="17"/>
    </row>
    <row r="33270" spans="22:22" x14ac:dyDescent="0.35">
      <c r="V33270" s="17"/>
    </row>
    <row r="33271" spans="22:22" x14ac:dyDescent="0.35">
      <c r="V33271" s="17"/>
    </row>
    <row r="33272" spans="22:22" x14ac:dyDescent="0.35">
      <c r="V33272" s="17"/>
    </row>
    <row r="33273" spans="22:22" x14ac:dyDescent="0.35">
      <c r="V33273" s="17"/>
    </row>
    <row r="33274" spans="22:22" x14ac:dyDescent="0.35">
      <c r="V33274" s="17"/>
    </row>
    <row r="33275" spans="22:22" x14ac:dyDescent="0.35">
      <c r="V33275" s="17"/>
    </row>
    <row r="33276" spans="22:22" x14ac:dyDescent="0.35">
      <c r="V33276" s="17"/>
    </row>
    <row r="33277" spans="22:22" x14ac:dyDescent="0.35">
      <c r="V33277" s="17"/>
    </row>
    <row r="33278" spans="22:22" x14ac:dyDescent="0.35">
      <c r="V33278" s="17"/>
    </row>
    <row r="33279" spans="22:22" x14ac:dyDescent="0.35">
      <c r="V33279" s="17"/>
    </row>
    <row r="33280" spans="22:22" x14ac:dyDescent="0.35">
      <c r="V33280" s="17"/>
    </row>
    <row r="33281" spans="22:22" x14ac:dyDescent="0.35">
      <c r="V33281" s="17"/>
    </row>
    <row r="33282" spans="22:22" x14ac:dyDescent="0.35">
      <c r="V33282" s="17"/>
    </row>
    <row r="33283" spans="22:22" x14ac:dyDescent="0.35">
      <c r="V33283" s="17"/>
    </row>
    <row r="33284" spans="22:22" x14ac:dyDescent="0.35">
      <c r="V33284" s="17"/>
    </row>
    <row r="33285" spans="22:22" x14ac:dyDescent="0.35">
      <c r="V33285" s="17"/>
    </row>
    <row r="33286" spans="22:22" x14ac:dyDescent="0.35">
      <c r="V33286" s="17"/>
    </row>
    <row r="33287" spans="22:22" x14ac:dyDescent="0.35">
      <c r="V33287" s="17"/>
    </row>
    <row r="33288" spans="22:22" x14ac:dyDescent="0.35">
      <c r="V33288" s="17"/>
    </row>
    <row r="33289" spans="22:22" x14ac:dyDescent="0.35">
      <c r="V33289" s="17"/>
    </row>
    <row r="33290" spans="22:22" x14ac:dyDescent="0.35">
      <c r="V33290" s="17"/>
    </row>
    <row r="33291" spans="22:22" x14ac:dyDescent="0.35">
      <c r="V33291" s="17"/>
    </row>
    <row r="33292" spans="22:22" x14ac:dyDescent="0.35">
      <c r="V33292" s="17"/>
    </row>
    <row r="33293" spans="22:22" x14ac:dyDescent="0.35">
      <c r="V33293" s="17"/>
    </row>
    <row r="33294" spans="22:22" x14ac:dyDescent="0.35">
      <c r="V33294" s="17"/>
    </row>
    <row r="33295" spans="22:22" x14ac:dyDescent="0.35">
      <c r="V33295" s="17"/>
    </row>
    <row r="33296" spans="22:22" x14ac:dyDescent="0.35">
      <c r="V33296" s="17"/>
    </row>
    <row r="33297" spans="22:22" x14ac:dyDescent="0.35">
      <c r="V33297" s="17"/>
    </row>
    <row r="33298" spans="22:22" x14ac:dyDescent="0.35">
      <c r="V33298" s="17"/>
    </row>
    <row r="33299" spans="22:22" x14ac:dyDescent="0.35">
      <c r="V33299" s="17"/>
    </row>
    <row r="33300" spans="22:22" x14ac:dyDescent="0.35">
      <c r="V33300" s="17"/>
    </row>
    <row r="33301" spans="22:22" x14ac:dyDescent="0.35">
      <c r="V33301" s="17"/>
    </row>
    <row r="33302" spans="22:22" x14ac:dyDescent="0.35">
      <c r="V33302" s="17"/>
    </row>
    <row r="33303" spans="22:22" x14ac:dyDescent="0.35">
      <c r="V33303" s="17"/>
    </row>
    <row r="33304" spans="22:22" x14ac:dyDescent="0.35">
      <c r="V33304" s="17"/>
    </row>
    <row r="33305" spans="22:22" x14ac:dyDescent="0.35">
      <c r="V33305" s="17"/>
    </row>
    <row r="33306" spans="22:22" x14ac:dyDescent="0.35">
      <c r="V33306" s="17"/>
    </row>
    <row r="33307" spans="22:22" x14ac:dyDescent="0.35">
      <c r="V33307" s="17"/>
    </row>
    <row r="33308" spans="22:22" x14ac:dyDescent="0.35">
      <c r="V33308" s="17"/>
    </row>
    <row r="33309" spans="22:22" x14ac:dyDescent="0.35">
      <c r="V33309" s="17"/>
    </row>
    <row r="33310" spans="22:22" x14ac:dyDescent="0.35">
      <c r="V33310" s="17"/>
    </row>
    <row r="33311" spans="22:22" x14ac:dyDescent="0.35">
      <c r="V33311" s="17"/>
    </row>
    <row r="33312" spans="22:22" x14ac:dyDescent="0.35">
      <c r="V33312" s="17"/>
    </row>
    <row r="33313" spans="22:22" x14ac:dyDescent="0.35">
      <c r="V33313" s="17"/>
    </row>
    <row r="33314" spans="22:22" x14ac:dyDescent="0.35">
      <c r="V33314" s="17"/>
    </row>
    <row r="33315" spans="22:22" x14ac:dyDescent="0.35">
      <c r="V33315" s="17"/>
    </row>
    <row r="33316" spans="22:22" x14ac:dyDescent="0.35">
      <c r="V33316" s="17"/>
    </row>
    <row r="33317" spans="22:22" x14ac:dyDescent="0.35">
      <c r="V33317" s="17"/>
    </row>
    <row r="33318" spans="22:22" x14ac:dyDescent="0.35">
      <c r="V33318" s="17"/>
    </row>
    <row r="33319" spans="22:22" x14ac:dyDescent="0.35">
      <c r="V33319" s="17"/>
    </row>
    <row r="33320" spans="22:22" x14ac:dyDescent="0.35">
      <c r="V33320" s="17"/>
    </row>
    <row r="33321" spans="22:22" x14ac:dyDescent="0.35">
      <c r="V33321" s="17"/>
    </row>
    <row r="33322" spans="22:22" x14ac:dyDescent="0.35">
      <c r="V33322" s="17"/>
    </row>
    <row r="33323" spans="22:22" x14ac:dyDescent="0.35">
      <c r="V33323" s="17"/>
    </row>
    <row r="33324" spans="22:22" x14ac:dyDescent="0.35">
      <c r="V33324" s="17"/>
    </row>
    <row r="33325" spans="22:22" x14ac:dyDescent="0.35">
      <c r="V33325" s="17"/>
    </row>
    <row r="33326" spans="22:22" x14ac:dyDescent="0.35">
      <c r="V33326" s="17"/>
    </row>
    <row r="33327" spans="22:22" x14ac:dyDescent="0.35">
      <c r="V33327" s="17"/>
    </row>
    <row r="33328" spans="22:22" x14ac:dyDescent="0.35">
      <c r="V33328" s="17"/>
    </row>
    <row r="33329" spans="22:22" x14ac:dyDescent="0.35">
      <c r="V33329" s="17"/>
    </row>
    <row r="33330" spans="22:22" x14ac:dyDescent="0.35">
      <c r="V33330" s="17"/>
    </row>
    <row r="33331" spans="22:22" x14ac:dyDescent="0.35">
      <c r="V33331" s="17"/>
    </row>
    <row r="33332" spans="22:22" x14ac:dyDescent="0.35">
      <c r="V33332" s="17"/>
    </row>
    <row r="33333" spans="22:22" x14ac:dyDescent="0.35">
      <c r="V33333" s="17"/>
    </row>
    <row r="33334" spans="22:22" x14ac:dyDescent="0.35">
      <c r="V33334" s="17"/>
    </row>
    <row r="33335" spans="22:22" x14ac:dyDescent="0.35">
      <c r="V33335" s="17"/>
    </row>
    <row r="33336" spans="22:22" x14ac:dyDescent="0.35">
      <c r="V33336" s="17"/>
    </row>
    <row r="33337" spans="22:22" x14ac:dyDescent="0.35">
      <c r="V33337" s="17"/>
    </row>
    <row r="33338" spans="22:22" x14ac:dyDescent="0.35">
      <c r="V33338" s="17"/>
    </row>
    <row r="33339" spans="22:22" x14ac:dyDescent="0.35">
      <c r="V33339" s="17"/>
    </row>
    <row r="33340" spans="22:22" x14ac:dyDescent="0.35">
      <c r="V33340" s="17"/>
    </row>
    <row r="33341" spans="22:22" x14ac:dyDescent="0.35">
      <c r="V33341" s="17"/>
    </row>
    <row r="33342" spans="22:22" x14ac:dyDescent="0.35">
      <c r="V33342" s="17"/>
    </row>
    <row r="33343" spans="22:22" x14ac:dyDescent="0.35">
      <c r="V33343" s="17"/>
    </row>
    <row r="33344" spans="22:22" x14ac:dyDescent="0.35">
      <c r="V33344" s="17"/>
    </row>
    <row r="33345" spans="22:22" x14ac:dyDescent="0.35">
      <c r="V33345" s="17"/>
    </row>
    <row r="33346" spans="22:22" x14ac:dyDescent="0.35">
      <c r="V33346" s="17"/>
    </row>
    <row r="33347" spans="22:22" x14ac:dyDescent="0.35">
      <c r="V33347" s="17"/>
    </row>
    <row r="33348" spans="22:22" x14ac:dyDescent="0.35">
      <c r="V33348" s="17"/>
    </row>
    <row r="33349" spans="22:22" x14ac:dyDescent="0.35">
      <c r="V33349" s="17"/>
    </row>
    <row r="33350" spans="22:22" x14ac:dyDescent="0.35">
      <c r="V33350" s="17"/>
    </row>
    <row r="33351" spans="22:22" x14ac:dyDescent="0.35">
      <c r="V33351" s="17"/>
    </row>
    <row r="33352" spans="22:22" x14ac:dyDescent="0.35">
      <c r="V33352" s="17"/>
    </row>
    <row r="33353" spans="22:22" x14ac:dyDescent="0.35">
      <c r="V33353" s="17"/>
    </row>
    <row r="33354" spans="22:22" x14ac:dyDescent="0.35">
      <c r="V33354" s="17"/>
    </row>
    <row r="33355" spans="22:22" x14ac:dyDescent="0.35">
      <c r="V33355" s="17"/>
    </row>
    <row r="33356" spans="22:22" x14ac:dyDescent="0.35">
      <c r="V33356" s="17"/>
    </row>
    <row r="33357" spans="22:22" x14ac:dyDescent="0.35">
      <c r="V33357" s="17"/>
    </row>
    <row r="33358" spans="22:22" x14ac:dyDescent="0.35">
      <c r="V33358" s="17"/>
    </row>
    <row r="33359" spans="22:22" x14ac:dyDescent="0.35">
      <c r="V33359" s="17"/>
    </row>
    <row r="33360" spans="22:22" x14ac:dyDescent="0.35">
      <c r="V33360" s="17"/>
    </row>
    <row r="33361" spans="22:22" x14ac:dyDescent="0.35">
      <c r="V33361" s="17"/>
    </row>
    <row r="33362" spans="22:22" x14ac:dyDescent="0.35">
      <c r="V33362" s="17"/>
    </row>
    <row r="33363" spans="22:22" x14ac:dyDescent="0.35">
      <c r="V33363" s="17"/>
    </row>
    <row r="33364" spans="22:22" x14ac:dyDescent="0.35">
      <c r="V33364" s="17"/>
    </row>
    <row r="33365" spans="22:22" x14ac:dyDescent="0.35">
      <c r="V33365" s="17"/>
    </row>
    <row r="33366" spans="22:22" x14ac:dyDescent="0.35">
      <c r="V33366" s="17"/>
    </row>
    <row r="33367" spans="22:22" x14ac:dyDescent="0.35">
      <c r="V33367" s="17"/>
    </row>
    <row r="33368" spans="22:22" x14ac:dyDescent="0.35">
      <c r="V33368" s="17"/>
    </row>
    <row r="33369" spans="22:22" x14ac:dyDescent="0.35">
      <c r="V33369" s="17"/>
    </row>
    <row r="33370" spans="22:22" x14ac:dyDescent="0.35">
      <c r="V33370" s="17"/>
    </row>
    <row r="33371" spans="22:22" x14ac:dyDescent="0.35">
      <c r="V33371" s="17"/>
    </row>
    <row r="33372" spans="22:22" x14ac:dyDescent="0.35">
      <c r="V33372" s="17"/>
    </row>
    <row r="33373" spans="22:22" x14ac:dyDescent="0.35">
      <c r="V33373" s="17"/>
    </row>
    <row r="33374" spans="22:22" x14ac:dyDescent="0.35">
      <c r="V33374" s="17"/>
    </row>
    <row r="33375" spans="22:22" x14ac:dyDescent="0.35">
      <c r="V33375" s="17"/>
    </row>
    <row r="33376" spans="22:22" x14ac:dyDescent="0.35">
      <c r="V33376" s="17"/>
    </row>
    <row r="33377" spans="22:22" x14ac:dyDescent="0.35">
      <c r="V33377" s="17"/>
    </row>
    <row r="33378" spans="22:22" x14ac:dyDescent="0.35">
      <c r="V33378" s="17"/>
    </row>
    <row r="33379" spans="22:22" x14ac:dyDescent="0.35">
      <c r="V33379" s="17"/>
    </row>
    <row r="33380" spans="22:22" x14ac:dyDescent="0.35">
      <c r="V33380" s="17"/>
    </row>
    <row r="33381" spans="22:22" x14ac:dyDescent="0.35">
      <c r="V33381" s="17"/>
    </row>
    <row r="33382" spans="22:22" x14ac:dyDescent="0.35">
      <c r="V33382" s="17"/>
    </row>
    <row r="33383" spans="22:22" x14ac:dyDescent="0.35">
      <c r="V33383" s="17"/>
    </row>
    <row r="33384" spans="22:22" x14ac:dyDescent="0.35">
      <c r="V33384" s="17"/>
    </row>
    <row r="33385" spans="22:22" x14ac:dyDescent="0.35">
      <c r="V33385" s="17"/>
    </row>
    <row r="33386" spans="22:22" x14ac:dyDescent="0.35">
      <c r="V33386" s="17"/>
    </row>
    <row r="33387" spans="22:22" x14ac:dyDescent="0.35">
      <c r="V33387" s="17"/>
    </row>
    <row r="33388" spans="22:22" x14ac:dyDescent="0.35">
      <c r="V33388" s="17"/>
    </row>
    <row r="33389" spans="22:22" x14ac:dyDescent="0.35">
      <c r="V33389" s="17"/>
    </row>
    <row r="33390" spans="22:22" x14ac:dyDescent="0.35">
      <c r="V33390" s="17"/>
    </row>
    <row r="33391" spans="22:22" x14ac:dyDescent="0.35">
      <c r="V33391" s="17"/>
    </row>
    <row r="33392" spans="22:22" x14ac:dyDescent="0.35">
      <c r="V33392" s="17"/>
    </row>
    <row r="33393" spans="22:22" x14ac:dyDescent="0.35">
      <c r="V33393" s="17"/>
    </row>
    <row r="33394" spans="22:22" x14ac:dyDescent="0.35">
      <c r="V33394" s="17"/>
    </row>
    <row r="33395" spans="22:22" x14ac:dyDescent="0.35">
      <c r="V33395" s="17"/>
    </row>
    <row r="33396" spans="22:22" x14ac:dyDescent="0.35">
      <c r="V33396" s="17"/>
    </row>
    <row r="33397" spans="22:22" x14ac:dyDescent="0.35">
      <c r="V33397" s="17"/>
    </row>
    <row r="33398" spans="22:22" x14ac:dyDescent="0.35">
      <c r="V33398" s="17"/>
    </row>
    <row r="33399" spans="22:22" x14ac:dyDescent="0.35">
      <c r="V33399" s="17"/>
    </row>
    <row r="33400" spans="22:22" x14ac:dyDescent="0.35">
      <c r="V33400" s="17"/>
    </row>
    <row r="33401" spans="22:22" x14ac:dyDescent="0.35">
      <c r="V33401" s="17"/>
    </row>
    <row r="33402" spans="22:22" x14ac:dyDescent="0.35">
      <c r="V33402" s="17"/>
    </row>
    <row r="33403" spans="22:22" x14ac:dyDescent="0.35">
      <c r="V33403" s="17"/>
    </row>
    <row r="33404" spans="22:22" x14ac:dyDescent="0.35">
      <c r="V33404" s="17"/>
    </row>
    <row r="33405" spans="22:22" x14ac:dyDescent="0.35">
      <c r="V33405" s="17"/>
    </row>
    <row r="33406" spans="22:22" x14ac:dyDescent="0.35">
      <c r="V33406" s="17"/>
    </row>
    <row r="33407" spans="22:22" x14ac:dyDescent="0.35">
      <c r="V33407" s="17"/>
    </row>
    <row r="33408" spans="22:22" x14ac:dyDescent="0.35">
      <c r="V33408" s="17"/>
    </row>
    <row r="33409" spans="22:22" x14ac:dyDescent="0.35">
      <c r="V33409" s="17"/>
    </row>
    <row r="33410" spans="22:22" x14ac:dyDescent="0.35">
      <c r="V33410" s="17"/>
    </row>
    <row r="33411" spans="22:22" x14ac:dyDescent="0.35">
      <c r="V33411" s="17"/>
    </row>
    <row r="33412" spans="22:22" x14ac:dyDescent="0.35">
      <c r="V33412" s="17"/>
    </row>
    <row r="33413" spans="22:22" x14ac:dyDescent="0.35">
      <c r="V33413" s="17"/>
    </row>
    <row r="33414" spans="22:22" x14ac:dyDescent="0.35">
      <c r="V33414" s="17"/>
    </row>
    <row r="33415" spans="22:22" x14ac:dyDescent="0.35">
      <c r="V33415" s="17"/>
    </row>
    <row r="33416" spans="22:22" x14ac:dyDescent="0.35">
      <c r="V33416" s="17"/>
    </row>
    <row r="33417" spans="22:22" x14ac:dyDescent="0.35">
      <c r="V33417" s="17"/>
    </row>
    <row r="33418" spans="22:22" x14ac:dyDescent="0.35">
      <c r="V33418" s="17"/>
    </row>
    <row r="33419" spans="22:22" x14ac:dyDescent="0.35">
      <c r="V33419" s="17"/>
    </row>
    <row r="33420" spans="22:22" x14ac:dyDescent="0.35">
      <c r="V33420" s="17"/>
    </row>
    <row r="33421" spans="22:22" x14ac:dyDescent="0.35">
      <c r="V33421" s="17"/>
    </row>
    <row r="33422" spans="22:22" x14ac:dyDescent="0.35">
      <c r="V33422" s="17"/>
    </row>
    <row r="33423" spans="22:22" x14ac:dyDescent="0.35">
      <c r="V33423" s="17"/>
    </row>
    <row r="33424" spans="22:22" x14ac:dyDescent="0.35">
      <c r="V33424" s="17"/>
    </row>
    <row r="33425" spans="22:22" x14ac:dyDescent="0.35">
      <c r="V33425" s="17"/>
    </row>
    <row r="33426" spans="22:22" x14ac:dyDescent="0.35">
      <c r="V33426" s="17"/>
    </row>
    <row r="33427" spans="22:22" x14ac:dyDescent="0.35">
      <c r="V33427" s="17"/>
    </row>
    <row r="33428" spans="22:22" x14ac:dyDescent="0.35">
      <c r="V33428" s="17"/>
    </row>
    <row r="33429" spans="22:22" x14ac:dyDescent="0.35">
      <c r="V33429" s="17"/>
    </row>
    <row r="33430" spans="22:22" x14ac:dyDescent="0.35">
      <c r="V33430" s="17"/>
    </row>
    <row r="33431" spans="22:22" x14ac:dyDescent="0.35">
      <c r="V33431" s="17"/>
    </row>
    <row r="33432" spans="22:22" x14ac:dyDescent="0.35">
      <c r="V33432" s="17"/>
    </row>
    <row r="33433" spans="22:22" x14ac:dyDescent="0.35">
      <c r="V33433" s="17"/>
    </row>
    <row r="33434" spans="22:22" x14ac:dyDescent="0.35">
      <c r="V33434" s="17"/>
    </row>
    <row r="33435" spans="22:22" x14ac:dyDescent="0.35">
      <c r="V33435" s="17"/>
    </row>
    <row r="33436" spans="22:22" x14ac:dyDescent="0.35">
      <c r="V33436" s="17"/>
    </row>
    <row r="33437" spans="22:22" x14ac:dyDescent="0.35">
      <c r="V33437" s="17"/>
    </row>
    <row r="33438" spans="22:22" x14ac:dyDescent="0.35">
      <c r="V33438" s="17"/>
    </row>
    <row r="33439" spans="22:22" x14ac:dyDescent="0.35">
      <c r="V33439" s="17"/>
    </row>
    <row r="33440" spans="22:22" x14ac:dyDescent="0.35">
      <c r="V33440" s="17"/>
    </row>
    <row r="33441" spans="22:22" x14ac:dyDescent="0.35">
      <c r="V33441" s="17"/>
    </row>
    <row r="33442" spans="22:22" x14ac:dyDescent="0.35">
      <c r="V33442" s="17"/>
    </row>
    <row r="33443" spans="22:22" x14ac:dyDescent="0.35">
      <c r="V33443" s="17"/>
    </row>
    <row r="33444" spans="22:22" x14ac:dyDescent="0.35">
      <c r="V33444" s="17"/>
    </row>
    <row r="33445" spans="22:22" x14ac:dyDescent="0.35">
      <c r="V33445" s="17"/>
    </row>
    <row r="33446" spans="22:22" x14ac:dyDescent="0.35">
      <c r="V33446" s="17"/>
    </row>
    <row r="33447" spans="22:22" x14ac:dyDescent="0.35">
      <c r="V33447" s="17"/>
    </row>
    <row r="33448" spans="22:22" x14ac:dyDescent="0.35">
      <c r="V33448" s="17"/>
    </row>
    <row r="33449" spans="22:22" x14ac:dyDescent="0.35">
      <c r="V33449" s="17"/>
    </row>
    <row r="33450" spans="22:22" x14ac:dyDescent="0.35">
      <c r="V33450" s="17"/>
    </row>
    <row r="33451" spans="22:22" x14ac:dyDescent="0.35">
      <c r="V33451" s="17"/>
    </row>
    <row r="33452" spans="22:22" x14ac:dyDescent="0.35">
      <c r="V33452" s="17"/>
    </row>
    <row r="33453" spans="22:22" x14ac:dyDescent="0.35">
      <c r="V33453" s="17"/>
    </row>
    <row r="33454" spans="22:22" x14ac:dyDescent="0.35">
      <c r="V33454" s="17"/>
    </row>
    <row r="33455" spans="22:22" x14ac:dyDescent="0.35">
      <c r="V33455" s="17"/>
    </row>
    <row r="33456" spans="22:22" x14ac:dyDescent="0.35">
      <c r="V33456" s="17"/>
    </row>
    <row r="33457" spans="22:22" x14ac:dyDescent="0.35">
      <c r="V33457" s="17"/>
    </row>
    <row r="33458" spans="22:22" x14ac:dyDescent="0.35">
      <c r="V33458" s="17"/>
    </row>
    <row r="33459" spans="22:22" x14ac:dyDescent="0.35">
      <c r="V33459" s="17"/>
    </row>
    <row r="33460" spans="22:22" x14ac:dyDescent="0.35">
      <c r="V33460" s="17"/>
    </row>
    <row r="33461" spans="22:22" x14ac:dyDescent="0.35">
      <c r="V33461" s="17"/>
    </row>
    <row r="33462" spans="22:22" x14ac:dyDescent="0.35">
      <c r="V33462" s="17"/>
    </row>
    <row r="33463" spans="22:22" x14ac:dyDescent="0.35">
      <c r="V33463" s="17"/>
    </row>
    <row r="33464" spans="22:22" x14ac:dyDescent="0.35">
      <c r="V33464" s="17"/>
    </row>
    <row r="33465" spans="22:22" x14ac:dyDescent="0.35">
      <c r="V33465" s="17"/>
    </row>
    <row r="33466" spans="22:22" x14ac:dyDescent="0.35">
      <c r="V33466" s="17"/>
    </row>
    <row r="33467" spans="22:22" x14ac:dyDescent="0.35">
      <c r="V33467" s="17"/>
    </row>
    <row r="33468" spans="22:22" x14ac:dyDescent="0.35">
      <c r="V33468" s="17"/>
    </row>
    <row r="33469" spans="22:22" x14ac:dyDescent="0.35">
      <c r="V33469" s="17"/>
    </row>
    <row r="33470" spans="22:22" x14ac:dyDescent="0.35">
      <c r="V33470" s="17"/>
    </row>
    <row r="33471" spans="22:22" x14ac:dyDescent="0.35">
      <c r="V33471" s="17"/>
    </row>
    <row r="33472" spans="22:22" x14ac:dyDescent="0.35">
      <c r="V33472" s="17"/>
    </row>
    <row r="33473" spans="22:22" x14ac:dyDescent="0.35">
      <c r="V33473" s="17"/>
    </row>
    <row r="33474" spans="22:22" x14ac:dyDescent="0.35">
      <c r="V33474" s="17"/>
    </row>
    <row r="33475" spans="22:22" x14ac:dyDescent="0.35">
      <c r="V33475" s="17"/>
    </row>
    <row r="33476" spans="22:22" x14ac:dyDescent="0.35">
      <c r="V33476" s="17"/>
    </row>
    <row r="33477" spans="22:22" x14ac:dyDescent="0.35">
      <c r="V33477" s="17"/>
    </row>
    <row r="33478" spans="22:22" x14ac:dyDescent="0.35">
      <c r="V33478" s="17"/>
    </row>
    <row r="33479" spans="22:22" x14ac:dyDescent="0.35">
      <c r="V33479" s="17"/>
    </row>
    <row r="33480" spans="22:22" x14ac:dyDescent="0.35">
      <c r="V33480" s="17"/>
    </row>
    <row r="33481" spans="22:22" x14ac:dyDescent="0.35">
      <c r="V33481" s="17"/>
    </row>
    <row r="33482" spans="22:22" x14ac:dyDescent="0.35">
      <c r="V33482" s="17"/>
    </row>
    <row r="33483" spans="22:22" x14ac:dyDescent="0.35">
      <c r="V33483" s="17"/>
    </row>
    <row r="33484" spans="22:22" x14ac:dyDescent="0.35">
      <c r="V33484" s="17"/>
    </row>
    <row r="33485" spans="22:22" x14ac:dyDescent="0.35">
      <c r="V33485" s="17"/>
    </row>
    <row r="33486" spans="22:22" x14ac:dyDescent="0.35">
      <c r="V33486" s="17"/>
    </row>
    <row r="33487" spans="22:22" x14ac:dyDescent="0.35">
      <c r="V33487" s="17"/>
    </row>
    <row r="33488" spans="22:22" x14ac:dyDescent="0.35">
      <c r="V33488" s="17"/>
    </row>
    <row r="33489" spans="22:22" x14ac:dyDescent="0.35">
      <c r="V33489" s="17"/>
    </row>
    <row r="33490" spans="22:22" x14ac:dyDescent="0.35">
      <c r="V33490" s="17"/>
    </row>
    <row r="33491" spans="22:22" x14ac:dyDescent="0.35">
      <c r="V33491" s="17"/>
    </row>
    <row r="33492" spans="22:22" x14ac:dyDescent="0.35">
      <c r="V33492" s="17"/>
    </row>
    <row r="33493" spans="22:22" x14ac:dyDescent="0.35">
      <c r="V33493" s="17"/>
    </row>
    <row r="33494" spans="22:22" x14ac:dyDescent="0.35">
      <c r="V33494" s="17"/>
    </row>
    <row r="33495" spans="22:22" x14ac:dyDescent="0.35">
      <c r="V33495" s="17"/>
    </row>
    <row r="33496" spans="22:22" x14ac:dyDescent="0.35">
      <c r="V33496" s="17"/>
    </row>
    <row r="33497" spans="22:22" x14ac:dyDescent="0.35">
      <c r="V33497" s="17"/>
    </row>
    <row r="33498" spans="22:22" x14ac:dyDescent="0.35">
      <c r="V33498" s="17"/>
    </row>
    <row r="33499" spans="22:22" x14ac:dyDescent="0.35">
      <c r="V33499" s="17"/>
    </row>
    <row r="33500" spans="22:22" x14ac:dyDescent="0.35">
      <c r="V33500" s="17"/>
    </row>
    <row r="33501" spans="22:22" x14ac:dyDescent="0.35">
      <c r="V33501" s="17"/>
    </row>
    <row r="33502" spans="22:22" x14ac:dyDescent="0.35">
      <c r="V33502" s="17"/>
    </row>
    <row r="33503" spans="22:22" x14ac:dyDescent="0.35">
      <c r="V33503" s="17"/>
    </row>
    <row r="33504" spans="22:22" x14ac:dyDescent="0.35">
      <c r="V33504" s="17"/>
    </row>
    <row r="33505" spans="22:22" x14ac:dyDescent="0.35">
      <c r="V33505" s="17"/>
    </row>
    <row r="33506" spans="22:22" x14ac:dyDescent="0.35">
      <c r="V33506" s="17"/>
    </row>
    <row r="33507" spans="22:22" x14ac:dyDescent="0.35">
      <c r="V33507" s="17"/>
    </row>
    <row r="33508" spans="22:22" x14ac:dyDescent="0.35">
      <c r="V33508" s="17"/>
    </row>
    <row r="33509" spans="22:22" x14ac:dyDescent="0.35">
      <c r="V33509" s="17"/>
    </row>
    <row r="33510" spans="22:22" x14ac:dyDescent="0.35">
      <c r="V33510" s="17"/>
    </row>
    <row r="33511" spans="22:22" x14ac:dyDescent="0.35">
      <c r="V33511" s="17"/>
    </row>
    <row r="33512" spans="22:22" x14ac:dyDescent="0.35">
      <c r="V33512" s="17"/>
    </row>
    <row r="33513" spans="22:22" x14ac:dyDescent="0.35">
      <c r="V33513" s="17"/>
    </row>
    <row r="33514" spans="22:22" x14ac:dyDescent="0.35">
      <c r="V33514" s="17"/>
    </row>
    <row r="33515" spans="22:22" x14ac:dyDescent="0.35">
      <c r="V33515" s="17"/>
    </row>
    <row r="33516" spans="22:22" x14ac:dyDescent="0.35">
      <c r="V33516" s="17"/>
    </row>
    <row r="33517" spans="22:22" x14ac:dyDescent="0.35">
      <c r="V33517" s="17"/>
    </row>
    <row r="33518" spans="22:22" x14ac:dyDescent="0.35">
      <c r="V33518" s="17"/>
    </row>
    <row r="33519" spans="22:22" x14ac:dyDescent="0.35">
      <c r="V33519" s="17"/>
    </row>
    <row r="33520" spans="22:22" x14ac:dyDescent="0.35">
      <c r="V33520" s="17"/>
    </row>
    <row r="33521" spans="22:22" x14ac:dyDescent="0.35">
      <c r="V33521" s="17"/>
    </row>
    <row r="33522" spans="22:22" x14ac:dyDescent="0.35">
      <c r="V33522" s="17"/>
    </row>
    <row r="33523" spans="22:22" x14ac:dyDescent="0.35">
      <c r="V33523" s="17"/>
    </row>
    <row r="33524" spans="22:22" x14ac:dyDescent="0.35">
      <c r="V33524" s="17"/>
    </row>
    <row r="33525" spans="22:22" x14ac:dyDescent="0.35">
      <c r="V33525" s="17"/>
    </row>
    <row r="33526" spans="22:22" x14ac:dyDescent="0.35">
      <c r="V33526" s="17"/>
    </row>
    <row r="33527" spans="22:22" x14ac:dyDescent="0.35">
      <c r="V33527" s="17"/>
    </row>
    <row r="33528" spans="22:22" x14ac:dyDescent="0.35">
      <c r="V33528" s="17"/>
    </row>
    <row r="33529" spans="22:22" x14ac:dyDescent="0.35">
      <c r="V33529" s="17"/>
    </row>
    <row r="33530" spans="22:22" x14ac:dyDescent="0.35">
      <c r="V33530" s="17"/>
    </row>
    <row r="33531" spans="22:22" x14ac:dyDescent="0.35">
      <c r="V33531" s="17"/>
    </row>
    <row r="33532" spans="22:22" x14ac:dyDescent="0.35">
      <c r="V33532" s="17"/>
    </row>
    <row r="33533" spans="22:22" x14ac:dyDescent="0.35">
      <c r="V33533" s="17"/>
    </row>
    <row r="33534" spans="22:22" x14ac:dyDescent="0.35">
      <c r="V33534" s="17"/>
    </row>
    <row r="33535" spans="22:22" x14ac:dyDescent="0.35">
      <c r="V33535" s="17"/>
    </row>
    <row r="33536" spans="22:22" x14ac:dyDescent="0.35">
      <c r="V33536" s="17"/>
    </row>
    <row r="33537" spans="22:22" x14ac:dyDescent="0.35">
      <c r="V33537" s="17"/>
    </row>
    <row r="33538" spans="22:22" x14ac:dyDescent="0.35">
      <c r="V33538" s="17"/>
    </row>
    <row r="33539" spans="22:22" x14ac:dyDescent="0.35">
      <c r="V33539" s="17"/>
    </row>
    <row r="33540" spans="22:22" x14ac:dyDescent="0.35">
      <c r="V33540" s="17"/>
    </row>
    <row r="33541" spans="22:22" x14ac:dyDescent="0.35">
      <c r="V33541" s="17"/>
    </row>
    <row r="33542" spans="22:22" x14ac:dyDescent="0.35">
      <c r="V33542" s="17"/>
    </row>
    <row r="33543" spans="22:22" x14ac:dyDescent="0.35">
      <c r="V33543" s="17"/>
    </row>
    <row r="33544" spans="22:22" x14ac:dyDescent="0.35">
      <c r="V33544" s="17"/>
    </row>
    <row r="33545" spans="22:22" x14ac:dyDescent="0.35">
      <c r="V33545" s="17"/>
    </row>
    <row r="33546" spans="22:22" x14ac:dyDescent="0.35">
      <c r="V33546" s="17"/>
    </row>
    <row r="33547" spans="22:22" x14ac:dyDescent="0.35">
      <c r="V33547" s="17"/>
    </row>
    <row r="33548" spans="22:22" x14ac:dyDescent="0.35">
      <c r="V33548" s="17"/>
    </row>
    <row r="33549" spans="22:22" x14ac:dyDescent="0.35">
      <c r="V33549" s="17"/>
    </row>
    <row r="33550" spans="22:22" x14ac:dyDescent="0.35">
      <c r="V33550" s="17"/>
    </row>
    <row r="33551" spans="22:22" x14ac:dyDescent="0.35">
      <c r="V33551" s="17"/>
    </row>
    <row r="33552" spans="22:22" x14ac:dyDescent="0.35">
      <c r="V33552" s="17"/>
    </row>
    <row r="33553" spans="22:22" x14ac:dyDescent="0.35">
      <c r="V33553" s="17"/>
    </row>
    <row r="33554" spans="22:22" x14ac:dyDescent="0.35">
      <c r="V33554" s="17"/>
    </row>
    <row r="33555" spans="22:22" x14ac:dyDescent="0.35">
      <c r="V33555" s="17"/>
    </row>
    <row r="33556" spans="22:22" x14ac:dyDescent="0.35">
      <c r="V33556" s="17"/>
    </row>
    <row r="33557" spans="22:22" x14ac:dyDescent="0.35">
      <c r="V33557" s="17"/>
    </row>
    <row r="33558" spans="22:22" x14ac:dyDescent="0.35">
      <c r="V33558" s="17"/>
    </row>
    <row r="33559" spans="22:22" x14ac:dyDescent="0.35">
      <c r="V33559" s="17"/>
    </row>
    <row r="33560" spans="22:22" x14ac:dyDescent="0.35">
      <c r="V33560" s="17"/>
    </row>
    <row r="33561" spans="22:22" x14ac:dyDescent="0.35">
      <c r="V33561" s="17"/>
    </row>
    <row r="33562" spans="22:22" x14ac:dyDescent="0.35">
      <c r="V33562" s="17"/>
    </row>
    <row r="33563" spans="22:22" x14ac:dyDescent="0.35">
      <c r="V33563" s="17"/>
    </row>
    <row r="33564" spans="22:22" x14ac:dyDescent="0.35">
      <c r="V33564" s="17"/>
    </row>
    <row r="33565" spans="22:22" x14ac:dyDescent="0.35">
      <c r="V33565" s="17"/>
    </row>
    <row r="33566" spans="22:22" x14ac:dyDescent="0.35">
      <c r="V33566" s="17"/>
    </row>
    <row r="33567" spans="22:22" x14ac:dyDescent="0.35">
      <c r="V33567" s="17"/>
    </row>
    <row r="33568" spans="22:22" x14ac:dyDescent="0.35">
      <c r="V33568" s="17"/>
    </row>
    <row r="33569" spans="22:22" x14ac:dyDescent="0.35">
      <c r="V33569" s="17"/>
    </row>
    <row r="33570" spans="22:22" x14ac:dyDescent="0.35">
      <c r="V33570" s="17"/>
    </row>
    <row r="33571" spans="22:22" x14ac:dyDescent="0.35">
      <c r="V33571" s="17"/>
    </row>
    <row r="33572" spans="22:22" x14ac:dyDescent="0.35">
      <c r="V33572" s="17"/>
    </row>
    <row r="33573" spans="22:22" x14ac:dyDescent="0.35">
      <c r="V33573" s="17"/>
    </row>
    <row r="33574" spans="22:22" x14ac:dyDescent="0.35">
      <c r="V33574" s="17"/>
    </row>
    <row r="33575" spans="22:22" x14ac:dyDescent="0.35">
      <c r="V33575" s="17"/>
    </row>
    <row r="33576" spans="22:22" x14ac:dyDescent="0.35">
      <c r="V33576" s="17"/>
    </row>
    <row r="33577" spans="22:22" x14ac:dyDescent="0.35">
      <c r="V33577" s="17"/>
    </row>
    <row r="33578" spans="22:22" x14ac:dyDescent="0.35">
      <c r="V33578" s="17"/>
    </row>
    <row r="33579" spans="22:22" x14ac:dyDescent="0.35">
      <c r="V33579" s="17"/>
    </row>
    <row r="33580" spans="22:22" x14ac:dyDescent="0.35">
      <c r="V33580" s="17"/>
    </row>
    <row r="33581" spans="22:22" x14ac:dyDescent="0.35">
      <c r="V33581" s="17"/>
    </row>
    <row r="33582" spans="22:22" x14ac:dyDescent="0.35">
      <c r="V33582" s="17"/>
    </row>
    <row r="33583" spans="22:22" x14ac:dyDescent="0.35">
      <c r="V33583" s="17"/>
    </row>
    <row r="33584" spans="22:22" x14ac:dyDescent="0.35">
      <c r="V33584" s="17"/>
    </row>
    <row r="33585" spans="22:22" x14ac:dyDescent="0.35">
      <c r="V33585" s="17"/>
    </row>
    <row r="33586" spans="22:22" x14ac:dyDescent="0.35">
      <c r="V33586" s="17"/>
    </row>
    <row r="33587" spans="22:22" x14ac:dyDescent="0.35">
      <c r="V33587" s="17"/>
    </row>
    <row r="33588" spans="22:22" x14ac:dyDescent="0.35">
      <c r="V33588" s="17"/>
    </row>
    <row r="33589" spans="22:22" x14ac:dyDescent="0.35">
      <c r="V33589" s="17"/>
    </row>
    <row r="33590" spans="22:22" x14ac:dyDescent="0.35">
      <c r="V33590" s="17"/>
    </row>
    <row r="33591" spans="22:22" x14ac:dyDescent="0.35">
      <c r="V33591" s="17"/>
    </row>
    <row r="33592" spans="22:22" x14ac:dyDescent="0.35">
      <c r="V33592" s="17"/>
    </row>
    <row r="33593" spans="22:22" x14ac:dyDescent="0.35">
      <c r="V33593" s="17"/>
    </row>
    <row r="33594" spans="22:22" x14ac:dyDescent="0.35">
      <c r="V33594" s="17"/>
    </row>
    <row r="33595" spans="22:22" x14ac:dyDescent="0.35">
      <c r="V33595" s="17"/>
    </row>
    <row r="33596" spans="22:22" x14ac:dyDescent="0.35">
      <c r="V33596" s="17"/>
    </row>
    <row r="33597" spans="22:22" x14ac:dyDescent="0.35">
      <c r="V33597" s="17"/>
    </row>
    <row r="33598" spans="22:22" x14ac:dyDescent="0.35">
      <c r="V33598" s="17"/>
    </row>
    <row r="33599" spans="22:22" x14ac:dyDescent="0.35">
      <c r="V33599" s="17"/>
    </row>
    <row r="33600" spans="22:22" x14ac:dyDescent="0.35">
      <c r="V33600" s="17"/>
    </row>
    <row r="33601" spans="22:22" x14ac:dyDescent="0.35">
      <c r="V33601" s="17"/>
    </row>
    <row r="33602" spans="22:22" x14ac:dyDescent="0.35">
      <c r="V33602" s="17"/>
    </row>
    <row r="33603" spans="22:22" x14ac:dyDescent="0.35">
      <c r="V33603" s="17"/>
    </row>
    <row r="33604" spans="22:22" x14ac:dyDescent="0.35">
      <c r="V33604" s="17"/>
    </row>
    <row r="33605" spans="22:22" x14ac:dyDescent="0.35">
      <c r="V33605" s="17"/>
    </row>
    <row r="33606" spans="22:22" x14ac:dyDescent="0.35">
      <c r="V33606" s="17"/>
    </row>
    <row r="33607" spans="22:22" x14ac:dyDescent="0.35">
      <c r="V33607" s="17"/>
    </row>
    <row r="33608" spans="22:22" x14ac:dyDescent="0.35">
      <c r="V33608" s="17"/>
    </row>
    <row r="33609" spans="22:22" x14ac:dyDescent="0.35">
      <c r="V33609" s="17"/>
    </row>
    <row r="33610" spans="22:22" x14ac:dyDescent="0.35">
      <c r="V33610" s="17"/>
    </row>
    <row r="33611" spans="22:22" x14ac:dyDescent="0.35">
      <c r="V33611" s="17"/>
    </row>
    <row r="33612" spans="22:22" x14ac:dyDescent="0.35">
      <c r="V33612" s="17"/>
    </row>
    <row r="33613" spans="22:22" x14ac:dyDescent="0.35">
      <c r="V33613" s="17"/>
    </row>
    <row r="33614" spans="22:22" x14ac:dyDescent="0.35">
      <c r="V33614" s="17"/>
    </row>
    <row r="33615" spans="22:22" x14ac:dyDescent="0.35">
      <c r="V33615" s="17"/>
    </row>
    <row r="33616" spans="22:22" x14ac:dyDescent="0.35">
      <c r="V33616" s="17"/>
    </row>
    <row r="33617" spans="22:22" x14ac:dyDescent="0.35">
      <c r="V33617" s="17"/>
    </row>
    <row r="33618" spans="22:22" x14ac:dyDescent="0.35">
      <c r="V33618" s="17"/>
    </row>
    <row r="33619" spans="22:22" x14ac:dyDescent="0.35">
      <c r="V33619" s="17"/>
    </row>
    <row r="33620" spans="22:22" x14ac:dyDescent="0.35">
      <c r="V33620" s="17"/>
    </row>
    <row r="33621" spans="22:22" x14ac:dyDescent="0.35">
      <c r="V33621" s="17"/>
    </row>
    <row r="33622" spans="22:22" x14ac:dyDescent="0.35">
      <c r="V33622" s="17"/>
    </row>
    <row r="33623" spans="22:22" x14ac:dyDescent="0.35">
      <c r="V33623" s="17"/>
    </row>
    <row r="33624" spans="22:22" x14ac:dyDescent="0.35">
      <c r="V33624" s="17"/>
    </row>
    <row r="33625" spans="22:22" x14ac:dyDescent="0.35">
      <c r="V33625" s="17"/>
    </row>
    <row r="33626" spans="22:22" x14ac:dyDescent="0.35">
      <c r="V33626" s="17"/>
    </row>
    <row r="33627" spans="22:22" x14ac:dyDescent="0.35">
      <c r="V33627" s="17"/>
    </row>
    <row r="33628" spans="22:22" x14ac:dyDescent="0.35">
      <c r="V33628" s="17"/>
    </row>
    <row r="33629" spans="22:22" x14ac:dyDescent="0.35">
      <c r="V33629" s="17"/>
    </row>
    <row r="33630" spans="22:22" x14ac:dyDescent="0.35">
      <c r="V33630" s="17"/>
    </row>
    <row r="33631" spans="22:22" x14ac:dyDescent="0.35">
      <c r="V33631" s="17"/>
    </row>
    <row r="33632" spans="22:22" x14ac:dyDescent="0.35">
      <c r="V33632" s="17"/>
    </row>
    <row r="33633" spans="22:22" x14ac:dyDescent="0.35">
      <c r="V33633" s="17"/>
    </row>
    <row r="33634" spans="22:22" x14ac:dyDescent="0.35">
      <c r="V33634" s="17"/>
    </row>
    <row r="33635" spans="22:22" x14ac:dyDescent="0.35">
      <c r="V33635" s="17"/>
    </row>
    <row r="33636" spans="22:22" x14ac:dyDescent="0.35">
      <c r="V33636" s="17"/>
    </row>
    <row r="33637" spans="22:22" x14ac:dyDescent="0.35">
      <c r="V33637" s="17"/>
    </row>
    <row r="33638" spans="22:22" x14ac:dyDescent="0.35">
      <c r="V33638" s="17"/>
    </row>
    <row r="33639" spans="22:22" x14ac:dyDescent="0.35">
      <c r="V33639" s="17"/>
    </row>
    <row r="33640" spans="22:22" x14ac:dyDescent="0.35">
      <c r="V33640" s="17"/>
    </row>
    <row r="33641" spans="22:22" x14ac:dyDescent="0.35">
      <c r="V33641" s="17"/>
    </row>
    <row r="33642" spans="22:22" x14ac:dyDescent="0.35">
      <c r="V33642" s="17"/>
    </row>
    <row r="33643" spans="22:22" x14ac:dyDescent="0.35">
      <c r="V33643" s="17"/>
    </row>
    <row r="33644" spans="22:22" x14ac:dyDescent="0.35">
      <c r="V33644" s="17"/>
    </row>
    <row r="33645" spans="22:22" x14ac:dyDescent="0.35">
      <c r="V33645" s="17"/>
    </row>
    <row r="33646" spans="22:22" x14ac:dyDescent="0.35">
      <c r="V33646" s="17"/>
    </row>
    <row r="33647" spans="22:22" x14ac:dyDescent="0.35">
      <c r="V33647" s="17"/>
    </row>
    <row r="33648" spans="22:22" x14ac:dyDescent="0.35">
      <c r="V33648" s="17"/>
    </row>
    <row r="33649" spans="22:22" x14ac:dyDescent="0.35">
      <c r="V33649" s="17"/>
    </row>
    <row r="33650" spans="22:22" x14ac:dyDescent="0.35">
      <c r="V33650" s="17"/>
    </row>
    <row r="33651" spans="22:22" x14ac:dyDescent="0.35">
      <c r="V33651" s="17"/>
    </row>
    <row r="33652" spans="22:22" x14ac:dyDescent="0.35">
      <c r="V33652" s="17"/>
    </row>
    <row r="33653" spans="22:22" x14ac:dyDescent="0.35">
      <c r="V33653" s="17"/>
    </row>
    <row r="33654" spans="22:22" x14ac:dyDescent="0.35">
      <c r="V33654" s="17"/>
    </row>
    <row r="33655" spans="22:22" x14ac:dyDescent="0.35">
      <c r="V33655" s="17"/>
    </row>
    <row r="33656" spans="22:22" x14ac:dyDescent="0.35">
      <c r="V33656" s="17"/>
    </row>
    <row r="33657" spans="22:22" x14ac:dyDescent="0.35">
      <c r="V33657" s="17"/>
    </row>
    <row r="33658" spans="22:22" x14ac:dyDescent="0.35">
      <c r="V33658" s="17"/>
    </row>
    <row r="33659" spans="22:22" x14ac:dyDescent="0.35">
      <c r="V33659" s="17"/>
    </row>
    <row r="33660" spans="22:22" x14ac:dyDescent="0.35">
      <c r="V33660" s="17"/>
    </row>
    <row r="33661" spans="22:22" x14ac:dyDescent="0.35">
      <c r="V33661" s="17"/>
    </row>
    <row r="33662" spans="22:22" x14ac:dyDescent="0.35">
      <c r="V33662" s="17"/>
    </row>
    <row r="33663" spans="22:22" x14ac:dyDescent="0.35">
      <c r="V33663" s="17"/>
    </row>
    <row r="33664" spans="22:22" x14ac:dyDescent="0.35">
      <c r="V33664" s="17"/>
    </row>
    <row r="33665" spans="22:22" x14ac:dyDescent="0.35">
      <c r="V33665" s="17"/>
    </row>
    <row r="33666" spans="22:22" x14ac:dyDescent="0.35">
      <c r="V33666" s="17"/>
    </row>
    <row r="33667" spans="22:22" x14ac:dyDescent="0.35">
      <c r="V33667" s="17"/>
    </row>
    <row r="33668" spans="22:22" x14ac:dyDescent="0.35">
      <c r="V33668" s="17"/>
    </row>
    <row r="33669" spans="22:22" x14ac:dyDescent="0.35">
      <c r="V33669" s="17"/>
    </row>
    <row r="33670" spans="22:22" x14ac:dyDescent="0.35">
      <c r="V33670" s="17"/>
    </row>
    <row r="33671" spans="22:22" x14ac:dyDescent="0.35">
      <c r="V33671" s="17"/>
    </row>
    <row r="33672" spans="22:22" x14ac:dyDescent="0.35">
      <c r="V33672" s="17"/>
    </row>
    <row r="33673" spans="22:22" x14ac:dyDescent="0.35">
      <c r="V33673" s="17"/>
    </row>
    <row r="33674" spans="22:22" x14ac:dyDescent="0.35">
      <c r="V33674" s="17"/>
    </row>
    <row r="33675" spans="22:22" x14ac:dyDescent="0.35">
      <c r="V33675" s="17"/>
    </row>
    <row r="33676" spans="22:22" x14ac:dyDescent="0.35">
      <c r="V33676" s="17"/>
    </row>
    <row r="33677" spans="22:22" x14ac:dyDescent="0.35">
      <c r="V33677" s="17"/>
    </row>
    <row r="33678" spans="22:22" x14ac:dyDescent="0.35">
      <c r="V33678" s="17"/>
    </row>
    <row r="33679" spans="22:22" x14ac:dyDescent="0.35">
      <c r="V33679" s="17"/>
    </row>
    <row r="33680" spans="22:22" x14ac:dyDescent="0.35">
      <c r="V33680" s="17"/>
    </row>
    <row r="33681" spans="22:22" x14ac:dyDescent="0.35">
      <c r="V33681" s="17"/>
    </row>
    <row r="33682" spans="22:22" x14ac:dyDescent="0.35">
      <c r="V33682" s="17"/>
    </row>
    <row r="33683" spans="22:22" x14ac:dyDescent="0.35">
      <c r="V33683" s="17"/>
    </row>
    <row r="33684" spans="22:22" x14ac:dyDescent="0.35">
      <c r="V33684" s="17"/>
    </row>
    <row r="33685" spans="22:22" x14ac:dyDescent="0.35">
      <c r="V33685" s="17"/>
    </row>
    <row r="33686" spans="22:22" x14ac:dyDescent="0.35">
      <c r="V33686" s="17"/>
    </row>
    <row r="33687" spans="22:22" x14ac:dyDescent="0.35">
      <c r="V33687" s="17"/>
    </row>
    <row r="33688" spans="22:22" x14ac:dyDescent="0.35">
      <c r="V33688" s="17"/>
    </row>
    <row r="33689" spans="22:22" x14ac:dyDescent="0.35">
      <c r="V33689" s="17"/>
    </row>
    <row r="33690" spans="22:22" x14ac:dyDescent="0.35">
      <c r="V33690" s="17"/>
    </row>
    <row r="33691" spans="22:22" x14ac:dyDescent="0.35">
      <c r="V33691" s="17"/>
    </row>
    <row r="33692" spans="22:22" x14ac:dyDescent="0.35">
      <c r="V33692" s="17"/>
    </row>
    <row r="33693" spans="22:22" x14ac:dyDescent="0.35">
      <c r="V33693" s="17"/>
    </row>
    <row r="33694" spans="22:22" x14ac:dyDescent="0.35">
      <c r="V33694" s="17"/>
    </row>
    <row r="33695" spans="22:22" x14ac:dyDescent="0.35">
      <c r="V33695" s="17"/>
    </row>
    <row r="33696" spans="22:22" x14ac:dyDescent="0.35">
      <c r="V33696" s="17"/>
    </row>
    <row r="33697" spans="22:22" x14ac:dyDescent="0.35">
      <c r="V33697" s="17"/>
    </row>
    <row r="33698" spans="22:22" x14ac:dyDescent="0.35">
      <c r="V33698" s="17"/>
    </row>
    <row r="33699" spans="22:22" x14ac:dyDescent="0.35">
      <c r="V33699" s="17"/>
    </row>
    <row r="33700" spans="22:22" x14ac:dyDescent="0.35">
      <c r="V33700" s="17"/>
    </row>
    <row r="33701" spans="22:22" x14ac:dyDescent="0.35">
      <c r="V33701" s="17"/>
    </row>
    <row r="33702" spans="22:22" x14ac:dyDescent="0.35">
      <c r="V33702" s="17"/>
    </row>
    <row r="33703" spans="22:22" x14ac:dyDescent="0.35">
      <c r="V33703" s="17"/>
    </row>
    <row r="33704" spans="22:22" x14ac:dyDescent="0.35">
      <c r="V33704" s="17"/>
    </row>
    <row r="33705" spans="22:22" x14ac:dyDescent="0.35">
      <c r="V33705" s="17"/>
    </row>
    <row r="33706" spans="22:22" x14ac:dyDescent="0.35">
      <c r="V33706" s="17"/>
    </row>
    <row r="33707" spans="22:22" x14ac:dyDescent="0.35">
      <c r="V33707" s="17"/>
    </row>
    <row r="33708" spans="22:22" x14ac:dyDescent="0.35">
      <c r="V33708" s="17"/>
    </row>
    <row r="33709" spans="22:22" x14ac:dyDescent="0.35">
      <c r="V33709" s="17"/>
    </row>
    <row r="33710" spans="22:22" x14ac:dyDescent="0.35">
      <c r="V33710" s="17"/>
    </row>
    <row r="33711" spans="22:22" x14ac:dyDescent="0.35">
      <c r="V33711" s="17"/>
    </row>
    <row r="33712" spans="22:22" x14ac:dyDescent="0.35">
      <c r="V33712" s="17"/>
    </row>
    <row r="33713" spans="22:22" x14ac:dyDescent="0.35">
      <c r="V33713" s="17"/>
    </row>
    <row r="33714" spans="22:22" x14ac:dyDescent="0.35">
      <c r="V33714" s="17"/>
    </row>
    <row r="33715" spans="22:22" x14ac:dyDescent="0.35">
      <c r="V33715" s="17"/>
    </row>
    <row r="33716" spans="22:22" x14ac:dyDescent="0.35">
      <c r="V33716" s="17"/>
    </row>
    <row r="33717" spans="22:22" x14ac:dyDescent="0.35">
      <c r="V33717" s="17"/>
    </row>
    <row r="33718" spans="22:22" x14ac:dyDescent="0.35">
      <c r="V33718" s="17"/>
    </row>
    <row r="33719" spans="22:22" x14ac:dyDescent="0.35">
      <c r="V33719" s="17"/>
    </row>
    <row r="33720" spans="22:22" x14ac:dyDescent="0.35">
      <c r="V33720" s="17"/>
    </row>
    <row r="33721" spans="22:22" x14ac:dyDescent="0.35">
      <c r="V33721" s="17"/>
    </row>
    <row r="33722" spans="22:22" x14ac:dyDescent="0.35">
      <c r="V33722" s="17"/>
    </row>
    <row r="33723" spans="22:22" x14ac:dyDescent="0.35">
      <c r="V33723" s="17"/>
    </row>
    <row r="33724" spans="22:22" x14ac:dyDescent="0.35">
      <c r="V33724" s="17"/>
    </row>
    <row r="33725" spans="22:22" x14ac:dyDescent="0.35">
      <c r="V33725" s="17"/>
    </row>
    <row r="33726" spans="22:22" x14ac:dyDescent="0.35">
      <c r="V33726" s="17"/>
    </row>
    <row r="33727" spans="22:22" x14ac:dyDescent="0.35">
      <c r="V33727" s="17"/>
    </row>
    <row r="33728" spans="22:22" x14ac:dyDescent="0.35">
      <c r="V33728" s="17"/>
    </row>
    <row r="33729" spans="22:22" x14ac:dyDescent="0.35">
      <c r="V33729" s="17"/>
    </row>
    <row r="33730" spans="22:22" x14ac:dyDescent="0.35">
      <c r="V33730" s="17"/>
    </row>
    <row r="33731" spans="22:22" x14ac:dyDescent="0.35">
      <c r="V33731" s="17"/>
    </row>
    <row r="33732" spans="22:22" x14ac:dyDescent="0.35">
      <c r="V33732" s="17"/>
    </row>
    <row r="33733" spans="22:22" x14ac:dyDescent="0.35">
      <c r="V33733" s="17"/>
    </row>
    <row r="33734" spans="22:22" x14ac:dyDescent="0.35">
      <c r="V33734" s="17"/>
    </row>
    <row r="33735" spans="22:22" x14ac:dyDescent="0.35">
      <c r="V33735" s="17"/>
    </row>
    <row r="33736" spans="22:22" x14ac:dyDescent="0.35">
      <c r="V33736" s="17"/>
    </row>
    <row r="33737" spans="22:22" x14ac:dyDescent="0.35">
      <c r="V33737" s="17"/>
    </row>
    <row r="33738" spans="22:22" x14ac:dyDescent="0.35">
      <c r="V33738" s="17"/>
    </row>
    <row r="33739" spans="22:22" x14ac:dyDescent="0.35">
      <c r="V33739" s="17"/>
    </row>
    <row r="33740" spans="22:22" x14ac:dyDescent="0.35">
      <c r="V33740" s="17"/>
    </row>
    <row r="33741" spans="22:22" x14ac:dyDescent="0.35">
      <c r="V33741" s="17"/>
    </row>
    <row r="33742" spans="22:22" x14ac:dyDescent="0.35">
      <c r="V33742" s="17"/>
    </row>
    <row r="33743" spans="22:22" x14ac:dyDescent="0.35">
      <c r="V33743" s="17"/>
    </row>
    <row r="33744" spans="22:22" x14ac:dyDescent="0.35">
      <c r="V33744" s="17"/>
    </row>
    <row r="33745" spans="22:22" x14ac:dyDescent="0.35">
      <c r="V33745" s="17"/>
    </row>
    <row r="33746" spans="22:22" x14ac:dyDescent="0.35">
      <c r="V33746" s="17"/>
    </row>
    <row r="33747" spans="22:22" x14ac:dyDescent="0.35">
      <c r="V33747" s="17"/>
    </row>
    <row r="33748" spans="22:22" x14ac:dyDescent="0.35">
      <c r="V33748" s="17"/>
    </row>
    <row r="33749" spans="22:22" x14ac:dyDescent="0.35">
      <c r="V33749" s="17"/>
    </row>
    <row r="33750" spans="22:22" x14ac:dyDescent="0.35">
      <c r="V33750" s="17"/>
    </row>
    <row r="33751" spans="22:22" x14ac:dyDescent="0.35">
      <c r="V33751" s="17"/>
    </row>
    <row r="33752" spans="22:22" x14ac:dyDescent="0.35">
      <c r="V33752" s="17"/>
    </row>
    <row r="33753" spans="22:22" x14ac:dyDescent="0.35">
      <c r="V33753" s="17"/>
    </row>
    <row r="33754" spans="22:22" x14ac:dyDescent="0.35">
      <c r="V33754" s="17"/>
    </row>
    <row r="33755" spans="22:22" x14ac:dyDescent="0.35">
      <c r="V33755" s="17"/>
    </row>
    <row r="33756" spans="22:22" x14ac:dyDescent="0.35">
      <c r="V33756" s="17"/>
    </row>
    <row r="33757" spans="22:22" x14ac:dyDescent="0.35">
      <c r="V33757" s="17"/>
    </row>
    <row r="33758" spans="22:22" x14ac:dyDescent="0.35">
      <c r="V33758" s="17"/>
    </row>
    <row r="33759" spans="22:22" x14ac:dyDescent="0.35">
      <c r="V33759" s="17"/>
    </row>
    <row r="33760" spans="22:22" x14ac:dyDescent="0.35">
      <c r="V33760" s="17"/>
    </row>
    <row r="33761" spans="22:22" x14ac:dyDescent="0.35">
      <c r="V33761" s="17"/>
    </row>
    <row r="33762" spans="22:22" x14ac:dyDescent="0.35">
      <c r="V33762" s="17"/>
    </row>
    <row r="33763" spans="22:22" x14ac:dyDescent="0.35">
      <c r="V33763" s="17"/>
    </row>
    <row r="33764" spans="22:22" x14ac:dyDescent="0.35">
      <c r="V33764" s="17"/>
    </row>
    <row r="33765" spans="22:22" x14ac:dyDescent="0.35">
      <c r="V33765" s="17"/>
    </row>
    <row r="33766" spans="22:22" x14ac:dyDescent="0.35">
      <c r="V33766" s="17"/>
    </row>
    <row r="33767" spans="22:22" x14ac:dyDescent="0.35">
      <c r="V33767" s="17"/>
    </row>
    <row r="33768" spans="22:22" x14ac:dyDescent="0.35">
      <c r="V33768" s="17"/>
    </row>
    <row r="33769" spans="22:22" x14ac:dyDescent="0.35">
      <c r="V33769" s="17"/>
    </row>
    <row r="33770" spans="22:22" x14ac:dyDescent="0.35">
      <c r="V33770" s="17"/>
    </row>
    <row r="33771" spans="22:22" x14ac:dyDescent="0.35">
      <c r="V33771" s="17"/>
    </row>
    <row r="33772" spans="22:22" x14ac:dyDescent="0.35">
      <c r="V33772" s="17"/>
    </row>
    <row r="33773" spans="22:22" x14ac:dyDescent="0.35">
      <c r="V33773" s="17"/>
    </row>
    <row r="33774" spans="22:22" x14ac:dyDescent="0.35">
      <c r="V33774" s="17"/>
    </row>
    <row r="33775" spans="22:22" x14ac:dyDescent="0.35">
      <c r="V33775" s="17"/>
    </row>
    <row r="33776" spans="22:22" x14ac:dyDescent="0.35">
      <c r="V33776" s="17"/>
    </row>
    <row r="33777" spans="22:22" x14ac:dyDescent="0.35">
      <c r="V33777" s="17"/>
    </row>
    <row r="33778" spans="22:22" x14ac:dyDescent="0.35">
      <c r="V33778" s="17"/>
    </row>
    <row r="33779" spans="22:22" x14ac:dyDescent="0.35">
      <c r="V33779" s="17"/>
    </row>
    <row r="33780" spans="22:22" x14ac:dyDescent="0.35">
      <c r="V33780" s="17"/>
    </row>
    <row r="33781" spans="22:22" x14ac:dyDescent="0.35">
      <c r="V33781" s="17"/>
    </row>
    <row r="33782" spans="22:22" x14ac:dyDescent="0.35">
      <c r="V33782" s="17"/>
    </row>
    <row r="33783" spans="22:22" x14ac:dyDescent="0.35">
      <c r="V33783" s="17"/>
    </row>
    <row r="33784" spans="22:22" x14ac:dyDescent="0.35">
      <c r="V33784" s="17"/>
    </row>
    <row r="33785" spans="22:22" x14ac:dyDescent="0.35">
      <c r="V33785" s="17"/>
    </row>
    <row r="33786" spans="22:22" x14ac:dyDescent="0.35">
      <c r="V33786" s="17"/>
    </row>
    <row r="33787" spans="22:22" x14ac:dyDescent="0.35">
      <c r="V33787" s="17"/>
    </row>
    <row r="33788" spans="22:22" x14ac:dyDescent="0.35">
      <c r="V33788" s="17"/>
    </row>
    <row r="33789" spans="22:22" x14ac:dyDescent="0.35">
      <c r="V33789" s="17"/>
    </row>
    <row r="33790" spans="22:22" x14ac:dyDescent="0.35">
      <c r="V33790" s="17"/>
    </row>
    <row r="33791" spans="22:22" x14ac:dyDescent="0.35">
      <c r="V33791" s="17"/>
    </row>
    <row r="33792" spans="22:22" x14ac:dyDescent="0.35">
      <c r="V33792" s="17"/>
    </row>
    <row r="33793" spans="22:22" x14ac:dyDescent="0.35">
      <c r="V33793" s="17"/>
    </row>
    <row r="33794" spans="22:22" x14ac:dyDescent="0.35">
      <c r="V33794" s="17"/>
    </row>
    <row r="33795" spans="22:22" x14ac:dyDescent="0.35">
      <c r="V33795" s="17"/>
    </row>
    <row r="33796" spans="22:22" x14ac:dyDescent="0.35">
      <c r="V33796" s="17"/>
    </row>
    <row r="33797" spans="22:22" x14ac:dyDescent="0.35">
      <c r="V33797" s="17"/>
    </row>
    <row r="33798" spans="22:22" x14ac:dyDescent="0.35">
      <c r="V33798" s="17"/>
    </row>
    <row r="33799" spans="22:22" x14ac:dyDescent="0.35">
      <c r="V33799" s="17"/>
    </row>
    <row r="33800" spans="22:22" x14ac:dyDescent="0.35">
      <c r="V33800" s="17"/>
    </row>
    <row r="33801" spans="22:22" x14ac:dyDescent="0.35">
      <c r="V33801" s="17"/>
    </row>
    <row r="33802" spans="22:22" x14ac:dyDescent="0.35">
      <c r="V33802" s="17"/>
    </row>
    <row r="33803" spans="22:22" x14ac:dyDescent="0.35">
      <c r="V33803" s="17"/>
    </row>
    <row r="33804" spans="22:22" x14ac:dyDescent="0.35">
      <c r="V33804" s="17"/>
    </row>
    <row r="33805" spans="22:22" x14ac:dyDescent="0.35">
      <c r="V33805" s="17"/>
    </row>
    <row r="33806" spans="22:22" x14ac:dyDescent="0.35">
      <c r="V33806" s="17"/>
    </row>
    <row r="33807" spans="22:22" x14ac:dyDescent="0.35">
      <c r="V33807" s="17"/>
    </row>
    <row r="33808" spans="22:22" x14ac:dyDescent="0.35">
      <c r="V33808" s="17"/>
    </row>
    <row r="33809" spans="22:22" x14ac:dyDescent="0.35">
      <c r="V33809" s="17"/>
    </row>
    <row r="33810" spans="22:22" x14ac:dyDescent="0.35">
      <c r="V33810" s="17"/>
    </row>
    <row r="33811" spans="22:22" x14ac:dyDescent="0.35">
      <c r="V33811" s="17"/>
    </row>
    <row r="33812" spans="22:22" x14ac:dyDescent="0.35">
      <c r="V33812" s="17"/>
    </row>
    <row r="33813" spans="22:22" x14ac:dyDescent="0.35">
      <c r="V33813" s="17"/>
    </row>
    <row r="33814" spans="22:22" x14ac:dyDescent="0.35">
      <c r="V33814" s="17"/>
    </row>
    <row r="33815" spans="22:22" x14ac:dyDescent="0.35">
      <c r="V33815" s="17"/>
    </row>
    <row r="33816" spans="22:22" x14ac:dyDescent="0.35">
      <c r="V33816" s="17"/>
    </row>
    <row r="33817" spans="22:22" x14ac:dyDescent="0.35">
      <c r="V33817" s="17"/>
    </row>
    <row r="33818" spans="22:22" x14ac:dyDescent="0.35">
      <c r="V33818" s="17"/>
    </row>
    <row r="33819" spans="22:22" x14ac:dyDescent="0.35">
      <c r="V33819" s="17"/>
    </row>
    <row r="33820" spans="22:22" x14ac:dyDescent="0.35">
      <c r="V33820" s="17"/>
    </row>
    <row r="33821" spans="22:22" x14ac:dyDescent="0.35">
      <c r="V33821" s="17"/>
    </row>
    <row r="33822" spans="22:22" x14ac:dyDescent="0.35">
      <c r="V33822" s="17"/>
    </row>
    <row r="33823" spans="22:22" x14ac:dyDescent="0.35">
      <c r="V33823" s="17"/>
    </row>
    <row r="33824" spans="22:22" x14ac:dyDescent="0.35">
      <c r="V33824" s="17"/>
    </row>
    <row r="33825" spans="22:22" x14ac:dyDescent="0.35">
      <c r="V33825" s="17"/>
    </row>
    <row r="33826" spans="22:22" x14ac:dyDescent="0.35">
      <c r="V33826" s="17"/>
    </row>
    <row r="33827" spans="22:22" x14ac:dyDescent="0.35">
      <c r="V33827" s="17"/>
    </row>
    <row r="33828" spans="22:22" x14ac:dyDescent="0.35">
      <c r="V33828" s="17"/>
    </row>
    <row r="33829" spans="22:22" x14ac:dyDescent="0.35">
      <c r="V33829" s="17"/>
    </row>
    <row r="33830" spans="22:22" x14ac:dyDescent="0.35">
      <c r="V33830" s="17"/>
    </row>
    <row r="33831" spans="22:22" x14ac:dyDescent="0.35">
      <c r="V33831" s="17"/>
    </row>
    <row r="33832" spans="22:22" x14ac:dyDescent="0.35">
      <c r="V33832" s="17"/>
    </row>
    <row r="33833" spans="22:22" x14ac:dyDescent="0.35">
      <c r="V33833" s="17"/>
    </row>
    <row r="33834" spans="22:22" x14ac:dyDescent="0.35">
      <c r="V33834" s="17"/>
    </row>
    <row r="33835" spans="22:22" x14ac:dyDescent="0.35">
      <c r="V33835" s="17"/>
    </row>
    <row r="33836" spans="22:22" x14ac:dyDescent="0.35">
      <c r="V33836" s="17"/>
    </row>
    <row r="33837" spans="22:22" x14ac:dyDescent="0.35">
      <c r="V33837" s="17"/>
    </row>
    <row r="33838" spans="22:22" x14ac:dyDescent="0.35">
      <c r="V33838" s="17"/>
    </row>
    <row r="33839" spans="22:22" x14ac:dyDescent="0.35">
      <c r="V33839" s="17"/>
    </row>
    <row r="33840" spans="22:22" x14ac:dyDescent="0.35">
      <c r="V33840" s="17"/>
    </row>
    <row r="33841" spans="22:22" x14ac:dyDescent="0.35">
      <c r="V33841" s="17"/>
    </row>
    <row r="33842" spans="22:22" x14ac:dyDescent="0.35">
      <c r="V33842" s="17"/>
    </row>
    <row r="33843" spans="22:22" x14ac:dyDescent="0.35">
      <c r="V33843" s="17"/>
    </row>
    <row r="33844" spans="22:22" x14ac:dyDescent="0.35">
      <c r="V33844" s="17"/>
    </row>
    <row r="33845" spans="22:22" x14ac:dyDescent="0.35">
      <c r="V33845" s="17"/>
    </row>
    <row r="33846" spans="22:22" x14ac:dyDescent="0.35">
      <c r="V33846" s="17"/>
    </row>
    <row r="33847" spans="22:22" x14ac:dyDescent="0.35">
      <c r="V33847" s="17"/>
    </row>
    <row r="33848" spans="22:22" x14ac:dyDescent="0.35">
      <c r="V33848" s="17"/>
    </row>
    <row r="33849" spans="22:22" x14ac:dyDescent="0.35">
      <c r="V33849" s="17"/>
    </row>
    <row r="33850" spans="22:22" x14ac:dyDescent="0.35">
      <c r="V33850" s="17"/>
    </row>
    <row r="33851" spans="22:22" x14ac:dyDescent="0.35">
      <c r="V33851" s="17"/>
    </row>
    <row r="33852" spans="22:22" x14ac:dyDescent="0.35">
      <c r="V33852" s="17"/>
    </row>
    <row r="33853" spans="22:22" x14ac:dyDescent="0.35">
      <c r="V33853" s="17"/>
    </row>
    <row r="33854" spans="22:22" x14ac:dyDescent="0.35">
      <c r="V33854" s="17"/>
    </row>
    <row r="33855" spans="22:22" x14ac:dyDescent="0.35">
      <c r="V33855" s="17"/>
    </row>
    <row r="33856" spans="22:22" x14ac:dyDescent="0.35">
      <c r="V33856" s="17"/>
    </row>
    <row r="33857" spans="22:22" x14ac:dyDescent="0.35">
      <c r="V33857" s="17"/>
    </row>
    <row r="33858" spans="22:22" x14ac:dyDescent="0.35">
      <c r="V33858" s="17"/>
    </row>
    <row r="33859" spans="22:22" x14ac:dyDescent="0.35">
      <c r="V33859" s="17"/>
    </row>
    <row r="33860" spans="22:22" x14ac:dyDescent="0.35">
      <c r="V33860" s="17"/>
    </row>
    <row r="33861" spans="22:22" x14ac:dyDescent="0.35">
      <c r="V33861" s="17"/>
    </row>
    <row r="33862" spans="22:22" x14ac:dyDescent="0.35">
      <c r="V33862" s="17"/>
    </row>
    <row r="33863" spans="22:22" x14ac:dyDescent="0.35">
      <c r="V33863" s="17"/>
    </row>
    <row r="33864" spans="22:22" x14ac:dyDescent="0.35">
      <c r="V33864" s="17"/>
    </row>
    <row r="33865" spans="22:22" x14ac:dyDescent="0.35">
      <c r="V33865" s="17"/>
    </row>
    <row r="33866" spans="22:22" x14ac:dyDescent="0.35">
      <c r="V33866" s="17"/>
    </row>
    <row r="33867" spans="22:22" x14ac:dyDescent="0.35">
      <c r="V33867" s="17"/>
    </row>
    <row r="33868" spans="22:22" x14ac:dyDescent="0.35">
      <c r="V33868" s="17"/>
    </row>
    <row r="33869" spans="22:22" x14ac:dyDescent="0.35">
      <c r="V33869" s="17"/>
    </row>
    <row r="33870" spans="22:22" x14ac:dyDescent="0.35">
      <c r="V33870" s="17"/>
    </row>
    <row r="33871" spans="22:22" x14ac:dyDescent="0.35">
      <c r="V33871" s="17"/>
    </row>
    <row r="33872" spans="22:22" x14ac:dyDescent="0.35">
      <c r="V33872" s="17"/>
    </row>
    <row r="33873" spans="22:22" x14ac:dyDescent="0.35">
      <c r="V33873" s="17"/>
    </row>
    <row r="33874" spans="22:22" x14ac:dyDescent="0.35">
      <c r="V33874" s="17"/>
    </row>
    <row r="33875" spans="22:22" x14ac:dyDescent="0.35">
      <c r="V33875" s="17"/>
    </row>
    <row r="33876" spans="22:22" x14ac:dyDescent="0.35">
      <c r="V33876" s="17"/>
    </row>
    <row r="33877" spans="22:22" x14ac:dyDescent="0.35">
      <c r="V33877" s="17"/>
    </row>
    <row r="33878" spans="22:22" x14ac:dyDescent="0.35">
      <c r="V33878" s="17"/>
    </row>
    <row r="33879" spans="22:22" x14ac:dyDescent="0.35">
      <c r="V33879" s="17"/>
    </row>
    <row r="33880" spans="22:22" x14ac:dyDescent="0.35">
      <c r="V33880" s="17"/>
    </row>
    <row r="33881" spans="22:22" x14ac:dyDescent="0.35">
      <c r="V33881" s="17"/>
    </row>
    <row r="33882" spans="22:22" x14ac:dyDescent="0.35">
      <c r="V33882" s="17"/>
    </row>
    <row r="33883" spans="22:22" x14ac:dyDescent="0.35">
      <c r="V33883" s="17"/>
    </row>
    <row r="33884" spans="22:22" x14ac:dyDescent="0.35">
      <c r="V33884" s="17"/>
    </row>
    <row r="33885" spans="22:22" x14ac:dyDescent="0.35">
      <c r="V33885" s="17"/>
    </row>
    <row r="33886" spans="22:22" x14ac:dyDescent="0.35">
      <c r="V33886" s="17"/>
    </row>
    <row r="33887" spans="22:22" x14ac:dyDescent="0.35">
      <c r="V33887" s="17"/>
    </row>
    <row r="33888" spans="22:22" x14ac:dyDescent="0.35">
      <c r="V33888" s="17"/>
    </row>
    <row r="33889" spans="22:22" x14ac:dyDescent="0.35">
      <c r="V33889" s="17"/>
    </row>
    <row r="33890" spans="22:22" x14ac:dyDescent="0.35">
      <c r="V33890" s="17"/>
    </row>
    <row r="33891" spans="22:22" x14ac:dyDescent="0.35">
      <c r="V33891" s="17"/>
    </row>
    <row r="33892" spans="22:22" x14ac:dyDescent="0.35">
      <c r="V33892" s="17"/>
    </row>
    <row r="33893" spans="22:22" x14ac:dyDescent="0.35">
      <c r="V33893" s="17"/>
    </row>
    <row r="33894" spans="22:22" x14ac:dyDescent="0.35">
      <c r="V33894" s="17"/>
    </row>
    <row r="33895" spans="22:22" x14ac:dyDescent="0.35">
      <c r="V33895" s="17"/>
    </row>
    <row r="33896" spans="22:22" x14ac:dyDescent="0.35">
      <c r="V33896" s="17"/>
    </row>
    <row r="33897" spans="22:22" x14ac:dyDescent="0.35">
      <c r="V33897" s="17"/>
    </row>
    <row r="33898" spans="22:22" x14ac:dyDescent="0.35">
      <c r="V33898" s="17"/>
    </row>
    <row r="33899" spans="22:22" x14ac:dyDescent="0.35">
      <c r="V33899" s="17"/>
    </row>
    <row r="33900" spans="22:22" x14ac:dyDescent="0.35">
      <c r="V33900" s="17"/>
    </row>
    <row r="33901" spans="22:22" x14ac:dyDescent="0.35">
      <c r="V33901" s="17"/>
    </row>
    <row r="33902" spans="22:22" x14ac:dyDescent="0.35">
      <c r="V33902" s="17"/>
    </row>
    <row r="33903" spans="22:22" x14ac:dyDescent="0.35">
      <c r="V33903" s="17"/>
    </row>
    <row r="33904" spans="22:22" x14ac:dyDescent="0.35">
      <c r="V33904" s="17"/>
    </row>
    <row r="33905" spans="22:22" x14ac:dyDescent="0.35">
      <c r="V33905" s="17"/>
    </row>
    <row r="33906" spans="22:22" x14ac:dyDescent="0.35">
      <c r="V33906" s="17"/>
    </row>
    <row r="33907" spans="22:22" x14ac:dyDescent="0.35">
      <c r="V33907" s="17"/>
    </row>
    <row r="33908" spans="22:22" x14ac:dyDescent="0.35">
      <c r="V33908" s="17"/>
    </row>
    <row r="33909" spans="22:22" x14ac:dyDescent="0.35">
      <c r="V33909" s="17"/>
    </row>
    <row r="33910" spans="22:22" x14ac:dyDescent="0.35">
      <c r="V33910" s="17"/>
    </row>
    <row r="33911" spans="22:22" x14ac:dyDescent="0.35">
      <c r="V33911" s="17"/>
    </row>
    <row r="33912" spans="22:22" x14ac:dyDescent="0.35">
      <c r="V33912" s="17"/>
    </row>
    <row r="33913" spans="22:22" x14ac:dyDescent="0.35">
      <c r="V33913" s="17"/>
    </row>
    <row r="33914" spans="22:22" x14ac:dyDescent="0.35">
      <c r="V33914" s="17"/>
    </row>
    <row r="33915" spans="22:22" x14ac:dyDescent="0.35">
      <c r="V33915" s="17"/>
    </row>
    <row r="33916" spans="22:22" x14ac:dyDescent="0.35">
      <c r="V33916" s="17"/>
    </row>
    <row r="33917" spans="22:22" x14ac:dyDescent="0.35">
      <c r="V33917" s="17"/>
    </row>
    <row r="33918" spans="22:22" x14ac:dyDescent="0.35">
      <c r="V33918" s="17"/>
    </row>
    <row r="33919" spans="22:22" x14ac:dyDescent="0.35">
      <c r="V33919" s="17"/>
    </row>
    <row r="33920" spans="22:22" x14ac:dyDescent="0.35">
      <c r="V33920" s="17"/>
    </row>
    <row r="33921" spans="22:22" x14ac:dyDescent="0.35">
      <c r="V33921" s="17"/>
    </row>
    <row r="33922" spans="22:22" x14ac:dyDescent="0.35">
      <c r="V33922" s="17"/>
    </row>
    <row r="33923" spans="22:22" x14ac:dyDescent="0.35">
      <c r="V33923" s="17"/>
    </row>
    <row r="33924" spans="22:22" x14ac:dyDescent="0.35">
      <c r="V33924" s="17"/>
    </row>
    <row r="33925" spans="22:22" x14ac:dyDescent="0.35">
      <c r="V33925" s="17"/>
    </row>
    <row r="33926" spans="22:22" x14ac:dyDescent="0.35">
      <c r="V33926" s="17"/>
    </row>
    <row r="33927" spans="22:22" x14ac:dyDescent="0.35">
      <c r="V33927" s="17"/>
    </row>
    <row r="33928" spans="22:22" x14ac:dyDescent="0.35">
      <c r="V33928" s="17"/>
    </row>
    <row r="33929" spans="22:22" x14ac:dyDescent="0.35">
      <c r="V33929" s="17"/>
    </row>
    <row r="33930" spans="22:22" x14ac:dyDescent="0.35">
      <c r="V33930" s="17"/>
    </row>
    <row r="33931" spans="22:22" x14ac:dyDescent="0.35">
      <c r="V33931" s="17"/>
    </row>
    <row r="33932" spans="22:22" x14ac:dyDescent="0.35">
      <c r="V33932" s="17"/>
    </row>
    <row r="33933" spans="22:22" x14ac:dyDescent="0.35">
      <c r="V33933" s="17"/>
    </row>
    <row r="33934" spans="22:22" x14ac:dyDescent="0.35">
      <c r="V33934" s="17"/>
    </row>
    <row r="33935" spans="22:22" x14ac:dyDescent="0.35">
      <c r="V33935" s="17"/>
    </row>
    <row r="33936" spans="22:22" x14ac:dyDescent="0.35">
      <c r="V33936" s="17"/>
    </row>
    <row r="33937" spans="22:22" x14ac:dyDescent="0.35">
      <c r="V33937" s="17"/>
    </row>
    <row r="33938" spans="22:22" x14ac:dyDescent="0.35">
      <c r="V33938" s="17"/>
    </row>
    <row r="33939" spans="22:22" x14ac:dyDescent="0.35">
      <c r="V33939" s="17"/>
    </row>
    <row r="33940" spans="22:22" x14ac:dyDescent="0.35">
      <c r="V33940" s="17"/>
    </row>
    <row r="33941" spans="22:22" x14ac:dyDescent="0.35">
      <c r="V33941" s="17"/>
    </row>
    <row r="33942" spans="22:22" x14ac:dyDescent="0.35">
      <c r="V33942" s="17"/>
    </row>
    <row r="33943" spans="22:22" x14ac:dyDescent="0.35">
      <c r="V33943" s="17"/>
    </row>
    <row r="33944" spans="22:22" x14ac:dyDescent="0.35">
      <c r="V33944" s="17"/>
    </row>
    <row r="33945" spans="22:22" x14ac:dyDescent="0.35">
      <c r="V33945" s="17"/>
    </row>
    <row r="33946" spans="22:22" x14ac:dyDescent="0.35">
      <c r="V33946" s="17"/>
    </row>
    <row r="33947" spans="22:22" x14ac:dyDescent="0.35">
      <c r="V33947" s="17"/>
    </row>
    <row r="33948" spans="22:22" x14ac:dyDescent="0.35">
      <c r="V33948" s="17"/>
    </row>
    <row r="33949" spans="22:22" x14ac:dyDescent="0.35">
      <c r="V33949" s="17"/>
    </row>
    <row r="33950" spans="22:22" x14ac:dyDescent="0.35">
      <c r="V33950" s="17"/>
    </row>
    <row r="33951" spans="22:22" x14ac:dyDescent="0.35">
      <c r="V33951" s="17"/>
    </row>
    <row r="33952" spans="22:22" x14ac:dyDescent="0.35">
      <c r="V33952" s="17"/>
    </row>
    <row r="33953" spans="22:22" x14ac:dyDescent="0.35">
      <c r="V33953" s="17"/>
    </row>
    <row r="33954" spans="22:22" x14ac:dyDescent="0.35">
      <c r="V33954" s="17"/>
    </row>
    <row r="33955" spans="22:22" x14ac:dyDescent="0.35">
      <c r="V33955" s="17"/>
    </row>
    <row r="33956" spans="22:22" x14ac:dyDescent="0.35">
      <c r="V33956" s="17"/>
    </row>
    <row r="33957" spans="22:22" x14ac:dyDescent="0.35">
      <c r="V33957" s="17"/>
    </row>
    <row r="33958" spans="22:22" x14ac:dyDescent="0.35">
      <c r="V33958" s="17"/>
    </row>
    <row r="33959" spans="22:22" x14ac:dyDescent="0.35">
      <c r="V33959" s="17"/>
    </row>
    <row r="33960" spans="22:22" x14ac:dyDescent="0.35">
      <c r="V33960" s="17"/>
    </row>
    <row r="33961" spans="22:22" x14ac:dyDescent="0.35">
      <c r="V33961" s="17"/>
    </row>
    <row r="33962" spans="22:22" x14ac:dyDescent="0.35">
      <c r="V33962" s="17"/>
    </row>
    <row r="33963" spans="22:22" x14ac:dyDescent="0.35">
      <c r="V33963" s="17"/>
    </row>
    <row r="33964" spans="22:22" x14ac:dyDescent="0.35">
      <c r="V33964" s="17"/>
    </row>
    <row r="33965" spans="22:22" x14ac:dyDescent="0.35">
      <c r="V33965" s="17"/>
    </row>
    <row r="33966" spans="22:22" x14ac:dyDescent="0.35">
      <c r="V33966" s="17"/>
    </row>
    <row r="33967" spans="22:22" x14ac:dyDescent="0.35">
      <c r="V33967" s="17"/>
    </row>
    <row r="33968" spans="22:22" x14ac:dyDescent="0.35">
      <c r="V33968" s="17"/>
    </row>
    <row r="33969" spans="22:22" x14ac:dyDescent="0.35">
      <c r="V33969" s="17"/>
    </row>
    <row r="33970" spans="22:22" x14ac:dyDescent="0.35">
      <c r="V33970" s="17"/>
    </row>
    <row r="33971" spans="22:22" x14ac:dyDescent="0.35">
      <c r="V33971" s="17"/>
    </row>
    <row r="33972" spans="22:22" x14ac:dyDescent="0.35">
      <c r="V33972" s="17"/>
    </row>
    <row r="33973" spans="22:22" x14ac:dyDescent="0.35">
      <c r="V33973" s="17"/>
    </row>
    <row r="33974" spans="22:22" x14ac:dyDescent="0.35">
      <c r="V33974" s="17"/>
    </row>
    <row r="33975" spans="22:22" x14ac:dyDescent="0.35">
      <c r="V33975" s="17"/>
    </row>
    <row r="33976" spans="22:22" x14ac:dyDescent="0.35">
      <c r="V33976" s="17"/>
    </row>
    <row r="33977" spans="22:22" x14ac:dyDescent="0.35">
      <c r="V33977" s="17"/>
    </row>
    <row r="33978" spans="22:22" x14ac:dyDescent="0.35">
      <c r="V33978" s="17"/>
    </row>
    <row r="33979" spans="22:22" x14ac:dyDescent="0.35">
      <c r="V33979" s="17"/>
    </row>
    <row r="33980" spans="22:22" x14ac:dyDescent="0.35">
      <c r="V33980" s="17"/>
    </row>
    <row r="33981" spans="22:22" x14ac:dyDescent="0.35">
      <c r="V33981" s="17"/>
    </row>
    <row r="33982" spans="22:22" x14ac:dyDescent="0.35">
      <c r="V33982" s="17"/>
    </row>
    <row r="33983" spans="22:22" x14ac:dyDescent="0.35">
      <c r="V33983" s="17"/>
    </row>
    <row r="33984" spans="22:22" x14ac:dyDescent="0.35">
      <c r="V33984" s="17"/>
    </row>
    <row r="33985" spans="22:22" x14ac:dyDescent="0.35">
      <c r="V33985" s="17"/>
    </row>
    <row r="33986" spans="22:22" x14ac:dyDescent="0.35">
      <c r="V33986" s="17"/>
    </row>
    <row r="33987" spans="22:22" x14ac:dyDescent="0.35">
      <c r="V33987" s="17"/>
    </row>
    <row r="33988" spans="22:22" x14ac:dyDescent="0.35">
      <c r="V33988" s="17"/>
    </row>
    <row r="33989" spans="22:22" x14ac:dyDescent="0.35">
      <c r="V33989" s="17"/>
    </row>
    <row r="33990" spans="22:22" x14ac:dyDescent="0.35">
      <c r="V33990" s="17"/>
    </row>
    <row r="33991" spans="22:22" x14ac:dyDescent="0.35">
      <c r="V33991" s="17"/>
    </row>
    <row r="33992" spans="22:22" x14ac:dyDescent="0.35">
      <c r="V33992" s="17"/>
    </row>
    <row r="33993" spans="22:22" x14ac:dyDescent="0.35">
      <c r="V33993" s="17"/>
    </row>
    <row r="33994" spans="22:22" x14ac:dyDescent="0.35">
      <c r="V33994" s="17"/>
    </row>
    <row r="33995" spans="22:22" x14ac:dyDescent="0.35">
      <c r="V33995" s="17"/>
    </row>
    <row r="33996" spans="22:22" x14ac:dyDescent="0.35">
      <c r="V33996" s="17"/>
    </row>
    <row r="33997" spans="22:22" x14ac:dyDescent="0.35">
      <c r="V33997" s="17"/>
    </row>
    <row r="33998" spans="22:22" x14ac:dyDescent="0.35">
      <c r="V33998" s="17"/>
    </row>
    <row r="33999" spans="22:22" x14ac:dyDescent="0.35">
      <c r="V33999" s="17"/>
    </row>
    <row r="34000" spans="22:22" x14ac:dyDescent="0.35">
      <c r="V34000" s="17"/>
    </row>
    <row r="34001" spans="22:22" x14ac:dyDescent="0.35">
      <c r="V34001" s="17"/>
    </row>
    <row r="34002" spans="22:22" x14ac:dyDescent="0.35">
      <c r="V34002" s="17"/>
    </row>
    <row r="34003" spans="22:22" x14ac:dyDescent="0.35">
      <c r="V34003" s="17"/>
    </row>
    <row r="34004" spans="22:22" x14ac:dyDescent="0.35">
      <c r="V34004" s="17"/>
    </row>
    <row r="34005" spans="22:22" x14ac:dyDescent="0.35">
      <c r="V34005" s="17"/>
    </row>
    <row r="34006" spans="22:22" x14ac:dyDescent="0.35">
      <c r="V34006" s="17"/>
    </row>
    <row r="34007" spans="22:22" x14ac:dyDescent="0.35">
      <c r="V34007" s="17"/>
    </row>
    <row r="34008" spans="22:22" x14ac:dyDescent="0.35">
      <c r="V34008" s="17"/>
    </row>
    <row r="34009" spans="22:22" x14ac:dyDescent="0.35">
      <c r="V34009" s="17"/>
    </row>
    <row r="34010" spans="22:22" x14ac:dyDescent="0.35">
      <c r="V34010" s="17"/>
    </row>
    <row r="34011" spans="22:22" x14ac:dyDescent="0.35">
      <c r="V34011" s="17"/>
    </row>
    <row r="34012" spans="22:22" x14ac:dyDescent="0.35">
      <c r="V34012" s="17"/>
    </row>
    <row r="34013" spans="22:22" x14ac:dyDescent="0.35">
      <c r="V34013" s="17"/>
    </row>
    <row r="34014" spans="22:22" x14ac:dyDescent="0.35">
      <c r="V34014" s="17"/>
    </row>
    <row r="34015" spans="22:22" x14ac:dyDescent="0.35">
      <c r="V34015" s="17"/>
    </row>
    <row r="34016" spans="22:22" x14ac:dyDescent="0.35">
      <c r="V34016" s="17"/>
    </row>
    <row r="34017" spans="22:22" x14ac:dyDescent="0.35">
      <c r="V34017" s="17"/>
    </row>
    <row r="34018" spans="22:22" x14ac:dyDescent="0.35">
      <c r="V34018" s="17"/>
    </row>
    <row r="34019" spans="22:22" x14ac:dyDescent="0.35">
      <c r="V34019" s="17"/>
    </row>
    <row r="34020" spans="22:22" x14ac:dyDescent="0.35">
      <c r="V34020" s="17"/>
    </row>
    <row r="34021" spans="22:22" x14ac:dyDescent="0.35">
      <c r="V34021" s="17"/>
    </row>
    <row r="34022" spans="22:22" x14ac:dyDescent="0.35">
      <c r="V34022" s="17"/>
    </row>
    <row r="34023" spans="22:22" x14ac:dyDescent="0.35">
      <c r="V34023" s="17"/>
    </row>
    <row r="34024" spans="22:22" x14ac:dyDescent="0.35">
      <c r="V34024" s="17"/>
    </row>
    <row r="34025" spans="22:22" x14ac:dyDescent="0.35">
      <c r="V34025" s="17"/>
    </row>
    <row r="34026" spans="22:22" x14ac:dyDescent="0.35">
      <c r="V34026" s="17"/>
    </row>
    <row r="34027" spans="22:22" x14ac:dyDescent="0.35">
      <c r="V34027" s="17"/>
    </row>
    <row r="34028" spans="22:22" x14ac:dyDescent="0.35">
      <c r="V34028" s="17"/>
    </row>
    <row r="34029" spans="22:22" x14ac:dyDescent="0.35">
      <c r="V34029" s="17"/>
    </row>
    <row r="34030" spans="22:22" x14ac:dyDescent="0.35">
      <c r="V34030" s="17"/>
    </row>
    <row r="34031" spans="22:22" x14ac:dyDescent="0.35">
      <c r="V34031" s="17"/>
    </row>
    <row r="34032" spans="22:22" x14ac:dyDescent="0.35">
      <c r="V34032" s="17"/>
    </row>
    <row r="34033" spans="22:22" x14ac:dyDescent="0.35">
      <c r="V34033" s="17"/>
    </row>
    <row r="34034" spans="22:22" x14ac:dyDescent="0.35">
      <c r="V34034" s="17"/>
    </row>
    <row r="34035" spans="22:22" x14ac:dyDescent="0.35">
      <c r="V34035" s="17"/>
    </row>
    <row r="34036" spans="22:22" x14ac:dyDescent="0.35">
      <c r="V34036" s="17"/>
    </row>
    <row r="34037" spans="22:22" x14ac:dyDescent="0.35">
      <c r="V34037" s="17"/>
    </row>
    <row r="34038" spans="22:22" x14ac:dyDescent="0.35">
      <c r="V34038" s="17"/>
    </row>
    <row r="34039" spans="22:22" x14ac:dyDescent="0.35">
      <c r="V34039" s="17"/>
    </row>
    <row r="34040" spans="22:22" x14ac:dyDescent="0.35">
      <c r="V34040" s="17"/>
    </row>
    <row r="34041" spans="22:22" x14ac:dyDescent="0.35">
      <c r="V34041" s="17"/>
    </row>
    <row r="34042" spans="22:22" x14ac:dyDescent="0.35">
      <c r="V34042" s="17"/>
    </row>
    <row r="34043" spans="22:22" x14ac:dyDescent="0.35">
      <c r="V34043" s="17"/>
    </row>
    <row r="34044" spans="22:22" x14ac:dyDescent="0.35">
      <c r="V34044" s="17"/>
    </row>
    <row r="34045" spans="22:22" x14ac:dyDescent="0.35">
      <c r="V34045" s="17"/>
    </row>
    <row r="34046" spans="22:22" x14ac:dyDescent="0.35">
      <c r="V34046" s="17"/>
    </row>
    <row r="34047" spans="22:22" x14ac:dyDescent="0.35">
      <c r="V34047" s="17"/>
    </row>
    <row r="34048" spans="22:22" x14ac:dyDescent="0.35">
      <c r="V34048" s="17"/>
    </row>
    <row r="34049" spans="22:22" x14ac:dyDescent="0.35">
      <c r="V34049" s="17"/>
    </row>
    <row r="34050" spans="22:22" x14ac:dyDescent="0.35">
      <c r="V34050" s="17"/>
    </row>
    <row r="34051" spans="22:22" x14ac:dyDescent="0.35">
      <c r="V34051" s="17"/>
    </row>
    <row r="34052" spans="22:22" x14ac:dyDescent="0.35">
      <c r="V34052" s="17"/>
    </row>
    <row r="34053" spans="22:22" x14ac:dyDescent="0.35">
      <c r="V34053" s="17"/>
    </row>
    <row r="34054" spans="22:22" x14ac:dyDescent="0.35">
      <c r="V34054" s="17"/>
    </row>
    <row r="34055" spans="22:22" x14ac:dyDescent="0.35">
      <c r="V34055" s="17"/>
    </row>
    <row r="34056" spans="22:22" x14ac:dyDescent="0.35">
      <c r="V34056" s="17"/>
    </row>
    <row r="34057" spans="22:22" x14ac:dyDescent="0.35">
      <c r="V34057" s="17"/>
    </row>
    <row r="34058" spans="22:22" x14ac:dyDescent="0.35">
      <c r="V34058" s="17"/>
    </row>
    <row r="34059" spans="22:22" x14ac:dyDescent="0.35">
      <c r="V34059" s="17"/>
    </row>
    <row r="34060" spans="22:22" x14ac:dyDescent="0.35">
      <c r="V34060" s="17"/>
    </row>
    <row r="34061" spans="22:22" x14ac:dyDescent="0.35">
      <c r="V34061" s="17"/>
    </row>
    <row r="34062" spans="22:22" x14ac:dyDescent="0.35">
      <c r="V34062" s="17"/>
    </row>
    <row r="34063" spans="22:22" x14ac:dyDescent="0.35">
      <c r="V34063" s="17"/>
    </row>
    <row r="34064" spans="22:22" x14ac:dyDescent="0.35">
      <c r="V34064" s="17"/>
    </row>
    <row r="34065" spans="22:22" x14ac:dyDescent="0.35">
      <c r="V34065" s="17"/>
    </row>
    <row r="34066" spans="22:22" x14ac:dyDescent="0.35">
      <c r="V34066" s="17"/>
    </row>
    <row r="34067" spans="22:22" x14ac:dyDescent="0.35">
      <c r="V34067" s="17"/>
    </row>
    <row r="34068" spans="22:22" x14ac:dyDescent="0.35">
      <c r="V34068" s="17"/>
    </row>
    <row r="34069" spans="22:22" x14ac:dyDescent="0.35">
      <c r="V34069" s="17"/>
    </row>
    <row r="34070" spans="22:22" x14ac:dyDescent="0.35">
      <c r="V34070" s="17"/>
    </row>
    <row r="34071" spans="22:22" x14ac:dyDescent="0.35">
      <c r="V34071" s="17"/>
    </row>
    <row r="34072" spans="22:22" x14ac:dyDescent="0.35">
      <c r="V34072" s="17"/>
    </row>
    <row r="34073" spans="22:22" x14ac:dyDescent="0.35">
      <c r="V34073" s="17"/>
    </row>
    <row r="34074" spans="22:22" x14ac:dyDescent="0.35">
      <c r="V34074" s="17"/>
    </row>
    <row r="34075" spans="22:22" x14ac:dyDescent="0.35">
      <c r="V34075" s="17"/>
    </row>
    <row r="34076" spans="22:22" x14ac:dyDescent="0.35">
      <c r="V34076" s="17"/>
    </row>
    <row r="34077" spans="22:22" x14ac:dyDescent="0.35">
      <c r="V34077" s="17"/>
    </row>
    <row r="34078" spans="22:22" x14ac:dyDescent="0.35">
      <c r="V34078" s="17"/>
    </row>
    <row r="34079" spans="22:22" x14ac:dyDescent="0.35">
      <c r="V34079" s="17"/>
    </row>
    <row r="34080" spans="22:22" x14ac:dyDescent="0.35">
      <c r="V34080" s="17"/>
    </row>
    <row r="34081" spans="22:22" x14ac:dyDescent="0.35">
      <c r="V34081" s="17"/>
    </row>
    <row r="34082" spans="22:22" x14ac:dyDescent="0.35">
      <c r="V34082" s="17"/>
    </row>
    <row r="34083" spans="22:22" x14ac:dyDescent="0.35">
      <c r="V34083" s="17"/>
    </row>
    <row r="34084" spans="22:22" x14ac:dyDescent="0.35">
      <c r="V34084" s="17"/>
    </row>
    <row r="34085" spans="22:22" x14ac:dyDescent="0.35">
      <c r="V34085" s="17"/>
    </row>
    <row r="34086" spans="22:22" x14ac:dyDescent="0.35">
      <c r="V34086" s="17"/>
    </row>
    <row r="34087" spans="22:22" x14ac:dyDescent="0.35">
      <c r="V34087" s="17"/>
    </row>
    <row r="34088" spans="22:22" x14ac:dyDescent="0.35">
      <c r="V34088" s="17"/>
    </row>
    <row r="34089" spans="22:22" x14ac:dyDescent="0.35">
      <c r="V34089" s="17"/>
    </row>
    <row r="34090" spans="22:22" x14ac:dyDescent="0.35">
      <c r="V34090" s="17"/>
    </row>
    <row r="34091" spans="22:22" x14ac:dyDescent="0.35">
      <c r="V34091" s="17"/>
    </row>
    <row r="34092" spans="22:22" x14ac:dyDescent="0.35">
      <c r="V34092" s="17"/>
    </row>
    <row r="34093" spans="22:22" x14ac:dyDescent="0.35">
      <c r="V34093" s="17"/>
    </row>
    <row r="34094" spans="22:22" x14ac:dyDescent="0.35">
      <c r="V34094" s="17"/>
    </row>
    <row r="34095" spans="22:22" x14ac:dyDescent="0.35">
      <c r="V34095" s="17"/>
    </row>
    <row r="34096" spans="22:22" x14ac:dyDescent="0.35">
      <c r="V34096" s="17"/>
    </row>
    <row r="34097" spans="22:22" x14ac:dyDescent="0.35">
      <c r="V34097" s="17"/>
    </row>
    <row r="34098" spans="22:22" x14ac:dyDescent="0.35">
      <c r="V34098" s="17"/>
    </row>
    <row r="34099" spans="22:22" x14ac:dyDescent="0.35">
      <c r="V34099" s="17"/>
    </row>
    <row r="34100" spans="22:22" x14ac:dyDescent="0.35">
      <c r="V34100" s="17"/>
    </row>
    <row r="34101" spans="22:22" x14ac:dyDescent="0.35">
      <c r="V34101" s="17"/>
    </row>
    <row r="34102" spans="22:22" x14ac:dyDescent="0.35">
      <c r="V34102" s="17"/>
    </row>
    <row r="34103" spans="22:22" x14ac:dyDescent="0.35">
      <c r="V34103" s="17"/>
    </row>
    <row r="34104" spans="22:22" x14ac:dyDescent="0.35">
      <c r="V34104" s="17"/>
    </row>
    <row r="34105" spans="22:22" x14ac:dyDescent="0.35">
      <c r="V34105" s="17"/>
    </row>
    <row r="34106" spans="22:22" x14ac:dyDescent="0.35">
      <c r="V34106" s="17"/>
    </row>
    <row r="34107" spans="22:22" x14ac:dyDescent="0.35">
      <c r="V34107" s="17"/>
    </row>
    <row r="34108" spans="22:22" x14ac:dyDescent="0.35">
      <c r="V34108" s="17"/>
    </row>
    <row r="34109" spans="22:22" x14ac:dyDescent="0.35">
      <c r="V34109" s="17"/>
    </row>
    <row r="34110" spans="22:22" x14ac:dyDescent="0.35">
      <c r="V34110" s="17"/>
    </row>
    <row r="34111" spans="22:22" x14ac:dyDescent="0.35">
      <c r="V34111" s="17"/>
    </row>
    <row r="34112" spans="22:22" x14ac:dyDescent="0.35">
      <c r="V34112" s="17"/>
    </row>
    <row r="34113" spans="22:22" x14ac:dyDescent="0.35">
      <c r="V34113" s="17"/>
    </row>
    <row r="34114" spans="22:22" x14ac:dyDescent="0.35">
      <c r="V34114" s="17"/>
    </row>
    <row r="34115" spans="22:22" x14ac:dyDescent="0.35">
      <c r="V34115" s="17"/>
    </row>
    <row r="34116" spans="22:22" x14ac:dyDescent="0.35">
      <c r="V34116" s="17"/>
    </row>
    <row r="34117" spans="22:22" x14ac:dyDescent="0.35">
      <c r="V34117" s="17"/>
    </row>
    <row r="34118" spans="22:22" x14ac:dyDescent="0.35">
      <c r="V34118" s="17"/>
    </row>
    <row r="34119" spans="22:22" x14ac:dyDescent="0.35">
      <c r="V34119" s="17"/>
    </row>
    <row r="34120" spans="22:22" x14ac:dyDescent="0.35">
      <c r="V34120" s="17"/>
    </row>
    <row r="34121" spans="22:22" x14ac:dyDescent="0.35">
      <c r="V34121" s="17"/>
    </row>
    <row r="34122" spans="22:22" x14ac:dyDescent="0.35">
      <c r="V34122" s="17"/>
    </row>
    <row r="34123" spans="22:22" x14ac:dyDescent="0.35">
      <c r="V34123" s="17"/>
    </row>
    <row r="34124" spans="22:22" x14ac:dyDescent="0.35">
      <c r="V34124" s="17"/>
    </row>
    <row r="34125" spans="22:22" x14ac:dyDescent="0.35">
      <c r="V34125" s="17"/>
    </row>
    <row r="34126" spans="22:22" x14ac:dyDescent="0.35">
      <c r="V34126" s="17"/>
    </row>
    <row r="34127" spans="22:22" x14ac:dyDescent="0.35">
      <c r="V34127" s="17"/>
    </row>
    <row r="34128" spans="22:22" x14ac:dyDescent="0.35">
      <c r="V34128" s="17"/>
    </row>
    <row r="34129" spans="22:22" x14ac:dyDescent="0.35">
      <c r="V34129" s="17"/>
    </row>
    <row r="34130" spans="22:22" x14ac:dyDescent="0.35">
      <c r="V34130" s="17"/>
    </row>
    <row r="34131" spans="22:22" x14ac:dyDescent="0.35">
      <c r="V34131" s="17"/>
    </row>
    <row r="34132" spans="22:22" x14ac:dyDescent="0.35">
      <c r="V34132" s="17"/>
    </row>
    <row r="34133" spans="22:22" x14ac:dyDescent="0.35">
      <c r="V34133" s="17"/>
    </row>
    <row r="34134" spans="22:22" x14ac:dyDescent="0.35">
      <c r="V34134" s="17"/>
    </row>
    <row r="34135" spans="22:22" x14ac:dyDescent="0.35">
      <c r="V34135" s="17"/>
    </row>
    <row r="34136" spans="22:22" x14ac:dyDescent="0.35">
      <c r="V34136" s="17"/>
    </row>
    <row r="34137" spans="22:22" x14ac:dyDescent="0.35">
      <c r="V34137" s="17"/>
    </row>
    <row r="34138" spans="22:22" x14ac:dyDescent="0.35">
      <c r="V34138" s="17"/>
    </row>
    <row r="34139" spans="22:22" x14ac:dyDescent="0.35">
      <c r="V34139" s="17"/>
    </row>
    <row r="34140" spans="22:22" x14ac:dyDescent="0.35">
      <c r="V34140" s="17"/>
    </row>
    <row r="34141" spans="22:22" x14ac:dyDescent="0.35">
      <c r="V34141" s="17"/>
    </row>
    <row r="34142" spans="22:22" x14ac:dyDescent="0.35">
      <c r="V34142" s="17"/>
    </row>
    <row r="34143" spans="22:22" x14ac:dyDescent="0.35">
      <c r="V34143" s="17"/>
    </row>
    <row r="34144" spans="22:22" x14ac:dyDescent="0.35">
      <c r="V34144" s="17"/>
    </row>
    <row r="34145" spans="22:22" x14ac:dyDescent="0.35">
      <c r="V34145" s="17"/>
    </row>
    <row r="34146" spans="22:22" x14ac:dyDescent="0.35">
      <c r="V34146" s="17"/>
    </row>
    <row r="34147" spans="22:22" x14ac:dyDescent="0.35">
      <c r="V34147" s="17"/>
    </row>
    <row r="34148" spans="22:22" x14ac:dyDescent="0.35">
      <c r="V34148" s="17"/>
    </row>
    <row r="34149" spans="22:22" x14ac:dyDescent="0.35">
      <c r="V34149" s="17"/>
    </row>
    <row r="34150" spans="22:22" x14ac:dyDescent="0.35">
      <c r="V34150" s="17"/>
    </row>
    <row r="34151" spans="22:22" x14ac:dyDescent="0.35">
      <c r="V34151" s="17"/>
    </row>
    <row r="34152" spans="22:22" x14ac:dyDescent="0.35">
      <c r="V34152" s="17"/>
    </row>
    <row r="34153" spans="22:22" x14ac:dyDescent="0.35">
      <c r="V34153" s="17"/>
    </row>
    <row r="34154" spans="22:22" x14ac:dyDescent="0.35">
      <c r="V34154" s="17"/>
    </row>
    <row r="34155" spans="22:22" x14ac:dyDescent="0.35">
      <c r="V34155" s="17"/>
    </row>
    <row r="34156" spans="22:22" x14ac:dyDescent="0.35">
      <c r="V34156" s="17"/>
    </row>
    <row r="34157" spans="22:22" x14ac:dyDescent="0.35">
      <c r="V34157" s="17"/>
    </row>
    <row r="34158" spans="22:22" x14ac:dyDescent="0.35">
      <c r="V34158" s="17"/>
    </row>
    <row r="34159" spans="22:22" x14ac:dyDescent="0.35">
      <c r="V34159" s="17"/>
    </row>
    <row r="34160" spans="22:22" x14ac:dyDescent="0.35">
      <c r="V34160" s="17"/>
    </row>
    <row r="34161" spans="22:22" x14ac:dyDescent="0.35">
      <c r="V34161" s="17"/>
    </row>
    <row r="34162" spans="22:22" x14ac:dyDescent="0.35">
      <c r="V34162" s="17"/>
    </row>
    <row r="34163" spans="22:22" x14ac:dyDescent="0.35">
      <c r="V34163" s="17"/>
    </row>
    <row r="34164" spans="22:22" x14ac:dyDescent="0.35">
      <c r="V34164" s="17"/>
    </row>
    <row r="34165" spans="22:22" x14ac:dyDescent="0.35">
      <c r="V34165" s="17"/>
    </row>
    <row r="34166" spans="22:22" x14ac:dyDescent="0.35">
      <c r="V34166" s="17"/>
    </row>
    <row r="34167" spans="22:22" x14ac:dyDescent="0.35">
      <c r="V34167" s="17"/>
    </row>
    <row r="34168" spans="22:22" x14ac:dyDescent="0.35">
      <c r="V34168" s="17"/>
    </row>
    <row r="34169" spans="22:22" x14ac:dyDescent="0.35">
      <c r="V34169" s="17"/>
    </row>
    <row r="34170" spans="22:22" x14ac:dyDescent="0.35">
      <c r="V34170" s="17"/>
    </row>
    <row r="34171" spans="22:22" x14ac:dyDescent="0.35">
      <c r="V34171" s="17"/>
    </row>
    <row r="34172" spans="22:22" x14ac:dyDescent="0.35">
      <c r="V34172" s="17"/>
    </row>
    <row r="34173" spans="22:22" x14ac:dyDescent="0.35">
      <c r="V34173" s="17"/>
    </row>
    <row r="34174" spans="22:22" x14ac:dyDescent="0.35">
      <c r="V34174" s="17"/>
    </row>
    <row r="34175" spans="22:22" x14ac:dyDescent="0.35">
      <c r="V34175" s="17"/>
    </row>
    <row r="34176" spans="22:22" x14ac:dyDescent="0.35">
      <c r="V34176" s="17"/>
    </row>
    <row r="34177" spans="22:22" x14ac:dyDescent="0.35">
      <c r="V34177" s="17"/>
    </row>
    <row r="34178" spans="22:22" x14ac:dyDescent="0.35">
      <c r="V34178" s="17"/>
    </row>
    <row r="34179" spans="22:22" x14ac:dyDescent="0.35">
      <c r="V34179" s="17"/>
    </row>
    <row r="34180" spans="22:22" x14ac:dyDescent="0.35">
      <c r="V34180" s="17"/>
    </row>
    <row r="34181" spans="22:22" x14ac:dyDescent="0.35">
      <c r="V34181" s="17"/>
    </row>
    <row r="34182" spans="22:22" x14ac:dyDescent="0.35">
      <c r="V34182" s="17"/>
    </row>
    <row r="34183" spans="22:22" x14ac:dyDescent="0.35">
      <c r="V34183" s="17"/>
    </row>
    <row r="34184" spans="22:22" x14ac:dyDescent="0.35">
      <c r="V34184" s="17"/>
    </row>
    <row r="34185" spans="22:22" x14ac:dyDescent="0.35">
      <c r="V34185" s="17"/>
    </row>
    <row r="34186" spans="22:22" x14ac:dyDescent="0.35">
      <c r="V34186" s="17"/>
    </row>
    <row r="34187" spans="22:22" x14ac:dyDescent="0.35">
      <c r="V34187" s="17"/>
    </row>
    <row r="34188" spans="22:22" x14ac:dyDescent="0.35">
      <c r="V34188" s="17"/>
    </row>
    <row r="34189" spans="22:22" x14ac:dyDescent="0.35">
      <c r="V34189" s="17"/>
    </row>
    <row r="34190" spans="22:22" x14ac:dyDescent="0.35">
      <c r="V34190" s="17"/>
    </row>
    <row r="34191" spans="22:22" x14ac:dyDescent="0.35">
      <c r="V34191" s="17"/>
    </row>
    <row r="34192" spans="22:22" x14ac:dyDescent="0.35">
      <c r="V34192" s="17"/>
    </row>
    <row r="34193" spans="22:22" x14ac:dyDescent="0.35">
      <c r="V34193" s="17"/>
    </row>
    <row r="34194" spans="22:22" x14ac:dyDescent="0.35">
      <c r="V34194" s="17"/>
    </row>
    <row r="34195" spans="22:22" x14ac:dyDescent="0.35">
      <c r="V34195" s="17"/>
    </row>
    <row r="34196" spans="22:22" x14ac:dyDescent="0.35">
      <c r="V34196" s="17"/>
    </row>
    <row r="34197" spans="22:22" x14ac:dyDescent="0.35">
      <c r="V34197" s="17"/>
    </row>
    <row r="34198" spans="22:22" x14ac:dyDescent="0.35">
      <c r="V34198" s="17"/>
    </row>
    <row r="34199" spans="22:22" x14ac:dyDescent="0.35">
      <c r="V34199" s="17"/>
    </row>
    <row r="34200" spans="22:22" x14ac:dyDescent="0.35">
      <c r="V34200" s="17"/>
    </row>
    <row r="34201" spans="22:22" x14ac:dyDescent="0.35">
      <c r="V34201" s="17"/>
    </row>
    <row r="34202" spans="22:22" x14ac:dyDescent="0.35">
      <c r="V34202" s="17"/>
    </row>
    <row r="34203" spans="22:22" x14ac:dyDescent="0.35">
      <c r="V34203" s="17"/>
    </row>
    <row r="34204" spans="22:22" x14ac:dyDescent="0.35">
      <c r="V34204" s="17"/>
    </row>
    <row r="34205" spans="22:22" x14ac:dyDescent="0.35">
      <c r="V34205" s="17"/>
    </row>
    <row r="34206" spans="22:22" x14ac:dyDescent="0.35">
      <c r="V34206" s="17"/>
    </row>
    <row r="34207" spans="22:22" x14ac:dyDescent="0.35">
      <c r="V34207" s="17"/>
    </row>
    <row r="34208" spans="22:22" x14ac:dyDescent="0.35">
      <c r="V34208" s="17"/>
    </row>
    <row r="34209" spans="22:22" x14ac:dyDescent="0.35">
      <c r="V34209" s="17"/>
    </row>
    <row r="34210" spans="22:22" x14ac:dyDescent="0.35">
      <c r="V34210" s="17"/>
    </row>
    <row r="34211" spans="22:22" x14ac:dyDescent="0.35">
      <c r="V34211" s="17"/>
    </row>
    <row r="34212" spans="22:22" x14ac:dyDescent="0.35">
      <c r="V34212" s="17"/>
    </row>
    <row r="34213" spans="22:22" x14ac:dyDescent="0.35">
      <c r="V34213" s="17"/>
    </row>
    <row r="34214" spans="22:22" x14ac:dyDescent="0.35">
      <c r="V34214" s="17"/>
    </row>
    <row r="34215" spans="22:22" x14ac:dyDescent="0.35">
      <c r="V34215" s="17"/>
    </row>
    <row r="34216" spans="22:22" x14ac:dyDescent="0.35">
      <c r="V34216" s="17"/>
    </row>
    <row r="34217" spans="22:22" x14ac:dyDescent="0.35">
      <c r="V34217" s="17"/>
    </row>
    <row r="34218" spans="22:22" x14ac:dyDescent="0.35">
      <c r="V34218" s="17"/>
    </row>
    <row r="34219" spans="22:22" x14ac:dyDescent="0.35">
      <c r="V34219" s="17"/>
    </row>
    <row r="34220" spans="22:22" x14ac:dyDescent="0.35">
      <c r="V34220" s="17"/>
    </row>
    <row r="34221" spans="22:22" x14ac:dyDescent="0.35">
      <c r="V34221" s="17"/>
    </row>
    <row r="34222" spans="22:22" x14ac:dyDescent="0.35">
      <c r="V34222" s="17"/>
    </row>
    <row r="34223" spans="22:22" x14ac:dyDescent="0.35">
      <c r="V34223" s="17"/>
    </row>
    <row r="34224" spans="22:22" x14ac:dyDescent="0.35">
      <c r="V34224" s="17"/>
    </row>
    <row r="34225" spans="22:22" x14ac:dyDescent="0.35">
      <c r="V34225" s="17"/>
    </row>
    <row r="34226" spans="22:22" x14ac:dyDescent="0.35">
      <c r="V34226" s="17"/>
    </row>
    <row r="34227" spans="22:22" x14ac:dyDescent="0.35">
      <c r="V34227" s="17"/>
    </row>
    <row r="34228" spans="22:22" x14ac:dyDescent="0.35">
      <c r="V34228" s="17"/>
    </row>
    <row r="34229" spans="22:22" x14ac:dyDescent="0.35">
      <c r="V34229" s="17"/>
    </row>
    <row r="34230" spans="22:22" x14ac:dyDescent="0.35">
      <c r="V34230" s="17"/>
    </row>
    <row r="34231" spans="22:22" x14ac:dyDescent="0.35">
      <c r="V34231" s="17"/>
    </row>
    <row r="34232" spans="22:22" x14ac:dyDescent="0.35">
      <c r="V34232" s="17"/>
    </row>
    <row r="34233" spans="22:22" x14ac:dyDescent="0.35">
      <c r="V34233" s="17"/>
    </row>
    <row r="34234" spans="22:22" x14ac:dyDescent="0.35">
      <c r="V34234" s="17"/>
    </row>
    <row r="34235" spans="22:22" x14ac:dyDescent="0.35">
      <c r="V34235" s="17"/>
    </row>
    <row r="34236" spans="22:22" x14ac:dyDescent="0.35">
      <c r="V34236" s="17"/>
    </row>
    <row r="34237" spans="22:22" x14ac:dyDescent="0.35">
      <c r="V34237" s="17"/>
    </row>
    <row r="34238" spans="22:22" x14ac:dyDescent="0.35">
      <c r="V34238" s="17"/>
    </row>
    <row r="34239" spans="22:22" x14ac:dyDescent="0.35">
      <c r="V34239" s="17"/>
    </row>
    <row r="34240" spans="22:22" x14ac:dyDescent="0.35">
      <c r="V34240" s="17"/>
    </row>
    <row r="34241" spans="22:22" x14ac:dyDescent="0.35">
      <c r="V34241" s="17"/>
    </row>
    <row r="34242" spans="22:22" x14ac:dyDescent="0.35">
      <c r="V34242" s="17"/>
    </row>
    <row r="34243" spans="22:22" x14ac:dyDescent="0.35">
      <c r="V34243" s="17"/>
    </row>
    <row r="34244" spans="22:22" x14ac:dyDescent="0.35">
      <c r="V34244" s="17"/>
    </row>
    <row r="34245" spans="22:22" x14ac:dyDescent="0.35">
      <c r="V34245" s="17"/>
    </row>
    <row r="34246" spans="22:22" x14ac:dyDescent="0.35">
      <c r="V34246" s="17"/>
    </row>
    <row r="34247" spans="22:22" x14ac:dyDescent="0.35">
      <c r="V34247" s="17"/>
    </row>
    <row r="34248" spans="22:22" x14ac:dyDescent="0.35">
      <c r="V34248" s="17"/>
    </row>
    <row r="34249" spans="22:22" x14ac:dyDescent="0.35">
      <c r="V34249" s="17"/>
    </row>
    <row r="34250" spans="22:22" x14ac:dyDescent="0.35">
      <c r="V34250" s="17"/>
    </row>
    <row r="34251" spans="22:22" x14ac:dyDescent="0.35">
      <c r="V34251" s="17"/>
    </row>
    <row r="34252" spans="22:22" x14ac:dyDescent="0.35">
      <c r="V34252" s="17"/>
    </row>
    <row r="34253" spans="22:22" x14ac:dyDescent="0.35">
      <c r="V34253" s="17"/>
    </row>
    <row r="34254" spans="22:22" x14ac:dyDescent="0.35">
      <c r="V34254" s="17"/>
    </row>
    <row r="34255" spans="22:22" x14ac:dyDescent="0.35">
      <c r="V34255" s="17"/>
    </row>
    <row r="34256" spans="22:22" x14ac:dyDescent="0.35">
      <c r="V34256" s="17"/>
    </row>
    <row r="34257" spans="22:22" x14ac:dyDescent="0.35">
      <c r="V34257" s="17"/>
    </row>
    <row r="34258" spans="22:22" x14ac:dyDescent="0.35">
      <c r="V34258" s="17"/>
    </row>
    <row r="34259" spans="22:22" x14ac:dyDescent="0.35">
      <c r="V34259" s="17"/>
    </row>
    <row r="34260" spans="22:22" x14ac:dyDescent="0.35">
      <c r="V34260" s="17"/>
    </row>
    <row r="34261" spans="22:22" x14ac:dyDescent="0.35">
      <c r="V34261" s="17"/>
    </row>
    <row r="34262" spans="22:22" x14ac:dyDescent="0.35">
      <c r="V34262" s="17"/>
    </row>
    <row r="34263" spans="22:22" x14ac:dyDescent="0.35">
      <c r="V34263" s="17"/>
    </row>
    <row r="34264" spans="22:22" x14ac:dyDescent="0.35">
      <c r="V34264" s="17"/>
    </row>
    <row r="34265" spans="22:22" x14ac:dyDescent="0.35">
      <c r="V34265" s="17"/>
    </row>
    <row r="34266" spans="22:22" x14ac:dyDescent="0.35">
      <c r="V34266" s="17"/>
    </row>
    <row r="34267" spans="22:22" x14ac:dyDescent="0.35">
      <c r="V34267" s="17"/>
    </row>
    <row r="34268" spans="22:22" x14ac:dyDescent="0.35">
      <c r="V34268" s="17"/>
    </row>
    <row r="34269" spans="22:22" x14ac:dyDescent="0.35">
      <c r="V34269" s="17"/>
    </row>
    <row r="34270" spans="22:22" x14ac:dyDescent="0.35">
      <c r="V34270" s="17"/>
    </row>
    <row r="34271" spans="22:22" x14ac:dyDescent="0.35">
      <c r="V34271" s="17"/>
    </row>
    <row r="34272" spans="22:22" x14ac:dyDescent="0.35">
      <c r="V34272" s="17"/>
    </row>
    <row r="34273" spans="22:22" x14ac:dyDescent="0.35">
      <c r="V34273" s="17"/>
    </row>
    <row r="34274" spans="22:22" x14ac:dyDescent="0.35">
      <c r="V34274" s="17"/>
    </row>
    <row r="34275" spans="22:22" x14ac:dyDescent="0.35">
      <c r="V34275" s="17"/>
    </row>
    <row r="34276" spans="22:22" x14ac:dyDescent="0.35">
      <c r="V34276" s="17"/>
    </row>
    <row r="34277" spans="22:22" x14ac:dyDescent="0.35">
      <c r="V34277" s="17"/>
    </row>
    <row r="34278" spans="22:22" x14ac:dyDescent="0.35">
      <c r="V34278" s="17"/>
    </row>
    <row r="34279" spans="22:22" x14ac:dyDescent="0.35">
      <c r="V34279" s="17"/>
    </row>
    <row r="34280" spans="22:22" x14ac:dyDescent="0.35">
      <c r="V34280" s="17"/>
    </row>
    <row r="34281" spans="22:22" x14ac:dyDescent="0.35">
      <c r="V34281" s="17"/>
    </row>
    <row r="34282" spans="22:22" x14ac:dyDescent="0.35">
      <c r="V34282" s="17"/>
    </row>
    <row r="34283" spans="22:22" x14ac:dyDescent="0.35">
      <c r="V34283" s="17"/>
    </row>
    <row r="34284" spans="22:22" x14ac:dyDescent="0.35">
      <c r="V34284" s="17"/>
    </row>
    <row r="34285" spans="22:22" x14ac:dyDescent="0.35">
      <c r="V34285" s="17"/>
    </row>
    <row r="34286" spans="22:22" x14ac:dyDescent="0.35">
      <c r="V34286" s="17"/>
    </row>
    <row r="34287" spans="22:22" x14ac:dyDescent="0.35">
      <c r="V34287" s="17"/>
    </row>
    <row r="34288" spans="22:22" x14ac:dyDescent="0.35">
      <c r="V34288" s="17"/>
    </row>
    <row r="34289" spans="22:22" x14ac:dyDescent="0.35">
      <c r="V34289" s="17"/>
    </row>
    <row r="34290" spans="22:22" x14ac:dyDescent="0.35">
      <c r="V34290" s="17"/>
    </row>
    <row r="34291" spans="22:22" x14ac:dyDescent="0.35">
      <c r="V34291" s="17"/>
    </row>
    <row r="34292" spans="22:22" x14ac:dyDescent="0.35">
      <c r="V34292" s="17"/>
    </row>
    <row r="34293" spans="22:22" x14ac:dyDescent="0.35">
      <c r="V34293" s="17"/>
    </row>
    <row r="34294" spans="22:22" x14ac:dyDescent="0.35">
      <c r="V34294" s="17"/>
    </row>
    <row r="34295" spans="22:22" x14ac:dyDescent="0.35">
      <c r="V34295" s="17"/>
    </row>
    <row r="34296" spans="22:22" x14ac:dyDescent="0.35">
      <c r="V34296" s="17"/>
    </row>
    <row r="34297" spans="22:22" x14ac:dyDescent="0.35">
      <c r="V34297" s="17"/>
    </row>
    <row r="34298" spans="22:22" x14ac:dyDescent="0.35">
      <c r="V34298" s="17"/>
    </row>
    <row r="34299" spans="22:22" x14ac:dyDescent="0.35">
      <c r="V34299" s="17"/>
    </row>
    <row r="34300" spans="22:22" x14ac:dyDescent="0.35">
      <c r="V34300" s="17"/>
    </row>
    <row r="34301" spans="22:22" x14ac:dyDescent="0.35">
      <c r="V34301" s="17"/>
    </row>
    <row r="34302" spans="22:22" x14ac:dyDescent="0.35">
      <c r="V34302" s="17"/>
    </row>
    <row r="34303" spans="22:22" x14ac:dyDescent="0.35">
      <c r="V34303" s="17"/>
    </row>
    <row r="34304" spans="22:22" x14ac:dyDescent="0.35">
      <c r="V34304" s="17"/>
    </row>
    <row r="34305" spans="22:22" x14ac:dyDescent="0.35">
      <c r="V34305" s="17"/>
    </row>
    <row r="34306" spans="22:22" x14ac:dyDescent="0.35">
      <c r="V34306" s="17"/>
    </row>
    <row r="34307" spans="22:22" x14ac:dyDescent="0.35">
      <c r="V34307" s="17"/>
    </row>
    <row r="34308" spans="22:22" x14ac:dyDescent="0.35">
      <c r="V34308" s="17"/>
    </row>
    <row r="34309" spans="22:22" x14ac:dyDescent="0.35">
      <c r="V34309" s="17"/>
    </row>
    <row r="34310" spans="22:22" x14ac:dyDescent="0.35">
      <c r="V34310" s="17"/>
    </row>
    <row r="34311" spans="22:22" x14ac:dyDescent="0.35">
      <c r="V34311" s="17"/>
    </row>
    <row r="34312" spans="22:22" x14ac:dyDescent="0.35">
      <c r="V34312" s="17"/>
    </row>
    <row r="34313" spans="22:22" x14ac:dyDescent="0.35">
      <c r="V34313" s="17"/>
    </row>
    <row r="34314" spans="22:22" x14ac:dyDescent="0.35">
      <c r="V34314" s="17"/>
    </row>
    <row r="34315" spans="22:22" x14ac:dyDescent="0.35">
      <c r="V34315" s="17"/>
    </row>
    <row r="34316" spans="22:22" x14ac:dyDescent="0.35">
      <c r="V34316" s="17"/>
    </row>
    <row r="34317" spans="22:22" x14ac:dyDescent="0.35">
      <c r="V34317" s="17"/>
    </row>
    <row r="34318" spans="22:22" x14ac:dyDescent="0.35">
      <c r="V34318" s="17"/>
    </row>
    <row r="34319" spans="22:22" x14ac:dyDescent="0.35">
      <c r="V34319" s="17"/>
    </row>
    <row r="34320" spans="22:22" x14ac:dyDescent="0.35">
      <c r="V34320" s="17"/>
    </row>
    <row r="34321" spans="22:22" x14ac:dyDescent="0.35">
      <c r="V34321" s="17"/>
    </row>
    <row r="34322" spans="22:22" x14ac:dyDescent="0.35">
      <c r="V34322" s="17"/>
    </row>
    <row r="34323" spans="22:22" x14ac:dyDescent="0.35">
      <c r="V34323" s="17"/>
    </row>
    <row r="34324" spans="22:22" x14ac:dyDescent="0.35">
      <c r="V34324" s="17"/>
    </row>
    <row r="34325" spans="22:22" x14ac:dyDescent="0.35">
      <c r="V34325" s="17"/>
    </row>
    <row r="34326" spans="22:22" x14ac:dyDescent="0.35">
      <c r="V34326" s="17"/>
    </row>
    <row r="34327" spans="22:22" x14ac:dyDescent="0.35">
      <c r="V34327" s="17"/>
    </row>
    <row r="34328" spans="22:22" x14ac:dyDescent="0.35">
      <c r="V34328" s="17"/>
    </row>
    <row r="34329" spans="22:22" x14ac:dyDescent="0.35">
      <c r="V34329" s="17"/>
    </row>
    <row r="34330" spans="22:22" x14ac:dyDescent="0.35">
      <c r="V34330" s="17"/>
    </row>
    <row r="34331" spans="22:22" x14ac:dyDescent="0.35">
      <c r="V34331" s="17"/>
    </row>
    <row r="34332" spans="22:22" x14ac:dyDescent="0.35">
      <c r="V34332" s="17"/>
    </row>
    <row r="34333" spans="22:22" x14ac:dyDescent="0.35">
      <c r="V34333" s="17"/>
    </row>
    <row r="34334" spans="22:22" x14ac:dyDescent="0.35">
      <c r="V34334" s="17"/>
    </row>
    <row r="34335" spans="22:22" x14ac:dyDescent="0.35">
      <c r="V34335" s="17"/>
    </row>
    <row r="34336" spans="22:22" x14ac:dyDescent="0.35">
      <c r="V34336" s="17"/>
    </row>
    <row r="34337" spans="22:22" x14ac:dyDescent="0.35">
      <c r="V34337" s="17"/>
    </row>
    <row r="34338" spans="22:22" x14ac:dyDescent="0.35">
      <c r="V34338" s="17"/>
    </row>
    <row r="34339" spans="22:22" x14ac:dyDescent="0.35">
      <c r="V34339" s="17"/>
    </row>
    <row r="34340" spans="22:22" x14ac:dyDescent="0.35">
      <c r="V34340" s="17"/>
    </row>
    <row r="34341" spans="22:22" x14ac:dyDescent="0.35">
      <c r="V34341" s="17"/>
    </row>
    <row r="34342" spans="22:22" x14ac:dyDescent="0.35">
      <c r="V34342" s="17"/>
    </row>
    <row r="34343" spans="22:22" x14ac:dyDescent="0.35">
      <c r="V34343" s="17"/>
    </row>
    <row r="34344" spans="22:22" x14ac:dyDescent="0.35">
      <c r="V34344" s="17"/>
    </row>
    <row r="34345" spans="22:22" x14ac:dyDescent="0.35">
      <c r="V34345" s="17"/>
    </row>
    <row r="34346" spans="22:22" x14ac:dyDescent="0.35">
      <c r="V34346" s="17"/>
    </row>
    <row r="34347" spans="22:22" x14ac:dyDescent="0.35">
      <c r="V34347" s="17"/>
    </row>
    <row r="34348" spans="22:22" x14ac:dyDescent="0.35">
      <c r="V34348" s="17"/>
    </row>
    <row r="34349" spans="22:22" x14ac:dyDescent="0.35">
      <c r="V34349" s="17"/>
    </row>
    <row r="34350" spans="22:22" x14ac:dyDescent="0.35">
      <c r="V34350" s="17"/>
    </row>
    <row r="34351" spans="22:22" x14ac:dyDescent="0.35">
      <c r="V34351" s="17"/>
    </row>
    <row r="34352" spans="22:22" x14ac:dyDescent="0.35">
      <c r="V34352" s="17"/>
    </row>
    <row r="34353" spans="22:22" x14ac:dyDescent="0.35">
      <c r="V34353" s="17"/>
    </row>
    <row r="34354" spans="22:22" x14ac:dyDescent="0.35">
      <c r="V34354" s="17"/>
    </row>
    <row r="34355" spans="22:22" x14ac:dyDescent="0.35">
      <c r="V34355" s="17"/>
    </row>
    <row r="34356" spans="22:22" x14ac:dyDescent="0.35">
      <c r="V34356" s="17"/>
    </row>
    <row r="34357" spans="22:22" x14ac:dyDescent="0.35">
      <c r="V34357" s="17"/>
    </row>
    <row r="34358" spans="22:22" x14ac:dyDescent="0.35">
      <c r="V34358" s="17"/>
    </row>
    <row r="34359" spans="22:22" x14ac:dyDescent="0.35">
      <c r="V34359" s="17"/>
    </row>
    <row r="34360" spans="22:22" x14ac:dyDescent="0.35">
      <c r="V34360" s="17"/>
    </row>
    <row r="34361" spans="22:22" x14ac:dyDescent="0.35">
      <c r="V34361" s="17"/>
    </row>
    <row r="34362" spans="22:22" x14ac:dyDescent="0.35">
      <c r="V34362" s="17"/>
    </row>
    <row r="34363" spans="22:22" x14ac:dyDescent="0.35">
      <c r="V34363" s="17"/>
    </row>
    <row r="34364" spans="22:22" x14ac:dyDescent="0.35">
      <c r="V34364" s="17"/>
    </row>
    <row r="34365" spans="22:22" x14ac:dyDescent="0.35">
      <c r="V34365" s="17"/>
    </row>
    <row r="34366" spans="22:22" x14ac:dyDescent="0.35">
      <c r="V34366" s="17"/>
    </row>
    <row r="34367" spans="22:22" x14ac:dyDescent="0.35">
      <c r="V34367" s="17"/>
    </row>
    <row r="34368" spans="22:22" x14ac:dyDescent="0.35">
      <c r="V34368" s="17"/>
    </row>
    <row r="34369" spans="22:22" x14ac:dyDescent="0.35">
      <c r="V34369" s="17"/>
    </row>
    <row r="34370" spans="22:22" x14ac:dyDescent="0.35">
      <c r="V34370" s="17"/>
    </row>
    <row r="34371" spans="22:22" x14ac:dyDescent="0.35">
      <c r="V34371" s="17"/>
    </row>
    <row r="34372" spans="22:22" x14ac:dyDescent="0.35">
      <c r="V34372" s="17"/>
    </row>
    <row r="34373" spans="22:22" x14ac:dyDescent="0.35">
      <c r="V34373" s="17"/>
    </row>
    <row r="34374" spans="22:22" x14ac:dyDescent="0.35">
      <c r="V34374" s="17"/>
    </row>
    <row r="34375" spans="22:22" x14ac:dyDescent="0.35">
      <c r="V34375" s="17"/>
    </row>
    <row r="34376" spans="22:22" x14ac:dyDescent="0.35">
      <c r="V34376" s="17"/>
    </row>
    <row r="34377" spans="22:22" x14ac:dyDescent="0.35">
      <c r="V34377" s="17"/>
    </row>
    <row r="34378" spans="22:22" x14ac:dyDescent="0.35">
      <c r="V34378" s="17"/>
    </row>
    <row r="34379" spans="22:22" x14ac:dyDescent="0.35">
      <c r="V34379" s="17"/>
    </row>
    <row r="34380" spans="22:22" x14ac:dyDescent="0.35">
      <c r="V34380" s="17"/>
    </row>
    <row r="34381" spans="22:22" x14ac:dyDescent="0.35">
      <c r="V34381" s="17"/>
    </row>
    <row r="34382" spans="22:22" x14ac:dyDescent="0.35">
      <c r="V34382" s="17"/>
    </row>
    <row r="34383" spans="22:22" x14ac:dyDescent="0.35">
      <c r="V34383" s="17"/>
    </row>
    <row r="34384" spans="22:22" x14ac:dyDescent="0.35">
      <c r="V34384" s="17"/>
    </row>
    <row r="34385" spans="22:22" x14ac:dyDescent="0.35">
      <c r="V34385" s="17"/>
    </row>
    <row r="34386" spans="22:22" x14ac:dyDescent="0.35">
      <c r="V34386" s="17"/>
    </row>
    <row r="34387" spans="22:22" x14ac:dyDescent="0.35">
      <c r="V34387" s="17"/>
    </row>
    <row r="34388" spans="22:22" x14ac:dyDescent="0.35">
      <c r="V34388" s="17"/>
    </row>
    <row r="34389" spans="22:22" x14ac:dyDescent="0.35">
      <c r="V34389" s="17"/>
    </row>
    <row r="34390" spans="22:22" x14ac:dyDescent="0.35">
      <c r="V34390" s="17"/>
    </row>
    <row r="34391" spans="22:22" x14ac:dyDescent="0.35">
      <c r="V34391" s="17"/>
    </row>
    <row r="34392" spans="22:22" x14ac:dyDescent="0.35">
      <c r="V34392" s="17"/>
    </row>
    <row r="34393" spans="22:22" x14ac:dyDescent="0.35">
      <c r="V34393" s="17"/>
    </row>
    <row r="34394" spans="22:22" x14ac:dyDescent="0.35">
      <c r="V34394" s="17"/>
    </row>
    <row r="34395" spans="22:22" x14ac:dyDescent="0.35">
      <c r="V34395" s="17"/>
    </row>
    <row r="34396" spans="22:22" x14ac:dyDescent="0.35">
      <c r="V34396" s="17"/>
    </row>
    <row r="34397" spans="22:22" x14ac:dyDescent="0.35">
      <c r="V34397" s="17"/>
    </row>
    <row r="34398" spans="22:22" x14ac:dyDescent="0.35">
      <c r="V34398" s="17"/>
    </row>
    <row r="34399" spans="22:22" x14ac:dyDescent="0.35">
      <c r="V34399" s="17"/>
    </row>
    <row r="34400" spans="22:22" x14ac:dyDescent="0.35">
      <c r="V34400" s="17"/>
    </row>
    <row r="34401" spans="22:22" x14ac:dyDescent="0.35">
      <c r="V34401" s="17"/>
    </row>
    <row r="34402" spans="22:22" x14ac:dyDescent="0.35">
      <c r="V34402" s="17"/>
    </row>
    <row r="34403" spans="22:22" x14ac:dyDescent="0.35">
      <c r="V34403" s="17"/>
    </row>
    <row r="34404" spans="22:22" x14ac:dyDescent="0.35">
      <c r="V34404" s="17"/>
    </row>
    <row r="34405" spans="22:22" x14ac:dyDescent="0.35">
      <c r="V34405" s="17"/>
    </row>
    <row r="34406" spans="22:22" x14ac:dyDescent="0.35">
      <c r="V34406" s="17"/>
    </row>
    <row r="34407" spans="22:22" x14ac:dyDescent="0.35">
      <c r="V34407" s="17"/>
    </row>
    <row r="34408" spans="22:22" x14ac:dyDescent="0.35">
      <c r="V34408" s="17"/>
    </row>
    <row r="34409" spans="22:22" x14ac:dyDescent="0.35">
      <c r="V34409" s="17"/>
    </row>
    <row r="34410" spans="22:22" x14ac:dyDescent="0.35">
      <c r="V34410" s="17"/>
    </row>
    <row r="34411" spans="22:22" x14ac:dyDescent="0.35">
      <c r="V34411" s="17"/>
    </row>
    <row r="34412" spans="22:22" x14ac:dyDescent="0.35">
      <c r="V34412" s="17"/>
    </row>
    <row r="34413" spans="22:22" x14ac:dyDescent="0.35">
      <c r="V34413" s="17"/>
    </row>
    <row r="34414" spans="22:22" x14ac:dyDescent="0.35">
      <c r="V34414" s="17"/>
    </row>
    <row r="34415" spans="22:22" x14ac:dyDescent="0.35">
      <c r="V34415" s="17"/>
    </row>
    <row r="34416" spans="22:22" x14ac:dyDescent="0.35">
      <c r="V34416" s="17"/>
    </row>
    <row r="34417" spans="22:22" x14ac:dyDescent="0.35">
      <c r="V34417" s="17"/>
    </row>
    <row r="34418" spans="22:22" x14ac:dyDescent="0.35">
      <c r="V34418" s="17"/>
    </row>
    <row r="34419" spans="22:22" x14ac:dyDescent="0.35">
      <c r="V34419" s="17"/>
    </row>
    <row r="34420" spans="22:22" x14ac:dyDescent="0.35">
      <c r="V34420" s="17"/>
    </row>
    <row r="34421" spans="22:22" x14ac:dyDescent="0.35">
      <c r="V34421" s="17"/>
    </row>
    <row r="34422" spans="22:22" x14ac:dyDescent="0.35">
      <c r="V34422" s="17"/>
    </row>
    <row r="34423" spans="22:22" x14ac:dyDescent="0.35">
      <c r="V34423" s="17"/>
    </row>
    <row r="34424" spans="22:22" x14ac:dyDescent="0.35">
      <c r="V34424" s="17"/>
    </row>
    <row r="34425" spans="22:22" x14ac:dyDescent="0.35">
      <c r="V34425" s="17"/>
    </row>
    <row r="34426" spans="22:22" x14ac:dyDescent="0.35">
      <c r="V34426" s="17"/>
    </row>
    <row r="34427" spans="22:22" x14ac:dyDescent="0.35">
      <c r="V34427" s="17"/>
    </row>
    <row r="34428" spans="22:22" x14ac:dyDescent="0.35">
      <c r="V34428" s="17"/>
    </row>
    <row r="34429" spans="22:22" x14ac:dyDescent="0.35">
      <c r="V34429" s="17"/>
    </row>
    <row r="34430" spans="22:22" x14ac:dyDescent="0.35">
      <c r="V34430" s="17"/>
    </row>
    <row r="34431" spans="22:22" x14ac:dyDescent="0.35">
      <c r="V34431" s="17"/>
    </row>
    <row r="34432" spans="22:22" x14ac:dyDescent="0.35">
      <c r="V34432" s="17"/>
    </row>
    <row r="34433" spans="22:22" x14ac:dyDescent="0.35">
      <c r="V34433" s="17"/>
    </row>
    <row r="34434" spans="22:22" x14ac:dyDescent="0.35">
      <c r="V34434" s="17"/>
    </row>
    <row r="34435" spans="22:22" x14ac:dyDescent="0.35">
      <c r="V34435" s="17"/>
    </row>
    <row r="34436" spans="22:22" x14ac:dyDescent="0.35">
      <c r="V34436" s="17"/>
    </row>
    <row r="34437" spans="22:22" x14ac:dyDescent="0.35">
      <c r="V34437" s="17"/>
    </row>
    <row r="34438" spans="22:22" x14ac:dyDescent="0.35">
      <c r="V34438" s="17"/>
    </row>
    <row r="34439" spans="22:22" x14ac:dyDescent="0.35">
      <c r="V34439" s="17"/>
    </row>
    <row r="34440" spans="22:22" x14ac:dyDescent="0.35">
      <c r="V34440" s="17"/>
    </row>
    <row r="34441" spans="22:22" x14ac:dyDescent="0.35">
      <c r="V34441" s="17"/>
    </row>
    <row r="34442" spans="22:22" x14ac:dyDescent="0.35">
      <c r="V34442" s="17"/>
    </row>
    <row r="34443" spans="22:22" x14ac:dyDescent="0.35">
      <c r="V34443" s="17"/>
    </row>
    <row r="34444" spans="22:22" x14ac:dyDescent="0.35">
      <c r="V34444" s="17"/>
    </row>
    <row r="34445" spans="22:22" x14ac:dyDescent="0.35">
      <c r="V34445" s="17"/>
    </row>
    <row r="34446" spans="22:22" x14ac:dyDescent="0.35">
      <c r="V34446" s="17"/>
    </row>
    <row r="34447" spans="22:22" x14ac:dyDescent="0.35">
      <c r="V34447" s="17"/>
    </row>
    <row r="34448" spans="22:22" x14ac:dyDescent="0.35">
      <c r="V34448" s="17"/>
    </row>
    <row r="34449" spans="22:22" x14ac:dyDescent="0.35">
      <c r="V34449" s="17"/>
    </row>
    <row r="34450" spans="22:22" x14ac:dyDescent="0.35">
      <c r="V34450" s="17"/>
    </row>
    <row r="34451" spans="22:22" x14ac:dyDescent="0.35">
      <c r="V34451" s="17"/>
    </row>
    <row r="34452" spans="22:22" x14ac:dyDescent="0.35">
      <c r="V34452" s="17"/>
    </row>
    <row r="34453" spans="22:22" x14ac:dyDescent="0.35">
      <c r="V34453" s="17"/>
    </row>
    <row r="34454" spans="22:22" x14ac:dyDescent="0.35">
      <c r="V34454" s="17"/>
    </row>
    <row r="34455" spans="22:22" x14ac:dyDescent="0.35">
      <c r="V34455" s="17"/>
    </row>
    <row r="34456" spans="22:22" x14ac:dyDescent="0.35">
      <c r="V34456" s="17"/>
    </row>
    <row r="34457" spans="22:22" x14ac:dyDescent="0.35">
      <c r="V34457" s="17"/>
    </row>
    <row r="34458" spans="22:22" x14ac:dyDescent="0.35">
      <c r="V34458" s="17"/>
    </row>
    <row r="34459" spans="22:22" x14ac:dyDescent="0.35">
      <c r="V34459" s="17"/>
    </row>
    <row r="34460" spans="22:22" x14ac:dyDescent="0.35">
      <c r="V34460" s="17"/>
    </row>
    <row r="34461" spans="22:22" x14ac:dyDescent="0.35">
      <c r="V34461" s="17"/>
    </row>
    <row r="34462" spans="22:22" x14ac:dyDescent="0.35">
      <c r="V34462" s="17"/>
    </row>
    <row r="34463" spans="22:22" x14ac:dyDescent="0.35">
      <c r="V34463" s="17"/>
    </row>
    <row r="34464" spans="22:22" x14ac:dyDescent="0.35">
      <c r="V34464" s="17"/>
    </row>
    <row r="34465" spans="22:22" x14ac:dyDescent="0.35">
      <c r="V34465" s="17"/>
    </row>
    <row r="34466" spans="22:22" x14ac:dyDescent="0.35">
      <c r="V34466" s="17"/>
    </row>
    <row r="34467" spans="22:22" x14ac:dyDescent="0.35">
      <c r="V34467" s="17"/>
    </row>
    <row r="34468" spans="22:22" x14ac:dyDescent="0.35">
      <c r="V34468" s="17"/>
    </row>
    <row r="34469" spans="22:22" x14ac:dyDescent="0.35">
      <c r="V34469" s="17"/>
    </row>
    <row r="34470" spans="22:22" x14ac:dyDescent="0.35">
      <c r="V34470" s="17"/>
    </row>
    <row r="34471" spans="22:22" x14ac:dyDescent="0.35">
      <c r="V34471" s="17"/>
    </row>
    <row r="34472" spans="22:22" x14ac:dyDescent="0.35">
      <c r="V34472" s="17"/>
    </row>
    <row r="34473" spans="22:22" x14ac:dyDescent="0.35">
      <c r="V34473" s="17"/>
    </row>
    <row r="34474" spans="22:22" x14ac:dyDescent="0.35">
      <c r="V34474" s="17"/>
    </row>
    <row r="34475" spans="22:22" x14ac:dyDescent="0.35">
      <c r="V34475" s="17"/>
    </row>
    <row r="34476" spans="22:22" x14ac:dyDescent="0.35">
      <c r="V34476" s="17"/>
    </row>
    <row r="34477" spans="22:22" x14ac:dyDescent="0.35">
      <c r="V34477" s="17"/>
    </row>
    <row r="34478" spans="22:22" x14ac:dyDescent="0.35">
      <c r="V34478" s="17"/>
    </row>
    <row r="34479" spans="22:22" x14ac:dyDescent="0.35">
      <c r="V34479" s="17"/>
    </row>
    <row r="34480" spans="22:22" x14ac:dyDescent="0.35">
      <c r="V34480" s="17"/>
    </row>
    <row r="34481" spans="22:22" x14ac:dyDescent="0.35">
      <c r="V34481" s="17"/>
    </row>
    <row r="34482" spans="22:22" x14ac:dyDescent="0.35">
      <c r="V34482" s="17"/>
    </row>
    <row r="34483" spans="22:22" x14ac:dyDescent="0.35">
      <c r="V34483" s="17"/>
    </row>
    <row r="34484" spans="22:22" x14ac:dyDescent="0.35">
      <c r="V34484" s="17"/>
    </row>
    <row r="34485" spans="22:22" x14ac:dyDescent="0.35">
      <c r="V34485" s="17"/>
    </row>
    <row r="34486" spans="22:22" x14ac:dyDescent="0.35">
      <c r="V34486" s="17"/>
    </row>
    <row r="34487" spans="22:22" x14ac:dyDescent="0.35">
      <c r="V34487" s="17"/>
    </row>
    <row r="34488" spans="22:22" x14ac:dyDescent="0.35">
      <c r="V34488" s="17"/>
    </row>
    <row r="34489" spans="22:22" x14ac:dyDescent="0.35">
      <c r="V34489" s="17"/>
    </row>
    <row r="34490" spans="22:22" x14ac:dyDescent="0.35">
      <c r="V34490" s="17"/>
    </row>
    <row r="34491" spans="22:22" x14ac:dyDescent="0.35">
      <c r="V34491" s="17"/>
    </row>
    <row r="34492" spans="22:22" x14ac:dyDescent="0.35">
      <c r="V34492" s="17"/>
    </row>
    <row r="34493" spans="22:22" x14ac:dyDescent="0.35">
      <c r="V34493" s="17"/>
    </row>
    <row r="34494" spans="22:22" x14ac:dyDescent="0.35">
      <c r="V34494" s="17"/>
    </row>
    <row r="34495" spans="22:22" x14ac:dyDescent="0.35">
      <c r="V34495" s="17"/>
    </row>
    <row r="34496" spans="22:22" x14ac:dyDescent="0.35">
      <c r="V34496" s="17"/>
    </row>
    <row r="34497" spans="22:22" x14ac:dyDescent="0.35">
      <c r="V34497" s="17"/>
    </row>
    <row r="34498" spans="22:22" x14ac:dyDescent="0.35">
      <c r="V34498" s="17"/>
    </row>
    <row r="34499" spans="22:22" x14ac:dyDescent="0.35">
      <c r="V34499" s="17"/>
    </row>
    <row r="34500" spans="22:22" x14ac:dyDescent="0.35">
      <c r="V34500" s="17"/>
    </row>
    <row r="34501" spans="22:22" x14ac:dyDescent="0.35">
      <c r="V34501" s="17"/>
    </row>
    <row r="34502" spans="22:22" x14ac:dyDescent="0.35">
      <c r="V34502" s="17"/>
    </row>
    <row r="34503" spans="22:22" x14ac:dyDescent="0.35">
      <c r="V34503" s="17"/>
    </row>
    <row r="34504" spans="22:22" x14ac:dyDescent="0.35">
      <c r="V34504" s="17"/>
    </row>
    <row r="34505" spans="22:22" x14ac:dyDescent="0.35">
      <c r="V34505" s="17"/>
    </row>
    <row r="34506" spans="22:22" x14ac:dyDescent="0.35">
      <c r="V34506" s="17"/>
    </row>
    <row r="34507" spans="22:22" x14ac:dyDescent="0.35">
      <c r="V34507" s="17"/>
    </row>
    <row r="34508" spans="22:22" x14ac:dyDescent="0.35">
      <c r="V34508" s="17"/>
    </row>
    <row r="34509" spans="22:22" x14ac:dyDescent="0.35">
      <c r="V34509" s="17"/>
    </row>
    <row r="34510" spans="22:22" x14ac:dyDescent="0.35">
      <c r="V34510" s="17"/>
    </row>
    <row r="34511" spans="22:22" x14ac:dyDescent="0.35">
      <c r="V34511" s="17"/>
    </row>
    <row r="34512" spans="22:22" x14ac:dyDescent="0.35">
      <c r="V34512" s="17"/>
    </row>
    <row r="34513" spans="22:22" x14ac:dyDescent="0.35">
      <c r="V34513" s="17"/>
    </row>
    <row r="34514" spans="22:22" x14ac:dyDescent="0.35">
      <c r="V34514" s="17"/>
    </row>
    <row r="34515" spans="22:22" x14ac:dyDescent="0.35">
      <c r="V34515" s="17"/>
    </row>
    <row r="34516" spans="22:22" x14ac:dyDescent="0.35">
      <c r="V34516" s="17"/>
    </row>
    <row r="34517" spans="22:22" x14ac:dyDescent="0.35">
      <c r="V34517" s="17"/>
    </row>
    <row r="34518" spans="22:22" x14ac:dyDescent="0.35">
      <c r="V34518" s="17"/>
    </row>
    <row r="34519" spans="22:22" x14ac:dyDescent="0.35">
      <c r="V34519" s="17"/>
    </row>
    <row r="34520" spans="22:22" x14ac:dyDescent="0.35">
      <c r="V34520" s="17"/>
    </row>
    <row r="34521" spans="22:22" x14ac:dyDescent="0.35">
      <c r="V34521" s="17"/>
    </row>
    <row r="34522" spans="22:22" x14ac:dyDescent="0.35">
      <c r="V34522" s="17"/>
    </row>
    <row r="34523" spans="22:22" x14ac:dyDescent="0.35">
      <c r="V34523" s="17"/>
    </row>
    <row r="34524" spans="22:22" x14ac:dyDescent="0.35">
      <c r="V34524" s="17"/>
    </row>
    <row r="34525" spans="22:22" x14ac:dyDescent="0.35">
      <c r="V34525" s="17"/>
    </row>
    <row r="34526" spans="22:22" x14ac:dyDescent="0.35">
      <c r="V34526" s="17"/>
    </row>
    <row r="34527" spans="22:22" x14ac:dyDescent="0.35">
      <c r="V34527" s="17"/>
    </row>
    <row r="34528" spans="22:22" x14ac:dyDescent="0.35">
      <c r="V34528" s="17"/>
    </row>
    <row r="34529" spans="22:22" x14ac:dyDescent="0.35">
      <c r="V34529" s="17"/>
    </row>
    <row r="34530" spans="22:22" x14ac:dyDescent="0.35">
      <c r="V34530" s="17"/>
    </row>
    <row r="34531" spans="22:22" x14ac:dyDescent="0.35">
      <c r="V34531" s="17"/>
    </row>
    <row r="34532" spans="22:22" x14ac:dyDescent="0.35">
      <c r="V34532" s="17"/>
    </row>
    <row r="34533" spans="22:22" x14ac:dyDescent="0.35">
      <c r="V34533" s="17"/>
    </row>
    <row r="34534" spans="22:22" x14ac:dyDescent="0.35">
      <c r="V34534" s="17"/>
    </row>
    <row r="34535" spans="22:22" x14ac:dyDescent="0.35">
      <c r="V34535" s="17"/>
    </row>
    <row r="34536" spans="22:22" x14ac:dyDescent="0.35">
      <c r="V34536" s="17"/>
    </row>
    <row r="34537" spans="22:22" x14ac:dyDescent="0.35">
      <c r="V34537" s="17"/>
    </row>
    <row r="34538" spans="22:22" x14ac:dyDescent="0.35">
      <c r="V34538" s="17"/>
    </row>
    <row r="34539" spans="22:22" x14ac:dyDescent="0.35">
      <c r="V34539" s="17"/>
    </row>
    <row r="34540" spans="22:22" x14ac:dyDescent="0.35">
      <c r="V34540" s="17"/>
    </row>
    <row r="34541" spans="22:22" x14ac:dyDescent="0.35">
      <c r="V34541" s="17"/>
    </row>
    <row r="34542" spans="22:22" x14ac:dyDescent="0.35">
      <c r="V34542" s="17"/>
    </row>
    <row r="34543" spans="22:22" x14ac:dyDescent="0.35">
      <c r="V34543" s="17"/>
    </row>
    <row r="34544" spans="22:22" x14ac:dyDescent="0.35">
      <c r="V34544" s="17"/>
    </row>
    <row r="34545" spans="22:22" x14ac:dyDescent="0.35">
      <c r="V34545" s="17"/>
    </row>
    <row r="34546" spans="22:22" x14ac:dyDescent="0.35">
      <c r="V34546" s="17"/>
    </row>
    <row r="34547" spans="22:22" x14ac:dyDescent="0.35">
      <c r="V34547" s="17"/>
    </row>
    <row r="34548" spans="22:22" x14ac:dyDescent="0.35">
      <c r="V34548" s="17"/>
    </row>
    <row r="34549" spans="22:22" x14ac:dyDescent="0.35">
      <c r="V34549" s="17"/>
    </row>
    <row r="34550" spans="22:22" x14ac:dyDescent="0.35">
      <c r="V34550" s="17"/>
    </row>
    <row r="34551" spans="22:22" x14ac:dyDescent="0.35">
      <c r="V34551" s="17"/>
    </row>
    <row r="34552" spans="22:22" x14ac:dyDescent="0.35">
      <c r="V34552" s="17"/>
    </row>
    <row r="34553" spans="22:22" x14ac:dyDescent="0.35">
      <c r="V34553" s="17"/>
    </row>
    <row r="34554" spans="22:22" x14ac:dyDescent="0.35">
      <c r="V34554" s="17"/>
    </row>
    <row r="34555" spans="22:22" x14ac:dyDescent="0.35">
      <c r="V34555" s="17"/>
    </row>
    <row r="34556" spans="22:22" x14ac:dyDescent="0.35">
      <c r="V34556" s="17"/>
    </row>
    <row r="34557" spans="22:22" x14ac:dyDescent="0.35">
      <c r="V34557" s="17"/>
    </row>
    <row r="34558" spans="22:22" x14ac:dyDescent="0.35">
      <c r="V34558" s="17"/>
    </row>
    <row r="34559" spans="22:22" x14ac:dyDescent="0.35">
      <c r="V34559" s="17"/>
    </row>
    <row r="34560" spans="22:22" x14ac:dyDescent="0.35">
      <c r="V34560" s="17"/>
    </row>
    <row r="34561" spans="22:22" x14ac:dyDescent="0.35">
      <c r="V34561" s="17"/>
    </row>
    <row r="34562" spans="22:22" x14ac:dyDescent="0.35">
      <c r="V34562" s="17"/>
    </row>
    <row r="34563" spans="22:22" x14ac:dyDescent="0.35">
      <c r="V34563" s="17"/>
    </row>
    <row r="34564" spans="22:22" x14ac:dyDescent="0.35">
      <c r="V34564" s="17"/>
    </row>
    <row r="34565" spans="22:22" x14ac:dyDescent="0.35">
      <c r="V34565" s="17"/>
    </row>
    <row r="34566" spans="22:22" x14ac:dyDescent="0.35">
      <c r="V34566" s="17"/>
    </row>
    <row r="34567" spans="22:22" x14ac:dyDescent="0.35">
      <c r="V34567" s="17"/>
    </row>
    <row r="34568" spans="22:22" x14ac:dyDescent="0.35">
      <c r="V34568" s="17"/>
    </row>
    <row r="34569" spans="22:22" x14ac:dyDescent="0.35">
      <c r="V34569" s="17"/>
    </row>
    <row r="34570" spans="22:22" x14ac:dyDescent="0.35">
      <c r="V34570" s="17"/>
    </row>
    <row r="34571" spans="22:22" x14ac:dyDescent="0.35">
      <c r="V34571" s="17"/>
    </row>
    <row r="34572" spans="22:22" x14ac:dyDescent="0.35">
      <c r="V34572" s="17"/>
    </row>
    <row r="34573" spans="22:22" x14ac:dyDescent="0.35">
      <c r="V34573" s="17"/>
    </row>
    <row r="34574" spans="22:22" x14ac:dyDescent="0.35">
      <c r="V34574" s="17"/>
    </row>
    <row r="34575" spans="22:22" x14ac:dyDescent="0.35">
      <c r="V34575" s="17"/>
    </row>
    <row r="34576" spans="22:22" x14ac:dyDescent="0.35">
      <c r="V34576" s="17"/>
    </row>
    <row r="34577" spans="22:22" x14ac:dyDescent="0.35">
      <c r="V34577" s="17"/>
    </row>
    <row r="34578" spans="22:22" x14ac:dyDescent="0.35">
      <c r="V34578" s="17"/>
    </row>
    <row r="34579" spans="22:22" x14ac:dyDescent="0.35">
      <c r="V34579" s="17"/>
    </row>
    <row r="34580" spans="22:22" x14ac:dyDescent="0.35">
      <c r="V34580" s="17"/>
    </row>
    <row r="34581" spans="22:22" x14ac:dyDescent="0.35">
      <c r="V34581" s="17"/>
    </row>
    <row r="34582" spans="22:22" x14ac:dyDescent="0.35">
      <c r="V34582" s="17"/>
    </row>
    <row r="34583" spans="22:22" x14ac:dyDescent="0.35">
      <c r="V34583" s="17"/>
    </row>
    <row r="34584" spans="22:22" x14ac:dyDescent="0.35">
      <c r="V34584" s="17"/>
    </row>
    <row r="34585" spans="22:22" x14ac:dyDescent="0.35">
      <c r="V34585" s="17"/>
    </row>
    <row r="34586" spans="22:22" x14ac:dyDescent="0.35">
      <c r="V34586" s="17"/>
    </row>
    <row r="34587" spans="22:22" x14ac:dyDescent="0.35">
      <c r="V34587" s="17"/>
    </row>
    <row r="34588" spans="22:22" x14ac:dyDescent="0.35">
      <c r="V34588" s="17"/>
    </row>
    <row r="34589" spans="22:22" x14ac:dyDescent="0.35">
      <c r="V34589" s="17"/>
    </row>
    <row r="34590" spans="22:22" x14ac:dyDescent="0.35">
      <c r="V34590" s="17"/>
    </row>
    <row r="34591" spans="22:22" x14ac:dyDescent="0.35">
      <c r="V34591" s="17"/>
    </row>
    <row r="34592" spans="22:22" x14ac:dyDescent="0.35">
      <c r="V34592" s="17"/>
    </row>
    <row r="34593" spans="22:22" x14ac:dyDescent="0.35">
      <c r="V34593" s="17"/>
    </row>
    <row r="34594" spans="22:22" x14ac:dyDescent="0.35">
      <c r="V34594" s="17"/>
    </row>
    <row r="34595" spans="22:22" x14ac:dyDescent="0.35">
      <c r="V34595" s="17"/>
    </row>
    <row r="34596" spans="22:22" x14ac:dyDescent="0.35">
      <c r="V34596" s="17"/>
    </row>
    <row r="34597" spans="22:22" x14ac:dyDescent="0.35">
      <c r="V34597" s="17"/>
    </row>
    <row r="34598" spans="22:22" x14ac:dyDescent="0.35">
      <c r="V34598" s="17"/>
    </row>
    <row r="34599" spans="22:22" x14ac:dyDescent="0.35">
      <c r="V34599" s="17"/>
    </row>
    <row r="34600" spans="22:22" x14ac:dyDescent="0.35">
      <c r="V34600" s="17"/>
    </row>
    <row r="34601" spans="22:22" x14ac:dyDescent="0.35">
      <c r="V34601" s="17"/>
    </row>
    <row r="34602" spans="22:22" x14ac:dyDescent="0.35">
      <c r="V34602" s="17"/>
    </row>
    <row r="34603" spans="22:22" x14ac:dyDescent="0.35">
      <c r="V34603" s="17"/>
    </row>
    <row r="34604" spans="22:22" x14ac:dyDescent="0.35">
      <c r="V34604" s="17"/>
    </row>
    <row r="34605" spans="22:22" x14ac:dyDescent="0.35">
      <c r="V34605" s="17"/>
    </row>
    <row r="34606" spans="22:22" x14ac:dyDescent="0.35">
      <c r="V34606" s="17"/>
    </row>
    <row r="34607" spans="22:22" x14ac:dyDescent="0.35">
      <c r="V34607" s="17"/>
    </row>
    <row r="34608" spans="22:22" x14ac:dyDescent="0.35">
      <c r="V34608" s="17"/>
    </row>
    <row r="34609" spans="22:22" x14ac:dyDescent="0.35">
      <c r="V34609" s="17"/>
    </row>
    <row r="34610" spans="22:22" x14ac:dyDescent="0.35">
      <c r="V34610" s="17"/>
    </row>
    <row r="34611" spans="22:22" x14ac:dyDescent="0.35">
      <c r="V34611" s="17"/>
    </row>
    <row r="34612" spans="22:22" x14ac:dyDescent="0.35">
      <c r="V34612" s="17"/>
    </row>
    <row r="34613" spans="22:22" x14ac:dyDescent="0.35">
      <c r="V34613" s="17"/>
    </row>
    <row r="34614" spans="22:22" x14ac:dyDescent="0.35">
      <c r="V34614" s="17"/>
    </row>
    <row r="34615" spans="22:22" x14ac:dyDescent="0.35">
      <c r="V34615" s="17"/>
    </row>
    <row r="34616" spans="22:22" x14ac:dyDescent="0.35">
      <c r="V34616" s="17"/>
    </row>
    <row r="34617" spans="22:22" x14ac:dyDescent="0.35">
      <c r="V34617" s="17"/>
    </row>
    <row r="34618" spans="22:22" x14ac:dyDescent="0.35">
      <c r="V34618" s="17"/>
    </row>
    <row r="34619" spans="22:22" x14ac:dyDescent="0.35">
      <c r="V34619" s="17"/>
    </row>
    <row r="34620" spans="22:22" x14ac:dyDescent="0.35">
      <c r="V34620" s="17"/>
    </row>
    <row r="34621" spans="22:22" x14ac:dyDescent="0.35">
      <c r="V34621" s="17"/>
    </row>
    <row r="34622" spans="22:22" x14ac:dyDescent="0.35">
      <c r="V34622" s="17"/>
    </row>
    <row r="34623" spans="22:22" x14ac:dyDescent="0.35">
      <c r="V34623" s="17"/>
    </row>
    <row r="34624" spans="22:22" x14ac:dyDescent="0.35">
      <c r="V34624" s="17"/>
    </row>
    <row r="34625" spans="22:22" x14ac:dyDescent="0.35">
      <c r="V34625" s="17"/>
    </row>
    <row r="34626" spans="22:22" x14ac:dyDescent="0.35">
      <c r="V34626" s="17"/>
    </row>
    <row r="34627" spans="22:22" x14ac:dyDescent="0.35">
      <c r="V34627" s="17"/>
    </row>
    <row r="34628" spans="22:22" x14ac:dyDescent="0.35">
      <c r="V34628" s="17"/>
    </row>
    <row r="34629" spans="22:22" x14ac:dyDescent="0.35">
      <c r="V34629" s="17"/>
    </row>
    <row r="34630" spans="22:22" x14ac:dyDescent="0.35">
      <c r="V34630" s="17"/>
    </row>
    <row r="34631" spans="22:22" x14ac:dyDescent="0.35">
      <c r="V34631" s="17"/>
    </row>
    <row r="34632" spans="22:22" x14ac:dyDescent="0.35">
      <c r="V34632" s="17"/>
    </row>
    <row r="34633" spans="22:22" x14ac:dyDescent="0.35">
      <c r="V34633" s="17"/>
    </row>
    <row r="34634" spans="22:22" x14ac:dyDescent="0.35">
      <c r="V34634" s="17"/>
    </row>
    <row r="34635" spans="22:22" x14ac:dyDescent="0.35">
      <c r="V34635" s="17"/>
    </row>
    <row r="34636" spans="22:22" x14ac:dyDescent="0.35">
      <c r="V34636" s="17"/>
    </row>
    <row r="34637" spans="22:22" x14ac:dyDescent="0.35">
      <c r="V34637" s="17"/>
    </row>
    <row r="34638" spans="22:22" x14ac:dyDescent="0.35">
      <c r="V34638" s="17"/>
    </row>
    <row r="34639" spans="22:22" x14ac:dyDescent="0.35">
      <c r="V34639" s="17"/>
    </row>
    <row r="34640" spans="22:22" x14ac:dyDescent="0.35">
      <c r="V34640" s="17"/>
    </row>
    <row r="34641" spans="22:22" x14ac:dyDescent="0.35">
      <c r="V34641" s="17"/>
    </row>
    <row r="34642" spans="22:22" x14ac:dyDescent="0.35">
      <c r="V34642" s="17"/>
    </row>
    <row r="34643" spans="22:22" x14ac:dyDescent="0.35">
      <c r="V34643" s="17"/>
    </row>
    <row r="34644" spans="22:22" x14ac:dyDescent="0.35">
      <c r="V34644" s="17"/>
    </row>
    <row r="34645" spans="22:22" x14ac:dyDescent="0.35">
      <c r="V34645" s="17"/>
    </row>
    <row r="34646" spans="22:22" x14ac:dyDescent="0.35">
      <c r="V34646" s="17"/>
    </row>
    <row r="34647" spans="22:22" x14ac:dyDescent="0.35">
      <c r="V34647" s="17"/>
    </row>
    <row r="34648" spans="22:22" x14ac:dyDescent="0.35">
      <c r="V34648" s="17"/>
    </row>
    <row r="34649" spans="22:22" x14ac:dyDescent="0.35">
      <c r="V34649" s="17"/>
    </row>
    <row r="34650" spans="22:22" x14ac:dyDescent="0.35">
      <c r="V34650" s="17"/>
    </row>
    <row r="34651" spans="22:22" x14ac:dyDescent="0.35">
      <c r="V34651" s="17"/>
    </row>
    <row r="34652" spans="22:22" x14ac:dyDescent="0.35">
      <c r="V34652" s="17"/>
    </row>
    <row r="34653" spans="22:22" x14ac:dyDescent="0.35">
      <c r="V34653" s="17"/>
    </row>
    <row r="34654" spans="22:22" x14ac:dyDescent="0.35">
      <c r="V34654" s="17"/>
    </row>
    <row r="34655" spans="22:22" x14ac:dyDescent="0.35">
      <c r="V34655" s="17"/>
    </row>
    <row r="34656" spans="22:22" x14ac:dyDescent="0.35">
      <c r="V34656" s="17"/>
    </row>
    <row r="34657" spans="22:22" x14ac:dyDescent="0.35">
      <c r="V34657" s="17"/>
    </row>
    <row r="34658" spans="22:22" x14ac:dyDescent="0.35">
      <c r="V34658" s="17"/>
    </row>
    <row r="34659" spans="22:22" x14ac:dyDescent="0.35">
      <c r="V34659" s="17"/>
    </row>
    <row r="34660" spans="22:22" x14ac:dyDescent="0.35">
      <c r="V34660" s="17"/>
    </row>
    <row r="34661" spans="22:22" x14ac:dyDescent="0.35">
      <c r="V34661" s="17"/>
    </row>
    <row r="34662" spans="22:22" x14ac:dyDescent="0.35">
      <c r="V34662" s="17"/>
    </row>
    <row r="34663" spans="22:22" x14ac:dyDescent="0.35">
      <c r="V34663" s="17"/>
    </row>
    <row r="34664" spans="22:22" x14ac:dyDescent="0.35">
      <c r="V34664" s="17"/>
    </row>
    <row r="34665" spans="22:22" x14ac:dyDescent="0.35">
      <c r="V34665" s="17"/>
    </row>
    <row r="34666" spans="22:22" x14ac:dyDescent="0.35">
      <c r="V34666" s="17"/>
    </row>
    <row r="34667" spans="22:22" x14ac:dyDescent="0.35">
      <c r="V34667" s="17"/>
    </row>
    <row r="34668" spans="22:22" x14ac:dyDescent="0.35">
      <c r="V34668" s="17"/>
    </row>
    <row r="34669" spans="22:22" x14ac:dyDescent="0.35">
      <c r="V34669" s="17"/>
    </row>
    <row r="34670" spans="22:22" x14ac:dyDescent="0.35">
      <c r="V34670" s="17"/>
    </row>
    <row r="34671" spans="22:22" x14ac:dyDescent="0.35">
      <c r="V34671" s="17"/>
    </row>
    <row r="34672" spans="22:22" x14ac:dyDescent="0.35">
      <c r="V34672" s="17"/>
    </row>
    <row r="34673" spans="22:22" x14ac:dyDescent="0.35">
      <c r="V34673" s="17"/>
    </row>
    <row r="34674" spans="22:22" x14ac:dyDescent="0.35">
      <c r="V34674" s="17"/>
    </row>
    <row r="34675" spans="22:22" x14ac:dyDescent="0.35">
      <c r="V34675" s="17"/>
    </row>
    <row r="34676" spans="22:22" x14ac:dyDescent="0.35">
      <c r="V34676" s="17"/>
    </row>
    <row r="34677" spans="22:22" x14ac:dyDescent="0.35">
      <c r="V34677" s="17"/>
    </row>
    <row r="34678" spans="22:22" x14ac:dyDescent="0.35">
      <c r="V34678" s="17"/>
    </row>
    <row r="34679" spans="22:22" x14ac:dyDescent="0.35">
      <c r="V34679" s="17"/>
    </row>
    <row r="34680" spans="22:22" x14ac:dyDescent="0.35">
      <c r="V34680" s="17"/>
    </row>
    <row r="34681" spans="22:22" x14ac:dyDescent="0.35">
      <c r="V34681" s="17"/>
    </row>
    <row r="34682" spans="22:22" x14ac:dyDescent="0.35">
      <c r="V34682" s="17"/>
    </row>
    <row r="34683" spans="22:22" x14ac:dyDescent="0.35">
      <c r="V34683" s="17"/>
    </row>
    <row r="34684" spans="22:22" x14ac:dyDescent="0.35">
      <c r="V34684" s="17"/>
    </row>
    <row r="34685" spans="22:22" x14ac:dyDescent="0.35">
      <c r="V34685" s="17"/>
    </row>
    <row r="34686" spans="22:22" x14ac:dyDescent="0.35">
      <c r="V34686" s="17"/>
    </row>
    <row r="34687" spans="22:22" x14ac:dyDescent="0.35">
      <c r="V34687" s="17"/>
    </row>
    <row r="34688" spans="22:22" x14ac:dyDescent="0.35">
      <c r="V34688" s="17"/>
    </row>
    <row r="34689" spans="22:22" x14ac:dyDescent="0.35">
      <c r="V34689" s="17"/>
    </row>
    <row r="34690" spans="22:22" x14ac:dyDescent="0.35">
      <c r="V34690" s="17"/>
    </row>
    <row r="34691" spans="22:22" x14ac:dyDescent="0.35">
      <c r="V34691" s="17"/>
    </row>
    <row r="34692" spans="22:22" x14ac:dyDescent="0.35">
      <c r="V34692" s="17"/>
    </row>
    <row r="34693" spans="22:22" x14ac:dyDescent="0.35">
      <c r="V34693" s="17"/>
    </row>
    <row r="34694" spans="22:22" x14ac:dyDescent="0.35">
      <c r="V34694" s="17"/>
    </row>
    <row r="34695" spans="22:22" x14ac:dyDescent="0.35">
      <c r="V34695" s="17"/>
    </row>
    <row r="34696" spans="22:22" x14ac:dyDescent="0.35">
      <c r="V34696" s="17"/>
    </row>
    <row r="34697" spans="22:22" x14ac:dyDescent="0.35">
      <c r="V34697" s="17"/>
    </row>
    <row r="34698" spans="22:22" x14ac:dyDescent="0.35">
      <c r="V34698" s="17"/>
    </row>
    <row r="34699" spans="22:22" x14ac:dyDescent="0.35">
      <c r="V34699" s="17"/>
    </row>
    <row r="34700" spans="22:22" x14ac:dyDescent="0.35">
      <c r="V34700" s="17"/>
    </row>
    <row r="34701" spans="22:22" x14ac:dyDescent="0.35">
      <c r="V34701" s="17"/>
    </row>
    <row r="34702" spans="22:22" x14ac:dyDescent="0.35">
      <c r="V34702" s="17"/>
    </row>
    <row r="34703" spans="22:22" x14ac:dyDescent="0.35">
      <c r="V34703" s="17"/>
    </row>
    <row r="34704" spans="22:22" x14ac:dyDescent="0.35">
      <c r="V34704" s="17"/>
    </row>
    <row r="34705" spans="22:22" x14ac:dyDescent="0.35">
      <c r="V34705" s="17"/>
    </row>
    <row r="34706" spans="22:22" x14ac:dyDescent="0.35">
      <c r="V34706" s="17"/>
    </row>
    <row r="34707" spans="22:22" x14ac:dyDescent="0.35">
      <c r="V34707" s="17"/>
    </row>
    <row r="34708" spans="22:22" x14ac:dyDescent="0.35">
      <c r="V34708" s="17"/>
    </row>
    <row r="34709" spans="22:22" x14ac:dyDescent="0.35">
      <c r="V34709" s="17"/>
    </row>
    <row r="34710" spans="22:22" x14ac:dyDescent="0.35">
      <c r="V34710" s="17"/>
    </row>
    <row r="34711" spans="22:22" x14ac:dyDescent="0.35">
      <c r="V34711" s="17"/>
    </row>
    <row r="34712" spans="22:22" x14ac:dyDescent="0.35">
      <c r="V34712" s="17"/>
    </row>
    <row r="34713" spans="22:22" x14ac:dyDescent="0.35">
      <c r="V34713" s="17"/>
    </row>
    <row r="34714" spans="22:22" x14ac:dyDescent="0.35">
      <c r="V34714" s="17"/>
    </row>
    <row r="34715" spans="22:22" x14ac:dyDescent="0.35">
      <c r="V34715" s="17"/>
    </row>
    <row r="34716" spans="22:22" x14ac:dyDescent="0.35">
      <c r="V34716" s="17"/>
    </row>
    <row r="34717" spans="22:22" x14ac:dyDescent="0.35">
      <c r="V34717" s="17"/>
    </row>
    <row r="34718" spans="22:22" x14ac:dyDescent="0.35">
      <c r="V34718" s="17"/>
    </row>
    <row r="34719" spans="22:22" x14ac:dyDescent="0.35">
      <c r="V34719" s="17"/>
    </row>
    <row r="34720" spans="22:22" x14ac:dyDescent="0.35">
      <c r="V34720" s="17"/>
    </row>
    <row r="34721" spans="22:22" x14ac:dyDescent="0.35">
      <c r="V34721" s="17"/>
    </row>
    <row r="34722" spans="22:22" x14ac:dyDescent="0.35">
      <c r="V34722" s="17"/>
    </row>
    <row r="34723" spans="22:22" x14ac:dyDescent="0.35">
      <c r="V34723" s="17"/>
    </row>
    <row r="34724" spans="22:22" x14ac:dyDescent="0.35">
      <c r="V34724" s="17"/>
    </row>
    <row r="34725" spans="22:22" x14ac:dyDescent="0.35">
      <c r="V34725" s="17"/>
    </row>
    <row r="34726" spans="22:22" x14ac:dyDescent="0.35">
      <c r="V34726" s="17"/>
    </row>
    <row r="34727" spans="22:22" x14ac:dyDescent="0.35">
      <c r="V34727" s="17"/>
    </row>
    <row r="34728" spans="22:22" x14ac:dyDescent="0.35">
      <c r="V34728" s="17"/>
    </row>
    <row r="34729" spans="22:22" x14ac:dyDescent="0.35">
      <c r="V34729" s="17"/>
    </row>
    <row r="34730" spans="22:22" x14ac:dyDescent="0.35">
      <c r="V34730" s="17"/>
    </row>
    <row r="34731" spans="22:22" x14ac:dyDescent="0.35">
      <c r="V34731" s="17"/>
    </row>
    <row r="34732" spans="22:22" x14ac:dyDescent="0.35">
      <c r="V34732" s="17"/>
    </row>
    <row r="34733" spans="22:22" x14ac:dyDescent="0.35">
      <c r="V34733" s="17"/>
    </row>
    <row r="34734" spans="22:22" x14ac:dyDescent="0.35">
      <c r="V34734" s="17"/>
    </row>
    <row r="34735" spans="22:22" x14ac:dyDescent="0.35">
      <c r="V34735" s="17"/>
    </row>
    <row r="34736" spans="22:22" x14ac:dyDescent="0.35">
      <c r="V34736" s="17"/>
    </row>
    <row r="34737" spans="22:22" x14ac:dyDescent="0.35">
      <c r="V34737" s="17"/>
    </row>
    <row r="34738" spans="22:22" x14ac:dyDescent="0.35">
      <c r="V34738" s="17"/>
    </row>
    <row r="34739" spans="22:22" x14ac:dyDescent="0.35">
      <c r="V34739" s="17"/>
    </row>
    <row r="34740" spans="22:22" x14ac:dyDescent="0.35">
      <c r="V34740" s="17"/>
    </row>
    <row r="34741" spans="22:22" x14ac:dyDescent="0.35">
      <c r="V34741" s="17"/>
    </row>
    <row r="34742" spans="22:22" x14ac:dyDescent="0.35">
      <c r="V34742" s="17"/>
    </row>
    <row r="34743" spans="22:22" x14ac:dyDescent="0.35">
      <c r="V34743" s="17"/>
    </row>
    <row r="34744" spans="22:22" x14ac:dyDescent="0.35">
      <c r="V34744" s="17"/>
    </row>
    <row r="34745" spans="22:22" x14ac:dyDescent="0.35">
      <c r="V34745" s="17"/>
    </row>
    <row r="34746" spans="22:22" x14ac:dyDescent="0.35">
      <c r="V34746" s="17"/>
    </row>
    <row r="34747" spans="22:22" x14ac:dyDescent="0.35">
      <c r="V34747" s="17"/>
    </row>
    <row r="34748" spans="22:22" x14ac:dyDescent="0.35">
      <c r="V34748" s="17"/>
    </row>
    <row r="34749" spans="22:22" x14ac:dyDescent="0.35">
      <c r="V34749" s="17"/>
    </row>
    <row r="34750" spans="22:22" x14ac:dyDescent="0.35">
      <c r="V34750" s="17"/>
    </row>
    <row r="34751" spans="22:22" x14ac:dyDescent="0.35">
      <c r="V34751" s="17"/>
    </row>
    <row r="34752" spans="22:22" x14ac:dyDescent="0.35">
      <c r="V34752" s="17"/>
    </row>
    <row r="34753" spans="22:22" x14ac:dyDescent="0.35">
      <c r="V34753" s="17"/>
    </row>
    <row r="34754" spans="22:22" x14ac:dyDescent="0.35">
      <c r="V34754" s="17"/>
    </row>
    <row r="34755" spans="22:22" x14ac:dyDescent="0.35">
      <c r="V34755" s="17"/>
    </row>
    <row r="34756" spans="22:22" x14ac:dyDescent="0.35">
      <c r="V34756" s="17"/>
    </row>
    <row r="34757" spans="22:22" x14ac:dyDescent="0.35">
      <c r="V34757" s="17"/>
    </row>
    <row r="34758" spans="22:22" x14ac:dyDescent="0.35">
      <c r="V34758" s="17"/>
    </row>
    <row r="34759" spans="22:22" x14ac:dyDescent="0.35">
      <c r="V34759" s="17"/>
    </row>
    <row r="34760" spans="22:22" x14ac:dyDescent="0.35">
      <c r="V34760" s="17"/>
    </row>
    <row r="34761" spans="22:22" x14ac:dyDescent="0.35">
      <c r="V34761" s="17"/>
    </row>
    <row r="34762" spans="22:22" x14ac:dyDescent="0.35">
      <c r="V34762" s="17"/>
    </row>
    <row r="34763" spans="22:22" x14ac:dyDescent="0.35">
      <c r="V34763" s="17"/>
    </row>
    <row r="34764" spans="22:22" x14ac:dyDescent="0.35">
      <c r="V34764" s="17"/>
    </row>
    <row r="34765" spans="22:22" x14ac:dyDescent="0.35">
      <c r="V34765" s="17"/>
    </row>
    <row r="34766" spans="22:22" x14ac:dyDescent="0.35">
      <c r="V34766" s="17"/>
    </row>
    <row r="34767" spans="22:22" x14ac:dyDescent="0.35">
      <c r="V34767" s="17"/>
    </row>
    <row r="34768" spans="22:22" x14ac:dyDescent="0.35">
      <c r="V34768" s="17"/>
    </row>
    <row r="34769" spans="22:22" x14ac:dyDescent="0.35">
      <c r="V34769" s="17"/>
    </row>
    <row r="34770" spans="22:22" x14ac:dyDescent="0.35">
      <c r="V34770" s="17"/>
    </row>
    <row r="34771" spans="22:22" x14ac:dyDescent="0.35">
      <c r="V34771" s="17"/>
    </row>
    <row r="34772" spans="22:22" x14ac:dyDescent="0.35">
      <c r="V34772" s="17"/>
    </row>
    <row r="34773" spans="22:22" x14ac:dyDescent="0.35">
      <c r="V34773" s="17"/>
    </row>
    <row r="34774" spans="22:22" x14ac:dyDescent="0.35">
      <c r="V34774" s="17"/>
    </row>
    <row r="34775" spans="22:22" x14ac:dyDescent="0.35">
      <c r="V34775" s="17"/>
    </row>
    <row r="34776" spans="22:22" x14ac:dyDescent="0.35">
      <c r="V34776" s="17"/>
    </row>
    <row r="34777" spans="22:22" x14ac:dyDescent="0.35">
      <c r="V34777" s="17"/>
    </row>
    <row r="34778" spans="22:22" x14ac:dyDescent="0.35">
      <c r="V34778" s="17"/>
    </row>
    <row r="34779" spans="22:22" x14ac:dyDescent="0.35">
      <c r="V34779" s="17"/>
    </row>
    <row r="34780" spans="22:22" x14ac:dyDescent="0.35">
      <c r="V34780" s="17"/>
    </row>
    <row r="34781" spans="22:22" x14ac:dyDescent="0.35">
      <c r="V34781" s="17"/>
    </row>
    <row r="34782" spans="22:22" x14ac:dyDescent="0.35">
      <c r="V34782" s="17"/>
    </row>
    <row r="34783" spans="22:22" x14ac:dyDescent="0.35">
      <c r="V34783" s="17"/>
    </row>
    <row r="34784" spans="22:22" x14ac:dyDescent="0.35">
      <c r="V34784" s="17"/>
    </row>
    <row r="34785" spans="22:22" x14ac:dyDescent="0.35">
      <c r="V34785" s="17"/>
    </row>
    <row r="34786" spans="22:22" x14ac:dyDescent="0.35">
      <c r="V34786" s="17"/>
    </row>
    <row r="34787" spans="22:22" x14ac:dyDescent="0.35">
      <c r="V34787" s="17"/>
    </row>
    <row r="34788" spans="22:22" x14ac:dyDescent="0.35">
      <c r="V34788" s="17"/>
    </row>
    <row r="34789" spans="22:22" x14ac:dyDescent="0.35">
      <c r="V34789" s="17"/>
    </row>
    <row r="34790" spans="22:22" x14ac:dyDescent="0.35">
      <c r="V34790" s="17"/>
    </row>
    <row r="34791" spans="22:22" x14ac:dyDescent="0.35">
      <c r="V34791" s="17"/>
    </row>
    <row r="34792" spans="22:22" x14ac:dyDescent="0.35">
      <c r="V34792" s="17"/>
    </row>
    <row r="34793" spans="22:22" x14ac:dyDescent="0.35">
      <c r="V34793" s="17"/>
    </row>
    <row r="34794" spans="22:22" x14ac:dyDescent="0.35">
      <c r="V34794" s="17"/>
    </row>
    <row r="34795" spans="22:22" x14ac:dyDescent="0.35">
      <c r="V34795" s="17"/>
    </row>
    <row r="34796" spans="22:22" x14ac:dyDescent="0.35">
      <c r="V34796" s="17"/>
    </row>
    <row r="34797" spans="22:22" x14ac:dyDescent="0.35">
      <c r="V34797" s="17"/>
    </row>
    <row r="34798" spans="22:22" x14ac:dyDescent="0.35">
      <c r="V34798" s="17"/>
    </row>
    <row r="34799" spans="22:22" x14ac:dyDescent="0.35">
      <c r="V34799" s="17"/>
    </row>
    <row r="34800" spans="22:22" x14ac:dyDescent="0.35">
      <c r="V34800" s="17"/>
    </row>
    <row r="34801" spans="22:22" x14ac:dyDescent="0.35">
      <c r="V34801" s="17"/>
    </row>
    <row r="34802" spans="22:22" x14ac:dyDescent="0.35">
      <c r="V34802" s="17"/>
    </row>
    <row r="34803" spans="22:22" x14ac:dyDescent="0.35">
      <c r="V34803" s="17"/>
    </row>
    <row r="34804" spans="22:22" x14ac:dyDescent="0.35">
      <c r="V34804" s="17"/>
    </row>
    <row r="34805" spans="22:22" x14ac:dyDescent="0.35">
      <c r="V34805" s="17"/>
    </row>
    <row r="34806" spans="22:22" x14ac:dyDescent="0.35">
      <c r="V34806" s="17"/>
    </row>
    <row r="34807" spans="22:22" x14ac:dyDescent="0.35">
      <c r="V34807" s="17"/>
    </row>
    <row r="34808" spans="22:22" x14ac:dyDescent="0.35">
      <c r="V34808" s="17"/>
    </row>
    <row r="34809" spans="22:22" x14ac:dyDescent="0.35">
      <c r="V34809" s="17"/>
    </row>
    <row r="34810" spans="22:22" x14ac:dyDescent="0.35">
      <c r="V34810" s="17"/>
    </row>
    <row r="34811" spans="22:22" x14ac:dyDescent="0.35">
      <c r="V34811" s="17"/>
    </row>
    <row r="34812" spans="22:22" x14ac:dyDescent="0.35">
      <c r="V34812" s="17"/>
    </row>
    <row r="34813" spans="22:22" x14ac:dyDescent="0.35">
      <c r="V34813" s="17"/>
    </row>
    <row r="34814" spans="22:22" x14ac:dyDescent="0.35">
      <c r="V34814" s="17"/>
    </row>
    <row r="34815" spans="22:22" x14ac:dyDescent="0.35">
      <c r="V34815" s="17"/>
    </row>
    <row r="34816" spans="22:22" x14ac:dyDescent="0.35">
      <c r="V34816" s="17"/>
    </row>
    <row r="34817" spans="22:22" x14ac:dyDescent="0.35">
      <c r="V34817" s="17"/>
    </row>
    <row r="34818" spans="22:22" x14ac:dyDescent="0.35">
      <c r="V34818" s="17"/>
    </row>
    <row r="34819" spans="22:22" x14ac:dyDescent="0.35">
      <c r="V34819" s="17"/>
    </row>
    <row r="34820" spans="22:22" x14ac:dyDescent="0.35">
      <c r="V34820" s="17"/>
    </row>
    <row r="34821" spans="22:22" x14ac:dyDescent="0.35">
      <c r="V34821" s="17"/>
    </row>
    <row r="34822" spans="22:22" x14ac:dyDescent="0.35">
      <c r="V34822" s="17"/>
    </row>
    <row r="34823" spans="22:22" x14ac:dyDescent="0.35">
      <c r="V34823" s="17"/>
    </row>
    <row r="34824" spans="22:22" x14ac:dyDescent="0.35">
      <c r="V34824" s="17"/>
    </row>
    <row r="34825" spans="22:22" x14ac:dyDescent="0.35">
      <c r="V34825" s="17"/>
    </row>
    <row r="34826" spans="22:22" x14ac:dyDescent="0.35">
      <c r="V34826" s="17"/>
    </row>
    <row r="34827" spans="22:22" x14ac:dyDescent="0.35">
      <c r="V34827" s="17"/>
    </row>
    <row r="34828" spans="22:22" x14ac:dyDescent="0.35">
      <c r="V34828" s="17"/>
    </row>
    <row r="34829" spans="22:22" x14ac:dyDescent="0.35">
      <c r="V34829" s="17"/>
    </row>
    <row r="34830" spans="22:22" x14ac:dyDescent="0.35">
      <c r="V34830" s="17"/>
    </row>
    <row r="34831" spans="22:22" x14ac:dyDescent="0.35">
      <c r="V34831" s="17"/>
    </row>
    <row r="34832" spans="22:22" x14ac:dyDescent="0.35">
      <c r="V34832" s="17"/>
    </row>
    <row r="34833" spans="22:22" x14ac:dyDescent="0.35">
      <c r="V34833" s="17"/>
    </row>
    <row r="34834" spans="22:22" x14ac:dyDescent="0.35">
      <c r="V34834" s="17"/>
    </row>
    <row r="34835" spans="22:22" x14ac:dyDescent="0.35">
      <c r="V34835" s="17"/>
    </row>
    <row r="34836" spans="22:22" x14ac:dyDescent="0.35">
      <c r="V34836" s="17"/>
    </row>
    <row r="34837" spans="22:22" x14ac:dyDescent="0.35">
      <c r="V34837" s="17"/>
    </row>
    <row r="34838" spans="22:22" x14ac:dyDescent="0.35">
      <c r="V34838" s="17"/>
    </row>
    <row r="34839" spans="22:22" x14ac:dyDescent="0.35">
      <c r="V34839" s="17"/>
    </row>
    <row r="34840" spans="22:22" x14ac:dyDescent="0.35">
      <c r="V34840" s="17"/>
    </row>
    <row r="34841" spans="22:22" x14ac:dyDescent="0.35">
      <c r="V34841" s="17"/>
    </row>
    <row r="34842" spans="22:22" x14ac:dyDescent="0.35">
      <c r="V34842" s="17"/>
    </row>
    <row r="34843" spans="22:22" x14ac:dyDescent="0.35">
      <c r="V34843" s="17"/>
    </row>
    <row r="34844" spans="22:22" x14ac:dyDescent="0.35">
      <c r="V34844" s="17"/>
    </row>
    <row r="34845" spans="22:22" x14ac:dyDescent="0.35">
      <c r="V34845" s="17"/>
    </row>
    <row r="34846" spans="22:22" x14ac:dyDescent="0.35">
      <c r="V34846" s="17"/>
    </row>
    <row r="34847" spans="22:22" x14ac:dyDescent="0.35">
      <c r="V34847" s="17"/>
    </row>
    <row r="34848" spans="22:22" x14ac:dyDescent="0.35">
      <c r="V34848" s="17"/>
    </row>
    <row r="34849" spans="22:22" x14ac:dyDescent="0.35">
      <c r="V34849" s="17"/>
    </row>
    <row r="34850" spans="22:22" x14ac:dyDescent="0.35">
      <c r="V34850" s="17"/>
    </row>
    <row r="34851" spans="22:22" x14ac:dyDescent="0.35">
      <c r="V34851" s="17"/>
    </row>
    <row r="34852" spans="22:22" x14ac:dyDescent="0.35">
      <c r="V34852" s="17"/>
    </row>
    <row r="34853" spans="22:22" x14ac:dyDescent="0.35">
      <c r="V34853" s="17"/>
    </row>
    <row r="34854" spans="22:22" x14ac:dyDescent="0.35">
      <c r="V34854" s="17"/>
    </row>
    <row r="34855" spans="22:22" x14ac:dyDescent="0.35">
      <c r="V34855" s="17"/>
    </row>
    <row r="34856" spans="22:22" x14ac:dyDescent="0.35">
      <c r="V34856" s="17"/>
    </row>
    <row r="34857" spans="22:22" x14ac:dyDescent="0.35">
      <c r="V34857" s="17"/>
    </row>
    <row r="34858" spans="22:22" x14ac:dyDescent="0.35">
      <c r="V34858" s="17"/>
    </row>
    <row r="34859" spans="22:22" x14ac:dyDescent="0.35">
      <c r="V34859" s="17"/>
    </row>
    <row r="34860" spans="22:22" x14ac:dyDescent="0.35">
      <c r="V34860" s="17"/>
    </row>
    <row r="34861" spans="22:22" x14ac:dyDescent="0.35">
      <c r="V34861" s="17"/>
    </row>
    <row r="34862" spans="22:22" x14ac:dyDescent="0.35">
      <c r="V34862" s="17"/>
    </row>
    <row r="34863" spans="22:22" x14ac:dyDescent="0.35">
      <c r="V34863" s="17"/>
    </row>
    <row r="34864" spans="22:22" x14ac:dyDescent="0.35">
      <c r="V34864" s="17"/>
    </row>
    <row r="34865" spans="22:22" x14ac:dyDescent="0.35">
      <c r="V34865" s="17"/>
    </row>
    <row r="34866" spans="22:22" x14ac:dyDescent="0.35">
      <c r="V34866" s="17"/>
    </row>
    <row r="34867" spans="22:22" x14ac:dyDescent="0.35">
      <c r="V34867" s="17"/>
    </row>
    <row r="34868" spans="22:22" x14ac:dyDescent="0.35">
      <c r="V34868" s="17"/>
    </row>
    <row r="34869" spans="22:22" x14ac:dyDescent="0.35">
      <c r="V34869" s="17"/>
    </row>
    <row r="34870" spans="22:22" x14ac:dyDescent="0.35">
      <c r="V34870" s="17"/>
    </row>
    <row r="34871" spans="22:22" x14ac:dyDescent="0.35">
      <c r="V34871" s="17"/>
    </row>
    <row r="34872" spans="22:22" x14ac:dyDescent="0.35">
      <c r="V34872" s="17"/>
    </row>
    <row r="34873" spans="22:22" x14ac:dyDescent="0.35">
      <c r="V34873" s="17"/>
    </row>
    <row r="34874" spans="22:22" x14ac:dyDescent="0.35">
      <c r="V34874" s="17"/>
    </row>
    <row r="34875" spans="22:22" x14ac:dyDescent="0.35">
      <c r="V34875" s="17"/>
    </row>
    <row r="34876" spans="22:22" x14ac:dyDescent="0.35">
      <c r="V34876" s="17"/>
    </row>
    <row r="34877" spans="22:22" x14ac:dyDescent="0.35">
      <c r="V34877" s="17"/>
    </row>
    <row r="34878" spans="22:22" x14ac:dyDescent="0.35">
      <c r="V34878" s="17"/>
    </row>
    <row r="34879" spans="22:22" x14ac:dyDescent="0.35">
      <c r="V34879" s="17"/>
    </row>
    <row r="34880" spans="22:22" x14ac:dyDescent="0.35">
      <c r="V34880" s="17"/>
    </row>
    <row r="34881" spans="22:22" x14ac:dyDescent="0.35">
      <c r="V34881" s="17"/>
    </row>
    <row r="34882" spans="22:22" x14ac:dyDescent="0.35">
      <c r="V34882" s="17"/>
    </row>
    <row r="34883" spans="22:22" x14ac:dyDescent="0.35">
      <c r="V34883" s="17"/>
    </row>
    <row r="34884" spans="22:22" x14ac:dyDescent="0.35">
      <c r="V34884" s="17"/>
    </row>
    <row r="34885" spans="22:22" x14ac:dyDescent="0.35">
      <c r="V34885" s="17"/>
    </row>
    <row r="34886" spans="22:22" x14ac:dyDescent="0.35">
      <c r="V34886" s="17"/>
    </row>
    <row r="34887" spans="22:22" x14ac:dyDescent="0.35">
      <c r="V34887" s="17"/>
    </row>
    <row r="34888" spans="22:22" x14ac:dyDescent="0.35">
      <c r="V34888" s="17"/>
    </row>
    <row r="34889" spans="22:22" x14ac:dyDescent="0.35">
      <c r="V34889" s="17"/>
    </row>
    <row r="34890" spans="22:22" x14ac:dyDescent="0.35">
      <c r="V34890" s="17"/>
    </row>
    <row r="34891" spans="22:22" x14ac:dyDescent="0.35">
      <c r="V34891" s="17"/>
    </row>
    <row r="34892" spans="22:22" x14ac:dyDescent="0.35">
      <c r="V34892" s="17"/>
    </row>
    <row r="34893" spans="22:22" x14ac:dyDescent="0.35">
      <c r="V34893" s="17"/>
    </row>
    <row r="34894" spans="22:22" x14ac:dyDescent="0.35">
      <c r="V34894" s="17"/>
    </row>
    <row r="34895" spans="22:22" x14ac:dyDescent="0.35">
      <c r="V34895" s="17"/>
    </row>
    <row r="34896" spans="22:22" x14ac:dyDescent="0.35">
      <c r="V34896" s="17"/>
    </row>
    <row r="34897" spans="22:22" x14ac:dyDescent="0.35">
      <c r="V34897" s="17"/>
    </row>
    <row r="34898" spans="22:22" x14ac:dyDescent="0.35">
      <c r="V34898" s="17"/>
    </row>
    <row r="34899" spans="22:22" x14ac:dyDescent="0.35">
      <c r="V34899" s="17"/>
    </row>
    <row r="34900" spans="22:22" x14ac:dyDescent="0.35">
      <c r="V34900" s="17"/>
    </row>
    <row r="34901" spans="22:22" x14ac:dyDescent="0.35">
      <c r="V34901" s="17"/>
    </row>
    <row r="34902" spans="22:22" x14ac:dyDescent="0.35">
      <c r="V34902" s="17"/>
    </row>
    <row r="34903" spans="22:22" x14ac:dyDescent="0.35">
      <c r="V34903" s="17"/>
    </row>
    <row r="34904" spans="22:22" x14ac:dyDescent="0.35">
      <c r="V34904" s="17"/>
    </row>
    <row r="34905" spans="22:22" x14ac:dyDescent="0.35">
      <c r="V34905" s="17"/>
    </row>
    <row r="34906" spans="22:22" x14ac:dyDescent="0.35">
      <c r="V34906" s="17"/>
    </row>
    <row r="34907" spans="22:22" x14ac:dyDescent="0.35">
      <c r="V34907" s="17"/>
    </row>
    <row r="34908" spans="22:22" x14ac:dyDescent="0.35">
      <c r="V34908" s="17"/>
    </row>
    <row r="34909" spans="22:22" x14ac:dyDescent="0.35">
      <c r="V34909" s="17"/>
    </row>
    <row r="34910" spans="22:22" x14ac:dyDescent="0.35">
      <c r="V34910" s="17"/>
    </row>
    <row r="34911" spans="22:22" x14ac:dyDescent="0.35">
      <c r="V34911" s="17"/>
    </row>
    <row r="34912" spans="22:22" x14ac:dyDescent="0.35">
      <c r="V34912" s="17"/>
    </row>
    <row r="34913" spans="22:22" x14ac:dyDescent="0.35">
      <c r="V34913" s="17"/>
    </row>
    <row r="34914" spans="22:22" x14ac:dyDescent="0.35">
      <c r="V34914" s="17"/>
    </row>
    <row r="34915" spans="22:22" x14ac:dyDescent="0.35">
      <c r="V34915" s="17"/>
    </row>
    <row r="34916" spans="22:22" x14ac:dyDescent="0.35">
      <c r="V34916" s="17"/>
    </row>
    <row r="34917" spans="22:22" x14ac:dyDescent="0.35">
      <c r="V34917" s="17"/>
    </row>
    <row r="34918" spans="22:22" x14ac:dyDescent="0.35">
      <c r="V34918" s="17"/>
    </row>
    <row r="34919" spans="22:22" x14ac:dyDescent="0.35">
      <c r="V34919" s="17"/>
    </row>
    <row r="34920" spans="22:22" x14ac:dyDescent="0.35">
      <c r="V34920" s="17"/>
    </row>
    <row r="34921" spans="22:22" x14ac:dyDescent="0.35">
      <c r="V34921" s="17"/>
    </row>
    <row r="34922" spans="22:22" x14ac:dyDescent="0.35">
      <c r="V34922" s="17"/>
    </row>
    <row r="34923" spans="22:22" x14ac:dyDescent="0.35">
      <c r="V34923" s="17"/>
    </row>
    <row r="34924" spans="22:22" x14ac:dyDescent="0.35">
      <c r="V34924" s="17"/>
    </row>
    <row r="34925" spans="22:22" x14ac:dyDescent="0.35">
      <c r="V34925" s="17"/>
    </row>
    <row r="34926" spans="22:22" x14ac:dyDescent="0.35">
      <c r="V34926" s="17"/>
    </row>
    <row r="34927" spans="22:22" x14ac:dyDescent="0.35">
      <c r="V34927" s="17"/>
    </row>
    <row r="34928" spans="22:22" x14ac:dyDescent="0.35">
      <c r="V34928" s="17"/>
    </row>
    <row r="34929" spans="22:22" x14ac:dyDescent="0.35">
      <c r="V34929" s="17"/>
    </row>
    <row r="34930" spans="22:22" x14ac:dyDescent="0.35">
      <c r="V34930" s="17"/>
    </row>
    <row r="34931" spans="22:22" x14ac:dyDescent="0.35">
      <c r="V34931" s="17"/>
    </row>
    <row r="34932" spans="22:22" x14ac:dyDescent="0.35">
      <c r="V34932" s="17"/>
    </row>
    <row r="34933" spans="22:22" x14ac:dyDescent="0.35">
      <c r="V34933" s="17"/>
    </row>
    <row r="34934" spans="22:22" x14ac:dyDescent="0.35">
      <c r="V34934" s="17"/>
    </row>
    <row r="34935" spans="22:22" x14ac:dyDescent="0.35">
      <c r="V34935" s="17"/>
    </row>
    <row r="34936" spans="22:22" x14ac:dyDescent="0.35">
      <c r="V34936" s="17"/>
    </row>
    <row r="34937" spans="22:22" x14ac:dyDescent="0.35">
      <c r="V34937" s="17"/>
    </row>
    <row r="34938" spans="22:22" x14ac:dyDescent="0.35">
      <c r="V34938" s="17"/>
    </row>
    <row r="34939" spans="22:22" x14ac:dyDescent="0.35">
      <c r="V34939" s="17"/>
    </row>
    <row r="34940" spans="22:22" x14ac:dyDescent="0.35">
      <c r="V34940" s="17"/>
    </row>
    <row r="34941" spans="22:22" x14ac:dyDescent="0.35">
      <c r="V34941" s="17"/>
    </row>
    <row r="34942" spans="22:22" x14ac:dyDescent="0.35">
      <c r="V34942" s="17"/>
    </row>
    <row r="34943" spans="22:22" x14ac:dyDescent="0.35">
      <c r="V34943" s="17"/>
    </row>
    <row r="34944" spans="22:22" x14ac:dyDescent="0.35">
      <c r="V34944" s="17"/>
    </row>
    <row r="34945" spans="22:22" x14ac:dyDescent="0.35">
      <c r="V34945" s="17"/>
    </row>
    <row r="34946" spans="22:22" x14ac:dyDescent="0.35">
      <c r="V34946" s="17"/>
    </row>
    <row r="34947" spans="22:22" x14ac:dyDescent="0.35">
      <c r="V34947" s="17"/>
    </row>
    <row r="34948" spans="22:22" x14ac:dyDescent="0.35">
      <c r="V34948" s="17"/>
    </row>
    <row r="34949" spans="22:22" x14ac:dyDescent="0.35">
      <c r="V34949" s="17"/>
    </row>
    <row r="34950" spans="22:22" x14ac:dyDescent="0.35">
      <c r="V34950" s="17"/>
    </row>
    <row r="34951" spans="22:22" x14ac:dyDescent="0.35">
      <c r="V34951" s="17"/>
    </row>
    <row r="34952" spans="22:22" x14ac:dyDescent="0.35">
      <c r="V34952" s="17"/>
    </row>
    <row r="34953" spans="22:22" x14ac:dyDescent="0.35">
      <c r="V34953" s="17"/>
    </row>
    <row r="34954" spans="22:22" x14ac:dyDescent="0.35">
      <c r="V34954" s="17"/>
    </row>
    <row r="34955" spans="22:22" x14ac:dyDescent="0.35">
      <c r="V34955" s="17"/>
    </row>
    <row r="34956" spans="22:22" x14ac:dyDescent="0.35">
      <c r="V34956" s="17"/>
    </row>
    <row r="34957" spans="22:22" x14ac:dyDescent="0.35">
      <c r="V34957" s="17"/>
    </row>
    <row r="34958" spans="22:22" x14ac:dyDescent="0.35">
      <c r="V34958" s="17"/>
    </row>
    <row r="34959" spans="22:22" x14ac:dyDescent="0.35">
      <c r="V34959" s="17"/>
    </row>
    <row r="34960" spans="22:22" x14ac:dyDescent="0.35">
      <c r="V34960" s="17"/>
    </row>
    <row r="34961" spans="22:22" x14ac:dyDescent="0.35">
      <c r="V34961" s="17"/>
    </row>
    <row r="34962" spans="22:22" x14ac:dyDescent="0.35">
      <c r="V34962" s="17"/>
    </row>
    <row r="34963" spans="22:22" x14ac:dyDescent="0.35">
      <c r="V34963" s="17"/>
    </row>
    <row r="34964" spans="22:22" x14ac:dyDescent="0.35">
      <c r="V34964" s="17"/>
    </row>
    <row r="34965" spans="22:22" x14ac:dyDescent="0.35">
      <c r="V34965" s="17"/>
    </row>
    <row r="34966" spans="22:22" x14ac:dyDescent="0.35">
      <c r="V34966" s="17"/>
    </row>
    <row r="34967" spans="22:22" x14ac:dyDescent="0.35">
      <c r="V34967" s="17"/>
    </row>
    <row r="34968" spans="22:22" x14ac:dyDescent="0.35">
      <c r="V34968" s="17"/>
    </row>
    <row r="34969" spans="22:22" x14ac:dyDescent="0.35">
      <c r="V34969" s="17"/>
    </row>
    <row r="34970" spans="22:22" x14ac:dyDescent="0.35">
      <c r="V34970" s="17"/>
    </row>
    <row r="34971" spans="22:22" x14ac:dyDescent="0.35">
      <c r="V34971" s="17"/>
    </row>
    <row r="34972" spans="22:22" x14ac:dyDescent="0.35">
      <c r="V34972" s="17"/>
    </row>
    <row r="34973" spans="22:22" x14ac:dyDescent="0.35">
      <c r="V34973" s="17"/>
    </row>
    <row r="34974" spans="22:22" x14ac:dyDescent="0.35">
      <c r="V34974" s="17"/>
    </row>
    <row r="34975" spans="22:22" x14ac:dyDescent="0.35">
      <c r="V34975" s="17"/>
    </row>
    <row r="34976" spans="22:22" x14ac:dyDescent="0.35">
      <c r="V34976" s="17"/>
    </row>
    <row r="34977" spans="22:22" x14ac:dyDescent="0.35">
      <c r="V34977" s="17"/>
    </row>
    <row r="34978" spans="22:22" x14ac:dyDescent="0.35">
      <c r="V34978" s="17"/>
    </row>
    <row r="34979" spans="22:22" x14ac:dyDescent="0.35">
      <c r="V34979" s="17"/>
    </row>
    <row r="34980" spans="22:22" x14ac:dyDescent="0.35">
      <c r="V34980" s="17"/>
    </row>
    <row r="34981" spans="22:22" x14ac:dyDescent="0.35">
      <c r="V34981" s="17"/>
    </row>
    <row r="34982" spans="22:22" x14ac:dyDescent="0.35">
      <c r="V34982" s="17"/>
    </row>
    <row r="34983" spans="22:22" x14ac:dyDescent="0.35">
      <c r="V34983" s="17"/>
    </row>
    <row r="34984" spans="22:22" x14ac:dyDescent="0.35">
      <c r="V34984" s="17"/>
    </row>
    <row r="34985" spans="22:22" x14ac:dyDescent="0.35">
      <c r="V34985" s="17"/>
    </row>
    <row r="34986" spans="22:22" x14ac:dyDescent="0.35">
      <c r="V34986" s="17"/>
    </row>
    <row r="34987" spans="22:22" x14ac:dyDescent="0.35">
      <c r="V34987" s="17"/>
    </row>
    <row r="34988" spans="22:22" x14ac:dyDescent="0.35">
      <c r="V34988" s="17"/>
    </row>
    <row r="34989" spans="22:22" x14ac:dyDescent="0.35">
      <c r="V34989" s="17"/>
    </row>
    <row r="34990" spans="22:22" x14ac:dyDescent="0.35">
      <c r="V34990" s="17"/>
    </row>
    <row r="34991" spans="22:22" x14ac:dyDescent="0.35">
      <c r="V34991" s="17"/>
    </row>
    <row r="34992" spans="22:22" x14ac:dyDescent="0.35">
      <c r="V34992" s="17"/>
    </row>
    <row r="34993" spans="22:22" x14ac:dyDescent="0.35">
      <c r="V34993" s="17"/>
    </row>
    <row r="34994" spans="22:22" x14ac:dyDescent="0.35">
      <c r="V34994" s="17"/>
    </row>
    <row r="34995" spans="22:22" x14ac:dyDescent="0.35">
      <c r="V34995" s="17"/>
    </row>
    <row r="34996" spans="22:22" x14ac:dyDescent="0.35">
      <c r="V34996" s="17"/>
    </row>
    <row r="34997" spans="22:22" x14ac:dyDescent="0.35">
      <c r="V34997" s="17"/>
    </row>
    <row r="34998" spans="22:22" x14ac:dyDescent="0.35">
      <c r="V34998" s="17"/>
    </row>
    <row r="34999" spans="22:22" x14ac:dyDescent="0.35">
      <c r="V34999" s="17"/>
    </row>
    <row r="35000" spans="22:22" x14ac:dyDescent="0.35">
      <c r="V35000" s="17"/>
    </row>
    <row r="35001" spans="22:22" x14ac:dyDescent="0.35">
      <c r="V35001" s="17"/>
    </row>
    <row r="35002" spans="22:22" x14ac:dyDescent="0.35">
      <c r="V35002" s="17"/>
    </row>
    <row r="35003" spans="22:22" x14ac:dyDescent="0.35">
      <c r="V35003" s="17"/>
    </row>
    <row r="35004" spans="22:22" x14ac:dyDescent="0.35">
      <c r="V35004" s="17"/>
    </row>
    <row r="35005" spans="22:22" x14ac:dyDescent="0.35">
      <c r="V35005" s="17"/>
    </row>
    <row r="35006" spans="22:22" x14ac:dyDescent="0.35">
      <c r="V35006" s="17"/>
    </row>
    <row r="35007" spans="22:22" x14ac:dyDescent="0.35">
      <c r="V35007" s="17"/>
    </row>
    <row r="35008" spans="22:22" x14ac:dyDescent="0.35">
      <c r="V35008" s="17"/>
    </row>
    <row r="35009" spans="22:22" x14ac:dyDescent="0.35">
      <c r="V35009" s="17"/>
    </row>
    <row r="35010" spans="22:22" x14ac:dyDescent="0.35">
      <c r="V35010" s="17"/>
    </row>
    <row r="35011" spans="22:22" x14ac:dyDescent="0.35">
      <c r="V35011" s="17"/>
    </row>
    <row r="35012" spans="22:22" x14ac:dyDescent="0.35">
      <c r="V35012" s="17"/>
    </row>
    <row r="35013" spans="22:22" x14ac:dyDescent="0.35">
      <c r="V35013" s="17"/>
    </row>
    <row r="35014" spans="22:22" x14ac:dyDescent="0.35">
      <c r="V35014" s="17"/>
    </row>
    <row r="35015" spans="22:22" x14ac:dyDescent="0.35">
      <c r="V35015" s="17"/>
    </row>
    <row r="35016" spans="22:22" x14ac:dyDescent="0.35">
      <c r="V35016" s="17"/>
    </row>
    <row r="35017" spans="22:22" x14ac:dyDescent="0.35">
      <c r="V35017" s="17"/>
    </row>
    <row r="35018" spans="22:22" x14ac:dyDescent="0.35">
      <c r="V35018" s="17"/>
    </row>
    <row r="35019" spans="22:22" x14ac:dyDescent="0.35">
      <c r="V35019" s="17"/>
    </row>
    <row r="35020" spans="22:22" x14ac:dyDescent="0.35">
      <c r="V35020" s="17"/>
    </row>
    <row r="35021" spans="22:22" x14ac:dyDescent="0.35">
      <c r="V35021" s="17"/>
    </row>
    <row r="35022" spans="22:22" x14ac:dyDescent="0.35">
      <c r="V35022" s="17"/>
    </row>
    <row r="35023" spans="22:22" x14ac:dyDescent="0.35">
      <c r="V35023" s="17"/>
    </row>
    <row r="35024" spans="22:22" x14ac:dyDescent="0.35">
      <c r="V35024" s="17"/>
    </row>
    <row r="35025" spans="22:22" x14ac:dyDescent="0.35">
      <c r="V35025" s="17"/>
    </row>
    <row r="35026" spans="22:22" x14ac:dyDescent="0.35">
      <c r="V35026" s="17"/>
    </row>
    <row r="35027" spans="22:22" x14ac:dyDescent="0.35">
      <c r="V35027" s="17"/>
    </row>
    <row r="35028" spans="22:22" x14ac:dyDescent="0.35">
      <c r="V35028" s="17"/>
    </row>
    <row r="35029" spans="22:22" x14ac:dyDescent="0.35">
      <c r="V35029" s="17"/>
    </row>
    <row r="35030" spans="22:22" x14ac:dyDescent="0.35">
      <c r="V35030" s="17"/>
    </row>
    <row r="35031" spans="22:22" x14ac:dyDescent="0.35">
      <c r="V35031" s="17"/>
    </row>
    <row r="35032" spans="22:22" x14ac:dyDescent="0.35">
      <c r="V35032" s="17"/>
    </row>
    <row r="35033" spans="22:22" x14ac:dyDescent="0.35">
      <c r="V35033" s="17"/>
    </row>
    <row r="35034" spans="22:22" x14ac:dyDescent="0.35">
      <c r="V35034" s="17"/>
    </row>
    <row r="35035" spans="22:22" x14ac:dyDescent="0.35">
      <c r="V35035" s="17"/>
    </row>
    <row r="35036" spans="22:22" x14ac:dyDescent="0.35">
      <c r="V35036" s="17"/>
    </row>
    <row r="35037" spans="22:22" x14ac:dyDescent="0.35">
      <c r="V35037" s="17"/>
    </row>
    <row r="35038" spans="22:22" x14ac:dyDescent="0.35">
      <c r="V35038" s="17"/>
    </row>
    <row r="35039" spans="22:22" x14ac:dyDescent="0.35">
      <c r="V35039" s="17"/>
    </row>
    <row r="35040" spans="22:22" x14ac:dyDescent="0.35">
      <c r="V35040" s="17"/>
    </row>
    <row r="35041" spans="22:22" x14ac:dyDescent="0.35">
      <c r="V35041" s="17"/>
    </row>
    <row r="35042" spans="22:22" x14ac:dyDescent="0.35">
      <c r="V35042" s="17"/>
    </row>
    <row r="35043" spans="22:22" x14ac:dyDescent="0.35">
      <c r="V35043" s="17"/>
    </row>
    <row r="35044" spans="22:22" x14ac:dyDescent="0.35">
      <c r="V35044" s="17"/>
    </row>
    <row r="35045" spans="22:22" x14ac:dyDescent="0.35">
      <c r="V35045" s="17"/>
    </row>
    <row r="35046" spans="22:22" x14ac:dyDescent="0.35">
      <c r="V35046" s="17"/>
    </row>
    <row r="35047" spans="22:22" x14ac:dyDescent="0.35">
      <c r="V35047" s="17"/>
    </row>
    <row r="35048" spans="22:22" x14ac:dyDescent="0.35">
      <c r="V35048" s="17"/>
    </row>
    <row r="35049" spans="22:22" x14ac:dyDescent="0.35">
      <c r="V35049" s="17"/>
    </row>
    <row r="35050" spans="22:22" x14ac:dyDescent="0.35">
      <c r="V35050" s="17"/>
    </row>
    <row r="35051" spans="22:22" x14ac:dyDescent="0.35">
      <c r="V35051" s="17"/>
    </row>
    <row r="35052" spans="22:22" x14ac:dyDescent="0.35">
      <c r="V35052" s="17"/>
    </row>
    <row r="35053" spans="22:22" x14ac:dyDescent="0.35">
      <c r="V35053" s="17"/>
    </row>
    <row r="35054" spans="22:22" x14ac:dyDescent="0.35">
      <c r="V35054" s="17"/>
    </row>
    <row r="35055" spans="22:22" x14ac:dyDescent="0.35">
      <c r="V35055" s="17"/>
    </row>
    <row r="35056" spans="22:22" x14ac:dyDescent="0.35">
      <c r="V35056" s="17"/>
    </row>
    <row r="35057" spans="22:22" x14ac:dyDescent="0.35">
      <c r="V35057" s="17"/>
    </row>
    <row r="35058" spans="22:22" x14ac:dyDescent="0.35">
      <c r="V35058" s="17"/>
    </row>
    <row r="35059" spans="22:22" x14ac:dyDescent="0.35">
      <c r="V35059" s="17"/>
    </row>
    <row r="35060" spans="22:22" x14ac:dyDescent="0.35">
      <c r="V35060" s="17"/>
    </row>
    <row r="35061" spans="22:22" x14ac:dyDescent="0.35">
      <c r="V35061" s="17"/>
    </row>
    <row r="35062" spans="22:22" x14ac:dyDescent="0.35">
      <c r="V35062" s="17"/>
    </row>
    <row r="35063" spans="22:22" x14ac:dyDescent="0.35">
      <c r="V35063" s="17"/>
    </row>
    <row r="35064" spans="22:22" x14ac:dyDescent="0.35">
      <c r="V35064" s="17"/>
    </row>
    <row r="35065" spans="22:22" x14ac:dyDescent="0.35">
      <c r="V35065" s="17"/>
    </row>
    <row r="35066" spans="22:22" x14ac:dyDescent="0.35">
      <c r="V35066" s="17"/>
    </row>
    <row r="35067" spans="22:22" x14ac:dyDescent="0.35">
      <c r="V35067" s="17"/>
    </row>
    <row r="35068" spans="22:22" x14ac:dyDescent="0.35">
      <c r="V35068" s="17"/>
    </row>
    <row r="35069" spans="22:22" x14ac:dyDescent="0.35">
      <c r="V35069" s="17"/>
    </row>
    <row r="35070" spans="22:22" x14ac:dyDescent="0.35">
      <c r="V35070" s="17"/>
    </row>
    <row r="35071" spans="22:22" x14ac:dyDescent="0.35">
      <c r="V35071" s="17"/>
    </row>
    <row r="35072" spans="22:22" x14ac:dyDescent="0.35">
      <c r="V35072" s="17"/>
    </row>
    <row r="35073" spans="22:22" x14ac:dyDescent="0.35">
      <c r="V35073" s="17"/>
    </row>
    <row r="35074" spans="22:22" x14ac:dyDescent="0.35">
      <c r="V35074" s="17"/>
    </row>
    <row r="35075" spans="22:22" x14ac:dyDescent="0.35">
      <c r="V35075" s="17"/>
    </row>
    <row r="35076" spans="22:22" x14ac:dyDescent="0.35">
      <c r="V35076" s="17"/>
    </row>
    <row r="35077" spans="22:22" x14ac:dyDescent="0.35">
      <c r="V35077" s="17"/>
    </row>
    <row r="35078" spans="22:22" x14ac:dyDescent="0.35">
      <c r="V35078" s="17"/>
    </row>
    <row r="35079" spans="22:22" x14ac:dyDescent="0.35">
      <c r="V35079" s="17"/>
    </row>
    <row r="35080" spans="22:22" x14ac:dyDescent="0.35">
      <c r="V35080" s="17"/>
    </row>
    <row r="35081" spans="22:22" x14ac:dyDescent="0.35">
      <c r="V35081" s="17"/>
    </row>
    <row r="35082" spans="22:22" x14ac:dyDescent="0.35">
      <c r="V35082" s="17"/>
    </row>
    <row r="35083" spans="22:22" x14ac:dyDescent="0.35">
      <c r="V35083" s="17"/>
    </row>
    <row r="35084" spans="22:22" x14ac:dyDescent="0.35">
      <c r="V35084" s="17"/>
    </row>
    <row r="35085" spans="22:22" x14ac:dyDescent="0.35">
      <c r="V35085" s="17"/>
    </row>
    <row r="35086" spans="22:22" x14ac:dyDescent="0.35">
      <c r="V35086" s="17"/>
    </row>
    <row r="35087" spans="22:22" x14ac:dyDescent="0.35">
      <c r="V35087" s="17"/>
    </row>
    <row r="35088" spans="22:22" x14ac:dyDescent="0.35">
      <c r="V35088" s="17"/>
    </row>
    <row r="35089" spans="22:22" x14ac:dyDescent="0.35">
      <c r="V35089" s="17"/>
    </row>
    <row r="35090" spans="22:22" x14ac:dyDescent="0.35">
      <c r="V35090" s="17"/>
    </row>
    <row r="35091" spans="22:22" x14ac:dyDescent="0.35">
      <c r="V35091" s="17"/>
    </row>
    <row r="35092" spans="22:22" x14ac:dyDescent="0.35">
      <c r="V35092" s="17"/>
    </row>
    <row r="35093" spans="22:22" x14ac:dyDescent="0.35">
      <c r="V35093" s="17"/>
    </row>
    <row r="35094" spans="22:22" x14ac:dyDescent="0.35">
      <c r="V35094" s="17"/>
    </row>
    <row r="35095" spans="22:22" x14ac:dyDescent="0.35">
      <c r="V35095" s="17"/>
    </row>
    <row r="35096" spans="22:22" x14ac:dyDescent="0.35">
      <c r="V35096" s="17"/>
    </row>
    <row r="35097" spans="22:22" x14ac:dyDescent="0.35">
      <c r="V35097" s="17"/>
    </row>
    <row r="35098" spans="22:22" x14ac:dyDescent="0.35">
      <c r="V35098" s="17"/>
    </row>
    <row r="35099" spans="22:22" x14ac:dyDescent="0.35">
      <c r="V35099" s="17"/>
    </row>
    <row r="35100" spans="22:22" x14ac:dyDescent="0.35">
      <c r="V35100" s="17"/>
    </row>
    <row r="35101" spans="22:22" x14ac:dyDescent="0.35">
      <c r="V35101" s="17"/>
    </row>
    <row r="35102" spans="22:22" x14ac:dyDescent="0.35">
      <c r="V35102" s="17"/>
    </row>
    <row r="35103" spans="22:22" x14ac:dyDescent="0.35">
      <c r="V35103" s="17"/>
    </row>
    <row r="35104" spans="22:22" x14ac:dyDescent="0.35">
      <c r="V35104" s="17"/>
    </row>
    <row r="35105" spans="22:22" x14ac:dyDescent="0.35">
      <c r="V35105" s="17"/>
    </row>
    <row r="35106" spans="22:22" x14ac:dyDescent="0.35">
      <c r="V35106" s="17"/>
    </row>
    <row r="35107" spans="22:22" x14ac:dyDescent="0.35">
      <c r="V35107" s="17"/>
    </row>
    <row r="35108" spans="22:22" x14ac:dyDescent="0.35">
      <c r="V35108" s="17"/>
    </row>
    <row r="35109" spans="22:22" x14ac:dyDescent="0.35">
      <c r="V35109" s="17"/>
    </row>
    <row r="35110" spans="22:22" x14ac:dyDescent="0.35">
      <c r="V35110" s="17"/>
    </row>
    <row r="35111" spans="22:22" x14ac:dyDescent="0.35">
      <c r="V35111" s="17"/>
    </row>
    <row r="35112" spans="22:22" x14ac:dyDescent="0.35">
      <c r="V35112" s="17"/>
    </row>
    <row r="35113" spans="22:22" x14ac:dyDescent="0.35">
      <c r="V35113" s="17"/>
    </row>
    <row r="35114" spans="22:22" x14ac:dyDescent="0.35">
      <c r="V35114" s="17"/>
    </row>
    <row r="35115" spans="22:22" x14ac:dyDescent="0.35">
      <c r="V35115" s="17"/>
    </row>
    <row r="35116" spans="22:22" x14ac:dyDescent="0.35">
      <c r="V35116" s="17"/>
    </row>
    <row r="35117" spans="22:22" x14ac:dyDescent="0.35">
      <c r="V35117" s="17"/>
    </row>
    <row r="35118" spans="22:22" x14ac:dyDescent="0.35">
      <c r="V35118" s="17"/>
    </row>
    <row r="35119" spans="22:22" x14ac:dyDescent="0.35">
      <c r="V35119" s="17"/>
    </row>
    <row r="35120" spans="22:22" x14ac:dyDescent="0.35">
      <c r="V35120" s="17"/>
    </row>
    <row r="35121" spans="22:22" x14ac:dyDescent="0.35">
      <c r="V35121" s="17"/>
    </row>
    <row r="35122" spans="22:22" x14ac:dyDescent="0.35">
      <c r="V35122" s="17"/>
    </row>
    <row r="35123" spans="22:22" x14ac:dyDescent="0.35">
      <c r="V35123" s="17"/>
    </row>
    <row r="35124" spans="22:22" x14ac:dyDescent="0.35">
      <c r="V35124" s="17"/>
    </row>
    <row r="35125" spans="22:22" x14ac:dyDescent="0.35">
      <c r="V35125" s="17"/>
    </row>
    <row r="35126" spans="22:22" x14ac:dyDescent="0.35">
      <c r="V35126" s="17"/>
    </row>
    <row r="35127" spans="22:22" x14ac:dyDescent="0.35">
      <c r="V35127" s="17"/>
    </row>
    <row r="35128" spans="22:22" x14ac:dyDescent="0.35">
      <c r="V35128" s="17"/>
    </row>
    <row r="35129" spans="22:22" x14ac:dyDescent="0.35">
      <c r="V35129" s="17"/>
    </row>
    <row r="35130" spans="22:22" x14ac:dyDescent="0.35">
      <c r="V35130" s="17"/>
    </row>
    <row r="35131" spans="22:22" x14ac:dyDescent="0.35">
      <c r="V35131" s="17"/>
    </row>
    <row r="35132" spans="22:22" x14ac:dyDescent="0.35">
      <c r="V35132" s="17"/>
    </row>
    <row r="35133" spans="22:22" x14ac:dyDescent="0.35">
      <c r="V35133" s="17"/>
    </row>
    <row r="35134" spans="22:22" x14ac:dyDescent="0.35">
      <c r="V35134" s="17"/>
    </row>
    <row r="35135" spans="22:22" x14ac:dyDescent="0.35">
      <c r="V35135" s="17"/>
    </row>
    <row r="35136" spans="22:22" x14ac:dyDescent="0.35">
      <c r="V35136" s="17"/>
    </row>
    <row r="35137" spans="22:22" x14ac:dyDescent="0.35">
      <c r="V35137" s="17"/>
    </row>
    <row r="35138" spans="22:22" x14ac:dyDescent="0.35">
      <c r="V35138" s="17"/>
    </row>
    <row r="35139" spans="22:22" x14ac:dyDescent="0.35">
      <c r="V35139" s="17"/>
    </row>
    <row r="35140" spans="22:22" x14ac:dyDescent="0.35">
      <c r="V35140" s="17"/>
    </row>
    <row r="35141" spans="22:22" x14ac:dyDescent="0.35">
      <c r="V35141" s="17"/>
    </row>
    <row r="35142" spans="22:22" x14ac:dyDescent="0.35">
      <c r="V35142" s="17"/>
    </row>
    <row r="35143" spans="22:22" x14ac:dyDescent="0.35">
      <c r="V35143" s="17"/>
    </row>
    <row r="35144" spans="22:22" x14ac:dyDescent="0.35">
      <c r="V35144" s="17"/>
    </row>
    <row r="35145" spans="22:22" x14ac:dyDescent="0.35">
      <c r="V35145" s="17"/>
    </row>
    <row r="35146" spans="22:22" x14ac:dyDescent="0.35">
      <c r="V35146" s="17"/>
    </row>
    <row r="35147" spans="22:22" x14ac:dyDescent="0.35">
      <c r="V35147" s="17"/>
    </row>
    <row r="35148" spans="22:22" x14ac:dyDescent="0.35">
      <c r="V35148" s="17"/>
    </row>
    <row r="35149" spans="22:22" x14ac:dyDescent="0.35">
      <c r="V35149" s="17"/>
    </row>
    <row r="35150" spans="22:22" x14ac:dyDescent="0.35">
      <c r="V35150" s="17"/>
    </row>
    <row r="35151" spans="22:22" x14ac:dyDescent="0.35">
      <c r="V35151" s="17"/>
    </row>
    <row r="35152" spans="22:22" x14ac:dyDescent="0.35">
      <c r="V35152" s="17"/>
    </row>
    <row r="35153" spans="22:22" x14ac:dyDescent="0.35">
      <c r="V35153" s="17"/>
    </row>
    <row r="35154" spans="22:22" x14ac:dyDescent="0.35">
      <c r="V35154" s="17"/>
    </row>
    <row r="35155" spans="22:22" x14ac:dyDescent="0.35">
      <c r="V35155" s="17"/>
    </row>
    <row r="35156" spans="22:22" x14ac:dyDescent="0.35">
      <c r="V35156" s="17"/>
    </row>
    <row r="35157" spans="22:22" x14ac:dyDescent="0.35">
      <c r="V35157" s="17"/>
    </row>
    <row r="35158" spans="22:22" x14ac:dyDescent="0.35">
      <c r="V35158" s="17"/>
    </row>
    <row r="35159" spans="22:22" x14ac:dyDescent="0.35">
      <c r="V35159" s="17"/>
    </row>
    <row r="35160" spans="22:22" x14ac:dyDescent="0.35">
      <c r="V35160" s="17"/>
    </row>
    <row r="35161" spans="22:22" x14ac:dyDescent="0.35">
      <c r="V35161" s="17"/>
    </row>
    <row r="35162" spans="22:22" x14ac:dyDescent="0.35">
      <c r="V35162" s="17"/>
    </row>
    <row r="35163" spans="22:22" x14ac:dyDescent="0.35">
      <c r="V35163" s="17"/>
    </row>
    <row r="35164" spans="22:22" x14ac:dyDescent="0.35">
      <c r="V35164" s="17"/>
    </row>
    <row r="35165" spans="22:22" x14ac:dyDescent="0.35">
      <c r="V35165" s="17"/>
    </row>
    <row r="35166" spans="22:22" x14ac:dyDescent="0.35">
      <c r="V35166" s="17"/>
    </row>
    <row r="35167" spans="22:22" x14ac:dyDescent="0.35">
      <c r="V35167" s="17"/>
    </row>
    <row r="35168" spans="22:22" x14ac:dyDescent="0.35">
      <c r="V35168" s="17"/>
    </row>
    <row r="35169" spans="22:22" x14ac:dyDescent="0.35">
      <c r="V35169" s="17"/>
    </row>
    <row r="35170" spans="22:22" x14ac:dyDescent="0.35">
      <c r="V35170" s="17"/>
    </row>
    <row r="35171" spans="22:22" x14ac:dyDescent="0.35">
      <c r="V35171" s="17"/>
    </row>
    <row r="35172" spans="22:22" x14ac:dyDescent="0.35">
      <c r="V35172" s="17"/>
    </row>
    <row r="35173" spans="22:22" x14ac:dyDescent="0.35">
      <c r="V35173" s="17"/>
    </row>
    <row r="35174" spans="22:22" x14ac:dyDescent="0.35">
      <c r="V35174" s="17"/>
    </row>
    <row r="35175" spans="22:22" x14ac:dyDescent="0.35">
      <c r="V35175" s="17"/>
    </row>
    <row r="35176" spans="22:22" x14ac:dyDescent="0.35">
      <c r="V35176" s="17"/>
    </row>
    <row r="35177" spans="22:22" x14ac:dyDescent="0.35">
      <c r="V35177" s="17"/>
    </row>
    <row r="35178" spans="22:22" x14ac:dyDescent="0.35">
      <c r="V35178" s="17"/>
    </row>
    <row r="35179" spans="22:22" x14ac:dyDescent="0.35">
      <c r="V35179" s="17"/>
    </row>
    <row r="35180" spans="22:22" x14ac:dyDescent="0.35">
      <c r="V35180" s="17"/>
    </row>
    <row r="35181" spans="22:22" x14ac:dyDescent="0.35">
      <c r="V35181" s="17"/>
    </row>
    <row r="35182" spans="22:22" x14ac:dyDescent="0.35">
      <c r="V35182" s="17"/>
    </row>
    <row r="35183" spans="22:22" x14ac:dyDescent="0.35">
      <c r="V35183" s="17"/>
    </row>
    <row r="35184" spans="22:22" x14ac:dyDescent="0.35">
      <c r="V35184" s="17"/>
    </row>
    <row r="35185" spans="22:22" x14ac:dyDescent="0.35">
      <c r="V35185" s="17"/>
    </row>
    <row r="35186" spans="22:22" x14ac:dyDescent="0.35">
      <c r="V35186" s="17"/>
    </row>
    <row r="35187" spans="22:22" x14ac:dyDescent="0.35">
      <c r="V35187" s="17"/>
    </row>
    <row r="35188" spans="22:22" x14ac:dyDescent="0.35">
      <c r="V35188" s="17"/>
    </row>
    <row r="35189" spans="22:22" x14ac:dyDescent="0.35">
      <c r="V35189" s="17"/>
    </row>
    <row r="35190" spans="22:22" x14ac:dyDescent="0.35">
      <c r="V35190" s="17"/>
    </row>
    <row r="35191" spans="22:22" x14ac:dyDescent="0.35">
      <c r="V35191" s="17"/>
    </row>
    <row r="35192" spans="22:22" x14ac:dyDescent="0.35">
      <c r="V35192" s="17"/>
    </row>
    <row r="35193" spans="22:22" x14ac:dyDescent="0.35">
      <c r="V35193" s="17"/>
    </row>
    <row r="35194" spans="22:22" x14ac:dyDescent="0.35">
      <c r="V35194" s="17"/>
    </row>
    <row r="35195" spans="22:22" x14ac:dyDescent="0.35">
      <c r="V35195" s="17"/>
    </row>
    <row r="35196" spans="22:22" x14ac:dyDescent="0.35">
      <c r="V35196" s="17"/>
    </row>
    <row r="35197" spans="22:22" x14ac:dyDescent="0.35">
      <c r="V35197" s="17"/>
    </row>
    <row r="35198" spans="22:22" x14ac:dyDescent="0.35">
      <c r="V35198" s="17"/>
    </row>
    <row r="35199" spans="22:22" x14ac:dyDescent="0.35">
      <c r="V35199" s="17"/>
    </row>
    <row r="35200" spans="22:22" x14ac:dyDescent="0.35">
      <c r="V35200" s="17"/>
    </row>
    <row r="35201" spans="22:22" x14ac:dyDescent="0.35">
      <c r="V35201" s="17"/>
    </row>
    <row r="35202" spans="22:22" x14ac:dyDescent="0.35">
      <c r="V35202" s="17"/>
    </row>
    <row r="35203" spans="22:22" x14ac:dyDescent="0.35">
      <c r="V35203" s="17"/>
    </row>
    <row r="35204" spans="22:22" x14ac:dyDescent="0.35">
      <c r="V35204" s="17"/>
    </row>
    <row r="35205" spans="22:22" x14ac:dyDescent="0.35">
      <c r="V35205" s="17"/>
    </row>
    <row r="35206" spans="22:22" x14ac:dyDescent="0.35">
      <c r="V35206" s="17"/>
    </row>
    <row r="35207" spans="22:22" x14ac:dyDescent="0.35">
      <c r="V35207" s="17"/>
    </row>
    <row r="35208" spans="22:22" x14ac:dyDescent="0.35">
      <c r="V35208" s="17"/>
    </row>
    <row r="35209" spans="22:22" x14ac:dyDescent="0.35">
      <c r="V35209" s="17"/>
    </row>
    <row r="35210" spans="22:22" x14ac:dyDescent="0.35">
      <c r="V35210" s="17"/>
    </row>
    <row r="35211" spans="22:22" x14ac:dyDescent="0.35">
      <c r="V35211" s="17"/>
    </row>
    <row r="35212" spans="22:22" x14ac:dyDescent="0.35">
      <c r="V35212" s="17"/>
    </row>
    <row r="35213" spans="22:22" x14ac:dyDescent="0.35">
      <c r="V35213" s="17"/>
    </row>
    <row r="35214" spans="22:22" x14ac:dyDescent="0.35">
      <c r="V35214" s="17"/>
    </row>
    <row r="35215" spans="22:22" x14ac:dyDescent="0.35">
      <c r="V35215" s="17"/>
    </row>
    <row r="35216" spans="22:22" x14ac:dyDescent="0.35">
      <c r="V35216" s="17"/>
    </row>
    <row r="35217" spans="22:22" x14ac:dyDescent="0.35">
      <c r="V35217" s="17"/>
    </row>
    <row r="35218" spans="22:22" x14ac:dyDescent="0.35">
      <c r="V35218" s="17"/>
    </row>
    <row r="35219" spans="22:22" x14ac:dyDescent="0.35">
      <c r="V35219" s="17"/>
    </row>
    <row r="35220" spans="22:22" x14ac:dyDescent="0.35">
      <c r="V35220" s="17"/>
    </row>
    <row r="35221" spans="22:22" x14ac:dyDescent="0.35">
      <c r="V35221" s="17"/>
    </row>
    <row r="35222" spans="22:22" x14ac:dyDescent="0.35">
      <c r="V35222" s="17"/>
    </row>
    <row r="35223" spans="22:22" x14ac:dyDescent="0.35">
      <c r="V35223" s="17"/>
    </row>
    <row r="35224" spans="22:22" x14ac:dyDescent="0.35">
      <c r="V35224" s="17"/>
    </row>
    <row r="35225" spans="22:22" x14ac:dyDescent="0.35">
      <c r="V35225" s="17"/>
    </row>
    <row r="35226" spans="22:22" x14ac:dyDescent="0.35">
      <c r="V35226" s="17"/>
    </row>
    <row r="35227" spans="22:22" x14ac:dyDescent="0.35">
      <c r="V35227" s="17"/>
    </row>
    <row r="35228" spans="22:22" x14ac:dyDescent="0.35">
      <c r="V35228" s="17"/>
    </row>
    <row r="35229" spans="22:22" x14ac:dyDescent="0.35">
      <c r="V35229" s="17"/>
    </row>
    <row r="35230" spans="22:22" x14ac:dyDescent="0.35">
      <c r="V35230" s="17"/>
    </row>
    <row r="35231" spans="22:22" x14ac:dyDescent="0.35">
      <c r="V35231" s="17"/>
    </row>
    <row r="35232" spans="22:22" x14ac:dyDescent="0.35">
      <c r="V35232" s="17"/>
    </row>
    <row r="35233" spans="22:22" x14ac:dyDescent="0.35">
      <c r="V35233" s="17"/>
    </row>
    <row r="35234" spans="22:22" x14ac:dyDescent="0.35">
      <c r="V35234" s="17"/>
    </row>
    <row r="35235" spans="22:22" x14ac:dyDescent="0.35">
      <c r="V35235" s="17"/>
    </row>
    <row r="35236" spans="22:22" x14ac:dyDescent="0.35">
      <c r="V35236" s="17"/>
    </row>
    <row r="35237" spans="22:22" x14ac:dyDescent="0.35">
      <c r="V35237" s="17"/>
    </row>
    <row r="35238" spans="22:22" x14ac:dyDescent="0.35">
      <c r="V35238" s="17"/>
    </row>
    <row r="35239" spans="22:22" x14ac:dyDescent="0.35">
      <c r="V35239" s="17"/>
    </row>
    <row r="35240" spans="22:22" x14ac:dyDescent="0.35">
      <c r="V35240" s="17"/>
    </row>
    <row r="35241" spans="22:22" x14ac:dyDescent="0.35">
      <c r="V35241" s="17"/>
    </row>
    <row r="35242" spans="22:22" x14ac:dyDescent="0.35">
      <c r="V35242" s="17"/>
    </row>
    <row r="35243" spans="22:22" x14ac:dyDescent="0.35">
      <c r="V35243" s="17"/>
    </row>
    <row r="35244" spans="22:22" x14ac:dyDescent="0.35">
      <c r="V35244" s="17"/>
    </row>
    <row r="35245" spans="22:22" x14ac:dyDescent="0.35">
      <c r="V35245" s="17"/>
    </row>
    <row r="35246" spans="22:22" x14ac:dyDescent="0.35">
      <c r="V35246" s="17"/>
    </row>
    <row r="35247" spans="22:22" x14ac:dyDescent="0.35">
      <c r="V35247" s="17"/>
    </row>
    <row r="35248" spans="22:22" x14ac:dyDescent="0.35">
      <c r="V35248" s="17"/>
    </row>
    <row r="35249" spans="22:22" x14ac:dyDescent="0.35">
      <c r="V35249" s="17"/>
    </row>
    <row r="35250" spans="22:22" x14ac:dyDescent="0.35">
      <c r="V35250" s="17"/>
    </row>
    <row r="35251" spans="22:22" x14ac:dyDescent="0.35">
      <c r="V35251" s="17"/>
    </row>
    <row r="35252" spans="22:22" x14ac:dyDescent="0.35">
      <c r="V35252" s="17"/>
    </row>
    <row r="35253" spans="22:22" x14ac:dyDescent="0.35">
      <c r="V35253" s="17"/>
    </row>
    <row r="35254" spans="22:22" x14ac:dyDescent="0.35">
      <c r="V35254" s="17"/>
    </row>
    <row r="35255" spans="22:22" x14ac:dyDescent="0.35">
      <c r="V35255" s="17"/>
    </row>
    <row r="35256" spans="22:22" x14ac:dyDescent="0.35">
      <c r="V35256" s="17"/>
    </row>
    <row r="35257" spans="22:22" x14ac:dyDescent="0.35">
      <c r="V35257" s="17"/>
    </row>
    <row r="35258" spans="22:22" x14ac:dyDescent="0.35">
      <c r="V35258" s="17"/>
    </row>
    <row r="35259" spans="22:22" x14ac:dyDescent="0.35">
      <c r="V35259" s="17"/>
    </row>
    <row r="35260" spans="22:22" x14ac:dyDescent="0.35">
      <c r="V35260" s="17"/>
    </row>
    <row r="35261" spans="22:22" x14ac:dyDescent="0.35">
      <c r="V35261" s="17"/>
    </row>
    <row r="35262" spans="22:22" x14ac:dyDescent="0.35">
      <c r="V35262" s="17"/>
    </row>
    <row r="35263" spans="22:22" x14ac:dyDescent="0.35">
      <c r="V35263" s="17"/>
    </row>
    <row r="35264" spans="22:22" x14ac:dyDescent="0.35">
      <c r="V35264" s="17"/>
    </row>
    <row r="35265" spans="22:22" x14ac:dyDescent="0.35">
      <c r="V35265" s="17"/>
    </row>
    <row r="35266" spans="22:22" x14ac:dyDescent="0.35">
      <c r="V35266" s="17"/>
    </row>
    <row r="35267" spans="22:22" x14ac:dyDescent="0.35">
      <c r="V35267" s="17"/>
    </row>
    <row r="35268" spans="22:22" x14ac:dyDescent="0.35">
      <c r="V35268" s="17"/>
    </row>
    <row r="35269" spans="22:22" x14ac:dyDescent="0.35">
      <c r="V35269" s="17"/>
    </row>
    <row r="35270" spans="22:22" x14ac:dyDescent="0.35">
      <c r="V35270" s="17"/>
    </row>
    <row r="35271" spans="22:22" x14ac:dyDescent="0.35">
      <c r="V35271" s="17"/>
    </row>
    <row r="35272" spans="22:22" x14ac:dyDescent="0.35">
      <c r="V35272" s="17"/>
    </row>
    <row r="35273" spans="22:22" x14ac:dyDescent="0.35">
      <c r="V35273" s="17"/>
    </row>
    <row r="35274" spans="22:22" x14ac:dyDescent="0.35">
      <c r="V35274" s="17"/>
    </row>
    <row r="35275" spans="22:22" x14ac:dyDescent="0.35">
      <c r="V35275" s="17"/>
    </row>
    <row r="35276" spans="22:22" x14ac:dyDescent="0.35">
      <c r="V35276" s="17"/>
    </row>
    <row r="35277" spans="22:22" x14ac:dyDescent="0.35">
      <c r="V35277" s="17"/>
    </row>
    <row r="35278" spans="22:22" x14ac:dyDescent="0.35">
      <c r="V35278" s="17"/>
    </row>
    <row r="35279" spans="22:22" x14ac:dyDescent="0.35">
      <c r="V35279" s="17"/>
    </row>
    <row r="35280" spans="22:22" x14ac:dyDescent="0.35">
      <c r="V35280" s="17"/>
    </row>
    <row r="35281" spans="22:22" x14ac:dyDescent="0.35">
      <c r="V35281" s="17"/>
    </row>
    <row r="35282" spans="22:22" x14ac:dyDescent="0.35">
      <c r="V35282" s="17"/>
    </row>
    <row r="35283" spans="22:22" x14ac:dyDescent="0.35">
      <c r="V35283" s="17"/>
    </row>
    <row r="35284" spans="22:22" x14ac:dyDescent="0.35">
      <c r="V35284" s="17"/>
    </row>
    <row r="35285" spans="22:22" x14ac:dyDescent="0.35">
      <c r="V35285" s="17"/>
    </row>
    <row r="35286" spans="22:22" x14ac:dyDescent="0.35">
      <c r="V35286" s="17"/>
    </row>
    <row r="35287" spans="22:22" x14ac:dyDescent="0.35">
      <c r="V35287" s="17"/>
    </row>
    <row r="35288" spans="22:22" x14ac:dyDescent="0.35">
      <c r="V35288" s="17"/>
    </row>
    <row r="35289" spans="22:22" x14ac:dyDescent="0.35">
      <c r="V35289" s="17"/>
    </row>
    <row r="35290" spans="22:22" x14ac:dyDescent="0.35">
      <c r="V35290" s="17"/>
    </row>
    <row r="35291" spans="22:22" x14ac:dyDescent="0.35">
      <c r="V35291" s="17"/>
    </row>
    <row r="35292" spans="22:22" x14ac:dyDescent="0.35">
      <c r="V35292" s="17"/>
    </row>
    <row r="35293" spans="22:22" x14ac:dyDescent="0.35">
      <c r="V35293" s="17"/>
    </row>
    <row r="35294" spans="22:22" x14ac:dyDescent="0.35">
      <c r="V35294" s="17"/>
    </row>
    <row r="35295" spans="22:22" x14ac:dyDescent="0.35">
      <c r="V35295" s="17"/>
    </row>
    <row r="35296" spans="22:22" x14ac:dyDescent="0.35">
      <c r="V35296" s="17"/>
    </row>
    <row r="35297" spans="22:22" x14ac:dyDescent="0.35">
      <c r="V35297" s="17"/>
    </row>
    <row r="35298" spans="22:22" x14ac:dyDescent="0.35">
      <c r="V35298" s="17"/>
    </row>
    <row r="35299" spans="22:22" x14ac:dyDescent="0.35">
      <c r="V35299" s="17"/>
    </row>
    <row r="35300" spans="22:22" x14ac:dyDescent="0.35">
      <c r="V35300" s="17"/>
    </row>
    <row r="35301" spans="22:22" x14ac:dyDescent="0.35">
      <c r="V35301" s="17"/>
    </row>
    <row r="35302" spans="22:22" x14ac:dyDescent="0.35">
      <c r="V35302" s="17"/>
    </row>
    <row r="35303" spans="22:22" x14ac:dyDescent="0.35">
      <c r="V35303" s="17"/>
    </row>
    <row r="35304" spans="22:22" x14ac:dyDescent="0.35">
      <c r="V35304" s="17"/>
    </row>
    <row r="35305" spans="22:22" x14ac:dyDescent="0.35">
      <c r="V35305" s="17"/>
    </row>
    <row r="35306" spans="22:22" x14ac:dyDescent="0.35">
      <c r="V35306" s="17"/>
    </row>
    <row r="35307" spans="22:22" x14ac:dyDescent="0.35">
      <c r="V35307" s="17"/>
    </row>
    <row r="35308" spans="22:22" x14ac:dyDescent="0.35">
      <c r="V35308" s="17"/>
    </row>
    <row r="35309" spans="22:22" x14ac:dyDescent="0.35">
      <c r="V35309" s="17"/>
    </row>
    <row r="35310" spans="22:22" x14ac:dyDescent="0.35">
      <c r="V35310" s="17"/>
    </row>
    <row r="35311" spans="22:22" x14ac:dyDescent="0.35">
      <c r="V35311" s="17"/>
    </row>
    <row r="35312" spans="22:22" x14ac:dyDescent="0.35">
      <c r="V35312" s="17"/>
    </row>
    <row r="35313" spans="22:22" x14ac:dyDescent="0.35">
      <c r="V35313" s="17"/>
    </row>
    <row r="35314" spans="22:22" x14ac:dyDescent="0.35">
      <c r="V35314" s="17"/>
    </row>
    <row r="35315" spans="22:22" x14ac:dyDescent="0.35">
      <c r="V35315" s="17"/>
    </row>
    <row r="35316" spans="22:22" x14ac:dyDescent="0.35">
      <c r="V35316" s="17"/>
    </row>
    <row r="35317" spans="22:22" x14ac:dyDescent="0.35">
      <c r="V35317" s="17"/>
    </row>
    <row r="35318" spans="22:22" x14ac:dyDescent="0.35">
      <c r="V35318" s="17"/>
    </row>
    <row r="35319" spans="22:22" x14ac:dyDescent="0.35">
      <c r="V35319" s="17"/>
    </row>
    <row r="35320" spans="22:22" x14ac:dyDescent="0.35">
      <c r="V35320" s="17"/>
    </row>
    <row r="35321" spans="22:22" x14ac:dyDescent="0.35">
      <c r="V35321" s="17"/>
    </row>
    <row r="35322" spans="22:22" x14ac:dyDescent="0.35">
      <c r="V35322" s="17"/>
    </row>
    <row r="35323" spans="22:22" x14ac:dyDescent="0.35">
      <c r="V35323" s="17"/>
    </row>
    <row r="35324" spans="22:22" x14ac:dyDescent="0.35">
      <c r="V35324" s="17"/>
    </row>
    <row r="35325" spans="22:22" x14ac:dyDescent="0.35">
      <c r="V35325" s="17"/>
    </row>
    <row r="35326" spans="22:22" x14ac:dyDescent="0.35">
      <c r="V35326" s="17"/>
    </row>
    <row r="35327" spans="22:22" x14ac:dyDescent="0.35">
      <c r="V35327" s="17"/>
    </row>
    <row r="35328" spans="22:22" x14ac:dyDescent="0.35">
      <c r="V35328" s="17"/>
    </row>
    <row r="35329" spans="22:22" x14ac:dyDescent="0.35">
      <c r="V35329" s="17"/>
    </row>
    <row r="35330" spans="22:22" x14ac:dyDescent="0.35">
      <c r="V35330" s="17"/>
    </row>
    <row r="35331" spans="22:22" x14ac:dyDescent="0.35">
      <c r="V35331" s="17"/>
    </row>
    <row r="35332" spans="22:22" x14ac:dyDescent="0.35">
      <c r="V35332" s="17"/>
    </row>
    <row r="35333" spans="22:22" x14ac:dyDescent="0.35">
      <c r="V35333" s="17"/>
    </row>
    <row r="35334" spans="22:22" x14ac:dyDescent="0.35">
      <c r="V35334" s="17"/>
    </row>
    <row r="35335" spans="22:22" x14ac:dyDescent="0.35">
      <c r="V35335" s="17"/>
    </row>
    <row r="35336" spans="22:22" x14ac:dyDescent="0.35">
      <c r="V35336" s="17"/>
    </row>
    <row r="35337" spans="22:22" x14ac:dyDescent="0.35">
      <c r="V35337" s="17"/>
    </row>
    <row r="35338" spans="22:22" x14ac:dyDescent="0.35">
      <c r="V35338" s="17"/>
    </row>
    <row r="35339" spans="22:22" x14ac:dyDescent="0.35">
      <c r="V35339" s="17"/>
    </row>
    <row r="35340" spans="22:22" x14ac:dyDescent="0.35">
      <c r="V35340" s="17"/>
    </row>
    <row r="35341" spans="22:22" x14ac:dyDescent="0.35">
      <c r="V35341" s="17"/>
    </row>
    <row r="35342" spans="22:22" x14ac:dyDescent="0.35">
      <c r="V35342" s="17"/>
    </row>
    <row r="35343" spans="22:22" x14ac:dyDescent="0.35">
      <c r="V35343" s="17"/>
    </row>
    <row r="35344" spans="22:22" x14ac:dyDescent="0.35">
      <c r="V35344" s="17"/>
    </row>
    <row r="35345" spans="22:22" x14ac:dyDescent="0.35">
      <c r="V35345" s="17"/>
    </row>
    <row r="35346" spans="22:22" x14ac:dyDescent="0.35">
      <c r="V35346" s="17"/>
    </row>
    <row r="35347" spans="22:22" x14ac:dyDescent="0.35">
      <c r="V35347" s="17"/>
    </row>
    <row r="35348" spans="22:22" x14ac:dyDescent="0.35">
      <c r="V35348" s="17"/>
    </row>
    <row r="35349" spans="22:22" x14ac:dyDescent="0.35">
      <c r="V35349" s="17"/>
    </row>
    <row r="35350" spans="22:22" x14ac:dyDescent="0.35">
      <c r="V35350" s="17"/>
    </row>
    <row r="35351" spans="22:22" x14ac:dyDescent="0.35">
      <c r="V35351" s="17"/>
    </row>
    <row r="35352" spans="22:22" x14ac:dyDescent="0.35">
      <c r="V35352" s="17"/>
    </row>
    <row r="35353" spans="22:22" x14ac:dyDescent="0.35">
      <c r="V35353" s="17"/>
    </row>
    <row r="35354" spans="22:22" x14ac:dyDescent="0.35">
      <c r="V35354" s="17"/>
    </row>
    <row r="35355" spans="22:22" x14ac:dyDescent="0.35">
      <c r="V35355" s="17"/>
    </row>
    <row r="35356" spans="22:22" x14ac:dyDescent="0.35">
      <c r="V35356" s="17"/>
    </row>
    <row r="35357" spans="22:22" x14ac:dyDescent="0.35">
      <c r="V35357" s="17"/>
    </row>
    <row r="35358" spans="22:22" x14ac:dyDescent="0.35">
      <c r="V35358" s="17"/>
    </row>
    <row r="35359" spans="22:22" x14ac:dyDescent="0.35">
      <c r="V35359" s="17"/>
    </row>
    <row r="35360" spans="22:22" x14ac:dyDescent="0.35">
      <c r="V35360" s="17"/>
    </row>
    <row r="35361" spans="22:22" x14ac:dyDescent="0.35">
      <c r="V35361" s="17"/>
    </row>
    <row r="35362" spans="22:22" x14ac:dyDescent="0.35">
      <c r="V35362" s="17"/>
    </row>
    <row r="35363" spans="22:22" x14ac:dyDescent="0.35">
      <c r="V35363" s="17"/>
    </row>
    <row r="35364" spans="22:22" x14ac:dyDescent="0.35">
      <c r="V35364" s="17"/>
    </row>
    <row r="35365" spans="22:22" x14ac:dyDescent="0.35">
      <c r="V35365" s="17"/>
    </row>
    <row r="35366" spans="22:22" x14ac:dyDescent="0.35">
      <c r="V35366" s="17"/>
    </row>
    <row r="35367" spans="22:22" x14ac:dyDescent="0.35">
      <c r="V35367" s="17"/>
    </row>
    <row r="35368" spans="22:22" x14ac:dyDescent="0.35">
      <c r="V35368" s="17"/>
    </row>
    <row r="35369" spans="22:22" x14ac:dyDescent="0.35">
      <c r="V35369" s="17"/>
    </row>
    <row r="35370" spans="22:22" x14ac:dyDescent="0.35">
      <c r="V35370" s="17"/>
    </row>
    <row r="35371" spans="22:22" x14ac:dyDescent="0.35">
      <c r="V35371" s="17"/>
    </row>
    <row r="35372" spans="22:22" x14ac:dyDescent="0.35">
      <c r="V35372" s="17"/>
    </row>
    <row r="35373" spans="22:22" x14ac:dyDescent="0.35">
      <c r="V35373" s="17"/>
    </row>
    <row r="35374" spans="22:22" x14ac:dyDescent="0.35">
      <c r="V35374" s="17"/>
    </row>
    <row r="35375" spans="22:22" x14ac:dyDescent="0.35">
      <c r="V35375" s="17"/>
    </row>
    <row r="35376" spans="22:22" x14ac:dyDescent="0.35">
      <c r="V35376" s="17"/>
    </row>
    <row r="35377" spans="22:22" x14ac:dyDescent="0.35">
      <c r="V35377" s="17"/>
    </row>
    <row r="35378" spans="22:22" x14ac:dyDescent="0.35">
      <c r="V35378" s="17"/>
    </row>
    <row r="35379" spans="22:22" x14ac:dyDescent="0.35">
      <c r="V35379" s="17"/>
    </row>
    <row r="35380" spans="22:22" x14ac:dyDescent="0.35">
      <c r="V35380" s="17"/>
    </row>
    <row r="35381" spans="22:22" x14ac:dyDescent="0.35">
      <c r="V35381" s="17"/>
    </row>
    <row r="35382" spans="22:22" x14ac:dyDescent="0.35">
      <c r="V35382" s="17"/>
    </row>
    <row r="35383" spans="22:22" x14ac:dyDescent="0.35">
      <c r="V35383" s="17"/>
    </row>
    <row r="35384" spans="22:22" x14ac:dyDescent="0.35">
      <c r="V35384" s="17"/>
    </row>
    <row r="35385" spans="22:22" x14ac:dyDescent="0.35">
      <c r="V35385" s="17"/>
    </row>
    <row r="35386" spans="22:22" x14ac:dyDescent="0.35">
      <c r="V35386" s="17"/>
    </row>
    <row r="35387" spans="22:22" x14ac:dyDescent="0.35">
      <c r="V35387" s="17"/>
    </row>
    <row r="35388" spans="22:22" x14ac:dyDescent="0.35">
      <c r="V35388" s="17"/>
    </row>
    <row r="35389" spans="22:22" x14ac:dyDescent="0.35">
      <c r="V35389" s="17"/>
    </row>
    <row r="35390" spans="22:22" x14ac:dyDescent="0.35">
      <c r="V35390" s="17"/>
    </row>
    <row r="35391" spans="22:22" x14ac:dyDescent="0.35">
      <c r="V35391" s="17"/>
    </row>
    <row r="35392" spans="22:22" x14ac:dyDescent="0.35">
      <c r="V35392" s="17"/>
    </row>
    <row r="35393" spans="22:22" x14ac:dyDescent="0.35">
      <c r="V35393" s="17"/>
    </row>
    <row r="35394" spans="22:22" x14ac:dyDescent="0.35">
      <c r="V35394" s="17"/>
    </row>
    <row r="35395" spans="22:22" x14ac:dyDescent="0.35">
      <c r="V35395" s="17"/>
    </row>
    <row r="35396" spans="22:22" x14ac:dyDescent="0.35">
      <c r="V35396" s="17"/>
    </row>
    <row r="35397" spans="22:22" x14ac:dyDescent="0.35">
      <c r="V35397" s="17"/>
    </row>
    <row r="35398" spans="22:22" x14ac:dyDescent="0.35">
      <c r="V35398" s="17"/>
    </row>
    <row r="35399" spans="22:22" x14ac:dyDescent="0.35">
      <c r="V35399" s="17"/>
    </row>
    <row r="35400" spans="22:22" x14ac:dyDescent="0.35">
      <c r="V35400" s="17"/>
    </row>
    <row r="35401" spans="22:22" x14ac:dyDescent="0.35">
      <c r="V35401" s="17"/>
    </row>
    <row r="35402" spans="22:22" x14ac:dyDescent="0.35">
      <c r="V35402" s="17"/>
    </row>
    <row r="35403" spans="22:22" x14ac:dyDescent="0.35">
      <c r="V35403" s="17"/>
    </row>
    <row r="35404" spans="22:22" x14ac:dyDescent="0.35">
      <c r="V35404" s="17"/>
    </row>
    <row r="35405" spans="22:22" x14ac:dyDescent="0.35">
      <c r="V35405" s="17"/>
    </row>
    <row r="35406" spans="22:22" x14ac:dyDescent="0.35">
      <c r="V35406" s="17"/>
    </row>
    <row r="35407" spans="22:22" x14ac:dyDescent="0.35">
      <c r="V35407" s="17"/>
    </row>
    <row r="35408" spans="22:22" x14ac:dyDescent="0.35">
      <c r="V35408" s="17"/>
    </row>
    <row r="35409" spans="22:22" x14ac:dyDescent="0.35">
      <c r="V35409" s="17"/>
    </row>
    <row r="35410" spans="22:22" x14ac:dyDescent="0.35">
      <c r="V35410" s="17"/>
    </row>
    <row r="35411" spans="22:22" x14ac:dyDescent="0.35">
      <c r="V35411" s="17"/>
    </row>
    <row r="35412" spans="22:22" x14ac:dyDescent="0.35">
      <c r="V35412" s="17"/>
    </row>
    <row r="35413" spans="22:22" x14ac:dyDescent="0.35">
      <c r="V35413" s="17"/>
    </row>
    <row r="35414" spans="22:22" x14ac:dyDescent="0.35">
      <c r="V35414" s="17"/>
    </row>
    <row r="35415" spans="22:22" x14ac:dyDescent="0.35">
      <c r="V35415" s="17"/>
    </row>
    <row r="35416" spans="22:22" x14ac:dyDescent="0.35">
      <c r="V35416" s="17"/>
    </row>
    <row r="35417" spans="22:22" x14ac:dyDescent="0.35">
      <c r="V35417" s="17"/>
    </row>
    <row r="35418" spans="22:22" x14ac:dyDescent="0.35">
      <c r="V35418" s="17"/>
    </row>
    <row r="35419" spans="22:22" x14ac:dyDescent="0.35">
      <c r="V35419" s="17"/>
    </row>
    <row r="35420" spans="22:22" x14ac:dyDescent="0.35">
      <c r="V35420" s="17"/>
    </row>
    <row r="35421" spans="22:22" x14ac:dyDescent="0.35">
      <c r="V35421" s="17"/>
    </row>
    <row r="35422" spans="22:22" x14ac:dyDescent="0.35">
      <c r="V35422" s="17"/>
    </row>
    <row r="35423" spans="22:22" x14ac:dyDescent="0.35">
      <c r="V35423" s="17"/>
    </row>
    <row r="35424" spans="22:22" x14ac:dyDescent="0.35">
      <c r="V35424" s="17"/>
    </row>
    <row r="35425" spans="22:22" x14ac:dyDescent="0.35">
      <c r="V35425" s="17"/>
    </row>
    <row r="35426" spans="22:22" x14ac:dyDescent="0.35">
      <c r="V35426" s="17"/>
    </row>
    <row r="35427" spans="22:22" x14ac:dyDescent="0.35">
      <c r="V35427" s="17"/>
    </row>
    <row r="35428" spans="22:22" x14ac:dyDescent="0.35">
      <c r="V35428" s="17"/>
    </row>
    <row r="35429" spans="22:22" x14ac:dyDescent="0.35">
      <c r="V35429" s="17"/>
    </row>
    <row r="35430" spans="22:22" x14ac:dyDescent="0.35">
      <c r="V35430" s="17"/>
    </row>
    <row r="35431" spans="22:22" x14ac:dyDescent="0.35">
      <c r="V35431" s="17"/>
    </row>
    <row r="35432" spans="22:22" x14ac:dyDescent="0.35">
      <c r="V35432" s="17"/>
    </row>
    <row r="35433" spans="22:22" x14ac:dyDescent="0.35">
      <c r="V35433" s="17"/>
    </row>
    <row r="35434" spans="22:22" x14ac:dyDescent="0.35">
      <c r="V35434" s="17"/>
    </row>
    <row r="35435" spans="22:22" x14ac:dyDescent="0.35">
      <c r="V35435" s="17"/>
    </row>
    <row r="35436" spans="22:22" x14ac:dyDescent="0.35">
      <c r="V35436" s="17"/>
    </row>
    <row r="35437" spans="22:22" x14ac:dyDescent="0.35">
      <c r="V35437" s="17"/>
    </row>
    <row r="35438" spans="22:22" x14ac:dyDescent="0.35">
      <c r="V35438" s="17"/>
    </row>
    <row r="35439" spans="22:22" x14ac:dyDescent="0.35">
      <c r="V35439" s="17"/>
    </row>
    <row r="35440" spans="22:22" x14ac:dyDescent="0.35">
      <c r="V35440" s="17"/>
    </row>
    <row r="35441" spans="22:22" x14ac:dyDescent="0.35">
      <c r="V35441" s="17"/>
    </row>
    <row r="35442" spans="22:22" x14ac:dyDescent="0.35">
      <c r="V35442" s="17"/>
    </row>
    <row r="35443" spans="22:22" x14ac:dyDescent="0.35">
      <c r="V35443" s="17"/>
    </row>
    <row r="35444" spans="22:22" x14ac:dyDescent="0.35">
      <c r="V35444" s="17"/>
    </row>
    <row r="35445" spans="22:22" x14ac:dyDescent="0.35">
      <c r="V35445" s="17"/>
    </row>
    <row r="35446" spans="22:22" x14ac:dyDescent="0.35">
      <c r="V35446" s="17"/>
    </row>
    <row r="35447" spans="22:22" x14ac:dyDescent="0.35">
      <c r="V35447" s="17"/>
    </row>
    <row r="35448" spans="22:22" x14ac:dyDescent="0.35">
      <c r="V35448" s="17"/>
    </row>
    <row r="35449" spans="22:22" x14ac:dyDescent="0.35">
      <c r="V35449" s="17"/>
    </row>
    <row r="35450" spans="22:22" x14ac:dyDescent="0.35">
      <c r="V35450" s="17"/>
    </row>
    <row r="35451" spans="22:22" x14ac:dyDescent="0.35">
      <c r="V35451" s="17"/>
    </row>
    <row r="35452" spans="22:22" x14ac:dyDescent="0.35">
      <c r="V35452" s="17"/>
    </row>
    <row r="35453" spans="22:22" x14ac:dyDescent="0.35">
      <c r="V35453" s="17"/>
    </row>
    <row r="35454" spans="22:22" x14ac:dyDescent="0.35">
      <c r="V35454" s="17"/>
    </row>
    <row r="35455" spans="22:22" x14ac:dyDescent="0.35">
      <c r="V35455" s="17"/>
    </row>
    <row r="35456" spans="22:22" x14ac:dyDescent="0.35">
      <c r="V35456" s="17"/>
    </row>
    <row r="35457" spans="22:22" x14ac:dyDescent="0.35">
      <c r="V35457" s="17"/>
    </row>
    <row r="35458" spans="22:22" x14ac:dyDescent="0.35">
      <c r="V35458" s="17"/>
    </row>
    <row r="35459" spans="22:22" x14ac:dyDescent="0.35">
      <c r="V35459" s="17"/>
    </row>
    <row r="35460" spans="22:22" x14ac:dyDescent="0.35">
      <c r="V35460" s="17"/>
    </row>
    <row r="35461" spans="22:22" x14ac:dyDescent="0.35">
      <c r="V35461" s="17"/>
    </row>
    <row r="35462" spans="22:22" x14ac:dyDescent="0.35">
      <c r="V35462" s="17"/>
    </row>
    <row r="35463" spans="22:22" x14ac:dyDescent="0.35">
      <c r="V35463" s="17"/>
    </row>
    <row r="35464" spans="22:22" x14ac:dyDescent="0.35">
      <c r="V35464" s="17"/>
    </row>
    <row r="35465" spans="22:22" x14ac:dyDescent="0.35">
      <c r="V35465" s="17"/>
    </row>
    <row r="35466" spans="22:22" x14ac:dyDescent="0.35">
      <c r="V35466" s="17"/>
    </row>
    <row r="35467" spans="22:22" x14ac:dyDescent="0.35">
      <c r="V35467" s="17"/>
    </row>
    <row r="35468" spans="22:22" x14ac:dyDescent="0.35">
      <c r="V35468" s="17"/>
    </row>
    <row r="35469" spans="22:22" x14ac:dyDescent="0.35">
      <c r="V35469" s="17"/>
    </row>
    <row r="35470" spans="22:22" x14ac:dyDescent="0.35">
      <c r="V35470" s="17"/>
    </row>
    <row r="35471" spans="22:22" x14ac:dyDescent="0.35">
      <c r="V35471" s="17"/>
    </row>
    <row r="35472" spans="22:22" x14ac:dyDescent="0.35">
      <c r="V35472" s="17"/>
    </row>
    <row r="35473" spans="22:22" x14ac:dyDescent="0.35">
      <c r="V35473" s="17"/>
    </row>
    <row r="35474" spans="22:22" x14ac:dyDescent="0.35">
      <c r="V35474" s="17"/>
    </row>
    <row r="35475" spans="22:22" x14ac:dyDescent="0.35">
      <c r="V35475" s="17"/>
    </row>
    <row r="35476" spans="22:22" x14ac:dyDescent="0.35">
      <c r="V35476" s="17"/>
    </row>
    <row r="35477" spans="22:22" x14ac:dyDescent="0.35">
      <c r="V35477" s="17"/>
    </row>
    <row r="35478" spans="22:22" x14ac:dyDescent="0.35">
      <c r="V35478" s="17"/>
    </row>
    <row r="35479" spans="22:22" x14ac:dyDescent="0.35">
      <c r="V35479" s="17"/>
    </row>
    <row r="35480" spans="22:22" x14ac:dyDescent="0.35">
      <c r="V35480" s="17"/>
    </row>
    <row r="35481" spans="22:22" x14ac:dyDescent="0.35">
      <c r="V35481" s="17"/>
    </row>
    <row r="35482" spans="22:22" x14ac:dyDescent="0.35">
      <c r="V35482" s="17"/>
    </row>
    <row r="35483" spans="22:22" x14ac:dyDescent="0.35">
      <c r="V35483" s="17"/>
    </row>
    <row r="35484" spans="22:22" x14ac:dyDescent="0.35">
      <c r="V35484" s="17"/>
    </row>
    <row r="35485" spans="22:22" x14ac:dyDescent="0.35">
      <c r="V35485" s="17"/>
    </row>
    <row r="35486" spans="22:22" x14ac:dyDescent="0.35">
      <c r="V35486" s="17"/>
    </row>
    <row r="35487" spans="22:22" x14ac:dyDescent="0.35">
      <c r="V35487" s="17"/>
    </row>
    <row r="35488" spans="22:22" x14ac:dyDescent="0.35">
      <c r="V35488" s="17"/>
    </row>
    <row r="35489" spans="22:22" x14ac:dyDescent="0.35">
      <c r="V35489" s="17"/>
    </row>
    <row r="35490" spans="22:22" x14ac:dyDescent="0.35">
      <c r="V35490" s="17"/>
    </row>
    <row r="35491" spans="22:22" x14ac:dyDescent="0.35">
      <c r="V35491" s="17"/>
    </row>
    <row r="35492" spans="22:22" x14ac:dyDescent="0.35">
      <c r="V35492" s="17"/>
    </row>
    <row r="35493" spans="22:22" x14ac:dyDescent="0.35">
      <c r="V35493" s="17"/>
    </row>
    <row r="35494" spans="22:22" x14ac:dyDescent="0.35">
      <c r="V35494" s="17"/>
    </row>
    <row r="35495" spans="22:22" x14ac:dyDescent="0.35">
      <c r="V35495" s="17"/>
    </row>
    <row r="35496" spans="22:22" x14ac:dyDescent="0.35">
      <c r="V35496" s="17"/>
    </row>
    <row r="35497" spans="22:22" x14ac:dyDescent="0.35">
      <c r="V35497" s="17"/>
    </row>
    <row r="35498" spans="22:22" x14ac:dyDescent="0.35">
      <c r="V35498" s="17"/>
    </row>
    <row r="35499" spans="22:22" x14ac:dyDescent="0.35">
      <c r="V35499" s="17"/>
    </row>
    <row r="35500" spans="22:22" x14ac:dyDescent="0.35">
      <c r="V35500" s="17"/>
    </row>
    <row r="35501" spans="22:22" x14ac:dyDescent="0.35">
      <c r="V35501" s="17"/>
    </row>
    <row r="35502" spans="22:22" x14ac:dyDescent="0.35">
      <c r="V35502" s="17"/>
    </row>
    <row r="35503" spans="22:22" x14ac:dyDescent="0.35">
      <c r="V35503" s="17"/>
    </row>
    <row r="35504" spans="22:22" x14ac:dyDescent="0.35">
      <c r="V35504" s="17"/>
    </row>
    <row r="35505" spans="22:22" x14ac:dyDescent="0.35">
      <c r="V35505" s="17"/>
    </row>
    <row r="35506" spans="22:22" x14ac:dyDescent="0.35">
      <c r="V35506" s="17"/>
    </row>
    <row r="35507" spans="22:22" x14ac:dyDescent="0.35">
      <c r="V35507" s="17"/>
    </row>
    <row r="35508" spans="22:22" x14ac:dyDescent="0.35">
      <c r="V35508" s="17"/>
    </row>
    <row r="35509" spans="22:22" x14ac:dyDescent="0.35">
      <c r="V35509" s="17"/>
    </row>
    <row r="35510" spans="22:22" x14ac:dyDescent="0.35">
      <c r="V35510" s="17"/>
    </row>
    <row r="35511" spans="22:22" x14ac:dyDescent="0.35">
      <c r="V35511" s="17"/>
    </row>
    <row r="35512" spans="22:22" x14ac:dyDescent="0.35">
      <c r="V35512" s="17"/>
    </row>
    <row r="35513" spans="22:22" x14ac:dyDescent="0.35">
      <c r="V35513" s="17"/>
    </row>
    <row r="35514" spans="22:22" x14ac:dyDescent="0.35">
      <c r="V35514" s="17"/>
    </row>
    <row r="35515" spans="22:22" x14ac:dyDescent="0.35">
      <c r="V35515" s="17"/>
    </row>
    <row r="35516" spans="22:22" x14ac:dyDescent="0.35">
      <c r="V35516" s="17"/>
    </row>
    <row r="35517" spans="22:22" x14ac:dyDescent="0.35">
      <c r="V35517" s="17"/>
    </row>
    <row r="35518" spans="22:22" x14ac:dyDescent="0.35">
      <c r="V35518" s="17"/>
    </row>
    <row r="35519" spans="22:22" x14ac:dyDescent="0.35">
      <c r="V35519" s="17"/>
    </row>
    <row r="35520" spans="22:22" x14ac:dyDescent="0.35">
      <c r="V35520" s="17"/>
    </row>
    <row r="35521" spans="22:22" x14ac:dyDescent="0.35">
      <c r="V35521" s="17"/>
    </row>
    <row r="35522" spans="22:22" x14ac:dyDescent="0.35">
      <c r="V35522" s="17"/>
    </row>
    <row r="35523" spans="22:22" x14ac:dyDescent="0.35">
      <c r="V35523" s="17"/>
    </row>
    <row r="35524" spans="22:22" x14ac:dyDescent="0.35">
      <c r="V35524" s="17"/>
    </row>
    <row r="35525" spans="22:22" x14ac:dyDescent="0.35">
      <c r="V35525" s="17"/>
    </row>
    <row r="35526" spans="22:22" x14ac:dyDescent="0.35">
      <c r="V35526" s="17"/>
    </row>
    <row r="35527" spans="22:22" x14ac:dyDescent="0.35">
      <c r="V35527" s="17"/>
    </row>
    <row r="35528" spans="22:22" x14ac:dyDescent="0.35">
      <c r="V35528" s="17"/>
    </row>
    <row r="35529" spans="22:22" x14ac:dyDescent="0.35">
      <c r="V35529" s="17"/>
    </row>
    <row r="35530" spans="22:22" x14ac:dyDescent="0.35">
      <c r="V35530" s="17"/>
    </row>
    <row r="35531" spans="22:22" x14ac:dyDescent="0.35">
      <c r="V35531" s="17"/>
    </row>
    <row r="35532" spans="22:22" x14ac:dyDescent="0.35">
      <c r="V35532" s="17"/>
    </row>
    <row r="35533" spans="22:22" x14ac:dyDescent="0.35">
      <c r="V35533" s="17"/>
    </row>
    <row r="35534" spans="22:22" x14ac:dyDescent="0.35">
      <c r="V35534" s="17"/>
    </row>
    <row r="35535" spans="22:22" x14ac:dyDescent="0.35">
      <c r="V35535" s="17"/>
    </row>
    <row r="35536" spans="22:22" x14ac:dyDescent="0.35">
      <c r="V35536" s="17"/>
    </row>
    <row r="35537" spans="22:22" x14ac:dyDescent="0.35">
      <c r="V35537" s="17"/>
    </row>
    <row r="35538" spans="22:22" x14ac:dyDescent="0.35">
      <c r="V35538" s="17"/>
    </row>
    <row r="35539" spans="22:22" x14ac:dyDescent="0.35">
      <c r="V35539" s="17"/>
    </row>
    <row r="35540" spans="22:22" x14ac:dyDescent="0.35">
      <c r="V35540" s="17"/>
    </row>
    <row r="35541" spans="22:22" x14ac:dyDescent="0.35">
      <c r="V35541" s="17"/>
    </row>
    <row r="35542" spans="22:22" x14ac:dyDescent="0.35">
      <c r="V35542" s="17"/>
    </row>
    <row r="35543" spans="22:22" x14ac:dyDescent="0.35">
      <c r="V35543" s="17"/>
    </row>
    <row r="35544" spans="22:22" x14ac:dyDescent="0.35">
      <c r="V35544" s="17"/>
    </row>
    <row r="35545" spans="22:22" x14ac:dyDescent="0.35">
      <c r="V35545" s="17"/>
    </row>
    <row r="35546" spans="22:22" x14ac:dyDescent="0.35">
      <c r="V35546" s="17"/>
    </row>
    <row r="35547" spans="22:22" x14ac:dyDescent="0.35">
      <c r="V35547" s="17"/>
    </row>
    <row r="35548" spans="22:22" x14ac:dyDescent="0.35">
      <c r="V35548" s="17"/>
    </row>
    <row r="35549" spans="22:22" x14ac:dyDescent="0.35">
      <c r="V35549" s="17"/>
    </row>
    <row r="35550" spans="22:22" x14ac:dyDescent="0.35">
      <c r="V35550" s="17"/>
    </row>
    <row r="35551" spans="22:22" x14ac:dyDescent="0.35">
      <c r="V35551" s="17"/>
    </row>
    <row r="35552" spans="22:22" x14ac:dyDescent="0.35">
      <c r="V35552" s="17"/>
    </row>
    <row r="35553" spans="22:22" x14ac:dyDescent="0.35">
      <c r="V35553" s="17"/>
    </row>
    <row r="35554" spans="22:22" x14ac:dyDescent="0.35">
      <c r="V35554" s="17"/>
    </row>
    <row r="35555" spans="22:22" x14ac:dyDescent="0.35">
      <c r="V35555" s="17"/>
    </row>
    <row r="35556" spans="22:22" x14ac:dyDescent="0.35">
      <c r="V35556" s="17"/>
    </row>
    <row r="35557" spans="22:22" x14ac:dyDescent="0.35">
      <c r="V35557" s="17"/>
    </row>
    <row r="35558" spans="22:22" x14ac:dyDescent="0.35">
      <c r="V35558" s="17"/>
    </row>
    <row r="35559" spans="22:22" x14ac:dyDescent="0.35">
      <c r="V35559" s="17"/>
    </row>
    <row r="35560" spans="22:22" x14ac:dyDescent="0.35">
      <c r="V35560" s="17"/>
    </row>
    <row r="35561" spans="22:22" x14ac:dyDescent="0.35">
      <c r="V35561" s="17"/>
    </row>
    <row r="35562" spans="22:22" x14ac:dyDescent="0.35">
      <c r="V35562" s="17"/>
    </row>
    <row r="35563" spans="22:22" x14ac:dyDescent="0.35">
      <c r="V35563" s="17"/>
    </row>
    <row r="35564" spans="22:22" x14ac:dyDescent="0.35">
      <c r="V35564" s="17"/>
    </row>
    <row r="35565" spans="22:22" x14ac:dyDescent="0.35">
      <c r="V35565" s="17"/>
    </row>
    <row r="35566" spans="22:22" x14ac:dyDescent="0.35">
      <c r="V35566" s="17"/>
    </row>
    <row r="35567" spans="22:22" x14ac:dyDescent="0.35">
      <c r="V35567" s="17"/>
    </row>
    <row r="35568" spans="22:22" x14ac:dyDescent="0.35">
      <c r="V35568" s="17"/>
    </row>
    <row r="35569" spans="22:22" x14ac:dyDescent="0.35">
      <c r="V35569" s="17"/>
    </row>
    <row r="35570" spans="22:22" x14ac:dyDescent="0.35">
      <c r="V35570" s="17"/>
    </row>
    <row r="35571" spans="22:22" x14ac:dyDescent="0.35">
      <c r="V35571" s="17"/>
    </row>
    <row r="35572" spans="22:22" x14ac:dyDescent="0.35">
      <c r="V35572" s="17"/>
    </row>
    <row r="35573" spans="22:22" x14ac:dyDescent="0.35">
      <c r="V35573" s="17"/>
    </row>
    <row r="35574" spans="22:22" x14ac:dyDescent="0.35">
      <c r="V35574" s="17"/>
    </row>
    <row r="35575" spans="22:22" x14ac:dyDescent="0.35">
      <c r="V35575" s="17"/>
    </row>
    <row r="35576" spans="22:22" x14ac:dyDescent="0.35">
      <c r="V35576" s="17"/>
    </row>
    <row r="35577" spans="22:22" x14ac:dyDescent="0.35">
      <c r="V35577" s="17"/>
    </row>
    <row r="35578" spans="22:22" x14ac:dyDescent="0.35">
      <c r="V35578" s="17"/>
    </row>
    <row r="35579" spans="22:22" x14ac:dyDescent="0.35">
      <c r="V35579" s="17"/>
    </row>
    <row r="35580" spans="22:22" x14ac:dyDescent="0.35">
      <c r="V35580" s="17"/>
    </row>
    <row r="35581" spans="22:22" x14ac:dyDescent="0.35">
      <c r="V35581" s="17"/>
    </row>
    <row r="35582" spans="22:22" x14ac:dyDescent="0.35">
      <c r="V35582" s="17"/>
    </row>
    <row r="35583" spans="22:22" x14ac:dyDescent="0.35">
      <c r="V35583" s="17"/>
    </row>
    <row r="35584" spans="22:22" x14ac:dyDescent="0.35">
      <c r="V35584" s="17"/>
    </row>
    <row r="35585" spans="22:22" x14ac:dyDescent="0.35">
      <c r="V35585" s="17"/>
    </row>
    <row r="35586" spans="22:22" x14ac:dyDescent="0.35">
      <c r="V35586" s="17"/>
    </row>
    <row r="35587" spans="22:22" x14ac:dyDescent="0.35">
      <c r="V35587" s="17"/>
    </row>
    <row r="35588" spans="22:22" x14ac:dyDescent="0.35">
      <c r="V35588" s="17"/>
    </row>
    <row r="35589" spans="22:22" x14ac:dyDescent="0.35">
      <c r="V35589" s="17"/>
    </row>
    <row r="35590" spans="22:22" x14ac:dyDescent="0.35">
      <c r="V35590" s="17"/>
    </row>
    <row r="35591" spans="22:22" x14ac:dyDescent="0.35">
      <c r="V35591" s="17"/>
    </row>
    <row r="35592" spans="22:22" x14ac:dyDescent="0.35">
      <c r="V35592" s="17"/>
    </row>
    <row r="35593" spans="22:22" x14ac:dyDescent="0.35">
      <c r="V35593" s="17"/>
    </row>
    <row r="35594" spans="22:22" x14ac:dyDescent="0.35">
      <c r="V35594" s="17"/>
    </row>
    <row r="35595" spans="22:22" x14ac:dyDescent="0.35">
      <c r="V35595" s="17"/>
    </row>
    <row r="35596" spans="22:22" x14ac:dyDescent="0.35">
      <c r="V35596" s="17"/>
    </row>
    <row r="35597" spans="22:22" x14ac:dyDescent="0.35">
      <c r="V35597" s="17"/>
    </row>
    <row r="35598" spans="22:22" x14ac:dyDescent="0.35">
      <c r="V35598" s="17"/>
    </row>
    <row r="35599" spans="22:22" x14ac:dyDescent="0.35">
      <c r="V35599" s="17"/>
    </row>
    <row r="35600" spans="22:22" x14ac:dyDescent="0.35">
      <c r="V35600" s="17"/>
    </row>
    <row r="35601" spans="22:22" x14ac:dyDescent="0.35">
      <c r="V35601" s="17"/>
    </row>
    <row r="35602" spans="22:22" x14ac:dyDescent="0.35">
      <c r="V35602" s="17"/>
    </row>
    <row r="35603" spans="22:22" x14ac:dyDescent="0.35">
      <c r="V35603" s="17"/>
    </row>
    <row r="35604" spans="22:22" x14ac:dyDescent="0.35">
      <c r="V35604" s="17"/>
    </row>
    <row r="35605" spans="22:22" x14ac:dyDescent="0.35">
      <c r="V35605" s="17"/>
    </row>
    <row r="35606" spans="22:22" x14ac:dyDescent="0.35">
      <c r="V35606" s="17"/>
    </row>
    <row r="35607" spans="22:22" x14ac:dyDescent="0.35">
      <c r="V35607" s="17"/>
    </row>
    <row r="35608" spans="22:22" x14ac:dyDescent="0.35">
      <c r="V35608" s="17"/>
    </row>
    <row r="35609" spans="22:22" x14ac:dyDescent="0.35">
      <c r="V35609" s="17"/>
    </row>
    <row r="35610" spans="22:22" x14ac:dyDescent="0.35">
      <c r="V35610" s="17"/>
    </row>
    <row r="35611" spans="22:22" x14ac:dyDescent="0.35">
      <c r="V35611" s="17"/>
    </row>
    <row r="35612" spans="22:22" x14ac:dyDescent="0.35">
      <c r="V35612" s="17"/>
    </row>
    <row r="35613" spans="22:22" x14ac:dyDescent="0.35">
      <c r="V35613" s="17"/>
    </row>
    <row r="35614" spans="22:22" x14ac:dyDescent="0.35">
      <c r="V35614" s="17"/>
    </row>
    <row r="35615" spans="22:22" x14ac:dyDescent="0.35">
      <c r="V35615" s="17"/>
    </row>
    <row r="35616" spans="22:22" x14ac:dyDescent="0.35">
      <c r="V35616" s="17"/>
    </row>
    <row r="35617" spans="22:22" x14ac:dyDescent="0.35">
      <c r="V35617" s="17"/>
    </row>
    <row r="35618" spans="22:22" x14ac:dyDescent="0.35">
      <c r="V35618" s="17"/>
    </row>
    <row r="35619" spans="22:22" x14ac:dyDescent="0.35">
      <c r="V35619" s="17"/>
    </row>
    <row r="35620" spans="22:22" x14ac:dyDescent="0.35">
      <c r="V35620" s="17"/>
    </row>
    <row r="35621" spans="22:22" x14ac:dyDescent="0.35">
      <c r="V35621" s="17"/>
    </row>
    <row r="35622" spans="22:22" x14ac:dyDescent="0.35">
      <c r="V35622" s="17"/>
    </row>
    <row r="35623" spans="22:22" x14ac:dyDescent="0.35">
      <c r="V35623" s="17"/>
    </row>
    <row r="35624" spans="22:22" x14ac:dyDescent="0.35">
      <c r="V35624" s="17"/>
    </row>
    <row r="35625" spans="22:22" x14ac:dyDescent="0.35">
      <c r="V35625" s="17"/>
    </row>
    <row r="35626" spans="22:22" x14ac:dyDescent="0.35">
      <c r="V35626" s="17"/>
    </row>
    <row r="35627" spans="22:22" x14ac:dyDescent="0.35">
      <c r="V35627" s="17"/>
    </row>
    <row r="35628" spans="22:22" x14ac:dyDescent="0.35">
      <c r="V35628" s="17"/>
    </row>
    <row r="35629" spans="22:22" x14ac:dyDescent="0.35">
      <c r="V35629" s="17"/>
    </row>
    <row r="35630" spans="22:22" x14ac:dyDescent="0.35">
      <c r="V35630" s="17"/>
    </row>
    <row r="35631" spans="22:22" x14ac:dyDescent="0.35">
      <c r="V35631" s="17"/>
    </row>
    <row r="35632" spans="22:22" x14ac:dyDescent="0.35">
      <c r="V35632" s="17"/>
    </row>
    <row r="35633" spans="22:22" x14ac:dyDescent="0.35">
      <c r="V35633" s="17"/>
    </row>
    <row r="35634" spans="22:22" x14ac:dyDescent="0.35">
      <c r="V35634" s="17"/>
    </row>
    <row r="35635" spans="22:22" x14ac:dyDescent="0.35">
      <c r="V35635" s="17"/>
    </row>
    <row r="35636" spans="22:22" x14ac:dyDescent="0.35">
      <c r="V35636" s="17"/>
    </row>
    <row r="35637" spans="22:22" x14ac:dyDescent="0.35">
      <c r="V35637" s="17"/>
    </row>
    <row r="35638" spans="22:22" x14ac:dyDescent="0.35">
      <c r="V35638" s="17"/>
    </row>
    <row r="35639" spans="22:22" x14ac:dyDescent="0.35">
      <c r="V35639" s="17"/>
    </row>
    <row r="35640" spans="22:22" x14ac:dyDescent="0.35">
      <c r="V35640" s="17"/>
    </row>
    <row r="35641" spans="22:22" x14ac:dyDescent="0.35">
      <c r="V35641" s="17"/>
    </row>
    <row r="35642" spans="22:22" x14ac:dyDescent="0.35">
      <c r="V35642" s="17"/>
    </row>
    <row r="35643" spans="22:22" x14ac:dyDescent="0.35">
      <c r="V35643" s="17"/>
    </row>
    <row r="35644" spans="22:22" x14ac:dyDescent="0.35">
      <c r="V35644" s="17"/>
    </row>
    <row r="35645" spans="22:22" x14ac:dyDescent="0.35">
      <c r="V35645" s="17"/>
    </row>
    <row r="35646" spans="22:22" x14ac:dyDescent="0.35">
      <c r="V35646" s="17"/>
    </row>
    <row r="35647" spans="22:22" x14ac:dyDescent="0.35">
      <c r="V35647" s="17"/>
    </row>
    <row r="35648" spans="22:22" x14ac:dyDescent="0.35">
      <c r="V35648" s="17"/>
    </row>
    <row r="35649" spans="22:22" x14ac:dyDescent="0.35">
      <c r="V35649" s="17"/>
    </row>
    <row r="35650" spans="22:22" x14ac:dyDescent="0.35">
      <c r="V35650" s="17"/>
    </row>
    <row r="35651" spans="22:22" x14ac:dyDescent="0.35">
      <c r="V35651" s="17"/>
    </row>
    <row r="35652" spans="22:22" x14ac:dyDescent="0.35">
      <c r="V35652" s="17"/>
    </row>
    <row r="35653" spans="22:22" x14ac:dyDescent="0.35">
      <c r="V35653" s="17"/>
    </row>
    <row r="35654" spans="22:22" x14ac:dyDescent="0.35">
      <c r="V35654" s="17"/>
    </row>
    <row r="35655" spans="22:22" x14ac:dyDescent="0.35">
      <c r="V35655" s="17"/>
    </row>
    <row r="35656" spans="22:22" x14ac:dyDescent="0.35">
      <c r="V35656" s="17"/>
    </row>
    <row r="35657" spans="22:22" x14ac:dyDescent="0.35">
      <c r="V35657" s="17"/>
    </row>
    <row r="35658" spans="22:22" x14ac:dyDescent="0.35">
      <c r="V35658" s="17"/>
    </row>
    <row r="35659" spans="22:22" x14ac:dyDescent="0.35">
      <c r="V35659" s="17"/>
    </row>
    <row r="35660" spans="22:22" x14ac:dyDescent="0.35">
      <c r="V35660" s="17"/>
    </row>
    <row r="35661" spans="22:22" x14ac:dyDescent="0.35">
      <c r="V35661" s="17"/>
    </row>
    <row r="35662" spans="22:22" x14ac:dyDescent="0.35">
      <c r="V35662" s="17"/>
    </row>
    <row r="35663" spans="22:22" x14ac:dyDescent="0.35">
      <c r="V35663" s="17"/>
    </row>
    <row r="35664" spans="22:22" x14ac:dyDescent="0.35">
      <c r="V35664" s="17"/>
    </row>
    <row r="35665" spans="22:22" x14ac:dyDescent="0.35">
      <c r="V35665" s="17"/>
    </row>
    <row r="35666" spans="22:22" x14ac:dyDescent="0.35">
      <c r="V35666" s="17"/>
    </row>
    <row r="35667" spans="22:22" x14ac:dyDescent="0.35">
      <c r="V35667" s="17"/>
    </row>
    <row r="35668" spans="22:22" x14ac:dyDescent="0.35">
      <c r="V35668" s="17"/>
    </row>
    <row r="35669" spans="22:22" x14ac:dyDescent="0.35">
      <c r="V35669" s="17"/>
    </row>
    <row r="35670" spans="22:22" x14ac:dyDescent="0.35">
      <c r="V35670" s="17"/>
    </row>
    <row r="35671" spans="22:22" x14ac:dyDescent="0.35">
      <c r="V35671" s="17"/>
    </row>
    <row r="35672" spans="22:22" x14ac:dyDescent="0.35">
      <c r="V35672" s="17"/>
    </row>
    <row r="35673" spans="22:22" x14ac:dyDescent="0.35">
      <c r="V35673" s="17"/>
    </row>
    <row r="35674" spans="22:22" x14ac:dyDescent="0.35">
      <c r="V35674" s="17"/>
    </row>
    <row r="35675" spans="22:22" x14ac:dyDescent="0.35">
      <c r="V35675" s="17"/>
    </row>
    <row r="35676" spans="22:22" x14ac:dyDescent="0.35">
      <c r="V35676" s="17"/>
    </row>
    <row r="35677" spans="22:22" x14ac:dyDescent="0.35">
      <c r="V35677" s="17"/>
    </row>
    <row r="35678" spans="22:22" x14ac:dyDescent="0.35">
      <c r="V35678" s="17"/>
    </row>
    <row r="35679" spans="22:22" x14ac:dyDescent="0.35">
      <c r="V35679" s="17"/>
    </row>
    <row r="35680" spans="22:22" x14ac:dyDescent="0.35">
      <c r="V35680" s="17"/>
    </row>
    <row r="35681" spans="22:22" x14ac:dyDescent="0.35">
      <c r="V35681" s="17"/>
    </row>
    <row r="35682" spans="22:22" x14ac:dyDescent="0.35">
      <c r="V35682" s="17"/>
    </row>
    <row r="35683" spans="22:22" x14ac:dyDescent="0.35">
      <c r="V35683" s="17"/>
    </row>
    <row r="35684" spans="22:22" x14ac:dyDescent="0.35">
      <c r="V35684" s="17"/>
    </row>
    <row r="35685" spans="22:22" x14ac:dyDescent="0.35">
      <c r="V35685" s="17"/>
    </row>
    <row r="35686" spans="22:22" x14ac:dyDescent="0.35">
      <c r="V35686" s="17"/>
    </row>
    <row r="35687" spans="22:22" x14ac:dyDescent="0.35">
      <c r="V35687" s="17"/>
    </row>
    <row r="35688" spans="22:22" x14ac:dyDescent="0.35">
      <c r="V35688" s="17"/>
    </row>
    <row r="35689" spans="22:22" x14ac:dyDescent="0.35">
      <c r="V35689" s="17"/>
    </row>
    <row r="35690" spans="22:22" x14ac:dyDescent="0.35">
      <c r="V35690" s="17"/>
    </row>
    <row r="35691" spans="22:22" x14ac:dyDescent="0.35">
      <c r="V35691" s="17"/>
    </row>
    <row r="35692" spans="22:22" x14ac:dyDescent="0.35">
      <c r="V35692" s="17"/>
    </row>
    <row r="35693" spans="22:22" x14ac:dyDescent="0.35">
      <c r="V35693" s="17"/>
    </row>
    <row r="35694" spans="22:22" x14ac:dyDescent="0.35">
      <c r="V35694" s="17"/>
    </row>
    <row r="35695" spans="22:22" x14ac:dyDescent="0.35">
      <c r="V35695" s="17"/>
    </row>
    <row r="35696" spans="22:22" x14ac:dyDescent="0.35">
      <c r="V35696" s="17"/>
    </row>
    <row r="35697" spans="22:22" x14ac:dyDescent="0.35">
      <c r="V35697" s="17"/>
    </row>
    <row r="35698" spans="22:22" x14ac:dyDescent="0.35">
      <c r="V35698" s="17"/>
    </row>
    <row r="35699" spans="22:22" x14ac:dyDescent="0.35">
      <c r="V35699" s="17"/>
    </row>
    <row r="35700" spans="22:22" x14ac:dyDescent="0.35">
      <c r="V35700" s="17"/>
    </row>
    <row r="35701" spans="22:22" x14ac:dyDescent="0.35">
      <c r="V35701" s="17"/>
    </row>
    <row r="35702" spans="22:22" x14ac:dyDescent="0.35">
      <c r="V35702" s="17"/>
    </row>
    <row r="35703" spans="22:22" x14ac:dyDescent="0.35">
      <c r="V35703" s="17"/>
    </row>
    <row r="35704" spans="22:22" x14ac:dyDescent="0.35">
      <c r="V35704" s="17"/>
    </row>
    <row r="35705" spans="22:22" x14ac:dyDescent="0.35">
      <c r="V35705" s="17"/>
    </row>
    <row r="35706" spans="22:22" x14ac:dyDescent="0.35">
      <c r="V35706" s="17"/>
    </row>
    <row r="35707" spans="22:22" x14ac:dyDescent="0.35">
      <c r="V35707" s="17"/>
    </row>
    <row r="35708" spans="22:22" x14ac:dyDescent="0.35">
      <c r="V35708" s="17"/>
    </row>
    <row r="35709" spans="22:22" x14ac:dyDescent="0.35">
      <c r="V35709" s="17"/>
    </row>
    <row r="35710" spans="22:22" x14ac:dyDescent="0.35">
      <c r="V35710" s="17"/>
    </row>
    <row r="35711" spans="22:22" x14ac:dyDescent="0.35">
      <c r="V35711" s="17"/>
    </row>
    <row r="35712" spans="22:22" x14ac:dyDescent="0.35">
      <c r="V35712" s="17"/>
    </row>
    <row r="35713" spans="22:22" x14ac:dyDescent="0.35">
      <c r="V35713" s="17"/>
    </row>
    <row r="35714" spans="22:22" x14ac:dyDescent="0.35">
      <c r="V35714" s="17"/>
    </row>
    <row r="35715" spans="22:22" x14ac:dyDescent="0.35">
      <c r="V35715" s="17"/>
    </row>
    <row r="35716" spans="22:22" x14ac:dyDescent="0.35">
      <c r="V35716" s="17"/>
    </row>
    <row r="35717" spans="22:22" x14ac:dyDescent="0.35">
      <c r="V35717" s="17"/>
    </row>
    <row r="35718" spans="22:22" x14ac:dyDescent="0.35">
      <c r="V35718" s="17"/>
    </row>
    <row r="35719" spans="22:22" x14ac:dyDescent="0.35">
      <c r="V35719" s="17"/>
    </row>
    <row r="35720" spans="22:22" x14ac:dyDescent="0.35">
      <c r="V35720" s="17"/>
    </row>
    <row r="35721" spans="22:22" x14ac:dyDescent="0.35">
      <c r="V35721" s="17"/>
    </row>
    <row r="35722" spans="22:22" x14ac:dyDescent="0.35">
      <c r="V35722" s="17"/>
    </row>
    <row r="35723" spans="22:22" x14ac:dyDescent="0.35">
      <c r="V35723" s="17"/>
    </row>
    <row r="35724" spans="22:22" x14ac:dyDescent="0.35">
      <c r="V35724" s="17"/>
    </row>
    <row r="35725" spans="22:22" x14ac:dyDescent="0.35">
      <c r="V35725" s="17"/>
    </row>
    <row r="35726" spans="22:22" x14ac:dyDescent="0.35">
      <c r="V35726" s="17"/>
    </row>
    <row r="35727" spans="22:22" x14ac:dyDescent="0.35">
      <c r="V35727" s="17"/>
    </row>
    <row r="35728" spans="22:22" x14ac:dyDescent="0.35">
      <c r="V35728" s="17"/>
    </row>
    <row r="35729" spans="22:22" x14ac:dyDescent="0.35">
      <c r="V35729" s="17"/>
    </row>
    <row r="35730" spans="22:22" x14ac:dyDescent="0.35">
      <c r="V35730" s="17"/>
    </row>
    <row r="35731" spans="22:22" x14ac:dyDescent="0.35">
      <c r="V35731" s="17"/>
    </row>
    <row r="35732" spans="22:22" x14ac:dyDescent="0.35">
      <c r="V35732" s="17"/>
    </row>
    <row r="35733" spans="22:22" x14ac:dyDescent="0.35">
      <c r="V35733" s="17"/>
    </row>
    <row r="35734" spans="22:22" x14ac:dyDescent="0.35">
      <c r="V35734" s="17"/>
    </row>
    <row r="35735" spans="22:22" x14ac:dyDescent="0.35">
      <c r="V35735" s="17"/>
    </row>
    <row r="35736" spans="22:22" x14ac:dyDescent="0.35">
      <c r="V35736" s="17"/>
    </row>
    <row r="35737" spans="22:22" x14ac:dyDescent="0.35">
      <c r="V35737" s="17"/>
    </row>
    <row r="35738" spans="22:22" x14ac:dyDescent="0.35">
      <c r="V35738" s="17"/>
    </row>
    <row r="35739" spans="22:22" x14ac:dyDescent="0.35">
      <c r="V35739" s="17"/>
    </row>
    <row r="35740" spans="22:22" x14ac:dyDescent="0.35">
      <c r="V35740" s="17"/>
    </row>
    <row r="35741" spans="22:22" x14ac:dyDescent="0.35">
      <c r="V35741" s="17"/>
    </row>
    <row r="35742" spans="22:22" x14ac:dyDescent="0.35">
      <c r="V35742" s="17"/>
    </row>
    <row r="35743" spans="22:22" x14ac:dyDescent="0.35">
      <c r="V35743" s="17"/>
    </row>
    <row r="35744" spans="22:22" x14ac:dyDescent="0.35">
      <c r="V35744" s="17"/>
    </row>
    <row r="35745" spans="22:22" x14ac:dyDescent="0.35">
      <c r="V35745" s="17"/>
    </row>
    <row r="35746" spans="22:22" x14ac:dyDescent="0.35">
      <c r="V35746" s="17"/>
    </row>
    <row r="35747" spans="22:22" x14ac:dyDescent="0.35">
      <c r="V35747" s="17"/>
    </row>
    <row r="35748" spans="22:22" x14ac:dyDescent="0.35">
      <c r="V35748" s="17"/>
    </row>
    <row r="35749" spans="22:22" x14ac:dyDescent="0.35">
      <c r="V35749" s="17"/>
    </row>
    <row r="35750" spans="22:22" x14ac:dyDescent="0.35">
      <c r="V35750" s="17"/>
    </row>
    <row r="35751" spans="22:22" x14ac:dyDescent="0.35">
      <c r="V35751" s="17"/>
    </row>
    <row r="35752" spans="22:22" x14ac:dyDescent="0.35">
      <c r="V35752" s="17"/>
    </row>
    <row r="35753" spans="22:22" x14ac:dyDescent="0.35">
      <c r="V35753" s="17"/>
    </row>
    <row r="35754" spans="22:22" x14ac:dyDescent="0.35">
      <c r="V35754" s="17"/>
    </row>
    <row r="35755" spans="22:22" x14ac:dyDescent="0.35">
      <c r="V35755" s="17"/>
    </row>
    <row r="35756" spans="22:22" x14ac:dyDescent="0.35">
      <c r="V35756" s="17"/>
    </row>
    <row r="35757" spans="22:22" x14ac:dyDescent="0.35">
      <c r="V35757" s="17"/>
    </row>
    <row r="35758" spans="22:22" x14ac:dyDescent="0.35">
      <c r="V35758" s="17"/>
    </row>
    <row r="35759" spans="22:22" x14ac:dyDescent="0.35">
      <c r="V35759" s="17"/>
    </row>
    <row r="35760" spans="22:22" x14ac:dyDescent="0.35">
      <c r="V35760" s="17"/>
    </row>
    <row r="35761" spans="22:22" x14ac:dyDescent="0.35">
      <c r="V35761" s="17"/>
    </row>
    <row r="35762" spans="22:22" x14ac:dyDescent="0.35">
      <c r="V35762" s="17"/>
    </row>
    <row r="35763" spans="22:22" x14ac:dyDescent="0.35">
      <c r="V35763" s="17"/>
    </row>
    <row r="35764" spans="22:22" x14ac:dyDescent="0.35">
      <c r="V35764" s="17"/>
    </row>
    <row r="35765" spans="22:22" x14ac:dyDescent="0.35">
      <c r="V35765" s="17"/>
    </row>
    <row r="35766" spans="22:22" x14ac:dyDescent="0.35">
      <c r="V35766" s="17"/>
    </row>
    <row r="35767" spans="22:22" x14ac:dyDescent="0.35">
      <c r="V35767" s="17"/>
    </row>
    <row r="35768" spans="22:22" x14ac:dyDescent="0.35">
      <c r="V35768" s="17"/>
    </row>
    <row r="35769" spans="22:22" x14ac:dyDescent="0.35">
      <c r="V35769" s="17"/>
    </row>
    <row r="35770" spans="22:22" x14ac:dyDescent="0.35">
      <c r="V35770" s="17"/>
    </row>
    <row r="35771" spans="22:22" x14ac:dyDescent="0.35">
      <c r="V35771" s="17"/>
    </row>
    <row r="35772" spans="22:22" x14ac:dyDescent="0.35">
      <c r="V35772" s="17"/>
    </row>
    <row r="35773" spans="22:22" x14ac:dyDescent="0.35">
      <c r="V35773" s="17"/>
    </row>
    <row r="35774" spans="22:22" x14ac:dyDescent="0.35">
      <c r="V35774" s="17"/>
    </row>
    <row r="35775" spans="22:22" x14ac:dyDescent="0.35">
      <c r="V35775" s="17"/>
    </row>
    <row r="35776" spans="22:22" x14ac:dyDescent="0.35">
      <c r="V35776" s="17"/>
    </row>
    <row r="35777" spans="22:22" x14ac:dyDescent="0.35">
      <c r="V35777" s="17"/>
    </row>
    <row r="35778" spans="22:22" x14ac:dyDescent="0.35">
      <c r="V35778" s="17"/>
    </row>
    <row r="35779" spans="22:22" x14ac:dyDescent="0.35">
      <c r="V35779" s="17"/>
    </row>
    <row r="35780" spans="22:22" x14ac:dyDescent="0.35">
      <c r="V35780" s="17"/>
    </row>
    <row r="35781" spans="22:22" x14ac:dyDescent="0.35">
      <c r="V35781" s="17"/>
    </row>
    <row r="35782" spans="22:22" x14ac:dyDescent="0.35">
      <c r="V35782" s="17"/>
    </row>
    <row r="35783" spans="22:22" x14ac:dyDescent="0.35">
      <c r="V35783" s="17"/>
    </row>
    <row r="35784" spans="22:22" x14ac:dyDescent="0.35">
      <c r="V35784" s="17"/>
    </row>
    <row r="35785" spans="22:22" x14ac:dyDescent="0.35">
      <c r="V35785" s="17"/>
    </row>
    <row r="35786" spans="22:22" x14ac:dyDescent="0.35">
      <c r="V35786" s="17"/>
    </row>
    <row r="35787" spans="22:22" x14ac:dyDescent="0.35">
      <c r="V35787" s="17"/>
    </row>
    <row r="35788" spans="22:22" x14ac:dyDescent="0.35">
      <c r="V35788" s="17"/>
    </row>
    <row r="35789" spans="22:22" x14ac:dyDescent="0.35">
      <c r="V35789" s="17"/>
    </row>
    <row r="35790" spans="22:22" x14ac:dyDescent="0.35">
      <c r="V35790" s="17"/>
    </row>
    <row r="35791" spans="22:22" x14ac:dyDescent="0.35">
      <c r="V35791" s="17"/>
    </row>
    <row r="35792" spans="22:22" x14ac:dyDescent="0.35">
      <c r="V35792" s="17"/>
    </row>
    <row r="35793" spans="22:22" x14ac:dyDescent="0.35">
      <c r="V35793" s="17"/>
    </row>
    <row r="35794" spans="22:22" x14ac:dyDescent="0.35">
      <c r="V35794" s="17"/>
    </row>
    <row r="35795" spans="22:22" x14ac:dyDescent="0.35">
      <c r="V35795" s="17"/>
    </row>
    <row r="35796" spans="22:22" x14ac:dyDescent="0.35">
      <c r="V35796" s="17"/>
    </row>
    <row r="35797" spans="22:22" x14ac:dyDescent="0.35">
      <c r="V35797" s="17"/>
    </row>
    <row r="35798" spans="22:22" x14ac:dyDescent="0.35">
      <c r="V35798" s="17"/>
    </row>
    <row r="35799" spans="22:22" x14ac:dyDescent="0.35">
      <c r="V35799" s="17"/>
    </row>
    <row r="35800" spans="22:22" x14ac:dyDescent="0.35">
      <c r="V35800" s="17"/>
    </row>
    <row r="35801" spans="22:22" x14ac:dyDescent="0.35">
      <c r="V35801" s="17"/>
    </row>
    <row r="35802" spans="22:22" x14ac:dyDescent="0.35">
      <c r="V35802" s="17"/>
    </row>
    <row r="35803" spans="22:22" x14ac:dyDescent="0.35">
      <c r="V35803" s="17"/>
    </row>
    <row r="35804" spans="22:22" x14ac:dyDescent="0.35">
      <c r="V35804" s="17"/>
    </row>
    <row r="35805" spans="22:22" x14ac:dyDescent="0.35">
      <c r="V35805" s="17"/>
    </row>
    <row r="35806" spans="22:22" x14ac:dyDescent="0.35">
      <c r="V35806" s="17"/>
    </row>
    <row r="35807" spans="22:22" x14ac:dyDescent="0.35">
      <c r="V35807" s="17"/>
    </row>
    <row r="35808" spans="22:22" x14ac:dyDescent="0.35">
      <c r="V35808" s="17"/>
    </row>
    <row r="35809" spans="22:22" x14ac:dyDescent="0.35">
      <c r="V35809" s="17"/>
    </row>
    <row r="35810" spans="22:22" x14ac:dyDescent="0.35">
      <c r="V35810" s="17"/>
    </row>
    <row r="35811" spans="22:22" x14ac:dyDescent="0.35">
      <c r="V35811" s="17"/>
    </row>
    <row r="35812" spans="22:22" x14ac:dyDescent="0.35">
      <c r="V35812" s="17"/>
    </row>
    <row r="35813" spans="22:22" x14ac:dyDescent="0.35">
      <c r="V35813" s="17"/>
    </row>
    <row r="35814" spans="22:22" x14ac:dyDescent="0.35">
      <c r="V35814" s="17"/>
    </row>
    <row r="35815" spans="22:22" x14ac:dyDescent="0.35">
      <c r="V35815" s="17"/>
    </row>
    <row r="35816" spans="22:22" x14ac:dyDescent="0.35">
      <c r="V35816" s="17"/>
    </row>
    <row r="35817" spans="22:22" x14ac:dyDescent="0.35">
      <c r="V35817" s="17"/>
    </row>
    <row r="35818" spans="22:22" x14ac:dyDescent="0.35">
      <c r="V35818" s="17"/>
    </row>
    <row r="35819" spans="22:22" x14ac:dyDescent="0.35">
      <c r="V35819" s="17"/>
    </row>
    <row r="35820" spans="22:22" x14ac:dyDescent="0.35">
      <c r="V35820" s="17"/>
    </row>
    <row r="35821" spans="22:22" x14ac:dyDescent="0.35">
      <c r="V35821" s="17"/>
    </row>
    <row r="35822" spans="22:22" x14ac:dyDescent="0.35">
      <c r="V35822" s="17"/>
    </row>
    <row r="35823" spans="22:22" x14ac:dyDescent="0.35">
      <c r="V35823" s="17"/>
    </row>
    <row r="35824" spans="22:22" x14ac:dyDescent="0.35">
      <c r="V35824" s="17"/>
    </row>
    <row r="35825" spans="22:22" x14ac:dyDescent="0.35">
      <c r="V35825" s="17"/>
    </row>
    <row r="35826" spans="22:22" x14ac:dyDescent="0.35">
      <c r="V35826" s="17"/>
    </row>
    <row r="35827" spans="22:22" x14ac:dyDescent="0.35">
      <c r="V35827" s="17"/>
    </row>
    <row r="35828" spans="22:22" x14ac:dyDescent="0.35">
      <c r="V35828" s="17"/>
    </row>
    <row r="35829" spans="22:22" x14ac:dyDescent="0.35">
      <c r="V35829" s="17"/>
    </row>
    <row r="35830" spans="22:22" x14ac:dyDescent="0.35">
      <c r="V35830" s="17"/>
    </row>
    <row r="35831" spans="22:22" x14ac:dyDescent="0.35">
      <c r="V35831" s="17"/>
    </row>
    <row r="35832" spans="22:22" x14ac:dyDescent="0.35">
      <c r="V35832" s="17"/>
    </row>
    <row r="35833" spans="22:22" x14ac:dyDescent="0.35">
      <c r="V35833" s="17"/>
    </row>
    <row r="35834" spans="22:22" x14ac:dyDescent="0.35">
      <c r="V35834" s="17"/>
    </row>
    <row r="35835" spans="22:22" x14ac:dyDescent="0.35">
      <c r="V35835" s="17"/>
    </row>
    <row r="35836" spans="22:22" x14ac:dyDescent="0.35">
      <c r="V35836" s="17"/>
    </row>
    <row r="35837" spans="22:22" x14ac:dyDescent="0.35">
      <c r="V35837" s="17"/>
    </row>
    <row r="35838" spans="22:22" x14ac:dyDescent="0.35">
      <c r="V35838" s="17"/>
    </row>
    <row r="35839" spans="22:22" x14ac:dyDescent="0.35">
      <c r="V35839" s="17"/>
    </row>
    <row r="35840" spans="22:22" x14ac:dyDescent="0.35">
      <c r="V35840" s="17"/>
    </row>
    <row r="35841" spans="22:22" x14ac:dyDescent="0.35">
      <c r="V35841" s="17"/>
    </row>
    <row r="35842" spans="22:22" x14ac:dyDescent="0.35">
      <c r="V35842" s="17"/>
    </row>
    <row r="35843" spans="22:22" x14ac:dyDescent="0.35">
      <c r="V35843" s="17"/>
    </row>
    <row r="35844" spans="22:22" x14ac:dyDescent="0.35">
      <c r="V35844" s="17"/>
    </row>
    <row r="35845" spans="22:22" x14ac:dyDescent="0.35">
      <c r="V35845" s="17"/>
    </row>
    <row r="35846" spans="22:22" x14ac:dyDescent="0.35">
      <c r="V35846" s="17"/>
    </row>
    <row r="35847" spans="22:22" x14ac:dyDescent="0.35">
      <c r="V35847" s="17"/>
    </row>
    <row r="35848" spans="22:22" x14ac:dyDescent="0.35">
      <c r="V35848" s="17"/>
    </row>
    <row r="35849" spans="22:22" x14ac:dyDescent="0.35">
      <c r="V35849" s="17"/>
    </row>
    <row r="35850" spans="22:22" x14ac:dyDescent="0.35">
      <c r="V35850" s="17"/>
    </row>
    <row r="35851" spans="22:22" x14ac:dyDescent="0.35">
      <c r="V35851" s="17"/>
    </row>
    <row r="35852" spans="22:22" x14ac:dyDescent="0.35">
      <c r="V35852" s="17"/>
    </row>
    <row r="35853" spans="22:22" x14ac:dyDescent="0.35">
      <c r="V35853" s="17"/>
    </row>
    <row r="35854" spans="22:22" x14ac:dyDescent="0.35">
      <c r="V35854" s="17"/>
    </row>
    <row r="35855" spans="22:22" x14ac:dyDescent="0.35">
      <c r="V35855" s="17"/>
    </row>
    <row r="35856" spans="22:22" x14ac:dyDescent="0.35">
      <c r="V35856" s="17"/>
    </row>
    <row r="35857" spans="22:22" x14ac:dyDescent="0.35">
      <c r="V35857" s="17"/>
    </row>
    <row r="35858" spans="22:22" x14ac:dyDescent="0.35">
      <c r="V35858" s="17"/>
    </row>
    <row r="35859" spans="22:22" x14ac:dyDescent="0.35">
      <c r="V35859" s="17"/>
    </row>
    <row r="35860" spans="22:22" x14ac:dyDescent="0.35">
      <c r="V35860" s="17"/>
    </row>
    <row r="35861" spans="22:22" x14ac:dyDescent="0.35">
      <c r="V35861" s="17"/>
    </row>
    <row r="35862" spans="22:22" x14ac:dyDescent="0.35">
      <c r="V35862" s="17"/>
    </row>
    <row r="35863" spans="22:22" x14ac:dyDescent="0.35">
      <c r="V35863" s="17"/>
    </row>
    <row r="35864" spans="22:22" x14ac:dyDescent="0.35">
      <c r="V35864" s="17"/>
    </row>
    <row r="35865" spans="22:22" x14ac:dyDescent="0.35">
      <c r="V35865" s="17"/>
    </row>
    <row r="35866" spans="22:22" x14ac:dyDescent="0.35">
      <c r="V35866" s="17"/>
    </row>
    <row r="35867" spans="22:22" x14ac:dyDescent="0.35">
      <c r="V35867" s="17"/>
    </row>
    <row r="35868" spans="22:22" x14ac:dyDescent="0.35">
      <c r="V35868" s="17"/>
    </row>
    <row r="35869" spans="22:22" x14ac:dyDescent="0.35">
      <c r="V35869" s="17"/>
    </row>
    <row r="35870" spans="22:22" x14ac:dyDescent="0.35">
      <c r="V35870" s="17"/>
    </row>
    <row r="35871" spans="22:22" x14ac:dyDescent="0.35">
      <c r="V35871" s="17"/>
    </row>
    <row r="35872" spans="22:22" x14ac:dyDescent="0.35">
      <c r="V35872" s="17"/>
    </row>
    <row r="35873" spans="22:22" x14ac:dyDescent="0.35">
      <c r="V35873" s="17"/>
    </row>
    <row r="35874" spans="22:22" x14ac:dyDescent="0.35">
      <c r="V35874" s="17"/>
    </row>
    <row r="35875" spans="22:22" x14ac:dyDescent="0.35">
      <c r="V35875" s="17"/>
    </row>
    <row r="35876" spans="22:22" x14ac:dyDescent="0.35">
      <c r="V35876" s="17"/>
    </row>
    <row r="35877" spans="22:22" x14ac:dyDescent="0.35">
      <c r="V35877" s="17"/>
    </row>
    <row r="35878" spans="22:22" x14ac:dyDescent="0.35">
      <c r="V35878" s="17"/>
    </row>
    <row r="35879" spans="22:22" x14ac:dyDescent="0.35">
      <c r="V35879" s="17"/>
    </row>
    <row r="35880" spans="22:22" x14ac:dyDescent="0.35">
      <c r="V35880" s="17"/>
    </row>
    <row r="35881" spans="22:22" x14ac:dyDescent="0.35">
      <c r="V35881" s="17"/>
    </row>
    <row r="35882" spans="22:22" x14ac:dyDescent="0.35">
      <c r="V35882" s="17"/>
    </row>
    <row r="35883" spans="22:22" x14ac:dyDescent="0.35">
      <c r="V35883" s="17"/>
    </row>
    <row r="35884" spans="22:22" x14ac:dyDescent="0.35">
      <c r="V35884" s="17"/>
    </row>
    <row r="35885" spans="22:22" x14ac:dyDescent="0.35">
      <c r="V35885" s="17"/>
    </row>
    <row r="35886" spans="22:22" x14ac:dyDescent="0.35">
      <c r="V35886" s="17"/>
    </row>
    <row r="35887" spans="22:22" x14ac:dyDescent="0.35">
      <c r="V35887" s="17"/>
    </row>
    <row r="35888" spans="22:22" x14ac:dyDescent="0.35">
      <c r="V35888" s="17"/>
    </row>
    <row r="35889" spans="22:22" x14ac:dyDescent="0.35">
      <c r="V35889" s="17"/>
    </row>
    <row r="35890" spans="22:22" x14ac:dyDescent="0.35">
      <c r="V35890" s="17"/>
    </row>
    <row r="35891" spans="22:22" x14ac:dyDescent="0.35">
      <c r="V35891" s="17"/>
    </row>
    <row r="35892" spans="22:22" x14ac:dyDescent="0.35">
      <c r="V35892" s="17"/>
    </row>
    <row r="35893" spans="22:22" x14ac:dyDescent="0.35">
      <c r="V35893" s="17"/>
    </row>
    <row r="35894" spans="22:22" x14ac:dyDescent="0.35">
      <c r="V35894" s="17"/>
    </row>
    <row r="35895" spans="22:22" x14ac:dyDescent="0.35">
      <c r="V35895" s="17"/>
    </row>
    <row r="35896" spans="22:22" x14ac:dyDescent="0.35">
      <c r="V35896" s="17"/>
    </row>
    <row r="35897" spans="22:22" x14ac:dyDescent="0.35">
      <c r="V35897" s="17"/>
    </row>
    <row r="35898" spans="22:22" x14ac:dyDescent="0.35">
      <c r="V35898" s="17"/>
    </row>
    <row r="35899" spans="22:22" x14ac:dyDescent="0.35">
      <c r="V35899" s="17"/>
    </row>
    <row r="35900" spans="22:22" x14ac:dyDescent="0.35">
      <c r="V35900" s="17"/>
    </row>
    <row r="35901" spans="22:22" x14ac:dyDescent="0.35">
      <c r="V35901" s="17"/>
    </row>
    <row r="35902" spans="22:22" x14ac:dyDescent="0.35">
      <c r="V35902" s="17"/>
    </row>
    <row r="35903" spans="22:22" x14ac:dyDescent="0.35">
      <c r="V35903" s="17"/>
    </row>
    <row r="35904" spans="22:22" x14ac:dyDescent="0.35">
      <c r="V35904" s="17"/>
    </row>
    <row r="35905" spans="22:22" x14ac:dyDescent="0.35">
      <c r="V35905" s="17"/>
    </row>
    <row r="35906" spans="22:22" x14ac:dyDescent="0.35">
      <c r="V35906" s="17"/>
    </row>
    <row r="35907" spans="22:22" x14ac:dyDescent="0.35">
      <c r="V35907" s="17"/>
    </row>
    <row r="35908" spans="22:22" x14ac:dyDescent="0.35">
      <c r="V35908" s="17"/>
    </row>
    <row r="35909" spans="22:22" x14ac:dyDescent="0.35">
      <c r="V35909" s="17"/>
    </row>
    <row r="35910" spans="22:22" x14ac:dyDescent="0.35">
      <c r="V35910" s="17"/>
    </row>
    <row r="35911" spans="22:22" x14ac:dyDescent="0.35">
      <c r="V35911" s="17"/>
    </row>
    <row r="35912" spans="22:22" x14ac:dyDescent="0.35">
      <c r="V35912" s="17"/>
    </row>
    <row r="35913" spans="22:22" x14ac:dyDescent="0.35">
      <c r="V35913" s="17"/>
    </row>
    <row r="35914" spans="22:22" x14ac:dyDescent="0.35">
      <c r="V35914" s="17"/>
    </row>
    <row r="35915" spans="22:22" x14ac:dyDescent="0.35">
      <c r="V35915" s="17"/>
    </row>
    <row r="35916" spans="22:22" x14ac:dyDescent="0.35">
      <c r="V35916" s="17"/>
    </row>
    <row r="35917" spans="22:22" x14ac:dyDescent="0.35">
      <c r="V35917" s="17"/>
    </row>
    <row r="35918" spans="22:22" x14ac:dyDescent="0.35">
      <c r="V35918" s="17"/>
    </row>
    <row r="35919" spans="22:22" x14ac:dyDescent="0.35">
      <c r="V35919" s="17"/>
    </row>
    <row r="35920" spans="22:22" x14ac:dyDescent="0.35">
      <c r="V35920" s="17"/>
    </row>
    <row r="35921" spans="22:22" x14ac:dyDescent="0.35">
      <c r="V35921" s="17"/>
    </row>
    <row r="35922" spans="22:22" x14ac:dyDescent="0.35">
      <c r="V35922" s="17"/>
    </row>
    <row r="35923" spans="22:22" x14ac:dyDescent="0.35">
      <c r="V35923" s="17"/>
    </row>
    <row r="35924" spans="22:22" x14ac:dyDescent="0.35">
      <c r="V35924" s="17"/>
    </row>
    <row r="35925" spans="22:22" x14ac:dyDescent="0.35">
      <c r="V35925" s="17"/>
    </row>
    <row r="35926" spans="22:22" x14ac:dyDescent="0.35">
      <c r="V35926" s="17"/>
    </row>
    <row r="35927" spans="22:22" x14ac:dyDescent="0.35">
      <c r="V35927" s="17"/>
    </row>
    <row r="35928" spans="22:22" x14ac:dyDescent="0.35">
      <c r="V35928" s="17"/>
    </row>
    <row r="35929" spans="22:22" x14ac:dyDescent="0.35">
      <c r="V35929" s="17"/>
    </row>
    <row r="35930" spans="22:22" x14ac:dyDescent="0.35">
      <c r="V35930" s="17"/>
    </row>
    <row r="35931" spans="22:22" x14ac:dyDescent="0.35">
      <c r="V35931" s="17"/>
    </row>
    <row r="35932" spans="22:22" x14ac:dyDescent="0.35">
      <c r="V35932" s="17"/>
    </row>
    <row r="35933" spans="22:22" x14ac:dyDescent="0.35">
      <c r="V35933" s="17"/>
    </row>
    <row r="35934" spans="22:22" x14ac:dyDescent="0.35">
      <c r="V35934" s="17"/>
    </row>
    <row r="35935" spans="22:22" x14ac:dyDescent="0.35">
      <c r="V35935" s="17"/>
    </row>
    <row r="35936" spans="22:22" x14ac:dyDescent="0.35">
      <c r="V35936" s="17"/>
    </row>
    <row r="35937" spans="22:22" x14ac:dyDescent="0.35">
      <c r="V35937" s="17"/>
    </row>
    <row r="35938" spans="22:22" x14ac:dyDescent="0.35">
      <c r="V35938" s="17"/>
    </row>
    <row r="35939" spans="22:22" x14ac:dyDescent="0.35">
      <c r="V35939" s="17"/>
    </row>
    <row r="35940" spans="22:22" x14ac:dyDescent="0.35">
      <c r="V35940" s="17"/>
    </row>
    <row r="35941" spans="22:22" x14ac:dyDescent="0.35">
      <c r="V35941" s="17"/>
    </row>
    <row r="35942" spans="22:22" x14ac:dyDescent="0.35">
      <c r="V35942" s="17"/>
    </row>
    <row r="35943" spans="22:22" x14ac:dyDescent="0.35">
      <c r="V35943" s="17"/>
    </row>
    <row r="35944" spans="22:22" x14ac:dyDescent="0.35">
      <c r="V35944" s="17"/>
    </row>
    <row r="35945" spans="22:22" x14ac:dyDescent="0.35">
      <c r="V35945" s="17"/>
    </row>
    <row r="35946" spans="22:22" x14ac:dyDescent="0.35">
      <c r="V35946" s="17"/>
    </row>
    <row r="35947" spans="22:22" x14ac:dyDescent="0.35">
      <c r="V35947" s="17"/>
    </row>
    <row r="35948" spans="22:22" x14ac:dyDescent="0.35">
      <c r="V35948" s="17"/>
    </row>
    <row r="35949" spans="22:22" x14ac:dyDescent="0.35">
      <c r="V35949" s="17"/>
    </row>
    <row r="35950" spans="22:22" x14ac:dyDescent="0.35">
      <c r="V35950" s="17"/>
    </row>
    <row r="35951" spans="22:22" x14ac:dyDescent="0.35">
      <c r="V35951" s="17"/>
    </row>
    <row r="35952" spans="22:22" x14ac:dyDescent="0.35">
      <c r="V35952" s="17"/>
    </row>
    <row r="35953" spans="22:22" x14ac:dyDescent="0.35">
      <c r="V35953" s="17"/>
    </row>
    <row r="35954" spans="22:22" x14ac:dyDescent="0.35">
      <c r="V35954" s="17"/>
    </row>
    <row r="35955" spans="22:22" x14ac:dyDescent="0.35">
      <c r="V35955" s="17"/>
    </row>
    <row r="35956" spans="22:22" x14ac:dyDescent="0.35">
      <c r="V35956" s="17"/>
    </row>
    <row r="35957" spans="22:22" x14ac:dyDescent="0.35">
      <c r="V35957" s="17"/>
    </row>
    <row r="35958" spans="22:22" x14ac:dyDescent="0.35">
      <c r="V35958" s="17"/>
    </row>
    <row r="35959" spans="22:22" x14ac:dyDescent="0.35">
      <c r="V35959" s="17"/>
    </row>
    <row r="35960" spans="22:22" x14ac:dyDescent="0.35">
      <c r="V35960" s="17"/>
    </row>
    <row r="35961" spans="22:22" x14ac:dyDescent="0.35">
      <c r="V35961" s="17"/>
    </row>
    <row r="35962" spans="22:22" x14ac:dyDescent="0.35">
      <c r="V35962" s="17"/>
    </row>
    <row r="35963" spans="22:22" x14ac:dyDescent="0.35">
      <c r="V35963" s="17"/>
    </row>
    <row r="35964" spans="22:22" x14ac:dyDescent="0.35">
      <c r="V35964" s="17"/>
    </row>
    <row r="35965" spans="22:22" x14ac:dyDescent="0.35">
      <c r="V35965" s="17"/>
    </row>
    <row r="35966" spans="22:22" x14ac:dyDescent="0.35">
      <c r="V35966" s="17"/>
    </row>
    <row r="35967" spans="22:22" x14ac:dyDescent="0.35">
      <c r="V35967" s="17"/>
    </row>
    <row r="35968" spans="22:22" x14ac:dyDescent="0.35">
      <c r="V35968" s="17"/>
    </row>
    <row r="35969" spans="22:22" x14ac:dyDescent="0.35">
      <c r="V35969" s="17"/>
    </row>
    <row r="35970" spans="22:22" x14ac:dyDescent="0.35">
      <c r="V35970" s="17"/>
    </row>
    <row r="35971" spans="22:22" x14ac:dyDescent="0.35">
      <c r="V35971" s="17"/>
    </row>
    <row r="35972" spans="22:22" x14ac:dyDescent="0.35">
      <c r="V35972" s="17"/>
    </row>
    <row r="35973" spans="22:22" x14ac:dyDescent="0.35">
      <c r="V35973" s="17"/>
    </row>
    <row r="35974" spans="22:22" x14ac:dyDescent="0.35">
      <c r="V35974" s="17"/>
    </row>
    <row r="35975" spans="22:22" x14ac:dyDescent="0.35">
      <c r="V35975" s="17"/>
    </row>
    <row r="35976" spans="22:22" x14ac:dyDescent="0.35">
      <c r="V35976" s="17"/>
    </row>
    <row r="35977" spans="22:22" x14ac:dyDescent="0.35">
      <c r="V35977" s="17"/>
    </row>
    <row r="35978" spans="22:22" x14ac:dyDescent="0.35">
      <c r="V35978" s="17"/>
    </row>
    <row r="35979" spans="22:22" x14ac:dyDescent="0.35">
      <c r="V35979" s="17"/>
    </row>
    <row r="35980" spans="22:22" x14ac:dyDescent="0.35">
      <c r="V35980" s="17"/>
    </row>
    <row r="35981" spans="22:22" x14ac:dyDescent="0.35">
      <c r="V35981" s="17"/>
    </row>
    <row r="35982" spans="22:22" x14ac:dyDescent="0.35">
      <c r="V35982" s="17"/>
    </row>
    <row r="35983" spans="22:22" x14ac:dyDescent="0.35">
      <c r="V35983" s="17"/>
    </row>
    <row r="35984" spans="22:22" x14ac:dyDescent="0.35">
      <c r="V35984" s="17"/>
    </row>
    <row r="35985" spans="22:22" x14ac:dyDescent="0.35">
      <c r="V35985" s="17"/>
    </row>
    <row r="35986" spans="22:22" x14ac:dyDescent="0.35">
      <c r="V35986" s="17"/>
    </row>
    <row r="35987" spans="22:22" x14ac:dyDescent="0.35">
      <c r="V35987" s="17"/>
    </row>
    <row r="35988" spans="22:22" x14ac:dyDescent="0.35">
      <c r="V35988" s="17"/>
    </row>
    <row r="35989" spans="22:22" x14ac:dyDescent="0.35">
      <c r="V35989" s="17"/>
    </row>
    <row r="35990" spans="22:22" x14ac:dyDescent="0.35">
      <c r="V35990" s="17"/>
    </row>
    <row r="35991" spans="22:22" x14ac:dyDescent="0.35">
      <c r="V35991" s="17"/>
    </row>
    <row r="35992" spans="22:22" x14ac:dyDescent="0.35">
      <c r="V35992" s="17"/>
    </row>
    <row r="35993" spans="22:22" x14ac:dyDescent="0.35">
      <c r="V35993" s="17"/>
    </row>
    <row r="35994" spans="22:22" x14ac:dyDescent="0.35">
      <c r="V35994" s="17"/>
    </row>
    <row r="35995" spans="22:22" x14ac:dyDescent="0.35">
      <c r="V35995" s="17"/>
    </row>
    <row r="35996" spans="22:22" x14ac:dyDescent="0.35">
      <c r="V35996" s="17"/>
    </row>
    <row r="35997" spans="22:22" x14ac:dyDescent="0.35">
      <c r="V35997" s="17"/>
    </row>
    <row r="35998" spans="22:22" x14ac:dyDescent="0.35">
      <c r="V35998" s="17"/>
    </row>
    <row r="35999" spans="22:22" x14ac:dyDescent="0.35">
      <c r="V35999" s="17"/>
    </row>
    <row r="36000" spans="22:22" x14ac:dyDescent="0.35">
      <c r="V36000" s="17"/>
    </row>
    <row r="36001" spans="22:22" x14ac:dyDescent="0.35">
      <c r="V36001" s="17"/>
    </row>
    <row r="36002" spans="22:22" x14ac:dyDescent="0.35">
      <c r="V36002" s="17"/>
    </row>
    <row r="36003" spans="22:22" x14ac:dyDescent="0.35">
      <c r="V36003" s="17"/>
    </row>
    <row r="36004" spans="22:22" x14ac:dyDescent="0.35">
      <c r="V36004" s="17"/>
    </row>
    <row r="36005" spans="22:22" x14ac:dyDescent="0.35">
      <c r="V36005" s="17"/>
    </row>
    <row r="36006" spans="22:22" x14ac:dyDescent="0.35">
      <c r="V36006" s="17"/>
    </row>
    <row r="36007" spans="22:22" x14ac:dyDescent="0.35">
      <c r="V36007" s="17"/>
    </row>
    <row r="36008" spans="22:22" x14ac:dyDescent="0.35">
      <c r="V36008" s="17"/>
    </row>
    <row r="36009" spans="22:22" x14ac:dyDescent="0.35">
      <c r="V36009" s="17"/>
    </row>
    <row r="36010" spans="22:22" x14ac:dyDescent="0.35">
      <c r="V36010" s="17"/>
    </row>
    <row r="36011" spans="22:22" x14ac:dyDescent="0.35">
      <c r="V36011" s="17"/>
    </row>
    <row r="36012" spans="22:22" x14ac:dyDescent="0.35">
      <c r="V36012" s="17"/>
    </row>
    <row r="36013" spans="22:22" x14ac:dyDescent="0.35">
      <c r="V36013" s="17"/>
    </row>
    <row r="36014" spans="22:22" x14ac:dyDescent="0.35">
      <c r="V36014" s="17"/>
    </row>
    <row r="36015" spans="22:22" x14ac:dyDescent="0.35">
      <c r="V36015" s="17"/>
    </row>
    <row r="36016" spans="22:22" x14ac:dyDescent="0.35">
      <c r="V36016" s="17"/>
    </row>
    <row r="36017" spans="22:22" x14ac:dyDescent="0.35">
      <c r="V36017" s="17"/>
    </row>
    <row r="36018" spans="22:22" x14ac:dyDescent="0.35">
      <c r="V36018" s="17"/>
    </row>
    <row r="36019" spans="22:22" x14ac:dyDescent="0.35">
      <c r="V36019" s="17"/>
    </row>
    <row r="36020" spans="22:22" x14ac:dyDescent="0.35">
      <c r="V36020" s="17"/>
    </row>
    <row r="36021" spans="22:22" x14ac:dyDescent="0.35">
      <c r="V36021" s="17"/>
    </row>
    <row r="36022" spans="22:22" x14ac:dyDescent="0.35">
      <c r="V36022" s="17"/>
    </row>
    <row r="36023" spans="22:22" x14ac:dyDescent="0.35">
      <c r="V36023" s="17"/>
    </row>
    <row r="36024" spans="22:22" x14ac:dyDescent="0.35">
      <c r="V36024" s="17"/>
    </row>
    <row r="36025" spans="22:22" x14ac:dyDescent="0.35">
      <c r="V36025" s="17"/>
    </row>
    <row r="36026" spans="22:22" x14ac:dyDescent="0.35">
      <c r="V36026" s="17"/>
    </row>
    <row r="36027" spans="22:22" x14ac:dyDescent="0.35">
      <c r="V36027" s="17"/>
    </row>
    <row r="36028" spans="22:22" x14ac:dyDescent="0.35">
      <c r="V36028" s="17"/>
    </row>
    <row r="36029" spans="22:22" x14ac:dyDescent="0.35">
      <c r="V36029" s="17"/>
    </row>
    <row r="36030" spans="22:22" x14ac:dyDescent="0.35">
      <c r="V36030" s="17"/>
    </row>
    <row r="36031" spans="22:22" x14ac:dyDescent="0.35">
      <c r="V36031" s="17"/>
    </row>
    <row r="36032" spans="22:22" x14ac:dyDescent="0.35">
      <c r="V36032" s="17"/>
    </row>
    <row r="36033" spans="22:22" x14ac:dyDescent="0.35">
      <c r="V36033" s="17"/>
    </row>
    <row r="36034" spans="22:22" x14ac:dyDescent="0.35">
      <c r="V36034" s="17"/>
    </row>
    <row r="36035" spans="22:22" x14ac:dyDescent="0.35">
      <c r="V36035" s="17"/>
    </row>
    <row r="36036" spans="22:22" x14ac:dyDescent="0.35">
      <c r="V36036" s="17"/>
    </row>
    <row r="36037" spans="22:22" x14ac:dyDescent="0.35">
      <c r="V36037" s="17"/>
    </row>
    <row r="36038" spans="22:22" x14ac:dyDescent="0.35">
      <c r="V36038" s="17"/>
    </row>
    <row r="36039" spans="22:22" x14ac:dyDescent="0.35">
      <c r="V36039" s="17"/>
    </row>
    <row r="36040" spans="22:22" x14ac:dyDescent="0.35">
      <c r="V36040" s="17"/>
    </row>
    <row r="36041" spans="22:22" x14ac:dyDescent="0.35">
      <c r="V36041" s="17"/>
    </row>
    <row r="36042" spans="22:22" x14ac:dyDescent="0.35">
      <c r="V36042" s="17"/>
    </row>
    <row r="36043" spans="22:22" x14ac:dyDescent="0.35">
      <c r="V36043" s="17"/>
    </row>
    <row r="36044" spans="22:22" x14ac:dyDescent="0.35">
      <c r="V36044" s="17"/>
    </row>
    <row r="36045" spans="22:22" x14ac:dyDescent="0.35">
      <c r="V36045" s="17"/>
    </row>
    <row r="36046" spans="22:22" x14ac:dyDescent="0.35">
      <c r="V36046" s="17"/>
    </row>
    <row r="36047" spans="22:22" x14ac:dyDescent="0.35">
      <c r="V36047" s="17"/>
    </row>
    <row r="36048" spans="22:22" x14ac:dyDescent="0.35">
      <c r="V36048" s="17"/>
    </row>
    <row r="36049" spans="22:22" x14ac:dyDescent="0.35">
      <c r="V36049" s="17"/>
    </row>
    <row r="36050" spans="22:22" x14ac:dyDescent="0.35">
      <c r="V36050" s="17"/>
    </row>
    <row r="36051" spans="22:22" x14ac:dyDescent="0.35">
      <c r="V36051" s="17"/>
    </row>
    <row r="36052" spans="22:22" x14ac:dyDescent="0.35">
      <c r="V36052" s="17"/>
    </row>
    <row r="36053" spans="22:22" x14ac:dyDescent="0.35">
      <c r="V36053" s="17"/>
    </row>
    <row r="36054" spans="22:22" x14ac:dyDescent="0.35">
      <c r="V36054" s="17"/>
    </row>
    <row r="36055" spans="22:22" x14ac:dyDescent="0.35">
      <c r="V36055" s="17"/>
    </row>
    <row r="36056" spans="22:22" x14ac:dyDescent="0.35">
      <c r="V36056" s="17"/>
    </row>
    <row r="36057" spans="22:22" x14ac:dyDescent="0.35">
      <c r="V36057" s="17"/>
    </row>
    <row r="36058" spans="22:22" x14ac:dyDescent="0.35">
      <c r="V36058" s="17"/>
    </row>
    <row r="36059" spans="22:22" x14ac:dyDescent="0.35">
      <c r="V36059" s="17"/>
    </row>
    <row r="36060" spans="22:22" x14ac:dyDescent="0.35">
      <c r="V36060" s="17"/>
    </row>
    <row r="36061" spans="22:22" x14ac:dyDescent="0.35">
      <c r="V36061" s="17"/>
    </row>
    <row r="36062" spans="22:22" x14ac:dyDescent="0.35">
      <c r="V36062" s="17"/>
    </row>
    <row r="36063" spans="22:22" x14ac:dyDescent="0.35">
      <c r="V36063" s="17"/>
    </row>
    <row r="36064" spans="22:22" x14ac:dyDescent="0.35">
      <c r="V36064" s="17"/>
    </row>
    <row r="36065" spans="22:22" x14ac:dyDescent="0.35">
      <c r="V36065" s="17"/>
    </row>
    <row r="36066" spans="22:22" x14ac:dyDescent="0.35">
      <c r="V36066" s="17"/>
    </row>
    <row r="36067" spans="22:22" x14ac:dyDescent="0.35">
      <c r="V36067" s="17"/>
    </row>
    <row r="36068" spans="22:22" x14ac:dyDescent="0.35">
      <c r="V36068" s="17"/>
    </row>
    <row r="36069" spans="22:22" x14ac:dyDescent="0.35">
      <c r="V36069" s="17"/>
    </row>
    <row r="36070" spans="22:22" x14ac:dyDescent="0.35">
      <c r="V36070" s="17"/>
    </row>
    <row r="36071" spans="22:22" x14ac:dyDescent="0.35">
      <c r="V36071" s="17"/>
    </row>
    <row r="36072" spans="22:22" x14ac:dyDescent="0.35">
      <c r="V36072" s="17"/>
    </row>
    <row r="36073" spans="22:22" x14ac:dyDescent="0.35">
      <c r="V36073" s="17"/>
    </row>
    <row r="36074" spans="22:22" x14ac:dyDescent="0.35">
      <c r="V36074" s="17"/>
    </row>
    <row r="36075" spans="22:22" x14ac:dyDescent="0.35">
      <c r="V36075" s="17"/>
    </row>
    <row r="36076" spans="22:22" x14ac:dyDescent="0.35">
      <c r="V36076" s="17"/>
    </row>
    <row r="36077" spans="22:22" x14ac:dyDescent="0.35">
      <c r="V36077" s="17"/>
    </row>
    <row r="36078" spans="22:22" x14ac:dyDescent="0.35">
      <c r="V36078" s="17"/>
    </row>
    <row r="36079" spans="22:22" x14ac:dyDescent="0.35">
      <c r="V36079" s="17"/>
    </row>
    <row r="36080" spans="22:22" x14ac:dyDescent="0.35">
      <c r="V36080" s="17"/>
    </row>
    <row r="36081" spans="22:22" x14ac:dyDescent="0.35">
      <c r="V36081" s="17"/>
    </row>
    <row r="36082" spans="22:22" x14ac:dyDescent="0.35">
      <c r="V36082" s="17"/>
    </row>
    <row r="36083" spans="22:22" x14ac:dyDescent="0.35">
      <c r="V36083" s="17"/>
    </row>
    <row r="36084" spans="22:22" x14ac:dyDescent="0.35">
      <c r="V36084" s="17"/>
    </row>
    <row r="36085" spans="22:22" x14ac:dyDescent="0.35">
      <c r="V36085" s="17"/>
    </row>
    <row r="36086" spans="22:22" x14ac:dyDescent="0.35">
      <c r="V36086" s="17"/>
    </row>
    <row r="36087" spans="22:22" x14ac:dyDescent="0.35">
      <c r="V36087" s="17"/>
    </row>
    <row r="36088" spans="22:22" x14ac:dyDescent="0.35">
      <c r="V36088" s="17"/>
    </row>
    <row r="36089" spans="22:22" x14ac:dyDescent="0.35">
      <c r="V36089" s="17"/>
    </row>
    <row r="36090" spans="22:22" x14ac:dyDescent="0.35">
      <c r="V36090" s="17"/>
    </row>
    <row r="36091" spans="22:22" x14ac:dyDescent="0.35">
      <c r="V36091" s="17"/>
    </row>
    <row r="36092" spans="22:22" x14ac:dyDescent="0.35">
      <c r="V36092" s="17"/>
    </row>
    <row r="36093" spans="22:22" x14ac:dyDescent="0.35">
      <c r="V36093" s="17"/>
    </row>
    <row r="36094" spans="22:22" x14ac:dyDescent="0.35">
      <c r="V36094" s="17"/>
    </row>
    <row r="36095" spans="22:22" x14ac:dyDescent="0.35">
      <c r="V36095" s="17"/>
    </row>
    <row r="36096" spans="22:22" x14ac:dyDescent="0.35">
      <c r="V36096" s="17"/>
    </row>
    <row r="36097" spans="22:22" x14ac:dyDescent="0.35">
      <c r="V36097" s="17"/>
    </row>
    <row r="36098" spans="22:22" x14ac:dyDescent="0.35">
      <c r="V36098" s="17"/>
    </row>
    <row r="36099" spans="22:22" x14ac:dyDescent="0.35">
      <c r="V36099" s="17"/>
    </row>
    <row r="36100" spans="22:22" x14ac:dyDescent="0.35">
      <c r="V36100" s="17"/>
    </row>
    <row r="36101" spans="22:22" x14ac:dyDescent="0.35">
      <c r="V36101" s="17"/>
    </row>
    <row r="36102" spans="22:22" x14ac:dyDescent="0.35">
      <c r="V36102" s="17"/>
    </row>
    <row r="36103" spans="22:22" x14ac:dyDescent="0.35">
      <c r="V36103" s="17"/>
    </row>
    <row r="36104" spans="22:22" x14ac:dyDescent="0.35">
      <c r="V36104" s="17"/>
    </row>
    <row r="36105" spans="22:22" x14ac:dyDescent="0.35">
      <c r="V36105" s="17"/>
    </row>
    <row r="36106" spans="22:22" x14ac:dyDescent="0.35">
      <c r="V36106" s="17"/>
    </row>
    <row r="36107" spans="22:22" x14ac:dyDescent="0.35">
      <c r="V36107" s="17"/>
    </row>
    <row r="36108" spans="22:22" x14ac:dyDescent="0.35">
      <c r="V36108" s="17"/>
    </row>
    <row r="36109" spans="22:22" x14ac:dyDescent="0.35">
      <c r="V36109" s="17"/>
    </row>
    <row r="36110" spans="22:22" x14ac:dyDescent="0.35">
      <c r="V36110" s="17"/>
    </row>
    <row r="36111" spans="22:22" x14ac:dyDescent="0.35">
      <c r="V36111" s="17"/>
    </row>
    <row r="36112" spans="22:22" x14ac:dyDescent="0.35">
      <c r="V36112" s="17"/>
    </row>
    <row r="36113" spans="22:22" x14ac:dyDescent="0.35">
      <c r="V36113" s="17"/>
    </row>
    <row r="36114" spans="22:22" x14ac:dyDescent="0.35">
      <c r="V36114" s="17"/>
    </row>
    <row r="36115" spans="22:22" x14ac:dyDescent="0.35">
      <c r="V36115" s="17"/>
    </row>
    <row r="36116" spans="22:22" x14ac:dyDescent="0.35">
      <c r="V36116" s="17"/>
    </row>
    <row r="36117" spans="22:22" x14ac:dyDescent="0.35">
      <c r="V36117" s="17"/>
    </row>
    <row r="36118" spans="22:22" x14ac:dyDescent="0.35">
      <c r="V36118" s="17"/>
    </row>
    <row r="36119" spans="22:22" x14ac:dyDescent="0.35">
      <c r="V36119" s="17"/>
    </row>
    <row r="36120" spans="22:22" x14ac:dyDescent="0.35">
      <c r="V36120" s="17"/>
    </row>
    <row r="36121" spans="22:22" x14ac:dyDescent="0.35">
      <c r="V36121" s="17"/>
    </row>
    <row r="36122" spans="22:22" x14ac:dyDescent="0.35">
      <c r="V36122" s="17"/>
    </row>
    <row r="36123" spans="22:22" x14ac:dyDescent="0.35">
      <c r="V36123" s="17"/>
    </row>
    <row r="36124" spans="22:22" x14ac:dyDescent="0.35">
      <c r="V36124" s="17"/>
    </row>
    <row r="36125" spans="22:22" x14ac:dyDescent="0.35">
      <c r="V36125" s="17"/>
    </row>
    <row r="36126" spans="22:22" x14ac:dyDescent="0.35">
      <c r="V36126" s="17"/>
    </row>
    <row r="36127" spans="22:22" x14ac:dyDescent="0.35">
      <c r="V36127" s="17"/>
    </row>
    <row r="36128" spans="22:22" x14ac:dyDescent="0.35">
      <c r="V36128" s="17"/>
    </row>
    <row r="36129" spans="22:22" x14ac:dyDescent="0.35">
      <c r="V36129" s="17"/>
    </row>
    <row r="36130" spans="22:22" x14ac:dyDescent="0.35">
      <c r="V36130" s="17"/>
    </row>
    <row r="36131" spans="22:22" x14ac:dyDescent="0.35">
      <c r="V36131" s="17"/>
    </row>
    <row r="36132" spans="22:22" x14ac:dyDescent="0.35">
      <c r="V36132" s="17"/>
    </row>
    <row r="36133" spans="22:22" x14ac:dyDescent="0.35">
      <c r="V36133" s="17"/>
    </row>
    <row r="36134" spans="22:22" x14ac:dyDescent="0.35">
      <c r="V36134" s="17"/>
    </row>
    <row r="36135" spans="22:22" x14ac:dyDescent="0.35">
      <c r="V36135" s="17"/>
    </row>
    <row r="36136" spans="22:22" x14ac:dyDescent="0.35">
      <c r="V36136" s="17"/>
    </row>
    <row r="36137" spans="22:22" x14ac:dyDescent="0.35">
      <c r="V36137" s="17"/>
    </row>
    <row r="36138" spans="22:22" x14ac:dyDescent="0.35">
      <c r="V36138" s="17"/>
    </row>
    <row r="36139" spans="22:22" x14ac:dyDescent="0.35">
      <c r="V36139" s="17"/>
    </row>
    <row r="36140" spans="22:22" x14ac:dyDescent="0.35">
      <c r="V36140" s="17"/>
    </row>
    <row r="36141" spans="22:22" x14ac:dyDescent="0.35">
      <c r="V36141" s="17"/>
    </row>
    <row r="36142" spans="22:22" x14ac:dyDescent="0.35">
      <c r="V36142" s="17"/>
    </row>
    <row r="36143" spans="22:22" x14ac:dyDescent="0.35">
      <c r="V36143" s="17"/>
    </row>
    <row r="36144" spans="22:22" x14ac:dyDescent="0.35">
      <c r="V36144" s="17"/>
    </row>
    <row r="36145" spans="22:22" x14ac:dyDescent="0.35">
      <c r="V36145" s="17"/>
    </row>
    <row r="36146" spans="22:22" x14ac:dyDescent="0.35">
      <c r="V36146" s="17"/>
    </row>
    <row r="36147" spans="22:22" x14ac:dyDescent="0.35">
      <c r="V36147" s="17"/>
    </row>
    <row r="36148" spans="22:22" x14ac:dyDescent="0.35">
      <c r="V36148" s="17"/>
    </row>
    <row r="36149" spans="22:22" x14ac:dyDescent="0.35">
      <c r="V36149" s="17"/>
    </row>
    <row r="36150" spans="22:22" x14ac:dyDescent="0.35">
      <c r="V36150" s="17"/>
    </row>
    <row r="36151" spans="22:22" x14ac:dyDescent="0.35">
      <c r="V36151" s="17"/>
    </row>
    <row r="36152" spans="22:22" x14ac:dyDescent="0.35">
      <c r="V36152" s="17"/>
    </row>
    <row r="36153" spans="22:22" x14ac:dyDescent="0.35">
      <c r="V36153" s="17"/>
    </row>
    <row r="36154" spans="22:22" x14ac:dyDescent="0.35">
      <c r="V36154" s="17"/>
    </row>
    <row r="36155" spans="22:22" x14ac:dyDescent="0.35">
      <c r="V36155" s="17"/>
    </row>
    <row r="36156" spans="22:22" x14ac:dyDescent="0.35">
      <c r="V36156" s="17"/>
    </row>
    <row r="36157" spans="22:22" x14ac:dyDescent="0.35">
      <c r="V36157" s="17"/>
    </row>
    <row r="36158" spans="22:22" x14ac:dyDescent="0.35">
      <c r="V36158" s="17"/>
    </row>
    <row r="36159" spans="22:22" x14ac:dyDescent="0.35">
      <c r="V36159" s="17"/>
    </row>
    <row r="36160" spans="22:22" x14ac:dyDescent="0.35">
      <c r="V36160" s="17"/>
    </row>
    <row r="36161" spans="22:22" x14ac:dyDescent="0.35">
      <c r="V36161" s="17"/>
    </row>
    <row r="36162" spans="22:22" x14ac:dyDescent="0.35">
      <c r="V36162" s="17"/>
    </row>
    <row r="36163" spans="22:22" x14ac:dyDescent="0.35">
      <c r="V36163" s="17"/>
    </row>
    <row r="36164" spans="22:22" x14ac:dyDescent="0.35">
      <c r="V36164" s="17"/>
    </row>
    <row r="36165" spans="22:22" x14ac:dyDescent="0.35">
      <c r="V36165" s="17"/>
    </row>
    <row r="36166" spans="22:22" x14ac:dyDescent="0.35">
      <c r="V36166" s="17"/>
    </row>
    <row r="36167" spans="22:22" x14ac:dyDescent="0.35">
      <c r="V36167" s="17"/>
    </row>
    <row r="36168" spans="22:22" x14ac:dyDescent="0.35">
      <c r="V36168" s="17"/>
    </row>
    <row r="36169" spans="22:22" x14ac:dyDescent="0.35">
      <c r="V36169" s="17"/>
    </row>
    <row r="36170" spans="22:22" x14ac:dyDescent="0.35">
      <c r="V36170" s="17"/>
    </row>
    <row r="36171" spans="22:22" x14ac:dyDescent="0.35">
      <c r="V36171" s="17"/>
    </row>
    <row r="36172" spans="22:22" x14ac:dyDescent="0.35">
      <c r="V36172" s="17"/>
    </row>
    <row r="36173" spans="22:22" x14ac:dyDescent="0.35">
      <c r="V36173" s="17"/>
    </row>
    <row r="36174" spans="22:22" x14ac:dyDescent="0.35">
      <c r="V36174" s="17"/>
    </row>
    <row r="36175" spans="22:22" x14ac:dyDescent="0.35">
      <c r="V36175" s="17"/>
    </row>
    <row r="36176" spans="22:22" x14ac:dyDescent="0.35">
      <c r="V36176" s="17"/>
    </row>
    <row r="36177" spans="22:22" x14ac:dyDescent="0.35">
      <c r="V36177" s="17"/>
    </row>
    <row r="36178" spans="22:22" x14ac:dyDescent="0.35">
      <c r="V36178" s="17"/>
    </row>
    <row r="36179" spans="22:22" x14ac:dyDescent="0.35">
      <c r="V36179" s="17"/>
    </row>
    <row r="36180" spans="22:22" x14ac:dyDescent="0.35">
      <c r="V36180" s="17"/>
    </row>
    <row r="36181" spans="22:22" x14ac:dyDescent="0.35">
      <c r="V36181" s="17"/>
    </row>
    <row r="36182" spans="22:22" x14ac:dyDescent="0.35">
      <c r="V36182" s="17"/>
    </row>
    <row r="36183" spans="22:22" x14ac:dyDescent="0.35">
      <c r="V36183" s="17"/>
    </row>
    <row r="36184" spans="22:22" x14ac:dyDescent="0.35">
      <c r="V36184" s="17"/>
    </row>
    <row r="36185" spans="22:22" x14ac:dyDescent="0.35">
      <c r="V36185" s="17"/>
    </row>
    <row r="36186" spans="22:22" x14ac:dyDescent="0.35">
      <c r="V36186" s="17"/>
    </row>
    <row r="36187" spans="22:22" x14ac:dyDescent="0.35">
      <c r="V36187" s="17"/>
    </row>
    <row r="36188" spans="22:22" x14ac:dyDescent="0.35">
      <c r="V36188" s="17"/>
    </row>
    <row r="36189" spans="22:22" x14ac:dyDescent="0.35">
      <c r="V36189" s="17"/>
    </row>
    <row r="36190" spans="22:22" x14ac:dyDescent="0.35">
      <c r="V36190" s="17"/>
    </row>
    <row r="36191" spans="22:22" x14ac:dyDescent="0.35">
      <c r="V36191" s="17"/>
    </row>
    <row r="36192" spans="22:22" x14ac:dyDescent="0.35">
      <c r="V36192" s="17"/>
    </row>
    <row r="36193" spans="22:22" x14ac:dyDescent="0.35">
      <c r="V36193" s="17"/>
    </row>
    <row r="36194" spans="22:22" x14ac:dyDescent="0.35">
      <c r="V36194" s="17"/>
    </row>
    <row r="36195" spans="22:22" x14ac:dyDescent="0.35">
      <c r="V36195" s="17"/>
    </row>
    <row r="36196" spans="22:22" x14ac:dyDescent="0.35">
      <c r="V36196" s="17"/>
    </row>
    <row r="36197" spans="22:22" x14ac:dyDescent="0.35">
      <c r="V36197" s="17"/>
    </row>
    <row r="36198" spans="22:22" x14ac:dyDescent="0.35">
      <c r="V36198" s="17"/>
    </row>
    <row r="36199" spans="22:22" x14ac:dyDescent="0.35">
      <c r="V36199" s="17"/>
    </row>
    <row r="36200" spans="22:22" x14ac:dyDescent="0.35">
      <c r="V36200" s="17"/>
    </row>
    <row r="36201" spans="22:22" x14ac:dyDescent="0.35">
      <c r="V36201" s="17"/>
    </row>
    <row r="36202" spans="22:22" x14ac:dyDescent="0.35">
      <c r="V36202" s="17"/>
    </row>
    <row r="36203" spans="22:22" x14ac:dyDescent="0.35">
      <c r="V36203" s="17"/>
    </row>
    <row r="36204" spans="22:22" x14ac:dyDescent="0.35">
      <c r="V36204" s="17"/>
    </row>
    <row r="36205" spans="22:22" x14ac:dyDescent="0.35">
      <c r="V36205" s="17"/>
    </row>
    <row r="36206" spans="22:22" x14ac:dyDescent="0.35">
      <c r="V36206" s="17"/>
    </row>
    <row r="36207" spans="22:22" x14ac:dyDescent="0.35">
      <c r="V36207" s="17"/>
    </row>
    <row r="36208" spans="22:22" x14ac:dyDescent="0.35">
      <c r="V36208" s="17"/>
    </row>
    <row r="36209" spans="22:22" x14ac:dyDescent="0.35">
      <c r="V36209" s="17"/>
    </row>
    <row r="36210" spans="22:22" x14ac:dyDescent="0.35">
      <c r="V36210" s="17"/>
    </row>
    <row r="36211" spans="22:22" x14ac:dyDescent="0.35">
      <c r="V36211" s="17"/>
    </row>
    <row r="36212" spans="22:22" x14ac:dyDescent="0.35">
      <c r="V36212" s="17"/>
    </row>
    <row r="36213" spans="22:22" x14ac:dyDescent="0.35">
      <c r="V36213" s="17"/>
    </row>
    <row r="36214" spans="22:22" x14ac:dyDescent="0.35">
      <c r="V36214" s="17"/>
    </row>
    <row r="36215" spans="22:22" x14ac:dyDescent="0.35">
      <c r="V36215" s="17"/>
    </row>
    <row r="36216" spans="22:22" x14ac:dyDescent="0.35">
      <c r="V36216" s="17"/>
    </row>
    <row r="36217" spans="22:22" x14ac:dyDescent="0.35">
      <c r="V36217" s="17"/>
    </row>
    <row r="36218" spans="22:22" x14ac:dyDescent="0.35">
      <c r="V36218" s="17"/>
    </row>
    <row r="36219" spans="22:22" x14ac:dyDescent="0.35">
      <c r="V36219" s="17"/>
    </row>
    <row r="36220" spans="22:22" x14ac:dyDescent="0.35">
      <c r="V36220" s="17"/>
    </row>
    <row r="36221" spans="22:22" x14ac:dyDescent="0.35">
      <c r="V36221" s="17"/>
    </row>
    <row r="36222" spans="22:22" x14ac:dyDescent="0.35">
      <c r="V36222" s="17"/>
    </row>
    <row r="36223" spans="22:22" x14ac:dyDescent="0.35">
      <c r="V36223" s="17"/>
    </row>
    <row r="36224" spans="22:22" x14ac:dyDescent="0.35">
      <c r="V36224" s="17"/>
    </row>
    <row r="36225" spans="22:22" x14ac:dyDescent="0.35">
      <c r="V36225" s="17"/>
    </row>
    <row r="36226" spans="22:22" x14ac:dyDescent="0.35">
      <c r="V36226" s="17"/>
    </row>
    <row r="36227" spans="22:22" x14ac:dyDescent="0.35">
      <c r="V36227" s="17"/>
    </row>
    <row r="36228" spans="22:22" x14ac:dyDescent="0.35">
      <c r="V36228" s="17"/>
    </row>
    <row r="36229" spans="22:22" x14ac:dyDescent="0.35">
      <c r="V36229" s="17"/>
    </row>
    <row r="36230" spans="22:22" x14ac:dyDescent="0.35">
      <c r="V36230" s="17"/>
    </row>
    <row r="36231" spans="22:22" x14ac:dyDescent="0.35">
      <c r="V36231" s="17"/>
    </row>
    <row r="36232" spans="22:22" x14ac:dyDescent="0.35">
      <c r="V36232" s="17"/>
    </row>
    <row r="36233" spans="22:22" x14ac:dyDescent="0.35">
      <c r="V36233" s="17"/>
    </row>
    <row r="36234" spans="22:22" x14ac:dyDescent="0.35">
      <c r="V36234" s="17"/>
    </row>
    <row r="36235" spans="22:22" x14ac:dyDescent="0.35">
      <c r="V36235" s="17"/>
    </row>
    <row r="36236" spans="22:22" x14ac:dyDescent="0.35">
      <c r="V36236" s="17"/>
    </row>
    <row r="36237" spans="22:22" x14ac:dyDescent="0.35">
      <c r="V36237" s="17"/>
    </row>
    <row r="36238" spans="22:22" x14ac:dyDescent="0.35">
      <c r="V36238" s="17"/>
    </row>
    <row r="36239" spans="22:22" x14ac:dyDescent="0.35">
      <c r="V36239" s="17"/>
    </row>
    <row r="36240" spans="22:22" x14ac:dyDescent="0.35">
      <c r="V36240" s="17"/>
    </row>
    <row r="36241" spans="22:22" x14ac:dyDescent="0.35">
      <c r="V36241" s="17"/>
    </row>
    <row r="36242" spans="22:22" x14ac:dyDescent="0.35">
      <c r="V36242" s="17"/>
    </row>
    <row r="36243" spans="22:22" x14ac:dyDescent="0.35">
      <c r="V36243" s="17"/>
    </row>
    <row r="36244" spans="22:22" x14ac:dyDescent="0.35">
      <c r="V36244" s="17"/>
    </row>
    <row r="36245" spans="22:22" x14ac:dyDescent="0.35">
      <c r="V36245" s="17"/>
    </row>
    <row r="36246" spans="22:22" x14ac:dyDescent="0.35">
      <c r="V36246" s="17"/>
    </row>
    <row r="36247" spans="22:22" x14ac:dyDescent="0.35">
      <c r="V36247" s="17"/>
    </row>
    <row r="36248" spans="22:22" x14ac:dyDescent="0.35">
      <c r="V36248" s="17"/>
    </row>
    <row r="36249" spans="22:22" x14ac:dyDescent="0.35">
      <c r="V36249" s="17"/>
    </row>
    <row r="36250" spans="22:22" x14ac:dyDescent="0.35">
      <c r="V36250" s="17"/>
    </row>
    <row r="36251" spans="22:22" x14ac:dyDescent="0.35">
      <c r="V36251" s="17"/>
    </row>
    <row r="36252" spans="22:22" x14ac:dyDescent="0.35">
      <c r="V36252" s="17"/>
    </row>
    <row r="36253" spans="22:22" x14ac:dyDescent="0.35">
      <c r="V36253" s="17"/>
    </row>
    <row r="36254" spans="22:22" x14ac:dyDescent="0.35">
      <c r="V36254" s="17"/>
    </row>
    <row r="36255" spans="22:22" x14ac:dyDescent="0.35">
      <c r="V36255" s="17"/>
    </row>
    <row r="36256" spans="22:22" x14ac:dyDescent="0.35">
      <c r="V36256" s="17"/>
    </row>
    <row r="36257" spans="22:22" x14ac:dyDescent="0.35">
      <c r="V36257" s="17"/>
    </row>
    <row r="36258" spans="22:22" x14ac:dyDescent="0.35">
      <c r="V36258" s="17"/>
    </row>
    <row r="36259" spans="22:22" x14ac:dyDescent="0.35">
      <c r="V36259" s="17"/>
    </row>
    <row r="36260" spans="22:22" x14ac:dyDescent="0.35">
      <c r="V36260" s="17"/>
    </row>
    <row r="36261" spans="22:22" x14ac:dyDescent="0.35">
      <c r="V36261" s="17"/>
    </row>
    <row r="36262" spans="22:22" x14ac:dyDescent="0.35">
      <c r="V36262" s="17"/>
    </row>
    <row r="36263" spans="22:22" x14ac:dyDescent="0.35">
      <c r="V36263" s="17"/>
    </row>
    <row r="36264" spans="22:22" x14ac:dyDescent="0.35">
      <c r="V36264" s="17"/>
    </row>
    <row r="36265" spans="22:22" x14ac:dyDescent="0.35">
      <c r="V36265" s="17"/>
    </row>
    <row r="36266" spans="22:22" x14ac:dyDescent="0.35">
      <c r="V36266" s="17"/>
    </row>
    <row r="36267" spans="22:22" x14ac:dyDescent="0.35">
      <c r="V36267" s="17"/>
    </row>
    <row r="36268" spans="22:22" x14ac:dyDescent="0.35">
      <c r="V36268" s="17"/>
    </row>
    <row r="36269" spans="22:22" x14ac:dyDescent="0.35">
      <c r="V36269" s="17"/>
    </row>
    <row r="36270" spans="22:22" x14ac:dyDescent="0.35">
      <c r="V36270" s="17"/>
    </row>
    <row r="36271" spans="22:22" x14ac:dyDescent="0.35">
      <c r="V36271" s="17"/>
    </row>
    <row r="36272" spans="22:22" x14ac:dyDescent="0.35">
      <c r="V36272" s="17"/>
    </row>
    <row r="36273" spans="22:22" x14ac:dyDescent="0.35">
      <c r="V36273" s="17"/>
    </row>
    <row r="36274" spans="22:22" x14ac:dyDescent="0.35">
      <c r="V36274" s="17"/>
    </row>
    <row r="36275" spans="22:22" x14ac:dyDescent="0.35">
      <c r="V36275" s="17"/>
    </row>
    <row r="36276" spans="22:22" x14ac:dyDescent="0.35">
      <c r="V36276" s="17"/>
    </row>
    <row r="36277" spans="22:22" x14ac:dyDescent="0.35">
      <c r="V36277" s="17"/>
    </row>
    <row r="36278" spans="22:22" x14ac:dyDescent="0.35">
      <c r="V36278" s="17"/>
    </row>
    <row r="36279" spans="22:22" x14ac:dyDescent="0.35">
      <c r="V36279" s="17"/>
    </row>
    <row r="36280" spans="22:22" x14ac:dyDescent="0.35">
      <c r="V36280" s="17"/>
    </row>
    <row r="36281" spans="22:22" x14ac:dyDescent="0.35">
      <c r="V36281" s="17"/>
    </row>
    <row r="36282" spans="22:22" x14ac:dyDescent="0.35">
      <c r="V36282" s="17"/>
    </row>
    <row r="36283" spans="22:22" x14ac:dyDescent="0.35">
      <c r="V36283" s="17"/>
    </row>
    <row r="36284" spans="22:22" x14ac:dyDescent="0.35">
      <c r="V36284" s="17"/>
    </row>
    <row r="36285" spans="22:22" x14ac:dyDescent="0.35">
      <c r="V36285" s="17"/>
    </row>
    <row r="36286" spans="22:22" x14ac:dyDescent="0.35">
      <c r="V36286" s="17"/>
    </row>
    <row r="36287" spans="22:22" x14ac:dyDescent="0.35">
      <c r="V36287" s="17"/>
    </row>
    <row r="36288" spans="22:22" x14ac:dyDescent="0.35">
      <c r="V36288" s="17"/>
    </row>
    <row r="36289" spans="22:22" x14ac:dyDescent="0.35">
      <c r="V36289" s="17"/>
    </row>
    <row r="36290" spans="22:22" x14ac:dyDescent="0.35">
      <c r="V36290" s="17"/>
    </row>
    <row r="36291" spans="22:22" x14ac:dyDescent="0.35">
      <c r="V36291" s="17"/>
    </row>
    <row r="36292" spans="22:22" x14ac:dyDescent="0.35">
      <c r="V36292" s="17"/>
    </row>
    <row r="36293" spans="22:22" x14ac:dyDescent="0.35">
      <c r="V36293" s="17"/>
    </row>
    <row r="36294" spans="22:22" x14ac:dyDescent="0.35">
      <c r="V36294" s="17"/>
    </row>
    <row r="36295" spans="22:22" x14ac:dyDescent="0.35">
      <c r="V36295" s="17"/>
    </row>
    <row r="36296" spans="22:22" x14ac:dyDescent="0.35">
      <c r="V36296" s="17"/>
    </row>
    <row r="36297" spans="22:22" x14ac:dyDescent="0.35">
      <c r="V36297" s="17"/>
    </row>
    <row r="36298" spans="22:22" x14ac:dyDescent="0.35">
      <c r="V36298" s="17"/>
    </row>
    <row r="36299" spans="22:22" x14ac:dyDescent="0.35">
      <c r="V36299" s="17"/>
    </row>
    <row r="36300" spans="22:22" x14ac:dyDescent="0.35">
      <c r="V36300" s="17"/>
    </row>
    <row r="36301" spans="22:22" x14ac:dyDescent="0.35">
      <c r="V36301" s="17"/>
    </row>
    <row r="36302" spans="22:22" x14ac:dyDescent="0.35">
      <c r="V36302" s="17"/>
    </row>
    <row r="36303" spans="22:22" x14ac:dyDescent="0.35">
      <c r="V36303" s="17"/>
    </row>
    <row r="36304" spans="22:22" x14ac:dyDescent="0.35">
      <c r="V36304" s="17"/>
    </row>
    <row r="36305" spans="22:22" x14ac:dyDescent="0.35">
      <c r="V36305" s="17"/>
    </row>
    <row r="36306" spans="22:22" x14ac:dyDescent="0.35">
      <c r="V36306" s="17"/>
    </row>
    <row r="36307" spans="22:22" x14ac:dyDescent="0.35">
      <c r="V36307" s="17"/>
    </row>
    <row r="36308" spans="22:22" x14ac:dyDescent="0.35">
      <c r="V36308" s="17"/>
    </row>
    <row r="36309" spans="22:22" x14ac:dyDescent="0.35">
      <c r="V36309" s="17"/>
    </row>
    <row r="36310" spans="22:22" x14ac:dyDescent="0.35">
      <c r="V36310" s="17"/>
    </row>
    <row r="36311" spans="22:22" x14ac:dyDescent="0.35">
      <c r="V36311" s="17"/>
    </row>
    <row r="36312" spans="22:22" x14ac:dyDescent="0.35">
      <c r="V36312" s="17"/>
    </row>
    <row r="36313" spans="22:22" x14ac:dyDescent="0.35">
      <c r="V36313" s="17"/>
    </row>
    <row r="36314" spans="22:22" x14ac:dyDescent="0.35">
      <c r="V36314" s="17"/>
    </row>
    <row r="36315" spans="22:22" x14ac:dyDescent="0.35">
      <c r="V36315" s="17"/>
    </row>
    <row r="36316" spans="22:22" x14ac:dyDescent="0.35">
      <c r="V36316" s="17"/>
    </row>
    <row r="36317" spans="22:22" x14ac:dyDescent="0.35">
      <c r="V36317" s="17"/>
    </row>
    <row r="36318" spans="22:22" x14ac:dyDescent="0.35">
      <c r="V36318" s="17"/>
    </row>
    <row r="36319" spans="22:22" x14ac:dyDescent="0.35">
      <c r="V36319" s="17"/>
    </row>
    <row r="36320" spans="22:22" x14ac:dyDescent="0.35">
      <c r="V36320" s="17"/>
    </row>
    <row r="36321" spans="22:22" x14ac:dyDescent="0.35">
      <c r="V36321" s="17"/>
    </row>
    <row r="36322" spans="22:22" x14ac:dyDescent="0.35">
      <c r="V36322" s="17"/>
    </row>
    <row r="36323" spans="22:22" x14ac:dyDescent="0.35">
      <c r="V36323" s="17"/>
    </row>
    <row r="36324" spans="22:22" x14ac:dyDescent="0.35">
      <c r="V36324" s="17"/>
    </row>
    <row r="36325" spans="22:22" x14ac:dyDescent="0.35">
      <c r="V36325" s="17"/>
    </row>
    <row r="36326" spans="22:22" x14ac:dyDescent="0.35">
      <c r="V36326" s="17"/>
    </row>
    <row r="36327" spans="22:22" x14ac:dyDescent="0.35">
      <c r="V36327" s="17"/>
    </row>
    <row r="36328" spans="22:22" x14ac:dyDescent="0.35">
      <c r="V36328" s="17"/>
    </row>
    <row r="36329" spans="22:22" x14ac:dyDescent="0.35">
      <c r="V36329" s="17"/>
    </row>
    <row r="36330" spans="22:22" x14ac:dyDescent="0.35">
      <c r="V36330" s="17"/>
    </row>
    <row r="36331" spans="22:22" x14ac:dyDescent="0.35">
      <c r="V36331" s="17"/>
    </row>
    <row r="36332" spans="22:22" x14ac:dyDescent="0.35">
      <c r="V36332" s="17"/>
    </row>
    <row r="36333" spans="22:22" x14ac:dyDescent="0.35">
      <c r="V36333" s="17"/>
    </row>
    <row r="36334" spans="22:22" x14ac:dyDescent="0.35">
      <c r="V36334" s="17"/>
    </row>
    <row r="36335" spans="22:22" x14ac:dyDescent="0.35">
      <c r="V36335" s="17"/>
    </row>
    <row r="36336" spans="22:22" x14ac:dyDescent="0.35">
      <c r="V36336" s="17"/>
    </row>
    <row r="36337" spans="22:22" x14ac:dyDescent="0.35">
      <c r="V36337" s="17"/>
    </row>
    <row r="36338" spans="22:22" x14ac:dyDescent="0.35">
      <c r="V36338" s="17"/>
    </row>
    <row r="36339" spans="22:22" x14ac:dyDescent="0.35">
      <c r="V36339" s="17"/>
    </row>
    <row r="36340" spans="22:22" x14ac:dyDescent="0.35">
      <c r="V36340" s="17"/>
    </row>
    <row r="36341" spans="22:22" x14ac:dyDescent="0.35">
      <c r="V36341" s="17"/>
    </row>
    <row r="36342" spans="22:22" x14ac:dyDescent="0.35">
      <c r="V36342" s="17"/>
    </row>
    <row r="36343" spans="22:22" x14ac:dyDescent="0.35">
      <c r="V36343" s="17"/>
    </row>
    <row r="36344" spans="22:22" x14ac:dyDescent="0.35">
      <c r="V36344" s="17"/>
    </row>
    <row r="36345" spans="22:22" x14ac:dyDescent="0.35">
      <c r="V36345" s="17"/>
    </row>
    <row r="36346" spans="22:22" x14ac:dyDescent="0.35">
      <c r="V36346" s="17"/>
    </row>
    <row r="36347" spans="22:22" x14ac:dyDescent="0.35">
      <c r="V36347" s="17"/>
    </row>
    <row r="36348" spans="22:22" x14ac:dyDescent="0.35">
      <c r="V36348" s="17"/>
    </row>
    <row r="36349" spans="22:22" x14ac:dyDescent="0.35">
      <c r="V36349" s="17"/>
    </row>
    <row r="36350" spans="22:22" x14ac:dyDescent="0.35">
      <c r="V36350" s="17"/>
    </row>
    <row r="36351" spans="22:22" x14ac:dyDescent="0.35">
      <c r="V36351" s="17"/>
    </row>
    <row r="36352" spans="22:22" x14ac:dyDescent="0.35">
      <c r="V36352" s="17"/>
    </row>
    <row r="36353" spans="22:22" x14ac:dyDescent="0.35">
      <c r="V36353" s="17"/>
    </row>
    <row r="36354" spans="22:22" x14ac:dyDescent="0.35">
      <c r="V36354" s="17"/>
    </row>
    <row r="36355" spans="22:22" x14ac:dyDescent="0.35">
      <c r="V36355" s="17"/>
    </row>
    <row r="36356" spans="22:22" x14ac:dyDescent="0.35">
      <c r="V36356" s="17"/>
    </row>
    <row r="36357" spans="22:22" x14ac:dyDescent="0.35">
      <c r="V36357" s="17"/>
    </row>
    <row r="36358" spans="22:22" x14ac:dyDescent="0.35">
      <c r="V36358" s="17"/>
    </row>
    <row r="36359" spans="22:22" x14ac:dyDescent="0.35">
      <c r="V36359" s="17"/>
    </row>
    <row r="36360" spans="22:22" x14ac:dyDescent="0.35">
      <c r="V36360" s="17"/>
    </row>
    <row r="36361" spans="22:22" x14ac:dyDescent="0.35">
      <c r="V36361" s="17"/>
    </row>
    <row r="36362" spans="22:22" x14ac:dyDescent="0.35">
      <c r="V36362" s="17"/>
    </row>
    <row r="36363" spans="22:22" x14ac:dyDescent="0.35">
      <c r="V36363" s="17"/>
    </row>
    <row r="36364" spans="22:22" x14ac:dyDescent="0.35">
      <c r="V36364" s="17"/>
    </row>
    <row r="36365" spans="22:22" x14ac:dyDescent="0.35">
      <c r="V36365" s="17"/>
    </row>
    <row r="36366" spans="22:22" x14ac:dyDescent="0.35">
      <c r="V36366" s="17"/>
    </row>
    <row r="36367" spans="22:22" x14ac:dyDescent="0.35">
      <c r="V36367" s="17"/>
    </row>
    <row r="36368" spans="22:22" x14ac:dyDescent="0.35">
      <c r="V36368" s="17"/>
    </row>
    <row r="36369" spans="22:22" x14ac:dyDescent="0.35">
      <c r="V36369" s="17"/>
    </row>
    <row r="36370" spans="22:22" x14ac:dyDescent="0.35">
      <c r="V36370" s="17"/>
    </row>
    <row r="36371" spans="22:22" x14ac:dyDescent="0.35">
      <c r="V36371" s="17"/>
    </row>
    <row r="36372" spans="22:22" x14ac:dyDescent="0.35">
      <c r="V36372" s="17"/>
    </row>
    <row r="36373" spans="22:22" x14ac:dyDescent="0.35">
      <c r="V36373" s="17"/>
    </row>
    <row r="36374" spans="22:22" x14ac:dyDescent="0.35">
      <c r="V36374" s="17"/>
    </row>
    <row r="36375" spans="22:22" x14ac:dyDescent="0.35">
      <c r="V36375" s="17"/>
    </row>
    <row r="36376" spans="22:22" x14ac:dyDescent="0.35">
      <c r="V36376" s="17"/>
    </row>
    <row r="36377" spans="22:22" x14ac:dyDescent="0.35">
      <c r="V36377" s="17"/>
    </row>
    <row r="36378" spans="22:22" x14ac:dyDescent="0.35">
      <c r="V36378" s="17"/>
    </row>
    <row r="36379" spans="22:22" x14ac:dyDescent="0.35">
      <c r="V36379" s="17"/>
    </row>
    <row r="36380" spans="22:22" x14ac:dyDescent="0.35">
      <c r="V36380" s="17"/>
    </row>
    <row r="36381" spans="22:22" x14ac:dyDescent="0.35">
      <c r="V36381" s="17"/>
    </row>
    <row r="36382" spans="22:22" x14ac:dyDescent="0.35">
      <c r="V36382" s="17"/>
    </row>
    <row r="36383" spans="22:22" x14ac:dyDescent="0.35">
      <c r="V36383" s="17"/>
    </row>
    <row r="36384" spans="22:22" x14ac:dyDescent="0.35">
      <c r="V36384" s="17"/>
    </row>
    <row r="36385" spans="22:22" x14ac:dyDescent="0.35">
      <c r="V36385" s="17"/>
    </row>
    <row r="36386" spans="22:22" x14ac:dyDescent="0.35">
      <c r="V36386" s="17"/>
    </row>
    <row r="36387" spans="22:22" x14ac:dyDescent="0.35">
      <c r="V36387" s="17"/>
    </row>
    <row r="36388" spans="22:22" x14ac:dyDescent="0.35">
      <c r="V36388" s="17"/>
    </row>
    <row r="36389" spans="22:22" x14ac:dyDescent="0.35">
      <c r="V36389" s="17"/>
    </row>
    <row r="36390" spans="22:22" x14ac:dyDescent="0.35">
      <c r="V36390" s="17"/>
    </row>
    <row r="36391" spans="22:22" x14ac:dyDescent="0.35">
      <c r="V36391" s="17"/>
    </row>
    <row r="36392" spans="22:22" x14ac:dyDescent="0.35">
      <c r="V36392" s="17"/>
    </row>
    <row r="36393" spans="22:22" x14ac:dyDescent="0.35">
      <c r="V36393" s="17"/>
    </row>
    <row r="36394" spans="22:22" x14ac:dyDescent="0.35">
      <c r="V36394" s="17"/>
    </row>
    <row r="36395" spans="22:22" x14ac:dyDescent="0.35">
      <c r="V36395" s="17"/>
    </row>
    <row r="36396" spans="22:22" x14ac:dyDescent="0.35">
      <c r="V36396" s="17"/>
    </row>
    <row r="36397" spans="22:22" x14ac:dyDescent="0.35">
      <c r="V36397" s="17"/>
    </row>
    <row r="36398" spans="22:22" x14ac:dyDescent="0.35">
      <c r="V36398" s="17"/>
    </row>
    <row r="36399" spans="22:22" x14ac:dyDescent="0.35">
      <c r="V36399" s="17"/>
    </row>
    <row r="36400" spans="22:22" x14ac:dyDescent="0.35">
      <c r="V36400" s="17"/>
    </row>
    <row r="36401" spans="22:22" x14ac:dyDescent="0.35">
      <c r="V36401" s="17"/>
    </row>
    <row r="36402" spans="22:22" x14ac:dyDescent="0.35">
      <c r="V36402" s="17"/>
    </row>
    <row r="36403" spans="22:22" x14ac:dyDescent="0.35">
      <c r="V36403" s="17"/>
    </row>
    <row r="36404" spans="22:22" x14ac:dyDescent="0.35">
      <c r="V36404" s="17"/>
    </row>
    <row r="36405" spans="22:22" x14ac:dyDescent="0.35">
      <c r="V36405" s="17"/>
    </row>
    <row r="36406" spans="22:22" x14ac:dyDescent="0.35">
      <c r="V36406" s="17"/>
    </row>
    <row r="36407" spans="22:22" x14ac:dyDescent="0.35">
      <c r="V36407" s="17"/>
    </row>
    <row r="36408" spans="22:22" x14ac:dyDescent="0.35">
      <c r="V36408" s="17"/>
    </row>
    <row r="36409" spans="22:22" x14ac:dyDescent="0.35">
      <c r="V36409" s="17"/>
    </row>
    <row r="36410" spans="22:22" x14ac:dyDescent="0.35">
      <c r="V36410" s="17"/>
    </row>
    <row r="36411" spans="22:22" x14ac:dyDescent="0.35">
      <c r="V36411" s="17"/>
    </row>
    <row r="36412" spans="22:22" x14ac:dyDescent="0.35">
      <c r="V36412" s="17"/>
    </row>
    <row r="36413" spans="22:22" x14ac:dyDescent="0.35">
      <c r="V36413" s="17"/>
    </row>
    <row r="36414" spans="22:22" x14ac:dyDescent="0.35">
      <c r="V36414" s="17"/>
    </row>
    <row r="36415" spans="22:22" x14ac:dyDescent="0.35">
      <c r="V36415" s="17"/>
    </row>
    <row r="36416" spans="22:22" x14ac:dyDescent="0.35">
      <c r="V36416" s="17"/>
    </row>
    <row r="36417" spans="22:22" x14ac:dyDescent="0.35">
      <c r="V36417" s="17"/>
    </row>
    <row r="36418" spans="22:22" x14ac:dyDescent="0.35">
      <c r="V36418" s="17"/>
    </row>
    <row r="36419" spans="22:22" x14ac:dyDescent="0.35">
      <c r="V36419" s="17"/>
    </row>
    <row r="36420" spans="22:22" x14ac:dyDescent="0.35">
      <c r="V36420" s="17"/>
    </row>
    <row r="36421" spans="22:22" x14ac:dyDescent="0.35">
      <c r="V36421" s="17"/>
    </row>
    <row r="36422" spans="22:22" x14ac:dyDescent="0.35">
      <c r="V36422" s="17"/>
    </row>
    <row r="36423" spans="22:22" x14ac:dyDescent="0.35">
      <c r="V36423" s="17"/>
    </row>
    <row r="36424" spans="22:22" x14ac:dyDescent="0.35">
      <c r="V36424" s="17"/>
    </row>
    <row r="36425" spans="22:22" x14ac:dyDescent="0.35">
      <c r="V36425" s="17"/>
    </row>
    <row r="36426" spans="22:22" x14ac:dyDescent="0.35">
      <c r="V36426" s="17"/>
    </row>
    <row r="36427" spans="22:22" x14ac:dyDescent="0.35">
      <c r="V36427" s="17"/>
    </row>
    <row r="36428" spans="22:22" x14ac:dyDescent="0.35">
      <c r="V36428" s="17"/>
    </row>
    <row r="36429" spans="22:22" x14ac:dyDescent="0.35">
      <c r="V36429" s="17"/>
    </row>
    <row r="36430" spans="22:22" x14ac:dyDescent="0.35">
      <c r="V36430" s="17"/>
    </row>
    <row r="36431" spans="22:22" x14ac:dyDescent="0.35">
      <c r="V36431" s="17"/>
    </row>
    <row r="36432" spans="22:22" x14ac:dyDescent="0.35">
      <c r="V36432" s="17"/>
    </row>
    <row r="36433" spans="22:22" x14ac:dyDescent="0.35">
      <c r="V36433" s="17"/>
    </row>
    <row r="36434" spans="22:22" x14ac:dyDescent="0.35">
      <c r="V36434" s="17"/>
    </row>
    <row r="36435" spans="22:22" x14ac:dyDescent="0.35">
      <c r="V36435" s="17"/>
    </row>
    <row r="36436" spans="22:22" x14ac:dyDescent="0.35">
      <c r="V36436" s="17"/>
    </row>
    <row r="36437" spans="22:22" x14ac:dyDescent="0.35">
      <c r="V36437" s="17"/>
    </row>
    <row r="36438" spans="22:22" x14ac:dyDescent="0.35">
      <c r="V36438" s="17"/>
    </row>
    <row r="36439" spans="22:22" x14ac:dyDescent="0.35">
      <c r="V36439" s="17"/>
    </row>
    <row r="36440" spans="22:22" x14ac:dyDescent="0.35">
      <c r="V36440" s="17"/>
    </row>
    <row r="36441" spans="22:22" x14ac:dyDescent="0.35">
      <c r="V36441" s="17"/>
    </row>
    <row r="36442" spans="22:22" x14ac:dyDescent="0.35">
      <c r="V36442" s="17"/>
    </row>
    <row r="36443" spans="22:22" x14ac:dyDescent="0.35">
      <c r="V36443" s="17"/>
    </row>
    <row r="36444" spans="22:22" x14ac:dyDescent="0.35">
      <c r="V36444" s="17"/>
    </row>
    <row r="36445" spans="22:22" x14ac:dyDescent="0.35">
      <c r="V36445" s="17"/>
    </row>
    <row r="36446" spans="22:22" x14ac:dyDescent="0.35">
      <c r="V36446" s="17"/>
    </row>
    <row r="36447" spans="22:22" x14ac:dyDescent="0.35">
      <c r="V36447" s="17"/>
    </row>
    <row r="36448" spans="22:22" x14ac:dyDescent="0.35">
      <c r="V36448" s="17"/>
    </row>
    <row r="36449" spans="22:22" x14ac:dyDescent="0.35">
      <c r="V36449" s="17"/>
    </row>
    <row r="36450" spans="22:22" x14ac:dyDescent="0.35">
      <c r="V36450" s="17"/>
    </row>
    <row r="36451" spans="22:22" x14ac:dyDescent="0.35">
      <c r="V36451" s="17"/>
    </row>
    <row r="36452" spans="22:22" x14ac:dyDescent="0.35">
      <c r="V36452" s="17"/>
    </row>
    <row r="36453" spans="22:22" x14ac:dyDescent="0.35">
      <c r="V36453" s="17"/>
    </row>
    <row r="36454" spans="22:22" x14ac:dyDescent="0.35">
      <c r="V36454" s="17"/>
    </row>
    <row r="36455" spans="22:22" x14ac:dyDescent="0.35">
      <c r="V36455" s="17"/>
    </row>
    <row r="36456" spans="22:22" x14ac:dyDescent="0.35">
      <c r="V36456" s="17"/>
    </row>
    <row r="36457" spans="22:22" x14ac:dyDescent="0.35">
      <c r="V36457" s="17"/>
    </row>
    <row r="36458" spans="22:22" x14ac:dyDescent="0.35">
      <c r="V36458" s="17"/>
    </row>
    <row r="36459" spans="22:22" x14ac:dyDescent="0.35">
      <c r="V36459" s="17"/>
    </row>
    <row r="36460" spans="22:22" x14ac:dyDescent="0.35">
      <c r="V36460" s="17"/>
    </row>
    <row r="36461" spans="22:22" x14ac:dyDescent="0.35">
      <c r="V36461" s="17"/>
    </row>
    <row r="36462" spans="22:22" x14ac:dyDescent="0.35">
      <c r="V36462" s="17"/>
    </row>
    <row r="36463" spans="22:22" x14ac:dyDescent="0.35">
      <c r="V36463" s="17"/>
    </row>
    <row r="36464" spans="22:22" x14ac:dyDescent="0.35">
      <c r="V36464" s="17"/>
    </row>
    <row r="36465" spans="22:22" x14ac:dyDescent="0.35">
      <c r="V36465" s="17"/>
    </row>
    <row r="36466" spans="22:22" x14ac:dyDescent="0.35">
      <c r="V36466" s="17"/>
    </row>
    <row r="36467" spans="22:22" x14ac:dyDescent="0.35">
      <c r="V36467" s="17"/>
    </row>
    <row r="36468" spans="22:22" x14ac:dyDescent="0.35">
      <c r="V36468" s="17"/>
    </row>
    <row r="36469" spans="22:22" x14ac:dyDescent="0.35">
      <c r="V36469" s="17"/>
    </row>
    <row r="36470" spans="22:22" x14ac:dyDescent="0.35">
      <c r="V36470" s="17"/>
    </row>
    <row r="36471" spans="22:22" x14ac:dyDescent="0.35">
      <c r="V36471" s="17"/>
    </row>
    <row r="36472" spans="22:22" x14ac:dyDescent="0.35">
      <c r="V36472" s="17"/>
    </row>
    <row r="36473" spans="22:22" x14ac:dyDescent="0.35">
      <c r="V36473" s="17"/>
    </row>
    <row r="36474" spans="22:22" x14ac:dyDescent="0.35">
      <c r="V36474" s="17"/>
    </row>
    <row r="36475" spans="22:22" x14ac:dyDescent="0.35">
      <c r="V36475" s="17"/>
    </row>
    <row r="36476" spans="22:22" x14ac:dyDescent="0.35">
      <c r="V36476" s="17"/>
    </row>
    <row r="36477" spans="22:22" x14ac:dyDescent="0.35">
      <c r="V36477" s="17"/>
    </row>
    <row r="36478" spans="22:22" x14ac:dyDescent="0.35">
      <c r="V36478" s="17"/>
    </row>
    <row r="36479" spans="22:22" x14ac:dyDescent="0.35">
      <c r="V36479" s="17"/>
    </row>
    <row r="36480" spans="22:22" x14ac:dyDescent="0.35">
      <c r="V36480" s="17"/>
    </row>
    <row r="36481" spans="22:22" x14ac:dyDescent="0.35">
      <c r="V36481" s="17"/>
    </row>
    <row r="36482" spans="22:22" x14ac:dyDescent="0.35">
      <c r="V36482" s="17"/>
    </row>
    <row r="36483" spans="22:22" x14ac:dyDescent="0.35">
      <c r="V36483" s="17"/>
    </row>
    <row r="36484" spans="22:22" x14ac:dyDescent="0.35">
      <c r="V36484" s="17"/>
    </row>
    <row r="36485" spans="22:22" x14ac:dyDescent="0.35">
      <c r="V36485" s="17"/>
    </row>
    <row r="36486" spans="22:22" x14ac:dyDescent="0.35">
      <c r="V36486" s="17"/>
    </row>
    <row r="36487" spans="22:22" x14ac:dyDescent="0.35">
      <c r="V36487" s="17"/>
    </row>
    <row r="36488" spans="22:22" x14ac:dyDescent="0.35">
      <c r="V36488" s="17"/>
    </row>
    <row r="36489" spans="22:22" x14ac:dyDescent="0.35">
      <c r="V36489" s="17"/>
    </row>
    <row r="36490" spans="22:22" x14ac:dyDescent="0.35">
      <c r="V36490" s="17"/>
    </row>
    <row r="36491" spans="22:22" x14ac:dyDescent="0.35">
      <c r="V36491" s="17"/>
    </row>
    <row r="36492" spans="22:22" x14ac:dyDescent="0.35">
      <c r="V36492" s="17"/>
    </row>
    <row r="36493" spans="22:22" x14ac:dyDescent="0.35">
      <c r="V36493" s="17"/>
    </row>
    <row r="36494" spans="22:22" x14ac:dyDescent="0.35">
      <c r="V36494" s="17"/>
    </row>
    <row r="36495" spans="22:22" x14ac:dyDescent="0.35">
      <c r="V36495" s="17"/>
    </row>
    <row r="36496" spans="22:22" x14ac:dyDescent="0.35">
      <c r="V36496" s="17"/>
    </row>
    <row r="36497" spans="22:22" x14ac:dyDescent="0.35">
      <c r="V36497" s="17"/>
    </row>
    <row r="36498" spans="22:22" x14ac:dyDescent="0.35">
      <c r="V36498" s="17"/>
    </row>
    <row r="36499" spans="22:22" x14ac:dyDescent="0.35">
      <c r="V36499" s="17"/>
    </row>
    <row r="36500" spans="22:22" x14ac:dyDescent="0.35">
      <c r="V36500" s="17"/>
    </row>
    <row r="36501" spans="22:22" x14ac:dyDescent="0.35">
      <c r="V36501" s="17"/>
    </row>
    <row r="36502" spans="22:22" x14ac:dyDescent="0.35">
      <c r="V36502" s="17"/>
    </row>
    <row r="36503" spans="22:22" x14ac:dyDescent="0.35">
      <c r="V36503" s="17"/>
    </row>
    <row r="36504" spans="22:22" x14ac:dyDescent="0.35">
      <c r="V36504" s="17"/>
    </row>
    <row r="36505" spans="22:22" x14ac:dyDescent="0.35">
      <c r="V36505" s="17"/>
    </row>
    <row r="36506" spans="22:22" x14ac:dyDescent="0.35">
      <c r="V36506" s="17"/>
    </row>
    <row r="36507" spans="22:22" x14ac:dyDescent="0.35">
      <c r="V36507" s="17"/>
    </row>
    <row r="36508" spans="22:22" x14ac:dyDescent="0.35">
      <c r="V36508" s="17"/>
    </row>
    <row r="36509" spans="22:22" x14ac:dyDescent="0.35">
      <c r="V36509" s="17"/>
    </row>
    <row r="36510" spans="22:22" x14ac:dyDescent="0.35">
      <c r="V36510" s="17"/>
    </row>
    <row r="36511" spans="22:22" x14ac:dyDescent="0.35">
      <c r="V36511" s="17"/>
    </row>
    <row r="36512" spans="22:22" x14ac:dyDescent="0.35">
      <c r="V36512" s="17"/>
    </row>
    <row r="36513" spans="22:22" x14ac:dyDescent="0.35">
      <c r="V36513" s="17"/>
    </row>
    <row r="36514" spans="22:22" x14ac:dyDescent="0.35">
      <c r="V36514" s="17"/>
    </row>
    <row r="36515" spans="22:22" x14ac:dyDescent="0.35">
      <c r="V36515" s="17"/>
    </row>
    <row r="36516" spans="22:22" x14ac:dyDescent="0.35">
      <c r="V36516" s="17"/>
    </row>
    <row r="36517" spans="22:22" x14ac:dyDescent="0.35">
      <c r="V36517" s="17"/>
    </row>
    <row r="36518" spans="22:22" x14ac:dyDescent="0.35">
      <c r="V36518" s="17"/>
    </row>
    <row r="36519" spans="22:22" x14ac:dyDescent="0.35">
      <c r="V36519" s="17"/>
    </row>
    <row r="36520" spans="22:22" x14ac:dyDescent="0.35">
      <c r="V36520" s="17"/>
    </row>
    <row r="36521" spans="22:22" x14ac:dyDescent="0.35">
      <c r="V36521" s="17"/>
    </row>
    <row r="36522" spans="22:22" x14ac:dyDescent="0.35">
      <c r="V36522" s="17"/>
    </row>
    <row r="36523" spans="22:22" x14ac:dyDescent="0.35">
      <c r="V36523" s="17"/>
    </row>
    <row r="36524" spans="22:22" x14ac:dyDescent="0.35">
      <c r="V36524" s="17"/>
    </row>
    <row r="36525" spans="22:22" x14ac:dyDescent="0.35">
      <c r="V36525" s="17"/>
    </row>
    <row r="36526" spans="22:22" x14ac:dyDescent="0.35">
      <c r="V36526" s="17"/>
    </row>
    <row r="36527" spans="22:22" x14ac:dyDescent="0.35">
      <c r="V36527" s="17"/>
    </row>
    <row r="36528" spans="22:22" x14ac:dyDescent="0.35">
      <c r="V36528" s="17"/>
    </row>
    <row r="36529" spans="22:22" x14ac:dyDescent="0.35">
      <c r="V36529" s="17"/>
    </row>
    <row r="36530" spans="22:22" x14ac:dyDescent="0.35">
      <c r="V36530" s="17"/>
    </row>
    <row r="36531" spans="22:22" x14ac:dyDescent="0.35">
      <c r="V36531" s="17"/>
    </row>
    <row r="36532" spans="22:22" x14ac:dyDescent="0.35">
      <c r="V36532" s="17"/>
    </row>
    <row r="36533" spans="22:22" x14ac:dyDescent="0.35">
      <c r="V36533" s="17"/>
    </row>
    <row r="36534" spans="22:22" x14ac:dyDescent="0.35">
      <c r="V36534" s="17"/>
    </row>
    <row r="36535" spans="22:22" x14ac:dyDescent="0.35">
      <c r="V36535" s="17"/>
    </row>
    <row r="36536" spans="22:22" x14ac:dyDescent="0.35">
      <c r="V36536" s="17"/>
    </row>
    <row r="36537" spans="22:22" x14ac:dyDescent="0.35">
      <c r="V36537" s="17"/>
    </row>
    <row r="36538" spans="22:22" x14ac:dyDescent="0.35">
      <c r="V36538" s="17"/>
    </row>
    <row r="36539" spans="22:22" x14ac:dyDescent="0.35">
      <c r="V36539" s="17"/>
    </row>
    <row r="36540" spans="22:22" x14ac:dyDescent="0.35">
      <c r="V36540" s="17"/>
    </row>
    <row r="36541" spans="22:22" x14ac:dyDescent="0.35">
      <c r="V36541" s="17"/>
    </row>
    <row r="36542" spans="22:22" x14ac:dyDescent="0.35">
      <c r="V36542" s="17"/>
    </row>
    <row r="36543" spans="22:22" x14ac:dyDescent="0.35">
      <c r="V36543" s="17"/>
    </row>
    <row r="36544" spans="22:22" x14ac:dyDescent="0.35">
      <c r="V36544" s="17"/>
    </row>
    <row r="36545" spans="22:22" x14ac:dyDescent="0.35">
      <c r="V36545" s="17"/>
    </row>
    <row r="36546" spans="22:22" x14ac:dyDescent="0.35">
      <c r="V36546" s="17"/>
    </row>
    <row r="36547" spans="22:22" x14ac:dyDescent="0.35">
      <c r="V36547" s="17"/>
    </row>
    <row r="36548" spans="22:22" x14ac:dyDescent="0.35">
      <c r="V36548" s="17"/>
    </row>
    <row r="36549" spans="22:22" x14ac:dyDescent="0.35">
      <c r="V36549" s="17"/>
    </row>
    <row r="36550" spans="22:22" x14ac:dyDescent="0.35">
      <c r="V36550" s="17"/>
    </row>
    <row r="36551" spans="22:22" x14ac:dyDescent="0.35">
      <c r="V36551" s="17"/>
    </row>
    <row r="36552" spans="22:22" x14ac:dyDescent="0.35">
      <c r="V36552" s="17"/>
    </row>
    <row r="36553" spans="22:22" x14ac:dyDescent="0.35">
      <c r="V36553" s="17"/>
    </row>
    <row r="36554" spans="22:22" x14ac:dyDescent="0.35">
      <c r="V36554" s="17"/>
    </row>
    <row r="36555" spans="22:22" x14ac:dyDescent="0.35">
      <c r="V36555" s="17"/>
    </row>
    <row r="36556" spans="22:22" x14ac:dyDescent="0.35">
      <c r="V36556" s="17"/>
    </row>
    <row r="36557" spans="22:22" x14ac:dyDescent="0.35">
      <c r="V36557" s="17"/>
    </row>
    <row r="36558" spans="22:22" x14ac:dyDescent="0.35">
      <c r="V36558" s="17"/>
    </row>
    <row r="36559" spans="22:22" x14ac:dyDescent="0.35">
      <c r="V36559" s="17"/>
    </row>
    <row r="36560" spans="22:22" x14ac:dyDescent="0.35">
      <c r="V36560" s="17"/>
    </row>
    <row r="36561" spans="22:22" x14ac:dyDescent="0.35">
      <c r="V36561" s="17"/>
    </row>
    <row r="36562" spans="22:22" x14ac:dyDescent="0.35">
      <c r="V36562" s="17"/>
    </row>
    <row r="36563" spans="22:22" x14ac:dyDescent="0.35">
      <c r="V36563" s="17"/>
    </row>
    <row r="36564" spans="22:22" x14ac:dyDescent="0.35">
      <c r="V36564" s="17"/>
    </row>
    <row r="36565" spans="22:22" x14ac:dyDescent="0.35">
      <c r="V36565" s="17"/>
    </row>
    <row r="36566" spans="22:22" x14ac:dyDescent="0.35">
      <c r="V36566" s="17"/>
    </row>
    <row r="36567" spans="22:22" x14ac:dyDescent="0.35">
      <c r="V36567" s="17"/>
    </row>
    <row r="36568" spans="22:22" x14ac:dyDescent="0.35">
      <c r="V36568" s="17"/>
    </row>
    <row r="36569" spans="22:22" x14ac:dyDescent="0.35">
      <c r="V36569" s="17"/>
    </row>
    <row r="36570" spans="22:22" x14ac:dyDescent="0.35">
      <c r="V36570" s="17"/>
    </row>
    <row r="36571" spans="22:22" x14ac:dyDescent="0.35">
      <c r="V36571" s="17"/>
    </row>
    <row r="36572" spans="22:22" x14ac:dyDescent="0.35">
      <c r="V36572" s="17"/>
    </row>
    <row r="36573" spans="22:22" x14ac:dyDescent="0.35">
      <c r="V36573" s="17"/>
    </row>
    <row r="36574" spans="22:22" x14ac:dyDescent="0.35">
      <c r="V36574" s="17"/>
    </row>
    <row r="36575" spans="22:22" x14ac:dyDescent="0.35">
      <c r="V36575" s="17"/>
    </row>
    <row r="36576" spans="22:22" x14ac:dyDescent="0.35">
      <c r="V36576" s="17"/>
    </row>
    <row r="36577" spans="22:22" x14ac:dyDescent="0.35">
      <c r="V36577" s="17"/>
    </row>
    <row r="36578" spans="22:22" x14ac:dyDescent="0.35">
      <c r="V36578" s="17"/>
    </row>
    <row r="36579" spans="22:22" x14ac:dyDescent="0.35">
      <c r="V36579" s="17"/>
    </row>
    <row r="36580" spans="22:22" x14ac:dyDescent="0.35">
      <c r="V36580" s="17"/>
    </row>
    <row r="36581" spans="22:22" x14ac:dyDescent="0.35">
      <c r="V36581" s="17"/>
    </row>
    <row r="36582" spans="22:22" x14ac:dyDescent="0.35">
      <c r="V36582" s="17"/>
    </row>
    <row r="36583" spans="22:22" x14ac:dyDescent="0.35">
      <c r="V36583" s="17"/>
    </row>
    <row r="36584" spans="22:22" x14ac:dyDescent="0.35">
      <c r="V36584" s="17"/>
    </row>
    <row r="36585" spans="22:22" x14ac:dyDescent="0.35">
      <c r="V36585" s="17"/>
    </row>
    <row r="36586" spans="22:22" x14ac:dyDescent="0.35">
      <c r="V36586" s="17"/>
    </row>
    <row r="36587" spans="22:22" x14ac:dyDescent="0.35">
      <c r="V36587" s="17"/>
    </row>
    <row r="36588" spans="22:22" x14ac:dyDescent="0.35">
      <c r="V36588" s="17"/>
    </row>
    <row r="36589" spans="22:22" x14ac:dyDescent="0.35">
      <c r="V36589" s="17"/>
    </row>
    <row r="36590" spans="22:22" x14ac:dyDescent="0.35">
      <c r="V36590" s="17"/>
    </row>
    <row r="36591" spans="22:22" x14ac:dyDescent="0.35">
      <c r="V36591" s="17"/>
    </row>
    <row r="36592" spans="22:22" x14ac:dyDescent="0.35">
      <c r="V36592" s="17"/>
    </row>
    <row r="36593" spans="22:22" x14ac:dyDescent="0.35">
      <c r="V36593" s="17"/>
    </row>
    <row r="36594" spans="22:22" x14ac:dyDescent="0.35">
      <c r="V36594" s="17"/>
    </row>
    <row r="36595" spans="22:22" x14ac:dyDescent="0.35">
      <c r="V36595" s="17"/>
    </row>
    <row r="36596" spans="22:22" x14ac:dyDescent="0.35">
      <c r="V36596" s="17"/>
    </row>
    <row r="36597" spans="22:22" x14ac:dyDescent="0.35">
      <c r="V36597" s="17"/>
    </row>
    <row r="36598" spans="22:22" x14ac:dyDescent="0.35">
      <c r="V36598" s="17"/>
    </row>
    <row r="36599" spans="22:22" x14ac:dyDescent="0.35">
      <c r="V36599" s="17"/>
    </row>
    <row r="36600" spans="22:22" x14ac:dyDescent="0.35">
      <c r="V36600" s="17"/>
    </row>
    <row r="36601" spans="22:22" x14ac:dyDescent="0.35">
      <c r="V36601" s="17"/>
    </row>
    <row r="36602" spans="22:22" x14ac:dyDescent="0.35">
      <c r="V36602" s="17"/>
    </row>
    <row r="36603" spans="22:22" x14ac:dyDescent="0.35">
      <c r="V36603" s="17"/>
    </row>
    <row r="36604" spans="22:22" x14ac:dyDescent="0.35">
      <c r="V36604" s="17"/>
    </row>
    <row r="36605" spans="22:22" x14ac:dyDescent="0.35">
      <c r="V36605" s="17"/>
    </row>
    <row r="36606" spans="22:22" x14ac:dyDescent="0.35">
      <c r="V36606" s="17"/>
    </row>
    <row r="36607" spans="22:22" x14ac:dyDescent="0.35">
      <c r="V36607" s="17"/>
    </row>
    <row r="36608" spans="22:22" x14ac:dyDescent="0.35">
      <c r="V36608" s="17"/>
    </row>
    <row r="36609" spans="22:22" x14ac:dyDescent="0.35">
      <c r="V36609" s="17"/>
    </row>
    <row r="36610" spans="22:22" x14ac:dyDescent="0.35">
      <c r="V36610" s="17"/>
    </row>
    <row r="36611" spans="22:22" x14ac:dyDescent="0.35">
      <c r="V36611" s="17"/>
    </row>
    <row r="36612" spans="22:22" x14ac:dyDescent="0.35">
      <c r="V36612" s="17"/>
    </row>
    <row r="36613" spans="22:22" x14ac:dyDescent="0.35">
      <c r="V36613" s="17"/>
    </row>
    <row r="36614" spans="22:22" x14ac:dyDescent="0.35">
      <c r="V36614" s="17"/>
    </row>
    <row r="36615" spans="22:22" x14ac:dyDescent="0.35">
      <c r="V36615" s="17"/>
    </row>
    <row r="36616" spans="22:22" x14ac:dyDescent="0.35">
      <c r="V36616" s="17"/>
    </row>
    <row r="36617" spans="22:22" x14ac:dyDescent="0.35">
      <c r="V36617" s="17"/>
    </row>
    <row r="36618" spans="22:22" x14ac:dyDescent="0.35">
      <c r="V36618" s="17"/>
    </row>
    <row r="36619" spans="22:22" x14ac:dyDescent="0.35">
      <c r="V36619" s="17"/>
    </row>
    <row r="36620" spans="22:22" x14ac:dyDescent="0.35">
      <c r="V36620" s="17"/>
    </row>
    <row r="36621" spans="22:22" x14ac:dyDescent="0.35">
      <c r="V36621" s="17"/>
    </row>
    <row r="36622" spans="22:22" x14ac:dyDescent="0.35">
      <c r="V36622" s="17"/>
    </row>
    <row r="36623" spans="22:22" x14ac:dyDescent="0.35">
      <c r="V36623" s="17"/>
    </row>
    <row r="36624" spans="22:22" x14ac:dyDescent="0.35">
      <c r="V36624" s="17"/>
    </row>
    <row r="36625" spans="22:22" x14ac:dyDescent="0.35">
      <c r="V36625" s="17"/>
    </row>
    <row r="36626" spans="22:22" x14ac:dyDescent="0.35">
      <c r="V36626" s="17"/>
    </row>
    <row r="36627" spans="22:22" x14ac:dyDescent="0.35">
      <c r="V36627" s="17"/>
    </row>
    <row r="36628" spans="22:22" x14ac:dyDescent="0.35">
      <c r="V36628" s="17"/>
    </row>
    <row r="36629" spans="22:22" x14ac:dyDescent="0.35">
      <c r="V36629" s="17"/>
    </row>
    <row r="36630" spans="22:22" x14ac:dyDescent="0.35">
      <c r="V36630" s="17"/>
    </row>
    <row r="36631" spans="22:22" x14ac:dyDescent="0.35">
      <c r="V36631" s="17"/>
    </row>
    <row r="36632" spans="22:22" x14ac:dyDescent="0.35">
      <c r="V36632" s="17"/>
    </row>
    <row r="36633" spans="22:22" x14ac:dyDescent="0.35">
      <c r="V36633" s="17"/>
    </row>
    <row r="36634" spans="22:22" x14ac:dyDescent="0.35">
      <c r="V36634" s="17"/>
    </row>
    <row r="36635" spans="22:22" x14ac:dyDescent="0.35">
      <c r="V36635" s="17"/>
    </row>
    <row r="36636" spans="22:22" x14ac:dyDescent="0.35">
      <c r="V36636" s="17"/>
    </row>
    <row r="36637" spans="22:22" x14ac:dyDescent="0.35">
      <c r="V36637" s="17"/>
    </row>
    <row r="36638" spans="22:22" x14ac:dyDescent="0.35">
      <c r="V36638" s="17"/>
    </row>
    <row r="36639" spans="22:22" x14ac:dyDescent="0.35">
      <c r="V36639" s="17"/>
    </row>
    <row r="36640" spans="22:22" x14ac:dyDescent="0.35">
      <c r="V36640" s="17"/>
    </row>
    <row r="36641" spans="22:22" x14ac:dyDescent="0.35">
      <c r="V36641" s="17"/>
    </row>
    <row r="36642" spans="22:22" x14ac:dyDescent="0.35">
      <c r="V36642" s="17"/>
    </row>
    <row r="36643" spans="22:22" x14ac:dyDescent="0.35">
      <c r="V36643" s="17"/>
    </row>
    <row r="36644" spans="22:22" x14ac:dyDescent="0.35">
      <c r="V36644" s="17"/>
    </row>
    <row r="36645" spans="22:22" x14ac:dyDescent="0.35">
      <c r="V36645" s="17"/>
    </row>
    <row r="36646" spans="22:22" x14ac:dyDescent="0.35">
      <c r="V36646" s="17"/>
    </row>
    <row r="36647" spans="22:22" x14ac:dyDescent="0.35">
      <c r="V36647" s="17"/>
    </row>
    <row r="36648" spans="22:22" x14ac:dyDescent="0.35">
      <c r="V36648" s="17"/>
    </row>
    <row r="36649" spans="22:22" x14ac:dyDescent="0.35">
      <c r="V36649" s="17"/>
    </row>
    <row r="36650" spans="22:22" x14ac:dyDescent="0.35">
      <c r="V36650" s="17"/>
    </row>
    <row r="36651" spans="22:22" x14ac:dyDescent="0.35">
      <c r="V36651" s="17"/>
    </row>
    <row r="36652" spans="22:22" x14ac:dyDescent="0.35">
      <c r="V36652" s="17"/>
    </row>
    <row r="36653" spans="22:22" x14ac:dyDescent="0.35">
      <c r="V36653" s="17"/>
    </row>
    <row r="36654" spans="22:22" x14ac:dyDescent="0.35">
      <c r="V36654" s="17"/>
    </row>
    <row r="36655" spans="22:22" x14ac:dyDescent="0.35">
      <c r="V36655" s="17"/>
    </row>
    <row r="36656" spans="22:22" x14ac:dyDescent="0.35">
      <c r="V36656" s="17"/>
    </row>
    <row r="36657" spans="22:22" x14ac:dyDescent="0.35">
      <c r="V36657" s="17"/>
    </row>
    <row r="36658" spans="22:22" x14ac:dyDescent="0.35">
      <c r="V36658" s="17"/>
    </row>
    <row r="36659" spans="22:22" x14ac:dyDescent="0.35">
      <c r="V36659" s="17"/>
    </row>
    <row r="36660" spans="22:22" x14ac:dyDescent="0.35">
      <c r="V36660" s="17"/>
    </row>
    <row r="36661" spans="22:22" x14ac:dyDescent="0.35">
      <c r="V36661" s="17"/>
    </row>
    <row r="36662" spans="22:22" x14ac:dyDescent="0.35">
      <c r="V36662" s="17"/>
    </row>
    <row r="36663" spans="22:22" x14ac:dyDescent="0.35">
      <c r="V36663" s="17"/>
    </row>
    <row r="36664" spans="22:22" x14ac:dyDescent="0.35">
      <c r="V36664" s="17"/>
    </row>
    <row r="36665" spans="22:22" x14ac:dyDescent="0.35">
      <c r="V36665" s="17"/>
    </row>
    <row r="36666" spans="22:22" x14ac:dyDescent="0.35">
      <c r="V36666" s="17"/>
    </row>
    <row r="36667" spans="22:22" x14ac:dyDescent="0.35">
      <c r="V36667" s="17"/>
    </row>
    <row r="36668" spans="22:22" x14ac:dyDescent="0.35">
      <c r="V36668" s="17"/>
    </row>
    <row r="36669" spans="22:22" x14ac:dyDescent="0.35">
      <c r="V36669" s="17"/>
    </row>
    <row r="36670" spans="22:22" x14ac:dyDescent="0.35">
      <c r="V36670" s="17"/>
    </row>
    <row r="36671" spans="22:22" x14ac:dyDescent="0.35">
      <c r="V36671" s="17"/>
    </row>
    <row r="36672" spans="22:22" x14ac:dyDescent="0.35">
      <c r="V36672" s="17"/>
    </row>
    <row r="36673" spans="22:22" x14ac:dyDescent="0.35">
      <c r="V36673" s="17"/>
    </row>
    <row r="36674" spans="22:22" x14ac:dyDescent="0.35">
      <c r="V36674" s="17"/>
    </row>
    <row r="36675" spans="22:22" x14ac:dyDescent="0.35">
      <c r="V36675" s="17"/>
    </row>
    <row r="36676" spans="22:22" x14ac:dyDescent="0.35">
      <c r="V36676" s="17"/>
    </row>
    <row r="36677" spans="22:22" x14ac:dyDescent="0.35">
      <c r="V36677" s="17"/>
    </row>
    <row r="36678" spans="22:22" x14ac:dyDescent="0.35">
      <c r="V36678" s="17"/>
    </row>
    <row r="36679" spans="22:22" x14ac:dyDescent="0.35">
      <c r="V36679" s="17"/>
    </row>
    <row r="36680" spans="22:22" x14ac:dyDescent="0.35">
      <c r="V36680" s="17"/>
    </row>
    <row r="36681" spans="22:22" x14ac:dyDescent="0.35">
      <c r="V36681" s="17"/>
    </row>
    <row r="36682" spans="22:22" x14ac:dyDescent="0.35">
      <c r="V36682" s="17"/>
    </row>
    <row r="36683" spans="22:22" x14ac:dyDescent="0.35">
      <c r="V36683" s="17"/>
    </row>
    <row r="36684" spans="22:22" x14ac:dyDescent="0.35">
      <c r="V36684" s="17"/>
    </row>
    <row r="36685" spans="22:22" x14ac:dyDescent="0.35">
      <c r="V36685" s="17"/>
    </row>
    <row r="36686" spans="22:22" x14ac:dyDescent="0.35">
      <c r="V36686" s="17"/>
    </row>
    <row r="36687" spans="22:22" x14ac:dyDescent="0.35">
      <c r="V36687" s="17"/>
    </row>
    <row r="36688" spans="22:22" x14ac:dyDescent="0.35">
      <c r="V36688" s="17"/>
    </row>
    <row r="36689" spans="22:22" x14ac:dyDescent="0.35">
      <c r="V36689" s="17"/>
    </row>
    <row r="36690" spans="22:22" x14ac:dyDescent="0.35">
      <c r="V36690" s="17"/>
    </row>
    <row r="36691" spans="22:22" x14ac:dyDescent="0.35">
      <c r="V36691" s="17"/>
    </row>
    <row r="36692" spans="22:22" x14ac:dyDescent="0.35">
      <c r="V36692" s="17"/>
    </row>
    <row r="36693" spans="22:22" x14ac:dyDescent="0.35">
      <c r="V36693" s="17"/>
    </row>
    <row r="36694" spans="22:22" x14ac:dyDescent="0.35">
      <c r="V36694" s="17"/>
    </row>
    <row r="36695" spans="22:22" x14ac:dyDescent="0.35">
      <c r="V36695" s="17"/>
    </row>
    <row r="36696" spans="22:22" x14ac:dyDescent="0.35">
      <c r="V36696" s="17"/>
    </row>
    <row r="36697" spans="22:22" x14ac:dyDescent="0.35">
      <c r="V36697" s="17"/>
    </row>
    <row r="36698" spans="22:22" x14ac:dyDescent="0.35">
      <c r="V36698" s="17"/>
    </row>
    <row r="36699" spans="22:22" x14ac:dyDescent="0.35">
      <c r="V36699" s="17"/>
    </row>
    <row r="36700" spans="22:22" x14ac:dyDescent="0.35">
      <c r="V36700" s="17"/>
    </row>
    <row r="36701" spans="22:22" x14ac:dyDescent="0.35">
      <c r="V36701" s="17"/>
    </row>
    <row r="36702" spans="22:22" x14ac:dyDescent="0.35">
      <c r="V36702" s="17"/>
    </row>
    <row r="36703" spans="22:22" x14ac:dyDescent="0.35">
      <c r="V36703" s="17"/>
    </row>
    <row r="36704" spans="22:22" x14ac:dyDescent="0.35">
      <c r="V36704" s="17"/>
    </row>
    <row r="36705" spans="22:22" x14ac:dyDescent="0.35">
      <c r="V36705" s="17"/>
    </row>
    <row r="36706" spans="22:22" x14ac:dyDescent="0.35">
      <c r="V36706" s="17"/>
    </row>
    <row r="36707" spans="22:22" x14ac:dyDescent="0.35">
      <c r="V36707" s="17"/>
    </row>
    <row r="36708" spans="22:22" x14ac:dyDescent="0.35">
      <c r="V36708" s="17"/>
    </row>
    <row r="36709" spans="22:22" x14ac:dyDescent="0.35">
      <c r="V36709" s="17"/>
    </row>
    <row r="36710" spans="22:22" x14ac:dyDescent="0.35">
      <c r="V36710" s="17"/>
    </row>
    <row r="36711" spans="22:22" x14ac:dyDescent="0.35">
      <c r="V36711" s="17"/>
    </row>
    <row r="36712" spans="22:22" x14ac:dyDescent="0.35">
      <c r="V36712" s="17"/>
    </row>
    <row r="36713" spans="22:22" x14ac:dyDescent="0.35">
      <c r="V36713" s="17"/>
    </row>
    <row r="36714" spans="22:22" x14ac:dyDescent="0.35">
      <c r="V36714" s="17"/>
    </row>
    <row r="36715" spans="22:22" x14ac:dyDescent="0.35">
      <c r="V36715" s="17"/>
    </row>
    <row r="36716" spans="22:22" x14ac:dyDescent="0.35">
      <c r="V36716" s="17"/>
    </row>
    <row r="36717" spans="22:22" x14ac:dyDescent="0.35">
      <c r="V36717" s="17"/>
    </row>
    <row r="36718" spans="22:22" x14ac:dyDescent="0.35">
      <c r="V36718" s="17"/>
    </row>
    <row r="36719" spans="22:22" x14ac:dyDescent="0.35">
      <c r="V36719" s="17"/>
    </row>
    <row r="36720" spans="22:22" x14ac:dyDescent="0.35">
      <c r="V36720" s="17"/>
    </row>
    <row r="36721" spans="22:22" x14ac:dyDescent="0.35">
      <c r="V36721" s="17"/>
    </row>
    <row r="36722" spans="22:22" x14ac:dyDescent="0.35">
      <c r="V36722" s="17"/>
    </row>
    <row r="36723" spans="22:22" x14ac:dyDescent="0.35">
      <c r="V36723" s="17"/>
    </row>
    <row r="36724" spans="22:22" x14ac:dyDescent="0.35">
      <c r="V36724" s="17"/>
    </row>
    <row r="36725" spans="22:22" x14ac:dyDescent="0.35">
      <c r="V36725" s="17"/>
    </row>
    <row r="36726" spans="22:22" x14ac:dyDescent="0.35">
      <c r="V36726" s="17"/>
    </row>
    <row r="36727" spans="22:22" x14ac:dyDescent="0.35">
      <c r="V36727" s="17"/>
    </row>
    <row r="36728" spans="22:22" x14ac:dyDescent="0.35">
      <c r="V36728" s="17"/>
    </row>
    <row r="36729" spans="22:22" x14ac:dyDescent="0.35">
      <c r="V36729" s="17"/>
    </row>
    <row r="36730" spans="22:22" x14ac:dyDescent="0.35">
      <c r="V36730" s="17"/>
    </row>
    <row r="36731" spans="22:22" x14ac:dyDescent="0.35">
      <c r="V36731" s="17"/>
    </row>
    <row r="36732" spans="22:22" x14ac:dyDescent="0.35">
      <c r="V36732" s="17"/>
    </row>
    <row r="36733" spans="22:22" x14ac:dyDescent="0.35">
      <c r="V36733" s="17"/>
    </row>
    <row r="36734" spans="22:22" x14ac:dyDescent="0.35">
      <c r="V36734" s="17"/>
    </row>
    <row r="36735" spans="22:22" x14ac:dyDescent="0.35">
      <c r="V36735" s="17"/>
    </row>
    <row r="36736" spans="22:22" x14ac:dyDescent="0.35">
      <c r="V36736" s="17"/>
    </row>
    <row r="36737" spans="22:22" x14ac:dyDescent="0.35">
      <c r="V36737" s="17"/>
    </row>
    <row r="36738" spans="22:22" x14ac:dyDescent="0.35">
      <c r="V36738" s="17"/>
    </row>
    <row r="36739" spans="22:22" x14ac:dyDescent="0.35">
      <c r="V36739" s="17"/>
    </row>
    <row r="36740" spans="22:22" x14ac:dyDescent="0.35">
      <c r="V36740" s="17"/>
    </row>
    <row r="36741" spans="22:22" x14ac:dyDescent="0.35">
      <c r="V36741" s="17"/>
    </row>
    <row r="36742" spans="22:22" x14ac:dyDescent="0.35">
      <c r="V36742" s="17"/>
    </row>
    <row r="36743" spans="22:22" x14ac:dyDescent="0.35">
      <c r="V36743" s="17"/>
    </row>
    <row r="36744" spans="22:22" x14ac:dyDescent="0.35">
      <c r="V36744" s="17"/>
    </row>
    <row r="36745" spans="22:22" x14ac:dyDescent="0.35">
      <c r="V36745" s="17"/>
    </row>
    <row r="36746" spans="22:22" x14ac:dyDescent="0.35">
      <c r="V36746" s="17"/>
    </row>
    <row r="36747" spans="22:22" x14ac:dyDescent="0.35">
      <c r="V36747" s="17"/>
    </row>
    <row r="36748" spans="22:22" x14ac:dyDescent="0.35">
      <c r="V36748" s="17"/>
    </row>
    <row r="36749" spans="22:22" x14ac:dyDescent="0.35">
      <c r="V36749" s="17"/>
    </row>
    <row r="36750" spans="22:22" x14ac:dyDescent="0.35">
      <c r="V36750" s="17"/>
    </row>
    <row r="36751" spans="22:22" x14ac:dyDescent="0.35">
      <c r="V36751" s="17"/>
    </row>
    <row r="36752" spans="22:22" x14ac:dyDescent="0.35">
      <c r="V36752" s="17"/>
    </row>
    <row r="36753" spans="22:22" x14ac:dyDescent="0.35">
      <c r="V36753" s="17"/>
    </row>
    <row r="36754" spans="22:22" x14ac:dyDescent="0.35">
      <c r="V36754" s="17"/>
    </row>
    <row r="36755" spans="22:22" x14ac:dyDescent="0.35">
      <c r="V36755" s="17"/>
    </row>
    <row r="36756" spans="22:22" x14ac:dyDescent="0.35">
      <c r="V36756" s="17"/>
    </row>
    <row r="36757" spans="22:22" x14ac:dyDescent="0.35">
      <c r="V36757" s="17"/>
    </row>
    <row r="36758" spans="22:22" x14ac:dyDescent="0.35">
      <c r="V36758" s="17"/>
    </row>
    <row r="36759" spans="22:22" x14ac:dyDescent="0.35">
      <c r="V36759" s="17"/>
    </row>
    <row r="36760" spans="22:22" x14ac:dyDescent="0.35">
      <c r="V36760" s="17"/>
    </row>
    <row r="36761" spans="22:22" x14ac:dyDescent="0.35">
      <c r="V36761" s="17"/>
    </row>
    <row r="36762" spans="22:22" x14ac:dyDescent="0.35">
      <c r="V36762" s="17"/>
    </row>
    <row r="36763" spans="22:22" x14ac:dyDescent="0.35">
      <c r="V36763" s="17"/>
    </row>
    <row r="36764" spans="22:22" x14ac:dyDescent="0.35">
      <c r="V36764" s="17"/>
    </row>
    <row r="36765" spans="22:22" x14ac:dyDescent="0.35">
      <c r="V36765" s="17"/>
    </row>
    <row r="36766" spans="22:22" x14ac:dyDescent="0.35">
      <c r="V36766" s="17"/>
    </row>
    <row r="36767" spans="22:22" x14ac:dyDescent="0.35">
      <c r="V36767" s="17"/>
    </row>
    <row r="36768" spans="22:22" x14ac:dyDescent="0.35">
      <c r="V36768" s="17"/>
    </row>
    <row r="36769" spans="22:22" x14ac:dyDescent="0.35">
      <c r="V36769" s="17"/>
    </row>
    <row r="36770" spans="22:22" x14ac:dyDescent="0.35">
      <c r="V36770" s="17"/>
    </row>
    <row r="36771" spans="22:22" x14ac:dyDescent="0.35">
      <c r="V36771" s="17"/>
    </row>
    <row r="36772" spans="22:22" x14ac:dyDescent="0.35">
      <c r="V36772" s="17"/>
    </row>
    <row r="36773" spans="22:22" x14ac:dyDescent="0.35">
      <c r="V36773" s="17"/>
    </row>
    <row r="36774" spans="22:22" x14ac:dyDescent="0.35">
      <c r="V36774" s="17"/>
    </row>
    <row r="36775" spans="22:22" x14ac:dyDescent="0.35">
      <c r="V36775" s="17"/>
    </row>
    <row r="36776" spans="22:22" x14ac:dyDescent="0.35">
      <c r="V36776" s="17"/>
    </row>
    <row r="36777" spans="22:22" x14ac:dyDescent="0.35">
      <c r="V36777" s="17"/>
    </row>
    <row r="36778" spans="22:22" x14ac:dyDescent="0.35">
      <c r="V36778" s="17"/>
    </row>
    <row r="36779" spans="22:22" x14ac:dyDescent="0.35">
      <c r="V36779" s="17"/>
    </row>
    <row r="36780" spans="22:22" x14ac:dyDescent="0.35">
      <c r="V36780" s="17"/>
    </row>
    <row r="36781" spans="22:22" x14ac:dyDescent="0.35">
      <c r="V36781" s="17"/>
    </row>
    <row r="36782" spans="22:22" x14ac:dyDescent="0.35">
      <c r="V36782" s="17"/>
    </row>
    <row r="36783" spans="22:22" x14ac:dyDescent="0.35">
      <c r="V36783" s="17"/>
    </row>
    <row r="36784" spans="22:22" x14ac:dyDescent="0.35">
      <c r="V36784" s="17"/>
    </row>
    <row r="36785" spans="22:22" x14ac:dyDescent="0.35">
      <c r="V36785" s="17"/>
    </row>
    <row r="36786" spans="22:22" x14ac:dyDescent="0.35">
      <c r="V36786" s="17"/>
    </row>
    <row r="36787" spans="22:22" x14ac:dyDescent="0.35">
      <c r="V36787" s="17"/>
    </row>
    <row r="36788" spans="22:22" x14ac:dyDescent="0.35">
      <c r="V36788" s="17"/>
    </row>
    <row r="36789" spans="22:22" x14ac:dyDescent="0.35">
      <c r="V36789" s="17"/>
    </row>
    <row r="36790" spans="22:22" x14ac:dyDescent="0.35">
      <c r="V36790" s="17"/>
    </row>
    <row r="36791" spans="22:22" x14ac:dyDescent="0.35">
      <c r="V36791" s="17"/>
    </row>
    <row r="36792" spans="22:22" x14ac:dyDescent="0.35">
      <c r="V36792" s="17"/>
    </row>
    <row r="36793" spans="22:22" x14ac:dyDescent="0.35">
      <c r="V36793" s="17"/>
    </row>
    <row r="36794" spans="22:22" x14ac:dyDescent="0.35">
      <c r="V36794" s="17"/>
    </row>
    <row r="36795" spans="22:22" x14ac:dyDescent="0.35">
      <c r="V36795" s="17"/>
    </row>
    <row r="36796" spans="22:22" x14ac:dyDescent="0.35">
      <c r="V36796" s="17"/>
    </row>
    <row r="36797" spans="22:22" x14ac:dyDescent="0.35">
      <c r="V36797" s="17"/>
    </row>
    <row r="36798" spans="22:22" x14ac:dyDescent="0.35">
      <c r="V36798" s="17"/>
    </row>
    <row r="36799" spans="22:22" x14ac:dyDescent="0.35">
      <c r="V36799" s="17"/>
    </row>
    <row r="36800" spans="22:22" x14ac:dyDescent="0.35">
      <c r="V36800" s="17"/>
    </row>
    <row r="36801" spans="22:22" x14ac:dyDescent="0.35">
      <c r="V36801" s="17"/>
    </row>
    <row r="36802" spans="22:22" x14ac:dyDescent="0.35">
      <c r="V36802" s="17"/>
    </row>
    <row r="36803" spans="22:22" x14ac:dyDescent="0.35">
      <c r="V36803" s="17"/>
    </row>
    <row r="36804" spans="22:22" x14ac:dyDescent="0.35">
      <c r="V36804" s="17"/>
    </row>
    <row r="36805" spans="22:22" x14ac:dyDescent="0.35">
      <c r="V36805" s="17"/>
    </row>
    <row r="36806" spans="22:22" x14ac:dyDescent="0.35">
      <c r="V36806" s="17"/>
    </row>
    <row r="36807" spans="22:22" x14ac:dyDescent="0.35">
      <c r="V36807" s="17"/>
    </row>
    <row r="36808" spans="22:22" x14ac:dyDescent="0.35">
      <c r="V36808" s="17"/>
    </row>
    <row r="36809" spans="22:22" x14ac:dyDescent="0.35">
      <c r="V36809" s="17"/>
    </row>
    <row r="36810" spans="22:22" x14ac:dyDescent="0.35">
      <c r="V36810" s="17"/>
    </row>
    <row r="36811" spans="22:22" x14ac:dyDescent="0.35">
      <c r="V36811" s="17"/>
    </row>
    <row r="36812" spans="22:22" x14ac:dyDescent="0.35">
      <c r="V36812" s="17"/>
    </row>
    <row r="36813" spans="22:22" x14ac:dyDescent="0.35">
      <c r="V36813" s="17"/>
    </row>
    <row r="36814" spans="22:22" x14ac:dyDescent="0.35">
      <c r="V36814" s="17"/>
    </row>
    <row r="36815" spans="22:22" x14ac:dyDescent="0.35">
      <c r="V36815" s="17"/>
    </row>
    <row r="36816" spans="22:22" x14ac:dyDescent="0.35">
      <c r="V36816" s="17"/>
    </row>
    <row r="36817" spans="22:22" x14ac:dyDescent="0.35">
      <c r="V36817" s="17"/>
    </row>
    <row r="36818" spans="22:22" x14ac:dyDescent="0.35">
      <c r="V36818" s="17"/>
    </row>
    <row r="36819" spans="22:22" x14ac:dyDescent="0.35">
      <c r="V36819" s="17"/>
    </row>
    <row r="36820" spans="22:22" x14ac:dyDescent="0.35">
      <c r="V36820" s="17"/>
    </row>
    <row r="36821" spans="22:22" x14ac:dyDescent="0.35">
      <c r="V36821" s="17"/>
    </row>
    <row r="36822" spans="22:22" x14ac:dyDescent="0.35">
      <c r="V36822" s="17"/>
    </row>
    <row r="36823" spans="22:22" x14ac:dyDescent="0.35">
      <c r="V36823" s="17"/>
    </row>
    <row r="36824" spans="22:22" x14ac:dyDescent="0.35">
      <c r="V36824" s="17"/>
    </row>
    <row r="36825" spans="22:22" x14ac:dyDescent="0.35">
      <c r="V36825" s="17"/>
    </row>
    <row r="36826" spans="22:22" x14ac:dyDescent="0.35">
      <c r="V36826" s="17"/>
    </row>
    <row r="36827" spans="22:22" x14ac:dyDescent="0.35">
      <c r="V36827" s="17"/>
    </row>
    <row r="36828" spans="22:22" x14ac:dyDescent="0.35">
      <c r="V36828" s="17"/>
    </row>
    <row r="36829" spans="22:22" x14ac:dyDescent="0.35">
      <c r="V36829" s="17"/>
    </row>
    <row r="36830" spans="22:22" x14ac:dyDescent="0.35">
      <c r="V36830" s="17"/>
    </row>
    <row r="36831" spans="22:22" x14ac:dyDescent="0.35">
      <c r="V36831" s="17"/>
    </row>
    <row r="36832" spans="22:22" x14ac:dyDescent="0.35">
      <c r="V36832" s="17"/>
    </row>
    <row r="36833" spans="22:22" x14ac:dyDescent="0.35">
      <c r="V36833" s="17"/>
    </row>
    <row r="36834" spans="22:22" x14ac:dyDescent="0.35">
      <c r="V36834" s="17"/>
    </row>
    <row r="36835" spans="22:22" x14ac:dyDescent="0.35">
      <c r="V36835" s="17"/>
    </row>
    <row r="36836" spans="22:22" x14ac:dyDescent="0.35">
      <c r="V36836" s="17"/>
    </row>
    <row r="36837" spans="22:22" x14ac:dyDescent="0.35">
      <c r="V36837" s="17"/>
    </row>
    <row r="36838" spans="22:22" x14ac:dyDescent="0.35">
      <c r="V36838" s="17"/>
    </row>
    <row r="36839" spans="22:22" x14ac:dyDescent="0.35">
      <c r="V36839" s="17"/>
    </row>
    <row r="36840" spans="22:22" x14ac:dyDescent="0.35">
      <c r="V36840" s="17"/>
    </row>
    <row r="36841" spans="22:22" x14ac:dyDescent="0.35">
      <c r="V36841" s="17"/>
    </row>
    <row r="36842" spans="22:22" x14ac:dyDescent="0.35">
      <c r="V36842" s="17"/>
    </row>
    <row r="36843" spans="22:22" x14ac:dyDescent="0.35">
      <c r="V36843" s="17"/>
    </row>
    <row r="36844" spans="22:22" x14ac:dyDescent="0.35">
      <c r="V36844" s="17"/>
    </row>
    <row r="36845" spans="22:22" x14ac:dyDescent="0.35">
      <c r="V36845" s="17"/>
    </row>
    <row r="36846" spans="22:22" x14ac:dyDescent="0.35">
      <c r="V36846" s="17"/>
    </row>
    <row r="36847" spans="22:22" x14ac:dyDescent="0.35">
      <c r="V36847" s="17"/>
    </row>
    <row r="36848" spans="22:22" x14ac:dyDescent="0.35">
      <c r="V36848" s="17"/>
    </row>
    <row r="36849" spans="22:22" x14ac:dyDescent="0.35">
      <c r="V36849" s="17"/>
    </row>
    <row r="36850" spans="22:22" x14ac:dyDescent="0.35">
      <c r="V36850" s="17"/>
    </row>
    <row r="36851" spans="22:22" x14ac:dyDescent="0.35">
      <c r="V36851" s="17"/>
    </row>
    <row r="36852" spans="22:22" x14ac:dyDescent="0.35">
      <c r="V36852" s="17"/>
    </row>
    <row r="36853" spans="22:22" x14ac:dyDescent="0.35">
      <c r="V36853" s="17"/>
    </row>
    <row r="36854" spans="22:22" x14ac:dyDescent="0.35">
      <c r="V36854" s="17"/>
    </row>
    <row r="36855" spans="22:22" x14ac:dyDescent="0.35">
      <c r="V36855" s="17"/>
    </row>
    <row r="36856" spans="22:22" x14ac:dyDescent="0.35">
      <c r="V36856" s="17"/>
    </row>
    <row r="36857" spans="22:22" x14ac:dyDescent="0.35">
      <c r="V36857" s="17"/>
    </row>
    <row r="36858" spans="22:22" x14ac:dyDescent="0.35">
      <c r="V36858" s="17"/>
    </row>
    <row r="36859" spans="22:22" x14ac:dyDescent="0.35">
      <c r="V36859" s="17"/>
    </row>
    <row r="36860" spans="22:22" x14ac:dyDescent="0.35">
      <c r="V36860" s="17"/>
    </row>
    <row r="36861" spans="22:22" x14ac:dyDescent="0.35">
      <c r="V36861" s="17"/>
    </row>
    <row r="36862" spans="22:22" x14ac:dyDescent="0.35">
      <c r="V36862" s="17"/>
    </row>
    <row r="36863" spans="22:22" x14ac:dyDescent="0.35">
      <c r="V36863" s="17"/>
    </row>
    <row r="36864" spans="22:22" x14ac:dyDescent="0.35">
      <c r="V36864" s="17"/>
    </row>
    <row r="36865" spans="22:22" x14ac:dyDescent="0.35">
      <c r="V36865" s="17"/>
    </row>
    <row r="36866" spans="22:22" x14ac:dyDescent="0.35">
      <c r="V36866" s="17"/>
    </row>
    <row r="36867" spans="22:22" x14ac:dyDescent="0.35">
      <c r="V36867" s="17"/>
    </row>
    <row r="36868" spans="22:22" x14ac:dyDescent="0.35">
      <c r="V36868" s="17"/>
    </row>
    <row r="36869" spans="22:22" x14ac:dyDescent="0.35">
      <c r="V36869" s="17"/>
    </row>
    <row r="36870" spans="22:22" x14ac:dyDescent="0.35">
      <c r="V36870" s="17"/>
    </row>
    <row r="36871" spans="22:22" x14ac:dyDescent="0.35">
      <c r="V36871" s="17"/>
    </row>
    <row r="36872" spans="22:22" x14ac:dyDescent="0.35">
      <c r="V36872" s="17"/>
    </row>
    <row r="36873" spans="22:22" x14ac:dyDescent="0.35">
      <c r="V36873" s="17"/>
    </row>
    <row r="36874" spans="22:22" x14ac:dyDescent="0.35">
      <c r="V36874" s="17"/>
    </row>
    <row r="36875" spans="22:22" x14ac:dyDescent="0.35">
      <c r="V36875" s="17"/>
    </row>
    <row r="36876" spans="22:22" x14ac:dyDescent="0.35">
      <c r="V36876" s="17"/>
    </row>
    <row r="36877" spans="22:22" x14ac:dyDescent="0.35">
      <c r="V36877" s="17"/>
    </row>
    <row r="36878" spans="22:22" x14ac:dyDescent="0.35">
      <c r="V36878" s="17"/>
    </row>
    <row r="36879" spans="22:22" x14ac:dyDescent="0.35">
      <c r="V36879" s="17"/>
    </row>
    <row r="36880" spans="22:22" x14ac:dyDescent="0.35">
      <c r="V36880" s="17"/>
    </row>
    <row r="36881" spans="22:22" x14ac:dyDescent="0.35">
      <c r="V36881" s="17"/>
    </row>
    <row r="36882" spans="22:22" x14ac:dyDescent="0.35">
      <c r="V36882" s="17"/>
    </row>
    <row r="36883" spans="22:22" x14ac:dyDescent="0.35">
      <c r="V36883" s="17"/>
    </row>
    <row r="36884" spans="22:22" x14ac:dyDescent="0.35">
      <c r="V36884" s="17"/>
    </row>
    <row r="36885" spans="22:22" x14ac:dyDescent="0.35">
      <c r="V36885" s="17"/>
    </row>
    <row r="36886" spans="22:22" x14ac:dyDescent="0.35">
      <c r="V36886" s="17"/>
    </row>
    <row r="36887" spans="22:22" x14ac:dyDescent="0.35">
      <c r="V36887" s="17"/>
    </row>
    <row r="36888" spans="22:22" x14ac:dyDescent="0.35">
      <c r="V36888" s="17"/>
    </row>
    <row r="36889" spans="22:22" x14ac:dyDescent="0.35">
      <c r="V36889" s="17"/>
    </row>
    <row r="36890" spans="22:22" x14ac:dyDescent="0.35">
      <c r="V36890" s="17"/>
    </row>
    <row r="36891" spans="22:22" x14ac:dyDescent="0.35">
      <c r="V36891" s="17"/>
    </row>
    <row r="36892" spans="22:22" x14ac:dyDescent="0.35">
      <c r="V36892" s="17"/>
    </row>
    <row r="36893" spans="22:22" x14ac:dyDescent="0.35">
      <c r="V36893" s="17"/>
    </row>
    <row r="36894" spans="22:22" x14ac:dyDescent="0.35">
      <c r="V36894" s="17"/>
    </row>
    <row r="36895" spans="22:22" x14ac:dyDescent="0.35">
      <c r="V36895" s="17"/>
    </row>
    <row r="36896" spans="22:22" x14ac:dyDescent="0.35">
      <c r="V36896" s="17"/>
    </row>
    <row r="36897" spans="22:22" x14ac:dyDescent="0.35">
      <c r="V36897" s="17"/>
    </row>
    <row r="36898" spans="22:22" x14ac:dyDescent="0.35">
      <c r="V36898" s="17"/>
    </row>
    <row r="36899" spans="22:22" x14ac:dyDescent="0.35">
      <c r="V36899" s="17"/>
    </row>
    <row r="36900" spans="22:22" x14ac:dyDescent="0.35">
      <c r="V36900" s="17"/>
    </row>
    <row r="36901" spans="22:22" x14ac:dyDescent="0.35">
      <c r="V36901" s="17"/>
    </row>
    <row r="36902" spans="22:22" x14ac:dyDescent="0.35">
      <c r="V36902" s="17"/>
    </row>
    <row r="36903" spans="22:22" x14ac:dyDescent="0.35">
      <c r="V36903" s="17"/>
    </row>
    <row r="36904" spans="22:22" x14ac:dyDescent="0.35">
      <c r="V36904" s="17"/>
    </row>
    <row r="36905" spans="22:22" x14ac:dyDescent="0.35">
      <c r="V36905" s="17"/>
    </row>
    <row r="36906" spans="22:22" x14ac:dyDescent="0.35">
      <c r="V36906" s="17"/>
    </row>
    <row r="36907" spans="22:22" x14ac:dyDescent="0.35">
      <c r="V36907" s="17"/>
    </row>
    <row r="36908" spans="22:22" x14ac:dyDescent="0.35">
      <c r="V36908" s="17"/>
    </row>
    <row r="36909" spans="22:22" x14ac:dyDescent="0.35">
      <c r="V36909" s="17"/>
    </row>
    <row r="36910" spans="22:22" x14ac:dyDescent="0.35">
      <c r="V36910" s="17"/>
    </row>
    <row r="36911" spans="22:22" x14ac:dyDescent="0.35">
      <c r="V36911" s="17"/>
    </row>
    <row r="36912" spans="22:22" x14ac:dyDescent="0.35">
      <c r="V36912" s="17"/>
    </row>
    <row r="36913" spans="22:22" x14ac:dyDescent="0.35">
      <c r="V36913" s="17"/>
    </row>
    <row r="36914" spans="22:22" x14ac:dyDescent="0.35">
      <c r="V36914" s="17"/>
    </row>
    <row r="36915" spans="22:22" x14ac:dyDescent="0.35">
      <c r="V36915" s="17"/>
    </row>
    <row r="36916" spans="22:22" x14ac:dyDescent="0.35">
      <c r="V36916" s="17"/>
    </row>
    <row r="36917" spans="22:22" x14ac:dyDescent="0.35">
      <c r="V36917" s="17"/>
    </row>
    <row r="36918" spans="22:22" x14ac:dyDescent="0.35">
      <c r="V36918" s="17"/>
    </row>
    <row r="36919" spans="22:22" x14ac:dyDescent="0.35">
      <c r="V36919" s="17"/>
    </row>
    <row r="36920" spans="22:22" x14ac:dyDescent="0.35">
      <c r="V36920" s="17"/>
    </row>
    <row r="36921" spans="22:22" x14ac:dyDescent="0.35">
      <c r="V36921" s="17"/>
    </row>
    <row r="36922" spans="22:22" x14ac:dyDescent="0.35">
      <c r="V36922" s="17"/>
    </row>
    <row r="36923" spans="22:22" x14ac:dyDescent="0.35">
      <c r="V36923" s="17"/>
    </row>
    <row r="36924" spans="22:22" x14ac:dyDescent="0.35">
      <c r="V36924" s="17"/>
    </row>
    <row r="36925" spans="22:22" x14ac:dyDescent="0.35">
      <c r="V36925" s="17"/>
    </row>
    <row r="36926" spans="22:22" x14ac:dyDescent="0.35">
      <c r="V36926" s="17"/>
    </row>
    <row r="36927" spans="22:22" x14ac:dyDescent="0.35">
      <c r="V36927" s="17"/>
    </row>
    <row r="36928" spans="22:22" x14ac:dyDescent="0.35">
      <c r="V36928" s="17"/>
    </row>
    <row r="36929" spans="22:22" x14ac:dyDescent="0.35">
      <c r="V36929" s="17"/>
    </row>
    <row r="36930" spans="22:22" x14ac:dyDescent="0.35">
      <c r="V36930" s="17"/>
    </row>
    <row r="36931" spans="22:22" x14ac:dyDescent="0.35">
      <c r="V36931" s="17"/>
    </row>
    <row r="36932" spans="22:22" x14ac:dyDescent="0.35">
      <c r="V36932" s="17"/>
    </row>
    <row r="36933" spans="22:22" x14ac:dyDescent="0.35">
      <c r="V36933" s="17"/>
    </row>
    <row r="36934" spans="22:22" x14ac:dyDescent="0.35">
      <c r="V36934" s="17"/>
    </row>
    <row r="36935" spans="22:22" x14ac:dyDescent="0.35">
      <c r="V36935" s="17"/>
    </row>
    <row r="36936" spans="22:22" x14ac:dyDescent="0.35">
      <c r="V36936" s="17"/>
    </row>
    <row r="36937" spans="22:22" x14ac:dyDescent="0.35">
      <c r="V36937" s="17"/>
    </row>
    <row r="36938" spans="22:22" x14ac:dyDescent="0.35">
      <c r="V36938" s="17"/>
    </row>
    <row r="36939" spans="22:22" x14ac:dyDescent="0.35">
      <c r="V36939" s="17"/>
    </row>
    <row r="36940" spans="22:22" x14ac:dyDescent="0.35">
      <c r="V36940" s="17"/>
    </row>
    <row r="36941" spans="22:22" x14ac:dyDescent="0.35">
      <c r="V36941" s="17"/>
    </row>
    <row r="36942" spans="22:22" x14ac:dyDescent="0.35">
      <c r="V36942" s="17"/>
    </row>
    <row r="36943" spans="22:22" x14ac:dyDescent="0.35">
      <c r="V36943" s="17"/>
    </row>
    <row r="36944" spans="22:22" x14ac:dyDescent="0.35">
      <c r="V36944" s="17"/>
    </row>
    <row r="36945" spans="22:22" x14ac:dyDescent="0.35">
      <c r="V36945" s="17"/>
    </row>
    <row r="36946" spans="22:22" x14ac:dyDescent="0.35">
      <c r="V36946" s="17"/>
    </row>
    <row r="36947" spans="22:22" x14ac:dyDescent="0.35">
      <c r="V36947" s="17"/>
    </row>
    <row r="36948" spans="22:22" x14ac:dyDescent="0.35">
      <c r="V36948" s="17"/>
    </row>
    <row r="36949" spans="22:22" x14ac:dyDescent="0.35">
      <c r="V36949" s="17"/>
    </row>
    <row r="36950" spans="22:22" x14ac:dyDescent="0.35">
      <c r="V36950" s="17"/>
    </row>
    <row r="36951" spans="22:22" x14ac:dyDescent="0.35">
      <c r="V36951" s="17"/>
    </row>
    <row r="36952" spans="22:22" x14ac:dyDescent="0.35">
      <c r="V36952" s="17"/>
    </row>
    <row r="36953" spans="22:22" x14ac:dyDescent="0.35">
      <c r="V36953" s="17"/>
    </row>
    <row r="36954" spans="22:22" x14ac:dyDescent="0.35">
      <c r="V36954" s="17"/>
    </row>
    <row r="36955" spans="22:22" x14ac:dyDescent="0.35">
      <c r="V36955" s="17"/>
    </row>
    <row r="36956" spans="22:22" x14ac:dyDescent="0.35">
      <c r="V36956" s="17"/>
    </row>
    <row r="36957" spans="22:22" x14ac:dyDescent="0.35">
      <c r="V36957" s="17"/>
    </row>
    <row r="36958" spans="22:22" x14ac:dyDescent="0.35">
      <c r="V36958" s="17"/>
    </row>
    <row r="36959" spans="22:22" x14ac:dyDescent="0.35">
      <c r="V36959" s="17"/>
    </row>
    <row r="36960" spans="22:22" x14ac:dyDescent="0.35">
      <c r="V36960" s="17"/>
    </row>
    <row r="36961" spans="22:22" x14ac:dyDescent="0.35">
      <c r="V36961" s="17"/>
    </row>
    <row r="36962" spans="22:22" x14ac:dyDescent="0.35">
      <c r="V36962" s="17"/>
    </row>
    <row r="36963" spans="22:22" x14ac:dyDescent="0.35">
      <c r="V36963" s="17"/>
    </row>
    <row r="36964" spans="22:22" x14ac:dyDescent="0.35">
      <c r="V36964" s="17"/>
    </row>
    <row r="36965" spans="22:22" x14ac:dyDescent="0.35">
      <c r="V36965" s="17"/>
    </row>
    <row r="36966" spans="22:22" x14ac:dyDescent="0.35">
      <c r="V36966" s="17"/>
    </row>
    <row r="36967" spans="22:22" x14ac:dyDescent="0.35">
      <c r="V36967" s="17"/>
    </row>
    <row r="36968" spans="22:22" x14ac:dyDescent="0.35">
      <c r="V36968" s="17"/>
    </row>
    <row r="36969" spans="22:22" x14ac:dyDescent="0.35">
      <c r="V36969" s="17"/>
    </row>
    <row r="36970" spans="22:22" x14ac:dyDescent="0.35">
      <c r="V36970" s="17"/>
    </row>
    <row r="36971" spans="22:22" x14ac:dyDescent="0.35">
      <c r="V36971" s="17"/>
    </row>
    <row r="36972" spans="22:22" x14ac:dyDescent="0.35">
      <c r="V36972" s="17"/>
    </row>
    <row r="36973" spans="22:22" x14ac:dyDescent="0.35">
      <c r="V36973" s="17"/>
    </row>
    <row r="36974" spans="22:22" x14ac:dyDescent="0.35">
      <c r="V36974" s="17"/>
    </row>
    <row r="36975" spans="22:22" x14ac:dyDescent="0.35">
      <c r="V36975" s="17"/>
    </row>
    <row r="36976" spans="22:22" x14ac:dyDescent="0.35">
      <c r="V36976" s="17"/>
    </row>
    <row r="36977" spans="22:22" x14ac:dyDescent="0.35">
      <c r="V36977" s="17"/>
    </row>
    <row r="36978" spans="22:22" x14ac:dyDescent="0.35">
      <c r="V36978" s="17"/>
    </row>
    <row r="36979" spans="22:22" x14ac:dyDescent="0.35">
      <c r="V36979" s="17"/>
    </row>
    <row r="36980" spans="22:22" x14ac:dyDescent="0.35">
      <c r="V36980" s="17"/>
    </row>
    <row r="36981" spans="22:22" x14ac:dyDescent="0.35">
      <c r="V36981" s="17"/>
    </row>
    <row r="36982" spans="22:22" x14ac:dyDescent="0.35">
      <c r="V36982" s="17"/>
    </row>
    <row r="36983" spans="22:22" x14ac:dyDescent="0.35">
      <c r="V36983" s="17"/>
    </row>
    <row r="36984" spans="22:22" x14ac:dyDescent="0.35">
      <c r="V36984" s="17"/>
    </row>
    <row r="36985" spans="22:22" x14ac:dyDescent="0.35">
      <c r="V36985" s="17"/>
    </row>
    <row r="36986" spans="22:22" x14ac:dyDescent="0.35">
      <c r="V36986" s="17"/>
    </row>
    <row r="36987" spans="22:22" x14ac:dyDescent="0.35">
      <c r="V36987" s="17"/>
    </row>
    <row r="36988" spans="22:22" x14ac:dyDescent="0.35">
      <c r="V36988" s="17"/>
    </row>
    <row r="36989" spans="22:22" x14ac:dyDescent="0.35">
      <c r="V36989" s="17"/>
    </row>
    <row r="36990" spans="22:22" x14ac:dyDescent="0.35">
      <c r="V36990" s="17"/>
    </row>
    <row r="36991" spans="22:22" x14ac:dyDescent="0.35">
      <c r="V36991" s="17"/>
    </row>
    <row r="36992" spans="22:22" x14ac:dyDescent="0.35">
      <c r="V36992" s="17"/>
    </row>
    <row r="36993" spans="22:22" x14ac:dyDescent="0.35">
      <c r="V36993" s="17"/>
    </row>
    <row r="36994" spans="22:22" x14ac:dyDescent="0.35">
      <c r="V36994" s="17"/>
    </row>
    <row r="36995" spans="22:22" x14ac:dyDescent="0.35">
      <c r="V36995" s="17"/>
    </row>
    <row r="36996" spans="22:22" x14ac:dyDescent="0.35">
      <c r="V36996" s="17"/>
    </row>
    <row r="36997" spans="22:22" x14ac:dyDescent="0.35">
      <c r="V36997" s="17"/>
    </row>
    <row r="36998" spans="22:22" x14ac:dyDescent="0.35">
      <c r="V36998" s="17"/>
    </row>
    <row r="36999" spans="22:22" x14ac:dyDescent="0.35">
      <c r="V36999" s="17"/>
    </row>
    <row r="37000" spans="22:22" x14ac:dyDescent="0.35">
      <c r="V37000" s="17"/>
    </row>
    <row r="37001" spans="22:22" x14ac:dyDescent="0.35">
      <c r="V37001" s="17"/>
    </row>
    <row r="37002" spans="22:22" x14ac:dyDescent="0.35">
      <c r="V37002" s="17"/>
    </row>
    <row r="37003" spans="22:22" x14ac:dyDescent="0.35">
      <c r="V37003" s="17"/>
    </row>
    <row r="37004" spans="22:22" x14ac:dyDescent="0.35">
      <c r="V37004" s="17"/>
    </row>
    <row r="37005" spans="22:22" x14ac:dyDescent="0.35">
      <c r="V37005" s="17"/>
    </row>
    <row r="37006" spans="22:22" x14ac:dyDescent="0.35">
      <c r="V37006" s="17"/>
    </row>
    <row r="37007" spans="22:22" x14ac:dyDescent="0.35">
      <c r="V37007" s="17"/>
    </row>
    <row r="37008" spans="22:22" x14ac:dyDescent="0.35">
      <c r="V37008" s="17"/>
    </row>
    <row r="37009" spans="22:22" x14ac:dyDescent="0.35">
      <c r="V37009" s="17"/>
    </row>
    <row r="37010" spans="22:22" x14ac:dyDescent="0.35">
      <c r="V37010" s="17"/>
    </row>
    <row r="37011" spans="22:22" x14ac:dyDescent="0.35">
      <c r="V37011" s="17"/>
    </row>
    <row r="37012" spans="22:22" x14ac:dyDescent="0.35">
      <c r="V37012" s="17"/>
    </row>
    <row r="37013" spans="22:22" x14ac:dyDescent="0.35">
      <c r="V37013" s="17"/>
    </row>
    <row r="37014" spans="22:22" x14ac:dyDescent="0.35">
      <c r="V37014" s="17"/>
    </row>
    <row r="37015" spans="22:22" x14ac:dyDescent="0.35">
      <c r="V37015" s="17"/>
    </row>
    <row r="37016" spans="22:22" x14ac:dyDescent="0.35">
      <c r="V37016" s="17"/>
    </row>
    <row r="37017" spans="22:22" x14ac:dyDescent="0.35">
      <c r="V37017" s="17"/>
    </row>
    <row r="37018" spans="22:22" x14ac:dyDescent="0.35">
      <c r="V37018" s="17"/>
    </row>
    <row r="37019" spans="22:22" x14ac:dyDescent="0.35">
      <c r="V37019" s="17"/>
    </row>
    <row r="37020" spans="22:22" x14ac:dyDescent="0.35">
      <c r="V37020" s="17"/>
    </row>
    <row r="37021" spans="22:22" x14ac:dyDescent="0.35">
      <c r="V37021" s="17"/>
    </row>
    <row r="37022" spans="22:22" x14ac:dyDescent="0.35">
      <c r="V37022" s="17"/>
    </row>
    <row r="37023" spans="22:22" x14ac:dyDescent="0.35">
      <c r="V37023" s="17"/>
    </row>
    <row r="37024" spans="22:22" x14ac:dyDescent="0.35">
      <c r="V37024" s="17"/>
    </row>
    <row r="37025" spans="22:22" x14ac:dyDescent="0.35">
      <c r="V37025" s="17"/>
    </row>
    <row r="37026" spans="22:22" x14ac:dyDescent="0.35">
      <c r="V37026" s="17"/>
    </row>
    <row r="37027" spans="22:22" x14ac:dyDescent="0.35">
      <c r="V37027" s="17"/>
    </row>
    <row r="37028" spans="22:22" x14ac:dyDescent="0.35">
      <c r="V37028" s="17"/>
    </row>
    <row r="37029" spans="22:22" x14ac:dyDescent="0.35">
      <c r="V37029" s="17"/>
    </row>
    <row r="37030" spans="22:22" x14ac:dyDescent="0.35">
      <c r="V37030" s="17"/>
    </row>
    <row r="37031" spans="22:22" x14ac:dyDescent="0.35">
      <c r="V37031" s="17"/>
    </row>
    <row r="37032" spans="22:22" x14ac:dyDescent="0.35">
      <c r="V37032" s="17"/>
    </row>
    <row r="37033" spans="22:22" x14ac:dyDescent="0.35">
      <c r="V37033" s="17"/>
    </row>
    <row r="37034" spans="22:22" x14ac:dyDescent="0.35">
      <c r="V37034" s="17"/>
    </row>
    <row r="37035" spans="22:22" x14ac:dyDescent="0.35">
      <c r="V37035" s="17"/>
    </row>
    <row r="37036" spans="22:22" x14ac:dyDescent="0.35">
      <c r="V37036" s="17"/>
    </row>
    <row r="37037" spans="22:22" x14ac:dyDescent="0.35">
      <c r="V37037" s="17"/>
    </row>
    <row r="37038" spans="22:22" x14ac:dyDescent="0.35">
      <c r="V37038" s="17"/>
    </row>
    <row r="37039" spans="22:22" x14ac:dyDescent="0.35">
      <c r="V37039" s="17"/>
    </row>
    <row r="37040" spans="22:22" x14ac:dyDescent="0.35">
      <c r="V37040" s="17"/>
    </row>
    <row r="37041" spans="22:22" x14ac:dyDescent="0.35">
      <c r="V37041" s="17"/>
    </row>
    <row r="37042" spans="22:22" x14ac:dyDescent="0.35">
      <c r="V37042" s="17"/>
    </row>
    <row r="37043" spans="22:22" x14ac:dyDescent="0.35">
      <c r="V37043" s="17"/>
    </row>
    <row r="37044" spans="22:22" x14ac:dyDescent="0.35">
      <c r="V37044" s="17"/>
    </row>
    <row r="37045" spans="22:22" x14ac:dyDescent="0.35">
      <c r="V37045" s="17"/>
    </row>
    <row r="37046" spans="22:22" x14ac:dyDescent="0.35">
      <c r="V37046" s="17"/>
    </row>
    <row r="37047" spans="22:22" x14ac:dyDescent="0.35">
      <c r="V37047" s="17"/>
    </row>
    <row r="37048" spans="22:22" x14ac:dyDescent="0.35">
      <c r="V37048" s="17"/>
    </row>
    <row r="37049" spans="22:22" x14ac:dyDescent="0.35">
      <c r="V37049" s="17"/>
    </row>
    <row r="37050" spans="22:22" x14ac:dyDescent="0.35">
      <c r="V37050" s="17"/>
    </row>
    <row r="37051" spans="22:22" x14ac:dyDescent="0.35">
      <c r="V37051" s="17"/>
    </row>
    <row r="37052" spans="22:22" x14ac:dyDescent="0.35">
      <c r="V37052" s="17"/>
    </row>
    <row r="37053" spans="22:22" x14ac:dyDescent="0.35">
      <c r="V37053" s="17"/>
    </row>
    <row r="37054" spans="22:22" x14ac:dyDescent="0.35">
      <c r="V37054" s="17"/>
    </row>
    <row r="37055" spans="22:22" x14ac:dyDescent="0.35">
      <c r="V37055" s="17"/>
    </row>
    <row r="37056" spans="22:22" x14ac:dyDescent="0.35">
      <c r="V37056" s="17"/>
    </row>
    <row r="37057" spans="22:22" x14ac:dyDescent="0.35">
      <c r="V37057" s="17"/>
    </row>
    <row r="37058" spans="22:22" x14ac:dyDescent="0.35">
      <c r="V37058" s="17"/>
    </row>
    <row r="37059" spans="22:22" x14ac:dyDescent="0.35">
      <c r="V37059" s="17"/>
    </row>
    <row r="37060" spans="22:22" x14ac:dyDescent="0.35">
      <c r="V37060" s="17"/>
    </row>
    <row r="37061" spans="22:22" x14ac:dyDescent="0.35">
      <c r="V37061" s="17"/>
    </row>
    <row r="37062" spans="22:22" x14ac:dyDescent="0.35">
      <c r="V37062" s="17"/>
    </row>
    <row r="37063" spans="22:22" x14ac:dyDescent="0.35">
      <c r="V37063" s="17"/>
    </row>
    <row r="37064" spans="22:22" x14ac:dyDescent="0.35">
      <c r="V37064" s="17"/>
    </row>
    <row r="37065" spans="22:22" x14ac:dyDescent="0.35">
      <c r="V37065" s="17"/>
    </row>
    <row r="37066" spans="22:22" x14ac:dyDescent="0.35">
      <c r="V37066" s="17"/>
    </row>
    <row r="37067" spans="22:22" x14ac:dyDescent="0.35">
      <c r="V37067" s="17"/>
    </row>
    <row r="37068" spans="22:22" x14ac:dyDescent="0.35">
      <c r="V37068" s="17"/>
    </row>
    <row r="37069" spans="22:22" x14ac:dyDescent="0.35">
      <c r="V37069" s="17"/>
    </row>
    <row r="37070" spans="22:22" x14ac:dyDescent="0.35">
      <c r="V37070" s="17"/>
    </row>
    <row r="37071" spans="22:22" x14ac:dyDescent="0.35">
      <c r="V37071" s="17"/>
    </row>
    <row r="37072" spans="22:22" x14ac:dyDescent="0.35">
      <c r="V37072" s="17"/>
    </row>
    <row r="37073" spans="22:22" x14ac:dyDescent="0.35">
      <c r="V37073" s="17"/>
    </row>
    <row r="37074" spans="22:22" x14ac:dyDescent="0.35">
      <c r="V37074" s="17"/>
    </row>
    <row r="37075" spans="22:22" x14ac:dyDescent="0.35">
      <c r="V37075" s="17"/>
    </row>
    <row r="37076" spans="22:22" x14ac:dyDescent="0.35">
      <c r="V37076" s="17"/>
    </row>
    <row r="37077" spans="22:22" x14ac:dyDescent="0.35">
      <c r="V37077" s="17"/>
    </row>
    <row r="37078" spans="22:22" x14ac:dyDescent="0.35">
      <c r="V37078" s="17"/>
    </row>
    <row r="37079" spans="22:22" x14ac:dyDescent="0.35">
      <c r="V37079" s="17"/>
    </row>
    <row r="37080" spans="22:22" x14ac:dyDescent="0.35">
      <c r="V37080" s="17"/>
    </row>
    <row r="37081" spans="22:22" x14ac:dyDescent="0.35">
      <c r="V37081" s="17"/>
    </row>
    <row r="37082" spans="22:22" x14ac:dyDescent="0.35">
      <c r="V37082" s="17"/>
    </row>
    <row r="37083" spans="22:22" x14ac:dyDescent="0.35">
      <c r="V37083" s="17"/>
    </row>
    <row r="37084" spans="22:22" x14ac:dyDescent="0.35">
      <c r="V37084" s="17"/>
    </row>
    <row r="37085" spans="22:22" x14ac:dyDescent="0.35">
      <c r="V37085" s="17"/>
    </row>
    <row r="37086" spans="22:22" x14ac:dyDescent="0.35">
      <c r="V37086" s="17"/>
    </row>
    <row r="37087" spans="22:22" x14ac:dyDescent="0.35">
      <c r="V37087" s="17"/>
    </row>
    <row r="37088" spans="22:22" x14ac:dyDescent="0.35">
      <c r="V37088" s="17"/>
    </row>
    <row r="37089" spans="22:22" x14ac:dyDescent="0.35">
      <c r="V37089" s="17"/>
    </row>
    <row r="37090" spans="22:22" x14ac:dyDescent="0.35">
      <c r="V37090" s="17"/>
    </row>
    <row r="37091" spans="22:22" x14ac:dyDescent="0.35">
      <c r="V37091" s="17"/>
    </row>
    <row r="37092" spans="22:22" x14ac:dyDescent="0.35">
      <c r="V37092" s="17"/>
    </row>
    <row r="37093" spans="22:22" x14ac:dyDescent="0.35">
      <c r="V37093" s="17"/>
    </row>
    <row r="37094" spans="22:22" x14ac:dyDescent="0.35">
      <c r="V37094" s="17"/>
    </row>
    <row r="37095" spans="22:22" x14ac:dyDescent="0.35">
      <c r="V37095" s="17"/>
    </row>
    <row r="37096" spans="22:22" x14ac:dyDescent="0.35">
      <c r="V37096" s="17"/>
    </row>
    <row r="37097" spans="22:22" x14ac:dyDescent="0.35">
      <c r="V37097" s="17"/>
    </row>
    <row r="37098" spans="22:22" x14ac:dyDescent="0.35">
      <c r="V37098" s="17"/>
    </row>
    <row r="37099" spans="22:22" x14ac:dyDescent="0.35">
      <c r="V37099" s="17"/>
    </row>
    <row r="37100" spans="22:22" x14ac:dyDescent="0.35">
      <c r="V37100" s="17"/>
    </row>
    <row r="37101" spans="22:22" x14ac:dyDescent="0.35">
      <c r="V37101" s="17"/>
    </row>
    <row r="37102" spans="22:22" x14ac:dyDescent="0.35">
      <c r="V37102" s="17"/>
    </row>
    <row r="37103" spans="22:22" x14ac:dyDescent="0.35">
      <c r="V37103" s="17"/>
    </row>
    <row r="37104" spans="22:22" x14ac:dyDescent="0.35">
      <c r="V37104" s="17"/>
    </row>
    <row r="37105" spans="22:22" x14ac:dyDescent="0.35">
      <c r="V37105" s="17"/>
    </row>
    <row r="37106" spans="22:22" x14ac:dyDescent="0.35">
      <c r="V37106" s="17"/>
    </row>
    <row r="37107" spans="22:22" x14ac:dyDescent="0.35">
      <c r="V37107" s="17"/>
    </row>
    <row r="37108" spans="22:22" x14ac:dyDescent="0.35">
      <c r="V37108" s="17"/>
    </row>
    <row r="37109" spans="22:22" x14ac:dyDescent="0.35">
      <c r="V37109" s="17"/>
    </row>
    <row r="37110" spans="22:22" x14ac:dyDescent="0.35">
      <c r="V37110" s="17"/>
    </row>
    <row r="37111" spans="22:22" x14ac:dyDescent="0.35">
      <c r="V37111" s="17"/>
    </row>
    <row r="37112" spans="22:22" x14ac:dyDescent="0.35">
      <c r="V37112" s="17"/>
    </row>
    <row r="37113" spans="22:22" x14ac:dyDescent="0.35">
      <c r="V37113" s="17"/>
    </row>
    <row r="37114" spans="22:22" x14ac:dyDescent="0.35">
      <c r="V37114" s="17"/>
    </row>
    <row r="37115" spans="22:22" x14ac:dyDescent="0.35">
      <c r="V37115" s="17"/>
    </row>
    <row r="37116" spans="22:22" x14ac:dyDescent="0.35">
      <c r="V37116" s="17"/>
    </row>
    <row r="37117" spans="22:22" x14ac:dyDescent="0.35">
      <c r="V37117" s="17"/>
    </row>
    <row r="37118" spans="22:22" x14ac:dyDescent="0.35">
      <c r="V37118" s="17"/>
    </row>
    <row r="37119" spans="22:22" x14ac:dyDescent="0.35">
      <c r="V37119" s="17"/>
    </row>
    <row r="37120" spans="22:22" x14ac:dyDescent="0.35">
      <c r="V37120" s="17"/>
    </row>
    <row r="37121" spans="22:22" x14ac:dyDescent="0.35">
      <c r="V37121" s="17"/>
    </row>
    <row r="37122" spans="22:22" x14ac:dyDescent="0.35">
      <c r="V37122" s="17"/>
    </row>
    <row r="37123" spans="22:22" x14ac:dyDescent="0.35">
      <c r="V37123" s="17"/>
    </row>
    <row r="37124" spans="22:22" x14ac:dyDescent="0.35">
      <c r="V37124" s="17"/>
    </row>
    <row r="37125" spans="22:22" x14ac:dyDescent="0.35">
      <c r="V37125" s="17"/>
    </row>
    <row r="37126" spans="22:22" x14ac:dyDescent="0.35">
      <c r="V37126" s="17"/>
    </row>
    <row r="37127" spans="22:22" x14ac:dyDescent="0.35">
      <c r="V37127" s="17"/>
    </row>
    <row r="37128" spans="22:22" x14ac:dyDescent="0.35">
      <c r="V37128" s="17"/>
    </row>
    <row r="37129" spans="22:22" x14ac:dyDescent="0.35">
      <c r="V37129" s="17"/>
    </row>
    <row r="37130" spans="22:22" x14ac:dyDescent="0.35">
      <c r="V37130" s="17"/>
    </row>
    <row r="37131" spans="22:22" x14ac:dyDescent="0.35">
      <c r="V37131" s="17"/>
    </row>
    <row r="37132" spans="22:22" x14ac:dyDescent="0.35">
      <c r="V37132" s="17"/>
    </row>
    <row r="37133" spans="22:22" x14ac:dyDescent="0.35">
      <c r="V37133" s="17"/>
    </row>
    <row r="37134" spans="22:22" x14ac:dyDescent="0.35">
      <c r="V37134" s="17"/>
    </row>
    <row r="37135" spans="22:22" x14ac:dyDescent="0.35">
      <c r="V37135" s="17"/>
    </row>
    <row r="37136" spans="22:22" x14ac:dyDescent="0.35">
      <c r="V37136" s="17"/>
    </row>
    <row r="37137" spans="22:22" x14ac:dyDescent="0.35">
      <c r="V37137" s="17"/>
    </row>
    <row r="37138" spans="22:22" x14ac:dyDescent="0.35">
      <c r="V37138" s="17"/>
    </row>
    <row r="37139" spans="22:22" x14ac:dyDescent="0.35">
      <c r="V37139" s="17"/>
    </row>
    <row r="37140" spans="22:22" x14ac:dyDescent="0.35">
      <c r="V37140" s="17"/>
    </row>
    <row r="37141" spans="22:22" x14ac:dyDescent="0.35">
      <c r="V37141" s="17"/>
    </row>
    <row r="37142" spans="22:22" x14ac:dyDescent="0.35">
      <c r="V37142" s="17"/>
    </row>
    <row r="37143" spans="22:22" x14ac:dyDescent="0.35">
      <c r="V37143" s="17"/>
    </row>
    <row r="37144" spans="22:22" x14ac:dyDescent="0.35">
      <c r="V37144" s="17"/>
    </row>
    <row r="37145" spans="22:22" x14ac:dyDescent="0.35">
      <c r="V37145" s="17"/>
    </row>
    <row r="37146" spans="22:22" x14ac:dyDescent="0.35">
      <c r="V37146" s="17"/>
    </row>
    <row r="37147" spans="22:22" x14ac:dyDescent="0.35">
      <c r="V37147" s="17"/>
    </row>
    <row r="37148" spans="22:22" x14ac:dyDescent="0.35">
      <c r="V37148" s="17"/>
    </row>
    <row r="37149" spans="22:22" x14ac:dyDescent="0.35">
      <c r="V37149" s="17"/>
    </row>
    <row r="37150" spans="22:22" x14ac:dyDescent="0.35">
      <c r="V37150" s="17"/>
    </row>
    <row r="37151" spans="22:22" x14ac:dyDescent="0.35">
      <c r="V37151" s="17"/>
    </row>
    <row r="37152" spans="22:22" x14ac:dyDescent="0.35">
      <c r="V37152" s="17"/>
    </row>
    <row r="37153" spans="22:22" x14ac:dyDescent="0.35">
      <c r="V37153" s="17"/>
    </row>
    <row r="37154" spans="22:22" x14ac:dyDescent="0.35">
      <c r="V37154" s="17"/>
    </row>
    <row r="37155" spans="22:22" x14ac:dyDescent="0.35">
      <c r="V37155" s="17"/>
    </row>
    <row r="37156" spans="22:22" x14ac:dyDescent="0.35">
      <c r="V37156" s="17"/>
    </row>
    <row r="37157" spans="22:22" x14ac:dyDescent="0.35">
      <c r="V37157" s="17"/>
    </row>
    <row r="37158" spans="22:22" x14ac:dyDescent="0.35">
      <c r="V37158" s="17"/>
    </row>
    <row r="37159" spans="22:22" x14ac:dyDescent="0.35">
      <c r="V37159" s="17"/>
    </row>
    <row r="37160" spans="22:22" x14ac:dyDescent="0.35">
      <c r="V37160" s="17"/>
    </row>
    <row r="37161" spans="22:22" x14ac:dyDescent="0.35">
      <c r="V37161" s="17"/>
    </row>
    <row r="37162" spans="22:22" x14ac:dyDescent="0.35">
      <c r="V37162" s="17"/>
    </row>
    <row r="37163" spans="22:22" x14ac:dyDescent="0.35">
      <c r="V37163" s="17"/>
    </row>
    <row r="37164" spans="22:22" x14ac:dyDescent="0.35">
      <c r="V37164" s="17"/>
    </row>
    <row r="37165" spans="22:22" x14ac:dyDescent="0.35">
      <c r="V37165" s="17"/>
    </row>
    <row r="37166" spans="22:22" x14ac:dyDescent="0.35">
      <c r="V37166" s="17"/>
    </row>
    <row r="37167" spans="22:22" x14ac:dyDescent="0.35">
      <c r="V37167" s="17"/>
    </row>
    <row r="37168" spans="22:22" x14ac:dyDescent="0.35">
      <c r="V37168" s="17"/>
    </row>
    <row r="37169" spans="22:22" x14ac:dyDescent="0.35">
      <c r="V37169" s="17"/>
    </row>
    <row r="37170" spans="22:22" x14ac:dyDescent="0.35">
      <c r="V37170" s="17"/>
    </row>
    <row r="37171" spans="22:22" x14ac:dyDescent="0.35">
      <c r="V37171" s="17"/>
    </row>
    <row r="37172" spans="22:22" x14ac:dyDescent="0.35">
      <c r="V37172" s="17"/>
    </row>
    <row r="37173" spans="22:22" x14ac:dyDescent="0.35">
      <c r="V37173" s="17"/>
    </row>
    <row r="37174" spans="22:22" x14ac:dyDescent="0.35">
      <c r="V37174" s="17"/>
    </row>
    <row r="37175" spans="22:22" x14ac:dyDescent="0.35">
      <c r="V37175" s="17"/>
    </row>
    <row r="37176" spans="22:22" x14ac:dyDescent="0.35">
      <c r="V37176" s="17"/>
    </row>
    <row r="37177" spans="22:22" x14ac:dyDescent="0.35">
      <c r="V37177" s="17"/>
    </row>
    <row r="37178" spans="22:22" x14ac:dyDescent="0.35">
      <c r="V37178" s="17"/>
    </row>
    <row r="37179" spans="22:22" x14ac:dyDescent="0.35">
      <c r="V37179" s="17"/>
    </row>
    <row r="37180" spans="22:22" x14ac:dyDescent="0.35">
      <c r="V37180" s="17"/>
    </row>
    <row r="37181" spans="22:22" x14ac:dyDescent="0.35">
      <c r="V37181" s="17"/>
    </row>
    <row r="37182" spans="22:22" x14ac:dyDescent="0.35">
      <c r="V37182" s="17"/>
    </row>
    <row r="37183" spans="22:22" x14ac:dyDescent="0.35">
      <c r="V37183" s="17"/>
    </row>
    <row r="37184" spans="22:22" x14ac:dyDescent="0.35">
      <c r="V37184" s="17"/>
    </row>
    <row r="37185" spans="22:22" x14ac:dyDescent="0.35">
      <c r="V37185" s="17"/>
    </row>
    <row r="37186" spans="22:22" x14ac:dyDescent="0.35">
      <c r="V37186" s="17"/>
    </row>
    <row r="37187" spans="22:22" x14ac:dyDescent="0.35">
      <c r="V37187" s="17"/>
    </row>
    <row r="37188" spans="22:22" x14ac:dyDescent="0.35">
      <c r="V37188" s="17"/>
    </row>
    <row r="37189" spans="22:22" x14ac:dyDescent="0.35">
      <c r="V37189" s="17"/>
    </row>
    <row r="37190" spans="22:22" x14ac:dyDescent="0.35">
      <c r="V37190" s="17"/>
    </row>
    <row r="37191" spans="22:22" x14ac:dyDescent="0.35">
      <c r="V37191" s="17"/>
    </row>
    <row r="37192" spans="22:22" x14ac:dyDescent="0.35">
      <c r="V37192" s="17"/>
    </row>
    <row r="37193" spans="22:22" x14ac:dyDescent="0.35">
      <c r="V37193" s="17"/>
    </row>
    <row r="37194" spans="22:22" x14ac:dyDescent="0.35">
      <c r="V37194" s="17"/>
    </row>
    <row r="37195" spans="22:22" x14ac:dyDescent="0.35">
      <c r="V37195" s="17"/>
    </row>
    <row r="37196" spans="22:22" x14ac:dyDescent="0.35">
      <c r="V37196" s="17"/>
    </row>
    <row r="37197" spans="22:22" x14ac:dyDescent="0.35">
      <c r="V37197" s="17"/>
    </row>
    <row r="37198" spans="22:22" x14ac:dyDescent="0.35">
      <c r="V37198" s="17"/>
    </row>
    <row r="37199" spans="22:22" x14ac:dyDescent="0.35">
      <c r="V37199" s="17"/>
    </row>
    <row r="37200" spans="22:22" x14ac:dyDescent="0.35">
      <c r="V37200" s="17"/>
    </row>
    <row r="37201" spans="22:22" x14ac:dyDescent="0.35">
      <c r="V37201" s="17"/>
    </row>
    <row r="37202" spans="22:22" x14ac:dyDescent="0.35">
      <c r="V37202" s="17"/>
    </row>
    <row r="37203" spans="22:22" x14ac:dyDescent="0.35">
      <c r="V37203" s="17"/>
    </row>
    <row r="37204" spans="22:22" x14ac:dyDescent="0.35">
      <c r="V37204" s="17"/>
    </row>
    <row r="37205" spans="22:22" x14ac:dyDescent="0.35">
      <c r="V37205" s="17"/>
    </row>
    <row r="37206" spans="22:22" x14ac:dyDescent="0.35">
      <c r="V37206" s="17"/>
    </row>
    <row r="37207" spans="22:22" x14ac:dyDescent="0.35">
      <c r="V37207" s="17"/>
    </row>
    <row r="37208" spans="22:22" x14ac:dyDescent="0.35">
      <c r="V37208" s="17"/>
    </row>
    <row r="37209" spans="22:22" x14ac:dyDescent="0.35">
      <c r="V37209" s="17"/>
    </row>
    <row r="37210" spans="22:22" x14ac:dyDescent="0.35">
      <c r="V37210" s="17"/>
    </row>
    <row r="37211" spans="22:22" x14ac:dyDescent="0.35">
      <c r="V37211" s="17"/>
    </row>
    <row r="37212" spans="22:22" x14ac:dyDescent="0.35">
      <c r="V37212" s="17"/>
    </row>
    <row r="37213" spans="22:22" x14ac:dyDescent="0.35">
      <c r="V37213" s="17"/>
    </row>
    <row r="37214" spans="22:22" x14ac:dyDescent="0.35">
      <c r="V37214" s="17"/>
    </row>
    <row r="37215" spans="22:22" x14ac:dyDescent="0.35">
      <c r="V37215" s="17"/>
    </row>
    <row r="37216" spans="22:22" x14ac:dyDescent="0.35">
      <c r="V37216" s="17"/>
    </row>
    <row r="37217" spans="22:22" x14ac:dyDescent="0.35">
      <c r="V37217" s="17"/>
    </row>
    <row r="37218" spans="22:22" x14ac:dyDescent="0.35">
      <c r="V37218" s="17"/>
    </row>
    <row r="37219" spans="22:22" x14ac:dyDescent="0.35">
      <c r="V37219" s="17"/>
    </row>
    <row r="37220" spans="22:22" x14ac:dyDescent="0.35">
      <c r="V37220" s="17"/>
    </row>
    <row r="37221" spans="22:22" x14ac:dyDescent="0.35">
      <c r="V37221" s="17"/>
    </row>
    <row r="37222" spans="22:22" x14ac:dyDescent="0.35">
      <c r="V37222" s="17"/>
    </row>
    <row r="37223" spans="22:22" x14ac:dyDescent="0.35">
      <c r="V37223" s="17"/>
    </row>
    <row r="37224" spans="22:22" x14ac:dyDescent="0.35">
      <c r="V37224" s="17"/>
    </row>
    <row r="37225" spans="22:22" x14ac:dyDescent="0.35">
      <c r="V37225" s="17"/>
    </row>
    <row r="37226" spans="22:22" x14ac:dyDescent="0.35">
      <c r="V37226" s="17"/>
    </row>
    <row r="37227" spans="22:22" x14ac:dyDescent="0.35">
      <c r="V37227" s="17"/>
    </row>
    <row r="37228" spans="22:22" x14ac:dyDescent="0.35">
      <c r="V37228" s="17"/>
    </row>
    <row r="37229" spans="22:22" x14ac:dyDescent="0.35">
      <c r="V37229" s="17"/>
    </row>
    <row r="37230" spans="22:22" x14ac:dyDescent="0.35">
      <c r="V37230" s="17"/>
    </row>
    <row r="37231" spans="22:22" x14ac:dyDescent="0.35">
      <c r="V37231" s="17"/>
    </row>
    <row r="37232" spans="22:22" x14ac:dyDescent="0.35">
      <c r="V37232" s="17"/>
    </row>
    <row r="37233" spans="22:22" x14ac:dyDescent="0.35">
      <c r="V37233" s="17"/>
    </row>
    <row r="37234" spans="22:22" x14ac:dyDescent="0.35">
      <c r="V37234" s="17"/>
    </row>
    <row r="37235" spans="22:22" x14ac:dyDescent="0.35">
      <c r="V37235" s="17"/>
    </row>
    <row r="37236" spans="22:22" x14ac:dyDescent="0.35">
      <c r="V37236" s="17"/>
    </row>
    <row r="37237" spans="22:22" x14ac:dyDescent="0.35">
      <c r="V37237" s="17"/>
    </row>
    <row r="37238" spans="22:22" x14ac:dyDescent="0.35">
      <c r="V37238" s="17"/>
    </row>
    <row r="37239" spans="22:22" x14ac:dyDescent="0.35">
      <c r="V37239" s="17"/>
    </row>
    <row r="37240" spans="22:22" x14ac:dyDescent="0.35">
      <c r="V37240" s="17"/>
    </row>
    <row r="37241" spans="22:22" x14ac:dyDescent="0.35">
      <c r="V37241" s="17"/>
    </row>
    <row r="37242" spans="22:22" x14ac:dyDescent="0.35">
      <c r="V37242" s="17"/>
    </row>
    <row r="37243" spans="22:22" x14ac:dyDescent="0.35">
      <c r="V37243" s="17"/>
    </row>
    <row r="37244" spans="22:22" x14ac:dyDescent="0.35">
      <c r="V37244" s="17"/>
    </row>
    <row r="37245" spans="22:22" x14ac:dyDescent="0.35">
      <c r="V37245" s="17"/>
    </row>
    <row r="37246" spans="22:22" x14ac:dyDescent="0.35">
      <c r="V37246" s="17"/>
    </row>
    <row r="37247" spans="22:22" x14ac:dyDescent="0.35">
      <c r="V37247" s="17"/>
    </row>
    <row r="37248" spans="22:22" x14ac:dyDescent="0.35">
      <c r="V37248" s="17"/>
    </row>
    <row r="37249" spans="22:22" x14ac:dyDescent="0.35">
      <c r="V37249" s="17"/>
    </row>
    <row r="37250" spans="22:22" x14ac:dyDescent="0.35">
      <c r="V37250" s="17"/>
    </row>
    <row r="37251" spans="22:22" x14ac:dyDescent="0.35">
      <c r="V37251" s="17"/>
    </row>
    <row r="37252" spans="22:22" x14ac:dyDescent="0.35">
      <c r="V37252" s="17"/>
    </row>
    <row r="37253" spans="22:22" x14ac:dyDescent="0.35">
      <c r="V37253" s="17"/>
    </row>
    <row r="37254" spans="22:22" x14ac:dyDescent="0.35">
      <c r="V37254" s="17"/>
    </row>
    <row r="37255" spans="22:22" x14ac:dyDescent="0.35">
      <c r="V37255" s="17"/>
    </row>
    <row r="37256" spans="22:22" x14ac:dyDescent="0.35">
      <c r="V37256" s="17"/>
    </row>
    <row r="37257" spans="22:22" x14ac:dyDescent="0.35">
      <c r="V37257" s="17"/>
    </row>
    <row r="37258" spans="22:22" x14ac:dyDescent="0.35">
      <c r="V37258" s="17"/>
    </row>
    <row r="37259" spans="22:22" x14ac:dyDescent="0.35">
      <c r="V37259" s="17"/>
    </row>
    <row r="37260" spans="22:22" x14ac:dyDescent="0.35">
      <c r="V37260" s="17"/>
    </row>
    <row r="37261" spans="22:22" x14ac:dyDescent="0.35">
      <c r="V37261" s="17"/>
    </row>
    <row r="37262" spans="22:22" x14ac:dyDescent="0.35">
      <c r="V37262" s="17"/>
    </row>
    <row r="37263" spans="22:22" x14ac:dyDescent="0.35">
      <c r="V37263" s="17"/>
    </row>
    <row r="37264" spans="22:22" x14ac:dyDescent="0.35">
      <c r="V37264" s="17"/>
    </row>
    <row r="37265" spans="22:22" x14ac:dyDescent="0.35">
      <c r="V37265" s="17"/>
    </row>
    <row r="37266" spans="22:22" x14ac:dyDescent="0.35">
      <c r="V37266" s="17"/>
    </row>
    <row r="37267" spans="22:22" x14ac:dyDescent="0.35">
      <c r="V37267" s="17"/>
    </row>
    <row r="37268" spans="22:22" x14ac:dyDescent="0.35">
      <c r="V37268" s="17"/>
    </row>
    <row r="37269" spans="22:22" x14ac:dyDescent="0.35">
      <c r="V37269" s="17"/>
    </row>
    <row r="37270" spans="22:22" x14ac:dyDescent="0.35">
      <c r="V37270" s="17"/>
    </row>
    <row r="37271" spans="22:22" x14ac:dyDescent="0.35">
      <c r="V37271" s="17"/>
    </row>
    <row r="37272" spans="22:22" x14ac:dyDescent="0.35">
      <c r="V37272" s="17"/>
    </row>
    <row r="37273" spans="22:22" x14ac:dyDescent="0.35">
      <c r="V37273" s="17"/>
    </row>
    <row r="37274" spans="22:22" x14ac:dyDescent="0.35">
      <c r="V37274" s="17"/>
    </row>
    <row r="37275" spans="22:22" x14ac:dyDescent="0.35">
      <c r="V37275" s="17"/>
    </row>
    <row r="37276" spans="22:22" x14ac:dyDescent="0.35">
      <c r="V37276" s="17"/>
    </row>
    <row r="37277" spans="22:22" x14ac:dyDescent="0.35">
      <c r="V37277" s="17"/>
    </row>
    <row r="37278" spans="22:22" x14ac:dyDescent="0.35">
      <c r="V37278" s="17"/>
    </row>
    <row r="37279" spans="22:22" x14ac:dyDescent="0.35">
      <c r="V37279" s="17"/>
    </row>
    <row r="37280" spans="22:22" x14ac:dyDescent="0.35">
      <c r="V37280" s="17"/>
    </row>
    <row r="37281" spans="22:22" x14ac:dyDescent="0.35">
      <c r="V37281" s="17"/>
    </row>
    <row r="37282" spans="22:22" x14ac:dyDescent="0.35">
      <c r="V37282" s="17"/>
    </row>
    <row r="37283" spans="22:22" x14ac:dyDescent="0.35">
      <c r="V37283" s="17"/>
    </row>
    <row r="37284" spans="22:22" x14ac:dyDescent="0.35">
      <c r="V37284" s="17"/>
    </row>
    <row r="37285" spans="22:22" x14ac:dyDescent="0.35">
      <c r="V37285" s="17"/>
    </row>
    <row r="37286" spans="22:22" x14ac:dyDescent="0.35">
      <c r="V37286" s="17"/>
    </row>
    <row r="37287" spans="22:22" x14ac:dyDescent="0.35">
      <c r="V37287" s="17"/>
    </row>
    <row r="37288" spans="22:22" x14ac:dyDescent="0.35">
      <c r="V37288" s="17"/>
    </row>
    <row r="37289" spans="22:22" x14ac:dyDescent="0.35">
      <c r="V37289" s="17"/>
    </row>
    <row r="37290" spans="22:22" x14ac:dyDescent="0.35">
      <c r="V37290" s="17"/>
    </row>
    <row r="37291" spans="22:22" x14ac:dyDescent="0.35">
      <c r="V37291" s="17"/>
    </row>
    <row r="37292" spans="22:22" x14ac:dyDescent="0.35">
      <c r="V37292" s="17"/>
    </row>
    <row r="37293" spans="22:22" x14ac:dyDescent="0.35">
      <c r="V37293" s="17"/>
    </row>
    <row r="37294" spans="22:22" x14ac:dyDescent="0.35">
      <c r="V37294" s="17"/>
    </row>
    <row r="37295" spans="22:22" x14ac:dyDescent="0.35">
      <c r="V37295" s="17"/>
    </row>
    <row r="37296" spans="22:22" x14ac:dyDescent="0.35">
      <c r="V37296" s="17"/>
    </row>
    <row r="37297" spans="22:22" x14ac:dyDescent="0.35">
      <c r="V37297" s="17"/>
    </row>
    <row r="37298" spans="22:22" x14ac:dyDescent="0.35">
      <c r="V37298" s="17"/>
    </row>
    <row r="37299" spans="22:22" x14ac:dyDescent="0.35">
      <c r="V37299" s="17"/>
    </row>
    <row r="37300" spans="22:22" x14ac:dyDescent="0.35">
      <c r="V37300" s="17"/>
    </row>
    <row r="37301" spans="22:22" x14ac:dyDescent="0.35">
      <c r="V37301" s="17"/>
    </row>
    <row r="37302" spans="22:22" x14ac:dyDescent="0.35">
      <c r="V37302" s="17"/>
    </row>
    <row r="37303" spans="22:22" x14ac:dyDescent="0.35">
      <c r="V37303" s="17"/>
    </row>
    <row r="37304" spans="22:22" x14ac:dyDescent="0.35">
      <c r="V37304" s="17"/>
    </row>
    <row r="37305" spans="22:22" x14ac:dyDescent="0.35">
      <c r="V37305" s="17"/>
    </row>
    <row r="37306" spans="22:22" x14ac:dyDescent="0.35">
      <c r="V37306" s="17"/>
    </row>
    <row r="37307" spans="22:22" x14ac:dyDescent="0.35">
      <c r="V37307" s="17"/>
    </row>
    <row r="37308" spans="22:22" x14ac:dyDescent="0.35">
      <c r="V37308" s="17"/>
    </row>
    <row r="37309" spans="22:22" x14ac:dyDescent="0.35">
      <c r="V37309" s="17"/>
    </row>
    <row r="37310" spans="22:22" x14ac:dyDescent="0.35">
      <c r="V37310" s="17"/>
    </row>
    <row r="37311" spans="22:22" x14ac:dyDescent="0.35">
      <c r="V37311" s="17"/>
    </row>
    <row r="37312" spans="22:22" x14ac:dyDescent="0.35">
      <c r="V37312" s="17"/>
    </row>
    <row r="37313" spans="22:22" x14ac:dyDescent="0.35">
      <c r="V37313" s="17"/>
    </row>
    <row r="37314" spans="22:22" x14ac:dyDescent="0.35">
      <c r="V37314" s="17"/>
    </row>
    <row r="37315" spans="22:22" x14ac:dyDescent="0.35">
      <c r="V37315" s="17"/>
    </row>
    <row r="37316" spans="22:22" x14ac:dyDescent="0.35">
      <c r="V37316" s="17"/>
    </row>
    <row r="37317" spans="22:22" x14ac:dyDescent="0.35">
      <c r="V37317" s="17"/>
    </row>
    <row r="37318" spans="22:22" x14ac:dyDescent="0.35">
      <c r="V37318" s="17"/>
    </row>
    <row r="37319" spans="22:22" x14ac:dyDescent="0.35">
      <c r="V37319" s="17"/>
    </row>
    <row r="37320" spans="22:22" x14ac:dyDescent="0.35">
      <c r="V37320" s="17"/>
    </row>
    <row r="37321" spans="22:22" x14ac:dyDescent="0.35">
      <c r="V37321" s="17"/>
    </row>
    <row r="37322" spans="22:22" x14ac:dyDescent="0.35">
      <c r="V37322" s="17"/>
    </row>
    <row r="37323" spans="22:22" x14ac:dyDescent="0.35">
      <c r="V37323" s="17"/>
    </row>
    <row r="37324" spans="22:22" x14ac:dyDescent="0.35">
      <c r="V37324" s="17"/>
    </row>
    <row r="37325" spans="22:22" x14ac:dyDescent="0.35">
      <c r="V37325" s="17"/>
    </row>
    <row r="37326" spans="22:22" x14ac:dyDescent="0.35">
      <c r="V37326" s="17"/>
    </row>
    <row r="37327" spans="22:22" x14ac:dyDescent="0.35">
      <c r="V37327" s="17"/>
    </row>
    <row r="37328" spans="22:22" x14ac:dyDescent="0.35">
      <c r="V37328" s="17"/>
    </row>
    <row r="37329" spans="22:22" x14ac:dyDescent="0.35">
      <c r="V37329" s="17"/>
    </row>
    <row r="37330" spans="22:22" x14ac:dyDescent="0.35">
      <c r="V37330" s="17"/>
    </row>
    <row r="37331" spans="22:22" x14ac:dyDescent="0.35">
      <c r="V37331" s="17"/>
    </row>
    <row r="37332" spans="22:22" x14ac:dyDescent="0.35">
      <c r="V37332" s="17"/>
    </row>
    <row r="37333" spans="22:22" x14ac:dyDescent="0.35">
      <c r="V37333" s="17"/>
    </row>
    <row r="37334" spans="22:22" x14ac:dyDescent="0.35">
      <c r="V37334" s="17"/>
    </row>
    <row r="37335" spans="22:22" x14ac:dyDescent="0.35">
      <c r="V37335" s="17"/>
    </row>
    <row r="37336" spans="22:22" x14ac:dyDescent="0.35">
      <c r="V37336" s="17"/>
    </row>
    <row r="37337" spans="22:22" x14ac:dyDescent="0.35">
      <c r="V37337" s="17"/>
    </row>
    <row r="37338" spans="22:22" x14ac:dyDescent="0.35">
      <c r="V37338" s="17"/>
    </row>
    <row r="37339" spans="22:22" x14ac:dyDescent="0.35">
      <c r="V37339" s="17"/>
    </row>
    <row r="37340" spans="22:22" x14ac:dyDescent="0.35">
      <c r="V37340" s="17"/>
    </row>
    <row r="37341" spans="22:22" x14ac:dyDescent="0.35">
      <c r="V37341" s="17"/>
    </row>
    <row r="37342" spans="22:22" x14ac:dyDescent="0.35">
      <c r="V37342" s="17"/>
    </row>
    <row r="37343" spans="22:22" x14ac:dyDescent="0.35">
      <c r="V37343" s="17"/>
    </row>
    <row r="37344" spans="22:22" x14ac:dyDescent="0.35">
      <c r="V37344" s="17"/>
    </row>
    <row r="37345" spans="22:22" x14ac:dyDescent="0.35">
      <c r="V37345" s="17"/>
    </row>
    <row r="37346" spans="22:22" x14ac:dyDescent="0.35">
      <c r="V37346" s="17"/>
    </row>
    <row r="37347" spans="22:22" x14ac:dyDescent="0.35">
      <c r="V37347" s="17"/>
    </row>
    <row r="37348" spans="22:22" x14ac:dyDescent="0.35">
      <c r="V37348" s="17"/>
    </row>
    <row r="37349" spans="22:22" x14ac:dyDescent="0.35">
      <c r="V37349" s="17"/>
    </row>
    <row r="37350" spans="22:22" x14ac:dyDescent="0.35">
      <c r="V37350" s="17"/>
    </row>
    <row r="37351" spans="22:22" x14ac:dyDescent="0.35">
      <c r="V37351" s="17"/>
    </row>
    <row r="37352" spans="22:22" x14ac:dyDescent="0.35">
      <c r="V37352" s="17"/>
    </row>
    <row r="37353" spans="22:22" x14ac:dyDescent="0.35">
      <c r="V37353" s="17"/>
    </row>
    <row r="37354" spans="22:22" x14ac:dyDescent="0.35">
      <c r="V37354" s="17"/>
    </row>
    <row r="37355" spans="22:22" x14ac:dyDescent="0.35">
      <c r="V37355" s="17"/>
    </row>
    <row r="37356" spans="22:22" x14ac:dyDescent="0.35">
      <c r="V37356" s="17"/>
    </row>
    <row r="37357" spans="22:22" x14ac:dyDescent="0.35">
      <c r="V37357" s="17"/>
    </row>
    <row r="37358" spans="22:22" x14ac:dyDescent="0.35">
      <c r="V37358" s="17"/>
    </row>
    <row r="37359" spans="22:22" x14ac:dyDescent="0.35">
      <c r="V37359" s="17"/>
    </row>
    <row r="37360" spans="22:22" x14ac:dyDescent="0.35">
      <c r="V37360" s="17"/>
    </row>
    <row r="37361" spans="22:22" x14ac:dyDescent="0.35">
      <c r="V37361" s="17"/>
    </row>
    <row r="37362" spans="22:22" x14ac:dyDescent="0.35">
      <c r="V37362" s="17"/>
    </row>
    <row r="37363" spans="22:22" x14ac:dyDescent="0.35">
      <c r="V37363" s="17"/>
    </row>
    <row r="37364" spans="22:22" x14ac:dyDescent="0.35">
      <c r="V37364" s="17"/>
    </row>
    <row r="37365" spans="22:22" x14ac:dyDescent="0.35">
      <c r="V37365" s="17"/>
    </row>
    <row r="37366" spans="22:22" x14ac:dyDescent="0.35">
      <c r="V37366" s="17"/>
    </row>
    <row r="37367" spans="22:22" x14ac:dyDescent="0.35">
      <c r="V37367" s="17"/>
    </row>
    <row r="37368" spans="22:22" x14ac:dyDescent="0.35">
      <c r="V37368" s="17"/>
    </row>
    <row r="37369" spans="22:22" x14ac:dyDescent="0.35">
      <c r="V37369" s="17"/>
    </row>
    <row r="37370" spans="22:22" x14ac:dyDescent="0.35">
      <c r="V37370" s="17"/>
    </row>
    <row r="37371" spans="22:22" x14ac:dyDescent="0.35">
      <c r="V37371" s="17"/>
    </row>
    <row r="37372" spans="22:22" x14ac:dyDescent="0.35">
      <c r="V37372" s="17"/>
    </row>
    <row r="37373" spans="22:22" x14ac:dyDescent="0.35">
      <c r="V37373" s="17"/>
    </row>
    <row r="37374" spans="22:22" x14ac:dyDescent="0.35">
      <c r="V37374" s="17"/>
    </row>
    <row r="37375" spans="22:22" x14ac:dyDescent="0.35">
      <c r="V37375" s="17"/>
    </row>
    <row r="37376" spans="22:22" x14ac:dyDescent="0.35">
      <c r="V37376" s="17"/>
    </row>
    <row r="37377" spans="22:22" x14ac:dyDescent="0.35">
      <c r="V37377" s="17"/>
    </row>
    <row r="37378" spans="22:22" x14ac:dyDescent="0.35">
      <c r="V37378" s="17"/>
    </row>
    <row r="37379" spans="22:22" x14ac:dyDescent="0.35">
      <c r="V37379" s="17"/>
    </row>
    <row r="37380" spans="22:22" x14ac:dyDescent="0.35">
      <c r="V37380" s="17"/>
    </row>
    <row r="37381" spans="22:22" x14ac:dyDescent="0.35">
      <c r="V37381" s="17"/>
    </row>
    <row r="37382" spans="22:22" x14ac:dyDescent="0.35">
      <c r="V37382" s="17"/>
    </row>
    <row r="37383" spans="22:22" x14ac:dyDescent="0.35">
      <c r="V37383" s="17"/>
    </row>
    <row r="37384" spans="22:22" x14ac:dyDescent="0.35">
      <c r="V37384" s="17"/>
    </row>
    <row r="37385" spans="22:22" x14ac:dyDescent="0.35">
      <c r="V37385" s="17"/>
    </row>
    <row r="37386" spans="22:22" x14ac:dyDescent="0.35">
      <c r="V37386" s="17"/>
    </row>
    <row r="37387" spans="22:22" x14ac:dyDescent="0.35">
      <c r="V37387" s="17"/>
    </row>
    <row r="37388" spans="22:22" x14ac:dyDescent="0.35">
      <c r="V37388" s="17"/>
    </row>
    <row r="37389" spans="22:22" x14ac:dyDescent="0.35">
      <c r="V37389" s="17"/>
    </row>
    <row r="37390" spans="22:22" x14ac:dyDescent="0.35">
      <c r="V37390" s="17"/>
    </row>
    <row r="37391" spans="22:22" x14ac:dyDescent="0.35">
      <c r="V37391" s="17"/>
    </row>
    <row r="37392" spans="22:22" x14ac:dyDescent="0.35">
      <c r="V37392" s="17"/>
    </row>
    <row r="37393" spans="22:22" x14ac:dyDescent="0.35">
      <c r="V37393" s="17"/>
    </row>
    <row r="37394" spans="22:22" x14ac:dyDescent="0.35">
      <c r="V37394" s="17"/>
    </row>
    <row r="37395" spans="22:22" x14ac:dyDescent="0.35">
      <c r="V37395" s="17"/>
    </row>
    <row r="37396" spans="22:22" x14ac:dyDescent="0.35">
      <c r="V37396" s="17"/>
    </row>
    <row r="37397" spans="22:22" x14ac:dyDescent="0.35">
      <c r="V37397" s="17"/>
    </row>
    <row r="37398" spans="22:22" x14ac:dyDescent="0.35">
      <c r="V37398" s="17"/>
    </row>
    <row r="37399" spans="22:22" x14ac:dyDescent="0.35">
      <c r="V37399" s="17"/>
    </row>
    <row r="37400" spans="22:22" x14ac:dyDescent="0.35">
      <c r="V37400" s="17"/>
    </row>
    <row r="37401" spans="22:22" x14ac:dyDescent="0.35">
      <c r="V37401" s="17"/>
    </row>
    <row r="37402" spans="22:22" x14ac:dyDescent="0.35">
      <c r="V37402" s="17"/>
    </row>
    <row r="37403" spans="22:22" x14ac:dyDescent="0.35">
      <c r="V37403" s="17"/>
    </row>
    <row r="37404" spans="22:22" x14ac:dyDescent="0.35">
      <c r="V37404" s="17"/>
    </row>
    <row r="37405" spans="22:22" x14ac:dyDescent="0.35">
      <c r="V37405" s="17"/>
    </row>
    <row r="37406" spans="22:22" x14ac:dyDescent="0.35">
      <c r="V37406" s="17"/>
    </row>
    <row r="37407" spans="22:22" x14ac:dyDescent="0.35">
      <c r="V37407" s="17"/>
    </row>
    <row r="37408" spans="22:22" x14ac:dyDescent="0.35">
      <c r="V37408" s="17"/>
    </row>
    <row r="37409" spans="22:22" x14ac:dyDescent="0.35">
      <c r="V37409" s="17"/>
    </row>
    <row r="37410" spans="22:22" x14ac:dyDescent="0.35">
      <c r="V37410" s="17"/>
    </row>
    <row r="37411" spans="22:22" x14ac:dyDescent="0.35">
      <c r="V37411" s="17"/>
    </row>
    <row r="37412" spans="22:22" x14ac:dyDescent="0.35">
      <c r="V37412" s="17"/>
    </row>
    <row r="37413" spans="22:22" x14ac:dyDescent="0.35">
      <c r="V37413" s="17"/>
    </row>
    <row r="37414" spans="22:22" x14ac:dyDescent="0.35">
      <c r="V37414" s="17"/>
    </row>
    <row r="37415" spans="22:22" x14ac:dyDescent="0.35">
      <c r="V37415" s="17"/>
    </row>
    <row r="37416" spans="22:22" x14ac:dyDescent="0.35">
      <c r="V37416" s="17"/>
    </row>
    <row r="37417" spans="22:22" x14ac:dyDescent="0.35">
      <c r="V37417" s="17"/>
    </row>
    <row r="37418" spans="22:22" x14ac:dyDescent="0.35">
      <c r="V37418" s="17"/>
    </row>
    <row r="37419" spans="22:22" x14ac:dyDescent="0.35">
      <c r="V37419" s="17"/>
    </row>
    <row r="37420" spans="22:22" x14ac:dyDescent="0.35">
      <c r="V37420" s="17"/>
    </row>
    <row r="37421" spans="22:22" x14ac:dyDescent="0.35">
      <c r="V37421" s="17"/>
    </row>
    <row r="37422" spans="22:22" x14ac:dyDescent="0.35">
      <c r="V37422" s="17"/>
    </row>
    <row r="37423" spans="22:22" x14ac:dyDescent="0.35">
      <c r="V37423" s="17"/>
    </row>
    <row r="37424" spans="22:22" x14ac:dyDescent="0.35">
      <c r="V37424" s="17"/>
    </row>
    <row r="37425" spans="22:22" x14ac:dyDescent="0.35">
      <c r="V37425" s="17"/>
    </row>
    <row r="37426" spans="22:22" x14ac:dyDescent="0.35">
      <c r="V37426" s="17"/>
    </row>
    <row r="37427" spans="22:22" x14ac:dyDescent="0.35">
      <c r="V37427" s="17"/>
    </row>
    <row r="37428" spans="22:22" x14ac:dyDescent="0.35">
      <c r="V37428" s="17"/>
    </row>
    <row r="37429" spans="22:22" x14ac:dyDescent="0.35">
      <c r="V37429" s="17"/>
    </row>
    <row r="37430" spans="22:22" x14ac:dyDescent="0.35">
      <c r="V37430" s="17"/>
    </row>
    <row r="37431" spans="22:22" x14ac:dyDescent="0.35">
      <c r="V37431" s="17"/>
    </row>
    <row r="37432" spans="22:22" x14ac:dyDescent="0.35">
      <c r="V37432" s="17"/>
    </row>
    <row r="37433" spans="22:22" x14ac:dyDescent="0.35">
      <c r="V37433" s="17"/>
    </row>
    <row r="37434" spans="22:22" x14ac:dyDescent="0.35">
      <c r="V37434" s="17"/>
    </row>
    <row r="37435" spans="22:22" x14ac:dyDescent="0.35">
      <c r="V37435" s="17"/>
    </row>
    <row r="37436" spans="22:22" x14ac:dyDescent="0.35">
      <c r="V37436" s="17"/>
    </row>
    <row r="37437" spans="22:22" x14ac:dyDescent="0.35">
      <c r="V37437" s="17"/>
    </row>
    <row r="37438" spans="22:22" x14ac:dyDescent="0.35">
      <c r="V37438" s="17"/>
    </row>
    <row r="37439" spans="22:22" x14ac:dyDescent="0.35">
      <c r="V37439" s="17"/>
    </row>
    <row r="37440" spans="22:22" x14ac:dyDescent="0.35">
      <c r="V37440" s="17"/>
    </row>
    <row r="37441" spans="22:22" x14ac:dyDescent="0.35">
      <c r="V37441" s="17"/>
    </row>
    <row r="37442" spans="22:22" x14ac:dyDescent="0.35">
      <c r="V37442" s="17"/>
    </row>
    <row r="37443" spans="22:22" x14ac:dyDescent="0.35">
      <c r="V37443" s="17"/>
    </row>
    <row r="37444" spans="22:22" x14ac:dyDescent="0.35">
      <c r="V37444" s="17"/>
    </row>
    <row r="37445" spans="22:22" x14ac:dyDescent="0.35">
      <c r="V37445" s="17"/>
    </row>
    <row r="37446" spans="22:22" x14ac:dyDescent="0.35">
      <c r="V37446" s="17"/>
    </row>
    <row r="37447" spans="22:22" x14ac:dyDescent="0.35">
      <c r="V37447" s="17"/>
    </row>
    <row r="37448" spans="22:22" x14ac:dyDescent="0.35">
      <c r="V37448" s="17"/>
    </row>
    <row r="37449" spans="22:22" x14ac:dyDescent="0.35">
      <c r="V37449" s="17"/>
    </row>
    <row r="37450" spans="22:22" x14ac:dyDescent="0.35">
      <c r="V37450" s="17"/>
    </row>
    <row r="37451" spans="22:22" x14ac:dyDescent="0.35">
      <c r="V37451" s="17"/>
    </row>
    <row r="37452" spans="22:22" x14ac:dyDescent="0.35">
      <c r="V37452" s="17"/>
    </row>
    <row r="37453" spans="22:22" x14ac:dyDescent="0.35">
      <c r="V37453" s="17"/>
    </row>
    <row r="37454" spans="22:22" x14ac:dyDescent="0.35">
      <c r="V37454" s="17"/>
    </row>
    <row r="37455" spans="22:22" x14ac:dyDescent="0.35">
      <c r="V37455" s="17"/>
    </row>
    <row r="37456" spans="22:22" x14ac:dyDescent="0.35">
      <c r="V37456" s="17"/>
    </row>
    <row r="37457" spans="22:22" x14ac:dyDescent="0.35">
      <c r="V37457" s="17"/>
    </row>
    <row r="37458" spans="22:22" x14ac:dyDescent="0.35">
      <c r="V37458" s="17"/>
    </row>
    <row r="37459" spans="22:22" x14ac:dyDescent="0.35">
      <c r="V37459" s="17"/>
    </row>
    <row r="37460" spans="22:22" x14ac:dyDescent="0.35">
      <c r="V37460" s="17"/>
    </row>
    <row r="37461" spans="22:22" x14ac:dyDescent="0.35">
      <c r="V37461" s="17"/>
    </row>
    <row r="37462" spans="22:22" x14ac:dyDescent="0.35">
      <c r="V37462" s="17"/>
    </row>
    <row r="37463" spans="22:22" x14ac:dyDescent="0.35">
      <c r="V37463" s="17"/>
    </row>
    <row r="37464" spans="22:22" x14ac:dyDescent="0.35">
      <c r="V37464" s="17"/>
    </row>
    <row r="37465" spans="22:22" x14ac:dyDescent="0.35">
      <c r="V37465" s="17"/>
    </row>
    <row r="37466" spans="22:22" x14ac:dyDescent="0.35">
      <c r="V37466" s="17"/>
    </row>
    <row r="37467" spans="22:22" x14ac:dyDescent="0.35">
      <c r="V37467" s="17"/>
    </row>
    <row r="37468" spans="22:22" x14ac:dyDescent="0.35">
      <c r="V37468" s="17"/>
    </row>
    <row r="37469" spans="22:22" x14ac:dyDescent="0.35">
      <c r="V37469" s="17"/>
    </row>
    <row r="37470" spans="22:22" x14ac:dyDescent="0.35">
      <c r="V37470" s="17"/>
    </row>
    <row r="37471" spans="22:22" x14ac:dyDescent="0.35">
      <c r="V37471" s="17"/>
    </row>
    <row r="37472" spans="22:22" x14ac:dyDescent="0.35">
      <c r="V37472" s="17"/>
    </row>
    <row r="37473" spans="22:22" x14ac:dyDescent="0.35">
      <c r="V37473" s="17"/>
    </row>
    <row r="37474" spans="22:22" x14ac:dyDescent="0.35">
      <c r="V37474" s="17"/>
    </row>
    <row r="37475" spans="22:22" x14ac:dyDescent="0.35">
      <c r="V37475" s="17"/>
    </row>
    <row r="37476" spans="22:22" x14ac:dyDescent="0.35">
      <c r="V37476" s="17"/>
    </row>
    <row r="37477" spans="22:22" x14ac:dyDescent="0.35">
      <c r="V37477" s="17"/>
    </row>
    <row r="37478" spans="22:22" x14ac:dyDescent="0.35">
      <c r="V37478" s="17"/>
    </row>
    <row r="37479" spans="22:22" x14ac:dyDescent="0.35">
      <c r="V37479" s="17"/>
    </row>
    <row r="37480" spans="22:22" x14ac:dyDescent="0.35">
      <c r="V37480" s="17"/>
    </row>
    <row r="37481" spans="22:22" x14ac:dyDescent="0.35">
      <c r="V37481" s="17"/>
    </row>
    <row r="37482" spans="22:22" x14ac:dyDescent="0.35">
      <c r="V37482" s="17"/>
    </row>
    <row r="37483" spans="22:22" x14ac:dyDescent="0.35">
      <c r="V37483" s="17"/>
    </row>
    <row r="37484" spans="22:22" x14ac:dyDescent="0.35">
      <c r="V37484" s="17"/>
    </row>
    <row r="37485" spans="22:22" x14ac:dyDescent="0.35">
      <c r="V37485" s="17"/>
    </row>
    <row r="37486" spans="22:22" x14ac:dyDescent="0.35">
      <c r="V37486" s="17"/>
    </row>
    <row r="37487" spans="22:22" x14ac:dyDescent="0.35">
      <c r="V37487" s="17"/>
    </row>
    <row r="37488" spans="22:22" x14ac:dyDescent="0.35">
      <c r="V37488" s="17"/>
    </row>
    <row r="37489" spans="22:22" x14ac:dyDescent="0.35">
      <c r="V37489" s="17"/>
    </row>
    <row r="37490" spans="22:22" x14ac:dyDescent="0.35">
      <c r="V37490" s="17"/>
    </row>
    <row r="37491" spans="22:22" x14ac:dyDescent="0.35">
      <c r="V37491" s="17"/>
    </row>
    <row r="37492" spans="22:22" x14ac:dyDescent="0.35">
      <c r="V37492" s="17"/>
    </row>
    <row r="37493" spans="22:22" x14ac:dyDescent="0.35">
      <c r="V37493" s="17"/>
    </row>
    <row r="37494" spans="22:22" x14ac:dyDescent="0.35">
      <c r="V37494" s="17"/>
    </row>
    <row r="37495" spans="22:22" x14ac:dyDescent="0.35">
      <c r="V37495" s="17"/>
    </row>
    <row r="37496" spans="22:22" x14ac:dyDescent="0.35">
      <c r="V37496" s="17"/>
    </row>
    <row r="37497" spans="22:22" x14ac:dyDescent="0.35">
      <c r="V37497" s="17"/>
    </row>
    <row r="37498" spans="22:22" x14ac:dyDescent="0.35">
      <c r="V37498" s="17"/>
    </row>
    <row r="37499" spans="22:22" x14ac:dyDescent="0.35">
      <c r="V37499" s="17"/>
    </row>
    <row r="37500" spans="22:22" x14ac:dyDescent="0.35">
      <c r="V37500" s="17"/>
    </row>
    <row r="37501" spans="22:22" x14ac:dyDescent="0.35">
      <c r="V37501" s="17"/>
    </row>
    <row r="37502" spans="22:22" x14ac:dyDescent="0.35">
      <c r="V37502" s="17"/>
    </row>
    <row r="37503" spans="22:22" x14ac:dyDescent="0.35">
      <c r="V37503" s="17"/>
    </row>
    <row r="37504" spans="22:22" x14ac:dyDescent="0.35">
      <c r="V37504" s="17"/>
    </row>
    <row r="37505" spans="22:22" x14ac:dyDescent="0.35">
      <c r="V37505" s="17"/>
    </row>
    <row r="37506" spans="22:22" x14ac:dyDescent="0.35">
      <c r="V37506" s="17"/>
    </row>
    <row r="37507" spans="22:22" x14ac:dyDescent="0.35">
      <c r="V37507" s="17"/>
    </row>
    <row r="37508" spans="22:22" x14ac:dyDescent="0.35">
      <c r="V37508" s="17"/>
    </row>
    <row r="37509" spans="22:22" x14ac:dyDescent="0.35">
      <c r="V37509" s="17"/>
    </row>
    <row r="37510" spans="22:22" x14ac:dyDescent="0.35">
      <c r="V37510" s="17"/>
    </row>
    <row r="37511" spans="22:22" x14ac:dyDescent="0.35">
      <c r="V37511" s="17"/>
    </row>
    <row r="37512" spans="22:22" x14ac:dyDescent="0.35">
      <c r="V37512" s="17"/>
    </row>
    <row r="37513" spans="22:22" x14ac:dyDescent="0.35">
      <c r="V37513" s="17"/>
    </row>
    <row r="37514" spans="22:22" x14ac:dyDescent="0.35">
      <c r="V37514" s="17"/>
    </row>
    <row r="37515" spans="22:22" x14ac:dyDescent="0.35">
      <c r="V37515" s="17"/>
    </row>
    <row r="37516" spans="22:22" x14ac:dyDescent="0.35">
      <c r="V37516" s="17"/>
    </row>
    <row r="37517" spans="22:22" x14ac:dyDescent="0.35">
      <c r="V37517" s="17"/>
    </row>
    <row r="37518" spans="22:22" x14ac:dyDescent="0.35">
      <c r="V37518" s="17"/>
    </row>
    <row r="37519" spans="22:22" x14ac:dyDescent="0.35">
      <c r="V37519" s="17"/>
    </row>
    <row r="37520" spans="22:22" x14ac:dyDescent="0.35">
      <c r="V37520" s="17"/>
    </row>
    <row r="37521" spans="22:22" x14ac:dyDescent="0.35">
      <c r="V37521" s="17"/>
    </row>
    <row r="37522" spans="22:22" x14ac:dyDescent="0.35">
      <c r="V37522" s="17"/>
    </row>
    <row r="37523" spans="22:22" x14ac:dyDescent="0.35">
      <c r="V37523" s="17"/>
    </row>
    <row r="37524" spans="22:22" x14ac:dyDescent="0.35">
      <c r="V37524" s="17"/>
    </row>
    <row r="37525" spans="22:22" x14ac:dyDescent="0.35">
      <c r="V37525" s="17"/>
    </row>
    <row r="37526" spans="22:22" x14ac:dyDescent="0.35">
      <c r="V37526" s="17"/>
    </row>
    <row r="37527" spans="22:22" x14ac:dyDescent="0.35">
      <c r="V37527" s="17"/>
    </row>
    <row r="37528" spans="22:22" x14ac:dyDescent="0.35">
      <c r="V37528" s="17"/>
    </row>
    <row r="37529" spans="22:22" x14ac:dyDescent="0.35">
      <c r="V37529" s="17"/>
    </row>
    <row r="37530" spans="22:22" x14ac:dyDescent="0.35">
      <c r="V37530" s="17"/>
    </row>
    <row r="37531" spans="22:22" x14ac:dyDescent="0.35">
      <c r="V37531" s="17"/>
    </row>
    <row r="37532" spans="22:22" x14ac:dyDescent="0.35">
      <c r="V37532" s="17"/>
    </row>
    <row r="37533" spans="22:22" x14ac:dyDescent="0.35">
      <c r="V37533" s="17"/>
    </row>
    <row r="37534" spans="22:22" x14ac:dyDescent="0.35">
      <c r="V37534" s="17"/>
    </row>
    <row r="37535" spans="22:22" x14ac:dyDescent="0.35">
      <c r="V37535" s="17"/>
    </row>
    <row r="37536" spans="22:22" x14ac:dyDescent="0.35">
      <c r="V37536" s="17"/>
    </row>
    <row r="37537" spans="22:22" x14ac:dyDescent="0.35">
      <c r="V37537" s="17"/>
    </row>
    <row r="37538" spans="22:22" x14ac:dyDescent="0.35">
      <c r="V37538" s="17"/>
    </row>
    <row r="37539" spans="22:22" x14ac:dyDescent="0.35">
      <c r="V37539" s="17"/>
    </row>
    <row r="37540" spans="22:22" x14ac:dyDescent="0.35">
      <c r="V37540" s="17"/>
    </row>
    <row r="37541" spans="22:22" x14ac:dyDescent="0.35">
      <c r="V37541" s="17"/>
    </row>
    <row r="37542" spans="22:22" x14ac:dyDescent="0.35">
      <c r="V37542" s="17"/>
    </row>
    <row r="37543" spans="22:22" x14ac:dyDescent="0.35">
      <c r="V37543" s="17"/>
    </row>
    <row r="37544" spans="22:22" x14ac:dyDescent="0.35">
      <c r="V37544" s="17"/>
    </row>
    <row r="37545" spans="22:22" x14ac:dyDescent="0.35">
      <c r="V37545" s="17"/>
    </row>
    <row r="37546" spans="22:22" x14ac:dyDescent="0.35">
      <c r="V37546" s="17"/>
    </row>
    <row r="37547" spans="22:22" x14ac:dyDescent="0.35">
      <c r="V37547" s="17"/>
    </row>
    <row r="37548" spans="22:22" x14ac:dyDescent="0.35">
      <c r="V37548" s="17"/>
    </row>
    <row r="37549" spans="22:22" x14ac:dyDescent="0.35">
      <c r="V37549" s="17"/>
    </row>
    <row r="37550" spans="22:22" x14ac:dyDescent="0.35">
      <c r="V37550" s="17"/>
    </row>
    <row r="37551" spans="22:22" x14ac:dyDescent="0.35">
      <c r="V37551" s="17"/>
    </row>
    <row r="37552" spans="22:22" x14ac:dyDescent="0.35">
      <c r="V37552" s="17"/>
    </row>
    <row r="37553" spans="22:22" x14ac:dyDescent="0.35">
      <c r="V37553" s="17"/>
    </row>
    <row r="37554" spans="22:22" x14ac:dyDescent="0.35">
      <c r="V37554" s="17"/>
    </row>
    <row r="37555" spans="22:22" x14ac:dyDescent="0.35">
      <c r="V37555" s="17"/>
    </row>
    <row r="37556" spans="22:22" x14ac:dyDescent="0.35">
      <c r="V37556" s="17"/>
    </row>
    <row r="37557" spans="22:22" x14ac:dyDescent="0.35">
      <c r="V37557" s="17"/>
    </row>
    <row r="37558" spans="22:22" x14ac:dyDescent="0.35">
      <c r="V37558" s="17"/>
    </row>
    <row r="37559" spans="22:22" x14ac:dyDescent="0.35">
      <c r="V37559" s="17"/>
    </row>
    <row r="37560" spans="22:22" x14ac:dyDescent="0.35">
      <c r="V37560" s="17"/>
    </row>
    <row r="37561" spans="22:22" x14ac:dyDescent="0.35">
      <c r="V37561" s="17"/>
    </row>
    <row r="37562" spans="22:22" x14ac:dyDescent="0.35">
      <c r="V37562" s="17"/>
    </row>
    <row r="37563" spans="22:22" x14ac:dyDescent="0.35">
      <c r="V37563" s="17"/>
    </row>
    <row r="37564" spans="22:22" x14ac:dyDescent="0.35">
      <c r="V37564" s="17"/>
    </row>
    <row r="37565" spans="22:22" x14ac:dyDescent="0.35">
      <c r="V37565" s="17"/>
    </row>
    <row r="37566" spans="22:22" x14ac:dyDescent="0.35">
      <c r="V37566" s="17"/>
    </row>
    <row r="37567" spans="22:22" x14ac:dyDescent="0.35">
      <c r="V37567" s="17"/>
    </row>
    <row r="37568" spans="22:22" x14ac:dyDescent="0.35">
      <c r="V37568" s="17"/>
    </row>
    <row r="37569" spans="22:22" x14ac:dyDescent="0.35">
      <c r="V37569" s="17"/>
    </row>
    <row r="37570" spans="22:22" x14ac:dyDescent="0.35">
      <c r="V37570" s="17"/>
    </row>
    <row r="37571" spans="22:22" x14ac:dyDescent="0.35">
      <c r="V37571" s="17"/>
    </row>
    <row r="37572" spans="22:22" x14ac:dyDescent="0.35">
      <c r="V37572" s="17"/>
    </row>
    <row r="37573" spans="22:22" x14ac:dyDescent="0.35">
      <c r="V37573" s="17"/>
    </row>
    <row r="37574" spans="22:22" x14ac:dyDescent="0.35">
      <c r="V37574" s="17"/>
    </row>
    <row r="37575" spans="22:22" x14ac:dyDescent="0.35">
      <c r="V37575" s="17"/>
    </row>
    <row r="37576" spans="22:22" x14ac:dyDescent="0.35">
      <c r="V37576" s="17"/>
    </row>
    <row r="37577" spans="22:22" x14ac:dyDescent="0.35">
      <c r="V37577" s="17"/>
    </row>
    <row r="37578" spans="22:22" x14ac:dyDescent="0.35">
      <c r="V37578" s="17"/>
    </row>
    <row r="37579" spans="22:22" x14ac:dyDescent="0.35">
      <c r="V37579" s="17"/>
    </row>
    <row r="37580" spans="22:22" x14ac:dyDescent="0.35">
      <c r="V37580" s="17"/>
    </row>
    <row r="37581" spans="22:22" x14ac:dyDescent="0.35">
      <c r="V37581" s="17"/>
    </row>
    <row r="37582" spans="22:22" x14ac:dyDescent="0.35">
      <c r="V37582" s="17"/>
    </row>
    <row r="37583" spans="22:22" x14ac:dyDescent="0.35">
      <c r="V37583" s="17"/>
    </row>
    <row r="37584" spans="22:22" x14ac:dyDescent="0.35">
      <c r="V37584" s="17"/>
    </row>
    <row r="37585" spans="22:22" x14ac:dyDescent="0.35">
      <c r="V37585" s="17"/>
    </row>
    <row r="37586" spans="22:22" x14ac:dyDescent="0.35">
      <c r="V37586" s="17"/>
    </row>
    <row r="37587" spans="22:22" x14ac:dyDescent="0.35">
      <c r="V37587" s="17"/>
    </row>
    <row r="37588" spans="22:22" x14ac:dyDescent="0.35">
      <c r="V37588" s="17"/>
    </row>
    <row r="37589" spans="22:22" x14ac:dyDescent="0.35">
      <c r="V37589" s="17"/>
    </row>
    <row r="37590" spans="22:22" x14ac:dyDescent="0.35">
      <c r="V37590" s="17"/>
    </row>
    <row r="37591" spans="22:22" x14ac:dyDescent="0.35">
      <c r="V37591" s="17"/>
    </row>
    <row r="37592" spans="22:22" x14ac:dyDescent="0.35">
      <c r="V37592" s="17"/>
    </row>
    <row r="37593" spans="22:22" x14ac:dyDescent="0.35">
      <c r="V37593" s="17"/>
    </row>
    <row r="37594" spans="22:22" x14ac:dyDescent="0.35">
      <c r="V37594" s="17"/>
    </row>
    <row r="37595" spans="22:22" x14ac:dyDescent="0.35">
      <c r="V37595" s="17"/>
    </row>
    <row r="37596" spans="22:22" x14ac:dyDescent="0.35">
      <c r="V37596" s="17"/>
    </row>
    <row r="37597" spans="22:22" x14ac:dyDescent="0.35">
      <c r="V37597" s="17"/>
    </row>
    <row r="37598" spans="22:22" x14ac:dyDescent="0.35">
      <c r="V37598" s="17"/>
    </row>
    <row r="37599" spans="22:22" x14ac:dyDescent="0.35">
      <c r="V37599" s="17"/>
    </row>
    <row r="37600" spans="22:22" x14ac:dyDescent="0.35">
      <c r="V37600" s="17"/>
    </row>
    <row r="37601" spans="22:22" x14ac:dyDescent="0.35">
      <c r="V37601" s="17"/>
    </row>
    <row r="37602" spans="22:22" x14ac:dyDescent="0.35">
      <c r="V37602" s="17"/>
    </row>
    <row r="37603" spans="22:22" x14ac:dyDescent="0.35">
      <c r="V37603" s="17"/>
    </row>
    <row r="37604" spans="22:22" x14ac:dyDescent="0.35">
      <c r="V37604" s="17"/>
    </row>
    <row r="37605" spans="22:22" x14ac:dyDescent="0.35">
      <c r="V37605" s="17"/>
    </row>
    <row r="37606" spans="22:22" x14ac:dyDescent="0.35">
      <c r="V37606" s="17"/>
    </row>
    <row r="37607" spans="22:22" x14ac:dyDescent="0.35">
      <c r="V37607" s="17"/>
    </row>
    <row r="37608" spans="22:22" x14ac:dyDescent="0.35">
      <c r="V37608" s="17"/>
    </row>
    <row r="37609" spans="22:22" x14ac:dyDescent="0.35">
      <c r="V37609" s="17"/>
    </row>
    <row r="37610" spans="22:22" x14ac:dyDescent="0.35">
      <c r="V37610" s="17"/>
    </row>
    <row r="37611" spans="22:22" x14ac:dyDescent="0.35">
      <c r="V37611" s="17"/>
    </row>
    <row r="37612" spans="22:22" x14ac:dyDescent="0.35">
      <c r="V37612" s="17"/>
    </row>
    <row r="37613" spans="22:22" x14ac:dyDescent="0.35">
      <c r="V37613" s="17"/>
    </row>
    <row r="37614" spans="22:22" x14ac:dyDescent="0.35">
      <c r="V37614" s="17"/>
    </row>
    <row r="37615" spans="22:22" x14ac:dyDescent="0.35">
      <c r="V37615" s="17"/>
    </row>
    <row r="37616" spans="22:22" x14ac:dyDescent="0.35">
      <c r="V37616" s="17"/>
    </row>
    <row r="37617" spans="22:22" x14ac:dyDescent="0.35">
      <c r="V37617" s="17"/>
    </row>
    <row r="37618" spans="22:22" x14ac:dyDescent="0.35">
      <c r="V37618" s="17"/>
    </row>
    <row r="37619" spans="22:22" x14ac:dyDescent="0.35">
      <c r="V37619" s="17"/>
    </row>
    <row r="37620" spans="22:22" x14ac:dyDescent="0.35">
      <c r="V37620" s="17"/>
    </row>
    <row r="37621" spans="22:22" x14ac:dyDescent="0.35">
      <c r="V37621" s="17"/>
    </row>
    <row r="37622" spans="22:22" x14ac:dyDescent="0.35">
      <c r="V37622" s="17"/>
    </row>
    <row r="37623" spans="22:22" x14ac:dyDescent="0.35">
      <c r="V37623" s="17"/>
    </row>
    <row r="37624" spans="22:22" x14ac:dyDescent="0.35">
      <c r="V37624" s="17"/>
    </row>
    <row r="37625" spans="22:22" x14ac:dyDescent="0.35">
      <c r="V37625" s="17"/>
    </row>
    <row r="37626" spans="22:22" x14ac:dyDescent="0.35">
      <c r="V37626" s="17"/>
    </row>
    <row r="37627" spans="22:22" x14ac:dyDescent="0.35">
      <c r="V37627" s="17"/>
    </row>
    <row r="37628" spans="22:22" x14ac:dyDescent="0.35">
      <c r="V37628" s="17"/>
    </row>
    <row r="37629" spans="22:22" x14ac:dyDescent="0.35">
      <c r="V37629" s="17"/>
    </row>
    <row r="37630" spans="22:22" x14ac:dyDescent="0.35">
      <c r="V37630" s="17"/>
    </row>
    <row r="37631" spans="22:22" x14ac:dyDescent="0.35">
      <c r="V37631" s="17"/>
    </row>
    <row r="37632" spans="22:22" x14ac:dyDescent="0.35">
      <c r="V37632" s="17"/>
    </row>
    <row r="37633" spans="22:22" x14ac:dyDescent="0.35">
      <c r="V37633" s="17"/>
    </row>
    <row r="37634" spans="22:22" x14ac:dyDescent="0.35">
      <c r="V37634" s="17"/>
    </row>
    <row r="37635" spans="22:22" x14ac:dyDescent="0.35">
      <c r="V37635" s="17"/>
    </row>
    <row r="37636" spans="22:22" x14ac:dyDescent="0.35">
      <c r="V37636" s="17"/>
    </row>
    <row r="37637" spans="22:22" x14ac:dyDescent="0.35">
      <c r="V37637" s="17"/>
    </row>
    <row r="37638" spans="22:22" x14ac:dyDescent="0.35">
      <c r="V37638" s="17"/>
    </row>
    <row r="37639" spans="22:22" x14ac:dyDescent="0.35">
      <c r="V37639" s="17"/>
    </row>
    <row r="37640" spans="22:22" x14ac:dyDescent="0.35">
      <c r="V37640" s="17"/>
    </row>
    <row r="37641" spans="22:22" x14ac:dyDescent="0.35">
      <c r="V37641" s="17"/>
    </row>
    <row r="37642" spans="22:22" x14ac:dyDescent="0.35">
      <c r="V37642" s="17"/>
    </row>
    <row r="37643" spans="22:22" x14ac:dyDescent="0.35">
      <c r="V37643" s="17"/>
    </row>
    <row r="37644" spans="22:22" x14ac:dyDescent="0.35">
      <c r="V37644" s="17"/>
    </row>
    <row r="37645" spans="22:22" x14ac:dyDescent="0.35">
      <c r="V37645" s="17"/>
    </row>
    <row r="37646" spans="22:22" x14ac:dyDescent="0.35">
      <c r="V37646" s="17"/>
    </row>
    <row r="37647" spans="22:22" x14ac:dyDescent="0.35">
      <c r="V37647" s="17"/>
    </row>
    <row r="37648" spans="22:22" x14ac:dyDescent="0.35">
      <c r="V37648" s="17"/>
    </row>
    <row r="37649" spans="22:22" x14ac:dyDescent="0.35">
      <c r="V37649" s="17"/>
    </row>
    <row r="37650" spans="22:22" x14ac:dyDescent="0.35">
      <c r="V37650" s="17"/>
    </row>
    <row r="37651" spans="22:22" x14ac:dyDescent="0.35">
      <c r="V37651" s="17"/>
    </row>
    <row r="37652" spans="22:22" x14ac:dyDescent="0.35">
      <c r="V37652" s="17"/>
    </row>
    <row r="37653" spans="22:22" x14ac:dyDescent="0.35">
      <c r="V37653" s="17"/>
    </row>
    <row r="37654" spans="22:22" x14ac:dyDescent="0.35">
      <c r="V37654" s="17"/>
    </row>
    <row r="37655" spans="22:22" x14ac:dyDescent="0.35">
      <c r="V37655" s="17"/>
    </row>
    <row r="37656" spans="22:22" x14ac:dyDescent="0.35">
      <c r="V37656" s="17"/>
    </row>
    <row r="37657" spans="22:22" x14ac:dyDescent="0.35">
      <c r="V37657" s="17"/>
    </row>
    <row r="37658" spans="22:22" x14ac:dyDescent="0.35">
      <c r="V37658" s="17"/>
    </row>
    <row r="37659" spans="22:22" x14ac:dyDescent="0.35">
      <c r="V37659" s="17"/>
    </row>
    <row r="37660" spans="22:22" x14ac:dyDescent="0.35">
      <c r="V37660" s="17"/>
    </row>
    <row r="37661" spans="22:22" x14ac:dyDescent="0.35">
      <c r="V37661" s="17"/>
    </row>
    <row r="37662" spans="22:22" x14ac:dyDescent="0.35">
      <c r="V37662" s="17"/>
    </row>
    <row r="37663" spans="22:22" x14ac:dyDescent="0.35">
      <c r="V37663" s="17"/>
    </row>
    <row r="37664" spans="22:22" x14ac:dyDescent="0.35">
      <c r="V37664" s="17"/>
    </row>
    <row r="37665" spans="22:22" x14ac:dyDescent="0.35">
      <c r="V37665" s="17"/>
    </row>
    <row r="37666" spans="22:22" x14ac:dyDescent="0.35">
      <c r="V37666" s="17"/>
    </row>
    <row r="37667" spans="22:22" x14ac:dyDescent="0.35">
      <c r="V37667" s="17"/>
    </row>
    <row r="37668" spans="22:22" x14ac:dyDescent="0.35">
      <c r="V37668" s="17"/>
    </row>
    <row r="37669" spans="22:22" x14ac:dyDescent="0.35">
      <c r="V37669" s="17"/>
    </row>
    <row r="37670" spans="22:22" x14ac:dyDescent="0.35">
      <c r="V37670" s="17"/>
    </row>
    <row r="37671" spans="22:22" x14ac:dyDescent="0.35">
      <c r="V37671" s="17"/>
    </row>
    <row r="37672" spans="22:22" x14ac:dyDescent="0.35">
      <c r="V37672" s="17"/>
    </row>
    <row r="37673" spans="22:22" x14ac:dyDescent="0.35">
      <c r="V37673" s="17"/>
    </row>
    <row r="37674" spans="22:22" x14ac:dyDescent="0.35">
      <c r="V37674" s="17"/>
    </row>
    <row r="37675" spans="22:22" x14ac:dyDescent="0.35">
      <c r="V37675" s="17"/>
    </row>
    <row r="37676" spans="22:22" x14ac:dyDescent="0.35">
      <c r="V37676" s="17"/>
    </row>
    <row r="37677" spans="22:22" x14ac:dyDescent="0.35">
      <c r="V37677" s="17"/>
    </row>
    <row r="37678" spans="22:22" x14ac:dyDescent="0.35">
      <c r="V37678" s="17"/>
    </row>
    <row r="37679" spans="22:22" x14ac:dyDescent="0.35">
      <c r="V37679" s="17"/>
    </row>
    <row r="37680" spans="22:22" x14ac:dyDescent="0.35">
      <c r="V37680" s="17"/>
    </row>
    <row r="37681" spans="22:22" x14ac:dyDescent="0.35">
      <c r="V37681" s="17"/>
    </row>
    <row r="37682" spans="22:22" x14ac:dyDescent="0.35">
      <c r="V37682" s="17"/>
    </row>
    <row r="37683" spans="22:22" x14ac:dyDescent="0.35">
      <c r="V37683" s="17"/>
    </row>
    <row r="37684" spans="22:22" x14ac:dyDescent="0.35">
      <c r="V37684" s="17"/>
    </row>
    <row r="37685" spans="22:22" x14ac:dyDescent="0.35">
      <c r="V37685" s="17"/>
    </row>
    <row r="37686" spans="22:22" x14ac:dyDescent="0.35">
      <c r="V37686" s="17"/>
    </row>
    <row r="37687" spans="22:22" x14ac:dyDescent="0.35">
      <c r="V37687" s="17"/>
    </row>
    <row r="37688" spans="22:22" x14ac:dyDescent="0.35">
      <c r="V37688" s="17"/>
    </row>
    <row r="37689" spans="22:22" x14ac:dyDescent="0.35">
      <c r="V37689" s="17"/>
    </row>
    <row r="37690" spans="22:22" x14ac:dyDescent="0.35">
      <c r="V37690" s="17"/>
    </row>
    <row r="37691" spans="22:22" x14ac:dyDescent="0.35">
      <c r="V37691" s="17"/>
    </row>
    <row r="37692" spans="22:22" x14ac:dyDescent="0.35">
      <c r="V37692" s="17"/>
    </row>
    <row r="37693" spans="22:22" x14ac:dyDescent="0.35">
      <c r="V37693" s="17"/>
    </row>
    <row r="37694" spans="22:22" x14ac:dyDescent="0.35">
      <c r="V37694" s="17"/>
    </row>
    <row r="37695" spans="22:22" x14ac:dyDescent="0.35">
      <c r="V37695" s="17"/>
    </row>
    <row r="37696" spans="22:22" x14ac:dyDescent="0.35">
      <c r="V37696" s="17"/>
    </row>
    <row r="37697" spans="22:22" x14ac:dyDescent="0.35">
      <c r="V37697" s="17"/>
    </row>
    <row r="37698" spans="22:22" x14ac:dyDescent="0.35">
      <c r="V37698" s="17"/>
    </row>
    <row r="37699" spans="22:22" x14ac:dyDescent="0.35">
      <c r="V37699" s="17"/>
    </row>
    <row r="37700" spans="22:22" x14ac:dyDescent="0.35">
      <c r="V37700" s="17"/>
    </row>
    <row r="37701" spans="22:22" x14ac:dyDescent="0.35">
      <c r="V37701" s="17"/>
    </row>
    <row r="37702" spans="22:22" x14ac:dyDescent="0.35">
      <c r="V37702" s="17"/>
    </row>
    <row r="37703" spans="22:22" x14ac:dyDescent="0.35">
      <c r="V37703" s="17"/>
    </row>
    <row r="37704" spans="22:22" x14ac:dyDescent="0.35">
      <c r="V37704" s="17"/>
    </row>
    <row r="37705" spans="22:22" x14ac:dyDescent="0.35">
      <c r="V37705" s="17"/>
    </row>
    <row r="37706" spans="22:22" x14ac:dyDescent="0.35">
      <c r="V37706" s="17"/>
    </row>
    <row r="37707" spans="22:22" x14ac:dyDescent="0.35">
      <c r="V37707" s="17"/>
    </row>
    <row r="37708" spans="22:22" x14ac:dyDescent="0.35">
      <c r="V37708" s="17"/>
    </row>
    <row r="37709" spans="22:22" x14ac:dyDescent="0.35">
      <c r="V37709" s="17"/>
    </row>
    <row r="37710" spans="22:22" x14ac:dyDescent="0.35">
      <c r="V37710" s="17"/>
    </row>
    <row r="37711" spans="22:22" x14ac:dyDescent="0.35">
      <c r="V37711" s="17"/>
    </row>
    <row r="37712" spans="22:22" x14ac:dyDescent="0.35">
      <c r="V37712" s="17"/>
    </row>
    <row r="37713" spans="22:22" x14ac:dyDescent="0.35">
      <c r="V37713" s="17"/>
    </row>
    <row r="37714" spans="22:22" x14ac:dyDescent="0.35">
      <c r="V37714" s="17"/>
    </row>
    <row r="37715" spans="22:22" x14ac:dyDescent="0.35">
      <c r="V37715" s="17"/>
    </row>
    <row r="37716" spans="22:22" x14ac:dyDescent="0.35">
      <c r="V37716" s="17"/>
    </row>
    <row r="37717" spans="22:22" x14ac:dyDescent="0.35">
      <c r="V37717" s="17"/>
    </row>
    <row r="37718" spans="22:22" x14ac:dyDescent="0.35">
      <c r="V37718" s="17"/>
    </row>
    <row r="37719" spans="22:22" x14ac:dyDescent="0.35">
      <c r="V37719" s="17"/>
    </row>
    <row r="37720" spans="22:22" x14ac:dyDescent="0.35">
      <c r="V37720" s="17"/>
    </row>
    <row r="37721" spans="22:22" x14ac:dyDescent="0.35">
      <c r="V37721" s="17"/>
    </row>
    <row r="37722" spans="22:22" x14ac:dyDescent="0.35">
      <c r="V37722" s="17"/>
    </row>
    <row r="37723" spans="22:22" x14ac:dyDescent="0.35">
      <c r="V37723" s="17"/>
    </row>
    <row r="37724" spans="22:22" x14ac:dyDescent="0.35">
      <c r="V37724" s="17"/>
    </row>
    <row r="37725" spans="22:22" x14ac:dyDescent="0.35">
      <c r="V37725" s="17"/>
    </row>
    <row r="37726" spans="22:22" x14ac:dyDescent="0.35">
      <c r="V37726" s="17"/>
    </row>
    <row r="37727" spans="22:22" x14ac:dyDescent="0.35">
      <c r="V37727" s="17"/>
    </row>
    <row r="37728" spans="22:22" x14ac:dyDescent="0.35">
      <c r="V37728" s="17"/>
    </row>
    <row r="37729" spans="22:22" x14ac:dyDescent="0.35">
      <c r="V37729" s="17"/>
    </row>
    <row r="37730" spans="22:22" x14ac:dyDescent="0.35">
      <c r="V37730" s="17"/>
    </row>
    <row r="37731" spans="22:22" x14ac:dyDescent="0.35">
      <c r="V37731" s="17"/>
    </row>
    <row r="37732" spans="22:22" x14ac:dyDescent="0.35">
      <c r="V37732" s="17"/>
    </row>
    <row r="37733" spans="22:22" x14ac:dyDescent="0.35">
      <c r="V37733" s="17"/>
    </row>
    <row r="37734" spans="22:22" x14ac:dyDescent="0.35">
      <c r="V37734" s="17"/>
    </row>
    <row r="37735" spans="22:22" x14ac:dyDescent="0.35">
      <c r="V37735" s="17"/>
    </row>
    <row r="37736" spans="22:22" x14ac:dyDescent="0.35">
      <c r="V37736" s="17"/>
    </row>
    <row r="37737" spans="22:22" x14ac:dyDescent="0.35">
      <c r="V37737" s="17"/>
    </row>
    <row r="37738" spans="22:22" x14ac:dyDescent="0.35">
      <c r="V37738" s="17"/>
    </row>
    <row r="37739" spans="22:22" x14ac:dyDescent="0.35">
      <c r="V37739" s="17"/>
    </row>
    <row r="37740" spans="22:22" x14ac:dyDescent="0.35">
      <c r="V37740" s="17"/>
    </row>
    <row r="37741" spans="22:22" x14ac:dyDescent="0.35">
      <c r="V37741" s="17"/>
    </row>
    <row r="37742" spans="22:22" x14ac:dyDescent="0.35">
      <c r="V37742" s="17"/>
    </row>
    <row r="37743" spans="22:22" x14ac:dyDescent="0.35">
      <c r="V37743" s="17"/>
    </row>
    <row r="37744" spans="22:22" x14ac:dyDescent="0.35">
      <c r="V37744" s="17"/>
    </row>
    <row r="37745" spans="22:22" x14ac:dyDescent="0.35">
      <c r="V37745" s="17"/>
    </row>
    <row r="37746" spans="22:22" x14ac:dyDescent="0.35">
      <c r="V37746" s="17"/>
    </row>
    <row r="37747" spans="22:22" x14ac:dyDescent="0.35">
      <c r="V37747" s="17"/>
    </row>
    <row r="37748" spans="22:22" x14ac:dyDescent="0.35">
      <c r="V37748" s="17"/>
    </row>
    <row r="37749" spans="22:22" x14ac:dyDescent="0.35">
      <c r="V37749" s="17"/>
    </row>
    <row r="37750" spans="22:22" x14ac:dyDescent="0.35">
      <c r="V37750" s="17"/>
    </row>
    <row r="37751" spans="22:22" x14ac:dyDescent="0.35">
      <c r="V37751" s="17"/>
    </row>
    <row r="37752" spans="22:22" x14ac:dyDescent="0.35">
      <c r="V37752" s="17"/>
    </row>
    <row r="37753" spans="22:22" x14ac:dyDescent="0.35">
      <c r="V37753" s="17"/>
    </row>
    <row r="37754" spans="22:22" x14ac:dyDescent="0.35">
      <c r="V37754" s="17"/>
    </row>
    <row r="37755" spans="22:22" x14ac:dyDescent="0.35">
      <c r="V37755" s="17"/>
    </row>
    <row r="37756" spans="22:22" x14ac:dyDescent="0.35">
      <c r="V37756" s="17"/>
    </row>
    <row r="37757" spans="22:22" x14ac:dyDescent="0.35">
      <c r="V37757" s="17"/>
    </row>
    <row r="37758" spans="22:22" x14ac:dyDescent="0.35">
      <c r="V37758" s="17"/>
    </row>
    <row r="37759" spans="22:22" x14ac:dyDescent="0.35">
      <c r="V37759" s="17"/>
    </row>
    <row r="37760" spans="22:22" x14ac:dyDescent="0.35">
      <c r="V37760" s="17"/>
    </row>
    <row r="37761" spans="22:22" x14ac:dyDescent="0.35">
      <c r="V37761" s="17"/>
    </row>
    <row r="37762" spans="22:22" x14ac:dyDescent="0.35">
      <c r="V37762" s="17"/>
    </row>
    <row r="37763" spans="22:22" x14ac:dyDescent="0.35">
      <c r="V37763" s="17"/>
    </row>
    <row r="37764" spans="22:22" x14ac:dyDescent="0.35">
      <c r="V37764" s="17"/>
    </row>
    <row r="37765" spans="22:22" x14ac:dyDescent="0.35">
      <c r="V37765" s="17"/>
    </row>
    <row r="37766" spans="22:22" x14ac:dyDescent="0.35">
      <c r="V37766" s="17"/>
    </row>
    <row r="37767" spans="22:22" x14ac:dyDescent="0.35">
      <c r="V37767" s="17"/>
    </row>
    <row r="37768" spans="22:22" x14ac:dyDescent="0.35">
      <c r="V37768" s="17"/>
    </row>
    <row r="37769" spans="22:22" x14ac:dyDescent="0.35">
      <c r="V37769" s="17"/>
    </row>
    <row r="37770" spans="22:22" x14ac:dyDescent="0.35">
      <c r="V37770" s="17"/>
    </row>
    <row r="37771" spans="22:22" x14ac:dyDescent="0.35">
      <c r="V37771" s="17"/>
    </row>
    <row r="37772" spans="22:22" x14ac:dyDescent="0.35">
      <c r="V37772" s="17"/>
    </row>
    <row r="37773" spans="22:22" x14ac:dyDescent="0.35">
      <c r="V37773" s="17"/>
    </row>
    <row r="37774" spans="22:22" x14ac:dyDescent="0.35">
      <c r="V37774" s="17"/>
    </row>
    <row r="37775" spans="22:22" x14ac:dyDescent="0.35">
      <c r="V37775" s="17"/>
    </row>
    <row r="37776" spans="22:22" x14ac:dyDescent="0.35">
      <c r="V37776" s="17"/>
    </row>
    <row r="37777" spans="22:22" x14ac:dyDescent="0.35">
      <c r="V37777" s="17"/>
    </row>
    <row r="37778" spans="22:22" x14ac:dyDescent="0.35">
      <c r="V37778" s="17"/>
    </row>
    <row r="37779" spans="22:22" x14ac:dyDescent="0.35">
      <c r="V37779" s="17"/>
    </row>
    <row r="37780" spans="22:22" x14ac:dyDescent="0.35">
      <c r="V37780" s="17"/>
    </row>
    <row r="37781" spans="22:22" x14ac:dyDescent="0.35">
      <c r="V37781" s="17"/>
    </row>
    <row r="37782" spans="22:22" x14ac:dyDescent="0.35">
      <c r="V37782" s="17"/>
    </row>
    <row r="37783" spans="22:22" x14ac:dyDescent="0.35">
      <c r="V37783" s="17"/>
    </row>
    <row r="37784" spans="22:22" x14ac:dyDescent="0.35">
      <c r="V37784" s="17"/>
    </row>
    <row r="37785" spans="22:22" x14ac:dyDescent="0.35">
      <c r="V37785" s="17"/>
    </row>
    <row r="37786" spans="22:22" x14ac:dyDescent="0.35">
      <c r="V37786" s="17"/>
    </row>
    <row r="37787" spans="22:22" x14ac:dyDescent="0.35">
      <c r="V37787" s="17"/>
    </row>
    <row r="37788" spans="22:22" x14ac:dyDescent="0.35">
      <c r="V37788" s="17"/>
    </row>
    <row r="37789" spans="22:22" x14ac:dyDescent="0.35">
      <c r="V37789" s="17"/>
    </row>
    <row r="37790" spans="22:22" x14ac:dyDescent="0.35">
      <c r="V37790" s="17"/>
    </row>
    <row r="37791" spans="22:22" x14ac:dyDescent="0.35">
      <c r="V37791" s="17"/>
    </row>
    <row r="37792" spans="22:22" x14ac:dyDescent="0.35">
      <c r="V37792" s="17"/>
    </row>
    <row r="37793" spans="22:22" x14ac:dyDescent="0.35">
      <c r="V37793" s="17"/>
    </row>
    <row r="37794" spans="22:22" x14ac:dyDescent="0.35">
      <c r="V37794" s="17"/>
    </row>
    <row r="37795" spans="22:22" x14ac:dyDescent="0.35">
      <c r="V37795" s="17"/>
    </row>
    <row r="37796" spans="22:22" x14ac:dyDescent="0.35">
      <c r="V37796" s="17"/>
    </row>
    <row r="37797" spans="22:22" x14ac:dyDescent="0.35">
      <c r="V37797" s="17"/>
    </row>
    <row r="37798" spans="22:22" x14ac:dyDescent="0.35">
      <c r="V37798" s="17"/>
    </row>
    <row r="37799" spans="22:22" x14ac:dyDescent="0.35">
      <c r="V37799" s="17"/>
    </row>
    <row r="37800" spans="22:22" x14ac:dyDescent="0.35">
      <c r="V37800" s="17"/>
    </row>
    <row r="37801" spans="22:22" x14ac:dyDescent="0.35">
      <c r="V37801" s="17"/>
    </row>
    <row r="37802" spans="22:22" x14ac:dyDescent="0.35">
      <c r="V37802" s="17"/>
    </row>
    <row r="37803" spans="22:22" x14ac:dyDescent="0.35">
      <c r="V37803" s="17"/>
    </row>
    <row r="37804" spans="22:22" x14ac:dyDescent="0.35">
      <c r="V37804" s="17"/>
    </row>
    <row r="37805" spans="22:22" x14ac:dyDescent="0.35">
      <c r="V37805" s="17"/>
    </row>
    <row r="37806" spans="22:22" x14ac:dyDescent="0.35">
      <c r="V37806" s="17"/>
    </row>
    <row r="37807" spans="22:22" x14ac:dyDescent="0.35">
      <c r="V37807" s="17"/>
    </row>
    <row r="37808" spans="22:22" x14ac:dyDescent="0.35">
      <c r="V37808" s="17"/>
    </row>
    <row r="37809" spans="22:22" x14ac:dyDescent="0.35">
      <c r="V37809" s="17"/>
    </row>
    <row r="37810" spans="22:22" x14ac:dyDescent="0.35">
      <c r="V37810" s="17"/>
    </row>
    <row r="37811" spans="22:22" x14ac:dyDescent="0.35">
      <c r="V37811" s="17"/>
    </row>
    <row r="37812" spans="22:22" x14ac:dyDescent="0.35">
      <c r="V37812" s="17"/>
    </row>
    <row r="37813" spans="22:22" x14ac:dyDescent="0.35">
      <c r="V37813" s="17"/>
    </row>
    <row r="37814" spans="22:22" x14ac:dyDescent="0.35">
      <c r="V37814" s="17"/>
    </row>
    <row r="37815" spans="22:22" x14ac:dyDescent="0.35">
      <c r="V37815" s="17"/>
    </row>
    <row r="37816" spans="22:22" x14ac:dyDescent="0.35">
      <c r="V37816" s="17"/>
    </row>
    <row r="37817" spans="22:22" x14ac:dyDescent="0.35">
      <c r="V37817" s="17"/>
    </row>
    <row r="37818" spans="22:22" x14ac:dyDescent="0.35">
      <c r="V37818" s="17"/>
    </row>
    <row r="37819" spans="22:22" x14ac:dyDescent="0.35">
      <c r="V37819" s="17"/>
    </row>
    <row r="37820" spans="22:22" x14ac:dyDescent="0.35">
      <c r="V37820" s="17"/>
    </row>
    <row r="37821" spans="22:22" x14ac:dyDescent="0.35">
      <c r="V37821" s="17"/>
    </row>
    <row r="37822" spans="22:22" x14ac:dyDescent="0.35">
      <c r="V37822" s="17"/>
    </row>
    <row r="37823" spans="22:22" x14ac:dyDescent="0.35">
      <c r="V37823" s="17"/>
    </row>
    <row r="37824" spans="22:22" x14ac:dyDescent="0.35">
      <c r="V37824" s="17"/>
    </row>
    <row r="37825" spans="22:22" x14ac:dyDescent="0.35">
      <c r="V37825" s="17"/>
    </row>
    <row r="37826" spans="22:22" x14ac:dyDescent="0.35">
      <c r="V37826" s="17"/>
    </row>
    <row r="37827" spans="22:22" x14ac:dyDescent="0.35">
      <c r="V37827" s="17"/>
    </row>
    <row r="37828" spans="22:22" x14ac:dyDescent="0.35">
      <c r="V37828" s="17"/>
    </row>
    <row r="37829" spans="22:22" x14ac:dyDescent="0.35">
      <c r="V37829" s="17"/>
    </row>
    <row r="37830" spans="22:22" x14ac:dyDescent="0.35">
      <c r="V37830" s="17"/>
    </row>
    <row r="37831" spans="22:22" x14ac:dyDescent="0.35">
      <c r="V37831" s="17"/>
    </row>
    <row r="37832" spans="22:22" x14ac:dyDescent="0.35">
      <c r="V37832" s="17"/>
    </row>
    <row r="37833" spans="22:22" x14ac:dyDescent="0.35">
      <c r="V37833" s="17"/>
    </row>
    <row r="37834" spans="22:22" x14ac:dyDescent="0.35">
      <c r="V37834" s="17"/>
    </row>
    <row r="37835" spans="22:22" x14ac:dyDescent="0.35">
      <c r="V37835" s="17"/>
    </row>
    <row r="37836" spans="22:22" x14ac:dyDescent="0.35">
      <c r="V37836" s="17"/>
    </row>
    <row r="37837" spans="22:22" x14ac:dyDescent="0.35">
      <c r="V37837" s="17"/>
    </row>
    <row r="37838" spans="22:22" x14ac:dyDescent="0.35">
      <c r="V37838" s="17"/>
    </row>
    <row r="37839" spans="22:22" x14ac:dyDescent="0.35">
      <c r="V37839" s="17"/>
    </row>
    <row r="37840" spans="22:22" x14ac:dyDescent="0.35">
      <c r="V37840" s="17"/>
    </row>
    <row r="37841" spans="22:22" x14ac:dyDescent="0.35">
      <c r="V37841" s="17"/>
    </row>
    <row r="37842" spans="22:22" x14ac:dyDescent="0.35">
      <c r="V37842" s="17"/>
    </row>
    <row r="37843" spans="22:22" x14ac:dyDescent="0.35">
      <c r="V37843" s="17"/>
    </row>
    <row r="37844" spans="22:22" x14ac:dyDescent="0.35">
      <c r="V37844" s="17"/>
    </row>
    <row r="37845" spans="22:22" x14ac:dyDescent="0.35">
      <c r="V37845" s="17"/>
    </row>
    <row r="37846" spans="22:22" x14ac:dyDescent="0.35">
      <c r="V37846" s="17"/>
    </row>
    <row r="37847" spans="22:22" x14ac:dyDescent="0.35">
      <c r="V37847" s="17"/>
    </row>
    <row r="37848" spans="22:22" x14ac:dyDescent="0.35">
      <c r="V37848" s="17"/>
    </row>
    <row r="37849" spans="22:22" x14ac:dyDescent="0.35">
      <c r="V37849" s="17"/>
    </row>
    <row r="37850" spans="22:22" x14ac:dyDescent="0.35">
      <c r="V37850" s="17"/>
    </row>
    <row r="37851" spans="22:22" x14ac:dyDescent="0.35">
      <c r="V37851" s="17"/>
    </row>
    <row r="37852" spans="22:22" x14ac:dyDescent="0.35">
      <c r="V37852" s="17"/>
    </row>
    <row r="37853" spans="22:22" x14ac:dyDescent="0.35">
      <c r="V37853" s="17"/>
    </row>
    <row r="37854" spans="22:22" x14ac:dyDescent="0.35">
      <c r="V37854" s="17"/>
    </row>
    <row r="37855" spans="22:22" x14ac:dyDescent="0.35">
      <c r="V37855" s="17"/>
    </row>
    <row r="37856" spans="22:22" x14ac:dyDescent="0.35">
      <c r="V37856" s="17"/>
    </row>
    <row r="37857" spans="22:22" x14ac:dyDescent="0.35">
      <c r="V37857" s="17"/>
    </row>
    <row r="37858" spans="22:22" x14ac:dyDescent="0.35">
      <c r="V37858" s="17"/>
    </row>
    <row r="37859" spans="22:22" x14ac:dyDescent="0.35">
      <c r="V37859" s="17"/>
    </row>
    <row r="37860" spans="22:22" x14ac:dyDescent="0.35">
      <c r="V37860" s="17"/>
    </row>
    <row r="37861" spans="22:22" x14ac:dyDescent="0.35">
      <c r="V37861" s="17"/>
    </row>
    <row r="37862" spans="22:22" x14ac:dyDescent="0.35">
      <c r="V37862" s="17"/>
    </row>
    <row r="37863" spans="22:22" x14ac:dyDescent="0.35">
      <c r="V37863" s="17"/>
    </row>
    <row r="37864" spans="22:22" x14ac:dyDescent="0.35">
      <c r="V37864" s="17"/>
    </row>
    <row r="37865" spans="22:22" x14ac:dyDescent="0.35">
      <c r="V37865" s="17"/>
    </row>
    <row r="37866" spans="22:22" x14ac:dyDescent="0.35">
      <c r="V37866" s="17"/>
    </row>
    <row r="37867" spans="22:22" x14ac:dyDescent="0.35">
      <c r="V37867" s="17"/>
    </row>
    <row r="37868" spans="22:22" x14ac:dyDescent="0.35">
      <c r="V37868" s="17"/>
    </row>
    <row r="37869" spans="22:22" x14ac:dyDescent="0.35">
      <c r="V37869" s="17"/>
    </row>
    <row r="37870" spans="22:22" x14ac:dyDescent="0.35">
      <c r="V37870" s="17"/>
    </row>
    <row r="37871" spans="22:22" x14ac:dyDescent="0.35">
      <c r="V37871" s="17"/>
    </row>
    <row r="37872" spans="22:22" x14ac:dyDescent="0.35">
      <c r="V37872" s="17"/>
    </row>
    <row r="37873" spans="22:22" x14ac:dyDescent="0.35">
      <c r="V37873" s="17"/>
    </row>
    <row r="37874" spans="22:22" x14ac:dyDescent="0.35">
      <c r="V37874" s="17"/>
    </row>
    <row r="37875" spans="22:22" x14ac:dyDescent="0.35">
      <c r="V37875" s="17"/>
    </row>
    <row r="37876" spans="22:22" x14ac:dyDescent="0.35">
      <c r="V37876" s="17"/>
    </row>
    <row r="37877" spans="22:22" x14ac:dyDescent="0.35">
      <c r="V37877" s="17"/>
    </row>
    <row r="37878" spans="22:22" x14ac:dyDescent="0.35">
      <c r="V37878" s="17"/>
    </row>
    <row r="37879" spans="22:22" x14ac:dyDescent="0.35">
      <c r="V37879" s="17"/>
    </row>
    <row r="37880" spans="22:22" x14ac:dyDescent="0.35">
      <c r="V37880" s="17"/>
    </row>
    <row r="37881" spans="22:22" x14ac:dyDescent="0.35">
      <c r="V37881" s="17"/>
    </row>
    <row r="37882" spans="22:22" x14ac:dyDescent="0.35">
      <c r="V37882" s="17"/>
    </row>
    <row r="37883" spans="22:22" x14ac:dyDescent="0.35">
      <c r="V37883" s="17"/>
    </row>
    <row r="37884" spans="22:22" x14ac:dyDescent="0.35">
      <c r="V37884" s="17"/>
    </row>
    <row r="37885" spans="22:22" x14ac:dyDescent="0.35">
      <c r="V37885" s="17"/>
    </row>
    <row r="37886" spans="22:22" x14ac:dyDescent="0.35">
      <c r="V37886" s="17"/>
    </row>
    <row r="37887" spans="22:22" x14ac:dyDescent="0.35">
      <c r="V37887" s="17"/>
    </row>
    <row r="37888" spans="22:22" x14ac:dyDescent="0.35">
      <c r="V37888" s="17"/>
    </row>
    <row r="37889" spans="22:22" x14ac:dyDescent="0.35">
      <c r="V37889" s="17"/>
    </row>
    <row r="37890" spans="22:22" x14ac:dyDescent="0.35">
      <c r="V37890" s="17"/>
    </row>
    <row r="37891" spans="22:22" x14ac:dyDescent="0.35">
      <c r="V37891" s="17"/>
    </row>
    <row r="37892" spans="22:22" x14ac:dyDescent="0.35">
      <c r="V37892" s="17"/>
    </row>
    <row r="37893" spans="22:22" x14ac:dyDescent="0.35">
      <c r="V37893" s="17"/>
    </row>
    <row r="37894" spans="22:22" x14ac:dyDescent="0.35">
      <c r="V37894" s="17"/>
    </row>
    <row r="37895" spans="22:22" x14ac:dyDescent="0.35">
      <c r="V37895" s="17"/>
    </row>
    <row r="37896" spans="22:22" x14ac:dyDescent="0.35">
      <c r="V37896" s="17"/>
    </row>
    <row r="37897" spans="22:22" x14ac:dyDescent="0.35">
      <c r="V37897" s="17"/>
    </row>
    <row r="37898" spans="22:22" x14ac:dyDescent="0.35">
      <c r="V37898" s="17"/>
    </row>
    <row r="37899" spans="22:22" x14ac:dyDescent="0.35">
      <c r="V37899" s="17"/>
    </row>
    <row r="37900" spans="22:22" x14ac:dyDescent="0.35">
      <c r="V37900" s="17"/>
    </row>
    <row r="37901" spans="22:22" x14ac:dyDescent="0.35">
      <c r="V37901" s="17"/>
    </row>
    <row r="37902" spans="22:22" x14ac:dyDescent="0.35">
      <c r="V37902" s="17"/>
    </row>
    <row r="37903" spans="22:22" x14ac:dyDescent="0.35">
      <c r="V37903" s="17"/>
    </row>
    <row r="37904" spans="22:22" x14ac:dyDescent="0.35">
      <c r="V37904" s="17"/>
    </row>
    <row r="37905" spans="22:22" x14ac:dyDescent="0.35">
      <c r="V37905" s="17"/>
    </row>
    <row r="37906" spans="22:22" x14ac:dyDescent="0.35">
      <c r="V37906" s="17"/>
    </row>
    <row r="37907" spans="22:22" x14ac:dyDescent="0.35">
      <c r="V37907" s="17"/>
    </row>
    <row r="37908" spans="22:22" x14ac:dyDescent="0.35">
      <c r="V37908" s="17"/>
    </row>
    <row r="37909" spans="22:22" x14ac:dyDescent="0.35">
      <c r="V37909" s="17"/>
    </row>
    <row r="37910" spans="22:22" x14ac:dyDescent="0.35">
      <c r="V37910" s="17"/>
    </row>
    <row r="37911" spans="22:22" x14ac:dyDescent="0.35">
      <c r="V37911" s="17"/>
    </row>
    <row r="37912" spans="22:22" x14ac:dyDescent="0.35">
      <c r="V37912" s="17"/>
    </row>
    <row r="37913" spans="22:22" x14ac:dyDescent="0.35">
      <c r="V37913" s="17"/>
    </row>
    <row r="37914" spans="22:22" x14ac:dyDescent="0.35">
      <c r="V37914" s="17"/>
    </row>
    <row r="37915" spans="22:22" x14ac:dyDescent="0.35">
      <c r="V37915" s="17"/>
    </row>
    <row r="37916" spans="22:22" x14ac:dyDescent="0.35">
      <c r="V37916" s="17"/>
    </row>
    <row r="37917" spans="22:22" x14ac:dyDescent="0.35">
      <c r="V37917" s="17"/>
    </row>
    <row r="37918" spans="22:22" x14ac:dyDescent="0.35">
      <c r="V37918" s="17"/>
    </row>
    <row r="37919" spans="22:22" x14ac:dyDescent="0.35">
      <c r="V37919" s="17"/>
    </row>
    <row r="37920" spans="22:22" x14ac:dyDescent="0.35">
      <c r="V37920" s="17"/>
    </row>
    <row r="37921" spans="22:22" x14ac:dyDescent="0.35">
      <c r="V37921" s="17"/>
    </row>
    <row r="37922" spans="22:22" x14ac:dyDescent="0.35">
      <c r="V37922" s="17"/>
    </row>
    <row r="37923" spans="22:22" x14ac:dyDescent="0.35">
      <c r="V37923" s="17"/>
    </row>
    <row r="37924" spans="22:22" x14ac:dyDescent="0.35">
      <c r="V37924" s="17"/>
    </row>
    <row r="37925" spans="22:22" x14ac:dyDescent="0.35">
      <c r="V37925" s="17"/>
    </row>
    <row r="37926" spans="22:22" x14ac:dyDescent="0.35">
      <c r="V37926" s="17"/>
    </row>
    <row r="37927" spans="22:22" x14ac:dyDescent="0.35">
      <c r="V37927" s="17"/>
    </row>
    <row r="37928" spans="22:22" x14ac:dyDescent="0.35">
      <c r="V37928" s="17"/>
    </row>
    <row r="37929" spans="22:22" x14ac:dyDescent="0.35">
      <c r="V37929" s="17"/>
    </row>
    <row r="37930" spans="22:22" x14ac:dyDescent="0.35">
      <c r="V37930" s="17"/>
    </row>
    <row r="37931" spans="22:22" x14ac:dyDescent="0.35">
      <c r="V37931" s="17"/>
    </row>
    <row r="37932" spans="22:22" x14ac:dyDescent="0.35">
      <c r="V37932" s="17"/>
    </row>
    <row r="37933" spans="22:22" x14ac:dyDescent="0.35">
      <c r="V37933" s="17"/>
    </row>
    <row r="37934" spans="22:22" x14ac:dyDescent="0.35">
      <c r="V37934" s="17"/>
    </row>
    <row r="37935" spans="22:22" x14ac:dyDescent="0.35">
      <c r="V37935" s="17"/>
    </row>
    <row r="37936" spans="22:22" x14ac:dyDescent="0.35">
      <c r="V37936" s="17"/>
    </row>
    <row r="37937" spans="22:22" x14ac:dyDescent="0.35">
      <c r="V37937" s="17"/>
    </row>
    <row r="37938" spans="22:22" x14ac:dyDescent="0.35">
      <c r="V37938" s="17"/>
    </row>
    <row r="37939" spans="22:22" x14ac:dyDescent="0.35">
      <c r="V37939" s="17"/>
    </row>
    <row r="37940" spans="22:22" x14ac:dyDescent="0.35">
      <c r="V37940" s="17"/>
    </row>
    <row r="37941" spans="22:22" x14ac:dyDescent="0.35">
      <c r="V37941" s="17"/>
    </row>
    <row r="37942" spans="22:22" x14ac:dyDescent="0.35">
      <c r="V37942" s="17"/>
    </row>
    <row r="37943" spans="22:22" x14ac:dyDescent="0.35">
      <c r="V37943" s="17"/>
    </row>
    <row r="37944" spans="22:22" x14ac:dyDescent="0.35">
      <c r="V37944" s="17"/>
    </row>
    <row r="37945" spans="22:22" x14ac:dyDescent="0.35">
      <c r="V37945" s="17"/>
    </row>
    <row r="37946" spans="22:22" x14ac:dyDescent="0.35">
      <c r="V37946" s="17"/>
    </row>
    <row r="37947" spans="22:22" x14ac:dyDescent="0.35">
      <c r="V37947" s="17"/>
    </row>
    <row r="37948" spans="22:22" x14ac:dyDescent="0.35">
      <c r="V37948" s="17"/>
    </row>
    <row r="37949" spans="22:22" x14ac:dyDescent="0.35">
      <c r="V37949" s="17"/>
    </row>
    <row r="37950" spans="22:22" x14ac:dyDescent="0.35">
      <c r="V37950" s="17"/>
    </row>
    <row r="37951" spans="22:22" x14ac:dyDescent="0.35">
      <c r="V37951" s="17"/>
    </row>
    <row r="37952" spans="22:22" x14ac:dyDescent="0.35">
      <c r="V37952" s="17"/>
    </row>
    <row r="37953" spans="22:22" x14ac:dyDescent="0.35">
      <c r="V37953" s="17"/>
    </row>
    <row r="37954" spans="22:22" x14ac:dyDescent="0.35">
      <c r="V37954" s="17"/>
    </row>
    <row r="37955" spans="22:22" x14ac:dyDescent="0.35">
      <c r="V37955" s="17"/>
    </row>
    <row r="37956" spans="22:22" x14ac:dyDescent="0.35">
      <c r="V37956" s="17"/>
    </row>
    <row r="37957" spans="22:22" x14ac:dyDescent="0.35">
      <c r="V37957" s="17"/>
    </row>
    <row r="37958" spans="22:22" x14ac:dyDescent="0.35">
      <c r="V37958" s="17"/>
    </row>
    <row r="37959" spans="22:22" x14ac:dyDescent="0.35">
      <c r="V37959" s="17"/>
    </row>
    <row r="37960" spans="22:22" x14ac:dyDescent="0.35">
      <c r="V37960" s="17"/>
    </row>
    <row r="37961" spans="22:22" x14ac:dyDescent="0.35">
      <c r="V37961" s="17"/>
    </row>
    <row r="37962" spans="22:22" x14ac:dyDescent="0.35">
      <c r="V37962" s="17"/>
    </row>
    <row r="37963" spans="22:22" x14ac:dyDescent="0.35">
      <c r="V37963" s="17"/>
    </row>
    <row r="37964" spans="22:22" x14ac:dyDescent="0.35">
      <c r="V37964" s="17"/>
    </row>
    <row r="37965" spans="22:22" x14ac:dyDescent="0.35">
      <c r="V37965" s="17"/>
    </row>
    <row r="37966" spans="22:22" x14ac:dyDescent="0.35">
      <c r="V37966" s="17"/>
    </row>
    <row r="37967" spans="22:22" x14ac:dyDescent="0.35">
      <c r="V37967" s="17"/>
    </row>
    <row r="37968" spans="22:22" x14ac:dyDescent="0.35">
      <c r="V37968" s="17"/>
    </row>
    <row r="37969" spans="22:22" x14ac:dyDescent="0.35">
      <c r="V37969" s="17"/>
    </row>
    <row r="37970" spans="22:22" x14ac:dyDescent="0.35">
      <c r="V37970" s="17"/>
    </row>
    <row r="37971" spans="22:22" x14ac:dyDescent="0.35">
      <c r="V37971" s="17"/>
    </row>
    <row r="37972" spans="22:22" x14ac:dyDescent="0.35">
      <c r="V37972" s="17"/>
    </row>
    <row r="37973" spans="22:22" x14ac:dyDescent="0.35">
      <c r="V37973" s="17"/>
    </row>
    <row r="37974" spans="22:22" x14ac:dyDescent="0.35">
      <c r="V37974" s="17"/>
    </row>
    <row r="37975" spans="22:22" x14ac:dyDescent="0.35">
      <c r="V37975" s="17"/>
    </row>
    <row r="37976" spans="22:22" x14ac:dyDescent="0.35">
      <c r="V37976" s="17"/>
    </row>
    <row r="37977" spans="22:22" x14ac:dyDescent="0.35">
      <c r="V37977" s="17"/>
    </row>
    <row r="37978" spans="22:22" x14ac:dyDescent="0.35">
      <c r="V37978" s="17"/>
    </row>
    <row r="37979" spans="22:22" x14ac:dyDescent="0.35">
      <c r="V37979" s="17"/>
    </row>
    <row r="37980" spans="22:22" x14ac:dyDescent="0.35">
      <c r="V37980" s="17"/>
    </row>
    <row r="37981" spans="22:22" x14ac:dyDescent="0.35">
      <c r="V37981" s="17"/>
    </row>
    <row r="37982" spans="22:22" x14ac:dyDescent="0.35">
      <c r="V37982" s="17"/>
    </row>
    <row r="37983" spans="22:22" x14ac:dyDescent="0.35">
      <c r="V37983" s="17"/>
    </row>
    <row r="37984" spans="22:22" x14ac:dyDescent="0.35">
      <c r="V37984" s="17"/>
    </row>
    <row r="37985" spans="22:22" x14ac:dyDescent="0.35">
      <c r="V37985" s="17"/>
    </row>
    <row r="37986" spans="22:22" x14ac:dyDescent="0.35">
      <c r="V37986" s="17"/>
    </row>
    <row r="37987" spans="22:22" x14ac:dyDescent="0.35">
      <c r="V37987" s="17"/>
    </row>
    <row r="37988" spans="22:22" x14ac:dyDescent="0.35">
      <c r="V37988" s="17"/>
    </row>
    <row r="37989" spans="22:22" x14ac:dyDescent="0.35">
      <c r="V37989" s="17"/>
    </row>
    <row r="37990" spans="22:22" x14ac:dyDescent="0.35">
      <c r="V37990" s="17"/>
    </row>
    <row r="37991" spans="22:22" x14ac:dyDescent="0.35">
      <c r="V37991" s="17"/>
    </row>
    <row r="37992" spans="22:22" x14ac:dyDescent="0.35">
      <c r="V37992" s="17"/>
    </row>
    <row r="37993" spans="22:22" x14ac:dyDescent="0.35">
      <c r="V37993" s="17"/>
    </row>
    <row r="37994" spans="22:22" x14ac:dyDescent="0.35">
      <c r="V37994" s="17"/>
    </row>
    <row r="37995" spans="22:22" x14ac:dyDescent="0.35">
      <c r="V37995" s="17"/>
    </row>
    <row r="37996" spans="22:22" x14ac:dyDescent="0.35">
      <c r="V37996" s="17"/>
    </row>
    <row r="37997" spans="22:22" x14ac:dyDescent="0.35">
      <c r="V37997" s="17"/>
    </row>
    <row r="37998" spans="22:22" x14ac:dyDescent="0.35">
      <c r="V37998" s="17"/>
    </row>
    <row r="37999" spans="22:22" x14ac:dyDescent="0.35">
      <c r="V37999" s="17"/>
    </row>
    <row r="38000" spans="22:22" x14ac:dyDescent="0.35">
      <c r="V38000" s="17"/>
    </row>
    <row r="38001" spans="22:22" x14ac:dyDescent="0.35">
      <c r="V38001" s="17"/>
    </row>
    <row r="38002" spans="22:22" x14ac:dyDescent="0.35">
      <c r="V38002" s="17"/>
    </row>
    <row r="38003" spans="22:22" x14ac:dyDescent="0.35">
      <c r="V38003" s="17"/>
    </row>
    <row r="38004" spans="22:22" x14ac:dyDescent="0.35">
      <c r="V38004" s="17"/>
    </row>
    <row r="38005" spans="22:22" x14ac:dyDescent="0.35">
      <c r="V38005" s="17"/>
    </row>
    <row r="38006" spans="22:22" x14ac:dyDescent="0.35">
      <c r="V38006" s="17"/>
    </row>
    <row r="38007" spans="22:22" x14ac:dyDescent="0.35">
      <c r="V38007" s="17"/>
    </row>
    <row r="38008" spans="22:22" x14ac:dyDescent="0.35">
      <c r="V38008" s="17"/>
    </row>
    <row r="38009" spans="22:22" x14ac:dyDescent="0.35">
      <c r="V38009" s="17"/>
    </row>
    <row r="38010" spans="22:22" x14ac:dyDescent="0.35">
      <c r="V38010" s="17"/>
    </row>
    <row r="38011" spans="22:22" x14ac:dyDescent="0.35">
      <c r="V38011" s="17"/>
    </row>
    <row r="38012" spans="22:22" x14ac:dyDescent="0.35">
      <c r="V38012" s="17"/>
    </row>
    <row r="38013" spans="22:22" x14ac:dyDescent="0.35">
      <c r="V38013" s="17"/>
    </row>
    <row r="38014" spans="22:22" x14ac:dyDescent="0.35">
      <c r="V38014" s="17"/>
    </row>
    <row r="38015" spans="22:22" x14ac:dyDescent="0.35">
      <c r="V38015" s="17"/>
    </row>
    <row r="38016" spans="22:22" x14ac:dyDescent="0.35">
      <c r="V38016" s="17"/>
    </row>
    <row r="38017" spans="22:22" x14ac:dyDescent="0.35">
      <c r="V38017" s="17"/>
    </row>
    <row r="38018" spans="22:22" x14ac:dyDescent="0.35">
      <c r="V38018" s="17"/>
    </row>
    <row r="38019" spans="22:22" x14ac:dyDescent="0.35">
      <c r="V38019" s="17"/>
    </row>
    <row r="38020" spans="22:22" x14ac:dyDescent="0.35">
      <c r="V38020" s="17"/>
    </row>
    <row r="38021" spans="22:22" x14ac:dyDescent="0.35">
      <c r="V38021" s="17"/>
    </row>
    <row r="38022" spans="22:22" x14ac:dyDescent="0.35">
      <c r="V38022" s="17"/>
    </row>
    <row r="38023" spans="22:22" x14ac:dyDescent="0.35">
      <c r="V38023" s="17"/>
    </row>
    <row r="38024" spans="22:22" x14ac:dyDescent="0.35">
      <c r="V38024" s="17"/>
    </row>
    <row r="38025" spans="22:22" x14ac:dyDescent="0.35">
      <c r="V38025" s="17"/>
    </row>
    <row r="38026" spans="22:22" x14ac:dyDescent="0.35">
      <c r="V38026" s="17"/>
    </row>
    <row r="38027" spans="22:22" x14ac:dyDescent="0.35">
      <c r="V38027" s="17"/>
    </row>
    <row r="38028" spans="22:22" x14ac:dyDescent="0.35">
      <c r="V38028" s="17"/>
    </row>
    <row r="38029" spans="22:22" x14ac:dyDescent="0.35">
      <c r="V38029" s="17"/>
    </row>
    <row r="38030" spans="22:22" x14ac:dyDescent="0.35">
      <c r="V38030" s="17"/>
    </row>
    <row r="38031" spans="22:22" x14ac:dyDescent="0.35">
      <c r="V38031" s="17"/>
    </row>
    <row r="38032" spans="22:22" x14ac:dyDescent="0.35">
      <c r="V38032" s="17"/>
    </row>
    <row r="38033" spans="22:22" x14ac:dyDescent="0.35">
      <c r="V38033" s="17"/>
    </row>
    <row r="38034" spans="22:22" x14ac:dyDescent="0.35">
      <c r="V38034" s="17"/>
    </row>
    <row r="38035" spans="22:22" x14ac:dyDescent="0.35">
      <c r="V38035" s="17"/>
    </row>
    <row r="38036" spans="22:22" x14ac:dyDescent="0.35">
      <c r="V38036" s="17"/>
    </row>
    <row r="38037" spans="22:22" x14ac:dyDescent="0.35">
      <c r="V38037" s="17"/>
    </row>
    <row r="38038" spans="22:22" x14ac:dyDescent="0.35">
      <c r="V38038" s="17"/>
    </row>
    <row r="38039" spans="22:22" x14ac:dyDescent="0.35">
      <c r="V38039" s="17"/>
    </row>
    <row r="38040" spans="22:22" x14ac:dyDescent="0.35">
      <c r="V38040" s="17"/>
    </row>
    <row r="38041" spans="22:22" x14ac:dyDescent="0.35">
      <c r="V38041" s="17"/>
    </row>
    <row r="38042" spans="22:22" x14ac:dyDescent="0.35">
      <c r="V38042" s="17"/>
    </row>
    <row r="38043" spans="22:22" x14ac:dyDescent="0.35">
      <c r="V38043" s="17"/>
    </row>
    <row r="38044" spans="22:22" x14ac:dyDescent="0.35">
      <c r="V38044" s="17"/>
    </row>
    <row r="38045" spans="22:22" x14ac:dyDescent="0.35">
      <c r="V38045" s="17"/>
    </row>
    <row r="38046" spans="22:22" x14ac:dyDescent="0.35">
      <c r="V38046" s="17"/>
    </row>
    <row r="38047" spans="22:22" x14ac:dyDescent="0.35">
      <c r="V38047" s="17"/>
    </row>
    <row r="38048" spans="22:22" x14ac:dyDescent="0.35">
      <c r="V38048" s="17"/>
    </row>
    <row r="38049" spans="22:22" x14ac:dyDescent="0.35">
      <c r="V38049" s="17"/>
    </row>
    <row r="38050" spans="22:22" x14ac:dyDescent="0.35">
      <c r="V38050" s="17"/>
    </row>
    <row r="38051" spans="22:22" x14ac:dyDescent="0.35">
      <c r="V38051" s="17"/>
    </row>
    <row r="38052" spans="22:22" x14ac:dyDescent="0.35">
      <c r="V38052" s="17"/>
    </row>
    <row r="38053" spans="22:22" x14ac:dyDescent="0.35">
      <c r="V38053" s="17"/>
    </row>
    <row r="38054" spans="22:22" x14ac:dyDescent="0.35">
      <c r="V38054" s="17"/>
    </row>
    <row r="38055" spans="22:22" x14ac:dyDescent="0.35">
      <c r="V38055" s="17"/>
    </row>
    <row r="38056" spans="22:22" x14ac:dyDescent="0.35">
      <c r="V38056" s="17"/>
    </row>
    <row r="38057" spans="22:22" x14ac:dyDescent="0.35">
      <c r="V38057" s="17"/>
    </row>
    <row r="38058" spans="22:22" x14ac:dyDescent="0.35">
      <c r="V38058" s="17"/>
    </row>
    <row r="38059" spans="22:22" x14ac:dyDescent="0.35">
      <c r="V38059" s="17"/>
    </row>
    <row r="38060" spans="22:22" x14ac:dyDescent="0.35">
      <c r="V38060" s="17"/>
    </row>
    <row r="38061" spans="22:22" x14ac:dyDescent="0.35">
      <c r="V38061" s="17"/>
    </row>
    <row r="38062" spans="22:22" x14ac:dyDescent="0.35">
      <c r="V38062" s="17"/>
    </row>
    <row r="38063" spans="22:22" x14ac:dyDescent="0.35">
      <c r="V38063" s="17"/>
    </row>
    <row r="38064" spans="22:22" x14ac:dyDescent="0.35">
      <c r="V38064" s="17"/>
    </row>
    <row r="38065" spans="22:22" x14ac:dyDescent="0.35">
      <c r="V38065" s="17"/>
    </row>
    <row r="38066" spans="22:22" x14ac:dyDescent="0.35">
      <c r="V38066" s="17"/>
    </row>
    <row r="38067" spans="22:22" x14ac:dyDescent="0.35">
      <c r="V38067" s="17"/>
    </row>
    <row r="38068" spans="22:22" x14ac:dyDescent="0.35">
      <c r="V38068" s="17"/>
    </row>
    <row r="38069" spans="22:22" x14ac:dyDescent="0.35">
      <c r="V38069" s="17"/>
    </row>
    <row r="38070" spans="22:22" x14ac:dyDescent="0.35">
      <c r="V38070" s="17"/>
    </row>
    <row r="38071" spans="22:22" x14ac:dyDescent="0.35">
      <c r="V38071" s="17"/>
    </row>
    <row r="38072" spans="22:22" x14ac:dyDescent="0.35">
      <c r="V38072" s="17"/>
    </row>
    <row r="38073" spans="22:22" x14ac:dyDescent="0.35">
      <c r="V38073" s="17"/>
    </row>
    <row r="38074" spans="22:22" x14ac:dyDescent="0.35">
      <c r="V38074" s="17"/>
    </row>
    <row r="38075" spans="22:22" x14ac:dyDescent="0.35">
      <c r="V38075" s="17"/>
    </row>
    <row r="38076" spans="22:22" x14ac:dyDescent="0.35">
      <c r="V38076" s="17"/>
    </row>
    <row r="38077" spans="22:22" x14ac:dyDescent="0.35">
      <c r="V38077" s="17"/>
    </row>
    <row r="38078" spans="22:22" x14ac:dyDescent="0.35">
      <c r="V38078" s="17"/>
    </row>
    <row r="38079" spans="22:22" x14ac:dyDescent="0.35">
      <c r="V38079" s="17"/>
    </row>
    <row r="38080" spans="22:22" x14ac:dyDescent="0.35">
      <c r="V38080" s="17"/>
    </row>
    <row r="38081" spans="22:22" x14ac:dyDescent="0.35">
      <c r="V38081" s="17"/>
    </row>
    <row r="38082" spans="22:22" x14ac:dyDescent="0.35">
      <c r="V38082" s="17"/>
    </row>
    <row r="38083" spans="22:22" x14ac:dyDescent="0.35">
      <c r="V38083" s="17"/>
    </row>
    <row r="38084" spans="22:22" x14ac:dyDescent="0.35">
      <c r="V38084" s="17"/>
    </row>
    <row r="38085" spans="22:22" x14ac:dyDescent="0.35">
      <c r="V38085" s="17"/>
    </row>
    <row r="38086" spans="22:22" x14ac:dyDescent="0.35">
      <c r="V38086" s="17"/>
    </row>
    <row r="38087" spans="22:22" x14ac:dyDescent="0.35">
      <c r="V38087" s="17"/>
    </row>
    <row r="38088" spans="22:22" x14ac:dyDescent="0.35">
      <c r="V38088" s="17"/>
    </row>
    <row r="38089" spans="22:22" x14ac:dyDescent="0.35">
      <c r="V38089" s="17"/>
    </row>
    <row r="38090" spans="22:22" x14ac:dyDescent="0.35">
      <c r="V38090" s="17"/>
    </row>
    <row r="38091" spans="22:22" x14ac:dyDescent="0.35">
      <c r="V38091" s="17"/>
    </row>
    <row r="38092" spans="22:22" x14ac:dyDescent="0.35">
      <c r="V38092" s="17"/>
    </row>
    <row r="38093" spans="22:22" x14ac:dyDescent="0.35">
      <c r="V38093" s="17"/>
    </row>
    <row r="38094" spans="22:22" x14ac:dyDescent="0.35">
      <c r="V38094" s="17"/>
    </row>
    <row r="38095" spans="22:22" x14ac:dyDescent="0.35">
      <c r="V38095" s="17"/>
    </row>
    <row r="38096" spans="22:22" x14ac:dyDescent="0.35">
      <c r="V38096" s="17"/>
    </row>
    <row r="38097" spans="22:22" x14ac:dyDescent="0.35">
      <c r="V38097" s="17"/>
    </row>
    <row r="38098" spans="22:22" x14ac:dyDescent="0.35">
      <c r="V38098" s="17"/>
    </row>
    <row r="38099" spans="22:22" x14ac:dyDescent="0.35">
      <c r="V38099" s="17"/>
    </row>
    <row r="38100" spans="22:22" x14ac:dyDescent="0.35">
      <c r="V38100" s="17"/>
    </row>
    <row r="38101" spans="22:22" x14ac:dyDescent="0.35">
      <c r="V38101" s="17"/>
    </row>
    <row r="38102" spans="22:22" x14ac:dyDescent="0.35">
      <c r="V38102" s="17"/>
    </row>
    <row r="38103" spans="22:22" x14ac:dyDescent="0.35">
      <c r="V38103" s="17"/>
    </row>
    <row r="38104" spans="22:22" x14ac:dyDescent="0.35">
      <c r="V38104" s="17"/>
    </row>
    <row r="38105" spans="22:22" x14ac:dyDescent="0.35">
      <c r="V38105" s="17"/>
    </row>
    <row r="38106" spans="22:22" x14ac:dyDescent="0.35">
      <c r="V38106" s="17"/>
    </row>
    <row r="38107" spans="22:22" x14ac:dyDescent="0.35">
      <c r="V38107" s="17"/>
    </row>
    <row r="38108" spans="22:22" x14ac:dyDescent="0.35">
      <c r="V38108" s="17"/>
    </row>
    <row r="38109" spans="22:22" x14ac:dyDescent="0.35">
      <c r="V38109" s="17"/>
    </row>
    <row r="38110" spans="22:22" x14ac:dyDescent="0.35">
      <c r="V38110" s="17"/>
    </row>
    <row r="38111" spans="22:22" x14ac:dyDescent="0.35">
      <c r="V38111" s="17"/>
    </row>
    <row r="38112" spans="22:22" x14ac:dyDescent="0.35">
      <c r="V38112" s="17"/>
    </row>
    <row r="38113" spans="22:22" x14ac:dyDescent="0.35">
      <c r="V38113" s="17"/>
    </row>
    <row r="38114" spans="22:22" x14ac:dyDescent="0.35">
      <c r="V38114" s="17"/>
    </row>
    <row r="38115" spans="22:22" x14ac:dyDescent="0.35">
      <c r="V38115" s="17"/>
    </row>
    <row r="38116" spans="22:22" x14ac:dyDescent="0.35">
      <c r="V38116" s="17"/>
    </row>
    <row r="38117" spans="22:22" x14ac:dyDescent="0.35">
      <c r="V38117" s="17"/>
    </row>
    <row r="38118" spans="22:22" x14ac:dyDescent="0.35">
      <c r="V38118" s="17"/>
    </row>
    <row r="38119" spans="22:22" x14ac:dyDescent="0.35">
      <c r="V38119" s="17"/>
    </row>
    <row r="38120" spans="22:22" x14ac:dyDescent="0.35">
      <c r="V38120" s="17"/>
    </row>
    <row r="38121" spans="22:22" x14ac:dyDescent="0.35">
      <c r="V38121" s="17"/>
    </row>
    <row r="38122" spans="22:22" x14ac:dyDescent="0.35">
      <c r="V38122" s="17"/>
    </row>
    <row r="38123" spans="22:22" x14ac:dyDescent="0.35">
      <c r="V38123" s="17"/>
    </row>
    <row r="38124" spans="22:22" x14ac:dyDescent="0.35">
      <c r="V38124" s="17"/>
    </row>
    <row r="38125" spans="22:22" x14ac:dyDescent="0.35">
      <c r="V38125" s="17"/>
    </row>
    <row r="38126" spans="22:22" x14ac:dyDescent="0.35">
      <c r="V38126" s="17"/>
    </row>
    <row r="38127" spans="22:22" x14ac:dyDescent="0.35">
      <c r="V38127" s="17"/>
    </row>
    <row r="38128" spans="22:22" x14ac:dyDescent="0.35">
      <c r="V38128" s="17"/>
    </row>
    <row r="38129" spans="22:22" x14ac:dyDescent="0.35">
      <c r="V38129" s="17"/>
    </row>
    <row r="38130" spans="22:22" x14ac:dyDescent="0.35">
      <c r="V38130" s="17"/>
    </row>
    <row r="38131" spans="22:22" x14ac:dyDescent="0.35">
      <c r="V38131" s="17"/>
    </row>
    <row r="38132" spans="22:22" x14ac:dyDescent="0.35">
      <c r="V38132" s="17"/>
    </row>
    <row r="38133" spans="22:22" x14ac:dyDescent="0.35">
      <c r="V38133" s="17"/>
    </row>
    <row r="38134" spans="22:22" x14ac:dyDescent="0.35">
      <c r="V38134" s="17"/>
    </row>
    <row r="38135" spans="22:22" x14ac:dyDescent="0.35">
      <c r="V38135" s="17"/>
    </row>
    <row r="38136" spans="22:22" x14ac:dyDescent="0.35">
      <c r="V38136" s="17"/>
    </row>
    <row r="38137" spans="22:22" x14ac:dyDescent="0.35">
      <c r="V38137" s="17"/>
    </row>
    <row r="38138" spans="22:22" x14ac:dyDescent="0.35">
      <c r="V38138" s="17"/>
    </row>
    <row r="38139" spans="22:22" x14ac:dyDescent="0.35">
      <c r="V38139" s="17"/>
    </row>
    <row r="38140" spans="22:22" x14ac:dyDescent="0.35">
      <c r="V38140" s="17"/>
    </row>
    <row r="38141" spans="22:22" x14ac:dyDescent="0.35">
      <c r="V38141" s="17"/>
    </row>
    <row r="38142" spans="22:22" x14ac:dyDescent="0.35">
      <c r="V38142" s="17"/>
    </row>
    <row r="38143" spans="22:22" x14ac:dyDescent="0.35">
      <c r="V38143" s="17"/>
    </row>
    <row r="38144" spans="22:22" x14ac:dyDescent="0.35">
      <c r="V38144" s="17"/>
    </row>
    <row r="38145" spans="22:22" x14ac:dyDescent="0.35">
      <c r="V38145" s="17"/>
    </row>
    <row r="38146" spans="22:22" x14ac:dyDescent="0.35">
      <c r="V38146" s="17"/>
    </row>
    <row r="38147" spans="22:22" x14ac:dyDescent="0.35">
      <c r="V38147" s="17"/>
    </row>
    <row r="38148" spans="22:22" x14ac:dyDescent="0.35">
      <c r="V38148" s="17"/>
    </row>
    <row r="38149" spans="22:22" x14ac:dyDescent="0.35">
      <c r="V38149" s="17"/>
    </row>
    <row r="38150" spans="22:22" x14ac:dyDescent="0.35">
      <c r="V38150" s="17"/>
    </row>
    <row r="38151" spans="22:22" x14ac:dyDescent="0.35">
      <c r="V38151" s="17"/>
    </row>
    <row r="38152" spans="22:22" x14ac:dyDescent="0.35">
      <c r="V38152" s="17"/>
    </row>
    <row r="38153" spans="22:22" x14ac:dyDescent="0.35">
      <c r="V38153" s="17"/>
    </row>
    <row r="38154" spans="22:22" x14ac:dyDescent="0.35">
      <c r="V38154" s="17"/>
    </row>
    <row r="38155" spans="22:22" x14ac:dyDescent="0.35">
      <c r="V38155" s="17"/>
    </row>
    <row r="38156" spans="22:22" x14ac:dyDescent="0.35">
      <c r="V38156" s="17"/>
    </row>
    <row r="38157" spans="22:22" x14ac:dyDescent="0.35">
      <c r="V38157" s="17"/>
    </row>
    <row r="38158" spans="22:22" x14ac:dyDescent="0.35">
      <c r="V38158" s="17"/>
    </row>
    <row r="38159" spans="22:22" x14ac:dyDescent="0.35">
      <c r="V38159" s="17"/>
    </row>
    <row r="38160" spans="22:22" x14ac:dyDescent="0.35">
      <c r="V38160" s="17"/>
    </row>
    <row r="38161" spans="22:22" x14ac:dyDescent="0.35">
      <c r="V38161" s="17"/>
    </row>
    <row r="38162" spans="22:22" x14ac:dyDescent="0.35">
      <c r="V38162" s="17"/>
    </row>
    <row r="38163" spans="22:22" x14ac:dyDescent="0.35">
      <c r="V38163" s="17"/>
    </row>
    <row r="38164" spans="22:22" x14ac:dyDescent="0.35">
      <c r="V38164" s="17"/>
    </row>
    <row r="38165" spans="22:22" x14ac:dyDescent="0.35">
      <c r="V38165" s="17"/>
    </row>
    <row r="38166" spans="22:22" x14ac:dyDescent="0.35">
      <c r="V38166" s="17"/>
    </row>
    <row r="38167" spans="22:22" x14ac:dyDescent="0.35">
      <c r="V38167" s="17"/>
    </row>
    <row r="38168" spans="22:22" x14ac:dyDescent="0.35">
      <c r="V38168" s="17"/>
    </row>
    <row r="38169" spans="22:22" x14ac:dyDescent="0.35">
      <c r="V38169" s="17"/>
    </row>
    <row r="38170" spans="22:22" x14ac:dyDescent="0.35">
      <c r="V38170" s="17"/>
    </row>
    <row r="38171" spans="22:22" x14ac:dyDescent="0.35">
      <c r="V38171" s="17"/>
    </row>
    <row r="38172" spans="22:22" x14ac:dyDescent="0.35">
      <c r="V38172" s="17"/>
    </row>
    <row r="38173" spans="22:22" x14ac:dyDescent="0.35">
      <c r="V38173" s="17"/>
    </row>
    <row r="38174" spans="22:22" x14ac:dyDescent="0.35">
      <c r="V38174" s="17"/>
    </row>
    <row r="38175" spans="22:22" x14ac:dyDescent="0.35">
      <c r="V38175" s="17"/>
    </row>
    <row r="38176" spans="22:22" x14ac:dyDescent="0.35">
      <c r="V38176" s="17"/>
    </row>
    <row r="38177" spans="22:22" x14ac:dyDescent="0.35">
      <c r="V38177" s="17"/>
    </row>
    <row r="38178" spans="22:22" x14ac:dyDescent="0.35">
      <c r="V38178" s="17"/>
    </row>
    <row r="38179" spans="22:22" x14ac:dyDescent="0.35">
      <c r="V38179" s="17"/>
    </row>
    <row r="38180" spans="22:22" x14ac:dyDescent="0.35">
      <c r="V38180" s="17"/>
    </row>
    <row r="38181" spans="22:22" x14ac:dyDescent="0.35">
      <c r="V38181" s="17"/>
    </row>
    <row r="38182" spans="22:22" x14ac:dyDescent="0.35">
      <c r="V38182" s="17"/>
    </row>
    <row r="38183" spans="22:22" x14ac:dyDescent="0.35">
      <c r="V38183" s="17"/>
    </row>
    <row r="38184" spans="22:22" x14ac:dyDescent="0.35">
      <c r="V38184" s="17"/>
    </row>
    <row r="38185" spans="22:22" x14ac:dyDescent="0.35">
      <c r="V38185" s="17"/>
    </row>
    <row r="38186" spans="22:22" x14ac:dyDescent="0.35">
      <c r="V38186" s="17"/>
    </row>
    <row r="38187" spans="22:22" x14ac:dyDescent="0.35">
      <c r="V38187" s="17"/>
    </row>
    <row r="38188" spans="22:22" x14ac:dyDescent="0.35">
      <c r="V38188" s="17"/>
    </row>
    <row r="38189" spans="22:22" x14ac:dyDescent="0.35">
      <c r="V38189" s="17"/>
    </row>
    <row r="38190" spans="22:22" x14ac:dyDescent="0.35">
      <c r="V38190" s="17"/>
    </row>
    <row r="38191" spans="22:22" x14ac:dyDescent="0.35">
      <c r="V38191" s="17"/>
    </row>
    <row r="38192" spans="22:22" x14ac:dyDescent="0.35">
      <c r="V38192" s="17"/>
    </row>
    <row r="38193" spans="22:22" x14ac:dyDescent="0.35">
      <c r="V38193" s="17"/>
    </row>
    <row r="38194" spans="22:22" x14ac:dyDescent="0.35">
      <c r="V38194" s="17"/>
    </row>
    <row r="38195" spans="22:22" x14ac:dyDescent="0.35">
      <c r="V38195" s="17"/>
    </row>
    <row r="38196" spans="22:22" x14ac:dyDescent="0.35">
      <c r="V38196" s="17"/>
    </row>
    <row r="38197" spans="22:22" x14ac:dyDescent="0.35">
      <c r="V38197" s="17"/>
    </row>
    <row r="38198" spans="22:22" x14ac:dyDescent="0.35">
      <c r="V38198" s="17"/>
    </row>
    <row r="38199" spans="22:22" x14ac:dyDescent="0.35">
      <c r="V38199" s="17"/>
    </row>
    <row r="38200" spans="22:22" x14ac:dyDescent="0.35">
      <c r="V38200" s="17"/>
    </row>
    <row r="38201" spans="22:22" x14ac:dyDescent="0.35">
      <c r="V38201" s="17"/>
    </row>
    <row r="38202" spans="22:22" x14ac:dyDescent="0.35">
      <c r="V38202" s="17"/>
    </row>
    <row r="38203" spans="22:22" x14ac:dyDescent="0.35">
      <c r="V38203" s="17"/>
    </row>
    <row r="38204" spans="22:22" x14ac:dyDescent="0.35">
      <c r="V38204" s="17"/>
    </row>
    <row r="38205" spans="22:22" x14ac:dyDescent="0.35">
      <c r="V38205" s="17"/>
    </row>
    <row r="38206" spans="22:22" x14ac:dyDescent="0.35">
      <c r="V38206" s="17"/>
    </row>
    <row r="38207" spans="22:22" x14ac:dyDescent="0.35">
      <c r="V38207" s="17"/>
    </row>
    <row r="38208" spans="22:22" x14ac:dyDescent="0.35">
      <c r="V38208" s="17"/>
    </row>
    <row r="38209" spans="22:22" x14ac:dyDescent="0.35">
      <c r="V38209" s="17"/>
    </row>
    <row r="38210" spans="22:22" x14ac:dyDescent="0.35">
      <c r="V38210" s="17"/>
    </row>
    <row r="38211" spans="22:22" x14ac:dyDescent="0.35">
      <c r="V38211" s="17"/>
    </row>
    <row r="38212" spans="22:22" x14ac:dyDescent="0.35">
      <c r="V38212" s="17"/>
    </row>
    <row r="38213" spans="22:22" x14ac:dyDescent="0.35">
      <c r="V38213" s="17"/>
    </row>
    <row r="38214" spans="22:22" x14ac:dyDescent="0.35">
      <c r="V38214" s="17"/>
    </row>
    <row r="38215" spans="22:22" x14ac:dyDescent="0.35">
      <c r="V38215" s="17"/>
    </row>
    <row r="38216" spans="22:22" x14ac:dyDescent="0.35">
      <c r="V38216" s="17"/>
    </row>
    <row r="38217" spans="22:22" x14ac:dyDescent="0.35">
      <c r="V38217" s="17"/>
    </row>
    <row r="38218" spans="22:22" x14ac:dyDescent="0.35">
      <c r="V38218" s="17"/>
    </row>
    <row r="38219" spans="22:22" x14ac:dyDescent="0.35">
      <c r="V38219" s="17"/>
    </row>
    <row r="38220" spans="22:22" x14ac:dyDescent="0.35">
      <c r="V38220" s="17"/>
    </row>
    <row r="38221" spans="22:22" x14ac:dyDescent="0.35">
      <c r="V38221" s="17"/>
    </row>
    <row r="38222" spans="22:22" x14ac:dyDescent="0.35">
      <c r="V38222" s="17"/>
    </row>
    <row r="38223" spans="22:22" x14ac:dyDescent="0.35">
      <c r="V38223" s="17"/>
    </row>
    <row r="38224" spans="22:22" x14ac:dyDescent="0.35">
      <c r="V38224" s="17"/>
    </row>
    <row r="38225" spans="22:22" x14ac:dyDescent="0.35">
      <c r="V38225" s="17"/>
    </row>
    <row r="38226" spans="22:22" x14ac:dyDescent="0.35">
      <c r="V38226" s="17"/>
    </row>
    <row r="38227" spans="22:22" x14ac:dyDescent="0.35">
      <c r="V38227" s="17"/>
    </row>
    <row r="38228" spans="22:22" x14ac:dyDescent="0.35">
      <c r="V38228" s="17"/>
    </row>
    <row r="38229" spans="22:22" x14ac:dyDescent="0.35">
      <c r="V38229" s="17"/>
    </row>
    <row r="38230" spans="22:22" x14ac:dyDescent="0.35">
      <c r="V38230" s="17"/>
    </row>
    <row r="38231" spans="22:22" x14ac:dyDescent="0.35">
      <c r="V38231" s="17"/>
    </row>
    <row r="38232" spans="22:22" x14ac:dyDescent="0.35">
      <c r="V38232" s="17"/>
    </row>
    <row r="38233" spans="22:22" x14ac:dyDescent="0.35">
      <c r="V38233" s="17"/>
    </row>
    <row r="38234" spans="22:22" x14ac:dyDescent="0.35">
      <c r="V38234" s="17"/>
    </row>
    <row r="38235" spans="22:22" x14ac:dyDescent="0.35">
      <c r="V38235" s="17"/>
    </row>
    <row r="38236" spans="22:22" x14ac:dyDescent="0.35">
      <c r="V38236" s="17"/>
    </row>
    <row r="38237" spans="22:22" x14ac:dyDescent="0.35">
      <c r="V38237" s="17"/>
    </row>
    <row r="38238" spans="22:22" x14ac:dyDescent="0.35">
      <c r="V38238" s="17"/>
    </row>
    <row r="38239" spans="22:22" x14ac:dyDescent="0.35">
      <c r="V38239" s="17"/>
    </row>
    <row r="38240" spans="22:22" x14ac:dyDescent="0.35">
      <c r="V38240" s="17"/>
    </row>
    <row r="38241" spans="22:22" x14ac:dyDescent="0.35">
      <c r="V38241" s="17"/>
    </row>
    <row r="38242" spans="22:22" x14ac:dyDescent="0.35">
      <c r="V38242" s="17"/>
    </row>
    <row r="38243" spans="22:22" x14ac:dyDescent="0.35">
      <c r="V38243" s="17"/>
    </row>
    <row r="38244" spans="22:22" x14ac:dyDescent="0.35">
      <c r="V38244" s="17"/>
    </row>
    <row r="38245" spans="22:22" x14ac:dyDescent="0.35">
      <c r="V38245" s="17"/>
    </row>
    <row r="38246" spans="22:22" x14ac:dyDescent="0.35">
      <c r="V38246" s="17"/>
    </row>
    <row r="38247" spans="22:22" x14ac:dyDescent="0.35">
      <c r="V38247" s="17"/>
    </row>
    <row r="38248" spans="22:22" x14ac:dyDescent="0.35">
      <c r="V38248" s="17"/>
    </row>
    <row r="38249" spans="22:22" x14ac:dyDescent="0.35">
      <c r="V38249" s="17"/>
    </row>
    <row r="38250" spans="22:22" x14ac:dyDescent="0.35">
      <c r="V38250" s="17"/>
    </row>
    <row r="38251" spans="22:22" x14ac:dyDescent="0.35">
      <c r="V38251" s="17"/>
    </row>
    <row r="38252" spans="22:22" x14ac:dyDescent="0.35">
      <c r="V38252" s="17"/>
    </row>
    <row r="38253" spans="22:22" x14ac:dyDescent="0.35">
      <c r="V38253" s="17"/>
    </row>
    <row r="38254" spans="22:22" x14ac:dyDescent="0.35">
      <c r="V38254" s="17"/>
    </row>
    <row r="38255" spans="22:22" x14ac:dyDescent="0.35">
      <c r="V38255" s="17"/>
    </row>
    <row r="38256" spans="22:22" x14ac:dyDescent="0.35">
      <c r="V38256" s="17"/>
    </row>
    <row r="38257" spans="22:22" x14ac:dyDescent="0.35">
      <c r="V38257" s="17"/>
    </row>
    <row r="38258" spans="22:22" x14ac:dyDescent="0.35">
      <c r="V38258" s="17"/>
    </row>
    <row r="38259" spans="22:22" x14ac:dyDescent="0.35">
      <c r="V38259" s="17"/>
    </row>
    <row r="38260" spans="22:22" x14ac:dyDescent="0.35">
      <c r="V38260" s="17"/>
    </row>
    <row r="38261" spans="22:22" x14ac:dyDescent="0.35">
      <c r="V38261" s="17"/>
    </row>
    <row r="38262" spans="22:22" x14ac:dyDescent="0.35">
      <c r="V38262" s="17"/>
    </row>
    <row r="38263" spans="22:22" x14ac:dyDescent="0.35">
      <c r="V38263" s="17"/>
    </row>
    <row r="38264" spans="22:22" x14ac:dyDescent="0.35">
      <c r="V38264" s="17"/>
    </row>
    <row r="38265" spans="22:22" x14ac:dyDescent="0.35">
      <c r="V38265" s="17"/>
    </row>
    <row r="38266" spans="22:22" x14ac:dyDescent="0.35">
      <c r="V38266" s="17"/>
    </row>
    <row r="38267" spans="22:22" x14ac:dyDescent="0.35">
      <c r="V38267" s="17"/>
    </row>
    <row r="38268" spans="22:22" x14ac:dyDescent="0.35">
      <c r="V38268" s="17"/>
    </row>
    <row r="38269" spans="22:22" x14ac:dyDescent="0.35">
      <c r="V38269" s="17"/>
    </row>
    <row r="38270" spans="22:22" x14ac:dyDescent="0.35">
      <c r="V38270" s="17"/>
    </row>
    <row r="38271" spans="22:22" x14ac:dyDescent="0.35">
      <c r="V38271" s="17"/>
    </row>
    <row r="38272" spans="22:22" x14ac:dyDescent="0.35">
      <c r="V38272" s="17"/>
    </row>
    <row r="38273" spans="22:22" x14ac:dyDescent="0.35">
      <c r="V38273" s="17"/>
    </row>
    <row r="38274" spans="22:22" x14ac:dyDescent="0.35">
      <c r="V38274" s="17"/>
    </row>
    <row r="38275" spans="22:22" x14ac:dyDescent="0.35">
      <c r="V38275" s="17"/>
    </row>
    <row r="38276" spans="22:22" x14ac:dyDescent="0.35">
      <c r="V38276" s="17"/>
    </row>
    <row r="38277" spans="22:22" x14ac:dyDescent="0.35">
      <c r="V38277" s="17"/>
    </row>
    <row r="38278" spans="22:22" x14ac:dyDescent="0.35">
      <c r="V38278" s="17"/>
    </row>
    <row r="38279" spans="22:22" x14ac:dyDescent="0.35">
      <c r="V38279" s="17"/>
    </row>
    <row r="38280" spans="22:22" x14ac:dyDescent="0.35">
      <c r="V38280" s="17"/>
    </row>
    <row r="38281" spans="22:22" x14ac:dyDescent="0.35">
      <c r="V38281" s="17"/>
    </row>
    <row r="38282" spans="22:22" x14ac:dyDescent="0.35">
      <c r="V38282" s="17"/>
    </row>
    <row r="38283" spans="22:22" x14ac:dyDescent="0.35">
      <c r="V38283" s="17"/>
    </row>
    <row r="38284" spans="22:22" x14ac:dyDescent="0.35">
      <c r="V38284" s="17"/>
    </row>
    <row r="38285" spans="22:22" x14ac:dyDescent="0.35">
      <c r="V38285" s="17"/>
    </row>
    <row r="38286" spans="22:22" x14ac:dyDescent="0.35">
      <c r="V38286" s="17"/>
    </row>
    <row r="38287" spans="22:22" x14ac:dyDescent="0.35">
      <c r="V38287" s="17"/>
    </row>
    <row r="38288" spans="22:22" x14ac:dyDescent="0.35">
      <c r="V38288" s="17"/>
    </row>
    <row r="38289" spans="22:22" x14ac:dyDescent="0.35">
      <c r="V38289" s="17"/>
    </row>
    <row r="38290" spans="22:22" x14ac:dyDescent="0.35">
      <c r="V38290" s="17"/>
    </row>
    <row r="38291" spans="22:22" x14ac:dyDescent="0.35">
      <c r="V38291" s="17"/>
    </row>
    <row r="38292" spans="22:22" x14ac:dyDescent="0.35">
      <c r="V38292" s="17"/>
    </row>
    <row r="38293" spans="22:22" x14ac:dyDescent="0.35">
      <c r="V38293" s="17"/>
    </row>
    <row r="38294" spans="22:22" x14ac:dyDescent="0.35">
      <c r="V38294" s="17"/>
    </row>
    <row r="38295" spans="22:22" x14ac:dyDescent="0.35">
      <c r="V38295" s="17"/>
    </row>
    <row r="38296" spans="22:22" x14ac:dyDescent="0.35">
      <c r="V38296" s="17"/>
    </row>
    <row r="38297" spans="22:22" x14ac:dyDescent="0.35">
      <c r="V38297" s="17"/>
    </row>
    <row r="38298" spans="22:22" x14ac:dyDescent="0.35">
      <c r="V38298" s="17"/>
    </row>
    <row r="38299" spans="22:22" x14ac:dyDescent="0.35">
      <c r="V38299" s="17"/>
    </row>
    <row r="38300" spans="22:22" x14ac:dyDescent="0.35">
      <c r="V38300" s="17"/>
    </row>
    <row r="38301" spans="22:22" x14ac:dyDescent="0.35">
      <c r="V38301" s="17"/>
    </row>
    <row r="38302" spans="22:22" x14ac:dyDescent="0.35">
      <c r="V38302" s="17"/>
    </row>
    <row r="38303" spans="22:22" x14ac:dyDescent="0.35">
      <c r="V38303" s="17"/>
    </row>
    <row r="38304" spans="22:22" x14ac:dyDescent="0.35">
      <c r="V38304" s="17"/>
    </row>
    <row r="38305" spans="22:22" x14ac:dyDescent="0.35">
      <c r="V38305" s="17"/>
    </row>
    <row r="38306" spans="22:22" x14ac:dyDescent="0.35">
      <c r="V38306" s="17"/>
    </row>
    <row r="38307" spans="22:22" x14ac:dyDescent="0.35">
      <c r="V38307" s="17"/>
    </row>
    <row r="38308" spans="22:22" x14ac:dyDescent="0.35">
      <c r="V38308" s="17"/>
    </row>
    <row r="38309" spans="22:22" x14ac:dyDescent="0.35">
      <c r="V38309" s="17"/>
    </row>
    <row r="38310" spans="22:22" x14ac:dyDescent="0.35">
      <c r="V38310" s="17"/>
    </row>
    <row r="38311" spans="22:22" x14ac:dyDescent="0.35">
      <c r="V38311" s="17"/>
    </row>
    <row r="38312" spans="22:22" x14ac:dyDescent="0.35">
      <c r="V38312" s="17"/>
    </row>
    <row r="38313" spans="22:22" x14ac:dyDescent="0.35">
      <c r="V38313" s="17"/>
    </row>
    <row r="38314" spans="22:22" x14ac:dyDescent="0.35">
      <c r="V38314" s="17"/>
    </row>
    <row r="38315" spans="22:22" x14ac:dyDescent="0.35">
      <c r="V38315" s="17"/>
    </row>
    <row r="38316" spans="22:22" x14ac:dyDescent="0.35">
      <c r="V38316" s="17"/>
    </row>
    <row r="38317" spans="22:22" x14ac:dyDescent="0.35">
      <c r="V38317" s="17"/>
    </row>
    <row r="38318" spans="22:22" x14ac:dyDescent="0.35">
      <c r="V38318" s="17"/>
    </row>
    <row r="38319" spans="22:22" x14ac:dyDescent="0.35">
      <c r="V38319" s="17"/>
    </row>
    <row r="38320" spans="22:22" x14ac:dyDescent="0.35">
      <c r="V38320" s="17"/>
    </row>
    <row r="38321" spans="22:22" x14ac:dyDescent="0.35">
      <c r="V38321" s="17"/>
    </row>
    <row r="38322" spans="22:22" x14ac:dyDescent="0.35">
      <c r="V38322" s="17"/>
    </row>
    <row r="38323" spans="22:22" x14ac:dyDescent="0.35">
      <c r="V38323" s="17"/>
    </row>
    <row r="38324" spans="22:22" x14ac:dyDescent="0.35">
      <c r="V38324" s="17"/>
    </row>
    <row r="38325" spans="22:22" x14ac:dyDescent="0.35">
      <c r="V38325" s="17"/>
    </row>
    <row r="38326" spans="22:22" x14ac:dyDescent="0.35">
      <c r="V38326" s="17"/>
    </row>
    <row r="38327" spans="22:22" x14ac:dyDescent="0.35">
      <c r="V38327" s="17"/>
    </row>
    <row r="38328" spans="22:22" x14ac:dyDescent="0.35">
      <c r="V38328" s="17"/>
    </row>
    <row r="38329" spans="22:22" x14ac:dyDescent="0.35">
      <c r="V38329" s="17"/>
    </row>
    <row r="38330" spans="22:22" x14ac:dyDescent="0.35">
      <c r="V38330" s="17"/>
    </row>
    <row r="38331" spans="22:22" x14ac:dyDescent="0.35">
      <c r="V38331" s="17"/>
    </row>
    <row r="38332" spans="22:22" x14ac:dyDescent="0.35">
      <c r="V38332" s="17"/>
    </row>
    <row r="38333" spans="22:22" x14ac:dyDescent="0.35">
      <c r="V38333" s="17"/>
    </row>
    <row r="38334" spans="22:22" x14ac:dyDescent="0.35">
      <c r="V38334" s="17"/>
    </row>
    <row r="38335" spans="22:22" x14ac:dyDescent="0.35">
      <c r="V38335" s="17"/>
    </row>
    <row r="38336" spans="22:22" x14ac:dyDescent="0.35">
      <c r="V38336" s="17"/>
    </row>
    <row r="38337" spans="22:22" x14ac:dyDescent="0.35">
      <c r="V38337" s="17"/>
    </row>
    <row r="38338" spans="22:22" x14ac:dyDescent="0.35">
      <c r="V38338" s="17"/>
    </row>
    <row r="38339" spans="22:22" x14ac:dyDescent="0.35">
      <c r="V38339" s="17"/>
    </row>
    <row r="38340" spans="22:22" x14ac:dyDescent="0.35">
      <c r="V38340" s="17"/>
    </row>
    <row r="38341" spans="22:22" x14ac:dyDescent="0.35">
      <c r="V38341" s="17"/>
    </row>
    <row r="38342" spans="22:22" x14ac:dyDescent="0.35">
      <c r="V38342" s="17"/>
    </row>
    <row r="38343" spans="22:22" x14ac:dyDescent="0.35">
      <c r="V38343" s="17"/>
    </row>
    <row r="38344" spans="22:22" x14ac:dyDescent="0.35">
      <c r="V38344" s="17"/>
    </row>
    <row r="38345" spans="22:22" x14ac:dyDescent="0.35">
      <c r="V38345" s="17"/>
    </row>
    <row r="38346" spans="22:22" x14ac:dyDescent="0.35">
      <c r="V38346" s="17"/>
    </row>
    <row r="38347" spans="22:22" x14ac:dyDescent="0.35">
      <c r="V38347" s="17"/>
    </row>
    <row r="38348" spans="22:22" x14ac:dyDescent="0.35">
      <c r="V38348" s="17"/>
    </row>
    <row r="38349" spans="22:22" x14ac:dyDescent="0.35">
      <c r="V38349" s="17"/>
    </row>
    <row r="38350" spans="22:22" x14ac:dyDescent="0.35">
      <c r="V38350" s="17"/>
    </row>
    <row r="38351" spans="22:22" x14ac:dyDescent="0.35">
      <c r="V38351" s="17"/>
    </row>
    <row r="38352" spans="22:22" x14ac:dyDescent="0.35">
      <c r="V38352" s="17"/>
    </row>
    <row r="38353" spans="22:22" x14ac:dyDescent="0.35">
      <c r="V38353" s="17"/>
    </row>
    <row r="38354" spans="22:22" x14ac:dyDescent="0.35">
      <c r="V38354" s="17"/>
    </row>
    <row r="38355" spans="22:22" x14ac:dyDescent="0.35">
      <c r="V38355" s="17"/>
    </row>
    <row r="38356" spans="22:22" x14ac:dyDescent="0.35">
      <c r="V38356" s="17"/>
    </row>
    <row r="38357" spans="22:22" x14ac:dyDescent="0.35">
      <c r="V38357" s="17"/>
    </row>
    <row r="38358" spans="22:22" x14ac:dyDescent="0.35">
      <c r="V38358" s="17"/>
    </row>
    <row r="38359" spans="22:22" x14ac:dyDescent="0.35">
      <c r="V38359" s="17"/>
    </row>
    <row r="38360" spans="22:22" x14ac:dyDescent="0.35">
      <c r="V38360" s="17"/>
    </row>
    <row r="38361" spans="22:22" x14ac:dyDescent="0.35">
      <c r="V38361" s="17"/>
    </row>
    <row r="38362" spans="22:22" x14ac:dyDescent="0.35">
      <c r="V38362" s="17"/>
    </row>
    <row r="38363" spans="22:22" x14ac:dyDescent="0.35">
      <c r="V38363" s="17"/>
    </row>
    <row r="38364" spans="22:22" x14ac:dyDescent="0.35">
      <c r="V38364" s="17"/>
    </row>
    <row r="38365" spans="22:22" x14ac:dyDescent="0.35">
      <c r="V38365" s="17"/>
    </row>
    <row r="38366" spans="22:22" x14ac:dyDescent="0.35">
      <c r="V38366" s="17"/>
    </row>
    <row r="38367" spans="22:22" x14ac:dyDescent="0.35">
      <c r="V38367" s="17"/>
    </row>
    <row r="38368" spans="22:22" x14ac:dyDescent="0.35">
      <c r="V38368" s="17"/>
    </row>
    <row r="38369" spans="22:22" x14ac:dyDescent="0.35">
      <c r="V38369" s="17"/>
    </row>
    <row r="38370" spans="22:22" x14ac:dyDescent="0.35">
      <c r="V38370" s="17"/>
    </row>
    <row r="38371" spans="22:22" x14ac:dyDescent="0.35">
      <c r="V38371" s="17"/>
    </row>
    <row r="38372" spans="22:22" x14ac:dyDescent="0.35">
      <c r="V38372" s="17"/>
    </row>
    <row r="38373" spans="22:22" x14ac:dyDescent="0.35">
      <c r="V38373" s="17"/>
    </row>
    <row r="38374" spans="22:22" x14ac:dyDescent="0.35">
      <c r="V38374" s="17"/>
    </row>
    <row r="38375" spans="22:22" x14ac:dyDescent="0.35">
      <c r="V38375" s="17"/>
    </row>
    <row r="38376" spans="22:22" x14ac:dyDescent="0.35">
      <c r="V38376" s="17"/>
    </row>
    <row r="38377" spans="22:22" x14ac:dyDescent="0.35">
      <c r="V38377" s="17"/>
    </row>
    <row r="38378" spans="22:22" x14ac:dyDescent="0.35">
      <c r="V38378" s="17"/>
    </row>
    <row r="38379" spans="22:22" x14ac:dyDescent="0.35">
      <c r="V38379" s="17"/>
    </row>
    <row r="38380" spans="22:22" x14ac:dyDescent="0.35">
      <c r="V38380" s="17"/>
    </row>
    <row r="38381" spans="22:22" x14ac:dyDescent="0.35">
      <c r="V38381" s="17"/>
    </row>
    <row r="38382" spans="22:22" x14ac:dyDescent="0.35">
      <c r="V38382" s="17"/>
    </row>
    <row r="38383" spans="22:22" x14ac:dyDescent="0.35">
      <c r="V38383" s="17"/>
    </row>
    <row r="38384" spans="22:22" x14ac:dyDescent="0.35">
      <c r="V38384" s="17"/>
    </row>
    <row r="38385" spans="22:22" x14ac:dyDescent="0.35">
      <c r="V38385" s="17"/>
    </row>
    <row r="38386" spans="22:22" x14ac:dyDescent="0.35">
      <c r="V38386" s="17"/>
    </row>
    <row r="38387" spans="22:22" x14ac:dyDescent="0.35">
      <c r="V38387" s="17"/>
    </row>
    <row r="38388" spans="22:22" x14ac:dyDescent="0.35">
      <c r="V38388" s="17"/>
    </row>
    <row r="38389" spans="22:22" x14ac:dyDescent="0.35">
      <c r="V38389" s="17"/>
    </row>
    <row r="38390" spans="22:22" x14ac:dyDescent="0.35">
      <c r="V38390" s="17"/>
    </row>
    <row r="38391" spans="22:22" x14ac:dyDescent="0.35">
      <c r="V38391" s="17"/>
    </row>
    <row r="38392" spans="22:22" x14ac:dyDescent="0.35">
      <c r="V38392" s="17"/>
    </row>
    <row r="38393" spans="22:22" x14ac:dyDescent="0.35">
      <c r="V38393" s="17"/>
    </row>
    <row r="38394" spans="22:22" x14ac:dyDescent="0.35">
      <c r="V38394" s="17"/>
    </row>
    <row r="38395" spans="22:22" x14ac:dyDescent="0.35">
      <c r="V38395" s="17"/>
    </row>
    <row r="38396" spans="22:22" x14ac:dyDescent="0.35">
      <c r="V38396" s="17"/>
    </row>
    <row r="38397" spans="22:22" x14ac:dyDescent="0.35">
      <c r="V38397" s="17"/>
    </row>
    <row r="38398" spans="22:22" x14ac:dyDescent="0.35">
      <c r="V38398" s="17"/>
    </row>
    <row r="38399" spans="22:22" x14ac:dyDescent="0.35">
      <c r="V38399" s="17"/>
    </row>
    <row r="38400" spans="22:22" x14ac:dyDescent="0.35">
      <c r="V38400" s="17"/>
    </row>
    <row r="38401" spans="22:22" x14ac:dyDescent="0.35">
      <c r="V38401" s="17"/>
    </row>
    <row r="38402" spans="22:22" x14ac:dyDescent="0.35">
      <c r="V38402" s="17"/>
    </row>
    <row r="38403" spans="22:22" x14ac:dyDescent="0.35">
      <c r="V38403" s="17"/>
    </row>
    <row r="38404" spans="22:22" x14ac:dyDescent="0.35">
      <c r="V38404" s="17"/>
    </row>
    <row r="38405" spans="22:22" x14ac:dyDescent="0.35">
      <c r="V38405" s="17"/>
    </row>
    <row r="38406" spans="22:22" x14ac:dyDescent="0.35">
      <c r="V38406" s="17"/>
    </row>
    <row r="38407" spans="22:22" x14ac:dyDescent="0.35">
      <c r="V38407" s="17"/>
    </row>
    <row r="38408" spans="22:22" x14ac:dyDescent="0.35">
      <c r="V38408" s="17"/>
    </row>
    <row r="38409" spans="22:22" x14ac:dyDescent="0.35">
      <c r="V38409" s="17"/>
    </row>
    <row r="38410" spans="22:22" x14ac:dyDescent="0.35">
      <c r="V38410" s="17"/>
    </row>
    <row r="38411" spans="22:22" x14ac:dyDescent="0.35">
      <c r="V38411" s="17"/>
    </row>
    <row r="38412" spans="22:22" x14ac:dyDescent="0.35">
      <c r="V38412" s="17"/>
    </row>
    <row r="38413" spans="22:22" x14ac:dyDescent="0.35">
      <c r="V38413" s="17"/>
    </row>
    <row r="38414" spans="22:22" x14ac:dyDescent="0.35">
      <c r="V38414" s="17"/>
    </row>
    <row r="38415" spans="22:22" x14ac:dyDescent="0.35">
      <c r="V38415" s="17"/>
    </row>
    <row r="38416" spans="22:22" x14ac:dyDescent="0.35">
      <c r="V38416" s="17"/>
    </row>
    <row r="38417" spans="22:22" x14ac:dyDescent="0.35">
      <c r="V38417" s="17"/>
    </row>
    <row r="38418" spans="22:22" x14ac:dyDescent="0.35">
      <c r="V38418" s="17"/>
    </row>
    <row r="38419" spans="22:22" x14ac:dyDescent="0.35">
      <c r="V38419" s="17"/>
    </row>
    <row r="38420" spans="22:22" x14ac:dyDescent="0.35">
      <c r="V38420" s="17"/>
    </row>
    <row r="38421" spans="22:22" x14ac:dyDescent="0.35">
      <c r="V38421" s="17"/>
    </row>
    <row r="38422" spans="22:22" x14ac:dyDescent="0.35">
      <c r="V38422" s="17"/>
    </row>
    <row r="38423" spans="22:22" x14ac:dyDescent="0.35">
      <c r="V38423" s="17"/>
    </row>
    <row r="38424" spans="22:22" x14ac:dyDescent="0.35">
      <c r="V38424" s="17"/>
    </row>
    <row r="38425" spans="22:22" x14ac:dyDescent="0.35">
      <c r="V38425" s="17"/>
    </row>
    <row r="38426" spans="22:22" x14ac:dyDescent="0.35">
      <c r="V38426" s="17"/>
    </row>
    <row r="38427" spans="22:22" x14ac:dyDescent="0.35">
      <c r="V38427" s="17"/>
    </row>
    <row r="38428" spans="22:22" x14ac:dyDescent="0.35">
      <c r="V38428" s="17"/>
    </row>
    <row r="38429" spans="22:22" x14ac:dyDescent="0.35">
      <c r="V38429" s="17"/>
    </row>
    <row r="38430" spans="22:22" x14ac:dyDescent="0.35">
      <c r="V38430" s="17"/>
    </row>
    <row r="38431" spans="22:22" x14ac:dyDescent="0.35">
      <c r="V38431" s="17"/>
    </row>
    <row r="38432" spans="22:22" x14ac:dyDescent="0.35">
      <c r="V38432" s="17"/>
    </row>
    <row r="38433" spans="22:22" x14ac:dyDescent="0.35">
      <c r="V38433" s="17"/>
    </row>
    <row r="38434" spans="22:22" x14ac:dyDescent="0.35">
      <c r="V38434" s="17"/>
    </row>
    <row r="38435" spans="22:22" x14ac:dyDescent="0.35">
      <c r="V38435" s="17"/>
    </row>
    <row r="38436" spans="22:22" x14ac:dyDescent="0.35">
      <c r="V38436" s="17"/>
    </row>
    <row r="38437" spans="22:22" x14ac:dyDescent="0.35">
      <c r="V38437" s="17"/>
    </row>
    <row r="38438" spans="22:22" x14ac:dyDescent="0.35">
      <c r="V38438" s="17"/>
    </row>
    <row r="38439" spans="22:22" x14ac:dyDescent="0.35">
      <c r="V38439" s="17"/>
    </row>
    <row r="38440" spans="22:22" x14ac:dyDescent="0.35">
      <c r="V38440" s="17"/>
    </row>
    <row r="38441" spans="22:22" x14ac:dyDescent="0.35">
      <c r="V38441" s="17"/>
    </row>
    <row r="38442" spans="22:22" x14ac:dyDescent="0.35">
      <c r="V38442" s="17"/>
    </row>
    <row r="38443" spans="22:22" x14ac:dyDescent="0.35">
      <c r="V38443" s="17"/>
    </row>
    <row r="38444" spans="22:22" x14ac:dyDescent="0.35">
      <c r="V38444" s="17"/>
    </row>
    <row r="38445" spans="22:22" x14ac:dyDescent="0.35">
      <c r="V38445" s="17"/>
    </row>
    <row r="38446" spans="22:22" x14ac:dyDescent="0.35">
      <c r="V38446" s="17"/>
    </row>
    <row r="38447" spans="22:22" x14ac:dyDescent="0.35">
      <c r="V38447" s="17"/>
    </row>
    <row r="38448" spans="22:22" x14ac:dyDescent="0.35">
      <c r="V38448" s="17"/>
    </row>
    <row r="38449" spans="22:22" x14ac:dyDescent="0.35">
      <c r="V38449" s="17"/>
    </row>
    <row r="38450" spans="22:22" x14ac:dyDescent="0.35">
      <c r="V38450" s="17"/>
    </row>
    <row r="38451" spans="22:22" x14ac:dyDescent="0.35">
      <c r="V38451" s="17"/>
    </row>
    <row r="38452" spans="22:22" x14ac:dyDescent="0.35">
      <c r="V38452" s="17"/>
    </row>
    <row r="38453" spans="22:22" x14ac:dyDescent="0.35">
      <c r="V38453" s="17"/>
    </row>
    <row r="38454" spans="22:22" x14ac:dyDescent="0.35">
      <c r="V38454" s="17"/>
    </row>
    <row r="38455" spans="22:22" x14ac:dyDescent="0.35">
      <c r="V38455" s="17"/>
    </row>
    <row r="38456" spans="22:22" x14ac:dyDescent="0.35">
      <c r="V38456" s="17"/>
    </row>
    <row r="38457" spans="22:22" x14ac:dyDescent="0.35">
      <c r="V38457" s="17"/>
    </row>
    <row r="38458" spans="22:22" x14ac:dyDescent="0.35">
      <c r="V38458" s="17"/>
    </row>
    <row r="38459" spans="22:22" x14ac:dyDescent="0.35">
      <c r="V38459" s="17"/>
    </row>
    <row r="38460" spans="22:22" x14ac:dyDescent="0.35">
      <c r="V38460" s="17"/>
    </row>
    <row r="38461" spans="22:22" x14ac:dyDescent="0.35">
      <c r="V38461" s="17"/>
    </row>
    <row r="38462" spans="22:22" x14ac:dyDescent="0.35">
      <c r="V38462" s="17"/>
    </row>
    <row r="38463" spans="22:22" x14ac:dyDescent="0.35">
      <c r="V38463" s="17"/>
    </row>
    <row r="38464" spans="22:22" x14ac:dyDescent="0.35">
      <c r="V38464" s="17"/>
    </row>
    <row r="38465" spans="22:22" x14ac:dyDescent="0.35">
      <c r="V38465" s="17"/>
    </row>
    <row r="38466" spans="22:22" x14ac:dyDescent="0.35">
      <c r="V38466" s="17"/>
    </row>
    <row r="38467" spans="22:22" x14ac:dyDescent="0.35">
      <c r="V38467" s="17"/>
    </row>
    <row r="38468" spans="22:22" x14ac:dyDescent="0.35">
      <c r="V38468" s="17"/>
    </row>
    <row r="38469" spans="22:22" x14ac:dyDescent="0.35">
      <c r="V38469" s="17"/>
    </row>
    <row r="38470" spans="22:22" x14ac:dyDescent="0.35">
      <c r="V38470" s="17"/>
    </row>
    <row r="38471" spans="22:22" x14ac:dyDescent="0.35">
      <c r="V38471" s="17"/>
    </row>
    <row r="38472" spans="22:22" x14ac:dyDescent="0.35">
      <c r="V38472" s="17"/>
    </row>
    <row r="38473" spans="22:22" x14ac:dyDescent="0.35">
      <c r="V38473" s="17"/>
    </row>
    <row r="38474" spans="22:22" x14ac:dyDescent="0.35">
      <c r="V38474" s="17"/>
    </row>
    <row r="38475" spans="22:22" x14ac:dyDescent="0.35">
      <c r="V38475" s="17"/>
    </row>
    <row r="38476" spans="22:22" x14ac:dyDescent="0.35">
      <c r="V38476" s="17"/>
    </row>
    <row r="38477" spans="22:22" x14ac:dyDescent="0.35">
      <c r="V38477" s="17"/>
    </row>
    <row r="38478" spans="22:22" x14ac:dyDescent="0.35">
      <c r="V38478" s="17"/>
    </row>
    <row r="38479" spans="22:22" x14ac:dyDescent="0.35">
      <c r="V38479" s="17"/>
    </row>
    <row r="38480" spans="22:22" x14ac:dyDescent="0.35">
      <c r="V38480" s="17"/>
    </row>
    <row r="38481" spans="22:22" x14ac:dyDescent="0.35">
      <c r="V38481" s="17"/>
    </row>
    <row r="38482" spans="22:22" x14ac:dyDescent="0.35">
      <c r="V38482" s="17"/>
    </row>
    <row r="38483" spans="22:22" x14ac:dyDescent="0.35">
      <c r="V38483" s="17"/>
    </row>
    <row r="38484" spans="22:22" x14ac:dyDescent="0.35">
      <c r="V38484" s="17"/>
    </row>
    <row r="38485" spans="22:22" x14ac:dyDescent="0.35">
      <c r="V38485" s="17"/>
    </row>
    <row r="38486" spans="22:22" x14ac:dyDescent="0.35">
      <c r="V38486" s="17"/>
    </row>
    <row r="38487" spans="22:22" x14ac:dyDescent="0.35">
      <c r="V38487" s="17"/>
    </row>
    <row r="38488" spans="22:22" x14ac:dyDescent="0.35">
      <c r="V38488" s="17"/>
    </row>
    <row r="38489" spans="22:22" x14ac:dyDescent="0.35">
      <c r="V38489" s="17"/>
    </row>
    <row r="38490" spans="22:22" x14ac:dyDescent="0.35">
      <c r="V38490" s="17"/>
    </row>
    <row r="38491" spans="22:22" x14ac:dyDescent="0.35">
      <c r="V38491" s="17"/>
    </row>
    <row r="38492" spans="22:22" x14ac:dyDescent="0.35">
      <c r="V38492" s="17"/>
    </row>
    <row r="38493" spans="22:22" x14ac:dyDescent="0.35">
      <c r="V38493" s="17"/>
    </row>
    <row r="38494" spans="22:22" x14ac:dyDescent="0.35">
      <c r="V38494" s="17"/>
    </row>
    <row r="38495" spans="22:22" x14ac:dyDescent="0.35">
      <c r="V38495" s="17"/>
    </row>
    <row r="38496" spans="22:22" x14ac:dyDescent="0.35">
      <c r="V38496" s="17"/>
    </row>
    <row r="38497" spans="22:22" x14ac:dyDescent="0.35">
      <c r="V38497" s="17"/>
    </row>
    <row r="38498" spans="22:22" x14ac:dyDescent="0.35">
      <c r="V38498" s="17"/>
    </row>
    <row r="38499" spans="22:22" x14ac:dyDescent="0.35">
      <c r="V38499" s="17"/>
    </row>
    <row r="38500" spans="22:22" x14ac:dyDescent="0.35">
      <c r="V38500" s="17"/>
    </row>
    <row r="38501" spans="22:22" x14ac:dyDescent="0.35">
      <c r="V38501" s="17"/>
    </row>
    <row r="38502" spans="22:22" x14ac:dyDescent="0.35">
      <c r="V38502" s="17"/>
    </row>
    <row r="38503" spans="22:22" x14ac:dyDescent="0.35">
      <c r="V38503" s="17"/>
    </row>
    <row r="38504" spans="22:22" x14ac:dyDescent="0.35">
      <c r="V38504" s="17"/>
    </row>
    <row r="38505" spans="22:22" x14ac:dyDescent="0.35">
      <c r="V38505" s="17"/>
    </row>
    <row r="38506" spans="22:22" x14ac:dyDescent="0.35">
      <c r="V38506" s="17"/>
    </row>
    <row r="38507" spans="22:22" x14ac:dyDescent="0.35">
      <c r="V38507" s="17"/>
    </row>
    <row r="38508" spans="22:22" x14ac:dyDescent="0.35">
      <c r="V38508" s="17"/>
    </row>
    <row r="38509" spans="22:22" x14ac:dyDescent="0.35">
      <c r="V38509" s="17"/>
    </row>
    <row r="38510" spans="22:22" x14ac:dyDescent="0.35">
      <c r="V38510" s="17"/>
    </row>
    <row r="38511" spans="22:22" x14ac:dyDescent="0.35">
      <c r="V38511" s="17"/>
    </row>
    <row r="38512" spans="22:22" x14ac:dyDescent="0.35">
      <c r="V38512" s="17"/>
    </row>
    <row r="38513" spans="22:22" x14ac:dyDescent="0.35">
      <c r="V38513" s="17"/>
    </row>
    <row r="38514" spans="22:22" x14ac:dyDescent="0.35">
      <c r="V38514" s="17"/>
    </row>
    <row r="38515" spans="22:22" x14ac:dyDescent="0.35">
      <c r="V38515" s="17"/>
    </row>
    <row r="38516" spans="22:22" x14ac:dyDescent="0.35">
      <c r="V38516" s="17"/>
    </row>
    <row r="38517" spans="22:22" x14ac:dyDescent="0.35">
      <c r="V38517" s="17"/>
    </row>
    <row r="38518" spans="22:22" x14ac:dyDescent="0.35">
      <c r="V38518" s="17"/>
    </row>
    <row r="38519" spans="22:22" x14ac:dyDescent="0.35">
      <c r="V38519" s="17"/>
    </row>
    <row r="38520" spans="22:22" x14ac:dyDescent="0.35">
      <c r="V38520" s="17"/>
    </row>
    <row r="38521" spans="22:22" x14ac:dyDescent="0.35">
      <c r="V38521" s="17"/>
    </row>
    <row r="38522" spans="22:22" x14ac:dyDescent="0.35">
      <c r="V38522" s="17"/>
    </row>
    <row r="38523" spans="22:22" x14ac:dyDescent="0.35">
      <c r="V38523" s="17"/>
    </row>
    <row r="38524" spans="22:22" x14ac:dyDescent="0.35">
      <c r="V38524" s="17"/>
    </row>
    <row r="38525" spans="22:22" x14ac:dyDescent="0.35">
      <c r="V38525" s="17"/>
    </row>
    <row r="38526" spans="22:22" x14ac:dyDescent="0.35">
      <c r="V38526" s="17"/>
    </row>
    <row r="38527" spans="22:22" x14ac:dyDescent="0.35">
      <c r="V38527" s="17"/>
    </row>
    <row r="38528" spans="22:22" x14ac:dyDescent="0.35">
      <c r="V38528" s="17"/>
    </row>
    <row r="38529" spans="22:22" x14ac:dyDescent="0.35">
      <c r="V38529" s="17"/>
    </row>
    <row r="38530" spans="22:22" x14ac:dyDescent="0.35">
      <c r="V38530" s="17"/>
    </row>
    <row r="38531" spans="22:22" x14ac:dyDescent="0.35">
      <c r="V38531" s="17"/>
    </row>
    <row r="38532" spans="22:22" x14ac:dyDescent="0.35">
      <c r="V38532" s="17"/>
    </row>
    <row r="38533" spans="22:22" x14ac:dyDescent="0.35">
      <c r="V38533" s="17"/>
    </row>
    <row r="38534" spans="22:22" x14ac:dyDescent="0.35">
      <c r="V38534" s="17"/>
    </row>
    <row r="38535" spans="22:22" x14ac:dyDescent="0.35">
      <c r="V38535" s="17"/>
    </row>
    <row r="38536" spans="22:22" x14ac:dyDescent="0.35">
      <c r="V38536" s="17"/>
    </row>
    <row r="38537" spans="22:22" x14ac:dyDescent="0.35">
      <c r="V38537" s="17"/>
    </row>
    <row r="38538" spans="22:22" x14ac:dyDescent="0.35">
      <c r="V38538" s="17"/>
    </row>
    <row r="38539" spans="22:22" x14ac:dyDescent="0.35">
      <c r="V38539" s="17"/>
    </row>
    <row r="38540" spans="22:22" x14ac:dyDescent="0.35">
      <c r="V38540" s="17"/>
    </row>
    <row r="38541" spans="22:22" x14ac:dyDescent="0.35">
      <c r="V38541" s="17"/>
    </row>
    <row r="38542" spans="22:22" x14ac:dyDescent="0.35">
      <c r="V38542" s="17"/>
    </row>
    <row r="38543" spans="22:22" x14ac:dyDescent="0.35">
      <c r="V38543" s="17"/>
    </row>
    <row r="38544" spans="22:22" x14ac:dyDescent="0.35">
      <c r="V38544" s="17"/>
    </row>
    <row r="38545" spans="22:22" x14ac:dyDescent="0.35">
      <c r="V38545" s="17"/>
    </row>
    <row r="38546" spans="22:22" x14ac:dyDescent="0.35">
      <c r="V38546" s="17"/>
    </row>
    <row r="38547" spans="22:22" x14ac:dyDescent="0.35">
      <c r="V38547" s="17"/>
    </row>
    <row r="38548" spans="22:22" x14ac:dyDescent="0.35">
      <c r="V38548" s="17"/>
    </row>
    <row r="38549" spans="22:22" x14ac:dyDescent="0.35">
      <c r="V38549" s="17"/>
    </row>
    <row r="38550" spans="22:22" x14ac:dyDescent="0.35">
      <c r="V38550" s="17"/>
    </row>
    <row r="38551" spans="22:22" x14ac:dyDescent="0.35">
      <c r="V38551" s="17"/>
    </row>
    <row r="38552" spans="22:22" x14ac:dyDescent="0.35">
      <c r="V38552" s="17"/>
    </row>
    <row r="38553" spans="22:22" x14ac:dyDescent="0.35">
      <c r="V38553" s="17"/>
    </row>
    <row r="38554" spans="22:22" x14ac:dyDescent="0.35">
      <c r="V38554" s="17"/>
    </row>
    <row r="38555" spans="22:22" x14ac:dyDescent="0.35">
      <c r="V38555" s="17"/>
    </row>
    <row r="38556" spans="22:22" x14ac:dyDescent="0.35">
      <c r="V38556" s="17"/>
    </row>
    <row r="38557" spans="22:22" x14ac:dyDescent="0.35">
      <c r="V38557" s="17"/>
    </row>
    <row r="38558" spans="22:22" x14ac:dyDescent="0.35">
      <c r="V38558" s="17"/>
    </row>
    <row r="38559" spans="22:22" x14ac:dyDescent="0.35">
      <c r="V38559" s="17"/>
    </row>
    <row r="38560" spans="22:22" x14ac:dyDescent="0.35">
      <c r="V38560" s="17"/>
    </row>
    <row r="38561" spans="22:22" x14ac:dyDescent="0.35">
      <c r="V38561" s="17"/>
    </row>
    <row r="38562" spans="22:22" x14ac:dyDescent="0.35">
      <c r="V38562" s="17"/>
    </row>
    <row r="38563" spans="22:22" x14ac:dyDescent="0.35">
      <c r="V38563" s="17"/>
    </row>
    <row r="38564" spans="22:22" x14ac:dyDescent="0.35">
      <c r="V38564" s="17"/>
    </row>
    <row r="38565" spans="22:22" x14ac:dyDescent="0.35">
      <c r="V38565" s="17"/>
    </row>
    <row r="38566" spans="22:22" x14ac:dyDescent="0.35">
      <c r="V38566" s="17"/>
    </row>
    <row r="38567" spans="22:22" x14ac:dyDescent="0.35">
      <c r="V38567" s="17"/>
    </row>
    <row r="38568" spans="22:22" x14ac:dyDescent="0.35">
      <c r="V38568" s="17"/>
    </row>
    <row r="38569" spans="22:22" x14ac:dyDescent="0.35">
      <c r="V38569" s="17"/>
    </row>
    <row r="38570" spans="22:22" x14ac:dyDescent="0.35">
      <c r="V38570" s="17"/>
    </row>
    <row r="38571" spans="22:22" x14ac:dyDescent="0.35">
      <c r="V38571" s="17"/>
    </row>
    <row r="38572" spans="22:22" x14ac:dyDescent="0.35">
      <c r="V38572" s="17"/>
    </row>
    <row r="38573" spans="22:22" x14ac:dyDescent="0.35">
      <c r="V38573" s="17"/>
    </row>
    <row r="38574" spans="22:22" x14ac:dyDescent="0.35">
      <c r="V38574" s="17"/>
    </row>
    <row r="38575" spans="22:22" x14ac:dyDescent="0.35">
      <c r="V38575" s="17"/>
    </row>
    <row r="38576" spans="22:22" x14ac:dyDescent="0.35">
      <c r="V38576" s="17"/>
    </row>
    <row r="38577" spans="22:22" x14ac:dyDescent="0.35">
      <c r="V38577" s="17"/>
    </row>
    <row r="38578" spans="22:22" x14ac:dyDescent="0.35">
      <c r="V38578" s="17"/>
    </row>
    <row r="38579" spans="22:22" x14ac:dyDescent="0.35">
      <c r="V38579" s="17"/>
    </row>
    <row r="38580" spans="22:22" x14ac:dyDescent="0.35">
      <c r="V38580" s="17"/>
    </row>
    <row r="38581" spans="22:22" x14ac:dyDescent="0.35">
      <c r="V38581" s="17"/>
    </row>
    <row r="38582" spans="22:22" x14ac:dyDescent="0.35">
      <c r="V38582" s="17"/>
    </row>
    <row r="38583" spans="22:22" x14ac:dyDescent="0.35">
      <c r="V38583" s="17"/>
    </row>
    <row r="38584" spans="22:22" x14ac:dyDescent="0.35">
      <c r="V38584" s="17"/>
    </row>
    <row r="38585" spans="22:22" x14ac:dyDescent="0.35">
      <c r="V38585" s="17"/>
    </row>
    <row r="38586" spans="22:22" x14ac:dyDescent="0.35">
      <c r="V38586" s="17"/>
    </row>
    <row r="38587" spans="22:22" x14ac:dyDescent="0.35">
      <c r="V38587" s="17"/>
    </row>
    <row r="38588" spans="22:22" x14ac:dyDescent="0.35">
      <c r="V38588" s="17"/>
    </row>
    <row r="38589" spans="22:22" x14ac:dyDescent="0.35">
      <c r="V38589" s="17"/>
    </row>
    <row r="38590" spans="22:22" x14ac:dyDescent="0.35">
      <c r="V38590" s="17"/>
    </row>
    <row r="38591" spans="22:22" x14ac:dyDescent="0.35">
      <c r="V38591" s="17"/>
    </row>
    <row r="38592" spans="22:22" x14ac:dyDescent="0.35">
      <c r="V38592" s="17"/>
    </row>
    <row r="38593" spans="22:22" x14ac:dyDescent="0.35">
      <c r="V38593" s="17"/>
    </row>
    <row r="38594" spans="22:22" x14ac:dyDescent="0.35">
      <c r="V38594" s="17"/>
    </row>
    <row r="38595" spans="22:22" x14ac:dyDescent="0.35">
      <c r="V38595" s="17"/>
    </row>
    <row r="38596" spans="22:22" x14ac:dyDescent="0.35">
      <c r="V38596" s="17"/>
    </row>
    <row r="38597" spans="22:22" x14ac:dyDescent="0.35">
      <c r="V38597" s="17"/>
    </row>
    <row r="38598" spans="22:22" x14ac:dyDescent="0.35">
      <c r="V38598" s="17"/>
    </row>
    <row r="38599" spans="22:22" x14ac:dyDescent="0.35">
      <c r="V38599" s="17"/>
    </row>
    <row r="38600" spans="22:22" x14ac:dyDescent="0.35">
      <c r="V38600" s="17"/>
    </row>
    <row r="38601" spans="22:22" x14ac:dyDescent="0.35">
      <c r="V38601" s="17"/>
    </row>
    <row r="38602" spans="22:22" x14ac:dyDescent="0.35">
      <c r="V38602" s="17"/>
    </row>
    <row r="38603" spans="22:22" x14ac:dyDescent="0.35">
      <c r="V38603" s="17"/>
    </row>
    <row r="38604" spans="22:22" x14ac:dyDescent="0.35">
      <c r="V38604" s="17"/>
    </row>
    <row r="38605" spans="22:22" x14ac:dyDescent="0.35">
      <c r="V38605" s="17"/>
    </row>
    <row r="38606" spans="22:22" x14ac:dyDescent="0.35">
      <c r="V38606" s="17"/>
    </row>
    <row r="38607" spans="22:22" x14ac:dyDescent="0.35">
      <c r="V38607" s="17"/>
    </row>
    <row r="38608" spans="22:22" x14ac:dyDescent="0.35">
      <c r="V38608" s="17"/>
    </row>
    <row r="38609" spans="22:22" x14ac:dyDescent="0.35">
      <c r="V38609" s="17"/>
    </row>
    <row r="38610" spans="22:22" x14ac:dyDescent="0.35">
      <c r="V38610" s="17"/>
    </row>
    <row r="38611" spans="22:22" x14ac:dyDescent="0.35">
      <c r="V38611" s="17"/>
    </row>
    <row r="38612" spans="22:22" x14ac:dyDescent="0.35">
      <c r="V38612" s="17"/>
    </row>
    <row r="38613" spans="22:22" x14ac:dyDescent="0.35">
      <c r="V38613" s="17"/>
    </row>
    <row r="38614" spans="22:22" x14ac:dyDescent="0.35">
      <c r="V38614" s="17"/>
    </row>
    <row r="38615" spans="22:22" x14ac:dyDescent="0.35">
      <c r="V38615" s="17"/>
    </row>
    <row r="38616" spans="22:22" x14ac:dyDescent="0.35">
      <c r="V38616" s="17"/>
    </row>
    <row r="38617" spans="22:22" x14ac:dyDescent="0.35">
      <c r="V38617" s="17"/>
    </row>
    <row r="38618" spans="22:22" x14ac:dyDescent="0.35">
      <c r="V38618" s="17"/>
    </row>
    <row r="38619" spans="22:22" x14ac:dyDescent="0.35">
      <c r="V38619" s="17"/>
    </row>
    <row r="38620" spans="22:22" x14ac:dyDescent="0.35">
      <c r="V38620" s="17"/>
    </row>
    <row r="38621" spans="22:22" x14ac:dyDescent="0.35">
      <c r="V38621" s="17"/>
    </row>
    <row r="38622" spans="22:22" x14ac:dyDescent="0.35">
      <c r="V38622" s="17"/>
    </row>
    <row r="38623" spans="22:22" x14ac:dyDescent="0.35">
      <c r="V38623" s="17"/>
    </row>
    <row r="38624" spans="22:22" x14ac:dyDescent="0.35">
      <c r="V38624" s="17"/>
    </row>
    <row r="38625" spans="22:22" x14ac:dyDescent="0.35">
      <c r="V38625" s="17"/>
    </row>
    <row r="38626" spans="22:22" x14ac:dyDescent="0.35">
      <c r="V38626" s="17"/>
    </row>
    <row r="38627" spans="22:22" x14ac:dyDescent="0.35">
      <c r="V38627" s="17"/>
    </row>
    <row r="38628" spans="22:22" x14ac:dyDescent="0.35">
      <c r="V38628" s="17"/>
    </row>
    <row r="38629" spans="22:22" x14ac:dyDescent="0.35">
      <c r="V38629" s="17"/>
    </row>
    <row r="38630" spans="22:22" x14ac:dyDescent="0.35">
      <c r="V38630" s="17"/>
    </row>
    <row r="38631" spans="22:22" x14ac:dyDescent="0.35">
      <c r="V38631" s="17"/>
    </row>
    <row r="38632" spans="22:22" x14ac:dyDescent="0.35">
      <c r="V38632" s="17"/>
    </row>
    <row r="38633" spans="22:22" x14ac:dyDescent="0.35">
      <c r="V38633" s="17"/>
    </row>
    <row r="38634" spans="22:22" x14ac:dyDescent="0.35">
      <c r="V38634" s="17"/>
    </row>
    <row r="38635" spans="22:22" x14ac:dyDescent="0.35">
      <c r="V38635" s="17"/>
    </row>
    <row r="38636" spans="22:22" x14ac:dyDescent="0.35">
      <c r="V38636" s="17"/>
    </row>
    <row r="38637" spans="22:22" x14ac:dyDescent="0.35">
      <c r="V38637" s="17"/>
    </row>
    <row r="38638" spans="22:22" x14ac:dyDescent="0.35">
      <c r="V38638" s="17"/>
    </row>
    <row r="38639" spans="22:22" x14ac:dyDescent="0.35">
      <c r="V38639" s="17"/>
    </row>
    <row r="38640" spans="22:22" x14ac:dyDescent="0.35">
      <c r="V38640" s="17"/>
    </row>
    <row r="38641" spans="22:22" x14ac:dyDescent="0.35">
      <c r="V38641" s="17"/>
    </row>
    <row r="38642" spans="22:22" x14ac:dyDescent="0.35">
      <c r="V38642" s="17"/>
    </row>
    <row r="38643" spans="22:22" x14ac:dyDescent="0.35">
      <c r="V38643" s="17"/>
    </row>
    <row r="38644" spans="22:22" x14ac:dyDescent="0.35">
      <c r="V38644" s="17"/>
    </row>
    <row r="38645" spans="22:22" x14ac:dyDescent="0.35">
      <c r="V38645" s="17"/>
    </row>
    <row r="38646" spans="22:22" x14ac:dyDescent="0.35">
      <c r="V38646" s="17"/>
    </row>
    <row r="38647" spans="22:22" x14ac:dyDescent="0.35">
      <c r="V38647" s="17"/>
    </row>
    <row r="38648" spans="22:22" x14ac:dyDescent="0.35">
      <c r="V38648" s="17"/>
    </row>
    <row r="38649" spans="22:22" x14ac:dyDescent="0.35">
      <c r="V38649" s="17"/>
    </row>
    <row r="38650" spans="22:22" x14ac:dyDescent="0.35">
      <c r="V38650" s="17"/>
    </row>
    <row r="38651" spans="22:22" x14ac:dyDescent="0.35">
      <c r="V38651" s="17"/>
    </row>
    <row r="38652" spans="22:22" x14ac:dyDescent="0.35">
      <c r="V38652" s="17"/>
    </row>
    <row r="38653" spans="22:22" x14ac:dyDescent="0.35">
      <c r="V38653" s="17"/>
    </row>
    <row r="38654" spans="22:22" x14ac:dyDescent="0.35">
      <c r="V38654" s="17"/>
    </row>
    <row r="38655" spans="22:22" x14ac:dyDescent="0.35">
      <c r="V38655" s="17"/>
    </row>
    <row r="38656" spans="22:22" x14ac:dyDescent="0.35">
      <c r="V38656" s="17"/>
    </row>
    <row r="38657" spans="22:22" x14ac:dyDescent="0.35">
      <c r="V38657" s="17"/>
    </row>
    <row r="38658" spans="22:22" x14ac:dyDescent="0.35">
      <c r="V38658" s="17"/>
    </row>
    <row r="38659" spans="22:22" x14ac:dyDescent="0.35">
      <c r="V38659" s="17"/>
    </row>
    <row r="38660" spans="22:22" x14ac:dyDescent="0.35">
      <c r="V38660" s="17"/>
    </row>
    <row r="38661" spans="22:22" x14ac:dyDescent="0.35">
      <c r="V38661" s="17"/>
    </row>
    <row r="38662" spans="22:22" x14ac:dyDescent="0.35">
      <c r="V38662" s="17"/>
    </row>
    <row r="38663" spans="22:22" x14ac:dyDescent="0.35">
      <c r="V38663" s="17"/>
    </row>
    <row r="38664" spans="22:22" x14ac:dyDescent="0.35">
      <c r="V38664" s="17"/>
    </row>
    <row r="38665" spans="22:22" x14ac:dyDescent="0.35">
      <c r="V38665" s="17"/>
    </row>
    <row r="38666" spans="22:22" x14ac:dyDescent="0.35">
      <c r="V38666" s="17"/>
    </row>
    <row r="38667" spans="22:22" x14ac:dyDescent="0.35">
      <c r="V38667" s="17"/>
    </row>
    <row r="38668" spans="22:22" x14ac:dyDescent="0.35">
      <c r="V38668" s="17"/>
    </row>
    <row r="38669" spans="22:22" x14ac:dyDescent="0.35">
      <c r="V38669" s="17"/>
    </row>
    <row r="38670" spans="22:22" x14ac:dyDescent="0.35">
      <c r="V38670" s="17"/>
    </row>
    <row r="38671" spans="22:22" x14ac:dyDescent="0.35">
      <c r="V38671" s="17"/>
    </row>
    <row r="38672" spans="22:22" x14ac:dyDescent="0.35">
      <c r="V38672" s="17"/>
    </row>
    <row r="38673" spans="22:22" x14ac:dyDescent="0.35">
      <c r="V38673" s="17"/>
    </row>
    <row r="38674" spans="22:22" x14ac:dyDescent="0.35">
      <c r="V38674" s="17"/>
    </row>
    <row r="38675" spans="22:22" x14ac:dyDescent="0.35">
      <c r="V38675" s="17"/>
    </row>
    <row r="38676" spans="22:22" x14ac:dyDescent="0.35">
      <c r="V38676" s="17"/>
    </row>
    <row r="38677" spans="22:22" x14ac:dyDescent="0.35">
      <c r="V38677" s="17"/>
    </row>
    <row r="38678" spans="22:22" x14ac:dyDescent="0.35">
      <c r="V38678" s="17"/>
    </row>
    <row r="38679" spans="22:22" x14ac:dyDescent="0.35">
      <c r="V38679" s="17"/>
    </row>
    <row r="38680" spans="22:22" x14ac:dyDescent="0.35">
      <c r="V38680" s="17"/>
    </row>
    <row r="38681" spans="22:22" x14ac:dyDescent="0.35">
      <c r="V38681" s="17"/>
    </row>
    <row r="38682" spans="22:22" x14ac:dyDescent="0.35">
      <c r="V38682" s="17"/>
    </row>
    <row r="38683" spans="22:22" x14ac:dyDescent="0.35">
      <c r="V38683" s="17"/>
    </row>
    <row r="38684" spans="22:22" x14ac:dyDescent="0.35">
      <c r="V38684" s="17"/>
    </row>
    <row r="38685" spans="22:22" x14ac:dyDescent="0.35">
      <c r="V38685" s="17"/>
    </row>
    <row r="38686" spans="22:22" x14ac:dyDescent="0.35">
      <c r="V38686" s="17"/>
    </row>
    <row r="38687" spans="22:22" x14ac:dyDescent="0.35">
      <c r="V38687" s="17"/>
    </row>
    <row r="38688" spans="22:22" x14ac:dyDescent="0.35">
      <c r="V38688" s="17"/>
    </row>
    <row r="38689" spans="22:22" x14ac:dyDescent="0.35">
      <c r="V38689" s="17"/>
    </row>
    <row r="38690" spans="22:22" x14ac:dyDescent="0.35">
      <c r="V38690" s="17"/>
    </row>
    <row r="38691" spans="22:22" x14ac:dyDescent="0.35">
      <c r="V38691" s="17"/>
    </row>
    <row r="38692" spans="22:22" x14ac:dyDescent="0.35">
      <c r="V38692" s="17"/>
    </row>
    <row r="38693" spans="22:22" x14ac:dyDescent="0.35">
      <c r="V38693" s="17"/>
    </row>
    <row r="38694" spans="22:22" x14ac:dyDescent="0.35">
      <c r="V38694" s="17"/>
    </row>
    <row r="38695" spans="22:22" x14ac:dyDescent="0.35">
      <c r="V38695" s="17"/>
    </row>
    <row r="38696" spans="22:22" x14ac:dyDescent="0.35">
      <c r="V38696" s="17"/>
    </row>
    <row r="38697" spans="22:22" x14ac:dyDescent="0.35">
      <c r="V38697" s="17"/>
    </row>
    <row r="38698" spans="22:22" x14ac:dyDescent="0.35">
      <c r="V38698" s="17"/>
    </row>
    <row r="38699" spans="22:22" x14ac:dyDescent="0.35">
      <c r="V38699" s="17"/>
    </row>
    <row r="38700" spans="22:22" x14ac:dyDescent="0.35">
      <c r="V38700" s="17"/>
    </row>
    <row r="38701" spans="22:22" x14ac:dyDescent="0.35">
      <c r="V38701" s="17"/>
    </row>
    <row r="38702" spans="22:22" x14ac:dyDescent="0.35">
      <c r="V38702" s="17"/>
    </row>
    <row r="38703" spans="22:22" x14ac:dyDescent="0.35">
      <c r="V38703" s="17"/>
    </row>
    <row r="38704" spans="22:22" x14ac:dyDescent="0.35">
      <c r="V38704" s="17"/>
    </row>
    <row r="38705" spans="22:22" x14ac:dyDescent="0.35">
      <c r="V38705" s="17"/>
    </row>
    <row r="38706" spans="22:22" x14ac:dyDescent="0.35">
      <c r="V38706" s="17"/>
    </row>
    <row r="38707" spans="22:22" x14ac:dyDescent="0.35">
      <c r="V38707" s="17"/>
    </row>
    <row r="38708" spans="22:22" x14ac:dyDescent="0.35">
      <c r="V38708" s="17"/>
    </row>
    <row r="38709" spans="22:22" x14ac:dyDescent="0.35">
      <c r="V38709" s="17"/>
    </row>
    <row r="38710" spans="22:22" x14ac:dyDescent="0.35">
      <c r="V38710" s="17"/>
    </row>
    <row r="38711" spans="22:22" x14ac:dyDescent="0.35">
      <c r="V38711" s="17"/>
    </row>
    <row r="38712" spans="22:22" x14ac:dyDescent="0.35">
      <c r="V38712" s="17"/>
    </row>
    <row r="38713" spans="22:22" x14ac:dyDescent="0.35">
      <c r="V38713" s="17"/>
    </row>
    <row r="38714" spans="22:22" x14ac:dyDescent="0.35">
      <c r="V38714" s="17"/>
    </row>
    <row r="38715" spans="22:22" x14ac:dyDescent="0.35">
      <c r="V38715" s="17"/>
    </row>
    <row r="38716" spans="22:22" x14ac:dyDescent="0.35">
      <c r="V38716" s="17"/>
    </row>
    <row r="38717" spans="22:22" x14ac:dyDescent="0.35">
      <c r="V38717" s="17"/>
    </row>
    <row r="38718" spans="22:22" x14ac:dyDescent="0.35">
      <c r="V38718" s="17"/>
    </row>
    <row r="38719" spans="22:22" x14ac:dyDescent="0.35">
      <c r="V38719" s="17"/>
    </row>
    <row r="38720" spans="22:22" x14ac:dyDescent="0.35">
      <c r="V38720" s="17"/>
    </row>
    <row r="38721" spans="22:22" x14ac:dyDescent="0.35">
      <c r="V38721" s="17"/>
    </row>
    <row r="38722" spans="22:22" x14ac:dyDescent="0.35">
      <c r="V38722" s="17"/>
    </row>
    <row r="38723" spans="22:22" x14ac:dyDescent="0.35">
      <c r="V38723" s="17"/>
    </row>
    <row r="38724" spans="22:22" x14ac:dyDescent="0.35">
      <c r="V38724" s="17"/>
    </row>
    <row r="38725" spans="22:22" x14ac:dyDescent="0.35">
      <c r="V38725" s="17"/>
    </row>
    <row r="38726" spans="22:22" x14ac:dyDescent="0.35">
      <c r="V38726" s="17"/>
    </row>
    <row r="38727" spans="22:22" x14ac:dyDescent="0.35">
      <c r="V38727" s="17"/>
    </row>
    <row r="38728" spans="22:22" x14ac:dyDescent="0.35">
      <c r="V38728" s="17"/>
    </row>
    <row r="38729" spans="22:22" x14ac:dyDescent="0.35">
      <c r="V38729" s="17"/>
    </row>
    <row r="38730" spans="22:22" x14ac:dyDescent="0.35">
      <c r="V38730" s="17"/>
    </row>
    <row r="38731" spans="22:22" x14ac:dyDescent="0.35">
      <c r="V38731" s="17"/>
    </row>
    <row r="38732" spans="22:22" x14ac:dyDescent="0.35">
      <c r="V38732" s="17"/>
    </row>
    <row r="38733" spans="22:22" x14ac:dyDescent="0.35">
      <c r="V38733" s="17"/>
    </row>
    <row r="38734" spans="22:22" x14ac:dyDescent="0.35">
      <c r="V38734" s="17"/>
    </row>
    <row r="38735" spans="22:22" x14ac:dyDescent="0.35">
      <c r="V38735" s="17"/>
    </row>
    <row r="38736" spans="22:22" x14ac:dyDescent="0.35">
      <c r="V38736" s="17"/>
    </row>
    <row r="38737" spans="22:22" x14ac:dyDescent="0.35">
      <c r="V38737" s="17"/>
    </row>
    <row r="38738" spans="22:22" x14ac:dyDescent="0.35">
      <c r="V38738" s="17"/>
    </row>
    <row r="38739" spans="22:22" x14ac:dyDescent="0.35">
      <c r="V38739" s="17"/>
    </row>
    <row r="38740" spans="22:22" x14ac:dyDescent="0.35">
      <c r="V38740" s="17"/>
    </row>
    <row r="38741" spans="22:22" x14ac:dyDescent="0.35">
      <c r="V38741" s="17"/>
    </row>
    <row r="38742" spans="22:22" x14ac:dyDescent="0.35">
      <c r="V38742" s="17"/>
    </row>
    <row r="38743" spans="22:22" x14ac:dyDescent="0.35">
      <c r="V38743" s="17"/>
    </row>
    <row r="38744" spans="22:22" x14ac:dyDescent="0.35">
      <c r="V38744" s="17"/>
    </row>
    <row r="38745" spans="22:22" x14ac:dyDescent="0.35">
      <c r="V38745" s="17"/>
    </row>
    <row r="38746" spans="22:22" x14ac:dyDescent="0.35">
      <c r="V38746" s="17"/>
    </row>
    <row r="38747" spans="22:22" x14ac:dyDescent="0.35">
      <c r="V38747" s="17"/>
    </row>
    <row r="38748" spans="22:22" x14ac:dyDescent="0.35">
      <c r="V38748" s="17"/>
    </row>
    <row r="38749" spans="22:22" x14ac:dyDescent="0.35">
      <c r="V38749" s="17"/>
    </row>
    <row r="38750" spans="22:22" x14ac:dyDescent="0.35">
      <c r="V38750" s="17"/>
    </row>
    <row r="38751" spans="22:22" x14ac:dyDescent="0.35">
      <c r="V38751" s="17"/>
    </row>
    <row r="38752" spans="22:22" x14ac:dyDescent="0.35">
      <c r="V38752" s="17"/>
    </row>
    <row r="38753" spans="22:22" x14ac:dyDescent="0.35">
      <c r="V38753" s="17"/>
    </row>
    <row r="38754" spans="22:22" x14ac:dyDescent="0.35">
      <c r="V38754" s="17"/>
    </row>
    <row r="38755" spans="22:22" x14ac:dyDescent="0.35">
      <c r="V38755" s="17"/>
    </row>
    <row r="38756" spans="22:22" x14ac:dyDescent="0.35">
      <c r="V38756" s="17"/>
    </row>
    <row r="38757" spans="22:22" x14ac:dyDescent="0.35">
      <c r="V38757" s="17"/>
    </row>
    <row r="38758" spans="22:22" x14ac:dyDescent="0.35">
      <c r="V38758" s="17"/>
    </row>
    <row r="38759" spans="22:22" x14ac:dyDescent="0.35">
      <c r="V38759" s="17"/>
    </row>
    <row r="38760" spans="22:22" x14ac:dyDescent="0.35">
      <c r="V38760" s="17"/>
    </row>
    <row r="38761" spans="22:22" x14ac:dyDescent="0.35">
      <c r="V38761" s="17"/>
    </row>
    <row r="38762" spans="22:22" x14ac:dyDescent="0.35">
      <c r="V38762" s="17"/>
    </row>
    <row r="38763" spans="22:22" x14ac:dyDescent="0.35">
      <c r="V38763" s="17"/>
    </row>
    <row r="38764" spans="22:22" x14ac:dyDescent="0.35">
      <c r="V38764" s="17"/>
    </row>
    <row r="38765" spans="22:22" x14ac:dyDescent="0.35">
      <c r="V38765" s="17"/>
    </row>
    <row r="38766" spans="22:22" x14ac:dyDescent="0.35">
      <c r="V38766" s="17"/>
    </row>
    <row r="38767" spans="22:22" x14ac:dyDescent="0.35">
      <c r="V38767" s="17"/>
    </row>
    <row r="38768" spans="22:22" x14ac:dyDescent="0.35">
      <c r="V38768" s="17"/>
    </row>
    <row r="38769" spans="22:22" x14ac:dyDescent="0.35">
      <c r="V38769" s="17"/>
    </row>
    <row r="38770" spans="22:22" x14ac:dyDescent="0.35">
      <c r="V38770" s="17"/>
    </row>
    <row r="38771" spans="22:22" x14ac:dyDescent="0.35">
      <c r="V38771" s="17"/>
    </row>
    <row r="38772" spans="22:22" x14ac:dyDescent="0.35">
      <c r="V38772" s="17"/>
    </row>
    <row r="38773" spans="22:22" x14ac:dyDescent="0.35">
      <c r="V38773" s="17"/>
    </row>
    <row r="38774" spans="22:22" x14ac:dyDescent="0.35">
      <c r="V38774" s="17"/>
    </row>
    <row r="38775" spans="22:22" x14ac:dyDescent="0.35">
      <c r="V38775" s="17"/>
    </row>
    <row r="38776" spans="22:22" x14ac:dyDescent="0.35">
      <c r="V38776" s="17"/>
    </row>
    <row r="38777" spans="22:22" x14ac:dyDescent="0.35">
      <c r="V38777" s="17"/>
    </row>
    <row r="38778" spans="22:22" x14ac:dyDescent="0.35">
      <c r="V38778" s="17"/>
    </row>
    <row r="38779" spans="22:22" x14ac:dyDescent="0.35">
      <c r="V38779" s="17"/>
    </row>
    <row r="38780" spans="22:22" x14ac:dyDescent="0.35">
      <c r="V38780" s="17"/>
    </row>
    <row r="38781" spans="22:22" x14ac:dyDescent="0.35">
      <c r="V38781" s="17"/>
    </row>
    <row r="38782" spans="22:22" x14ac:dyDescent="0.35">
      <c r="V38782" s="17"/>
    </row>
    <row r="38783" spans="22:22" x14ac:dyDescent="0.35">
      <c r="V38783" s="17"/>
    </row>
    <row r="38784" spans="22:22" x14ac:dyDescent="0.35">
      <c r="V38784" s="17"/>
    </row>
    <row r="38785" spans="22:22" x14ac:dyDescent="0.35">
      <c r="V38785" s="17"/>
    </row>
    <row r="38786" spans="22:22" x14ac:dyDescent="0.35">
      <c r="V38786" s="17"/>
    </row>
    <row r="38787" spans="22:22" x14ac:dyDescent="0.35">
      <c r="V38787" s="17"/>
    </row>
    <row r="38788" spans="22:22" x14ac:dyDescent="0.35">
      <c r="V38788" s="17"/>
    </row>
    <row r="38789" spans="22:22" x14ac:dyDescent="0.35">
      <c r="V38789" s="17"/>
    </row>
    <row r="38790" spans="22:22" x14ac:dyDescent="0.35">
      <c r="V38790" s="17"/>
    </row>
    <row r="38791" spans="22:22" x14ac:dyDescent="0.35">
      <c r="V38791" s="17"/>
    </row>
    <row r="38792" spans="22:22" x14ac:dyDescent="0.35">
      <c r="V38792" s="17"/>
    </row>
    <row r="38793" spans="22:22" x14ac:dyDescent="0.35">
      <c r="V38793" s="17"/>
    </row>
    <row r="38794" spans="22:22" x14ac:dyDescent="0.35">
      <c r="V38794" s="17"/>
    </row>
    <row r="38795" spans="22:22" x14ac:dyDescent="0.35">
      <c r="V38795" s="17"/>
    </row>
    <row r="38796" spans="22:22" x14ac:dyDescent="0.35">
      <c r="V38796" s="17"/>
    </row>
    <row r="38797" spans="22:22" x14ac:dyDescent="0.35">
      <c r="V38797" s="17"/>
    </row>
    <row r="38798" spans="22:22" x14ac:dyDescent="0.35">
      <c r="V38798" s="17"/>
    </row>
    <row r="38799" spans="22:22" x14ac:dyDescent="0.35">
      <c r="V38799" s="17"/>
    </row>
    <row r="38800" spans="22:22" x14ac:dyDescent="0.35">
      <c r="V38800" s="17"/>
    </row>
    <row r="38801" spans="22:22" x14ac:dyDescent="0.35">
      <c r="V38801" s="17"/>
    </row>
    <row r="38802" spans="22:22" x14ac:dyDescent="0.35">
      <c r="V38802" s="17"/>
    </row>
    <row r="38803" spans="22:22" x14ac:dyDescent="0.35">
      <c r="V38803" s="17"/>
    </row>
    <row r="38804" spans="22:22" x14ac:dyDescent="0.35">
      <c r="V38804" s="17"/>
    </row>
    <row r="38805" spans="22:22" x14ac:dyDescent="0.35">
      <c r="V38805" s="17"/>
    </row>
    <row r="38806" spans="22:22" x14ac:dyDescent="0.35">
      <c r="V38806" s="17"/>
    </row>
    <row r="38807" spans="22:22" x14ac:dyDescent="0.35">
      <c r="V38807" s="17"/>
    </row>
    <row r="38808" spans="22:22" x14ac:dyDescent="0.35">
      <c r="V38808" s="17"/>
    </row>
    <row r="38809" spans="22:22" x14ac:dyDescent="0.35">
      <c r="V38809" s="17"/>
    </row>
    <row r="38810" spans="22:22" x14ac:dyDescent="0.35">
      <c r="V38810" s="17"/>
    </row>
    <row r="38811" spans="22:22" x14ac:dyDescent="0.35">
      <c r="V38811" s="17"/>
    </row>
    <row r="38812" spans="22:22" x14ac:dyDescent="0.35">
      <c r="V38812" s="17"/>
    </row>
    <row r="38813" spans="22:22" x14ac:dyDescent="0.35">
      <c r="V38813" s="17"/>
    </row>
    <row r="38814" spans="22:22" x14ac:dyDescent="0.35">
      <c r="V38814" s="17"/>
    </row>
    <row r="38815" spans="22:22" x14ac:dyDescent="0.35">
      <c r="V38815" s="17"/>
    </row>
    <row r="38816" spans="22:22" x14ac:dyDescent="0.35">
      <c r="V38816" s="17"/>
    </row>
    <row r="38817" spans="22:22" x14ac:dyDescent="0.35">
      <c r="V38817" s="17"/>
    </row>
    <row r="38818" spans="22:22" x14ac:dyDescent="0.35">
      <c r="V38818" s="17"/>
    </row>
    <row r="38819" spans="22:22" x14ac:dyDescent="0.35">
      <c r="V38819" s="17"/>
    </row>
    <row r="38820" spans="22:22" x14ac:dyDescent="0.35">
      <c r="V38820" s="17"/>
    </row>
    <row r="38821" spans="22:22" x14ac:dyDescent="0.35">
      <c r="V38821" s="17"/>
    </row>
    <row r="38822" spans="22:22" x14ac:dyDescent="0.35">
      <c r="V38822" s="17"/>
    </row>
    <row r="38823" spans="22:22" x14ac:dyDescent="0.35">
      <c r="V38823" s="17"/>
    </row>
    <row r="38824" spans="22:22" x14ac:dyDescent="0.35">
      <c r="V38824" s="17"/>
    </row>
    <row r="38825" spans="22:22" x14ac:dyDescent="0.35">
      <c r="V38825" s="17"/>
    </row>
    <row r="38826" spans="22:22" x14ac:dyDescent="0.35">
      <c r="V38826" s="17"/>
    </row>
    <row r="38827" spans="22:22" x14ac:dyDescent="0.35">
      <c r="V38827" s="17"/>
    </row>
    <row r="38828" spans="22:22" x14ac:dyDescent="0.35">
      <c r="V38828" s="17"/>
    </row>
    <row r="38829" spans="22:22" x14ac:dyDescent="0.35">
      <c r="V38829" s="17"/>
    </row>
    <row r="38830" spans="22:22" x14ac:dyDescent="0.35">
      <c r="V38830" s="17"/>
    </row>
    <row r="38831" spans="22:22" x14ac:dyDescent="0.35">
      <c r="V38831" s="17"/>
    </row>
    <row r="38832" spans="22:22" x14ac:dyDescent="0.35">
      <c r="V38832" s="17"/>
    </row>
    <row r="38833" spans="22:22" x14ac:dyDescent="0.35">
      <c r="V38833" s="17"/>
    </row>
    <row r="38834" spans="22:22" x14ac:dyDescent="0.35">
      <c r="V38834" s="17"/>
    </row>
    <row r="38835" spans="22:22" x14ac:dyDescent="0.35">
      <c r="V38835" s="17"/>
    </row>
    <row r="38836" spans="22:22" x14ac:dyDescent="0.35">
      <c r="V38836" s="17"/>
    </row>
    <row r="38837" spans="22:22" x14ac:dyDescent="0.35">
      <c r="V38837" s="17"/>
    </row>
    <row r="38838" spans="22:22" x14ac:dyDescent="0.35">
      <c r="V38838" s="17"/>
    </row>
    <row r="38839" spans="22:22" x14ac:dyDescent="0.35">
      <c r="V38839" s="17"/>
    </row>
    <row r="38840" spans="22:22" x14ac:dyDescent="0.35">
      <c r="V38840" s="17"/>
    </row>
    <row r="38841" spans="22:22" x14ac:dyDescent="0.35">
      <c r="V38841" s="17"/>
    </row>
    <row r="38842" spans="22:22" x14ac:dyDescent="0.35">
      <c r="V38842" s="17"/>
    </row>
    <row r="38843" spans="22:22" x14ac:dyDescent="0.35">
      <c r="V38843" s="17"/>
    </row>
    <row r="38844" spans="22:22" x14ac:dyDescent="0.35">
      <c r="V38844" s="17"/>
    </row>
    <row r="38845" spans="22:22" x14ac:dyDescent="0.35">
      <c r="V38845" s="17"/>
    </row>
    <row r="38846" spans="22:22" x14ac:dyDescent="0.35">
      <c r="V38846" s="17"/>
    </row>
    <row r="38847" spans="22:22" x14ac:dyDescent="0.35">
      <c r="V38847" s="17"/>
    </row>
    <row r="38848" spans="22:22" x14ac:dyDescent="0.35">
      <c r="V38848" s="17"/>
    </row>
    <row r="38849" spans="22:22" x14ac:dyDescent="0.35">
      <c r="V38849" s="17"/>
    </row>
    <row r="38850" spans="22:22" x14ac:dyDescent="0.35">
      <c r="V38850" s="17"/>
    </row>
    <row r="38851" spans="22:22" x14ac:dyDescent="0.35">
      <c r="V38851" s="17"/>
    </row>
    <row r="38852" spans="22:22" x14ac:dyDescent="0.35">
      <c r="V38852" s="17"/>
    </row>
    <row r="38853" spans="22:22" x14ac:dyDescent="0.35">
      <c r="V38853" s="17"/>
    </row>
    <row r="38854" spans="22:22" x14ac:dyDescent="0.35">
      <c r="V38854" s="17"/>
    </row>
    <row r="38855" spans="22:22" x14ac:dyDescent="0.35">
      <c r="V38855" s="17"/>
    </row>
    <row r="38856" spans="22:22" x14ac:dyDescent="0.35">
      <c r="V38856" s="17"/>
    </row>
    <row r="38857" spans="22:22" x14ac:dyDescent="0.35">
      <c r="V38857" s="17"/>
    </row>
    <row r="38858" spans="22:22" x14ac:dyDescent="0.35">
      <c r="V38858" s="17"/>
    </row>
    <row r="38859" spans="22:22" x14ac:dyDescent="0.35">
      <c r="V38859" s="17"/>
    </row>
    <row r="38860" spans="22:22" x14ac:dyDescent="0.35">
      <c r="V38860" s="17"/>
    </row>
    <row r="38861" spans="22:22" x14ac:dyDescent="0.35">
      <c r="V38861" s="17"/>
    </row>
    <row r="38862" spans="22:22" x14ac:dyDescent="0.35">
      <c r="V38862" s="17"/>
    </row>
    <row r="38863" spans="22:22" x14ac:dyDescent="0.35">
      <c r="V38863" s="17"/>
    </row>
    <row r="38864" spans="22:22" x14ac:dyDescent="0.35">
      <c r="V38864" s="17"/>
    </row>
    <row r="38865" spans="22:22" x14ac:dyDescent="0.35">
      <c r="V38865" s="17"/>
    </row>
    <row r="38866" spans="22:22" x14ac:dyDescent="0.35">
      <c r="V38866" s="17"/>
    </row>
    <row r="38867" spans="22:22" x14ac:dyDescent="0.35">
      <c r="V38867" s="17"/>
    </row>
    <row r="38868" spans="22:22" x14ac:dyDescent="0.35">
      <c r="V38868" s="17"/>
    </row>
    <row r="38869" spans="22:22" x14ac:dyDescent="0.35">
      <c r="V38869" s="17"/>
    </row>
    <row r="38870" spans="22:22" x14ac:dyDescent="0.35">
      <c r="V38870" s="17"/>
    </row>
    <row r="38871" spans="22:22" x14ac:dyDescent="0.35">
      <c r="V38871" s="17"/>
    </row>
    <row r="38872" spans="22:22" x14ac:dyDescent="0.35">
      <c r="V38872" s="17"/>
    </row>
    <row r="38873" spans="22:22" x14ac:dyDescent="0.35">
      <c r="V38873" s="17"/>
    </row>
    <row r="38874" spans="22:22" x14ac:dyDescent="0.35">
      <c r="V38874" s="17"/>
    </row>
    <row r="38875" spans="22:22" x14ac:dyDescent="0.35">
      <c r="V38875" s="17"/>
    </row>
    <row r="38876" spans="22:22" x14ac:dyDescent="0.35">
      <c r="V38876" s="17"/>
    </row>
    <row r="38877" spans="22:22" x14ac:dyDescent="0.35">
      <c r="V38877" s="17"/>
    </row>
    <row r="38878" spans="22:22" x14ac:dyDescent="0.35">
      <c r="V38878" s="17"/>
    </row>
    <row r="38879" spans="22:22" x14ac:dyDescent="0.35">
      <c r="V38879" s="17"/>
    </row>
    <row r="38880" spans="22:22" x14ac:dyDescent="0.35">
      <c r="V38880" s="17"/>
    </row>
    <row r="38881" spans="22:22" x14ac:dyDescent="0.35">
      <c r="V38881" s="17"/>
    </row>
    <row r="38882" spans="22:22" x14ac:dyDescent="0.35">
      <c r="V38882" s="17"/>
    </row>
    <row r="38883" spans="22:22" x14ac:dyDescent="0.35">
      <c r="V38883" s="17"/>
    </row>
    <row r="38884" spans="22:22" x14ac:dyDescent="0.35">
      <c r="V38884" s="17"/>
    </row>
    <row r="38885" spans="22:22" x14ac:dyDescent="0.35">
      <c r="V38885" s="17"/>
    </row>
    <row r="38886" spans="22:22" x14ac:dyDescent="0.35">
      <c r="V38886" s="17"/>
    </row>
    <row r="38887" spans="22:22" x14ac:dyDescent="0.35">
      <c r="V38887" s="17"/>
    </row>
    <row r="38888" spans="22:22" x14ac:dyDescent="0.35">
      <c r="V38888" s="17"/>
    </row>
    <row r="38889" spans="22:22" x14ac:dyDescent="0.35">
      <c r="V38889" s="17"/>
    </row>
    <row r="38890" spans="22:22" x14ac:dyDescent="0.35">
      <c r="V38890" s="17"/>
    </row>
    <row r="38891" spans="22:22" x14ac:dyDescent="0.35">
      <c r="V38891" s="17"/>
    </row>
    <row r="38892" spans="22:22" x14ac:dyDescent="0.35">
      <c r="V38892" s="17"/>
    </row>
    <row r="38893" spans="22:22" x14ac:dyDescent="0.35">
      <c r="V38893" s="17"/>
    </row>
    <row r="38894" spans="22:22" x14ac:dyDescent="0.35">
      <c r="V38894" s="17"/>
    </row>
    <row r="38895" spans="22:22" x14ac:dyDescent="0.35">
      <c r="V38895" s="17"/>
    </row>
    <row r="38896" spans="22:22" x14ac:dyDescent="0.35">
      <c r="V38896" s="17"/>
    </row>
    <row r="38897" spans="22:22" x14ac:dyDescent="0.35">
      <c r="V38897" s="17"/>
    </row>
    <row r="38898" spans="22:22" x14ac:dyDescent="0.35">
      <c r="V38898" s="17"/>
    </row>
    <row r="38899" spans="22:22" x14ac:dyDescent="0.35">
      <c r="V38899" s="17"/>
    </row>
    <row r="38900" spans="22:22" x14ac:dyDescent="0.35">
      <c r="V38900" s="17"/>
    </row>
    <row r="38901" spans="22:22" x14ac:dyDescent="0.35">
      <c r="V38901" s="17"/>
    </row>
    <row r="38902" spans="22:22" x14ac:dyDescent="0.35">
      <c r="V38902" s="17"/>
    </row>
    <row r="38903" spans="22:22" x14ac:dyDescent="0.35">
      <c r="V38903" s="17"/>
    </row>
    <row r="38904" spans="22:22" x14ac:dyDescent="0.35">
      <c r="V38904" s="17"/>
    </row>
    <row r="38905" spans="22:22" x14ac:dyDescent="0.35">
      <c r="V38905" s="17"/>
    </row>
    <row r="38906" spans="22:22" x14ac:dyDescent="0.35">
      <c r="V38906" s="17"/>
    </row>
    <row r="38907" spans="22:22" x14ac:dyDescent="0.35">
      <c r="V38907" s="17"/>
    </row>
    <row r="38908" spans="22:22" x14ac:dyDescent="0.35">
      <c r="V38908" s="17"/>
    </row>
    <row r="38909" spans="22:22" x14ac:dyDescent="0.35">
      <c r="V38909" s="17"/>
    </row>
    <row r="38910" spans="22:22" x14ac:dyDescent="0.35">
      <c r="V38910" s="17"/>
    </row>
    <row r="38911" spans="22:22" x14ac:dyDescent="0.35">
      <c r="V38911" s="17"/>
    </row>
    <row r="38912" spans="22:22" x14ac:dyDescent="0.35">
      <c r="V38912" s="17"/>
    </row>
    <row r="38913" spans="22:22" x14ac:dyDescent="0.35">
      <c r="V38913" s="17"/>
    </row>
    <row r="38914" spans="22:22" x14ac:dyDescent="0.35">
      <c r="V38914" s="17"/>
    </row>
    <row r="38915" spans="22:22" x14ac:dyDescent="0.35">
      <c r="V38915" s="17"/>
    </row>
    <row r="38916" spans="22:22" x14ac:dyDescent="0.35">
      <c r="V38916" s="17"/>
    </row>
    <row r="38917" spans="22:22" x14ac:dyDescent="0.35">
      <c r="V38917" s="17"/>
    </row>
    <row r="38918" spans="22:22" x14ac:dyDescent="0.35">
      <c r="V38918" s="17"/>
    </row>
    <row r="38919" spans="22:22" x14ac:dyDescent="0.35">
      <c r="V38919" s="17"/>
    </row>
    <row r="38920" spans="22:22" x14ac:dyDescent="0.35">
      <c r="V38920" s="17"/>
    </row>
    <row r="38921" spans="22:22" x14ac:dyDescent="0.35">
      <c r="V38921" s="17"/>
    </row>
    <row r="38922" spans="22:22" x14ac:dyDescent="0.35">
      <c r="V38922" s="17"/>
    </row>
    <row r="38923" spans="22:22" x14ac:dyDescent="0.35">
      <c r="V38923" s="17"/>
    </row>
    <row r="38924" spans="22:22" x14ac:dyDescent="0.35">
      <c r="V38924" s="17"/>
    </row>
    <row r="38925" spans="22:22" x14ac:dyDescent="0.35">
      <c r="V38925" s="17"/>
    </row>
    <row r="38926" spans="22:22" x14ac:dyDescent="0.35">
      <c r="V38926" s="17"/>
    </row>
    <row r="38927" spans="22:22" x14ac:dyDescent="0.35">
      <c r="V38927" s="17"/>
    </row>
    <row r="38928" spans="22:22" x14ac:dyDescent="0.35">
      <c r="V38928" s="17"/>
    </row>
    <row r="38929" spans="22:22" x14ac:dyDescent="0.35">
      <c r="V38929" s="17"/>
    </row>
    <row r="38930" spans="22:22" x14ac:dyDescent="0.35">
      <c r="V38930" s="17"/>
    </row>
    <row r="38931" spans="22:22" x14ac:dyDescent="0.35">
      <c r="V38931" s="17"/>
    </row>
    <row r="38932" spans="22:22" x14ac:dyDescent="0.35">
      <c r="V38932" s="17"/>
    </row>
    <row r="38933" spans="22:22" x14ac:dyDescent="0.35">
      <c r="V38933" s="17"/>
    </row>
    <row r="38934" spans="22:22" x14ac:dyDescent="0.35">
      <c r="V38934" s="17"/>
    </row>
    <row r="38935" spans="22:22" x14ac:dyDescent="0.35">
      <c r="V38935" s="17"/>
    </row>
    <row r="38936" spans="22:22" x14ac:dyDescent="0.35">
      <c r="V38936" s="17"/>
    </row>
    <row r="38937" spans="22:22" x14ac:dyDescent="0.35">
      <c r="V38937" s="17"/>
    </row>
    <row r="38938" spans="22:22" x14ac:dyDescent="0.35">
      <c r="V38938" s="17"/>
    </row>
    <row r="38939" spans="22:22" x14ac:dyDescent="0.35">
      <c r="V38939" s="17"/>
    </row>
    <row r="38940" spans="22:22" x14ac:dyDescent="0.35">
      <c r="V38940" s="17"/>
    </row>
    <row r="38941" spans="22:22" x14ac:dyDescent="0.35">
      <c r="V38941" s="17"/>
    </row>
    <row r="38942" spans="22:22" x14ac:dyDescent="0.35">
      <c r="V38942" s="17"/>
    </row>
    <row r="38943" spans="22:22" x14ac:dyDescent="0.35">
      <c r="V38943" s="17"/>
    </row>
    <row r="38944" spans="22:22" x14ac:dyDescent="0.35">
      <c r="V38944" s="17"/>
    </row>
    <row r="38945" spans="22:22" x14ac:dyDescent="0.35">
      <c r="V38945" s="17"/>
    </row>
    <row r="38946" spans="22:22" x14ac:dyDescent="0.35">
      <c r="V38946" s="17"/>
    </row>
    <row r="38947" spans="22:22" x14ac:dyDescent="0.35">
      <c r="V38947" s="17"/>
    </row>
    <row r="38948" spans="22:22" x14ac:dyDescent="0.35">
      <c r="V38948" s="17"/>
    </row>
    <row r="38949" spans="22:22" x14ac:dyDescent="0.35">
      <c r="V38949" s="17"/>
    </row>
    <row r="38950" spans="22:22" x14ac:dyDescent="0.35">
      <c r="V38950" s="17"/>
    </row>
    <row r="38951" spans="22:22" x14ac:dyDescent="0.35">
      <c r="V38951" s="17"/>
    </row>
    <row r="38952" spans="22:22" x14ac:dyDescent="0.35">
      <c r="V38952" s="17"/>
    </row>
    <row r="38953" spans="22:22" x14ac:dyDescent="0.35">
      <c r="V38953" s="17"/>
    </row>
    <row r="38954" spans="22:22" x14ac:dyDescent="0.35">
      <c r="V38954" s="17"/>
    </row>
    <row r="38955" spans="22:22" x14ac:dyDescent="0.35">
      <c r="V38955" s="17"/>
    </row>
    <row r="38956" spans="22:22" x14ac:dyDescent="0.35">
      <c r="V38956" s="17"/>
    </row>
    <row r="38957" spans="22:22" x14ac:dyDescent="0.35">
      <c r="V38957" s="17"/>
    </row>
    <row r="38958" spans="22:22" x14ac:dyDescent="0.35">
      <c r="V38958" s="17"/>
    </row>
    <row r="38959" spans="22:22" x14ac:dyDescent="0.35">
      <c r="V38959" s="17"/>
    </row>
    <row r="38960" spans="22:22" x14ac:dyDescent="0.35">
      <c r="V38960" s="17"/>
    </row>
    <row r="38961" spans="22:22" x14ac:dyDescent="0.35">
      <c r="V38961" s="17"/>
    </row>
    <row r="38962" spans="22:22" x14ac:dyDescent="0.35">
      <c r="V38962" s="17"/>
    </row>
    <row r="38963" spans="22:22" x14ac:dyDescent="0.35">
      <c r="V38963" s="17"/>
    </row>
    <row r="38964" spans="22:22" x14ac:dyDescent="0.35">
      <c r="V38964" s="17"/>
    </row>
    <row r="38965" spans="22:22" x14ac:dyDescent="0.35">
      <c r="V38965" s="17"/>
    </row>
    <row r="38966" spans="22:22" x14ac:dyDescent="0.35">
      <c r="V38966" s="17"/>
    </row>
    <row r="38967" spans="22:22" x14ac:dyDescent="0.35">
      <c r="V38967" s="17"/>
    </row>
    <row r="38968" spans="22:22" x14ac:dyDescent="0.35">
      <c r="V38968" s="17"/>
    </row>
    <row r="38969" spans="22:22" x14ac:dyDescent="0.35">
      <c r="V38969" s="17"/>
    </row>
    <row r="38970" spans="22:22" x14ac:dyDescent="0.35">
      <c r="V38970" s="17"/>
    </row>
    <row r="38971" spans="22:22" x14ac:dyDescent="0.35">
      <c r="V38971" s="17"/>
    </row>
    <row r="38972" spans="22:22" x14ac:dyDescent="0.35">
      <c r="V38972" s="17"/>
    </row>
    <row r="38973" spans="22:22" x14ac:dyDescent="0.35">
      <c r="V38973" s="17"/>
    </row>
    <row r="38974" spans="22:22" x14ac:dyDescent="0.35">
      <c r="V38974" s="17"/>
    </row>
    <row r="38975" spans="22:22" x14ac:dyDescent="0.35">
      <c r="V38975" s="17"/>
    </row>
    <row r="38976" spans="22:22" x14ac:dyDescent="0.35">
      <c r="V38976" s="17"/>
    </row>
    <row r="38977" spans="22:22" x14ac:dyDescent="0.35">
      <c r="V38977" s="17"/>
    </row>
    <row r="38978" spans="22:22" x14ac:dyDescent="0.35">
      <c r="V38978" s="17"/>
    </row>
    <row r="38979" spans="22:22" x14ac:dyDescent="0.35">
      <c r="V38979" s="17"/>
    </row>
    <row r="38980" spans="22:22" x14ac:dyDescent="0.35">
      <c r="V38980" s="17"/>
    </row>
    <row r="38981" spans="22:22" x14ac:dyDescent="0.35">
      <c r="V38981" s="17"/>
    </row>
    <row r="38982" spans="22:22" x14ac:dyDescent="0.35">
      <c r="V38982" s="17"/>
    </row>
    <row r="38983" spans="22:22" x14ac:dyDescent="0.35">
      <c r="V38983" s="17"/>
    </row>
    <row r="38984" spans="22:22" x14ac:dyDescent="0.35">
      <c r="V38984" s="17"/>
    </row>
    <row r="38985" spans="22:22" x14ac:dyDescent="0.35">
      <c r="V38985" s="17"/>
    </row>
    <row r="38986" spans="22:22" x14ac:dyDescent="0.35">
      <c r="V38986" s="17"/>
    </row>
    <row r="38987" spans="22:22" x14ac:dyDescent="0.35">
      <c r="V38987" s="17"/>
    </row>
    <row r="38988" spans="22:22" x14ac:dyDescent="0.35">
      <c r="V38988" s="17"/>
    </row>
    <row r="38989" spans="22:22" x14ac:dyDescent="0.35">
      <c r="V38989" s="17"/>
    </row>
    <row r="38990" spans="22:22" x14ac:dyDescent="0.35">
      <c r="V38990" s="17"/>
    </row>
    <row r="38991" spans="22:22" x14ac:dyDescent="0.35">
      <c r="V38991" s="17"/>
    </row>
    <row r="38992" spans="22:22" x14ac:dyDescent="0.35">
      <c r="V38992" s="17"/>
    </row>
    <row r="38993" spans="22:22" x14ac:dyDescent="0.35">
      <c r="V38993" s="17"/>
    </row>
    <row r="38994" spans="22:22" x14ac:dyDescent="0.35">
      <c r="V38994" s="17"/>
    </row>
    <row r="38995" spans="22:22" x14ac:dyDescent="0.35">
      <c r="V38995" s="17"/>
    </row>
    <row r="38996" spans="22:22" x14ac:dyDescent="0.35">
      <c r="V38996" s="17"/>
    </row>
    <row r="38997" spans="22:22" x14ac:dyDescent="0.35">
      <c r="V38997" s="17"/>
    </row>
    <row r="38998" spans="22:22" x14ac:dyDescent="0.35">
      <c r="V38998" s="17"/>
    </row>
    <row r="38999" spans="22:22" x14ac:dyDescent="0.35">
      <c r="V38999" s="17"/>
    </row>
    <row r="39000" spans="22:22" x14ac:dyDescent="0.35">
      <c r="V39000" s="17"/>
    </row>
    <row r="39001" spans="22:22" x14ac:dyDescent="0.35">
      <c r="V39001" s="17"/>
    </row>
    <row r="39002" spans="22:22" x14ac:dyDescent="0.35">
      <c r="V39002" s="17"/>
    </row>
    <row r="39003" spans="22:22" x14ac:dyDescent="0.35">
      <c r="V39003" s="17"/>
    </row>
    <row r="39004" spans="22:22" x14ac:dyDescent="0.35">
      <c r="V39004" s="17"/>
    </row>
    <row r="39005" spans="22:22" x14ac:dyDescent="0.35">
      <c r="V39005" s="17"/>
    </row>
    <row r="39006" spans="22:22" x14ac:dyDescent="0.35">
      <c r="V39006" s="17"/>
    </row>
    <row r="39007" spans="22:22" x14ac:dyDescent="0.35">
      <c r="V39007" s="17"/>
    </row>
    <row r="39008" spans="22:22" x14ac:dyDescent="0.35">
      <c r="V39008" s="17"/>
    </row>
    <row r="39009" spans="22:22" x14ac:dyDescent="0.35">
      <c r="V39009" s="17"/>
    </row>
    <row r="39010" spans="22:22" x14ac:dyDescent="0.35">
      <c r="V39010" s="17"/>
    </row>
    <row r="39011" spans="22:22" x14ac:dyDescent="0.35">
      <c r="V39011" s="17"/>
    </row>
    <row r="39012" spans="22:22" x14ac:dyDescent="0.35">
      <c r="V39012" s="17"/>
    </row>
    <row r="39013" spans="22:22" x14ac:dyDescent="0.35">
      <c r="V39013" s="17"/>
    </row>
    <row r="39014" spans="22:22" x14ac:dyDescent="0.35">
      <c r="V39014" s="17"/>
    </row>
    <row r="39015" spans="22:22" x14ac:dyDescent="0.35">
      <c r="V39015" s="17"/>
    </row>
    <row r="39016" spans="22:22" x14ac:dyDescent="0.35">
      <c r="V39016" s="17"/>
    </row>
    <row r="39017" spans="22:22" x14ac:dyDescent="0.35">
      <c r="V39017" s="17"/>
    </row>
    <row r="39018" spans="22:22" x14ac:dyDescent="0.35">
      <c r="V39018" s="17"/>
    </row>
    <row r="39019" spans="22:22" x14ac:dyDescent="0.35">
      <c r="V39019" s="17"/>
    </row>
    <row r="39020" spans="22:22" x14ac:dyDescent="0.35">
      <c r="V39020" s="17"/>
    </row>
    <row r="39021" spans="22:22" x14ac:dyDescent="0.35">
      <c r="V39021" s="17"/>
    </row>
    <row r="39022" spans="22:22" x14ac:dyDescent="0.35">
      <c r="V39022" s="17"/>
    </row>
    <row r="39023" spans="22:22" x14ac:dyDescent="0.35">
      <c r="V39023" s="17"/>
    </row>
    <row r="39024" spans="22:22" x14ac:dyDescent="0.35">
      <c r="V39024" s="17"/>
    </row>
    <row r="39025" spans="22:22" x14ac:dyDescent="0.35">
      <c r="V39025" s="17"/>
    </row>
    <row r="39026" spans="22:22" x14ac:dyDescent="0.35">
      <c r="V39026" s="17"/>
    </row>
    <row r="39027" spans="22:22" x14ac:dyDescent="0.35">
      <c r="V39027" s="17"/>
    </row>
    <row r="39028" spans="22:22" x14ac:dyDescent="0.35">
      <c r="V39028" s="17"/>
    </row>
    <row r="39029" spans="22:22" x14ac:dyDescent="0.35">
      <c r="V39029" s="17"/>
    </row>
    <row r="39030" spans="22:22" x14ac:dyDescent="0.35">
      <c r="V39030" s="17"/>
    </row>
    <row r="39031" spans="22:22" x14ac:dyDescent="0.35">
      <c r="V39031" s="17"/>
    </row>
    <row r="39032" spans="22:22" x14ac:dyDescent="0.35">
      <c r="V39032" s="17"/>
    </row>
    <row r="39033" spans="22:22" x14ac:dyDescent="0.35">
      <c r="V39033" s="17"/>
    </row>
    <row r="39034" spans="22:22" x14ac:dyDescent="0.35">
      <c r="V39034" s="17"/>
    </row>
    <row r="39035" spans="22:22" x14ac:dyDescent="0.35">
      <c r="V39035" s="17"/>
    </row>
    <row r="39036" spans="22:22" x14ac:dyDescent="0.35">
      <c r="V39036" s="17"/>
    </row>
    <row r="39037" spans="22:22" x14ac:dyDescent="0.35">
      <c r="V39037" s="17"/>
    </row>
    <row r="39038" spans="22:22" x14ac:dyDescent="0.35">
      <c r="V39038" s="17"/>
    </row>
    <row r="39039" spans="22:22" x14ac:dyDescent="0.35">
      <c r="V39039" s="17"/>
    </row>
    <row r="39040" spans="22:22" x14ac:dyDescent="0.35">
      <c r="V39040" s="17"/>
    </row>
    <row r="39041" spans="22:22" x14ac:dyDescent="0.35">
      <c r="V39041" s="17"/>
    </row>
    <row r="39042" spans="22:22" x14ac:dyDescent="0.35">
      <c r="V39042" s="17"/>
    </row>
    <row r="39043" spans="22:22" x14ac:dyDescent="0.35">
      <c r="V39043" s="17"/>
    </row>
    <row r="39044" spans="22:22" x14ac:dyDescent="0.35">
      <c r="V39044" s="17"/>
    </row>
    <row r="39045" spans="22:22" x14ac:dyDescent="0.35">
      <c r="V39045" s="17"/>
    </row>
    <row r="39046" spans="22:22" x14ac:dyDescent="0.35">
      <c r="V39046" s="17"/>
    </row>
    <row r="39047" spans="22:22" x14ac:dyDescent="0.35">
      <c r="V39047" s="17"/>
    </row>
    <row r="39048" spans="22:22" x14ac:dyDescent="0.35">
      <c r="V39048" s="17"/>
    </row>
    <row r="39049" spans="22:22" x14ac:dyDescent="0.35">
      <c r="V39049" s="17"/>
    </row>
    <row r="39050" spans="22:22" x14ac:dyDescent="0.35">
      <c r="V39050" s="17"/>
    </row>
    <row r="39051" spans="22:22" x14ac:dyDescent="0.35">
      <c r="V39051" s="17"/>
    </row>
    <row r="39052" spans="22:22" x14ac:dyDescent="0.35">
      <c r="V39052" s="17"/>
    </row>
    <row r="39053" spans="22:22" x14ac:dyDescent="0.35">
      <c r="V39053" s="17"/>
    </row>
    <row r="39054" spans="22:22" x14ac:dyDescent="0.35">
      <c r="V39054" s="17"/>
    </row>
    <row r="39055" spans="22:22" x14ac:dyDescent="0.35">
      <c r="V39055" s="17"/>
    </row>
    <row r="39056" spans="22:22" x14ac:dyDescent="0.35">
      <c r="V39056" s="17"/>
    </row>
    <row r="39057" spans="22:22" x14ac:dyDescent="0.35">
      <c r="V39057" s="17"/>
    </row>
    <row r="39058" spans="22:22" x14ac:dyDescent="0.35">
      <c r="V39058" s="17"/>
    </row>
    <row r="39059" spans="22:22" x14ac:dyDescent="0.35">
      <c r="V39059" s="17"/>
    </row>
    <row r="39060" spans="22:22" x14ac:dyDescent="0.35">
      <c r="V39060" s="17"/>
    </row>
    <row r="39061" spans="22:22" x14ac:dyDescent="0.35">
      <c r="V39061" s="17"/>
    </row>
    <row r="39062" spans="22:22" x14ac:dyDescent="0.35">
      <c r="V39062" s="17"/>
    </row>
    <row r="39063" spans="22:22" x14ac:dyDescent="0.35">
      <c r="V39063" s="17"/>
    </row>
    <row r="39064" spans="22:22" x14ac:dyDescent="0.35">
      <c r="V39064" s="17"/>
    </row>
    <row r="39065" spans="22:22" x14ac:dyDescent="0.35">
      <c r="V39065" s="17"/>
    </row>
    <row r="39066" spans="22:22" x14ac:dyDescent="0.35">
      <c r="V39066" s="17"/>
    </row>
    <row r="39067" spans="22:22" x14ac:dyDescent="0.35">
      <c r="V39067" s="17"/>
    </row>
    <row r="39068" spans="22:22" x14ac:dyDescent="0.35">
      <c r="V39068" s="17"/>
    </row>
    <row r="39069" spans="22:22" x14ac:dyDescent="0.35">
      <c r="V39069" s="17"/>
    </row>
    <row r="39070" spans="22:22" x14ac:dyDescent="0.35">
      <c r="V39070" s="17"/>
    </row>
    <row r="39071" spans="22:22" x14ac:dyDescent="0.35">
      <c r="V39071" s="17"/>
    </row>
    <row r="39072" spans="22:22" x14ac:dyDescent="0.35">
      <c r="V39072" s="17"/>
    </row>
    <row r="39073" spans="22:22" x14ac:dyDescent="0.35">
      <c r="V39073" s="17"/>
    </row>
    <row r="39074" spans="22:22" x14ac:dyDescent="0.35">
      <c r="V39074" s="17"/>
    </row>
    <row r="39075" spans="22:22" x14ac:dyDescent="0.35">
      <c r="V39075" s="17"/>
    </row>
    <row r="39076" spans="22:22" x14ac:dyDescent="0.35">
      <c r="V39076" s="17"/>
    </row>
    <row r="39077" spans="22:22" x14ac:dyDescent="0.35">
      <c r="V39077" s="17"/>
    </row>
    <row r="39078" spans="22:22" x14ac:dyDescent="0.35">
      <c r="V39078" s="17"/>
    </row>
    <row r="39079" spans="22:22" x14ac:dyDescent="0.35">
      <c r="V39079" s="17"/>
    </row>
    <row r="39080" spans="22:22" x14ac:dyDescent="0.35">
      <c r="V39080" s="17"/>
    </row>
    <row r="39081" spans="22:22" x14ac:dyDescent="0.35">
      <c r="V39081" s="17"/>
    </row>
    <row r="39082" spans="22:22" x14ac:dyDescent="0.35">
      <c r="V39082" s="17"/>
    </row>
    <row r="39083" spans="22:22" x14ac:dyDescent="0.35">
      <c r="V39083" s="17"/>
    </row>
    <row r="39084" spans="22:22" x14ac:dyDescent="0.35">
      <c r="V39084" s="17"/>
    </row>
    <row r="39085" spans="22:22" x14ac:dyDescent="0.35">
      <c r="V39085" s="17"/>
    </row>
    <row r="39086" spans="22:22" x14ac:dyDescent="0.35">
      <c r="V39086" s="17"/>
    </row>
    <row r="39087" spans="22:22" x14ac:dyDescent="0.35">
      <c r="V39087" s="17"/>
    </row>
    <row r="39088" spans="22:22" x14ac:dyDescent="0.35">
      <c r="V39088" s="17"/>
    </row>
    <row r="39089" spans="22:22" x14ac:dyDescent="0.35">
      <c r="V39089" s="17"/>
    </row>
    <row r="39090" spans="22:22" x14ac:dyDescent="0.35">
      <c r="V39090" s="17"/>
    </row>
    <row r="39091" spans="22:22" x14ac:dyDescent="0.35">
      <c r="V39091" s="17"/>
    </row>
    <row r="39092" spans="22:22" x14ac:dyDescent="0.35">
      <c r="V39092" s="17"/>
    </row>
    <row r="39093" spans="22:22" x14ac:dyDescent="0.35">
      <c r="V39093" s="17"/>
    </row>
    <row r="39094" spans="22:22" x14ac:dyDescent="0.35">
      <c r="V39094" s="17"/>
    </row>
    <row r="39095" spans="22:22" x14ac:dyDescent="0.35">
      <c r="V39095" s="17"/>
    </row>
    <row r="39096" spans="22:22" x14ac:dyDescent="0.35">
      <c r="V39096" s="17"/>
    </row>
    <row r="39097" spans="22:22" x14ac:dyDescent="0.35">
      <c r="V39097" s="17"/>
    </row>
    <row r="39098" spans="22:22" x14ac:dyDescent="0.35">
      <c r="V39098" s="17"/>
    </row>
    <row r="39099" spans="22:22" x14ac:dyDescent="0.35">
      <c r="V39099" s="17"/>
    </row>
    <row r="39100" spans="22:22" x14ac:dyDescent="0.35">
      <c r="V39100" s="17"/>
    </row>
    <row r="39101" spans="22:22" x14ac:dyDescent="0.35">
      <c r="V39101" s="17"/>
    </row>
    <row r="39102" spans="22:22" x14ac:dyDescent="0.35">
      <c r="V39102" s="17"/>
    </row>
    <row r="39103" spans="22:22" x14ac:dyDescent="0.35">
      <c r="V39103" s="17"/>
    </row>
    <row r="39104" spans="22:22" x14ac:dyDescent="0.35">
      <c r="V39104" s="17"/>
    </row>
    <row r="39105" spans="22:22" x14ac:dyDescent="0.35">
      <c r="V39105" s="17"/>
    </row>
    <row r="39106" spans="22:22" x14ac:dyDescent="0.35">
      <c r="V39106" s="17"/>
    </row>
    <row r="39107" spans="22:22" x14ac:dyDescent="0.35">
      <c r="V39107" s="17"/>
    </row>
    <row r="39108" spans="22:22" x14ac:dyDescent="0.35">
      <c r="V39108" s="17"/>
    </row>
    <row r="39109" spans="22:22" x14ac:dyDescent="0.35">
      <c r="V39109" s="17"/>
    </row>
    <row r="39110" spans="22:22" x14ac:dyDescent="0.35">
      <c r="V39110" s="17"/>
    </row>
    <row r="39111" spans="22:22" x14ac:dyDescent="0.35">
      <c r="V39111" s="17"/>
    </row>
    <row r="39112" spans="22:22" x14ac:dyDescent="0.35">
      <c r="V39112" s="17"/>
    </row>
    <row r="39113" spans="22:22" x14ac:dyDescent="0.35">
      <c r="V39113" s="17"/>
    </row>
    <row r="39114" spans="22:22" x14ac:dyDescent="0.35">
      <c r="V39114" s="17"/>
    </row>
    <row r="39115" spans="22:22" x14ac:dyDescent="0.35">
      <c r="V39115" s="17"/>
    </row>
    <row r="39116" spans="22:22" x14ac:dyDescent="0.35">
      <c r="V39116" s="17"/>
    </row>
    <row r="39117" spans="22:22" x14ac:dyDescent="0.35">
      <c r="V39117" s="17"/>
    </row>
    <row r="39118" spans="22:22" x14ac:dyDescent="0.35">
      <c r="V39118" s="17"/>
    </row>
    <row r="39119" spans="22:22" x14ac:dyDescent="0.35">
      <c r="V39119" s="17"/>
    </row>
    <row r="39120" spans="22:22" x14ac:dyDescent="0.35">
      <c r="V39120" s="17"/>
    </row>
    <row r="39121" spans="22:22" x14ac:dyDescent="0.35">
      <c r="V39121" s="17"/>
    </row>
    <row r="39122" spans="22:22" x14ac:dyDescent="0.35">
      <c r="V39122" s="17"/>
    </row>
    <row r="39123" spans="22:22" x14ac:dyDescent="0.35">
      <c r="V39123" s="17"/>
    </row>
    <row r="39124" spans="22:22" x14ac:dyDescent="0.35">
      <c r="V39124" s="17"/>
    </row>
    <row r="39125" spans="22:22" x14ac:dyDescent="0.35">
      <c r="V39125" s="17"/>
    </row>
    <row r="39126" spans="22:22" x14ac:dyDescent="0.35">
      <c r="V39126" s="17"/>
    </row>
    <row r="39127" spans="22:22" x14ac:dyDescent="0.35">
      <c r="V39127" s="17"/>
    </row>
    <row r="39128" spans="22:22" x14ac:dyDescent="0.35">
      <c r="V39128" s="17"/>
    </row>
    <row r="39129" spans="22:22" x14ac:dyDescent="0.35">
      <c r="V39129" s="17"/>
    </row>
    <row r="39130" spans="22:22" x14ac:dyDescent="0.35">
      <c r="V39130" s="17"/>
    </row>
    <row r="39131" spans="22:22" x14ac:dyDescent="0.35">
      <c r="V39131" s="17"/>
    </row>
    <row r="39132" spans="22:22" x14ac:dyDescent="0.35">
      <c r="V39132" s="17"/>
    </row>
    <row r="39133" spans="22:22" x14ac:dyDescent="0.35">
      <c r="V39133" s="17"/>
    </row>
    <row r="39134" spans="22:22" x14ac:dyDescent="0.35">
      <c r="V39134" s="17"/>
    </row>
    <row r="39135" spans="22:22" x14ac:dyDescent="0.35">
      <c r="V39135" s="17"/>
    </row>
    <row r="39136" spans="22:22" x14ac:dyDescent="0.35">
      <c r="V39136" s="17"/>
    </row>
    <row r="39137" spans="22:22" x14ac:dyDescent="0.35">
      <c r="V39137" s="17"/>
    </row>
    <row r="39138" spans="22:22" x14ac:dyDescent="0.35">
      <c r="V39138" s="17"/>
    </row>
    <row r="39139" spans="22:22" x14ac:dyDescent="0.35">
      <c r="V39139" s="17"/>
    </row>
    <row r="39140" spans="22:22" x14ac:dyDescent="0.35">
      <c r="V39140" s="17"/>
    </row>
    <row r="39141" spans="22:22" x14ac:dyDescent="0.35">
      <c r="V39141" s="17"/>
    </row>
    <row r="39142" spans="22:22" x14ac:dyDescent="0.35">
      <c r="V39142" s="17"/>
    </row>
    <row r="39143" spans="22:22" x14ac:dyDescent="0.35">
      <c r="V39143" s="17"/>
    </row>
    <row r="39144" spans="22:22" x14ac:dyDescent="0.35">
      <c r="V39144" s="17"/>
    </row>
    <row r="39145" spans="22:22" x14ac:dyDescent="0.35">
      <c r="V39145" s="17"/>
    </row>
    <row r="39146" spans="22:22" x14ac:dyDescent="0.35">
      <c r="V39146" s="17"/>
    </row>
    <row r="39147" spans="22:22" x14ac:dyDescent="0.35">
      <c r="V39147" s="17"/>
    </row>
    <row r="39148" spans="22:22" x14ac:dyDescent="0.35">
      <c r="V39148" s="17"/>
    </row>
    <row r="39149" spans="22:22" x14ac:dyDescent="0.35">
      <c r="V39149" s="17"/>
    </row>
    <row r="39150" spans="22:22" x14ac:dyDescent="0.35">
      <c r="V39150" s="17"/>
    </row>
    <row r="39151" spans="22:22" x14ac:dyDescent="0.35">
      <c r="V39151" s="17"/>
    </row>
    <row r="39152" spans="22:22" x14ac:dyDescent="0.35">
      <c r="V39152" s="17"/>
    </row>
    <row r="39153" spans="22:22" x14ac:dyDescent="0.35">
      <c r="V39153" s="17"/>
    </row>
    <row r="39154" spans="22:22" x14ac:dyDescent="0.35">
      <c r="V39154" s="17"/>
    </row>
    <row r="39155" spans="22:22" x14ac:dyDescent="0.35">
      <c r="V39155" s="17"/>
    </row>
    <row r="39156" spans="22:22" x14ac:dyDescent="0.35">
      <c r="V39156" s="17"/>
    </row>
    <row r="39157" spans="22:22" x14ac:dyDescent="0.35">
      <c r="V39157" s="17"/>
    </row>
    <row r="39158" spans="22:22" x14ac:dyDescent="0.35">
      <c r="V39158" s="17"/>
    </row>
    <row r="39159" spans="22:22" x14ac:dyDescent="0.35">
      <c r="V39159" s="17"/>
    </row>
    <row r="39160" spans="22:22" x14ac:dyDescent="0.35">
      <c r="V39160" s="17"/>
    </row>
    <row r="39161" spans="22:22" x14ac:dyDescent="0.35">
      <c r="V39161" s="17"/>
    </row>
    <row r="39162" spans="22:22" x14ac:dyDescent="0.35">
      <c r="V39162" s="17"/>
    </row>
    <row r="39163" spans="22:22" x14ac:dyDescent="0.35">
      <c r="V39163" s="17"/>
    </row>
    <row r="39164" spans="22:22" x14ac:dyDescent="0.35">
      <c r="V39164" s="17"/>
    </row>
    <row r="39165" spans="22:22" x14ac:dyDescent="0.35">
      <c r="V39165" s="17"/>
    </row>
    <row r="39166" spans="22:22" x14ac:dyDescent="0.35">
      <c r="V39166" s="17"/>
    </row>
    <row r="39167" spans="22:22" x14ac:dyDescent="0.35">
      <c r="V39167" s="17"/>
    </row>
    <row r="39168" spans="22:22" x14ac:dyDescent="0.35">
      <c r="V39168" s="17"/>
    </row>
    <row r="39169" spans="22:22" x14ac:dyDescent="0.35">
      <c r="V39169" s="17"/>
    </row>
    <row r="39170" spans="22:22" x14ac:dyDescent="0.35">
      <c r="V39170" s="17"/>
    </row>
    <row r="39171" spans="22:22" x14ac:dyDescent="0.35">
      <c r="V39171" s="17"/>
    </row>
    <row r="39172" spans="22:22" x14ac:dyDescent="0.35">
      <c r="V39172" s="17"/>
    </row>
    <row r="39173" spans="22:22" x14ac:dyDescent="0.35">
      <c r="V39173" s="17"/>
    </row>
    <row r="39174" spans="22:22" x14ac:dyDescent="0.35">
      <c r="V39174" s="17"/>
    </row>
    <row r="39175" spans="22:22" x14ac:dyDescent="0.35">
      <c r="V39175" s="17"/>
    </row>
    <row r="39176" spans="22:22" x14ac:dyDescent="0.35">
      <c r="V39176" s="17"/>
    </row>
    <row r="39177" spans="22:22" x14ac:dyDescent="0.35">
      <c r="V39177" s="17"/>
    </row>
    <row r="39178" spans="22:22" x14ac:dyDescent="0.35">
      <c r="V39178" s="17"/>
    </row>
    <row r="39179" spans="22:22" x14ac:dyDescent="0.35">
      <c r="V39179" s="17"/>
    </row>
    <row r="39180" spans="22:22" x14ac:dyDescent="0.35">
      <c r="V39180" s="17"/>
    </row>
    <row r="39181" spans="22:22" x14ac:dyDescent="0.35">
      <c r="V39181" s="17"/>
    </row>
    <row r="39182" spans="22:22" x14ac:dyDescent="0.35">
      <c r="V39182" s="17"/>
    </row>
    <row r="39183" spans="22:22" x14ac:dyDescent="0.35">
      <c r="V39183" s="17"/>
    </row>
    <row r="39184" spans="22:22" x14ac:dyDescent="0.35">
      <c r="V39184" s="17"/>
    </row>
    <row r="39185" spans="22:22" x14ac:dyDescent="0.35">
      <c r="V39185" s="17"/>
    </row>
    <row r="39186" spans="22:22" x14ac:dyDescent="0.35">
      <c r="V39186" s="17"/>
    </row>
    <row r="39187" spans="22:22" x14ac:dyDescent="0.35">
      <c r="V39187" s="17"/>
    </row>
    <row r="39188" spans="22:22" x14ac:dyDescent="0.35">
      <c r="V39188" s="17"/>
    </row>
    <row r="39189" spans="22:22" x14ac:dyDescent="0.35">
      <c r="V39189" s="17"/>
    </row>
    <row r="39190" spans="22:22" x14ac:dyDescent="0.35">
      <c r="V39190" s="17"/>
    </row>
    <row r="39191" spans="22:22" x14ac:dyDescent="0.35">
      <c r="V39191" s="17"/>
    </row>
    <row r="39192" spans="22:22" x14ac:dyDescent="0.35">
      <c r="V39192" s="17"/>
    </row>
    <row r="39193" spans="22:22" x14ac:dyDescent="0.35">
      <c r="V39193" s="17"/>
    </row>
    <row r="39194" spans="22:22" x14ac:dyDescent="0.35">
      <c r="V39194" s="17"/>
    </row>
    <row r="39195" spans="22:22" x14ac:dyDescent="0.35">
      <c r="V39195" s="17"/>
    </row>
    <row r="39196" spans="22:22" x14ac:dyDescent="0.35">
      <c r="V39196" s="17"/>
    </row>
    <row r="39197" spans="22:22" x14ac:dyDescent="0.35">
      <c r="V39197" s="17"/>
    </row>
    <row r="39198" spans="22:22" x14ac:dyDescent="0.35">
      <c r="V39198" s="17"/>
    </row>
    <row r="39199" spans="22:22" x14ac:dyDescent="0.35">
      <c r="V39199" s="17"/>
    </row>
    <row r="39200" spans="22:22" x14ac:dyDescent="0.35">
      <c r="V39200" s="17"/>
    </row>
    <row r="39201" spans="22:22" x14ac:dyDescent="0.35">
      <c r="V39201" s="17"/>
    </row>
    <row r="39202" spans="22:22" x14ac:dyDescent="0.35">
      <c r="V39202" s="17"/>
    </row>
    <row r="39203" spans="22:22" x14ac:dyDescent="0.35">
      <c r="V39203" s="17"/>
    </row>
    <row r="39204" spans="22:22" x14ac:dyDescent="0.35">
      <c r="V39204" s="17"/>
    </row>
    <row r="39205" spans="22:22" x14ac:dyDescent="0.35">
      <c r="V39205" s="17"/>
    </row>
    <row r="39206" spans="22:22" x14ac:dyDescent="0.35">
      <c r="V39206" s="17"/>
    </row>
    <row r="39207" spans="22:22" x14ac:dyDescent="0.35">
      <c r="V39207" s="17"/>
    </row>
    <row r="39208" spans="22:22" x14ac:dyDescent="0.35">
      <c r="V39208" s="17"/>
    </row>
    <row r="39209" spans="22:22" x14ac:dyDescent="0.35">
      <c r="V39209" s="17"/>
    </row>
    <row r="39210" spans="22:22" x14ac:dyDescent="0.35">
      <c r="V39210" s="17"/>
    </row>
    <row r="39211" spans="22:22" x14ac:dyDescent="0.35">
      <c r="V39211" s="17"/>
    </row>
    <row r="39212" spans="22:22" x14ac:dyDescent="0.35">
      <c r="V39212" s="17"/>
    </row>
    <row r="39213" spans="22:22" x14ac:dyDescent="0.35">
      <c r="V39213" s="17"/>
    </row>
    <row r="39214" spans="22:22" x14ac:dyDescent="0.35">
      <c r="V39214" s="17"/>
    </row>
    <row r="39215" spans="22:22" x14ac:dyDescent="0.35">
      <c r="V39215" s="17"/>
    </row>
    <row r="39216" spans="22:22" x14ac:dyDescent="0.35">
      <c r="V39216" s="17"/>
    </row>
    <row r="39217" spans="22:22" x14ac:dyDescent="0.35">
      <c r="V39217" s="17"/>
    </row>
    <row r="39218" spans="22:22" x14ac:dyDescent="0.35">
      <c r="V39218" s="17"/>
    </row>
    <row r="39219" spans="22:22" x14ac:dyDescent="0.35">
      <c r="V39219" s="17"/>
    </row>
    <row r="39220" spans="22:22" x14ac:dyDescent="0.35">
      <c r="V39220" s="17"/>
    </row>
    <row r="39221" spans="22:22" x14ac:dyDescent="0.35">
      <c r="V39221" s="17"/>
    </row>
    <row r="39222" spans="22:22" x14ac:dyDescent="0.35">
      <c r="V39222" s="17"/>
    </row>
    <row r="39223" spans="22:22" x14ac:dyDescent="0.35">
      <c r="V39223" s="17"/>
    </row>
    <row r="39224" spans="22:22" x14ac:dyDescent="0.35">
      <c r="V39224" s="17"/>
    </row>
    <row r="39225" spans="22:22" x14ac:dyDescent="0.35">
      <c r="V39225" s="17"/>
    </row>
    <row r="39226" spans="22:22" x14ac:dyDescent="0.35">
      <c r="V39226" s="17"/>
    </row>
    <row r="39227" spans="22:22" x14ac:dyDescent="0.35">
      <c r="V39227" s="17"/>
    </row>
    <row r="39228" spans="22:22" x14ac:dyDescent="0.35">
      <c r="V39228" s="17"/>
    </row>
    <row r="39229" spans="22:22" x14ac:dyDescent="0.35">
      <c r="V39229" s="17"/>
    </row>
    <row r="39230" spans="22:22" x14ac:dyDescent="0.35">
      <c r="V39230" s="17"/>
    </row>
    <row r="39231" spans="22:22" x14ac:dyDescent="0.35">
      <c r="V39231" s="17"/>
    </row>
    <row r="39232" spans="22:22" x14ac:dyDescent="0.35">
      <c r="V39232" s="17"/>
    </row>
    <row r="39233" spans="22:22" x14ac:dyDescent="0.35">
      <c r="V39233" s="17"/>
    </row>
    <row r="39234" spans="22:22" x14ac:dyDescent="0.35">
      <c r="V39234" s="17"/>
    </row>
    <row r="39235" spans="22:22" x14ac:dyDescent="0.35">
      <c r="V39235" s="17"/>
    </row>
    <row r="39236" spans="22:22" x14ac:dyDescent="0.35">
      <c r="V39236" s="17"/>
    </row>
    <row r="39237" spans="22:22" x14ac:dyDescent="0.35">
      <c r="V39237" s="17"/>
    </row>
    <row r="39238" spans="22:22" x14ac:dyDescent="0.35">
      <c r="V39238" s="17"/>
    </row>
    <row r="39239" spans="22:22" x14ac:dyDescent="0.35">
      <c r="V39239" s="17"/>
    </row>
    <row r="39240" spans="22:22" x14ac:dyDescent="0.35">
      <c r="V39240" s="17"/>
    </row>
    <row r="39241" spans="22:22" x14ac:dyDescent="0.35">
      <c r="V39241" s="17"/>
    </row>
    <row r="39242" spans="22:22" x14ac:dyDescent="0.35">
      <c r="V39242" s="17"/>
    </row>
    <row r="39243" spans="22:22" x14ac:dyDescent="0.35">
      <c r="V39243" s="17"/>
    </row>
    <row r="39244" spans="22:22" x14ac:dyDescent="0.35">
      <c r="V39244" s="17"/>
    </row>
    <row r="39245" spans="22:22" x14ac:dyDescent="0.35">
      <c r="V39245" s="17"/>
    </row>
    <row r="39246" spans="22:22" x14ac:dyDescent="0.35">
      <c r="V39246" s="17"/>
    </row>
    <row r="39247" spans="22:22" x14ac:dyDescent="0.35">
      <c r="V39247" s="17"/>
    </row>
    <row r="39248" spans="22:22" x14ac:dyDescent="0.35">
      <c r="V39248" s="17"/>
    </row>
    <row r="39249" spans="22:22" x14ac:dyDescent="0.35">
      <c r="V39249" s="17"/>
    </row>
    <row r="39250" spans="22:22" x14ac:dyDescent="0.35">
      <c r="V39250" s="17"/>
    </row>
    <row r="39251" spans="22:22" x14ac:dyDescent="0.35">
      <c r="V39251" s="17"/>
    </row>
    <row r="39252" spans="22:22" x14ac:dyDescent="0.35">
      <c r="V39252" s="17"/>
    </row>
    <row r="39253" spans="22:22" x14ac:dyDescent="0.35">
      <c r="V39253" s="17"/>
    </row>
    <row r="39254" spans="22:22" x14ac:dyDescent="0.35">
      <c r="V39254" s="17"/>
    </row>
    <row r="39255" spans="22:22" x14ac:dyDescent="0.35">
      <c r="V39255" s="17"/>
    </row>
    <row r="39256" spans="22:22" x14ac:dyDescent="0.35">
      <c r="V39256" s="17"/>
    </row>
    <row r="39257" spans="22:22" x14ac:dyDescent="0.35">
      <c r="V39257" s="17"/>
    </row>
    <row r="39258" spans="22:22" x14ac:dyDescent="0.35">
      <c r="V39258" s="17"/>
    </row>
    <row r="39259" spans="22:22" x14ac:dyDescent="0.35">
      <c r="V39259" s="17"/>
    </row>
    <row r="39260" spans="22:22" x14ac:dyDescent="0.35">
      <c r="V39260" s="17"/>
    </row>
    <row r="39261" spans="22:22" x14ac:dyDescent="0.35">
      <c r="V39261" s="17"/>
    </row>
    <row r="39262" spans="22:22" x14ac:dyDescent="0.35">
      <c r="V39262" s="17"/>
    </row>
    <row r="39263" spans="22:22" x14ac:dyDescent="0.35">
      <c r="V39263" s="17"/>
    </row>
    <row r="39264" spans="22:22" x14ac:dyDescent="0.35">
      <c r="V39264" s="17"/>
    </row>
    <row r="39265" spans="22:22" x14ac:dyDescent="0.35">
      <c r="V39265" s="17"/>
    </row>
    <row r="39266" spans="22:22" x14ac:dyDescent="0.35">
      <c r="V39266" s="17"/>
    </row>
    <row r="39267" spans="22:22" x14ac:dyDescent="0.35">
      <c r="V39267" s="17"/>
    </row>
    <row r="39268" spans="22:22" x14ac:dyDescent="0.35">
      <c r="V39268" s="17"/>
    </row>
    <row r="39269" spans="22:22" x14ac:dyDescent="0.35">
      <c r="V39269" s="17"/>
    </row>
    <row r="39270" spans="22:22" x14ac:dyDescent="0.35">
      <c r="V39270" s="17"/>
    </row>
    <row r="39271" spans="22:22" x14ac:dyDescent="0.35">
      <c r="V39271" s="17"/>
    </row>
    <row r="39272" spans="22:22" x14ac:dyDescent="0.35">
      <c r="V39272" s="17"/>
    </row>
    <row r="39273" spans="22:22" x14ac:dyDescent="0.35">
      <c r="V39273" s="17"/>
    </row>
    <row r="39274" spans="22:22" x14ac:dyDescent="0.35">
      <c r="V39274" s="17"/>
    </row>
    <row r="39275" spans="22:22" x14ac:dyDescent="0.35">
      <c r="V39275" s="17"/>
    </row>
    <row r="39276" spans="22:22" x14ac:dyDescent="0.35">
      <c r="V39276" s="17"/>
    </row>
    <row r="39277" spans="22:22" x14ac:dyDescent="0.35">
      <c r="V39277" s="17"/>
    </row>
    <row r="39278" spans="22:22" x14ac:dyDescent="0.35">
      <c r="V39278" s="17"/>
    </row>
    <row r="39279" spans="22:22" x14ac:dyDescent="0.35">
      <c r="V39279" s="17"/>
    </row>
    <row r="39280" spans="22:22" x14ac:dyDescent="0.35">
      <c r="V39280" s="17"/>
    </row>
    <row r="39281" spans="22:22" x14ac:dyDescent="0.35">
      <c r="V39281" s="17"/>
    </row>
    <row r="39282" spans="22:22" x14ac:dyDescent="0.35">
      <c r="V39282" s="17"/>
    </row>
    <row r="39283" spans="22:22" x14ac:dyDescent="0.35">
      <c r="V39283" s="17"/>
    </row>
    <row r="39284" spans="22:22" x14ac:dyDescent="0.35">
      <c r="V39284" s="17"/>
    </row>
    <row r="39285" spans="22:22" x14ac:dyDescent="0.35">
      <c r="V39285" s="17"/>
    </row>
    <row r="39286" spans="22:22" x14ac:dyDescent="0.35">
      <c r="V39286" s="17"/>
    </row>
    <row r="39287" spans="22:22" x14ac:dyDescent="0.35">
      <c r="V39287" s="17"/>
    </row>
    <row r="39288" spans="22:22" x14ac:dyDescent="0.35">
      <c r="V39288" s="17"/>
    </row>
    <row r="39289" spans="22:22" x14ac:dyDescent="0.35">
      <c r="V39289" s="17"/>
    </row>
    <row r="39290" spans="22:22" x14ac:dyDescent="0.35">
      <c r="V39290" s="17"/>
    </row>
    <row r="39291" spans="22:22" x14ac:dyDescent="0.35">
      <c r="V39291" s="17"/>
    </row>
    <row r="39292" spans="22:22" x14ac:dyDescent="0.35">
      <c r="V39292" s="17"/>
    </row>
    <row r="39293" spans="22:22" x14ac:dyDescent="0.35">
      <c r="V39293" s="17"/>
    </row>
    <row r="39294" spans="22:22" x14ac:dyDescent="0.35">
      <c r="V39294" s="17"/>
    </row>
    <row r="39295" spans="22:22" x14ac:dyDescent="0.35">
      <c r="V39295" s="17"/>
    </row>
    <row r="39296" spans="22:22" x14ac:dyDescent="0.35">
      <c r="V39296" s="17"/>
    </row>
    <row r="39297" spans="22:22" x14ac:dyDescent="0.35">
      <c r="V39297" s="17"/>
    </row>
    <row r="39298" spans="22:22" x14ac:dyDescent="0.35">
      <c r="V39298" s="17"/>
    </row>
    <row r="39299" spans="22:22" x14ac:dyDescent="0.35">
      <c r="V39299" s="17"/>
    </row>
    <row r="39300" spans="22:22" x14ac:dyDescent="0.35">
      <c r="V39300" s="17"/>
    </row>
    <row r="39301" spans="22:22" x14ac:dyDescent="0.35">
      <c r="V39301" s="17"/>
    </row>
    <row r="39302" spans="22:22" x14ac:dyDescent="0.35">
      <c r="V39302" s="17"/>
    </row>
    <row r="39303" spans="22:22" x14ac:dyDescent="0.35">
      <c r="V39303" s="17"/>
    </row>
    <row r="39304" spans="22:22" x14ac:dyDescent="0.35">
      <c r="V39304" s="17"/>
    </row>
    <row r="39305" spans="22:22" x14ac:dyDescent="0.35">
      <c r="V39305" s="17"/>
    </row>
    <row r="39306" spans="22:22" x14ac:dyDescent="0.35">
      <c r="V39306" s="17"/>
    </row>
    <row r="39307" spans="22:22" x14ac:dyDescent="0.35">
      <c r="V39307" s="17"/>
    </row>
    <row r="39308" spans="22:22" x14ac:dyDescent="0.35">
      <c r="V39308" s="17"/>
    </row>
    <row r="39309" spans="22:22" x14ac:dyDescent="0.35">
      <c r="V39309" s="17"/>
    </row>
    <row r="39310" spans="22:22" x14ac:dyDescent="0.35">
      <c r="V39310" s="17"/>
    </row>
    <row r="39311" spans="22:22" x14ac:dyDescent="0.35">
      <c r="V39311" s="17"/>
    </row>
    <row r="39312" spans="22:22" x14ac:dyDescent="0.35">
      <c r="V39312" s="17"/>
    </row>
    <row r="39313" spans="22:22" x14ac:dyDescent="0.35">
      <c r="V39313" s="17"/>
    </row>
    <row r="39314" spans="22:22" x14ac:dyDescent="0.35">
      <c r="V39314" s="17"/>
    </row>
    <row r="39315" spans="22:22" x14ac:dyDescent="0.35">
      <c r="V39315" s="17"/>
    </row>
    <row r="39316" spans="22:22" x14ac:dyDescent="0.35">
      <c r="V39316" s="17"/>
    </row>
    <row r="39317" spans="22:22" x14ac:dyDescent="0.35">
      <c r="V39317" s="17"/>
    </row>
    <row r="39318" spans="22:22" x14ac:dyDescent="0.35">
      <c r="V39318" s="17"/>
    </row>
    <row r="39319" spans="22:22" x14ac:dyDescent="0.35">
      <c r="V39319" s="17"/>
    </row>
    <row r="39320" spans="22:22" x14ac:dyDescent="0.35">
      <c r="V39320" s="17"/>
    </row>
    <row r="39321" spans="22:22" x14ac:dyDescent="0.35">
      <c r="V39321" s="17"/>
    </row>
    <row r="39322" spans="22:22" x14ac:dyDescent="0.35">
      <c r="V39322" s="17"/>
    </row>
    <row r="39323" spans="22:22" x14ac:dyDescent="0.35">
      <c r="V39323" s="17"/>
    </row>
    <row r="39324" spans="22:22" x14ac:dyDescent="0.35">
      <c r="V39324" s="17"/>
    </row>
    <row r="39325" spans="22:22" x14ac:dyDescent="0.35">
      <c r="V39325" s="17"/>
    </row>
    <row r="39326" spans="22:22" x14ac:dyDescent="0.35">
      <c r="V39326" s="17"/>
    </row>
    <row r="39327" spans="22:22" x14ac:dyDescent="0.35">
      <c r="V39327" s="17"/>
    </row>
    <row r="39328" spans="22:22" x14ac:dyDescent="0.35">
      <c r="V39328" s="17"/>
    </row>
    <row r="39329" spans="22:22" x14ac:dyDescent="0.35">
      <c r="V39329" s="17"/>
    </row>
    <row r="39330" spans="22:22" x14ac:dyDescent="0.35">
      <c r="V39330" s="17"/>
    </row>
    <row r="39331" spans="22:22" x14ac:dyDescent="0.35">
      <c r="V39331" s="17"/>
    </row>
    <row r="39332" spans="22:22" x14ac:dyDescent="0.35">
      <c r="V39332" s="17"/>
    </row>
    <row r="39333" spans="22:22" x14ac:dyDescent="0.35">
      <c r="V39333" s="17"/>
    </row>
    <row r="39334" spans="22:22" x14ac:dyDescent="0.35">
      <c r="V39334" s="17"/>
    </row>
    <row r="39335" spans="22:22" x14ac:dyDescent="0.35">
      <c r="V39335" s="17"/>
    </row>
    <row r="39336" spans="22:22" x14ac:dyDescent="0.35">
      <c r="V39336" s="17"/>
    </row>
    <row r="39337" spans="22:22" x14ac:dyDescent="0.35">
      <c r="V39337" s="17"/>
    </row>
    <row r="39338" spans="22:22" x14ac:dyDescent="0.35">
      <c r="V39338" s="17"/>
    </row>
    <row r="39339" spans="22:22" x14ac:dyDescent="0.35">
      <c r="V39339" s="17"/>
    </row>
    <row r="39340" spans="22:22" x14ac:dyDescent="0.35">
      <c r="V39340" s="17"/>
    </row>
    <row r="39341" spans="22:22" x14ac:dyDescent="0.35">
      <c r="V39341" s="17"/>
    </row>
    <row r="39342" spans="22:22" x14ac:dyDescent="0.35">
      <c r="V39342" s="17"/>
    </row>
    <row r="39343" spans="22:22" x14ac:dyDescent="0.35">
      <c r="V39343" s="17"/>
    </row>
    <row r="39344" spans="22:22" x14ac:dyDescent="0.35">
      <c r="V39344" s="17"/>
    </row>
    <row r="39345" spans="22:22" x14ac:dyDescent="0.35">
      <c r="V39345" s="17"/>
    </row>
    <row r="39346" spans="22:22" x14ac:dyDescent="0.35">
      <c r="V39346" s="17"/>
    </row>
    <row r="39347" spans="22:22" x14ac:dyDescent="0.35">
      <c r="V39347" s="17"/>
    </row>
    <row r="39348" spans="22:22" x14ac:dyDescent="0.35">
      <c r="V39348" s="17"/>
    </row>
    <row r="39349" spans="22:22" x14ac:dyDescent="0.35">
      <c r="V39349" s="17"/>
    </row>
    <row r="39350" spans="22:22" x14ac:dyDescent="0.35">
      <c r="V39350" s="17"/>
    </row>
    <row r="39351" spans="22:22" x14ac:dyDescent="0.35">
      <c r="V39351" s="17"/>
    </row>
    <row r="39352" spans="22:22" x14ac:dyDescent="0.35">
      <c r="V39352" s="17"/>
    </row>
    <row r="39353" spans="22:22" x14ac:dyDescent="0.35">
      <c r="V39353" s="17"/>
    </row>
    <row r="39354" spans="22:22" x14ac:dyDescent="0.35">
      <c r="V39354" s="17"/>
    </row>
    <row r="39355" spans="22:22" x14ac:dyDescent="0.35">
      <c r="V39355" s="17"/>
    </row>
    <row r="39356" spans="22:22" x14ac:dyDescent="0.35">
      <c r="V39356" s="17"/>
    </row>
    <row r="39357" spans="22:22" x14ac:dyDescent="0.35">
      <c r="V39357" s="17"/>
    </row>
    <row r="39358" spans="22:22" x14ac:dyDescent="0.35">
      <c r="V39358" s="17"/>
    </row>
    <row r="39359" spans="22:22" x14ac:dyDescent="0.35">
      <c r="V39359" s="17"/>
    </row>
    <row r="39360" spans="22:22" x14ac:dyDescent="0.35">
      <c r="V39360" s="17"/>
    </row>
    <row r="39361" spans="22:22" x14ac:dyDescent="0.35">
      <c r="V39361" s="17"/>
    </row>
    <row r="39362" spans="22:22" x14ac:dyDescent="0.35">
      <c r="V39362" s="17"/>
    </row>
    <row r="39363" spans="22:22" x14ac:dyDescent="0.35">
      <c r="V39363" s="17"/>
    </row>
    <row r="39364" spans="22:22" x14ac:dyDescent="0.35">
      <c r="V39364" s="17"/>
    </row>
    <row r="39365" spans="22:22" x14ac:dyDescent="0.35">
      <c r="V39365" s="17"/>
    </row>
    <row r="39366" spans="22:22" x14ac:dyDescent="0.35">
      <c r="V39366" s="17"/>
    </row>
    <row r="39367" spans="22:22" x14ac:dyDescent="0.35">
      <c r="V39367" s="17"/>
    </row>
    <row r="39368" spans="22:22" x14ac:dyDescent="0.35">
      <c r="V39368" s="17"/>
    </row>
    <row r="39369" spans="22:22" x14ac:dyDescent="0.35">
      <c r="V39369" s="17"/>
    </row>
    <row r="39370" spans="22:22" x14ac:dyDescent="0.35">
      <c r="V39370" s="17"/>
    </row>
    <row r="39371" spans="22:22" x14ac:dyDescent="0.35">
      <c r="V39371" s="17"/>
    </row>
    <row r="39372" spans="22:22" x14ac:dyDescent="0.35">
      <c r="V39372" s="17"/>
    </row>
    <row r="39373" spans="22:22" x14ac:dyDescent="0.35">
      <c r="V39373" s="17"/>
    </row>
    <row r="39374" spans="22:22" x14ac:dyDescent="0.35">
      <c r="V39374" s="17"/>
    </row>
    <row r="39375" spans="22:22" x14ac:dyDescent="0.35">
      <c r="V39375" s="17"/>
    </row>
    <row r="39376" spans="22:22" x14ac:dyDescent="0.35">
      <c r="V39376" s="17"/>
    </row>
    <row r="39377" spans="22:22" x14ac:dyDescent="0.35">
      <c r="V39377" s="17"/>
    </row>
    <row r="39378" spans="22:22" x14ac:dyDescent="0.35">
      <c r="V39378" s="17"/>
    </row>
    <row r="39379" spans="22:22" x14ac:dyDescent="0.35">
      <c r="V39379" s="17"/>
    </row>
    <row r="39380" spans="22:22" x14ac:dyDescent="0.35">
      <c r="V39380" s="17"/>
    </row>
    <row r="39381" spans="22:22" x14ac:dyDescent="0.35">
      <c r="V39381" s="17"/>
    </row>
    <row r="39382" spans="22:22" x14ac:dyDescent="0.35">
      <c r="V39382" s="17"/>
    </row>
    <row r="39383" spans="22:22" x14ac:dyDescent="0.35">
      <c r="V39383" s="17"/>
    </row>
    <row r="39384" spans="22:22" x14ac:dyDescent="0.35">
      <c r="V39384" s="17"/>
    </row>
    <row r="39385" spans="22:22" x14ac:dyDescent="0.35">
      <c r="V39385" s="17"/>
    </row>
    <row r="39386" spans="22:22" x14ac:dyDescent="0.35">
      <c r="V39386" s="17"/>
    </row>
    <row r="39387" spans="22:22" x14ac:dyDescent="0.35">
      <c r="V39387" s="17"/>
    </row>
    <row r="39388" spans="22:22" x14ac:dyDescent="0.35">
      <c r="V39388" s="17"/>
    </row>
    <row r="39389" spans="22:22" x14ac:dyDescent="0.35">
      <c r="V39389" s="17"/>
    </row>
    <row r="39390" spans="22:22" x14ac:dyDescent="0.35">
      <c r="V39390" s="17"/>
    </row>
    <row r="39391" spans="22:22" x14ac:dyDescent="0.35">
      <c r="V39391" s="17"/>
    </row>
    <row r="39392" spans="22:22" x14ac:dyDescent="0.35">
      <c r="V39392" s="17"/>
    </row>
    <row r="39393" spans="22:22" x14ac:dyDescent="0.35">
      <c r="V39393" s="17"/>
    </row>
    <row r="39394" spans="22:22" x14ac:dyDescent="0.35">
      <c r="V39394" s="17"/>
    </row>
    <row r="39395" spans="22:22" x14ac:dyDescent="0.35">
      <c r="V39395" s="17"/>
    </row>
    <row r="39396" spans="22:22" x14ac:dyDescent="0.35">
      <c r="V39396" s="17"/>
    </row>
    <row r="39397" spans="22:22" x14ac:dyDescent="0.35">
      <c r="V39397" s="17"/>
    </row>
    <row r="39398" spans="22:22" x14ac:dyDescent="0.35">
      <c r="V39398" s="17"/>
    </row>
    <row r="39399" spans="22:22" x14ac:dyDescent="0.35">
      <c r="V39399" s="17"/>
    </row>
    <row r="39400" spans="22:22" x14ac:dyDescent="0.35">
      <c r="V39400" s="17"/>
    </row>
    <row r="39401" spans="22:22" x14ac:dyDescent="0.35">
      <c r="V39401" s="17"/>
    </row>
    <row r="39402" spans="22:22" x14ac:dyDescent="0.35">
      <c r="V39402" s="17"/>
    </row>
    <row r="39403" spans="22:22" x14ac:dyDescent="0.35">
      <c r="V39403" s="17"/>
    </row>
    <row r="39404" spans="22:22" x14ac:dyDescent="0.35">
      <c r="V39404" s="17"/>
    </row>
    <row r="39405" spans="22:22" x14ac:dyDescent="0.35">
      <c r="V39405" s="17"/>
    </row>
    <row r="39406" spans="22:22" x14ac:dyDescent="0.35">
      <c r="V39406" s="17"/>
    </row>
    <row r="39407" spans="22:22" x14ac:dyDescent="0.35">
      <c r="V39407" s="17"/>
    </row>
    <row r="39408" spans="22:22" x14ac:dyDescent="0.35">
      <c r="V39408" s="17"/>
    </row>
    <row r="39409" spans="22:22" x14ac:dyDescent="0.35">
      <c r="V39409" s="17"/>
    </row>
    <row r="39410" spans="22:22" x14ac:dyDescent="0.35">
      <c r="V39410" s="17"/>
    </row>
    <row r="39411" spans="22:22" x14ac:dyDescent="0.35">
      <c r="V39411" s="17"/>
    </row>
    <row r="39412" spans="22:22" x14ac:dyDescent="0.35">
      <c r="V39412" s="17"/>
    </row>
    <row r="39413" spans="22:22" x14ac:dyDescent="0.35">
      <c r="V39413" s="17"/>
    </row>
    <row r="39414" spans="22:22" x14ac:dyDescent="0.35">
      <c r="V39414" s="17"/>
    </row>
    <row r="39415" spans="22:22" x14ac:dyDescent="0.35">
      <c r="V39415" s="17"/>
    </row>
    <row r="39416" spans="22:22" x14ac:dyDescent="0.35">
      <c r="V39416" s="17"/>
    </row>
    <row r="39417" spans="22:22" x14ac:dyDescent="0.35">
      <c r="V39417" s="17"/>
    </row>
    <row r="39418" spans="22:22" x14ac:dyDescent="0.35">
      <c r="V39418" s="17"/>
    </row>
    <row r="39419" spans="22:22" x14ac:dyDescent="0.35">
      <c r="V39419" s="17"/>
    </row>
    <row r="39420" spans="22:22" x14ac:dyDescent="0.35">
      <c r="V39420" s="17"/>
    </row>
    <row r="39421" spans="22:22" x14ac:dyDescent="0.35">
      <c r="V39421" s="17"/>
    </row>
    <row r="39422" spans="22:22" x14ac:dyDescent="0.35">
      <c r="V39422" s="17"/>
    </row>
    <row r="39423" spans="22:22" x14ac:dyDescent="0.35">
      <c r="V39423" s="17"/>
    </row>
    <row r="39424" spans="22:22" x14ac:dyDescent="0.35">
      <c r="V39424" s="17"/>
    </row>
    <row r="39425" spans="22:22" x14ac:dyDescent="0.35">
      <c r="V39425" s="17"/>
    </row>
    <row r="39426" spans="22:22" x14ac:dyDescent="0.35">
      <c r="V39426" s="17"/>
    </row>
    <row r="39427" spans="22:22" x14ac:dyDescent="0.35">
      <c r="V39427" s="17"/>
    </row>
    <row r="39428" spans="22:22" x14ac:dyDescent="0.35">
      <c r="V39428" s="17"/>
    </row>
    <row r="39429" spans="22:22" x14ac:dyDescent="0.35">
      <c r="V39429" s="17"/>
    </row>
    <row r="39430" spans="22:22" x14ac:dyDescent="0.35">
      <c r="V39430" s="17"/>
    </row>
    <row r="39431" spans="22:22" x14ac:dyDescent="0.35">
      <c r="V39431" s="17"/>
    </row>
    <row r="39432" spans="22:22" x14ac:dyDescent="0.35">
      <c r="V39432" s="17"/>
    </row>
    <row r="39433" spans="22:22" x14ac:dyDescent="0.35">
      <c r="V39433" s="17"/>
    </row>
    <row r="39434" spans="22:22" x14ac:dyDescent="0.35">
      <c r="V39434" s="17"/>
    </row>
    <row r="39435" spans="22:22" x14ac:dyDescent="0.35">
      <c r="V39435" s="17"/>
    </row>
    <row r="39436" spans="22:22" x14ac:dyDescent="0.35">
      <c r="V39436" s="17"/>
    </row>
    <row r="39437" spans="22:22" x14ac:dyDescent="0.35">
      <c r="V39437" s="17"/>
    </row>
    <row r="39438" spans="22:22" x14ac:dyDescent="0.35">
      <c r="V39438" s="17"/>
    </row>
    <row r="39439" spans="22:22" x14ac:dyDescent="0.35">
      <c r="V39439" s="17"/>
    </row>
    <row r="39440" spans="22:22" x14ac:dyDescent="0.35">
      <c r="V39440" s="17"/>
    </row>
    <row r="39441" spans="22:22" x14ac:dyDescent="0.35">
      <c r="V39441" s="17"/>
    </row>
    <row r="39442" spans="22:22" x14ac:dyDescent="0.35">
      <c r="V39442" s="17"/>
    </row>
    <row r="39443" spans="22:22" x14ac:dyDescent="0.35">
      <c r="V39443" s="17"/>
    </row>
    <row r="39444" spans="22:22" x14ac:dyDescent="0.35">
      <c r="V39444" s="17"/>
    </row>
    <row r="39445" spans="22:22" x14ac:dyDescent="0.35">
      <c r="V39445" s="17"/>
    </row>
    <row r="39446" spans="22:22" x14ac:dyDescent="0.35">
      <c r="V39446" s="17"/>
    </row>
    <row r="39447" spans="22:22" x14ac:dyDescent="0.35">
      <c r="V39447" s="17"/>
    </row>
    <row r="39448" spans="22:22" x14ac:dyDescent="0.35">
      <c r="V39448" s="17"/>
    </row>
    <row r="39449" spans="22:22" x14ac:dyDescent="0.35">
      <c r="V39449" s="17"/>
    </row>
    <row r="39450" spans="22:22" x14ac:dyDescent="0.35">
      <c r="V39450" s="17"/>
    </row>
    <row r="39451" spans="22:22" x14ac:dyDescent="0.35">
      <c r="V39451" s="17"/>
    </row>
    <row r="39452" spans="22:22" x14ac:dyDescent="0.35">
      <c r="V39452" s="17"/>
    </row>
    <row r="39453" spans="22:22" x14ac:dyDescent="0.35">
      <c r="V39453" s="17"/>
    </row>
    <row r="39454" spans="22:22" x14ac:dyDescent="0.35">
      <c r="V39454" s="17"/>
    </row>
    <row r="39455" spans="22:22" x14ac:dyDescent="0.35">
      <c r="V39455" s="17"/>
    </row>
    <row r="39456" spans="22:22" x14ac:dyDescent="0.35">
      <c r="V39456" s="17"/>
    </row>
    <row r="39457" spans="22:22" x14ac:dyDescent="0.35">
      <c r="V39457" s="17"/>
    </row>
    <row r="39458" spans="22:22" x14ac:dyDescent="0.35">
      <c r="V39458" s="17"/>
    </row>
    <row r="39459" spans="22:22" x14ac:dyDescent="0.35">
      <c r="V39459" s="17"/>
    </row>
    <row r="39460" spans="22:22" x14ac:dyDescent="0.35">
      <c r="V39460" s="17"/>
    </row>
    <row r="39461" spans="22:22" x14ac:dyDescent="0.35">
      <c r="V39461" s="17"/>
    </row>
    <row r="39462" spans="22:22" x14ac:dyDescent="0.35">
      <c r="V39462" s="17"/>
    </row>
    <row r="39463" spans="22:22" x14ac:dyDescent="0.35">
      <c r="V39463" s="17"/>
    </row>
    <row r="39464" spans="22:22" x14ac:dyDescent="0.35">
      <c r="V39464" s="17"/>
    </row>
    <row r="39465" spans="22:22" x14ac:dyDescent="0.35">
      <c r="V39465" s="17"/>
    </row>
    <row r="39466" spans="22:22" x14ac:dyDescent="0.35">
      <c r="V39466" s="17"/>
    </row>
    <row r="39467" spans="22:22" x14ac:dyDescent="0.35">
      <c r="V39467" s="17"/>
    </row>
    <row r="39468" spans="22:22" x14ac:dyDescent="0.35">
      <c r="V39468" s="17"/>
    </row>
    <row r="39469" spans="22:22" x14ac:dyDescent="0.35">
      <c r="V39469" s="17"/>
    </row>
    <row r="39470" spans="22:22" x14ac:dyDescent="0.35">
      <c r="V39470" s="17"/>
    </row>
    <row r="39471" spans="22:22" x14ac:dyDescent="0.35">
      <c r="V39471" s="17"/>
    </row>
    <row r="39472" spans="22:22" x14ac:dyDescent="0.35">
      <c r="V39472" s="17"/>
    </row>
    <row r="39473" spans="22:22" x14ac:dyDescent="0.35">
      <c r="V39473" s="17"/>
    </row>
    <row r="39474" spans="22:22" x14ac:dyDescent="0.35">
      <c r="V39474" s="17"/>
    </row>
    <row r="39475" spans="22:22" x14ac:dyDescent="0.35">
      <c r="V39475" s="17"/>
    </row>
    <row r="39476" spans="22:22" x14ac:dyDescent="0.35">
      <c r="V39476" s="17"/>
    </row>
    <row r="39477" spans="22:22" x14ac:dyDescent="0.35">
      <c r="V39477" s="17"/>
    </row>
    <row r="39478" spans="22:22" x14ac:dyDescent="0.35">
      <c r="V39478" s="17"/>
    </row>
    <row r="39479" spans="22:22" x14ac:dyDescent="0.35">
      <c r="V39479" s="17"/>
    </row>
    <row r="39480" spans="22:22" x14ac:dyDescent="0.35">
      <c r="V39480" s="17"/>
    </row>
    <row r="39481" spans="22:22" x14ac:dyDescent="0.35">
      <c r="V39481" s="17"/>
    </row>
    <row r="39482" spans="22:22" x14ac:dyDescent="0.35">
      <c r="V39482" s="17"/>
    </row>
    <row r="39483" spans="22:22" x14ac:dyDescent="0.35">
      <c r="V39483" s="17"/>
    </row>
    <row r="39484" spans="22:22" x14ac:dyDescent="0.35">
      <c r="V39484" s="17"/>
    </row>
    <row r="39485" spans="22:22" x14ac:dyDescent="0.35">
      <c r="V39485" s="17"/>
    </row>
    <row r="39486" spans="22:22" x14ac:dyDescent="0.35">
      <c r="V39486" s="17"/>
    </row>
    <row r="39487" spans="22:22" x14ac:dyDescent="0.35">
      <c r="V39487" s="17"/>
    </row>
    <row r="39488" spans="22:22" x14ac:dyDescent="0.35">
      <c r="V39488" s="17"/>
    </row>
    <row r="39489" spans="22:22" x14ac:dyDescent="0.35">
      <c r="V39489" s="17"/>
    </row>
    <row r="39490" spans="22:22" x14ac:dyDescent="0.35">
      <c r="V39490" s="17"/>
    </row>
    <row r="39491" spans="22:22" x14ac:dyDescent="0.35">
      <c r="V39491" s="17"/>
    </row>
    <row r="39492" spans="22:22" x14ac:dyDescent="0.35">
      <c r="V39492" s="17"/>
    </row>
    <row r="39493" spans="22:22" x14ac:dyDescent="0.35">
      <c r="V39493" s="17"/>
    </row>
    <row r="39494" spans="22:22" x14ac:dyDescent="0.35">
      <c r="V39494" s="17"/>
    </row>
    <row r="39495" spans="22:22" x14ac:dyDescent="0.35">
      <c r="V39495" s="17"/>
    </row>
    <row r="39496" spans="22:22" x14ac:dyDescent="0.35">
      <c r="V39496" s="17"/>
    </row>
    <row r="39497" spans="22:22" x14ac:dyDescent="0.35">
      <c r="V39497" s="17"/>
    </row>
    <row r="39498" spans="22:22" x14ac:dyDescent="0.35">
      <c r="V39498" s="17"/>
    </row>
    <row r="39499" spans="22:22" x14ac:dyDescent="0.35">
      <c r="V39499" s="17"/>
    </row>
    <row r="39500" spans="22:22" x14ac:dyDescent="0.35">
      <c r="V39500" s="17"/>
    </row>
    <row r="39501" spans="22:22" x14ac:dyDescent="0.35">
      <c r="V39501" s="17"/>
    </row>
    <row r="39502" spans="22:22" x14ac:dyDescent="0.35">
      <c r="V39502" s="17"/>
    </row>
    <row r="39503" spans="22:22" x14ac:dyDescent="0.35">
      <c r="V39503" s="17"/>
    </row>
    <row r="39504" spans="22:22" x14ac:dyDescent="0.35">
      <c r="V39504" s="17"/>
    </row>
    <row r="39505" spans="22:22" x14ac:dyDescent="0.35">
      <c r="V39505" s="17"/>
    </row>
    <row r="39506" spans="22:22" x14ac:dyDescent="0.35">
      <c r="V39506" s="17"/>
    </row>
    <row r="39507" spans="22:22" x14ac:dyDescent="0.35">
      <c r="V39507" s="17"/>
    </row>
    <row r="39508" spans="22:22" x14ac:dyDescent="0.35">
      <c r="V39508" s="17"/>
    </row>
    <row r="39509" spans="22:22" x14ac:dyDescent="0.35">
      <c r="V39509" s="17"/>
    </row>
    <row r="39510" spans="22:22" x14ac:dyDescent="0.35">
      <c r="V39510" s="17"/>
    </row>
    <row r="39511" spans="22:22" x14ac:dyDescent="0.35">
      <c r="V39511" s="17"/>
    </row>
    <row r="39512" spans="22:22" x14ac:dyDescent="0.35">
      <c r="V39512" s="17"/>
    </row>
    <row r="39513" spans="22:22" x14ac:dyDescent="0.35">
      <c r="V39513" s="17"/>
    </row>
    <row r="39514" spans="22:22" x14ac:dyDescent="0.35">
      <c r="V39514" s="17"/>
    </row>
    <row r="39515" spans="22:22" x14ac:dyDescent="0.35">
      <c r="V39515" s="17"/>
    </row>
    <row r="39516" spans="22:22" x14ac:dyDescent="0.35">
      <c r="V39516" s="17"/>
    </row>
    <row r="39517" spans="22:22" x14ac:dyDescent="0.35">
      <c r="V39517" s="17"/>
    </row>
    <row r="39518" spans="22:22" x14ac:dyDescent="0.35">
      <c r="V39518" s="17"/>
    </row>
    <row r="39519" spans="22:22" x14ac:dyDescent="0.35">
      <c r="V39519" s="17"/>
    </row>
    <row r="39520" spans="22:22" x14ac:dyDescent="0.35">
      <c r="V39520" s="17"/>
    </row>
    <row r="39521" spans="22:22" x14ac:dyDescent="0.35">
      <c r="V39521" s="17"/>
    </row>
    <row r="39522" spans="22:22" x14ac:dyDescent="0.35">
      <c r="V39522" s="17"/>
    </row>
    <row r="39523" spans="22:22" x14ac:dyDescent="0.35">
      <c r="V39523" s="17"/>
    </row>
    <row r="39524" spans="22:22" x14ac:dyDescent="0.35">
      <c r="V39524" s="17"/>
    </row>
    <row r="39525" spans="22:22" x14ac:dyDescent="0.35">
      <c r="V39525" s="17"/>
    </row>
    <row r="39526" spans="22:22" x14ac:dyDescent="0.35">
      <c r="V39526" s="17"/>
    </row>
    <row r="39527" spans="22:22" x14ac:dyDescent="0.35">
      <c r="V39527" s="17"/>
    </row>
    <row r="39528" spans="22:22" x14ac:dyDescent="0.35">
      <c r="V39528" s="17"/>
    </row>
    <row r="39529" spans="22:22" x14ac:dyDescent="0.35">
      <c r="V39529" s="17"/>
    </row>
    <row r="39530" spans="22:22" x14ac:dyDescent="0.35">
      <c r="V39530" s="17"/>
    </row>
    <row r="39531" spans="22:22" x14ac:dyDescent="0.35">
      <c r="V39531" s="17"/>
    </row>
    <row r="39532" spans="22:22" x14ac:dyDescent="0.35">
      <c r="V39532" s="17"/>
    </row>
    <row r="39533" spans="22:22" x14ac:dyDescent="0.35">
      <c r="V39533" s="17"/>
    </row>
    <row r="39534" spans="22:22" x14ac:dyDescent="0.35">
      <c r="V39534" s="17"/>
    </row>
    <row r="39535" spans="22:22" x14ac:dyDescent="0.35">
      <c r="V39535" s="17"/>
    </row>
    <row r="39536" spans="22:22" x14ac:dyDescent="0.35">
      <c r="V39536" s="17"/>
    </row>
    <row r="39537" spans="22:22" x14ac:dyDescent="0.35">
      <c r="V39537" s="17"/>
    </row>
    <row r="39538" spans="22:22" x14ac:dyDescent="0.35">
      <c r="V39538" s="17"/>
    </row>
    <row r="39539" spans="22:22" x14ac:dyDescent="0.35">
      <c r="V39539" s="17"/>
    </row>
    <row r="39540" spans="22:22" x14ac:dyDescent="0.35">
      <c r="V39540" s="17"/>
    </row>
    <row r="39541" spans="22:22" x14ac:dyDescent="0.35">
      <c r="V39541" s="17"/>
    </row>
    <row r="39542" spans="22:22" x14ac:dyDescent="0.35">
      <c r="V39542" s="17"/>
    </row>
    <row r="39543" spans="22:22" x14ac:dyDescent="0.35">
      <c r="V39543" s="17"/>
    </row>
    <row r="39544" spans="22:22" x14ac:dyDescent="0.35">
      <c r="V39544" s="17"/>
    </row>
    <row r="39545" spans="22:22" x14ac:dyDescent="0.35">
      <c r="V39545" s="17"/>
    </row>
    <row r="39546" spans="22:22" x14ac:dyDescent="0.35">
      <c r="V39546" s="17"/>
    </row>
    <row r="39547" spans="22:22" x14ac:dyDescent="0.35">
      <c r="V39547" s="17"/>
    </row>
    <row r="39548" spans="22:22" x14ac:dyDescent="0.35">
      <c r="V39548" s="17"/>
    </row>
    <row r="39549" spans="22:22" x14ac:dyDescent="0.35">
      <c r="V39549" s="17"/>
    </row>
    <row r="39550" spans="22:22" x14ac:dyDescent="0.35">
      <c r="V39550" s="17"/>
    </row>
    <row r="39551" spans="22:22" x14ac:dyDescent="0.35">
      <c r="V39551" s="17"/>
    </row>
    <row r="39552" spans="22:22" x14ac:dyDescent="0.35">
      <c r="V39552" s="17"/>
    </row>
    <row r="39553" spans="22:22" x14ac:dyDescent="0.35">
      <c r="V39553" s="17"/>
    </row>
    <row r="39554" spans="22:22" x14ac:dyDescent="0.35">
      <c r="V39554" s="17"/>
    </row>
    <row r="39555" spans="22:22" x14ac:dyDescent="0.35">
      <c r="V39555" s="17"/>
    </row>
    <row r="39556" spans="22:22" x14ac:dyDescent="0.35">
      <c r="V39556" s="17"/>
    </row>
    <row r="39557" spans="22:22" x14ac:dyDescent="0.35">
      <c r="V39557" s="17"/>
    </row>
    <row r="39558" spans="22:22" x14ac:dyDescent="0.35">
      <c r="V39558" s="17"/>
    </row>
    <row r="39559" spans="22:22" x14ac:dyDescent="0.35">
      <c r="V39559" s="17"/>
    </row>
    <row r="39560" spans="22:22" x14ac:dyDescent="0.35">
      <c r="V39560" s="17"/>
    </row>
    <row r="39561" spans="22:22" x14ac:dyDescent="0.35">
      <c r="V39561" s="17"/>
    </row>
    <row r="39562" spans="22:22" x14ac:dyDescent="0.35">
      <c r="V39562" s="17"/>
    </row>
    <row r="39563" spans="22:22" x14ac:dyDescent="0.35">
      <c r="V39563" s="17"/>
    </row>
    <row r="39564" spans="22:22" x14ac:dyDescent="0.35">
      <c r="V39564" s="17"/>
    </row>
    <row r="39565" spans="22:22" x14ac:dyDescent="0.35">
      <c r="V39565" s="17"/>
    </row>
    <row r="39566" spans="22:22" x14ac:dyDescent="0.35">
      <c r="V39566" s="17"/>
    </row>
    <row r="39567" spans="22:22" x14ac:dyDescent="0.35">
      <c r="V39567" s="17"/>
    </row>
    <row r="39568" spans="22:22" x14ac:dyDescent="0.35">
      <c r="V39568" s="17"/>
    </row>
    <row r="39569" spans="22:22" x14ac:dyDescent="0.35">
      <c r="V39569" s="17"/>
    </row>
    <row r="39570" spans="22:22" x14ac:dyDescent="0.35">
      <c r="V39570" s="17"/>
    </row>
    <row r="39571" spans="22:22" x14ac:dyDescent="0.35">
      <c r="V39571" s="17"/>
    </row>
    <row r="39572" spans="22:22" x14ac:dyDescent="0.35">
      <c r="V39572" s="17"/>
    </row>
    <row r="39573" spans="22:22" x14ac:dyDescent="0.35">
      <c r="V39573" s="17"/>
    </row>
    <row r="39574" spans="22:22" x14ac:dyDescent="0.35">
      <c r="V39574" s="17"/>
    </row>
    <row r="39575" spans="22:22" x14ac:dyDescent="0.35">
      <c r="V39575" s="17"/>
    </row>
    <row r="39576" spans="22:22" x14ac:dyDescent="0.35">
      <c r="V39576" s="17"/>
    </row>
    <row r="39577" spans="22:22" x14ac:dyDescent="0.35">
      <c r="V39577" s="17"/>
    </row>
    <row r="39578" spans="22:22" x14ac:dyDescent="0.35">
      <c r="V39578" s="17"/>
    </row>
    <row r="39579" spans="22:22" x14ac:dyDescent="0.35">
      <c r="V39579" s="17"/>
    </row>
    <row r="39580" spans="22:22" x14ac:dyDescent="0.35">
      <c r="V39580" s="17"/>
    </row>
    <row r="39581" spans="22:22" x14ac:dyDescent="0.35">
      <c r="V39581" s="17"/>
    </row>
    <row r="39582" spans="22:22" x14ac:dyDescent="0.35">
      <c r="V39582" s="17"/>
    </row>
    <row r="39583" spans="22:22" x14ac:dyDescent="0.35">
      <c r="V39583" s="17"/>
    </row>
    <row r="39584" spans="22:22" x14ac:dyDescent="0.35">
      <c r="V39584" s="17"/>
    </row>
    <row r="39585" spans="22:22" x14ac:dyDescent="0.35">
      <c r="V39585" s="17"/>
    </row>
    <row r="39586" spans="22:22" x14ac:dyDescent="0.35">
      <c r="V39586" s="17"/>
    </row>
    <row r="39587" spans="22:22" x14ac:dyDescent="0.35">
      <c r="V39587" s="17"/>
    </row>
    <row r="39588" spans="22:22" x14ac:dyDescent="0.35">
      <c r="V39588" s="17"/>
    </row>
    <row r="39589" spans="22:22" x14ac:dyDescent="0.35">
      <c r="V39589" s="17"/>
    </row>
    <row r="39590" spans="22:22" x14ac:dyDescent="0.35">
      <c r="V39590" s="17"/>
    </row>
    <row r="39591" spans="22:22" x14ac:dyDescent="0.35">
      <c r="V39591" s="17"/>
    </row>
    <row r="39592" spans="22:22" x14ac:dyDescent="0.35">
      <c r="V39592" s="17"/>
    </row>
    <row r="39593" spans="22:22" x14ac:dyDescent="0.35">
      <c r="V39593" s="17"/>
    </row>
    <row r="39594" spans="22:22" x14ac:dyDescent="0.35">
      <c r="V39594" s="17"/>
    </row>
    <row r="39595" spans="22:22" x14ac:dyDescent="0.35">
      <c r="V39595" s="17"/>
    </row>
    <row r="39596" spans="22:22" x14ac:dyDescent="0.35">
      <c r="V39596" s="17"/>
    </row>
    <row r="39597" spans="22:22" x14ac:dyDescent="0.35">
      <c r="V39597" s="17"/>
    </row>
    <row r="39598" spans="22:22" x14ac:dyDescent="0.35">
      <c r="V39598" s="17"/>
    </row>
    <row r="39599" spans="22:22" x14ac:dyDescent="0.35">
      <c r="V39599" s="17"/>
    </row>
    <row r="39600" spans="22:22" x14ac:dyDescent="0.35">
      <c r="V39600" s="17"/>
    </row>
    <row r="39601" spans="22:22" x14ac:dyDescent="0.35">
      <c r="V39601" s="17"/>
    </row>
    <row r="39602" spans="22:22" x14ac:dyDescent="0.35">
      <c r="V39602" s="17"/>
    </row>
    <row r="39603" spans="22:22" x14ac:dyDescent="0.35">
      <c r="V39603" s="17"/>
    </row>
    <row r="39604" spans="22:22" x14ac:dyDescent="0.35">
      <c r="V39604" s="17"/>
    </row>
    <row r="39605" spans="22:22" x14ac:dyDescent="0.35">
      <c r="V39605" s="17"/>
    </row>
    <row r="39606" spans="22:22" x14ac:dyDescent="0.35">
      <c r="V39606" s="17"/>
    </row>
    <row r="39607" spans="22:22" x14ac:dyDescent="0.35">
      <c r="V39607" s="17"/>
    </row>
    <row r="39608" spans="22:22" x14ac:dyDescent="0.35">
      <c r="V39608" s="17"/>
    </row>
    <row r="39609" spans="22:22" x14ac:dyDescent="0.35">
      <c r="V39609" s="17"/>
    </row>
    <row r="39610" spans="22:22" x14ac:dyDescent="0.35">
      <c r="V39610" s="17"/>
    </row>
    <row r="39611" spans="22:22" x14ac:dyDescent="0.35">
      <c r="V39611" s="17"/>
    </row>
    <row r="39612" spans="22:22" x14ac:dyDescent="0.35">
      <c r="V39612" s="17"/>
    </row>
    <row r="39613" spans="22:22" x14ac:dyDescent="0.35">
      <c r="V39613" s="17"/>
    </row>
    <row r="39614" spans="22:22" x14ac:dyDescent="0.35">
      <c r="V39614" s="17"/>
    </row>
    <row r="39615" spans="22:22" x14ac:dyDescent="0.35">
      <c r="V39615" s="17"/>
    </row>
    <row r="39616" spans="22:22" x14ac:dyDescent="0.35">
      <c r="V39616" s="17"/>
    </row>
    <row r="39617" spans="22:22" x14ac:dyDescent="0.35">
      <c r="V39617" s="17"/>
    </row>
    <row r="39618" spans="22:22" x14ac:dyDescent="0.35">
      <c r="V39618" s="17"/>
    </row>
    <row r="39619" spans="22:22" x14ac:dyDescent="0.35">
      <c r="V39619" s="17"/>
    </row>
    <row r="39620" spans="22:22" x14ac:dyDescent="0.35">
      <c r="V39620" s="17"/>
    </row>
    <row r="39621" spans="22:22" x14ac:dyDescent="0.35">
      <c r="V39621" s="17"/>
    </row>
    <row r="39622" spans="22:22" x14ac:dyDescent="0.35">
      <c r="V39622" s="17"/>
    </row>
    <row r="39623" spans="22:22" x14ac:dyDescent="0.35">
      <c r="V39623" s="17"/>
    </row>
    <row r="39624" spans="22:22" x14ac:dyDescent="0.35">
      <c r="V39624" s="17"/>
    </row>
    <row r="39625" spans="22:22" x14ac:dyDescent="0.35">
      <c r="V39625" s="17"/>
    </row>
    <row r="39626" spans="22:22" x14ac:dyDescent="0.35">
      <c r="V39626" s="17"/>
    </row>
    <row r="39627" spans="22:22" x14ac:dyDescent="0.35">
      <c r="V39627" s="17"/>
    </row>
    <row r="39628" spans="22:22" x14ac:dyDescent="0.35">
      <c r="V39628" s="17"/>
    </row>
    <row r="39629" spans="22:22" x14ac:dyDescent="0.35">
      <c r="V39629" s="17"/>
    </row>
    <row r="39630" spans="22:22" x14ac:dyDescent="0.35">
      <c r="V39630" s="17"/>
    </row>
    <row r="39631" spans="22:22" x14ac:dyDescent="0.35">
      <c r="V39631" s="17"/>
    </row>
    <row r="39632" spans="22:22" x14ac:dyDescent="0.35">
      <c r="V39632" s="17"/>
    </row>
    <row r="39633" spans="22:22" x14ac:dyDescent="0.35">
      <c r="V39633" s="17"/>
    </row>
    <row r="39634" spans="22:22" x14ac:dyDescent="0.35">
      <c r="V39634" s="17"/>
    </row>
    <row r="39635" spans="22:22" x14ac:dyDescent="0.35">
      <c r="V39635" s="17"/>
    </row>
    <row r="39636" spans="22:22" x14ac:dyDescent="0.35">
      <c r="V39636" s="17"/>
    </row>
    <row r="39637" spans="22:22" x14ac:dyDescent="0.35">
      <c r="V39637" s="17"/>
    </row>
    <row r="39638" spans="22:22" x14ac:dyDescent="0.35">
      <c r="V39638" s="17"/>
    </row>
    <row r="39639" spans="22:22" x14ac:dyDescent="0.35">
      <c r="V39639" s="17"/>
    </row>
    <row r="39640" spans="22:22" x14ac:dyDescent="0.35">
      <c r="V39640" s="17"/>
    </row>
    <row r="39641" spans="22:22" x14ac:dyDescent="0.35">
      <c r="V39641" s="17"/>
    </row>
    <row r="39642" spans="22:22" x14ac:dyDescent="0.35">
      <c r="V39642" s="17"/>
    </row>
    <row r="39643" spans="22:22" x14ac:dyDescent="0.35">
      <c r="V39643" s="17"/>
    </row>
    <row r="39644" spans="22:22" x14ac:dyDescent="0.35">
      <c r="V39644" s="17"/>
    </row>
    <row r="39645" spans="22:22" x14ac:dyDescent="0.35">
      <c r="V39645" s="17"/>
    </row>
    <row r="39646" spans="22:22" x14ac:dyDescent="0.35">
      <c r="V39646" s="17"/>
    </row>
    <row r="39647" spans="22:22" x14ac:dyDescent="0.35">
      <c r="V39647" s="17"/>
    </row>
    <row r="39648" spans="22:22" x14ac:dyDescent="0.35">
      <c r="V39648" s="17"/>
    </row>
    <row r="39649" spans="22:22" x14ac:dyDescent="0.35">
      <c r="V39649" s="17"/>
    </row>
    <row r="39650" spans="22:22" x14ac:dyDescent="0.35">
      <c r="V39650" s="17"/>
    </row>
    <row r="39651" spans="22:22" x14ac:dyDescent="0.35">
      <c r="V39651" s="17"/>
    </row>
    <row r="39652" spans="22:22" x14ac:dyDescent="0.35">
      <c r="V39652" s="17"/>
    </row>
    <row r="39653" spans="22:22" x14ac:dyDescent="0.35">
      <c r="V39653" s="17"/>
    </row>
    <row r="39654" spans="22:22" x14ac:dyDescent="0.35">
      <c r="V39654" s="17"/>
    </row>
    <row r="39655" spans="22:22" x14ac:dyDescent="0.35">
      <c r="V39655" s="17"/>
    </row>
    <row r="39656" spans="22:22" x14ac:dyDescent="0.35">
      <c r="V39656" s="17"/>
    </row>
    <row r="39657" spans="22:22" x14ac:dyDescent="0.35">
      <c r="V39657" s="17"/>
    </row>
    <row r="39658" spans="22:22" x14ac:dyDescent="0.35">
      <c r="V39658" s="17"/>
    </row>
    <row r="39659" spans="22:22" x14ac:dyDescent="0.35">
      <c r="V39659" s="17"/>
    </row>
    <row r="39660" spans="22:22" x14ac:dyDescent="0.35">
      <c r="V39660" s="17"/>
    </row>
    <row r="39661" spans="22:22" x14ac:dyDescent="0.35">
      <c r="V39661" s="17"/>
    </row>
    <row r="39662" spans="22:22" x14ac:dyDescent="0.35">
      <c r="V39662" s="17"/>
    </row>
    <row r="39663" spans="22:22" x14ac:dyDescent="0.35">
      <c r="V39663" s="17"/>
    </row>
    <row r="39664" spans="22:22" x14ac:dyDescent="0.35">
      <c r="V39664" s="17"/>
    </row>
    <row r="39665" spans="22:22" x14ac:dyDescent="0.35">
      <c r="V39665" s="17"/>
    </row>
    <row r="39666" spans="22:22" x14ac:dyDescent="0.35">
      <c r="V39666" s="17"/>
    </row>
    <row r="39667" spans="22:22" x14ac:dyDescent="0.35">
      <c r="V39667" s="17"/>
    </row>
    <row r="39668" spans="22:22" x14ac:dyDescent="0.35">
      <c r="V39668" s="17"/>
    </row>
    <row r="39669" spans="22:22" x14ac:dyDescent="0.35">
      <c r="V39669" s="17"/>
    </row>
    <row r="39670" spans="22:22" x14ac:dyDescent="0.35">
      <c r="V39670" s="17"/>
    </row>
    <row r="39671" spans="22:22" x14ac:dyDescent="0.35">
      <c r="V39671" s="17"/>
    </row>
    <row r="39672" spans="22:22" x14ac:dyDescent="0.35">
      <c r="V39672" s="17"/>
    </row>
    <row r="39673" spans="22:22" x14ac:dyDescent="0.35">
      <c r="V39673" s="17"/>
    </row>
    <row r="39674" spans="22:22" x14ac:dyDescent="0.35">
      <c r="V39674" s="17"/>
    </row>
    <row r="39675" spans="22:22" x14ac:dyDescent="0.35">
      <c r="V39675" s="17"/>
    </row>
    <row r="39676" spans="22:22" x14ac:dyDescent="0.35">
      <c r="V39676" s="17"/>
    </row>
    <row r="39677" spans="22:22" x14ac:dyDescent="0.35">
      <c r="V39677" s="17"/>
    </row>
    <row r="39678" spans="22:22" x14ac:dyDescent="0.35">
      <c r="V39678" s="17"/>
    </row>
    <row r="39679" spans="22:22" x14ac:dyDescent="0.35">
      <c r="V39679" s="17"/>
    </row>
    <row r="39680" spans="22:22" x14ac:dyDescent="0.35">
      <c r="V39680" s="17"/>
    </row>
    <row r="39681" spans="22:22" x14ac:dyDescent="0.35">
      <c r="V39681" s="17"/>
    </row>
    <row r="39682" spans="22:22" x14ac:dyDescent="0.35">
      <c r="V39682" s="17"/>
    </row>
    <row r="39683" spans="22:22" x14ac:dyDescent="0.35">
      <c r="V39683" s="17"/>
    </row>
    <row r="39684" spans="22:22" x14ac:dyDescent="0.35">
      <c r="V39684" s="17"/>
    </row>
    <row r="39685" spans="22:22" x14ac:dyDescent="0.35">
      <c r="V39685" s="17"/>
    </row>
    <row r="39686" spans="22:22" x14ac:dyDescent="0.35">
      <c r="V39686" s="17"/>
    </row>
    <row r="39687" spans="22:22" x14ac:dyDescent="0.35">
      <c r="V39687" s="17"/>
    </row>
    <row r="39688" spans="22:22" x14ac:dyDescent="0.35">
      <c r="V39688" s="17"/>
    </row>
    <row r="39689" spans="22:22" x14ac:dyDescent="0.35">
      <c r="V39689" s="17"/>
    </row>
    <row r="39690" spans="22:22" x14ac:dyDescent="0.35">
      <c r="V39690" s="17"/>
    </row>
    <row r="39691" spans="22:22" x14ac:dyDescent="0.35">
      <c r="V39691" s="17"/>
    </row>
    <row r="39692" spans="22:22" x14ac:dyDescent="0.35">
      <c r="V39692" s="17"/>
    </row>
    <row r="39693" spans="22:22" x14ac:dyDescent="0.35">
      <c r="V39693" s="17"/>
    </row>
    <row r="39694" spans="22:22" x14ac:dyDescent="0.35">
      <c r="V39694" s="17"/>
    </row>
    <row r="39695" spans="22:22" x14ac:dyDescent="0.35">
      <c r="V39695" s="17"/>
    </row>
    <row r="39696" spans="22:22" x14ac:dyDescent="0.35">
      <c r="V39696" s="17"/>
    </row>
    <row r="39697" spans="22:22" x14ac:dyDescent="0.35">
      <c r="V39697" s="17"/>
    </row>
    <row r="39698" spans="22:22" x14ac:dyDescent="0.35">
      <c r="V39698" s="17"/>
    </row>
    <row r="39699" spans="22:22" x14ac:dyDescent="0.35">
      <c r="V39699" s="17"/>
    </row>
    <row r="39700" spans="22:22" x14ac:dyDescent="0.35">
      <c r="V39700" s="17"/>
    </row>
    <row r="39701" spans="22:22" x14ac:dyDescent="0.35">
      <c r="V39701" s="17"/>
    </row>
    <row r="39702" spans="22:22" x14ac:dyDescent="0.35">
      <c r="V39702" s="17"/>
    </row>
    <row r="39703" spans="22:22" x14ac:dyDescent="0.35">
      <c r="V39703" s="17"/>
    </row>
    <row r="39704" spans="22:22" x14ac:dyDescent="0.35">
      <c r="V39704" s="17"/>
    </row>
    <row r="39705" spans="22:22" x14ac:dyDescent="0.35">
      <c r="V39705" s="17"/>
    </row>
    <row r="39706" spans="22:22" x14ac:dyDescent="0.35">
      <c r="V39706" s="17"/>
    </row>
    <row r="39707" spans="22:22" x14ac:dyDescent="0.35">
      <c r="V39707" s="17"/>
    </row>
    <row r="39708" spans="22:22" x14ac:dyDescent="0.35">
      <c r="V39708" s="17"/>
    </row>
    <row r="39709" spans="22:22" x14ac:dyDescent="0.35">
      <c r="V39709" s="17"/>
    </row>
    <row r="39710" spans="22:22" x14ac:dyDescent="0.35">
      <c r="V39710" s="17"/>
    </row>
    <row r="39711" spans="22:22" x14ac:dyDescent="0.35">
      <c r="V39711" s="17"/>
    </row>
    <row r="39712" spans="22:22" x14ac:dyDescent="0.35">
      <c r="V39712" s="17"/>
    </row>
    <row r="39713" spans="22:22" x14ac:dyDescent="0.35">
      <c r="V39713" s="17"/>
    </row>
    <row r="39714" spans="22:22" x14ac:dyDescent="0.35">
      <c r="V39714" s="17"/>
    </row>
    <row r="39715" spans="22:22" x14ac:dyDescent="0.35">
      <c r="V39715" s="17"/>
    </row>
    <row r="39716" spans="22:22" x14ac:dyDescent="0.35">
      <c r="V39716" s="17"/>
    </row>
    <row r="39717" spans="22:22" x14ac:dyDescent="0.35">
      <c r="V39717" s="17"/>
    </row>
    <row r="39718" spans="22:22" x14ac:dyDescent="0.35">
      <c r="V39718" s="17"/>
    </row>
    <row r="39719" spans="22:22" x14ac:dyDescent="0.35">
      <c r="V39719" s="17"/>
    </row>
    <row r="39720" spans="22:22" x14ac:dyDescent="0.35">
      <c r="V39720" s="17"/>
    </row>
    <row r="39721" spans="22:22" x14ac:dyDescent="0.35">
      <c r="V39721" s="17"/>
    </row>
    <row r="39722" spans="22:22" x14ac:dyDescent="0.35">
      <c r="V39722" s="17"/>
    </row>
    <row r="39723" spans="22:22" x14ac:dyDescent="0.35">
      <c r="V39723" s="17"/>
    </row>
    <row r="39724" spans="22:22" x14ac:dyDescent="0.35">
      <c r="V39724" s="17"/>
    </row>
    <row r="39725" spans="22:22" x14ac:dyDescent="0.35">
      <c r="V39725" s="17"/>
    </row>
    <row r="39726" spans="22:22" x14ac:dyDescent="0.35">
      <c r="V39726" s="17"/>
    </row>
    <row r="39727" spans="22:22" x14ac:dyDescent="0.35">
      <c r="V39727" s="17"/>
    </row>
    <row r="39728" spans="22:22" x14ac:dyDescent="0.35">
      <c r="V39728" s="17"/>
    </row>
    <row r="39729" spans="22:22" x14ac:dyDescent="0.35">
      <c r="V39729" s="17"/>
    </row>
    <row r="39730" spans="22:22" x14ac:dyDescent="0.35">
      <c r="V39730" s="17"/>
    </row>
    <row r="39731" spans="22:22" x14ac:dyDescent="0.35">
      <c r="V39731" s="17"/>
    </row>
    <row r="39732" spans="22:22" x14ac:dyDescent="0.35">
      <c r="V39732" s="17"/>
    </row>
    <row r="39733" spans="22:22" x14ac:dyDescent="0.35">
      <c r="V39733" s="17"/>
    </row>
    <row r="39734" spans="22:22" x14ac:dyDescent="0.35">
      <c r="V39734" s="17"/>
    </row>
    <row r="39735" spans="22:22" x14ac:dyDescent="0.35">
      <c r="V39735" s="17"/>
    </row>
    <row r="39736" spans="22:22" x14ac:dyDescent="0.35">
      <c r="V39736" s="17"/>
    </row>
    <row r="39737" spans="22:22" x14ac:dyDescent="0.35">
      <c r="V39737" s="17"/>
    </row>
    <row r="39738" spans="22:22" x14ac:dyDescent="0.35">
      <c r="V39738" s="17"/>
    </row>
    <row r="39739" spans="22:22" x14ac:dyDescent="0.35">
      <c r="V39739" s="17"/>
    </row>
    <row r="39740" spans="22:22" x14ac:dyDescent="0.35">
      <c r="V39740" s="17"/>
    </row>
    <row r="39741" spans="22:22" x14ac:dyDescent="0.35">
      <c r="V39741" s="17"/>
    </row>
    <row r="39742" spans="22:22" x14ac:dyDescent="0.35">
      <c r="V39742" s="17"/>
    </row>
    <row r="39743" spans="22:22" x14ac:dyDescent="0.35">
      <c r="V39743" s="17"/>
    </row>
    <row r="39744" spans="22:22" x14ac:dyDescent="0.35">
      <c r="V39744" s="17"/>
    </row>
    <row r="39745" spans="22:22" x14ac:dyDescent="0.35">
      <c r="V39745" s="17"/>
    </row>
    <row r="39746" spans="22:22" x14ac:dyDescent="0.35">
      <c r="V39746" s="17"/>
    </row>
    <row r="39747" spans="22:22" x14ac:dyDescent="0.35">
      <c r="V39747" s="17"/>
    </row>
    <row r="39748" spans="22:22" x14ac:dyDescent="0.35">
      <c r="V39748" s="17"/>
    </row>
    <row r="39749" spans="22:22" x14ac:dyDescent="0.35">
      <c r="V39749" s="17"/>
    </row>
    <row r="39750" spans="22:22" x14ac:dyDescent="0.35">
      <c r="V39750" s="17"/>
    </row>
    <row r="39751" spans="22:22" x14ac:dyDescent="0.35">
      <c r="V39751" s="17"/>
    </row>
    <row r="39752" spans="22:22" x14ac:dyDescent="0.35">
      <c r="V39752" s="17"/>
    </row>
    <row r="39753" spans="22:22" x14ac:dyDescent="0.35">
      <c r="V39753" s="17"/>
    </row>
    <row r="39754" spans="22:22" x14ac:dyDescent="0.35">
      <c r="V39754" s="17"/>
    </row>
    <row r="39755" spans="22:22" x14ac:dyDescent="0.35">
      <c r="V39755" s="17"/>
    </row>
    <row r="39756" spans="22:22" x14ac:dyDescent="0.35">
      <c r="V39756" s="17"/>
    </row>
    <row r="39757" spans="22:22" x14ac:dyDescent="0.35">
      <c r="V39757" s="17"/>
    </row>
    <row r="39758" spans="22:22" x14ac:dyDescent="0.35">
      <c r="V39758" s="17"/>
    </row>
    <row r="39759" spans="22:22" x14ac:dyDescent="0.35">
      <c r="V39759" s="17"/>
    </row>
    <row r="39760" spans="22:22" x14ac:dyDescent="0.35">
      <c r="V39760" s="17"/>
    </row>
    <row r="39761" spans="22:22" x14ac:dyDescent="0.35">
      <c r="V39761" s="17"/>
    </row>
    <row r="39762" spans="22:22" x14ac:dyDescent="0.35">
      <c r="V39762" s="17"/>
    </row>
    <row r="39763" spans="22:22" x14ac:dyDescent="0.35">
      <c r="V39763" s="17"/>
    </row>
    <row r="39764" spans="22:22" x14ac:dyDescent="0.35">
      <c r="V39764" s="17"/>
    </row>
    <row r="39765" spans="22:22" x14ac:dyDescent="0.35">
      <c r="V39765" s="17"/>
    </row>
    <row r="39766" spans="22:22" x14ac:dyDescent="0.35">
      <c r="V39766" s="17"/>
    </row>
    <row r="39767" spans="22:22" x14ac:dyDescent="0.35">
      <c r="V39767" s="17"/>
    </row>
    <row r="39768" spans="22:22" x14ac:dyDescent="0.35">
      <c r="V39768" s="17"/>
    </row>
    <row r="39769" spans="22:22" x14ac:dyDescent="0.35">
      <c r="V39769" s="17"/>
    </row>
    <row r="39770" spans="22:22" x14ac:dyDescent="0.35">
      <c r="V39770" s="17"/>
    </row>
    <row r="39771" spans="22:22" x14ac:dyDescent="0.35">
      <c r="V39771" s="17"/>
    </row>
    <row r="39772" spans="22:22" x14ac:dyDescent="0.35">
      <c r="V39772" s="17"/>
    </row>
    <row r="39773" spans="22:22" x14ac:dyDescent="0.35">
      <c r="V39773" s="17"/>
    </row>
    <row r="39774" spans="22:22" x14ac:dyDescent="0.35">
      <c r="V39774" s="17"/>
    </row>
    <row r="39775" spans="22:22" x14ac:dyDescent="0.35">
      <c r="V39775" s="17"/>
    </row>
    <row r="39776" spans="22:22" x14ac:dyDescent="0.35">
      <c r="V39776" s="17"/>
    </row>
    <row r="39777" spans="22:22" x14ac:dyDescent="0.35">
      <c r="V39777" s="17"/>
    </row>
    <row r="39778" spans="22:22" x14ac:dyDescent="0.35">
      <c r="V39778" s="17"/>
    </row>
    <row r="39779" spans="22:22" x14ac:dyDescent="0.35">
      <c r="V39779" s="17"/>
    </row>
    <row r="39780" spans="22:22" x14ac:dyDescent="0.35">
      <c r="V39780" s="17"/>
    </row>
    <row r="39781" spans="22:22" x14ac:dyDescent="0.35">
      <c r="V39781" s="17"/>
    </row>
    <row r="39782" spans="22:22" x14ac:dyDescent="0.35">
      <c r="V39782" s="17"/>
    </row>
    <row r="39783" spans="22:22" x14ac:dyDescent="0.35">
      <c r="V39783" s="17"/>
    </row>
    <row r="39784" spans="22:22" x14ac:dyDescent="0.35">
      <c r="V39784" s="17"/>
    </row>
    <row r="39785" spans="22:22" x14ac:dyDescent="0.35">
      <c r="V39785" s="17"/>
    </row>
    <row r="39786" spans="22:22" x14ac:dyDescent="0.35">
      <c r="V39786" s="17"/>
    </row>
    <row r="39787" spans="22:22" x14ac:dyDescent="0.35">
      <c r="V39787" s="17"/>
    </row>
    <row r="39788" spans="22:22" x14ac:dyDescent="0.35">
      <c r="V39788" s="17"/>
    </row>
    <row r="39789" spans="22:22" x14ac:dyDescent="0.35">
      <c r="V39789" s="17"/>
    </row>
    <row r="39790" spans="22:22" x14ac:dyDescent="0.35">
      <c r="V39790" s="17"/>
    </row>
    <row r="39791" spans="22:22" x14ac:dyDescent="0.35">
      <c r="V39791" s="17"/>
    </row>
    <row r="39792" spans="22:22" x14ac:dyDescent="0.35">
      <c r="V39792" s="17"/>
    </row>
    <row r="39793" spans="22:22" x14ac:dyDescent="0.35">
      <c r="V39793" s="17"/>
    </row>
    <row r="39794" spans="22:22" x14ac:dyDescent="0.35">
      <c r="V39794" s="17"/>
    </row>
    <row r="39795" spans="22:22" x14ac:dyDescent="0.35">
      <c r="V39795" s="17"/>
    </row>
    <row r="39796" spans="22:22" x14ac:dyDescent="0.35">
      <c r="V39796" s="17"/>
    </row>
    <row r="39797" spans="22:22" x14ac:dyDescent="0.35">
      <c r="V39797" s="17"/>
    </row>
    <row r="39798" spans="22:22" x14ac:dyDescent="0.35">
      <c r="V39798" s="17"/>
    </row>
    <row r="39799" spans="22:22" x14ac:dyDescent="0.35">
      <c r="V39799" s="17"/>
    </row>
    <row r="39800" spans="22:22" x14ac:dyDescent="0.35">
      <c r="V39800" s="17"/>
    </row>
    <row r="39801" spans="22:22" x14ac:dyDescent="0.35">
      <c r="V39801" s="17"/>
    </row>
    <row r="39802" spans="22:22" x14ac:dyDescent="0.35">
      <c r="V39802" s="17"/>
    </row>
    <row r="39803" spans="22:22" x14ac:dyDescent="0.35">
      <c r="V39803" s="17"/>
    </row>
    <row r="39804" spans="22:22" x14ac:dyDescent="0.35">
      <c r="V39804" s="17"/>
    </row>
    <row r="39805" spans="22:22" x14ac:dyDescent="0.35">
      <c r="V39805" s="17"/>
    </row>
    <row r="39806" spans="22:22" x14ac:dyDescent="0.35">
      <c r="V39806" s="17"/>
    </row>
    <row r="39807" spans="22:22" x14ac:dyDescent="0.35">
      <c r="V39807" s="17"/>
    </row>
    <row r="39808" spans="22:22" x14ac:dyDescent="0.35">
      <c r="V39808" s="17"/>
    </row>
    <row r="39809" spans="22:22" x14ac:dyDescent="0.35">
      <c r="V39809" s="17"/>
    </row>
    <row r="39810" spans="22:22" x14ac:dyDescent="0.35">
      <c r="V39810" s="17"/>
    </row>
    <row r="39811" spans="22:22" x14ac:dyDescent="0.35">
      <c r="V39811" s="17"/>
    </row>
    <row r="39812" spans="22:22" x14ac:dyDescent="0.35">
      <c r="V39812" s="17"/>
    </row>
    <row r="39813" spans="22:22" x14ac:dyDescent="0.35">
      <c r="V39813" s="17"/>
    </row>
    <row r="39814" spans="22:22" x14ac:dyDescent="0.35">
      <c r="V39814" s="17"/>
    </row>
    <row r="39815" spans="22:22" x14ac:dyDescent="0.35">
      <c r="V39815" s="17"/>
    </row>
    <row r="39816" spans="22:22" x14ac:dyDescent="0.35">
      <c r="V39816" s="17"/>
    </row>
    <row r="39817" spans="22:22" x14ac:dyDescent="0.35">
      <c r="V39817" s="17"/>
    </row>
    <row r="39818" spans="22:22" x14ac:dyDescent="0.35">
      <c r="V39818" s="17"/>
    </row>
    <row r="39819" spans="22:22" x14ac:dyDescent="0.35">
      <c r="V39819" s="17"/>
    </row>
    <row r="39820" spans="22:22" x14ac:dyDescent="0.35">
      <c r="V39820" s="17"/>
    </row>
    <row r="39821" spans="22:22" x14ac:dyDescent="0.35">
      <c r="V39821" s="17"/>
    </row>
    <row r="39822" spans="22:22" x14ac:dyDescent="0.35">
      <c r="V39822" s="17"/>
    </row>
    <row r="39823" spans="22:22" x14ac:dyDescent="0.35">
      <c r="V39823" s="17"/>
    </row>
    <row r="39824" spans="22:22" x14ac:dyDescent="0.35">
      <c r="V39824" s="17"/>
    </row>
    <row r="39825" spans="22:22" x14ac:dyDescent="0.35">
      <c r="V39825" s="17"/>
    </row>
    <row r="39826" spans="22:22" x14ac:dyDescent="0.35">
      <c r="V39826" s="17"/>
    </row>
    <row r="39827" spans="22:22" x14ac:dyDescent="0.35">
      <c r="V39827" s="17"/>
    </row>
    <row r="39828" spans="22:22" x14ac:dyDescent="0.35">
      <c r="V39828" s="17"/>
    </row>
    <row r="39829" spans="22:22" x14ac:dyDescent="0.35">
      <c r="V39829" s="17"/>
    </row>
    <row r="39830" spans="22:22" x14ac:dyDescent="0.35">
      <c r="V39830" s="17"/>
    </row>
    <row r="39831" spans="22:22" x14ac:dyDescent="0.35">
      <c r="V39831" s="17"/>
    </row>
    <row r="39832" spans="22:22" x14ac:dyDescent="0.35">
      <c r="V39832" s="17"/>
    </row>
    <row r="39833" spans="22:22" x14ac:dyDescent="0.35">
      <c r="V39833" s="17"/>
    </row>
    <row r="39834" spans="22:22" x14ac:dyDescent="0.35">
      <c r="V39834" s="17"/>
    </row>
    <row r="39835" spans="22:22" x14ac:dyDescent="0.35">
      <c r="V39835" s="17"/>
    </row>
    <row r="39836" spans="22:22" x14ac:dyDescent="0.35">
      <c r="V39836" s="17"/>
    </row>
    <row r="39837" spans="22:22" x14ac:dyDescent="0.35">
      <c r="V39837" s="17"/>
    </row>
    <row r="39838" spans="22:22" x14ac:dyDescent="0.35">
      <c r="V39838" s="17"/>
    </row>
    <row r="39839" spans="22:22" x14ac:dyDescent="0.35">
      <c r="V39839" s="17"/>
    </row>
    <row r="39840" spans="22:22" x14ac:dyDescent="0.35">
      <c r="V39840" s="17"/>
    </row>
    <row r="39841" spans="22:22" x14ac:dyDescent="0.35">
      <c r="V39841" s="17"/>
    </row>
    <row r="39842" spans="22:22" x14ac:dyDescent="0.35">
      <c r="V39842" s="17"/>
    </row>
    <row r="39843" spans="22:22" x14ac:dyDescent="0.35">
      <c r="V39843" s="17"/>
    </row>
    <row r="39844" spans="22:22" x14ac:dyDescent="0.35">
      <c r="V39844" s="17"/>
    </row>
    <row r="39845" spans="22:22" x14ac:dyDescent="0.35">
      <c r="V39845" s="17"/>
    </row>
    <row r="39846" spans="22:22" x14ac:dyDescent="0.35">
      <c r="V39846" s="17"/>
    </row>
    <row r="39847" spans="22:22" x14ac:dyDescent="0.35">
      <c r="V39847" s="17"/>
    </row>
    <row r="39848" spans="22:22" x14ac:dyDescent="0.35">
      <c r="V39848" s="17"/>
    </row>
    <row r="39849" spans="22:22" x14ac:dyDescent="0.35">
      <c r="V39849" s="17"/>
    </row>
    <row r="39850" spans="22:22" x14ac:dyDescent="0.35">
      <c r="V39850" s="17"/>
    </row>
    <row r="39851" spans="22:22" x14ac:dyDescent="0.35">
      <c r="V39851" s="17"/>
    </row>
    <row r="39852" spans="22:22" x14ac:dyDescent="0.35">
      <c r="V39852" s="17"/>
    </row>
    <row r="39853" spans="22:22" x14ac:dyDescent="0.35">
      <c r="V39853" s="17"/>
    </row>
    <row r="39854" spans="22:22" x14ac:dyDescent="0.35">
      <c r="V39854" s="17"/>
    </row>
    <row r="39855" spans="22:22" x14ac:dyDescent="0.35">
      <c r="V39855" s="17"/>
    </row>
    <row r="39856" spans="22:22" x14ac:dyDescent="0.35">
      <c r="V39856" s="17"/>
    </row>
    <row r="39857" spans="22:22" x14ac:dyDescent="0.35">
      <c r="V39857" s="17"/>
    </row>
    <row r="39858" spans="22:22" x14ac:dyDescent="0.35">
      <c r="V39858" s="17"/>
    </row>
    <row r="39859" spans="22:22" x14ac:dyDescent="0.35">
      <c r="V39859" s="17"/>
    </row>
    <row r="39860" spans="22:22" x14ac:dyDescent="0.35">
      <c r="V39860" s="17"/>
    </row>
    <row r="39861" spans="22:22" x14ac:dyDescent="0.35">
      <c r="V39861" s="17"/>
    </row>
    <row r="39862" spans="22:22" x14ac:dyDescent="0.35">
      <c r="V39862" s="17"/>
    </row>
    <row r="39863" spans="22:22" x14ac:dyDescent="0.35">
      <c r="V39863" s="17"/>
    </row>
    <row r="39864" spans="22:22" x14ac:dyDescent="0.35">
      <c r="V39864" s="17"/>
    </row>
    <row r="39865" spans="22:22" x14ac:dyDescent="0.35">
      <c r="V39865" s="17"/>
    </row>
    <row r="39866" spans="22:22" x14ac:dyDescent="0.35">
      <c r="V39866" s="17"/>
    </row>
    <row r="39867" spans="22:22" x14ac:dyDescent="0.35">
      <c r="V39867" s="17"/>
    </row>
    <row r="39868" spans="22:22" x14ac:dyDescent="0.35">
      <c r="V39868" s="17"/>
    </row>
    <row r="39869" spans="22:22" x14ac:dyDescent="0.35">
      <c r="V39869" s="17"/>
    </row>
    <row r="39870" spans="22:22" x14ac:dyDescent="0.35">
      <c r="V39870" s="17"/>
    </row>
    <row r="39871" spans="22:22" x14ac:dyDescent="0.35">
      <c r="V39871" s="17"/>
    </row>
    <row r="39872" spans="22:22" x14ac:dyDescent="0.35">
      <c r="V39872" s="17"/>
    </row>
    <row r="39873" spans="22:22" x14ac:dyDescent="0.35">
      <c r="V39873" s="17"/>
    </row>
    <row r="39874" spans="22:22" x14ac:dyDescent="0.35">
      <c r="V39874" s="17"/>
    </row>
    <row r="39875" spans="22:22" x14ac:dyDescent="0.35">
      <c r="V39875" s="17"/>
    </row>
    <row r="39876" spans="22:22" x14ac:dyDescent="0.35">
      <c r="V39876" s="17"/>
    </row>
    <row r="39877" spans="22:22" x14ac:dyDescent="0.35">
      <c r="V39877" s="17"/>
    </row>
    <row r="39878" spans="22:22" x14ac:dyDescent="0.35">
      <c r="V39878" s="17"/>
    </row>
    <row r="39879" spans="22:22" x14ac:dyDescent="0.35">
      <c r="V39879" s="17"/>
    </row>
    <row r="39880" spans="22:22" x14ac:dyDescent="0.35">
      <c r="V39880" s="17"/>
    </row>
    <row r="39881" spans="22:22" x14ac:dyDescent="0.35">
      <c r="V39881" s="17"/>
    </row>
    <row r="39882" spans="22:22" x14ac:dyDescent="0.35">
      <c r="V39882" s="17"/>
    </row>
    <row r="39883" spans="22:22" x14ac:dyDescent="0.35">
      <c r="V39883" s="17"/>
    </row>
    <row r="39884" spans="22:22" x14ac:dyDescent="0.35">
      <c r="V39884" s="17"/>
    </row>
    <row r="39885" spans="22:22" x14ac:dyDescent="0.35">
      <c r="V39885" s="17"/>
    </row>
    <row r="39886" spans="22:22" x14ac:dyDescent="0.35">
      <c r="V39886" s="17"/>
    </row>
    <row r="39887" spans="22:22" x14ac:dyDescent="0.35">
      <c r="V39887" s="17"/>
    </row>
    <row r="39888" spans="22:22" x14ac:dyDescent="0.35">
      <c r="V39888" s="17"/>
    </row>
    <row r="39889" spans="22:22" x14ac:dyDescent="0.35">
      <c r="V39889" s="17"/>
    </row>
    <row r="39890" spans="22:22" x14ac:dyDescent="0.35">
      <c r="V39890" s="17"/>
    </row>
    <row r="39891" spans="22:22" x14ac:dyDescent="0.35">
      <c r="V39891" s="17"/>
    </row>
    <row r="39892" spans="22:22" x14ac:dyDescent="0.35">
      <c r="V39892" s="17"/>
    </row>
    <row r="39893" spans="22:22" x14ac:dyDescent="0.35">
      <c r="V39893" s="17"/>
    </row>
    <row r="39894" spans="22:22" x14ac:dyDescent="0.35">
      <c r="V39894" s="17"/>
    </row>
    <row r="39895" spans="22:22" x14ac:dyDescent="0.35">
      <c r="V39895" s="17"/>
    </row>
    <row r="39896" spans="22:22" x14ac:dyDescent="0.35">
      <c r="V39896" s="17"/>
    </row>
    <row r="39897" spans="22:22" x14ac:dyDescent="0.35">
      <c r="V39897" s="17"/>
    </row>
    <row r="39898" spans="22:22" x14ac:dyDescent="0.35">
      <c r="V39898" s="17"/>
    </row>
    <row r="39899" spans="22:22" x14ac:dyDescent="0.35">
      <c r="V39899" s="17"/>
    </row>
    <row r="39900" spans="22:22" x14ac:dyDescent="0.35">
      <c r="V39900" s="17"/>
    </row>
    <row r="39901" spans="22:22" x14ac:dyDescent="0.35">
      <c r="V39901" s="17"/>
    </row>
    <row r="39902" spans="22:22" x14ac:dyDescent="0.35">
      <c r="V39902" s="17"/>
    </row>
    <row r="39903" spans="22:22" x14ac:dyDescent="0.35">
      <c r="V39903" s="17"/>
    </row>
    <row r="39904" spans="22:22" x14ac:dyDescent="0.35">
      <c r="V39904" s="17"/>
    </row>
    <row r="39905" spans="22:22" x14ac:dyDescent="0.35">
      <c r="V39905" s="17"/>
    </row>
    <row r="39906" spans="22:22" x14ac:dyDescent="0.35">
      <c r="V39906" s="17"/>
    </row>
    <row r="39907" spans="22:22" x14ac:dyDescent="0.35">
      <c r="V39907" s="17"/>
    </row>
    <row r="39908" spans="22:22" x14ac:dyDescent="0.35">
      <c r="V39908" s="17"/>
    </row>
    <row r="39909" spans="22:22" x14ac:dyDescent="0.35">
      <c r="V39909" s="17"/>
    </row>
    <row r="39910" spans="22:22" x14ac:dyDescent="0.35">
      <c r="V39910" s="17"/>
    </row>
    <row r="39911" spans="22:22" x14ac:dyDescent="0.35">
      <c r="V39911" s="17"/>
    </row>
    <row r="39912" spans="22:22" x14ac:dyDescent="0.35">
      <c r="V39912" s="17"/>
    </row>
    <row r="39913" spans="22:22" x14ac:dyDescent="0.35">
      <c r="V39913" s="17"/>
    </row>
    <row r="39914" spans="22:22" x14ac:dyDescent="0.35">
      <c r="V39914" s="17"/>
    </row>
    <row r="39915" spans="22:22" x14ac:dyDescent="0.35">
      <c r="V39915" s="17"/>
    </row>
    <row r="39916" spans="22:22" x14ac:dyDescent="0.35">
      <c r="V39916" s="17"/>
    </row>
    <row r="39917" spans="22:22" x14ac:dyDescent="0.35">
      <c r="V39917" s="17"/>
    </row>
    <row r="39918" spans="22:22" x14ac:dyDescent="0.35">
      <c r="V39918" s="17"/>
    </row>
    <row r="39919" spans="22:22" x14ac:dyDescent="0.35">
      <c r="V39919" s="17"/>
    </row>
    <row r="39920" spans="22:22" x14ac:dyDescent="0.35">
      <c r="V39920" s="17"/>
    </row>
    <row r="39921" spans="22:22" x14ac:dyDescent="0.35">
      <c r="V39921" s="17"/>
    </row>
    <row r="39922" spans="22:22" x14ac:dyDescent="0.35">
      <c r="V39922" s="17"/>
    </row>
    <row r="39923" spans="22:22" x14ac:dyDescent="0.35">
      <c r="V39923" s="17"/>
    </row>
    <row r="39924" spans="22:22" x14ac:dyDescent="0.35">
      <c r="V39924" s="17"/>
    </row>
    <row r="39925" spans="22:22" x14ac:dyDescent="0.35">
      <c r="V39925" s="17"/>
    </row>
    <row r="39926" spans="22:22" x14ac:dyDescent="0.35">
      <c r="V39926" s="17"/>
    </row>
    <row r="39927" spans="22:22" x14ac:dyDescent="0.35">
      <c r="V39927" s="17"/>
    </row>
    <row r="39928" spans="22:22" x14ac:dyDescent="0.35">
      <c r="V39928" s="17"/>
    </row>
    <row r="39929" spans="22:22" x14ac:dyDescent="0.35">
      <c r="V39929" s="17"/>
    </row>
    <row r="39930" spans="22:22" x14ac:dyDescent="0.35">
      <c r="V39930" s="17"/>
    </row>
    <row r="39931" spans="22:22" x14ac:dyDescent="0.35">
      <c r="V39931" s="17"/>
    </row>
    <row r="39932" spans="22:22" x14ac:dyDescent="0.35">
      <c r="V39932" s="17"/>
    </row>
    <row r="39933" spans="22:22" x14ac:dyDescent="0.35">
      <c r="V39933" s="17"/>
    </row>
    <row r="39934" spans="22:22" x14ac:dyDescent="0.35">
      <c r="V39934" s="17"/>
    </row>
    <row r="39935" spans="22:22" x14ac:dyDescent="0.35">
      <c r="V39935" s="17"/>
    </row>
    <row r="39936" spans="22:22" x14ac:dyDescent="0.35">
      <c r="V39936" s="17"/>
    </row>
    <row r="39937" spans="22:22" x14ac:dyDescent="0.35">
      <c r="V39937" s="17"/>
    </row>
    <row r="39938" spans="22:22" x14ac:dyDescent="0.35">
      <c r="V39938" s="17"/>
    </row>
    <row r="39939" spans="22:22" x14ac:dyDescent="0.35">
      <c r="V39939" s="17"/>
    </row>
    <row r="39940" spans="22:22" x14ac:dyDescent="0.35">
      <c r="V39940" s="17"/>
    </row>
    <row r="39941" spans="22:22" x14ac:dyDescent="0.35">
      <c r="V39941" s="17"/>
    </row>
    <row r="39942" spans="22:22" x14ac:dyDescent="0.35">
      <c r="V39942" s="17"/>
    </row>
    <row r="39943" spans="22:22" x14ac:dyDescent="0.35">
      <c r="V39943" s="17"/>
    </row>
    <row r="39944" spans="22:22" x14ac:dyDescent="0.35">
      <c r="V39944" s="17"/>
    </row>
    <row r="39945" spans="22:22" x14ac:dyDescent="0.35">
      <c r="V39945" s="17"/>
    </row>
    <row r="39946" spans="22:22" x14ac:dyDescent="0.35">
      <c r="V39946" s="17"/>
    </row>
    <row r="39947" spans="22:22" x14ac:dyDescent="0.35">
      <c r="V39947" s="17"/>
    </row>
    <row r="39948" spans="22:22" x14ac:dyDescent="0.35">
      <c r="V39948" s="17"/>
    </row>
    <row r="39949" spans="22:22" x14ac:dyDescent="0.35">
      <c r="V39949" s="17"/>
    </row>
    <row r="39950" spans="22:22" x14ac:dyDescent="0.35">
      <c r="V39950" s="17"/>
    </row>
    <row r="39951" spans="22:22" x14ac:dyDescent="0.35">
      <c r="V39951" s="17"/>
    </row>
    <row r="39952" spans="22:22" x14ac:dyDescent="0.35">
      <c r="V39952" s="17"/>
    </row>
    <row r="39953" spans="22:22" x14ac:dyDescent="0.35">
      <c r="V39953" s="17"/>
    </row>
    <row r="39954" spans="22:22" x14ac:dyDescent="0.35">
      <c r="V39954" s="17"/>
    </row>
    <row r="39955" spans="22:22" x14ac:dyDescent="0.35">
      <c r="V39955" s="17"/>
    </row>
    <row r="39956" spans="22:22" x14ac:dyDescent="0.35">
      <c r="V39956" s="17"/>
    </row>
    <row r="39957" spans="22:22" x14ac:dyDescent="0.35">
      <c r="V39957" s="17"/>
    </row>
    <row r="39958" spans="22:22" x14ac:dyDescent="0.35">
      <c r="V39958" s="17"/>
    </row>
    <row r="39959" spans="22:22" x14ac:dyDescent="0.35">
      <c r="V39959" s="17"/>
    </row>
    <row r="39960" spans="22:22" x14ac:dyDescent="0.35">
      <c r="V39960" s="17"/>
    </row>
    <row r="39961" spans="22:22" x14ac:dyDescent="0.35">
      <c r="V39961" s="17"/>
    </row>
    <row r="39962" spans="22:22" x14ac:dyDescent="0.35">
      <c r="V39962" s="17"/>
    </row>
    <row r="39963" spans="22:22" x14ac:dyDescent="0.35">
      <c r="V39963" s="17"/>
    </row>
    <row r="39964" spans="22:22" x14ac:dyDescent="0.35">
      <c r="V39964" s="17"/>
    </row>
    <row r="39965" spans="22:22" x14ac:dyDescent="0.35">
      <c r="V39965" s="17"/>
    </row>
    <row r="39966" spans="22:22" x14ac:dyDescent="0.35">
      <c r="V39966" s="17"/>
    </row>
    <row r="39967" spans="22:22" x14ac:dyDescent="0.35">
      <c r="V39967" s="17"/>
    </row>
    <row r="39968" spans="22:22" x14ac:dyDescent="0.35">
      <c r="V39968" s="17"/>
    </row>
    <row r="39969" spans="22:22" x14ac:dyDescent="0.35">
      <c r="V39969" s="17"/>
    </row>
    <row r="39970" spans="22:22" x14ac:dyDescent="0.35">
      <c r="V39970" s="17"/>
    </row>
    <row r="39971" spans="22:22" x14ac:dyDescent="0.35">
      <c r="V39971" s="17"/>
    </row>
    <row r="39972" spans="22:22" x14ac:dyDescent="0.35">
      <c r="V39972" s="17"/>
    </row>
    <row r="39973" spans="22:22" x14ac:dyDescent="0.35">
      <c r="V39973" s="17"/>
    </row>
    <row r="39974" spans="22:22" x14ac:dyDescent="0.35">
      <c r="V39974" s="17"/>
    </row>
    <row r="39975" spans="22:22" x14ac:dyDescent="0.35">
      <c r="V39975" s="17"/>
    </row>
    <row r="39976" spans="22:22" x14ac:dyDescent="0.35">
      <c r="V39976" s="17"/>
    </row>
    <row r="39977" spans="22:22" x14ac:dyDescent="0.35">
      <c r="V39977" s="17"/>
    </row>
    <row r="39978" spans="22:22" x14ac:dyDescent="0.35">
      <c r="V39978" s="17"/>
    </row>
    <row r="39979" spans="22:22" x14ac:dyDescent="0.35">
      <c r="V39979" s="17"/>
    </row>
    <row r="39980" spans="22:22" x14ac:dyDescent="0.35">
      <c r="V39980" s="17"/>
    </row>
    <row r="39981" spans="22:22" x14ac:dyDescent="0.35">
      <c r="V39981" s="17"/>
    </row>
    <row r="39982" spans="22:22" x14ac:dyDescent="0.35">
      <c r="V39982" s="17"/>
    </row>
    <row r="39983" spans="22:22" x14ac:dyDescent="0.35">
      <c r="V39983" s="17"/>
    </row>
    <row r="39984" spans="22:22" x14ac:dyDescent="0.35">
      <c r="V39984" s="17"/>
    </row>
    <row r="39985" spans="22:22" x14ac:dyDescent="0.35">
      <c r="V39985" s="17"/>
    </row>
    <row r="39986" spans="22:22" x14ac:dyDescent="0.35">
      <c r="V39986" s="17"/>
    </row>
    <row r="39987" spans="22:22" x14ac:dyDescent="0.35">
      <c r="V39987" s="17"/>
    </row>
    <row r="39988" spans="22:22" x14ac:dyDescent="0.35">
      <c r="V39988" s="17"/>
    </row>
    <row r="39989" spans="22:22" x14ac:dyDescent="0.35">
      <c r="V39989" s="17"/>
    </row>
    <row r="39990" spans="22:22" x14ac:dyDescent="0.35">
      <c r="V39990" s="17"/>
    </row>
    <row r="39991" spans="22:22" x14ac:dyDescent="0.35">
      <c r="V39991" s="17"/>
    </row>
    <row r="39992" spans="22:22" x14ac:dyDescent="0.35">
      <c r="V39992" s="17"/>
    </row>
    <row r="39993" spans="22:22" x14ac:dyDescent="0.35">
      <c r="V39993" s="17"/>
    </row>
    <row r="39994" spans="22:22" x14ac:dyDescent="0.35">
      <c r="V39994" s="17"/>
    </row>
    <row r="39995" spans="22:22" x14ac:dyDescent="0.35">
      <c r="V39995" s="17"/>
    </row>
    <row r="39996" spans="22:22" x14ac:dyDescent="0.35">
      <c r="V39996" s="17"/>
    </row>
    <row r="39997" spans="22:22" x14ac:dyDescent="0.35">
      <c r="V39997" s="17"/>
    </row>
    <row r="39998" spans="22:22" x14ac:dyDescent="0.35">
      <c r="V39998" s="17"/>
    </row>
    <row r="39999" spans="22:22" x14ac:dyDescent="0.35">
      <c r="V39999" s="17"/>
    </row>
    <row r="40000" spans="22:22" x14ac:dyDescent="0.35">
      <c r="V40000" s="17"/>
    </row>
    <row r="40001" spans="22:22" x14ac:dyDescent="0.35">
      <c r="V40001" s="17"/>
    </row>
    <row r="40002" spans="22:22" x14ac:dyDescent="0.35">
      <c r="V40002" s="17"/>
    </row>
    <row r="40003" spans="22:22" x14ac:dyDescent="0.35">
      <c r="V40003" s="17"/>
    </row>
    <row r="40004" spans="22:22" x14ac:dyDescent="0.35">
      <c r="V40004" s="17"/>
    </row>
    <row r="40005" spans="22:22" x14ac:dyDescent="0.35">
      <c r="V40005" s="17"/>
    </row>
    <row r="40006" spans="22:22" x14ac:dyDescent="0.35">
      <c r="V40006" s="17"/>
    </row>
    <row r="40007" spans="22:22" x14ac:dyDescent="0.35">
      <c r="V40007" s="17"/>
    </row>
    <row r="40008" spans="22:22" x14ac:dyDescent="0.35">
      <c r="V40008" s="17"/>
    </row>
    <row r="40009" spans="22:22" x14ac:dyDescent="0.35">
      <c r="V40009" s="17"/>
    </row>
    <row r="40010" spans="22:22" x14ac:dyDescent="0.35">
      <c r="V40010" s="17"/>
    </row>
    <row r="40011" spans="22:22" x14ac:dyDescent="0.35">
      <c r="V40011" s="17"/>
    </row>
    <row r="40012" spans="22:22" x14ac:dyDescent="0.35">
      <c r="V40012" s="17"/>
    </row>
    <row r="40013" spans="22:22" x14ac:dyDescent="0.35">
      <c r="V40013" s="17"/>
    </row>
    <row r="40014" spans="22:22" x14ac:dyDescent="0.35">
      <c r="V40014" s="17"/>
    </row>
    <row r="40015" spans="22:22" x14ac:dyDescent="0.35">
      <c r="V40015" s="17"/>
    </row>
    <row r="40016" spans="22:22" x14ac:dyDescent="0.35">
      <c r="V40016" s="17"/>
    </row>
    <row r="40017" spans="22:22" x14ac:dyDescent="0.35">
      <c r="V40017" s="17"/>
    </row>
    <row r="40018" spans="22:22" x14ac:dyDescent="0.35">
      <c r="V40018" s="17"/>
    </row>
    <row r="40019" spans="22:22" x14ac:dyDescent="0.35">
      <c r="V40019" s="17"/>
    </row>
    <row r="40020" spans="22:22" x14ac:dyDescent="0.35">
      <c r="V40020" s="17"/>
    </row>
    <row r="40021" spans="22:22" x14ac:dyDescent="0.35">
      <c r="V40021" s="17"/>
    </row>
    <row r="40022" spans="22:22" x14ac:dyDescent="0.35">
      <c r="V40022" s="17"/>
    </row>
    <row r="40023" spans="22:22" x14ac:dyDescent="0.35">
      <c r="V40023" s="17"/>
    </row>
    <row r="40024" spans="22:22" x14ac:dyDescent="0.35">
      <c r="V40024" s="17"/>
    </row>
    <row r="40025" spans="22:22" x14ac:dyDescent="0.35">
      <c r="V40025" s="17"/>
    </row>
    <row r="40026" spans="22:22" x14ac:dyDescent="0.35">
      <c r="V40026" s="17"/>
    </row>
    <row r="40027" spans="22:22" x14ac:dyDescent="0.35">
      <c r="V40027" s="17"/>
    </row>
    <row r="40028" spans="22:22" x14ac:dyDescent="0.35">
      <c r="V40028" s="17"/>
    </row>
    <row r="40029" spans="22:22" x14ac:dyDescent="0.35">
      <c r="V40029" s="17"/>
    </row>
    <row r="40030" spans="22:22" x14ac:dyDescent="0.35">
      <c r="V40030" s="17"/>
    </row>
    <row r="40031" spans="22:22" x14ac:dyDescent="0.35">
      <c r="V40031" s="17"/>
    </row>
    <row r="40032" spans="22:22" x14ac:dyDescent="0.35">
      <c r="V40032" s="17"/>
    </row>
    <row r="40033" spans="22:22" x14ac:dyDescent="0.35">
      <c r="V40033" s="17"/>
    </row>
    <row r="40034" spans="22:22" x14ac:dyDescent="0.35">
      <c r="V40034" s="17"/>
    </row>
    <row r="40035" spans="22:22" x14ac:dyDescent="0.35">
      <c r="V40035" s="17"/>
    </row>
    <row r="40036" spans="22:22" x14ac:dyDescent="0.35">
      <c r="V40036" s="17"/>
    </row>
    <row r="40037" spans="22:22" x14ac:dyDescent="0.35">
      <c r="V40037" s="17"/>
    </row>
    <row r="40038" spans="22:22" x14ac:dyDescent="0.35">
      <c r="V40038" s="17"/>
    </row>
    <row r="40039" spans="22:22" x14ac:dyDescent="0.35">
      <c r="V40039" s="17"/>
    </row>
    <row r="40040" spans="22:22" x14ac:dyDescent="0.35">
      <c r="V40040" s="17"/>
    </row>
    <row r="40041" spans="22:22" x14ac:dyDescent="0.35">
      <c r="V40041" s="17"/>
    </row>
    <row r="40042" spans="22:22" x14ac:dyDescent="0.35">
      <c r="V40042" s="17"/>
    </row>
    <row r="40043" spans="22:22" x14ac:dyDescent="0.35">
      <c r="V40043" s="17"/>
    </row>
    <row r="40044" spans="22:22" x14ac:dyDescent="0.35">
      <c r="V40044" s="17"/>
    </row>
    <row r="40045" spans="22:22" x14ac:dyDescent="0.35">
      <c r="V40045" s="17"/>
    </row>
    <row r="40046" spans="22:22" x14ac:dyDescent="0.35">
      <c r="V40046" s="17"/>
    </row>
    <row r="40047" spans="22:22" x14ac:dyDescent="0.35">
      <c r="V40047" s="17"/>
    </row>
    <row r="40048" spans="22:22" x14ac:dyDescent="0.35">
      <c r="V40048" s="17"/>
    </row>
    <row r="40049" spans="22:22" x14ac:dyDescent="0.35">
      <c r="V40049" s="17"/>
    </row>
    <row r="40050" spans="22:22" x14ac:dyDescent="0.35">
      <c r="V40050" s="17"/>
    </row>
    <row r="40051" spans="22:22" x14ac:dyDescent="0.35">
      <c r="V40051" s="17"/>
    </row>
    <row r="40052" spans="22:22" x14ac:dyDescent="0.35">
      <c r="V40052" s="17"/>
    </row>
    <row r="40053" spans="22:22" x14ac:dyDescent="0.35">
      <c r="V40053" s="17"/>
    </row>
    <row r="40054" spans="22:22" x14ac:dyDescent="0.35">
      <c r="V40054" s="17"/>
    </row>
    <row r="40055" spans="22:22" x14ac:dyDescent="0.35">
      <c r="V40055" s="17"/>
    </row>
    <row r="40056" spans="22:22" x14ac:dyDescent="0.35">
      <c r="V40056" s="17"/>
    </row>
    <row r="40057" spans="22:22" x14ac:dyDescent="0.35">
      <c r="V40057" s="17"/>
    </row>
    <row r="40058" spans="22:22" x14ac:dyDescent="0.35">
      <c r="V40058" s="17"/>
    </row>
    <row r="40059" spans="22:22" x14ac:dyDescent="0.35">
      <c r="V40059" s="17"/>
    </row>
    <row r="40060" spans="22:22" x14ac:dyDescent="0.35">
      <c r="V40060" s="17"/>
    </row>
    <row r="40061" spans="22:22" x14ac:dyDescent="0.35">
      <c r="V40061" s="17"/>
    </row>
    <row r="40062" spans="22:22" x14ac:dyDescent="0.35">
      <c r="V40062" s="17"/>
    </row>
    <row r="40063" spans="22:22" x14ac:dyDescent="0.35">
      <c r="V40063" s="17"/>
    </row>
    <row r="40064" spans="22:22" x14ac:dyDescent="0.35">
      <c r="V40064" s="17"/>
    </row>
    <row r="40065" spans="22:22" x14ac:dyDescent="0.35">
      <c r="V40065" s="17"/>
    </row>
    <row r="40066" spans="22:22" x14ac:dyDescent="0.35">
      <c r="V40066" s="17"/>
    </row>
    <row r="40067" spans="22:22" x14ac:dyDescent="0.35">
      <c r="V40067" s="17"/>
    </row>
    <row r="40068" spans="22:22" x14ac:dyDescent="0.35">
      <c r="V40068" s="17"/>
    </row>
    <row r="40069" spans="22:22" x14ac:dyDescent="0.35">
      <c r="V40069" s="17"/>
    </row>
    <row r="40070" spans="22:22" x14ac:dyDescent="0.35">
      <c r="V40070" s="17"/>
    </row>
    <row r="40071" spans="22:22" x14ac:dyDescent="0.35">
      <c r="V40071" s="17"/>
    </row>
    <row r="40072" spans="22:22" x14ac:dyDescent="0.35">
      <c r="V40072" s="17"/>
    </row>
    <row r="40073" spans="22:22" x14ac:dyDescent="0.35">
      <c r="V40073" s="17"/>
    </row>
    <row r="40074" spans="22:22" x14ac:dyDescent="0.35">
      <c r="V40074" s="17"/>
    </row>
    <row r="40075" spans="22:22" x14ac:dyDescent="0.35">
      <c r="V40075" s="17"/>
    </row>
    <row r="40076" spans="22:22" x14ac:dyDescent="0.35">
      <c r="V40076" s="17"/>
    </row>
    <row r="40077" spans="22:22" x14ac:dyDescent="0.35">
      <c r="V40077" s="17"/>
    </row>
    <row r="40078" spans="22:22" x14ac:dyDescent="0.35">
      <c r="V40078" s="17"/>
    </row>
    <row r="40079" spans="22:22" x14ac:dyDescent="0.35">
      <c r="V40079" s="17"/>
    </row>
    <row r="40080" spans="22:22" x14ac:dyDescent="0.35">
      <c r="V40080" s="17"/>
    </row>
    <row r="40081" spans="22:22" x14ac:dyDescent="0.35">
      <c r="V40081" s="17"/>
    </row>
    <row r="40082" spans="22:22" x14ac:dyDescent="0.35">
      <c r="V40082" s="17"/>
    </row>
    <row r="40083" spans="22:22" x14ac:dyDescent="0.35">
      <c r="V40083" s="17"/>
    </row>
    <row r="40084" spans="22:22" x14ac:dyDescent="0.35">
      <c r="V40084" s="17"/>
    </row>
    <row r="40085" spans="22:22" x14ac:dyDescent="0.35">
      <c r="V40085" s="17"/>
    </row>
    <row r="40086" spans="22:22" x14ac:dyDescent="0.35">
      <c r="V40086" s="17"/>
    </row>
    <row r="40087" spans="22:22" x14ac:dyDescent="0.35">
      <c r="V40087" s="17"/>
    </row>
    <row r="40088" spans="22:22" x14ac:dyDescent="0.35">
      <c r="V40088" s="17"/>
    </row>
    <row r="40089" spans="22:22" x14ac:dyDescent="0.35">
      <c r="V40089" s="17"/>
    </row>
    <row r="40090" spans="22:22" x14ac:dyDescent="0.35">
      <c r="V40090" s="17"/>
    </row>
    <row r="40091" spans="22:22" x14ac:dyDescent="0.35">
      <c r="V40091" s="17"/>
    </row>
    <row r="40092" spans="22:22" x14ac:dyDescent="0.35">
      <c r="V40092" s="17"/>
    </row>
    <row r="40093" spans="22:22" x14ac:dyDescent="0.35">
      <c r="V40093" s="17"/>
    </row>
    <row r="40094" spans="22:22" x14ac:dyDescent="0.35">
      <c r="V40094" s="17"/>
    </row>
    <row r="40095" spans="22:22" x14ac:dyDescent="0.35">
      <c r="V40095" s="17"/>
    </row>
    <row r="40096" spans="22:22" x14ac:dyDescent="0.35">
      <c r="V40096" s="17"/>
    </row>
    <row r="40097" spans="22:22" x14ac:dyDescent="0.35">
      <c r="V40097" s="17"/>
    </row>
    <row r="40098" spans="22:22" x14ac:dyDescent="0.35">
      <c r="V40098" s="17"/>
    </row>
    <row r="40099" spans="22:22" x14ac:dyDescent="0.35">
      <c r="V40099" s="17"/>
    </row>
    <row r="40100" spans="22:22" x14ac:dyDescent="0.35">
      <c r="V40100" s="17"/>
    </row>
    <row r="40101" spans="22:22" x14ac:dyDescent="0.35">
      <c r="V40101" s="17"/>
    </row>
    <row r="40102" spans="22:22" x14ac:dyDescent="0.35">
      <c r="V40102" s="17"/>
    </row>
    <row r="40103" spans="22:22" x14ac:dyDescent="0.35">
      <c r="V40103" s="17"/>
    </row>
    <row r="40104" spans="22:22" x14ac:dyDescent="0.35">
      <c r="V40104" s="17"/>
    </row>
    <row r="40105" spans="22:22" x14ac:dyDescent="0.35">
      <c r="V40105" s="17"/>
    </row>
    <row r="40106" spans="22:22" x14ac:dyDescent="0.35">
      <c r="V40106" s="17"/>
    </row>
    <row r="40107" spans="22:22" x14ac:dyDescent="0.35">
      <c r="V40107" s="17"/>
    </row>
    <row r="40108" spans="22:22" x14ac:dyDescent="0.35">
      <c r="V40108" s="17"/>
    </row>
    <row r="40109" spans="22:22" x14ac:dyDescent="0.35">
      <c r="V40109" s="17"/>
    </row>
    <row r="40110" spans="22:22" x14ac:dyDescent="0.35">
      <c r="V40110" s="17"/>
    </row>
    <row r="40111" spans="22:22" x14ac:dyDescent="0.35">
      <c r="V40111" s="17"/>
    </row>
    <row r="40112" spans="22:22" x14ac:dyDescent="0.35">
      <c r="V40112" s="17"/>
    </row>
    <row r="40113" spans="22:22" x14ac:dyDescent="0.35">
      <c r="V40113" s="17"/>
    </row>
    <row r="40114" spans="22:22" x14ac:dyDescent="0.35">
      <c r="V40114" s="17"/>
    </row>
    <row r="40115" spans="22:22" x14ac:dyDescent="0.35">
      <c r="V40115" s="17"/>
    </row>
    <row r="40116" spans="22:22" x14ac:dyDescent="0.35">
      <c r="V40116" s="17"/>
    </row>
    <row r="40117" spans="22:22" x14ac:dyDescent="0.35">
      <c r="V40117" s="17"/>
    </row>
    <row r="40118" spans="22:22" x14ac:dyDescent="0.35">
      <c r="V40118" s="17"/>
    </row>
    <row r="40119" spans="22:22" x14ac:dyDescent="0.35">
      <c r="V40119" s="17"/>
    </row>
    <row r="40120" spans="22:22" x14ac:dyDescent="0.35">
      <c r="V40120" s="17"/>
    </row>
    <row r="40121" spans="22:22" x14ac:dyDescent="0.35">
      <c r="V40121" s="17"/>
    </row>
    <row r="40122" spans="22:22" x14ac:dyDescent="0.35">
      <c r="V40122" s="17"/>
    </row>
    <row r="40123" spans="22:22" x14ac:dyDescent="0.35">
      <c r="V40123" s="17"/>
    </row>
    <row r="40124" spans="22:22" x14ac:dyDescent="0.35">
      <c r="V40124" s="17"/>
    </row>
    <row r="40125" spans="22:22" x14ac:dyDescent="0.35">
      <c r="V40125" s="17"/>
    </row>
    <row r="40126" spans="22:22" x14ac:dyDescent="0.35">
      <c r="V40126" s="17"/>
    </row>
    <row r="40127" spans="22:22" x14ac:dyDescent="0.35">
      <c r="V40127" s="17"/>
    </row>
    <row r="40128" spans="22:22" x14ac:dyDescent="0.35">
      <c r="V40128" s="17"/>
    </row>
    <row r="40129" spans="22:22" x14ac:dyDescent="0.35">
      <c r="V40129" s="17"/>
    </row>
    <row r="40130" spans="22:22" x14ac:dyDescent="0.35">
      <c r="V40130" s="17"/>
    </row>
    <row r="40131" spans="22:22" x14ac:dyDescent="0.35">
      <c r="V40131" s="17"/>
    </row>
    <row r="40132" spans="22:22" x14ac:dyDescent="0.35">
      <c r="V40132" s="17"/>
    </row>
    <row r="40133" spans="22:22" x14ac:dyDescent="0.35">
      <c r="V40133" s="17"/>
    </row>
    <row r="40134" spans="22:22" x14ac:dyDescent="0.35">
      <c r="V40134" s="17"/>
    </row>
    <row r="40135" spans="22:22" x14ac:dyDescent="0.35">
      <c r="V40135" s="17"/>
    </row>
    <row r="40136" spans="22:22" x14ac:dyDescent="0.35">
      <c r="V40136" s="17"/>
    </row>
    <row r="40137" spans="22:22" x14ac:dyDescent="0.35">
      <c r="V40137" s="17"/>
    </row>
    <row r="40138" spans="22:22" x14ac:dyDescent="0.35">
      <c r="V40138" s="17"/>
    </row>
    <row r="40139" spans="22:22" x14ac:dyDescent="0.35">
      <c r="V40139" s="17"/>
    </row>
    <row r="40140" spans="22:22" x14ac:dyDescent="0.35">
      <c r="V40140" s="17"/>
    </row>
    <row r="40141" spans="22:22" x14ac:dyDescent="0.35">
      <c r="V40141" s="17"/>
    </row>
    <row r="40142" spans="22:22" x14ac:dyDescent="0.35">
      <c r="V40142" s="17"/>
    </row>
    <row r="40143" spans="22:22" x14ac:dyDescent="0.35">
      <c r="V40143" s="17"/>
    </row>
    <row r="40144" spans="22:22" x14ac:dyDescent="0.35">
      <c r="V40144" s="17"/>
    </row>
    <row r="40145" spans="22:22" x14ac:dyDescent="0.35">
      <c r="V40145" s="17"/>
    </row>
    <row r="40146" spans="22:22" x14ac:dyDescent="0.35">
      <c r="V40146" s="17"/>
    </row>
    <row r="40147" spans="22:22" x14ac:dyDescent="0.35">
      <c r="V40147" s="17"/>
    </row>
    <row r="40148" spans="22:22" x14ac:dyDescent="0.35">
      <c r="V40148" s="17"/>
    </row>
    <row r="40149" spans="22:22" x14ac:dyDescent="0.35">
      <c r="V40149" s="17"/>
    </row>
    <row r="40150" spans="22:22" x14ac:dyDescent="0.35">
      <c r="V40150" s="17"/>
    </row>
    <row r="40151" spans="22:22" x14ac:dyDescent="0.35">
      <c r="V40151" s="17"/>
    </row>
    <row r="40152" spans="22:22" x14ac:dyDescent="0.35">
      <c r="V40152" s="17"/>
    </row>
    <row r="40153" spans="22:22" x14ac:dyDescent="0.35">
      <c r="V40153" s="17"/>
    </row>
    <row r="40154" spans="22:22" x14ac:dyDescent="0.35">
      <c r="V40154" s="17"/>
    </row>
    <row r="40155" spans="22:22" x14ac:dyDescent="0.35">
      <c r="V40155" s="17"/>
    </row>
    <row r="40156" spans="22:22" x14ac:dyDescent="0.35">
      <c r="V40156" s="17"/>
    </row>
    <row r="40157" spans="22:22" x14ac:dyDescent="0.35">
      <c r="V40157" s="17"/>
    </row>
    <row r="40158" spans="22:22" x14ac:dyDescent="0.35">
      <c r="V40158" s="17"/>
    </row>
    <row r="40159" spans="22:22" x14ac:dyDescent="0.35">
      <c r="V40159" s="17"/>
    </row>
    <row r="40160" spans="22:22" x14ac:dyDescent="0.35">
      <c r="V40160" s="17"/>
    </row>
    <row r="40161" spans="22:22" x14ac:dyDescent="0.35">
      <c r="V40161" s="17"/>
    </row>
    <row r="40162" spans="22:22" x14ac:dyDescent="0.35">
      <c r="V40162" s="17"/>
    </row>
    <row r="40163" spans="22:22" x14ac:dyDescent="0.35">
      <c r="V40163" s="17"/>
    </row>
    <row r="40164" spans="22:22" x14ac:dyDescent="0.35">
      <c r="V40164" s="17"/>
    </row>
    <row r="40165" spans="22:22" x14ac:dyDescent="0.35">
      <c r="V40165" s="17"/>
    </row>
    <row r="40166" spans="22:22" x14ac:dyDescent="0.35">
      <c r="V40166" s="17"/>
    </row>
    <row r="40167" spans="22:22" x14ac:dyDescent="0.35">
      <c r="V40167" s="17"/>
    </row>
    <row r="40168" spans="22:22" x14ac:dyDescent="0.35">
      <c r="V40168" s="17"/>
    </row>
    <row r="40169" spans="22:22" x14ac:dyDescent="0.35">
      <c r="V40169" s="17"/>
    </row>
    <row r="40170" spans="22:22" x14ac:dyDescent="0.35">
      <c r="V40170" s="17"/>
    </row>
    <row r="40171" spans="22:22" x14ac:dyDescent="0.35">
      <c r="V40171" s="17"/>
    </row>
    <row r="40172" spans="22:22" x14ac:dyDescent="0.35">
      <c r="V40172" s="17"/>
    </row>
    <row r="40173" spans="22:22" x14ac:dyDescent="0.35">
      <c r="V40173" s="17"/>
    </row>
    <row r="40174" spans="22:22" x14ac:dyDescent="0.35">
      <c r="V40174" s="17"/>
    </row>
    <row r="40175" spans="22:22" x14ac:dyDescent="0.35">
      <c r="V40175" s="17"/>
    </row>
    <row r="40176" spans="22:22" x14ac:dyDescent="0.35">
      <c r="V40176" s="17"/>
    </row>
    <row r="40177" spans="22:22" x14ac:dyDescent="0.35">
      <c r="V40177" s="17"/>
    </row>
    <row r="40178" spans="22:22" x14ac:dyDescent="0.35">
      <c r="V40178" s="17"/>
    </row>
    <row r="40179" spans="22:22" x14ac:dyDescent="0.35">
      <c r="V40179" s="17"/>
    </row>
    <row r="40180" spans="22:22" x14ac:dyDescent="0.35">
      <c r="V40180" s="17"/>
    </row>
    <row r="40181" spans="22:22" x14ac:dyDescent="0.35">
      <c r="V40181" s="17"/>
    </row>
    <row r="40182" spans="22:22" x14ac:dyDescent="0.35">
      <c r="V40182" s="17"/>
    </row>
    <row r="40183" spans="22:22" x14ac:dyDescent="0.35">
      <c r="V40183" s="17"/>
    </row>
    <row r="40184" spans="22:22" x14ac:dyDescent="0.35">
      <c r="V40184" s="17"/>
    </row>
    <row r="40185" spans="22:22" x14ac:dyDescent="0.35">
      <c r="V40185" s="17"/>
    </row>
    <row r="40186" spans="22:22" x14ac:dyDescent="0.35">
      <c r="V40186" s="17"/>
    </row>
    <row r="40187" spans="22:22" x14ac:dyDescent="0.35">
      <c r="V40187" s="17"/>
    </row>
    <row r="40188" spans="22:22" x14ac:dyDescent="0.35">
      <c r="V40188" s="17"/>
    </row>
    <row r="40189" spans="22:22" x14ac:dyDescent="0.35">
      <c r="V40189" s="17"/>
    </row>
    <row r="40190" spans="22:22" x14ac:dyDescent="0.35">
      <c r="V40190" s="17"/>
    </row>
    <row r="40191" spans="22:22" x14ac:dyDescent="0.35">
      <c r="V40191" s="17"/>
    </row>
    <row r="40192" spans="22:22" x14ac:dyDescent="0.35">
      <c r="V40192" s="17"/>
    </row>
    <row r="40193" spans="22:22" x14ac:dyDescent="0.35">
      <c r="V40193" s="17"/>
    </row>
    <row r="40194" spans="22:22" x14ac:dyDescent="0.35">
      <c r="V40194" s="17"/>
    </row>
    <row r="40195" spans="22:22" x14ac:dyDescent="0.35">
      <c r="V40195" s="17"/>
    </row>
    <row r="40196" spans="22:22" x14ac:dyDescent="0.35">
      <c r="V40196" s="17"/>
    </row>
    <row r="40197" spans="22:22" x14ac:dyDescent="0.35">
      <c r="V40197" s="17"/>
    </row>
    <row r="40198" spans="22:22" x14ac:dyDescent="0.35">
      <c r="V40198" s="17"/>
    </row>
    <row r="40199" spans="22:22" x14ac:dyDescent="0.35">
      <c r="V40199" s="17"/>
    </row>
    <row r="40200" spans="22:22" x14ac:dyDescent="0.35">
      <c r="V40200" s="17"/>
    </row>
    <row r="40201" spans="22:22" x14ac:dyDescent="0.35">
      <c r="V40201" s="17"/>
    </row>
    <row r="40202" spans="22:22" x14ac:dyDescent="0.35">
      <c r="V40202" s="17"/>
    </row>
    <row r="40203" spans="22:22" x14ac:dyDescent="0.35">
      <c r="V40203" s="17"/>
    </row>
    <row r="40204" spans="22:22" x14ac:dyDescent="0.35">
      <c r="V40204" s="17"/>
    </row>
    <row r="40205" spans="22:22" x14ac:dyDescent="0.35">
      <c r="V40205" s="17"/>
    </row>
    <row r="40206" spans="22:22" x14ac:dyDescent="0.35">
      <c r="V40206" s="17"/>
    </row>
    <row r="40207" spans="22:22" x14ac:dyDescent="0.35">
      <c r="V40207" s="17"/>
    </row>
    <row r="40208" spans="22:22" x14ac:dyDescent="0.35">
      <c r="V40208" s="17"/>
    </row>
    <row r="40209" spans="22:22" x14ac:dyDescent="0.35">
      <c r="V40209" s="17"/>
    </row>
    <row r="40210" spans="22:22" x14ac:dyDescent="0.35">
      <c r="V40210" s="17"/>
    </row>
    <row r="40211" spans="22:22" x14ac:dyDescent="0.35">
      <c r="V40211" s="17"/>
    </row>
    <row r="40212" spans="22:22" x14ac:dyDescent="0.35">
      <c r="V40212" s="17"/>
    </row>
    <row r="40213" spans="22:22" x14ac:dyDescent="0.35">
      <c r="V40213" s="17"/>
    </row>
    <row r="40214" spans="22:22" x14ac:dyDescent="0.35">
      <c r="V40214" s="17"/>
    </row>
    <row r="40215" spans="22:22" x14ac:dyDescent="0.35">
      <c r="V40215" s="17"/>
    </row>
    <row r="40216" spans="22:22" x14ac:dyDescent="0.35">
      <c r="V40216" s="17"/>
    </row>
    <row r="40217" spans="22:22" x14ac:dyDescent="0.35">
      <c r="V40217" s="17"/>
    </row>
    <row r="40218" spans="22:22" x14ac:dyDescent="0.35">
      <c r="V40218" s="17"/>
    </row>
    <row r="40219" spans="22:22" x14ac:dyDescent="0.35">
      <c r="V40219" s="17"/>
    </row>
    <row r="40220" spans="22:22" x14ac:dyDescent="0.35">
      <c r="V40220" s="17"/>
    </row>
    <row r="40221" spans="22:22" x14ac:dyDescent="0.35">
      <c r="V40221" s="17"/>
    </row>
    <row r="40222" spans="22:22" x14ac:dyDescent="0.35">
      <c r="V40222" s="17"/>
    </row>
    <row r="40223" spans="22:22" x14ac:dyDescent="0.35">
      <c r="V40223" s="17"/>
    </row>
    <row r="40224" spans="22:22" x14ac:dyDescent="0.35">
      <c r="V40224" s="17"/>
    </row>
    <row r="40225" spans="22:22" x14ac:dyDescent="0.35">
      <c r="V40225" s="17"/>
    </row>
    <row r="40226" spans="22:22" x14ac:dyDescent="0.35">
      <c r="V40226" s="17"/>
    </row>
    <row r="40227" spans="22:22" x14ac:dyDescent="0.35">
      <c r="V40227" s="17"/>
    </row>
    <row r="40228" spans="22:22" x14ac:dyDescent="0.35">
      <c r="V40228" s="17"/>
    </row>
    <row r="40229" spans="22:22" x14ac:dyDescent="0.35">
      <c r="V40229" s="17"/>
    </row>
    <row r="40230" spans="22:22" x14ac:dyDescent="0.35">
      <c r="V40230" s="17"/>
    </row>
    <row r="40231" spans="22:22" x14ac:dyDescent="0.35">
      <c r="V40231" s="17"/>
    </row>
    <row r="40232" spans="22:22" x14ac:dyDescent="0.35">
      <c r="V40232" s="17"/>
    </row>
    <row r="40233" spans="22:22" x14ac:dyDescent="0.35">
      <c r="V40233" s="17"/>
    </row>
    <row r="40234" spans="22:22" x14ac:dyDescent="0.35">
      <c r="V40234" s="17"/>
    </row>
    <row r="40235" spans="22:22" x14ac:dyDescent="0.35">
      <c r="V40235" s="17"/>
    </row>
    <row r="40236" spans="22:22" x14ac:dyDescent="0.35">
      <c r="V40236" s="17"/>
    </row>
    <row r="40237" spans="22:22" x14ac:dyDescent="0.35">
      <c r="V40237" s="17"/>
    </row>
    <row r="40238" spans="22:22" x14ac:dyDescent="0.35">
      <c r="V40238" s="17"/>
    </row>
    <row r="40239" spans="22:22" x14ac:dyDescent="0.35">
      <c r="V40239" s="17"/>
    </row>
    <row r="40240" spans="22:22" x14ac:dyDescent="0.35">
      <c r="V40240" s="17"/>
    </row>
    <row r="40241" spans="22:22" x14ac:dyDescent="0.35">
      <c r="V40241" s="17"/>
    </row>
    <row r="40242" spans="22:22" x14ac:dyDescent="0.35">
      <c r="V40242" s="17"/>
    </row>
    <row r="40243" spans="22:22" x14ac:dyDescent="0.35">
      <c r="V40243" s="17"/>
    </row>
    <row r="40244" spans="22:22" x14ac:dyDescent="0.35">
      <c r="V40244" s="17"/>
    </row>
    <row r="40245" spans="22:22" x14ac:dyDescent="0.35">
      <c r="V40245" s="17"/>
    </row>
    <row r="40246" spans="22:22" x14ac:dyDescent="0.35">
      <c r="V40246" s="17"/>
    </row>
    <row r="40247" spans="22:22" x14ac:dyDescent="0.35">
      <c r="V40247" s="17"/>
    </row>
    <row r="40248" spans="22:22" x14ac:dyDescent="0.35">
      <c r="V40248" s="17"/>
    </row>
    <row r="40249" spans="22:22" x14ac:dyDescent="0.35">
      <c r="V40249" s="17"/>
    </row>
    <row r="40250" spans="22:22" x14ac:dyDescent="0.35">
      <c r="V40250" s="17"/>
    </row>
    <row r="40251" spans="22:22" x14ac:dyDescent="0.35">
      <c r="V40251" s="17"/>
    </row>
    <row r="40252" spans="22:22" x14ac:dyDescent="0.35">
      <c r="V40252" s="17"/>
    </row>
    <row r="40253" spans="22:22" x14ac:dyDescent="0.35">
      <c r="V40253" s="17"/>
    </row>
    <row r="40254" spans="22:22" x14ac:dyDescent="0.35">
      <c r="V40254" s="17"/>
    </row>
    <row r="40255" spans="22:22" x14ac:dyDescent="0.35">
      <c r="V40255" s="17"/>
    </row>
    <row r="40256" spans="22:22" x14ac:dyDescent="0.35">
      <c r="V40256" s="17"/>
    </row>
    <row r="40257" spans="22:22" x14ac:dyDescent="0.35">
      <c r="V40257" s="17"/>
    </row>
    <row r="40258" spans="22:22" x14ac:dyDescent="0.35">
      <c r="V40258" s="17"/>
    </row>
    <row r="40259" spans="22:22" x14ac:dyDescent="0.35">
      <c r="V40259" s="17"/>
    </row>
    <row r="40260" spans="22:22" x14ac:dyDescent="0.35">
      <c r="V40260" s="17"/>
    </row>
    <row r="40261" spans="22:22" x14ac:dyDescent="0.35">
      <c r="V40261" s="17"/>
    </row>
    <row r="40262" spans="22:22" x14ac:dyDescent="0.35">
      <c r="V40262" s="17"/>
    </row>
    <row r="40263" spans="22:22" x14ac:dyDescent="0.35">
      <c r="V40263" s="17"/>
    </row>
    <row r="40264" spans="22:22" x14ac:dyDescent="0.35">
      <c r="V40264" s="17"/>
    </row>
    <row r="40265" spans="22:22" x14ac:dyDescent="0.35">
      <c r="V40265" s="17"/>
    </row>
    <row r="40266" spans="22:22" x14ac:dyDescent="0.35">
      <c r="V40266" s="17"/>
    </row>
    <row r="40267" spans="22:22" x14ac:dyDescent="0.35">
      <c r="V40267" s="17"/>
    </row>
    <row r="40268" spans="22:22" x14ac:dyDescent="0.35">
      <c r="V40268" s="17"/>
    </row>
    <row r="40269" spans="22:22" x14ac:dyDescent="0.35">
      <c r="V40269" s="17"/>
    </row>
    <row r="40270" spans="22:22" x14ac:dyDescent="0.35">
      <c r="V40270" s="17"/>
    </row>
    <row r="40271" spans="22:22" x14ac:dyDescent="0.35">
      <c r="V40271" s="17"/>
    </row>
    <row r="40272" spans="22:22" x14ac:dyDescent="0.35">
      <c r="V40272" s="17"/>
    </row>
    <row r="40273" spans="22:22" x14ac:dyDescent="0.35">
      <c r="V40273" s="17"/>
    </row>
    <row r="40274" spans="22:22" x14ac:dyDescent="0.35">
      <c r="V40274" s="17"/>
    </row>
    <row r="40275" spans="22:22" x14ac:dyDescent="0.35">
      <c r="V40275" s="17"/>
    </row>
    <row r="40276" spans="22:22" x14ac:dyDescent="0.35">
      <c r="V40276" s="17"/>
    </row>
    <row r="40277" spans="22:22" x14ac:dyDescent="0.35">
      <c r="V40277" s="17"/>
    </row>
    <row r="40278" spans="22:22" x14ac:dyDescent="0.35">
      <c r="V40278" s="17"/>
    </row>
    <row r="40279" spans="22:22" x14ac:dyDescent="0.35">
      <c r="V40279" s="17"/>
    </row>
    <row r="40280" spans="22:22" x14ac:dyDescent="0.35">
      <c r="V40280" s="17"/>
    </row>
    <row r="40281" spans="22:22" x14ac:dyDescent="0.35">
      <c r="V40281" s="17"/>
    </row>
    <row r="40282" spans="22:22" x14ac:dyDescent="0.35">
      <c r="V40282" s="17"/>
    </row>
    <row r="40283" spans="22:22" x14ac:dyDescent="0.35">
      <c r="V40283" s="17"/>
    </row>
    <row r="40284" spans="22:22" x14ac:dyDescent="0.35">
      <c r="V40284" s="17"/>
    </row>
    <row r="40285" spans="22:22" x14ac:dyDescent="0.35">
      <c r="V40285" s="17"/>
    </row>
    <row r="40286" spans="22:22" x14ac:dyDescent="0.35">
      <c r="V40286" s="17"/>
    </row>
    <row r="40287" spans="22:22" x14ac:dyDescent="0.35">
      <c r="V40287" s="17"/>
    </row>
    <row r="40288" spans="22:22" x14ac:dyDescent="0.35">
      <c r="V40288" s="17"/>
    </row>
    <row r="40289" spans="22:22" x14ac:dyDescent="0.35">
      <c r="V40289" s="17"/>
    </row>
    <row r="40290" spans="22:22" x14ac:dyDescent="0.35">
      <c r="V40290" s="17"/>
    </row>
    <row r="40291" spans="22:22" x14ac:dyDescent="0.35">
      <c r="V40291" s="17"/>
    </row>
    <row r="40292" spans="22:22" x14ac:dyDescent="0.35">
      <c r="V40292" s="17"/>
    </row>
    <row r="40293" spans="22:22" x14ac:dyDescent="0.35">
      <c r="V40293" s="17"/>
    </row>
    <row r="40294" spans="22:22" x14ac:dyDescent="0.35">
      <c r="V40294" s="17"/>
    </row>
    <row r="40295" spans="22:22" x14ac:dyDescent="0.35">
      <c r="V40295" s="17"/>
    </row>
    <row r="40296" spans="22:22" x14ac:dyDescent="0.35">
      <c r="V40296" s="17"/>
    </row>
    <row r="40297" spans="22:22" x14ac:dyDescent="0.35">
      <c r="V40297" s="17"/>
    </row>
    <row r="40298" spans="22:22" x14ac:dyDescent="0.35">
      <c r="V40298" s="17"/>
    </row>
    <row r="40299" spans="22:22" x14ac:dyDescent="0.35">
      <c r="V40299" s="17"/>
    </row>
    <row r="40300" spans="22:22" x14ac:dyDescent="0.35">
      <c r="V40300" s="17"/>
    </row>
    <row r="40301" spans="22:22" x14ac:dyDescent="0.35">
      <c r="V40301" s="17"/>
    </row>
    <row r="40302" spans="22:22" x14ac:dyDescent="0.35">
      <c r="V40302" s="17"/>
    </row>
    <row r="40303" spans="22:22" x14ac:dyDescent="0.35">
      <c r="V40303" s="17"/>
    </row>
    <row r="40304" spans="22:22" x14ac:dyDescent="0.35">
      <c r="V40304" s="17"/>
    </row>
    <row r="40305" spans="22:22" x14ac:dyDescent="0.35">
      <c r="V40305" s="17"/>
    </row>
    <row r="40306" spans="22:22" x14ac:dyDescent="0.35">
      <c r="V40306" s="17"/>
    </row>
    <row r="40307" spans="22:22" x14ac:dyDescent="0.35">
      <c r="V40307" s="17"/>
    </row>
    <row r="40308" spans="22:22" x14ac:dyDescent="0.35">
      <c r="V40308" s="17"/>
    </row>
    <row r="40309" spans="22:22" x14ac:dyDescent="0.35">
      <c r="V40309" s="17"/>
    </row>
    <row r="40310" spans="22:22" x14ac:dyDescent="0.35">
      <c r="V40310" s="17"/>
    </row>
    <row r="40311" spans="22:22" x14ac:dyDescent="0.35">
      <c r="V40311" s="17"/>
    </row>
    <row r="40312" spans="22:22" x14ac:dyDescent="0.35">
      <c r="V40312" s="17"/>
    </row>
    <row r="40313" spans="22:22" x14ac:dyDescent="0.35">
      <c r="V40313" s="17"/>
    </row>
    <row r="40314" spans="22:22" x14ac:dyDescent="0.35">
      <c r="V40314" s="17"/>
    </row>
    <row r="40315" spans="22:22" x14ac:dyDescent="0.35">
      <c r="V40315" s="17"/>
    </row>
    <row r="40316" spans="22:22" x14ac:dyDescent="0.35">
      <c r="V40316" s="17"/>
    </row>
    <row r="40317" spans="22:22" x14ac:dyDescent="0.35">
      <c r="V40317" s="17"/>
    </row>
    <row r="40318" spans="22:22" x14ac:dyDescent="0.35">
      <c r="V40318" s="17"/>
    </row>
    <row r="40319" spans="22:22" x14ac:dyDescent="0.35">
      <c r="V40319" s="17"/>
    </row>
    <row r="40320" spans="22:22" x14ac:dyDescent="0.35">
      <c r="V40320" s="17"/>
    </row>
    <row r="40321" spans="22:22" x14ac:dyDescent="0.35">
      <c r="V40321" s="17"/>
    </row>
    <row r="40322" spans="22:22" x14ac:dyDescent="0.35">
      <c r="V40322" s="17"/>
    </row>
    <row r="40323" spans="22:22" x14ac:dyDescent="0.35">
      <c r="V40323" s="17"/>
    </row>
    <row r="40324" spans="22:22" x14ac:dyDescent="0.35">
      <c r="V40324" s="17"/>
    </row>
    <row r="40325" spans="22:22" x14ac:dyDescent="0.35">
      <c r="V40325" s="17"/>
    </row>
    <row r="40326" spans="22:22" x14ac:dyDescent="0.35">
      <c r="V40326" s="17"/>
    </row>
    <row r="40327" spans="22:22" x14ac:dyDescent="0.35">
      <c r="V40327" s="17"/>
    </row>
    <row r="40328" spans="22:22" x14ac:dyDescent="0.35">
      <c r="V40328" s="17"/>
    </row>
    <row r="40329" spans="22:22" x14ac:dyDescent="0.35">
      <c r="V40329" s="17"/>
    </row>
    <row r="40330" spans="22:22" x14ac:dyDescent="0.35">
      <c r="V40330" s="17"/>
    </row>
    <row r="40331" spans="22:22" x14ac:dyDescent="0.35">
      <c r="V40331" s="17"/>
    </row>
    <row r="40332" spans="22:22" x14ac:dyDescent="0.35">
      <c r="V40332" s="17"/>
    </row>
    <row r="40333" spans="22:22" x14ac:dyDescent="0.35">
      <c r="V40333" s="17"/>
    </row>
    <row r="40334" spans="22:22" x14ac:dyDescent="0.35">
      <c r="V40334" s="17"/>
    </row>
    <row r="40335" spans="22:22" x14ac:dyDescent="0.35">
      <c r="V40335" s="17"/>
    </row>
    <row r="40336" spans="22:22" x14ac:dyDescent="0.35">
      <c r="V40336" s="17"/>
    </row>
    <row r="40337" spans="22:22" x14ac:dyDescent="0.35">
      <c r="V40337" s="17"/>
    </row>
    <row r="40338" spans="22:22" x14ac:dyDescent="0.35">
      <c r="V40338" s="17"/>
    </row>
    <row r="40339" spans="22:22" x14ac:dyDescent="0.35">
      <c r="V40339" s="17"/>
    </row>
    <row r="40340" spans="22:22" x14ac:dyDescent="0.35">
      <c r="V40340" s="17"/>
    </row>
    <row r="40341" spans="22:22" x14ac:dyDescent="0.35">
      <c r="V40341" s="17"/>
    </row>
    <row r="40342" spans="22:22" x14ac:dyDescent="0.35">
      <c r="V40342" s="17"/>
    </row>
    <row r="40343" spans="22:22" x14ac:dyDescent="0.35">
      <c r="V40343" s="17"/>
    </row>
    <row r="40344" spans="22:22" x14ac:dyDescent="0.35">
      <c r="V40344" s="17"/>
    </row>
    <row r="40345" spans="22:22" x14ac:dyDescent="0.35">
      <c r="V40345" s="17"/>
    </row>
    <row r="40346" spans="22:22" x14ac:dyDescent="0.35">
      <c r="V40346" s="17"/>
    </row>
    <row r="40347" spans="22:22" x14ac:dyDescent="0.35">
      <c r="V40347" s="17"/>
    </row>
    <row r="40348" spans="22:22" x14ac:dyDescent="0.35">
      <c r="V40348" s="17"/>
    </row>
    <row r="40349" spans="22:22" x14ac:dyDescent="0.35">
      <c r="V40349" s="17"/>
    </row>
    <row r="40350" spans="22:22" x14ac:dyDescent="0.35">
      <c r="V40350" s="17"/>
    </row>
    <row r="40351" spans="22:22" x14ac:dyDescent="0.35">
      <c r="V40351" s="17"/>
    </row>
    <row r="40352" spans="22:22" x14ac:dyDescent="0.35">
      <c r="V40352" s="17"/>
    </row>
    <row r="40353" spans="22:22" x14ac:dyDescent="0.35">
      <c r="V40353" s="17"/>
    </row>
    <row r="40354" spans="22:22" x14ac:dyDescent="0.35">
      <c r="V40354" s="17"/>
    </row>
    <row r="40355" spans="22:22" x14ac:dyDescent="0.35">
      <c r="V40355" s="17"/>
    </row>
    <row r="40356" spans="22:22" x14ac:dyDescent="0.35">
      <c r="V40356" s="17"/>
    </row>
    <row r="40357" spans="22:22" x14ac:dyDescent="0.35">
      <c r="V40357" s="17"/>
    </row>
    <row r="40358" spans="22:22" x14ac:dyDescent="0.35">
      <c r="V40358" s="17"/>
    </row>
    <row r="40359" spans="22:22" x14ac:dyDescent="0.35">
      <c r="V40359" s="17"/>
    </row>
    <row r="40360" spans="22:22" x14ac:dyDescent="0.35">
      <c r="V40360" s="17"/>
    </row>
    <row r="40361" spans="22:22" x14ac:dyDescent="0.35">
      <c r="V40361" s="17"/>
    </row>
    <row r="40362" spans="22:22" x14ac:dyDescent="0.35">
      <c r="V40362" s="17"/>
    </row>
    <row r="40363" spans="22:22" x14ac:dyDescent="0.35">
      <c r="V40363" s="17"/>
    </row>
    <row r="40364" spans="22:22" x14ac:dyDescent="0.35">
      <c r="V40364" s="17"/>
    </row>
    <row r="40365" spans="22:22" x14ac:dyDescent="0.35">
      <c r="V40365" s="17"/>
    </row>
    <row r="40366" spans="22:22" x14ac:dyDescent="0.35">
      <c r="V40366" s="17"/>
    </row>
    <row r="40367" spans="22:22" x14ac:dyDescent="0.35">
      <c r="V40367" s="17"/>
    </row>
    <row r="40368" spans="22:22" x14ac:dyDescent="0.35">
      <c r="V40368" s="17"/>
    </row>
    <row r="40369" spans="22:22" x14ac:dyDescent="0.35">
      <c r="V40369" s="17"/>
    </row>
    <row r="40370" spans="22:22" x14ac:dyDescent="0.35">
      <c r="V40370" s="17"/>
    </row>
    <row r="40371" spans="22:22" x14ac:dyDescent="0.35">
      <c r="V40371" s="17"/>
    </row>
    <row r="40372" spans="22:22" x14ac:dyDescent="0.35">
      <c r="V40372" s="17"/>
    </row>
    <row r="40373" spans="22:22" x14ac:dyDescent="0.35">
      <c r="V40373" s="17"/>
    </row>
    <row r="40374" spans="22:22" x14ac:dyDescent="0.35">
      <c r="V40374" s="17"/>
    </row>
    <row r="40375" spans="22:22" x14ac:dyDescent="0.35">
      <c r="V40375" s="17"/>
    </row>
    <row r="40376" spans="22:22" x14ac:dyDescent="0.35">
      <c r="V40376" s="17"/>
    </row>
    <row r="40377" spans="22:22" x14ac:dyDescent="0.35">
      <c r="V40377" s="17"/>
    </row>
    <row r="40378" spans="22:22" x14ac:dyDescent="0.35">
      <c r="V40378" s="17"/>
    </row>
    <row r="40379" spans="22:22" x14ac:dyDescent="0.35">
      <c r="V40379" s="17"/>
    </row>
    <row r="40380" spans="22:22" x14ac:dyDescent="0.35">
      <c r="V40380" s="17"/>
    </row>
    <row r="40381" spans="22:22" x14ac:dyDescent="0.35">
      <c r="V40381" s="17"/>
    </row>
    <row r="40382" spans="22:22" x14ac:dyDescent="0.35">
      <c r="V40382" s="17"/>
    </row>
    <row r="40383" spans="22:22" x14ac:dyDescent="0.35">
      <c r="V40383" s="17"/>
    </row>
    <row r="40384" spans="22:22" x14ac:dyDescent="0.35">
      <c r="V40384" s="17"/>
    </row>
    <row r="40385" spans="22:22" x14ac:dyDescent="0.35">
      <c r="V40385" s="17"/>
    </row>
    <row r="40386" spans="22:22" x14ac:dyDescent="0.35">
      <c r="V40386" s="17"/>
    </row>
    <row r="40387" spans="22:22" x14ac:dyDescent="0.35">
      <c r="V40387" s="17"/>
    </row>
    <row r="40388" spans="22:22" x14ac:dyDescent="0.35">
      <c r="V40388" s="17"/>
    </row>
    <row r="40389" spans="22:22" x14ac:dyDescent="0.35">
      <c r="V40389" s="17"/>
    </row>
    <row r="40390" spans="22:22" x14ac:dyDescent="0.35">
      <c r="V40390" s="17"/>
    </row>
    <row r="40391" spans="22:22" x14ac:dyDescent="0.35">
      <c r="V40391" s="17"/>
    </row>
    <row r="40392" spans="22:22" x14ac:dyDescent="0.35">
      <c r="V40392" s="17"/>
    </row>
    <row r="40393" spans="22:22" x14ac:dyDescent="0.35">
      <c r="V40393" s="17"/>
    </row>
    <row r="40394" spans="22:22" x14ac:dyDescent="0.35">
      <c r="V40394" s="17"/>
    </row>
    <row r="40395" spans="22:22" x14ac:dyDescent="0.35">
      <c r="V40395" s="17"/>
    </row>
    <row r="40396" spans="22:22" x14ac:dyDescent="0.35">
      <c r="V40396" s="17"/>
    </row>
    <row r="40397" spans="22:22" x14ac:dyDescent="0.35">
      <c r="V40397" s="17"/>
    </row>
    <row r="40398" spans="22:22" x14ac:dyDescent="0.35">
      <c r="V40398" s="17"/>
    </row>
    <row r="40399" spans="22:22" x14ac:dyDescent="0.35">
      <c r="V40399" s="17"/>
    </row>
    <row r="40400" spans="22:22" x14ac:dyDescent="0.35">
      <c r="V40400" s="17"/>
    </row>
    <row r="40401" spans="22:22" x14ac:dyDescent="0.35">
      <c r="V40401" s="17"/>
    </row>
    <row r="40402" spans="22:22" x14ac:dyDescent="0.35">
      <c r="V40402" s="17"/>
    </row>
    <row r="40403" spans="22:22" x14ac:dyDescent="0.35">
      <c r="V40403" s="17"/>
    </row>
    <row r="40404" spans="22:22" x14ac:dyDescent="0.35">
      <c r="V40404" s="17"/>
    </row>
    <row r="40405" spans="22:22" x14ac:dyDescent="0.35">
      <c r="V40405" s="17"/>
    </row>
    <row r="40406" spans="22:22" x14ac:dyDescent="0.35">
      <c r="V40406" s="17"/>
    </row>
    <row r="40407" spans="22:22" x14ac:dyDescent="0.35">
      <c r="V40407" s="17"/>
    </row>
    <row r="40408" spans="22:22" x14ac:dyDescent="0.35">
      <c r="V40408" s="17"/>
    </row>
    <row r="40409" spans="22:22" x14ac:dyDescent="0.35">
      <c r="V40409" s="17"/>
    </row>
    <row r="40410" spans="22:22" x14ac:dyDescent="0.35">
      <c r="V40410" s="17"/>
    </row>
    <row r="40411" spans="22:22" x14ac:dyDescent="0.35">
      <c r="V40411" s="17"/>
    </row>
    <row r="40412" spans="22:22" x14ac:dyDescent="0.35">
      <c r="V40412" s="17"/>
    </row>
    <row r="40413" spans="22:22" x14ac:dyDescent="0.35">
      <c r="V40413" s="17"/>
    </row>
    <row r="40414" spans="22:22" x14ac:dyDescent="0.35">
      <c r="V40414" s="17"/>
    </row>
    <row r="40415" spans="22:22" x14ac:dyDescent="0.35">
      <c r="V40415" s="17"/>
    </row>
    <row r="40416" spans="22:22" x14ac:dyDescent="0.35">
      <c r="V40416" s="17"/>
    </row>
    <row r="40417" spans="22:22" x14ac:dyDescent="0.35">
      <c r="V40417" s="17"/>
    </row>
    <row r="40418" spans="22:22" x14ac:dyDescent="0.35">
      <c r="V40418" s="17"/>
    </row>
    <row r="40419" spans="22:22" x14ac:dyDescent="0.35">
      <c r="V40419" s="17"/>
    </row>
    <row r="40420" spans="22:22" x14ac:dyDescent="0.35">
      <c r="V40420" s="17"/>
    </row>
    <row r="40421" spans="22:22" x14ac:dyDescent="0.35">
      <c r="V40421" s="17"/>
    </row>
    <row r="40422" spans="22:22" x14ac:dyDescent="0.35">
      <c r="V40422" s="17"/>
    </row>
    <row r="40423" spans="22:22" x14ac:dyDescent="0.35">
      <c r="V40423" s="17"/>
    </row>
    <row r="40424" spans="22:22" x14ac:dyDescent="0.35">
      <c r="V40424" s="17"/>
    </row>
    <row r="40425" spans="22:22" x14ac:dyDescent="0.35">
      <c r="V40425" s="17"/>
    </row>
    <row r="40426" spans="22:22" x14ac:dyDescent="0.35">
      <c r="V40426" s="17"/>
    </row>
    <row r="40427" spans="22:22" x14ac:dyDescent="0.35">
      <c r="V40427" s="17"/>
    </row>
    <row r="40428" spans="22:22" x14ac:dyDescent="0.35">
      <c r="V40428" s="17"/>
    </row>
    <row r="40429" spans="22:22" x14ac:dyDescent="0.35">
      <c r="V40429" s="17"/>
    </row>
    <row r="40430" spans="22:22" x14ac:dyDescent="0.35">
      <c r="V40430" s="17"/>
    </row>
    <row r="40431" spans="22:22" x14ac:dyDescent="0.35">
      <c r="V40431" s="17"/>
    </row>
    <row r="40432" spans="22:22" x14ac:dyDescent="0.35">
      <c r="V40432" s="17"/>
    </row>
    <row r="40433" spans="22:22" x14ac:dyDescent="0.35">
      <c r="V40433" s="17"/>
    </row>
    <row r="40434" spans="22:22" x14ac:dyDescent="0.35">
      <c r="V40434" s="17"/>
    </row>
    <row r="40435" spans="22:22" x14ac:dyDescent="0.35">
      <c r="V40435" s="17"/>
    </row>
    <row r="40436" spans="22:22" x14ac:dyDescent="0.35">
      <c r="V40436" s="17"/>
    </row>
    <row r="40437" spans="22:22" x14ac:dyDescent="0.35">
      <c r="V40437" s="17"/>
    </row>
    <row r="40438" spans="22:22" x14ac:dyDescent="0.35">
      <c r="V40438" s="17"/>
    </row>
    <row r="40439" spans="22:22" x14ac:dyDescent="0.35">
      <c r="V40439" s="17"/>
    </row>
    <row r="40440" spans="22:22" x14ac:dyDescent="0.35">
      <c r="V40440" s="17"/>
    </row>
    <row r="40441" spans="22:22" x14ac:dyDescent="0.35">
      <c r="V40441" s="17"/>
    </row>
    <row r="40442" spans="22:22" x14ac:dyDescent="0.35">
      <c r="V40442" s="17"/>
    </row>
    <row r="40443" spans="22:22" x14ac:dyDescent="0.35">
      <c r="V40443" s="17"/>
    </row>
    <row r="40444" spans="22:22" x14ac:dyDescent="0.35">
      <c r="V40444" s="17"/>
    </row>
    <row r="40445" spans="22:22" x14ac:dyDescent="0.35">
      <c r="V40445" s="17"/>
    </row>
    <row r="40446" spans="22:22" x14ac:dyDescent="0.35">
      <c r="V40446" s="17"/>
    </row>
    <row r="40447" spans="22:22" x14ac:dyDescent="0.35">
      <c r="V40447" s="17"/>
    </row>
    <row r="40448" spans="22:22" x14ac:dyDescent="0.35">
      <c r="V40448" s="17"/>
    </row>
    <row r="40449" spans="22:22" x14ac:dyDescent="0.35">
      <c r="V40449" s="17"/>
    </row>
    <row r="40450" spans="22:22" x14ac:dyDescent="0.35">
      <c r="V40450" s="17"/>
    </row>
    <row r="40451" spans="22:22" x14ac:dyDescent="0.35">
      <c r="V40451" s="17"/>
    </row>
    <row r="40452" spans="22:22" x14ac:dyDescent="0.35">
      <c r="V40452" s="17"/>
    </row>
    <row r="40453" spans="22:22" x14ac:dyDescent="0.35">
      <c r="V40453" s="17"/>
    </row>
    <row r="40454" spans="22:22" x14ac:dyDescent="0.35">
      <c r="V40454" s="17"/>
    </row>
    <row r="40455" spans="22:22" x14ac:dyDescent="0.35">
      <c r="V40455" s="17"/>
    </row>
    <row r="40456" spans="22:22" x14ac:dyDescent="0.35">
      <c r="V40456" s="17"/>
    </row>
    <row r="40457" spans="22:22" x14ac:dyDescent="0.35">
      <c r="V40457" s="17"/>
    </row>
    <row r="40458" spans="22:22" x14ac:dyDescent="0.35">
      <c r="V40458" s="17"/>
    </row>
    <row r="40459" spans="22:22" x14ac:dyDescent="0.35">
      <c r="V40459" s="17"/>
    </row>
    <row r="40460" spans="22:22" x14ac:dyDescent="0.35">
      <c r="V40460" s="17"/>
    </row>
    <row r="40461" spans="22:22" x14ac:dyDescent="0.35">
      <c r="V40461" s="17"/>
    </row>
    <row r="40462" spans="22:22" x14ac:dyDescent="0.35">
      <c r="V40462" s="17"/>
    </row>
    <row r="40463" spans="22:22" x14ac:dyDescent="0.35">
      <c r="V40463" s="17"/>
    </row>
    <row r="40464" spans="22:22" x14ac:dyDescent="0.35">
      <c r="V40464" s="17"/>
    </row>
    <row r="40465" spans="22:22" x14ac:dyDescent="0.35">
      <c r="V40465" s="17"/>
    </row>
    <row r="40466" spans="22:22" x14ac:dyDescent="0.35">
      <c r="V40466" s="17"/>
    </row>
    <row r="40467" spans="22:22" x14ac:dyDescent="0.35">
      <c r="V40467" s="17"/>
    </row>
    <row r="40468" spans="22:22" x14ac:dyDescent="0.35">
      <c r="V40468" s="17"/>
    </row>
    <row r="40469" spans="22:22" x14ac:dyDescent="0.35">
      <c r="V40469" s="17"/>
    </row>
    <row r="40470" spans="22:22" x14ac:dyDescent="0.35">
      <c r="V40470" s="17"/>
    </row>
    <row r="40471" spans="22:22" x14ac:dyDescent="0.35">
      <c r="V40471" s="17"/>
    </row>
    <row r="40472" spans="22:22" x14ac:dyDescent="0.35">
      <c r="V40472" s="17"/>
    </row>
    <row r="40473" spans="22:22" x14ac:dyDescent="0.35">
      <c r="V40473" s="17"/>
    </row>
    <row r="40474" spans="22:22" x14ac:dyDescent="0.35">
      <c r="V40474" s="17"/>
    </row>
    <row r="40475" spans="22:22" x14ac:dyDescent="0.35">
      <c r="V40475" s="17"/>
    </row>
    <row r="40476" spans="22:22" x14ac:dyDescent="0.35">
      <c r="V40476" s="17"/>
    </row>
    <row r="40477" spans="22:22" x14ac:dyDescent="0.35">
      <c r="V40477" s="17"/>
    </row>
    <row r="40478" spans="22:22" x14ac:dyDescent="0.35">
      <c r="V40478" s="17"/>
    </row>
    <row r="40479" spans="22:22" x14ac:dyDescent="0.35">
      <c r="V40479" s="17"/>
    </row>
    <row r="40480" spans="22:22" x14ac:dyDescent="0.35">
      <c r="V40480" s="17"/>
    </row>
    <row r="40481" spans="22:22" x14ac:dyDescent="0.35">
      <c r="V40481" s="17"/>
    </row>
    <row r="40482" spans="22:22" x14ac:dyDescent="0.35">
      <c r="V40482" s="17"/>
    </row>
    <row r="40483" spans="22:22" x14ac:dyDescent="0.35">
      <c r="V40483" s="17"/>
    </row>
    <row r="40484" spans="22:22" x14ac:dyDescent="0.35">
      <c r="V40484" s="17"/>
    </row>
    <row r="40485" spans="22:22" x14ac:dyDescent="0.35">
      <c r="V40485" s="17"/>
    </row>
    <row r="40486" spans="22:22" x14ac:dyDescent="0.35">
      <c r="V40486" s="17"/>
    </row>
    <row r="40487" spans="22:22" x14ac:dyDescent="0.35">
      <c r="V40487" s="17"/>
    </row>
    <row r="40488" spans="22:22" x14ac:dyDescent="0.35">
      <c r="V40488" s="17"/>
    </row>
    <row r="40489" spans="22:22" x14ac:dyDescent="0.35">
      <c r="V40489" s="17"/>
    </row>
    <row r="40490" spans="22:22" x14ac:dyDescent="0.35">
      <c r="V40490" s="17"/>
    </row>
    <row r="40491" spans="22:22" x14ac:dyDescent="0.35">
      <c r="V40491" s="17"/>
    </row>
    <row r="40492" spans="22:22" x14ac:dyDescent="0.35">
      <c r="V40492" s="17"/>
    </row>
    <row r="40493" spans="22:22" x14ac:dyDescent="0.35">
      <c r="V40493" s="17"/>
    </row>
    <row r="40494" spans="22:22" x14ac:dyDescent="0.35">
      <c r="V40494" s="17"/>
    </row>
    <row r="40495" spans="22:22" x14ac:dyDescent="0.35">
      <c r="V40495" s="17"/>
    </row>
    <row r="40496" spans="22:22" x14ac:dyDescent="0.35">
      <c r="V40496" s="17"/>
    </row>
    <row r="40497" spans="22:22" x14ac:dyDescent="0.35">
      <c r="V40497" s="17"/>
    </row>
    <row r="40498" spans="22:22" x14ac:dyDescent="0.35">
      <c r="V40498" s="17"/>
    </row>
    <row r="40499" spans="22:22" x14ac:dyDescent="0.35">
      <c r="V40499" s="17"/>
    </row>
    <row r="40500" spans="22:22" x14ac:dyDescent="0.35">
      <c r="V40500" s="17"/>
    </row>
    <row r="40501" spans="22:22" x14ac:dyDescent="0.35">
      <c r="V40501" s="17"/>
    </row>
    <row r="40502" spans="22:22" x14ac:dyDescent="0.35">
      <c r="V40502" s="17"/>
    </row>
    <row r="40503" spans="22:22" x14ac:dyDescent="0.35">
      <c r="V40503" s="17"/>
    </row>
    <row r="40504" spans="22:22" x14ac:dyDescent="0.35">
      <c r="V40504" s="17"/>
    </row>
    <row r="40505" spans="22:22" x14ac:dyDescent="0.35">
      <c r="V40505" s="17"/>
    </row>
    <row r="40506" spans="22:22" x14ac:dyDescent="0.35">
      <c r="V40506" s="17"/>
    </row>
    <row r="40507" spans="22:22" x14ac:dyDescent="0.35">
      <c r="V40507" s="17"/>
    </row>
    <row r="40508" spans="22:22" x14ac:dyDescent="0.35">
      <c r="V40508" s="17"/>
    </row>
    <row r="40509" spans="22:22" x14ac:dyDescent="0.35">
      <c r="V40509" s="17"/>
    </row>
    <row r="40510" spans="22:22" x14ac:dyDescent="0.35">
      <c r="V40510" s="17"/>
    </row>
    <row r="40511" spans="22:22" x14ac:dyDescent="0.35">
      <c r="V40511" s="17"/>
    </row>
    <row r="40512" spans="22:22" x14ac:dyDescent="0.35">
      <c r="V40512" s="17"/>
    </row>
    <row r="40513" spans="22:22" x14ac:dyDescent="0.35">
      <c r="V40513" s="17"/>
    </row>
    <row r="40514" spans="22:22" x14ac:dyDescent="0.35">
      <c r="V40514" s="17"/>
    </row>
    <row r="40515" spans="22:22" x14ac:dyDescent="0.35">
      <c r="V40515" s="17"/>
    </row>
    <row r="40516" spans="22:22" x14ac:dyDescent="0.35">
      <c r="V40516" s="17"/>
    </row>
    <row r="40517" spans="22:22" x14ac:dyDescent="0.35">
      <c r="V40517" s="17"/>
    </row>
    <row r="40518" spans="22:22" x14ac:dyDescent="0.35">
      <c r="V40518" s="17"/>
    </row>
    <row r="40519" spans="22:22" x14ac:dyDescent="0.35">
      <c r="V40519" s="17"/>
    </row>
    <row r="40520" spans="22:22" x14ac:dyDescent="0.35">
      <c r="V40520" s="17"/>
    </row>
    <row r="40521" spans="22:22" x14ac:dyDescent="0.35">
      <c r="V40521" s="17"/>
    </row>
    <row r="40522" spans="22:22" x14ac:dyDescent="0.35">
      <c r="V40522" s="17"/>
    </row>
    <row r="40523" spans="22:22" x14ac:dyDescent="0.35">
      <c r="V40523" s="17"/>
    </row>
    <row r="40524" spans="22:22" x14ac:dyDescent="0.35">
      <c r="V40524" s="17"/>
    </row>
    <row r="40525" spans="22:22" x14ac:dyDescent="0.35">
      <c r="V40525" s="17"/>
    </row>
    <row r="40526" spans="22:22" x14ac:dyDescent="0.35">
      <c r="V40526" s="17"/>
    </row>
    <row r="40527" spans="22:22" x14ac:dyDescent="0.35">
      <c r="V40527" s="17"/>
    </row>
    <row r="40528" spans="22:22" x14ac:dyDescent="0.35">
      <c r="V40528" s="17"/>
    </row>
    <row r="40529" spans="22:22" x14ac:dyDescent="0.35">
      <c r="V40529" s="17"/>
    </row>
    <row r="40530" spans="22:22" x14ac:dyDescent="0.35">
      <c r="V40530" s="17"/>
    </row>
    <row r="40531" spans="22:22" x14ac:dyDescent="0.35">
      <c r="V40531" s="17"/>
    </row>
    <row r="40532" spans="22:22" x14ac:dyDescent="0.35">
      <c r="V40532" s="17"/>
    </row>
    <row r="40533" spans="22:22" x14ac:dyDescent="0.35">
      <c r="V40533" s="17"/>
    </row>
    <row r="40534" spans="22:22" x14ac:dyDescent="0.35">
      <c r="V40534" s="17"/>
    </row>
    <row r="40535" spans="22:22" x14ac:dyDescent="0.35">
      <c r="V40535" s="17"/>
    </row>
    <row r="40536" spans="22:22" x14ac:dyDescent="0.35">
      <c r="V40536" s="17"/>
    </row>
    <row r="40537" spans="22:22" x14ac:dyDescent="0.35">
      <c r="V40537" s="17"/>
    </row>
    <row r="40538" spans="22:22" x14ac:dyDescent="0.35">
      <c r="V40538" s="17"/>
    </row>
    <row r="40539" spans="22:22" x14ac:dyDescent="0.35">
      <c r="V40539" s="17"/>
    </row>
    <row r="40540" spans="22:22" x14ac:dyDescent="0.35">
      <c r="V40540" s="17"/>
    </row>
    <row r="40541" spans="22:22" x14ac:dyDescent="0.35">
      <c r="V40541" s="17"/>
    </row>
    <row r="40542" spans="22:22" x14ac:dyDescent="0.35">
      <c r="V40542" s="17"/>
    </row>
    <row r="40543" spans="22:22" x14ac:dyDescent="0.35">
      <c r="V40543" s="17"/>
    </row>
    <row r="40544" spans="22:22" x14ac:dyDescent="0.35">
      <c r="V40544" s="17"/>
    </row>
    <row r="40545" spans="22:22" x14ac:dyDescent="0.35">
      <c r="V40545" s="17"/>
    </row>
    <row r="40546" spans="22:22" x14ac:dyDescent="0.35">
      <c r="V40546" s="17"/>
    </row>
    <row r="40547" spans="22:22" x14ac:dyDescent="0.35">
      <c r="V40547" s="17"/>
    </row>
    <row r="40548" spans="22:22" x14ac:dyDescent="0.35">
      <c r="V40548" s="17"/>
    </row>
    <row r="40549" spans="22:22" x14ac:dyDescent="0.35">
      <c r="V40549" s="17"/>
    </row>
    <row r="40550" spans="22:22" x14ac:dyDescent="0.35">
      <c r="V40550" s="17"/>
    </row>
    <row r="40551" spans="22:22" x14ac:dyDescent="0.35">
      <c r="V40551" s="17"/>
    </row>
    <row r="40552" spans="22:22" x14ac:dyDescent="0.35">
      <c r="V40552" s="17"/>
    </row>
    <row r="40553" spans="22:22" x14ac:dyDescent="0.35">
      <c r="V40553" s="17"/>
    </row>
    <row r="40554" spans="22:22" x14ac:dyDescent="0.35">
      <c r="V40554" s="17"/>
    </row>
    <row r="40555" spans="22:22" x14ac:dyDescent="0.35">
      <c r="V40555" s="17"/>
    </row>
    <row r="40556" spans="22:22" x14ac:dyDescent="0.35">
      <c r="V40556" s="17"/>
    </row>
    <row r="40557" spans="22:22" x14ac:dyDescent="0.35">
      <c r="V40557" s="17"/>
    </row>
    <row r="40558" spans="22:22" x14ac:dyDescent="0.35">
      <c r="V40558" s="17"/>
    </row>
    <row r="40559" spans="22:22" x14ac:dyDescent="0.35">
      <c r="V40559" s="17"/>
    </row>
    <row r="40560" spans="22:22" x14ac:dyDescent="0.35">
      <c r="V40560" s="17"/>
    </row>
    <row r="40561" spans="22:22" x14ac:dyDescent="0.35">
      <c r="V40561" s="17"/>
    </row>
    <row r="40562" spans="22:22" x14ac:dyDescent="0.35">
      <c r="V40562" s="17"/>
    </row>
    <row r="40563" spans="22:22" x14ac:dyDescent="0.35">
      <c r="V40563" s="17"/>
    </row>
    <row r="40564" spans="22:22" x14ac:dyDescent="0.35">
      <c r="V40564" s="17"/>
    </row>
    <row r="40565" spans="22:22" x14ac:dyDescent="0.35">
      <c r="V40565" s="17"/>
    </row>
    <row r="40566" spans="22:22" x14ac:dyDescent="0.35">
      <c r="V40566" s="17"/>
    </row>
    <row r="40567" spans="22:22" x14ac:dyDescent="0.35">
      <c r="V40567" s="17"/>
    </row>
    <row r="40568" spans="22:22" x14ac:dyDescent="0.35">
      <c r="V40568" s="17"/>
    </row>
    <row r="40569" spans="22:22" x14ac:dyDescent="0.35">
      <c r="V40569" s="17"/>
    </row>
    <row r="40570" spans="22:22" x14ac:dyDescent="0.35">
      <c r="V40570" s="17"/>
    </row>
    <row r="40571" spans="22:22" x14ac:dyDescent="0.35">
      <c r="V40571" s="17"/>
    </row>
    <row r="40572" spans="22:22" x14ac:dyDescent="0.35">
      <c r="V40572" s="17"/>
    </row>
    <row r="40573" spans="22:22" x14ac:dyDescent="0.35">
      <c r="V40573" s="17"/>
    </row>
    <row r="40574" spans="22:22" x14ac:dyDescent="0.35">
      <c r="V40574" s="17"/>
    </row>
    <row r="40575" spans="22:22" x14ac:dyDescent="0.35">
      <c r="V40575" s="17"/>
    </row>
    <row r="40576" spans="22:22" x14ac:dyDescent="0.35">
      <c r="V40576" s="17"/>
    </row>
    <row r="40577" spans="22:22" x14ac:dyDescent="0.35">
      <c r="V40577" s="17"/>
    </row>
    <row r="40578" spans="22:22" x14ac:dyDescent="0.35">
      <c r="V40578" s="17"/>
    </row>
    <row r="40579" spans="22:22" x14ac:dyDescent="0.35">
      <c r="V40579" s="17"/>
    </row>
    <row r="40580" spans="22:22" x14ac:dyDescent="0.35">
      <c r="V40580" s="17"/>
    </row>
    <row r="40581" spans="22:22" x14ac:dyDescent="0.35">
      <c r="V40581" s="17"/>
    </row>
    <row r="40582" spans="22:22" x14ac:dyDescent="0.35">
      <c r="V40582" s="17"/>
    </row>
    <row r="40583" spans="22:22" x14ac:dyDescent="0.35">
      <c r="V40583" s="17"/>
    </row>
    <row r="40584" spans="22:22" x14ac:dyDescent="0.35">
      <c r="V40584" s="17"/>
    </row>
    <row r="40585" spans="22:22" x14ac:dyDescent="0.35">
      <c r="V40585" s="17"/>
    </row>
    <row r="40586" spans="22:22" x14ac:dyDescent="0.35">
      <c r="V40586" s="17"/>
    </row>
    <row r="40587" spans="22:22" x14ac:dyDescent="0.35">
      <c r="V40587" s="17"/>
    </row>
    <row r="40588" spans="22:22" x14ac:dyDescent="0.35">
      <c r="V40588" s="17"/>
    </row>
    <row r="40589" spans="22:22" x14ac:dyDescent="0.35">
      <c r="V40589" s="17"/>
    </row>
    <row r="40590" spans="22:22" x14ac:dyDescent="0.35">
      <c r="V40590" s="17"/>
    </row>
    <row r="40591" spans="22:22" x14ac:dyDescent="0.35">
      <c r="V40591" s="17"/>
    </row>
    <row r="40592" spans="22:22" x14ac:dyDescent="0.35">
      <c r="V40592" s="17"/>
    </row>
    <row r="40593" spans="22:22" x14ac:dyDescent="0.35">
      <c r="V40593" s="17"/>
    </row>
    <row r="40594" spans="22:22" x14ac:dyDescent="0.35">
      <c r="V40594" s="17"/>
    </row>
    <row r="40595" spans="22:22" x14ac:dyDescent="0.35">
      <c r="V40595" s="17"/>
    </row>
    <row r="40596" spans="22:22" x14ac:dyDescent="0.35">
      <c r="V40596" s="17"/>
    </row>
    <row r="40597" spans="22:22" x14ac:dyDescent="0.35">
      <c r="V40597" s="17"/>
    </row>
    <row r="40598" spans="22:22" x14ac:dyDescent="0.35">
      <c r="V40598" s="17"/>
    </row>
    <row r="40599" spans="22:22" x14ac:dyDescent="0.35">
      <c r="V40599" s="17"/>
    </row>
    <row r="40600" spans="22:22" x14ac:dyDescent="0.35">
      <c r="V40600" s="17"/>
    </row>
    <row r="40601" spans="22:22" x14ac:dyDescent="0.35">
      <c r="V40601" s="17"/>
    </row>
    <row r="40602" spans="22:22" x14ac:dyDescent="0.35">
      <c r="V40602" s="17"/>
    </row>
    <row r="40603" spans="22:22" x14ac:dyDescent="0.35">
      <c r="V40603" s="17"/>
    </row>
    <row r="40604" spans="22:22" x14ac:dyDescent="0.35">
      <c r="V40604" s="17"/>
    </row>
    <row r="40605" spans="22:22" x14ac:dyDescent="0.35">
      <c r="V40605" s="17"/>
    </row>
    <row r="40606" spans="22:22" x14ac:dyDescent="0.35">
      <c r="V40606" s="17"/>
    </row>
    <row r="40607" spans="22:22" x14ac:dyDescent="0.35">
      <c r="V40607" s="17"/>
    </row>
    <row r="40608" spans="22:22" x14ac:dyDescent="0.35">
      <c r="V40608" s="17"/>
    </row>
    <row r="40609" spans="22:22" x14ac:dyDescent="0.35">
      <c r="V40609" s="17"/>
    </row>
    <row r="40610" spans="22:22" x14ac:dyDescent="0.35">
      <c r="V40610" s="17"/>
    </row>
    <row r="40611" spans="22:22" x14ac:dyDescent="0.35">
      <c r="V40611" s="17"/>
    </row>
    <row r="40612" spans="22:22" x14ac:dyDescent="0.35">
      <c r="V40612" s="17"/>
    </row>
    <row r="40613" spans="22:22" x14ac:dyDescent="0.35">
      <c r="V40613" s="17"/>
    </row>
    <row r="40614" spans="22:22" x14ac:dyDescent="0.35">
      <c r="V40614" s="17"/>
    </row>
    <row r="40615" spans="22:22" x14ac:dyDescent="0.35">
      <c r="V40615" s="17"/>
    </row>
    <row r="40616" spans="22:22" x14ac:dyDescent="0.35">
      <c r="V40616" s="17"/>
    </row>
    <row r="40617" spans="22:22" x14ac:dyDescent="0.35">
      <c r="V40617" s="17"/>
    </row>
    <row r="40618" spans="22:22" x14ac:dyDescent="0.35">
      <c r="V40618" s="17"/>
    </row>
    <row r="40619" spans="22:22" x14ac:dyDescent="0.35">
      <c r="V40619" s="17"/>
    </row>
    <row r="40620" spans="22:22" x14ac:dyDescent="0.35">
      <c r="V40620" s="17"/>
    </row>
    <row r="40621" spans="22:22" x14ac:dyDescent="0.35">
      <c r="V40621" s="17"/>
    </row>
    <row r="40622" spans="22:22" x14ac:dyDescent="0.35">
      <c r="V40622" s="17"/>
    </row>
    <row r="40623" spans="22:22" x14ac:dyDescent="0.35">
      <c r="V40623" s="17"/>
    </row>
    <row r="40624" spans="22:22" x14ac:dyDescent="0.35">
      <c r="V40624" s="17"/>
    </row>
    <row r="40625" spans="22:22" x14ac:dyDescent="0.35">
      <c r="V40625" s="17"/>
    </row>
    <row r="40626" spans="22:22" x14ac:dyDescent="0.35">
      <c r="V40626" s="17"/>
    </row>
    <row r="40627" spans="22:22" x14ac:dyDescent="0.35">
      <c r="V40627" s="17"/>
    </row>
    <row r="40628" spans="22:22" x14ac:dyDescent="0.35">
      <c r="V40628" s="17"/>
    </row>
    <row r="40629" spans="22:22" x14ac:dyDescent="0.35">
      <c r="V40629" s="17"/>
    </row>
    <row r="40630" spans="22:22" x14ac:dyDescent="0.35">
      <c r="V40630" s="17"/>
    </row>
    <row r="40631" spans="22:22" x14ac:dyDescent="0.35">
      <c r="V40631" s="17"/>
    </row>
    <row r="40632" spans="22:22" x14ac:dyDescent="0.35">
      <c r="V40632" s="17"/>
    </row>
    <row r="40633" spans="22:22" x14ac:dyDescent="0.35">
      <c r="V40633" s="17"/>
    </row>
    <row r="40634" spans="22:22" x14ac:dyDescent="0.35">
      <c r="V40634" s="17"/>
    </row>
    <row r="40635" spans="22:22" x14ac:dyDescent="0.35">
      <c r="V40635" s="17"/>
    </row>
    <row r="40636" spans="22:22" x14ac:dyDescent="0.35">
      <c r="V40636" s="17"/>
    </row>
    <row r="40637" spans="22:22" x14ac:dyDescent="0.35">
      <c r="V40637" s="17"/>
    </row>
    <row r="40638" spans="22:22" x14ac:dyDescent="0.35">
      <c r="V40638" s="17"/>
    </row>
    <row r="40639" spans="22:22" x14ac:dyDescent="0.35">
      <c r="V40639" s="17"/>
    </row>
    <row r="40640" spans="22:22" x14ac:dyDescent="0.35">
      <c r="V40640" s="17"/>
    </row>
    <row r="40641" spans="22:22" x14ac:dyDescent="0.35">
      <c r="V40641" s="17"/>
    </row>
    <row r="40642" spans="22:22" x14ac:dyDescent="0.35">
      <c r="V40642" s="17"/>
    </row>
    <row r="40643" spans="22:22" x14ac:dyDescent="0.35">
      <c r="V40643" s="17"/>
    </row>
    <row r="40644" spans="22:22" x14ac:dyDescent="0.35">
      <c r="V40644" s="17"/>
    </row>
    <row r="40645" spans="22:22" x14ac:dyDescent="0.35">
      <c r="V40645" s="17"/>
    </row>
    <row r="40646" spans="22:22" x14ac:dyDescent="0.35">
      <c r="V40646" s="17"/>
    </row>
    <row r="40647" spans="22:22" x14ac:dyDescent="0.35">
      <c r="V40647" s="17"/>
    </row>
    <row r="40648" spans="22:22" x14ac:dyDescent="0.35">
      <c r="V40648" s="17"/>
    </row>
    <row r="40649" spans="22:22" x14ac:dyDescent="0.35">
      <c r="V40649" s="17"/>
    </row>
    <row r="40650" spans="22:22" x14ac:dyDescent="0.35">
      <c r="V40650" s="17"/>
    </row>
    <row r="40651" spans="22:22" x14ac:dyDescent="0.35">
      <c r="V40651" s="17"/>
    </row>
    <row r="40652" spans="22:22" x14ac:dyDescent="0.35">
      <c r="V40652" s="17"/>
    </row>
    <row r="40653" spans="22:22" x14ac:dyDescent="0.35">
      <c r="V40653" s="17"/>
    </row>
    <row r="40654" spans="22:22" x14ac:dyDescent="0.35">
      <c r="V40654" s="17"/>
    </row>
    <row r="40655" spans="22:22" x14ac:dyDescent="0.35">
      <c r="V40655" s="17"/>
    </row>
    <row r="40656" spans="22:22" x14ac:dyDescent="0.35">
      <c r="V40656" s="17"/>
    </row>
    <row r="40657" spans="22:22" x14ac:dyDescent="0.35">
      <c r="V40657" s="17"/>
    </row>
    <row r="40658" spans="22:22" x14ac:dyDescent="0.35">
      <c r="V40658" s="17"/>
    </row>
    <row r="40659" spans="22:22" x14ac:dyDescent="0.35">
      <c r="V40659" s="17"/>
    </row>
    <row r="40660" spans="22:22" x14ac:dyDescent="0.35">
      <c r="V40660" s="17"/>
    </row>
    <row r="40661" spans="22:22" x14ac:dyDescent="0.35">
      <c r="V40661" s="17"/>
    </row>
    <row r="40662" spans="22:22" x14ac:dyDescent="0.35">
      <c r="V40662" s="17"/>
    </row>
    <row r="40663" spans="22:22" x14ac:dyDescent="0.35">
      <c r="V40663" s="17"/>
    </row>
    <row r="40664" spans="22:22" x14ac:dyDescent="0.35">
      <c r="V40664" s="17"/>
    </row>
    <row r="40665" spans="22:22" x14ac:dyDescent="0.35">
      <c r="V40665" s="17"/>
    </row>
    <row r="40666" spans="22:22" x14ac:dyDescent="0.35">
      <c r="V40666" s="17"/>
    </row>
    <row r="40667" spans="22:22" x14ac:dyDescent="0.35">
      <c r="V40667" s="17"/>
    </row>
    <row r="40668" spans="22:22" x14ac:dyDescent="0.35">
      <c r="V40668" s="17"/>
    </row>
    <row r="40669" spans="22:22" x14ac:dyDescent="0.35">
      <c r="V40669" s="17"/>
    </row>
    <row r="40670" spans="22:22" x14ac:dyDescent="0.35">
      <c r="V40670" s="17"/>
    </row>
    <row r="40671" spans="22:22" x14ac:dyDescent="0.35">
      <c r="V40671" s="17"/>
    </row>
    <row r="40672" spans="22:22" x14ac:dyDescent="0.35">
      <c r="V40672" s="17"/>
    </row>
    <row r="40673" spans="22:22" x14ac:dyDescent="0.35">
      <c r="V40673" s="17"/>
    </row>
    <row r="40674" spans="22:22" x14ac:dyDescent="0.35">
      <c r="V40674" s="17"/>
    </row>
    <row r="40675" spans="22:22" x14ac:dyDescent="0.35">
      <c r="V40675" s="17"/>
    </row>
    <row r="40676" spans="22:22" x14ac:dyDescent="0.35">
      <c r="V40676" s="17"/>
    </row>
    <row r="40677" spans="22:22" x14ac:dyDescent="0.35">
      <c r="V40677" s="17"/>
    </row>
    <row r="40678" spans="22:22" x14ac:dyDescent="0.35">
      <c r="V40678" s="17"/>
    </row>
    <row r="40679" spans="22:22" x14ac:dyDescent="0.35">
      <c r="V40679" s="17"/>
    </row>
    <row r="40680" spans="22:22" x14ac:dyDescent="0.35">
      <c r="V40680" s="17"/>
    </row>
    <row r="40681" spans="22:22" x14ac:dyDescent="0.35">
      <c r="V40681" s="17"/>
    </row>
    <row r="40682" spans="22:22" x14ac:dyDescent="0.35">
      <c r="V40682" s="17"/>
    </row>
    <row r="40683" spans="22:22" x14ac:dyDescent="0.35">
      <c r="V40683" s="17"/>
    </row>
    <row r="40684" spans="22:22" x14ac:dyDescent="0.35">
      <c r="V40684" s="17"/>
    </row>
    <row r="40685" spans="22:22" x14ac:dyDescent="0.35">
      <c r="V40685" s="17"/>
    </row>
    <row r="40686" spans="22:22" x14ac:dyDescent="0.35">
      <c r="V40686" s="17"/>
    </row>
    <row r="40687" spans="22:22" x14ac:dyDescent="0.35">
      <c r="V40687" s="17"/>
    </row>
    <row r="40688" spans="22:22" x14ac:dyDescent="0.35">
      <c r="V40688" s="17"/>
    </row>
    <row r="40689" spans="22:22" x14ac:dyDescent="0.35">
      <c r="V40689" s="17"/>
    </row>
    <row r="40690" spans="22:22" x14ac:dyDescent="0.35">
      <c r="V40690" s="17"/>
    </row>
    <row r="40691" spans="22:22" x14ac:dyDescent="0.35">
      <c r="V40691" s="17"/>
    </row>
    <row r="40692" spans="22:22" x14ac:dyDescent="0.35">
      <c r="V40692" s="17"/>
    </row>
    <row r="40693" spans="22:22" x14ac:dyDescent="0.35">
      <c r="V40693" s="17"/>
    </row>
    <row r="40694" spans="22:22" x14ac:dyDescent="0.35">
      <c r="V40694" s="17"/>
    </row>
    <row r="40695" spans="22:22" x14ac:dyDescent="0.35">
      <c r="V40695" s="17"/>
    </row>
    <row r="40696" spans="22:22" x14ac:dyDescent="0.35">
      <c r="V40696" s="17"/>
    </row>
    <row r="40697" spans="22:22" x14ac:dyDescent="0.35">
      <c r="V40697" s="17"/>
    </row>
    <row r="40698" spans="22:22" x14ac:dyDescent="0.35">
      <c r="V40698" s="17"/>
    </row>
    <row r="40699" spans="22:22" x14ac:dyDescent="0.35">
      <c r="V40699" s="17"/>
    </row>
    <row r="40700" spans="22:22" x14ac:dyDescent="0.35">
      <c r="V40700" s="17"/>
    </row>
    <row r="40701" spans="22:22" x14ac:dyDescent="0.35">
      <c r="V40701" s="17"/>
    </row>
    <row r="40702" spans="22:22" x14ac:dyDescent="0.35">
      <c r="V40702" s="17"/>
    </row>
    <row r="40703" spans="22:22" x14ac:dyDescent="0.35">
      <c r="V40703" s="17"/>
    </row>
    <row r="40704" spans="22:22" x14ac:dyDescent="0.35">
      <c r="V40704" s="17"/>
    </row>
    <row r="40705" spans="22:22" x14ac:dyDescent="0.35">
      <c r="V40705" s="17"/>
    </row>
    <row r="40706" spans="22:22" x14ac:dyDescent="0.35">
      <c r="V40706" s="17"/>
    </row>
    <row r="40707" spans="22:22" x14ac:dyDescent="0.35">
      <c r="V40707" s="17"/>
    </row>
    <row r="40708" spans="22:22" x14ac:dyDescent="0.35">
      <c r="V40708" s="17"/>
    </row>
    <row r="40709" spans="22:22" x14ac:dyDescent="0.35">
      <c r="V40709" s="17"/>
    </row>
    <row r="40710" spans="22:22" x14ac:dyDescent="0.35">
      <c r="V40710" s="17"/>
    </row>
    <row r="40711" spans="22:22" x14ac:dyDescent="0.35">
      <c r="V40711" s="17"/>
    </row>
    <row r="40712" spans="22:22" x14ac:dyDescent="0.35">
      <c r="V40712" s="17"/>
    </row>
    <row r="40713" spans="22:22" x14ac:dyDescent="0.35">
      <c r="V40713" s="17"/>
    </row>
    <row r="40714" spans="22:22" x14ac:dyDescent="0.35">
      <c r="V40714" s="17"/>
    </row>
    <row r="40715" spans="22:22" x14ac:dyDescent="0.35">
      <c r="V40715" s="17"/>
    </row>
    <row r="40716" spans="22:22" x14ac:dyDescent="0.35">
      <c r="V40716" s="17"/>
    </row>
    <row r="40717" spans="22:22" x14ac:dyDescent="0.35">
      <c r="V40717" s="17"/>
    </row>
    <row r="40718" spans="22:22" x14ac:dyDescent="0.35">
      <c r="V40718" s="17"/>
    </row>
    <row r="40719" spans="22:22" x14ac:dyDescent="0.35">
      <c r="V40719" s="17"/>
    </row>
    <row r="40720" spans="22:22" x14ac:dyDescent="0.35">
      <c r="V40720" s="17"/>
    </row>
    <row r="40721" spans="22:22" x14ac:dyDescent="0.35">
      <c r="V40721" s="17"/>
    </row>
    <row r="40722" spans="22:22" x14ac:dyDescent="0.35">
      <c r="V40722" s="17"/>
    </row>
    <row r="40723" spans="22:22" x14ac:dyDescent="0.35">
      <c r="V40723" s="17"/>
    </row>
    <row r="40724" spans="22:22" x14ac:dyDescent="0.35">
      <c r="V40724" s="17"/>
    </row>
    <row r="40725" spans="22:22" x14ac:dyDescent="0.35">
      <c r="V40725" s="17"/>
    </row>
    <row r="40726" spans="22:22" x14ac:dyDescent="0.35">
      <c r="V40726" s="17"/>
    </row>
    <row r="40727" spans="22:22" x14ac:dyDescent="0.35">
      <c r="V40727" s="17"/>
    </row>
    <row r="40728" spans="22:22" x14ac:dyDescent="0.35">
      <c r="V40728" s="17"/>
    </row>
    <row r="40729" spans="22:22" x14ac:dyDescent="0.35">
      <c r="V40729" s="17"/>
    </row>
    <row r="40730" spans="22:22" x14ac:dyDescent="0.35">
      <c r="V40730" s="17"/>
    </row>
    <row r="40731" spans="22:22" x14ac:dyDescent="0.35">
      <c r="V40731" s="17"/>
    </row>
    <row r="40732" spans="22:22" x14ac:dyDescent="0.35">
      <c r="V40732" s="17"/>
    </row>
    <row r="40733" spans="22:22" x14ac:dyDescent="0.35">
      <c r="V40733" s="17"/>
    </row>
    <row r="40734" spans="22:22" x14ac:dyDescent="0.35">
      <c r="V40734" s="17"/>
    </row>
    <row r="40735" spans="22:22" x14ac:dyDescent="0.35">
      <c r="V40735" s="17"/>
    </row>
    <row r="40736" spans="22:22" x14ac:dyDescent="0.35">
      <c r="V40736" s="17"/>
    </row>
    <row r="40737" spans="22:22" x14ac:dyDescent="0.35">
      <c r="V40737" s="17"/>
    </row>
    <row r="40738" spans="22:22" x14ac:dyDescent="0.35">
      <c r="V40738" s="17"/>
    </row>
    <row r="40739" spans="22:22" x14ac:dyDescent="0.35">
      <c r="V40739" s="17"/>
    </row>
    <row r="40740" spans="22:22" x14ac:dyDescent="0.35">
      <c r="V40740" s="17"/>
    </row>
    <row r="40741" spans="22:22" x14ac:dyDescent="0.35">
      <c r="V40741" s="17"/>
    </row>
    <row r="40742" spans="22:22" x14ac:dyDescent="0.35">
      <c r="V40742" s="17"/>
    </row>
    <row r="40743" spans="22:22" x14ac:dyDescent="0.35">
      <c r="V40743" s="17"/>
    </row>
    <row r="40744" spans="22:22" x14ac:dyDescent="0.35">
      <c r="V40744" s="17"/>
    </row>
    <row r="40745" spans="22:22" x14ac:dyDescent="0.35">
      <c r="V40745" s="17"/>
    </row>
    <row r="40746" spans="22:22" x14ac:dyDescent="0.35">
      <c r="V40746" s="17"/>
    </row>
    <row r="40747" spans="22:22" x14ac:dyDescent="0.35">
      <c r="V40747" s="17"/>
    </row>
    <row r="40748" spans="22:22" x14ac:dyDescent="0.35">
      <c r="V40748" s="17"/>
    </row>
    <row r="40749" spans="22:22" x14ac:dyDescent="0.35">
      <c r="V40749" s="17"/>
    </row>
    <row r="40750" spans="22:22" x14ac:dyDescent="0.35">
      <c r="V40750" s="17"/>
    </row>
    <row r="40751" spans="22:22" x14ac:dyDescent="0.35">
      <c r="V40751" s="17"/>
    </row>
    <row r="40752" spans="22:22" x14ac:dyDescent="0.35">
      <c r="V40752" s="17"/>
    </row>
    <row r="40753" spans="22:22" x14ac:dyDescent="0.35">
      <c r="V40753" s="17"/>
    </row>
    <row r="40754" spans="22:22" x14ac:dyDescent="0.35">
      <c r="V40754" s="17"/>
    </row>
    <row r="40755" spans="22:22" x14ac:dyDescent="0.35">
      <c r="V40755" s="17"/>
    </row>
    <row r="40756" spans="22:22" x14ac:dyDescent="0.35">
      <c r="V40756" s="17"/>
    </row>
    <row r="40757" spans="22:22" x14ac:dyDescent="0.35">
      <c r="V40757" s="17"/>
    </row>
    <row r="40758" spans="22:22" x14ac:dyDescent="0.35">
      <c r="V40758" s="17"/>
    </row>
    <row r="40759" spans="22:22" x14ac:dyDescent="0.35">
      <c r="V40759" s="17"/>
    </row>
    <row r="40760" spans="22:22" x14ac:dyDescent="0.35">
      <c r="V40760" s="17"/>
    </row>
    <row r="40761" spans="22:22" x14ac:dyDescent="0.35">
      <c r="V40761" s="17"/>
    </row>
    <row r="40762" spans="22:22" x14ac:dyDescent="0.35">
      <c r="V40762" s="17"/>
    </row>
    <row r="40763" spans="22:22" x14ac:dyDescent="0.35">
      <c r="V40763" s="17"/>
    </row>
    <row r="40764" spans="22:22" x14ac:dyDescent="0.35">
      <c r="V40764" s="17"/>
    </row>
    <row r="40765" spans="22:22" x14ac:dyDescent="0.35">
      <c r="V40765" s="17"/>
    </row>
    <row r="40766" spans="22:22" x14ac:dyDescent="0.35">
      <c r="V40766" s="17"/>
    </row>
    <row r="40767" spans="22:22" x14ac:dyDescent="0.35">
      <c r="V40767" s="17"/>
    </row>
    <row r="40768" spans="22:22" x14ac:dyDescent="0.35">
      <c r="V40768" s="17"/>
    </row>
    <row r="40769" spans="22:22" x14ac:dyDescent="0.35">
      <c r="V40769" s="17"/>
    </row>
    <row r="40770" spans="22:22" x14ac:dyDescent="0.35">
      <c r="V40770" s="17"/>
    </row>
    <row r="40771" spans="22:22" x14ac:dyDescent="0.35">
      <c r="V40771" s="17"/>
    </row>
    <row r="40772" spans="22:22" x14ac:dyDescent="0.35">
      <c r="V40772" s="17"/>
    </row>
    <row r="40773" spans="22:22" x14ac:dyDescent="0.35">
      <c r="V40773" s="17"/>
    </row>
    <row r="40774" spans="22:22" x14ac:dyDescent="0.35">
      <c r="V40774" s="17"/>
    </row>
    <row r="40775" spans="22:22" x14ac:dyDescent="0.35">
      <c r="V40775" s="17"/>
    </row>
    <row r="40776" spans="22:22" x14ac:dyDescent="0.35">
      <c r="V40776" s="17"/>
    </row>
    <row r="40777" spans="22:22" x14ac:dyDescent="0.35">
      <c r="V40777" s="17"/>
    </row>
    <row r="40778" spans="22:22" x14ac:dyDescent="0.35">
      <c r="V40778" s="17"/>
    </row>
    <row r="40779" spans="22:22" x14ac:dyDescent="0.35">
      <c r="V40779" s="17"/>
    </row>
    <row r="40780" spans="22:22" x14ac:dyDescent="0.35">
      <c r="V40780" s="17"/>
    </row>
    <row r="40781" spans="22:22" x14ac:dyDescent="0.35">
      <c r="V40781" s="17"/>
    </row>
    <row r="40782" spans="22:22" x14ac:dyDescent="0.35">
      <c r="V40782" s="17"/>
    </row>
    <row r="40783" spans="22:22" x14ac:dyDescent="0.35">
      <c r="V40783" s="17"/>
    </row>
    <row r="40784" spans="22:22" x14ac:dyDescent="0.35">
      <c r="V40784" s="17"/>
    </row>
    <row r="40785" spans="22:22" x14ac:dyDescent="0.35">
      <c r="V40785" s="17"/>
    </row>
    <row r="40786" spans="22:22" x14ac:dyDescent="0.35">
      <c r="V40786" s="17"/>
    </row>
    <row r="40787" spans="22:22" x14ac:dyDescent="0.35">
      <c r="V40787" s="17"/>
    </row>
    <row r="40788" spans="22:22" x14ac:dyDescent="0.35">
      <c r="V40788" s="17"/>
    </row>
    <row r="40789" spans="22:22" x14ac:dyDescent="0.35">
      <c r="V40789" s="17"/>
    </row>
    <row r="40790" spans="22:22" x14ac:dyDescent="0.35">
      <c r="V40790" s="17"/>
    </row>
    <row r="40791" spans="22:22" x14ac:dyDescent="0.35">
      <c r="V40791" s="17"/>
    </row>
    <row r="40792" spans="22:22" x14ac:dyDescent="0.35">
      <c r="V40792" s="17"/>
    </row>
    <row r="40793" spans="22:22" x14ac:dyDescent="0.35">
      <c r="V40793" s="17"/>
    </row>
    <row r="40794" spans="22:22" x14ac:dyDescent="0.35">
      <c r="V40794" s="17"/>
    </row>
    <row r="40795" spans="22:22" x14ac:dyDescent="0.35">
      <c r="V40795" s="17"/>
    </row>
    <row r="40796" spans="22:22" x14ac:dyDescent="0.35">
      <c r="V40796" s="17"/>
    </row>
    <row r="40797" spans="22:22" x14ac:dyDescent="0.35">
      <c r="V40797" s="17"/>
    </row>
    <row r="40798" spans="22:22" x14ac:dyDescent="0.35">
      <c r="V40798" s="17"/>
    </row>
    <row r="40799" spans="22:22" x14ac:dyDescent="0.35">
      <c r="V40799" s="17"/>
    </row>
    <row r="40800" spans="22:22" x14ac:dyDescent="0.35">
      <c r="V40800" s="17"/>
    </row>
    <row r="40801" spans="22:22" x14ac:dyDescent="0.35">
      <c r="V40801" s="17"/>
    </row>
    <row r="40802" spans="22:22" x14ac:dyDescent="0.35">
      <c r="V40802" s="17"/>
    </row>
    <row r="40803" spans="22:22" x14ac:dyDescent="0.35">
      <c r="V40803" s="17"/>
    </row>
    <row r="40804" spans="22:22" x14ac:dyDescent="0.35">
      <c r="V40804" s="17"/>
    </row>
    <row r="40805" spans="22:22" x14ac:dyDescent="0.35">
      <c r="V40805" s="17"/>
    </row>
    <row r="40806" spans="22:22" x14ac:dyDescent="0.35">
      <c r="V40806" s="17"/>
    </row>
    <row r="40807" spans="22:22" x14ac:dyDescent="0.35">
      <c r="V40807" s="17"/>
    </row>
    <row r="40808" spans="22:22" x14ac:dyDescent="0.35">
      <c r="V40808" s="17"/>
    </row>
    <row r="40809" spans="22:22" x14ac:dyDescent="0.35">
      <c r="V40809" s="17"/>
    </row>
    <row r="40810" spans="22:22" x14ac:dyDescent="0.35">
      <c r="V40810" s="17"/>
    </row>
    <row r="40811" spans="22:22" x14ac:dyDescent="0.35">
      <c r="V40811" s="17"/>
    </row>
    <row r="40812" spans="22:22" x14ac:dyDescent="0.35">
      <c r="V40812" s="17"/>
    </row>
    <row r="40813" spans="22:22" x14ac:dyDescent="0.35">
      <c r="V40813" s="17"/>
    </row>
    <row r="40814" spans="22:22" x14ac:dyDescent="0.35">
      <c r="V40814" s="17"/>
    </row>
    <row r="40815" spans="22:22" x14ac:dyDescent="0.35">
      <c r="V40815" s="17"/>
    </row>
    <row r="40816" spans="22:22" x14ac:dyDescent="0.35">
      <c r="V40816" s="17"/>
    </row>
    <row r="40817" spans="22:22" x14ac:dyDescent="0.35">
      <c r="V40817" s="17"/>
    </row>
    <row r="40818" spans="22:22" x14ac:dyDescent="0.35">
      <c r="V40818" s="17"/>
    </row>
    <row r="40819" spans="22:22" x14ac:dyDescent="0.35">
      <c r="V40819" s="17"/>
    </row>
    <row r="40820" spans="22:22" x14ac:dyDescent="0.35">
      <c r="V40820" s="17"/>
    </row>
    <row r="40821" spans="22:22" x14ac:dyDescent="0.35">
      <c r="V40821" s="17"/>
    </row>
    <row r="40822" spans="22:22" x14ac:dyDescent="0.35">
      <c r="V40822" s="17"/>
    </row>
    <row r="40823" spans="22:22" x14ac:dyDescent="0.35">
      <c r="V40823" s="17"/>
    </row>
    <row r="40824" spans="22:22" x14ac:dyDescent="0.35">
      <c r="V40824" s="17"/>
    </row>
    <row r="40825" spans="22:22" x14ac:dyDescent="0.35">
      <c r="V40825" s="17"/>
    </row>
    <row r="40826" spans="22:22" x14ac:dyDescent="0.35">
      <c r="V40826" s="17"/>
    </row>
    <row r="40827" spans="22:22" x14ac:dyDescent="0.35">
      <c r="V40827" s="17"/>
    </row>
    <row r="40828" spans="22:22" x14ac:dyDescent="0.35">
      <c r="V40828" s="17"/>
    </row>
    <row r="40829" spans="22:22" x14ac:dyDescent="0.35">
      <c r="V40829" s="17"/>
    </row>
    <row r="40830" spans="22:22" x14ac:dyDescent="0.35">
      <c r="V40830" s="17"/>
    </row>
    <row r="40831" spans="22:22" x14ac:dyDescent="0.35">
      <c r="V40831" s="17"/>
    </row>
    <row r="40832" spans="22:22" x14ac:dyDescent="0.35">
      <c r="V40832" s="17"/>
    </row>
    <row r="40833" spans="22:22" x14ac:dyDescent="0.35">
      <c r="V40833" s="17"/>
    </row>
    <row r="40834" spans="22:22" x14ac:dyDescent="0.35">
      <c r="V40834" s="17"/>
    </row>
    <row r="40835" spans="22:22" x14ac:dyDescent="0.35">
      <c r="V40835" s="17"/>
    </row>
    <row r="40836" spans="22:22" x14ac:dyDescent="0.35">
      <c r="V40836" s="17"/>
    </row>
    <row r="40837" spans="22:22" x14ac:dyDescent="0.35">
      <c r="V40837" s="17"/>
    </row>
    <row r="40838" spans="22:22" x14ac:dyDescent="0.35">
      <c r="V40838" s="17"/>
    </row>
    <row r="40839" spans="22:22" x14ac:dyDescent="0.35">
      <c r="V40839" s="17"/>
    </row>
    <row r="40840" spans="22:22" x14ac:dyDescent="0.35">
      <c r="V40840" s="17"/>
    </row>
    <row r="40841" spans="22:22" x14ac:dyDescent="0.35">
      <c r="V40841" s="17"/>
    </row>
    <row r="40842" spans="22:22" x14ac:dyDescent="0.35">
      <c r="V40842" s="17"/>
    </row>
    <row r="40843" spans="22:22" x14ac:dyDescent="0.35">
      <c r="V40843" s="17"/>
    </row>
    <row r="40844" spans="22:22" x14ac:dyDescent="0.35">
      <c r="V40844" s="17"/>
    </row>
    <row r="40845" spans="22:22" x14ac:dyDescent="0.35">
      <c r="V40845" s="17"/>
    </row>
    <row r="40846" spans="22:22" x14ac:dyDescent="0.35">
      <c r="V40846" s="17"/>
    </row>
    <row r="40847" spans="22:22" x14ac:dyDescent="0.35">
      <c r="V40847" s="17"/>
    </row>
    <row r="40848" spans="22:22" x14ac:dyDescent="0.35">
      <c r="V40848" s="17"/>
    </row>
    <row r="40849" spans="22:22" x14ac:dyDescent="0.35">
      <c r="V40849" s="17"/>
    </row>
    <row r="40850" spans="22:22" x14ac:dyDescent="0.35">
      <c r="V40850" s="17"/>
    </row>
    <row r="40851" spans="22:22" x14ac:dyDescent="0.35">
      <c r="V40851" s="17"/>
    </row>
    <row r="40852" spans="22:22" x14ac:dyDescent="0.35">
      <c r="V40852" s="17"/>
    </row>
    <row r="40853" spans="22:22" x14ac:dyDescent="0.35">
      <c r="V40853" s="17"/>
    </row>
    <row r="40854" spans="22:22" x14ac:dyDescent="0.35">
      <c r="V40854" s="17"/>
    </row>
    <row r="40855" spans="22:22" x14ac:dyDescent="0.35">
      <c r="V40855" s="17"/>
    </row>
    <row r="40856" spans="22:22" x14ac:dyDescent="0.35">
      <c r="V40856" s="17"/>
    </row>
    <row r="40857" spans="22:22" x14ac:dyDescent="0.35">
      <c r="V40857" s="17"/>
    </row>
    <row r="40858" spans="22:22" x14ac:dyDescent="0.35">
      <c r="V40858" s="17"/>
    </row>
    <row r="40859" spans="22:22" x14ac:dyDescent="0.35">
      <c r="V40859" s="17"/>
    </row>
    <row r="40860" spans="22:22" x14ac:dyDescent="0.35">
      <c r="V40860" s="17"/>
    </row>
    <row r="40861" spans="22:22" x14ac:dyDescent="0.35">
      <c r="V40861" s="17"/>
    </row>
    <row r="40862" spans="22:22" x14ac:dyDescent="0.35">
      <c r="V40862" s="17"/>
    </row>
    <row r="40863" spans="22:22" x14ac:dyDescent="0.35">
      <c r="V40863" s="17"/>
    </row>
    <row r="40864" spans="22:22" x14ac:dyDescent="0.35">
      <c r="V40864" s="17"/>
    </row>
    <row r="40865" spans="22:22" x14ac:dyDescent="0.35">
      <c r="V40865" s="17"/>
    </row>
    <row r="40866" spans="22:22" x14ac:dyDescent="0.35">
      <c r="V40866" s="17"/>
    </row>
    <row r="40867" spans="22:22" x14ac:dyDescent="0.35">
      <c r="V40867" s="17"/>
    </row>
    <row r="40868" spans="22:22" x14ac:dyDescent="0.35">
      <c r="V40868" s="17"/>
    </row>
    <row r="40869" spans="22:22" x14ac:dyDescent="0.35">
      <c r="V40869" s="17"/>
    </row>
    <row r="40870" spans="22:22" x14ac:dyDescent="0.35">
      <c r="V40870" s="17"/>
    </row>
    <row r="40871" spans="22:22" x14ac:dyDescent="0.35">
      <c r="V40871" s="17"/>
    </row>
    <row r="40872" spans="22:22" x14ac:dyDescent="0.35">
      <c r="V40872" s="17"/>
    </row>
    <row r="40873" spans="22:22" x14ac:dyDescent="0.35">
      <c r="V40873" s="17"/>
    </row>
    <row r="40874" spans="22:22" x14ac:dyDescent="0.35">
      <c r="V40874" s="17"/>
    </row>
    <row r="40875" spans="22:22" x14ac:dyDescent="0.35">
      <c r="V40875" s="17"/>
    </row>
    <row r="40876" spans="22:22" x14ac:dyDescent="0.35">
      <c r="V40876" s="17"/>
    </row>
    <row r="40877" spans="22:22" x14ac:dyDescent="0.35">
      <c r="V40877" s="17"/>
    </row>
    <row r="40878" spans="22:22" x14ac:dyDescent="0.35">
      <c r="V40878" s="17"/>
    </row>
    <row r="40879" spans="22:22" x14ac:dyDescent="0.35">
      <c r="V40879" s="17"/>
    </row>
    <row r="40880" spans="22:22" x14ac:dyDescent="0.35">
      <c r="V40880" s="17"/>
    </row>
    <row r="40881" spans="22:22" x14ac:dyDescent="0.35">
      <c r="V40881" s="17"/>
    </row>
    <row r="40882" spans="22:22" x14ac:dyDescent="0.35">
      <c r="V40882" s="17"/>
    </row>
    <row r="40883" spans="22:22" x14ac:dyDescent="0.35">
      <c r="V40883" s="17"/>
    </row>
    <row r="40884" spans="22:22" x14ac:dyDescent="0.35">
      <c r="V40884" s="17"/>
    </row>
    <row r="40885" spans="22:22" x14ac:dyDescent="0.35">
      <c r="V40885" s="17"/>
    </row>
    <row r="40886" spans="22:22" x14ac:dyDescent="0.35">
      <c r="V40886" s="17"/>
    </row>
    <row r="40887" spans="22:22" x14ac:dyDescent="0.35">
      <c r="V40887" s="17"/>
    </row>
    <row r="40888" spans="22:22" x14ac:dyDescent="0.35">
      <c r="V40888" s="17"/>
    </row>
    <row r="40889" spans="22:22" x14ac:dyDescent="0.35">
      <c r="V40889" s="17"/>
    </row>
    <row r="40890" spans="22:22" x14ac:dyDescent="0.35">
      <c r="V40890" s="17"/>
    </row>
    <row r="40891" spans="22:22" x14ac:dyDescent="0.35">
      <c r="V40891" s="17"/>
    </row>
    <row r="40892" spans="22:22" x14ac:dyDescent="0.35">
      <c r="V40892" s="17"/>
    </row>
    <row r="40893" spans="22:22" x14ac:dyDescent="0.35">
      <c r="V40893" s="17"/>
    </row>
    <row r="40894" spans="22:22" x14ac:dyDescent="0.35">
      <c r="V40894" s="17"/>
    </row>
    <row r="40895" spans="22:22" x14ac:dyDescent="0.35">
      <c r="V40895" s="17"/>
    </row>
    <row r="40896" spans="22:22" x14ac:dyDescent="0.35">
      <c r="V40896" s="17"/>
    </row>
    <row r="40897" spans="22:22" x14ac:dyDescent="0.35">
      <c r="V40897" s="17"/>
    </row>
    <row r="40898" spans="22:22" x14ac:dyDescent="0.35">
      <c r="V40898" s="17"/>
    </row>
    <row r="40899" spans="22:22" x14ac:dyDescent="0.35">
      <c r="V40899" s="17"/>
    </row>
    <row r="40900" spans="22:22" x14ac:dyDescent="0.35">
      <c r="V40900" s="17"/>
    </row>
    <row r="40901" spans="22:22" x14ac:dyDescent="0.35">
      <c r="V40901" s="17"/>
    </row>
    <row r="40902" spans="22:22" x14ac:dyDescent="0.35">
      <c r="V40902" s="17"/>
    </row>
    <row r="40903" spans="22:22" x14ac:dyDescent="0.35">
      <c r="V40903" s="17"/>
    </row>
    <row r="40904" spans="22:22" x14ac:dyDescent="0.35">
      <c r="V40904" s="17"/>
    </row>
    <row r="40905" spans="22:22" x14ac:dyDescent="0.35">
      <c r="V40905" s="17"/>
    </row>
    <row r="40906" spans="22:22" x14ac:dyDescent="0.35">
      <c r="V40906" s="17"/>
    </row>
    <row r="40907" spans="22:22" x14ac:dyDescent="0.35">
      <c r="V40907" s="17"/>
    </row>
    <row r="40908" spans="22:22" x14ac:dyDescent="0.35">
      <c r="V40908" s="17"/>
    </row>
    <row r="40909" spans="22:22" x14ac:dyDescent="0.35">
      <c r="V40909" s="17"/>
    </row>
    <row r="40910" spans="22:22" x14ac:dyDescent="0.35">
      <c r="V40910" s="17"/>
    </row>
    <row r="40911" spans="22:22" x14ac:dyDescent="0.35">
      <c r="V40911" s="17"/>
    </row>
    <row r="40912" spans="22:22" x14ac:dyDescent="0.35">
      <c r="V40912" s="17"/>
    </row>
    <row r="40913" spans="22:22" x14ac:dyDescent="0.35">
      <c r="V40913" s="17"/>
    </row>
    <row r="40914" spans="22:22" x14ac:dyDescent="0.35">
      <c r="V40914" s="17"/>
    </row>
    <row r="40915" spans="22:22" x14ac:dyDescent="0.35">
      <c r="V40915" s="17"/>
    </row>
    <row r="40916" spans="22:22" x14ac:dyDescent="0.35">
      <c r="V40916" s="17"/>
    </row>
    <row r="40917" spans="22:22" x14ac:dyDescent="0.35">
      <c r="V40917" s="17"/>
    </row>
    <row r="40918" spans="22:22" x14ac:dyDescent="0.35">
      <c r="V40918" s="17"/>
    </row>
    <row r="40919" spans="22:22" x14ac:dyDescent="0.35">
      <c r="V40919" s="17"/>
    </row>
    <row r="40920" spans="22:22" x14ac:dyDescent="0.35">
      <c r="V40920" s="17"/>
    </row>
    <row r="40921" spans="22:22" x14ac:dyDescent="0.35">
      <c r="V40921" s="17"/>
    </row>
    <row r="40922" spans="22:22" x14ac:dyDescent="0.35">
      <c r="V40922" s="17"/>
    </row>
    <row r="40923" spans="22:22" x14ac:dyDescent="0.35">
      <c r="V40923" s="17"/>
    </row>
    <row r="40924" spans="22:22" x14ac:dyDescent="0.35">
      <c r="V40924" s="17"/>
    </row>
    <row r="40925" spans="22:22" x14ac:dyDescent="0.35">
      <c r="V40925" s="17"/>
    </row>
    <row r="40926" spans="22:22" x14ac:dyDescent="0.35">
      <c r="V40926" s="17"/>
    </row>
    <row r="40927" spans="22:22" x14ac:dyDescent="0.35">
      <c r="V40927" s="17"/>
    </row>
    <row r="40928" spans="22:22" x14ac:dyDescent="0.35">
      <c r="V40928" s="17"/>
    </row>
    <row r="40929" spans="22:22" x14ac:dyDescent="0.35">
      <c r="V40929" s="17"/>
    </row>
    <row r="40930" spans="22:22" x14ac:dyDescent="0.35">
      <c r="V40930" s="17"/>
    </row>
    <row r="40931" spans="22:22" x14ac:dyDescent="0.35">
      <c r="V40931" s="17"/>
    </row>
    <row r="40932" spans="22:22" x14ac:dyDescent="0.35">
      <c r="V40932" s="17"/>
    </row>
    <row r="40933" spans="22:22" x14ac:dyDescent="0.35">
      <c r="V40933" s="17"/>
    </row>
    <row r="40934" spans="22:22" x14ac:dyDescent="0.35">
      <c r="V40934" s="17"/>
    </row>
    <row r="40935" spans="22:22" x14ac:dyDescent="0.35">
      <c r="V40935" s="17"/>
    </row>
    <row r="40936" spans="22:22" x14ac:dyDescent="0.35">
      <c r="V40936" s="17"/>
    </row>
    <row r="40937" spans="22:22" x14ac:dyDescent="0.35">
      <c r="V40937" s="17"/>
    </row>
    <row r="40938" spans="22:22" x14ac:dyDescent="0.35">
      <c r="V40938" s="17"/>
    </row>
    <row r="40939" spans="22:22" x14ac:dyDescent="0.35">
      <c r="V40939" s="17"/>
    </row>
    <row r="40940" spans="22:22" x14ac:dyDescent="0.35">
      <c r="V40940" s="17"/>
    </row>
    <row r="40941" spans="22:22" x14ac:dyDescent="0.35">
      <c r="V40941" s="17"/>
    </row>
    <row r="40942" spans="22:22" x14ac:dyDescent="0.35">
      <c r="V40942" s="17"/>
    </row>
    <row r="40943" spans="22:22" x14ac:dyDescent="0.35">
      <c r="V40943" s="17"/>
    </row>
    <row r="40944" spans="22:22" x14ac:dyDescent="0.35">
      <c r="V40944" s="17"/>
    </row>
    <row r="40945" spans="22:22" x14ac:dyDescent="0.35">
      <c r="V40945" s="17"/>
    </row>
    <row r="40946" spans="22:22" x14ac:dyDescent="0.35">
      <c r="V40946" s="17"/>
    </row>
    <row r="40947" spans="22:22" x14ac:dyDescent="0.35">
      <c r="V40947" s="17"/>
    </row>
    <row r="40948" spans="22:22" x14ac:dyDescent="0.35">
      <c r="V40948" s="17"/>
    </row>
    <row r="40949" spans="22:22" x14ac:dyDescent="0.35">
      <c r="V40949" s="17"/>
    </row>
    <row r="40950" spans="22:22" x14ac:dyDescent="0.35">
      <c r="V40950" s="17"/>
    </row>
    <row r="40951" spans="22:22" x14ac:dyDescent="0.35">
      <c r="V40951" s="17"/>
    </row>
    <row r="40952" spans="22:22" x14ac:dyDescent="0.35">
      <c r="V40952" s="17"/>
    </row>
    <row r="40953" spans="22:22" x14ac:dyDescent="0.35">
      <c r="V40953" s="17"/>
    </row>
    <row r="40954" spans="22:22" x14ac:dyDescent="0.35">
      <c r="V40954" s="17"/>
    </row>
    <row r="40955" spans="22:22" x14ac:dyDescent="0.35">
      <c r="V40955" s="17"/>
    </row>
    <row r="40956" spans="22:22" x14ac:dyDescent="0.35">
      <c r="V40956" s="17"/>
    </row>
    <row r="40957" spans="22:22" x14ac:dyDescent="0.35">
      <c r="V40957" s="17"/>
    </row>
    <row r="40958" spans="22:22" x14ac:dyDescent="0.35">
      <c r="V40958" s="17"/>
    </row>
    <row r="40959" spans="22:22" x14ac:dyDescent="0.35">
      <c r="V40959" s="17"/>
    </row>
    <row r="40960" spans="22:22" x14ac:dyDescent="0.35">
      <c r="V40960" s="17"/>
    </row>
    <row r="40961" spans="22:22" x14ac:dyDescent="0.35">
      <c r="V40961" s="17"/>
    </row>
    <row r="40962" spans="22:22" x14ac:dyDescent="0.35">
      <c r="V40962" s="17"/>
    </row>
    <row r="40963" spans="22:22" x14ac:dyDescent="0.35">
      <c r="V40963" s="17"/>
    </row>
    <row r="40964" spans="22:22" x14ac:dyDescent="0.35">
      <c r="V40964" s="17"/>
    </row>
    <row r="40965" spans="22:22" x14ac:dyDescent="0.35">
      <c r="V40965" s="17"/>
    </row>
    <row r="40966" spans="22:22" x14ac:dyDescent="0.35">
      <c r="V40966" s="17"/>
    </row>
    <row r="40967" spans="22:22" x14ac:dyDescent="0.35">
      <c r="V40967" s="17"/>
    </row>
    <row r="40968" spans="22:22" x14ac:dyDescent="0.35">
      <c r="V40968" s="17"/>
    </row>
    <row r="40969" spans="22:22" x14ac:dyDescent="0.35">
      <c r="V40969" s="17"/>
    </row>
    <row r="40970" spans="22:22" x14ac:dyDescent="0.35">
      <c r="V40970" s="17"/>
    </row>
    <row r="40971" spans="22:22" x14ac:dyDescent="0.35">
      <c r="V40971" s="17"/>
    </row>
    <row r="40972" spans="22:22" x14ac:dyDescent="0.35">
      <c r="V40972" s="17"/>
    </row>
    <row r="40973" spans="22:22" x14ac:dyDescent="0.35">
      <c r="V40973" s="17"/>
    </row>
    <row r="40974" spans="22:22" x14ac:dyDescent="0.35">
      <c r="V40974" s="17"/>
    </row>
    <row r="40975" spans="22:22" x14ac:dyDescent="0.35">
      <c r="V40975" s="17"/>
    </row>
    <row r="40976" spans="22:22" x14ac:dyDescent="0.35">
      <c r="V40976" s="17"/>
    </row>
    <row r="40977" spans="22:22" x14ac:dyDescent="0.35">
      <c r="V40977" s="17"/>
    </row>
    <row r="40978" spans="22:22" x14ac:dyDescent="0.35">
      <c r="V40978" s="17"/>
    </row>
    <row r="40979" spans="22:22" x14ac:dyDescent="0.35">
      <c r="V40979" s="17"/>
    </row>
    <row r="40980" spans="22:22" x14ac:dyDescent="0.35">
      <c r="V40980" s="17"/>
    </row>
    <row r="40981" spans="22:22" x14ac:dyDescent="0.35">
      <c r="V40981" s="17"/>
    </row>
    <row r="40982" spans="22:22" x14ac:dyDescent="0.35">
      <c r="V40982" s="17"/>
    </row>
    <row r="40983" spans="22:22" x14ac:dyDescent="0.35">
      <c r="V40983" s="17"/>
    </row>
    <row r="40984" spans="22:22" x14ac:dyDescent="0.35">
      <c r="V40984" s="17"/>
    </row>
    <row r="40985" spans="22:22" x14ac:dyDescent="0.35">
      <c r="V40985" s="17"/>
    </row>
    <row r="40986" spans="22:22" x14ac:dyDescent="0.35">
      <c r="V40986" s="17"/>
    </row>
    <row r="40987" spans="22:22" x14ac:dyDescent="0.35">
      <c r="V40987" s="17"/>
    </row>
    <row r="40988" spans="22:22" x14ac:dyDescent="0.35">
      <c r="V40988" s="17"/>
    </row>
    <row r="40989" spans="22:22" x14ac:dyDescent="0.35">
      <c r="V40989" s="17"/>
    </row>
    <row r="40990" spans="22:22" x14ac:dyDescent="0.35">
      <c r="V40990" s="17"/>
    </row>
    <row r="40991" spans="22:22" x14ac:dyDescent="0.35">
      <c r="V40991" s="17"/>
    </row>
    <row r="40992" spans="22:22" x14ac:dyDescent="0.35">
      <c r="V40992" s="17"/>
    </row>
    <row r="40993" spans="22:22" x14ac:dyDescent="0.35">
      <c r="V40993" s="17"/>
    </row>
    <row r="40994" spans="22:22" x14ac:dyDescent="0.35">
      <c r="V40994" s="17"/>
    </row>
    <row r="40995" spans="22:22" x14ac:dyDescent="0.35">
      <c r="V40995" s="17"/>
    </row>
    <row r="40996" spans="22:22" x14ac:dyDescent="0.35">
      <c r="V40996" s="17"/>
    </row>
    <row r="40997" spans="22:22" x14ac:dyDescent="0.35">
      <c r="V40997" s="17"/>
    </row>
    <row r="40998" spans="22:22" x14ac:dyDescent="0.35">
      <c r="V40998" s="17"/>
    </row>
    <row r="40999" spans="22:22" x14ac:dyDescent="0.35">
      <c r="V40999" s="17"/>
    </row>
    <row r="41000" spans="22:22" x14ac:dyDescent="0.35">
      <c r="V41000" s="17"/>
    </row>
    <row r="41001" spans="22:22" x14ac:dyDescent="0.35">
      <c r="V41001" s="17"/>
    </row>
    <row r="41002" spans="22:22" x14ac:dyDescent="0.35">
      <c r="V41002" s="17"/>
    </row>
    <row r="41003" spans="22:22" x14ac:dyDescent="0.35">
      <c r="V41003" s="17"/>
    </row>
    <row r="41004" spans="22:22" x14ac:dyDescent="0.35">
      <c r="V41004" s="17"/>
    </row>
    <row r="41005" spans="22:22" x14ac:dyDescent="0.35">
      <c r="V41005" s="17"/>
    </row>
    <row r="41006" spans="22:22" x14ac:dyDescent="0.35">
      <c r="V41006" s="17"/>
    </row>
    <row r="41007" spans="22:22" x14ac:dyDescent="0.35">
      <c r="V41007" s="17"/>
    </row>
    <row r="41008" spans="22:22" x14ac:dyDescent="0.35">
      <c r="V41008" s="17"/>
    </row>
    <row r="41009" spans="22:22" x14ac:dyDescent="0.35">
      <c r="V41009" s="17"/>
    </row>
    <row r="41010" spans="22:22" x14ac:dyDescent="0.35">
      <c r="V41010" s="17"/>
    </row>
    <row r="41011" spans="22:22" x14ac:dyDescent="0.35">
      <c r="V41011" s="17"/>
    </row>
    <row r="41012" spans="22:22" x14ac:dyDescent="0.35">
      <c r="V41012" s="17"/>
    </row>
    <row r="41013" spans="22:22" x14ac:dyDescent="0.35">
      <c r="V41013" s="17"/>
    </row>
    <row r="41014" spans="22:22" x14ac:dyDescent="0.35">
      <c r="V41014" s="17"/>
    </row>
    <row r="41015" spans="22:22" x14ac:dyDescent="0.35">
      <c r="V41015" s="17"/>
    </row>
    <row r="41016" spans="22:22" x14ac:dyDescent="0.35">
      <c r="V41016" s="17"/>
    </row>
    <row r="41017" spans="22:22" x14ac:dyDescent="0.35">
      <c r="V41017" s="17"/>
    </row>
    <row r="41018" spans="22:22" x14ac:dyDescent="0.35">
      <c r="V41018" s="17"/>
    </row>
    <row r="41019" spans="22:22" x14ac:dyDescent="0.35">
      <c r="V41019" s="17"/>
    </row>
    <row r="41020" spans="22:22" x14ac:dyDescent="0.35">
      <c r="V41020" s="17"/>
    </row>
    <row r="41021" spans="22:22" x14ac:dyDescent="0.35">
      <c r="V41021" s="17"/>
    </row>
    <row r="41022" spans="22:22" x14ac:dyDescent="0.35">
      <c r="V41022" s="17"/>
    </row>
    <row r="41023" spans="22:22" x14ac:dyDescent="0.35">
      <c r="V41023" s="17"/>
    </row>
    <row r="41024" spans="22:22" x14ac:dyDescent="0.35">
      <c r="V41024" s="17"/>
    </row>
    <row r="41025" spans="22:22" x14ac:dyDescent="0.35">
      <c r="V41025" s="17"/>
    </row>
    <row r="41026" spans="22:22" x14ac:dyDescent="0.35">
      <c r="V41026" s="17"/>
    </row>
    <row r="41027" spans="22:22" x14ac:dyDescent="0.35">
      <c r="V41027" s="17"/>
    </row>
    <row r="41028" spans="22:22" x14ac:dyDescent="0.35">
      <c r="V41028" s="17"/>
    </row>
    <row r="41029" spans="22:22" x14ac:dyDescent="0.35">
      <c r="V41029" s="17"/>
    </row>
    <row r="41030" spans="22:22" x14ac:dyDescent="0.35">
      <c r="V41030" s="17"/>
    </row>
    <row r="41031" spans="22:22" x14ac:dyDescent="0.35">
      <c r="V41031" s="17"/>
    </row>
    <row r="41032" spans="22:22" x14ac:dyDescent="0.35">
      <c r="V41032" s="17"/>
    </row>
    <row r="41033" spans="22:22" x14ac:dyDescent="0.35">
      <c r="V41033" s="17"/>
    </row>
    <row r="41034" spans="22:22" x14ac:dyDescent="0.35">
      <c r="V41034" s="17"/>
    </row>
    <row r="41035" spans="22:22" x14ac:dyDescent="0.35">
      <c r="V41035" s="17"/>
    </row>
    <row r="41036" spans="22:22" x14ac:dyDescent="0.35">
      <c r="V41036" s="17"/>
    </row>
    <row r="41037" spans="22:22" x14ac:dyDescent="0.35">
      <c r="V41037" s="17"/>
    </row>
    <row r="41038" spans="22:22" x14ac:dyDescent="0.35">
      <c r="V41038" s="17"/>
    </row>
    <row r="41039" spans="22:22" x14ac:dyDescent="0.35">
      <c r="V41039" s="17"/>
    </row>
    <row r="41040" spans="22:22" x14ac:dyDescent="0.35">
      <c r="V41040" s="17"/>
    </row>
    <row r="41041" spans="22:22" x14ac:dyDescent="0.35">
      <c r="V41041" s="17"/>
    </row>
    <row r="41042" spans="22:22" x14ac:dyDescent="0.35">
      <c r="V41042" s="17"/>
    </row>
    <row r="41043" spans="22:22" x14ac:dyDescent="0.35">
      <c r="V41043" s="17"/>
    </row>
    <row r="41044" spans="22:22" x14ac:dyDescent="0.35">
      <c r="V41044" s="17"/>
    </row>
    <row r="41045" spans="22:22" x14ac:dyDescent="0.35">
      <c r="V41045" s="17"/>
    </row>
    <row r="41046" spans="22:22" x14ac:dyDescent="0.35">
      <c r="V41046" s="17"/>
    </row>
    <row r="41047" spans="22:22" x14ac:dyDescent="0.35">
      <c r="V41047" s="17"/>
    </row>
    <row r="41048" spans="22:22" x14ac:dyDescent="0.35">
      <c r="V41048" s="17"/>
    </row>
    <row r="41049" spans="22:22" x14ac:dyDescent="0.35">
      <c r="V41049" s="17"/>
    </row>
    <row r="41050" spans="22:22" x14ac:dyDescent="0.35">
      <c r="V41050" s="17"/>
    </row>
    <row r="41051" spans="22:22" x14ac:dyDescent="0.35">
      <c r="V41051" s="17"/>
    </row>
    <row r="41052" spans="22:22" x14ac:dyDescent="0.35">
      <c r="V41052" s="17"/>
    </row>
    <row r="41053" spans="22:22" x14ac:dyDescent="0.35">
      <c r="V41053" s="17"/>
    </row>
    <row r="41054" spans="22:22" x14ac:dyDescent="0.35">
      <c r="V41054" s="17"/>
    </row>
    <row r="41055" spans="22:22" x14ac:dyDescent="0.35">
      <c r="V41055" s="17"/>
    </row>
    <row r="41056" spans="22:22" x14ac:dyDescent="0.35">
      <c r="V41056" s="17"/>
    </row>
    <row r="41057" spans="22:22" x14ac:dyDescent="0.35">
      <c r="V41057" s="17"/>
    </row>
    <row r="41058" spans="22:22" x14ac:dyDescent="0.35">
      <c r="V41058" s="17"/>
    </row>
    <row r="41059" spans="22:22" x14ac:dyDescent="0.35">
      <c r="V41059" s="17"/>
    </row>
    <row r="41060" spans="22:22" x14ac:dyDescent="0.35">
      <c r="V41060" s="17"/>
    </row>
    <row r="41061" spans="22:22" x14ac:dyDescent="0.35">
      <c r="V41061" s="17"/>
    </row>
    <row r="41062" spans="22:22" x14ac:dyDescent="0.35">
      <c r="V41062" s="17"/>
    </row>
    <row r="41063" spans="22:22" x14ac:dyDescent="0.35">
      <c r="V41063" s="17"/>
    </row>
    <row r="41064" spans="22:22" x14ac:dyDescent="0.35">
      <c r="V41064" s="17"/>
    </row>
    <row r="41065" spans="22:22" x14ac:dyDescent="0.35">
      <c r="V41065" s="17"/>
    </row>
    <row r="41066" spans="22:22" x14ac:dyDescent="0.35">
      <c r="V41066" s="17"/>
    </row>
    <row r="41067" spans="22:22" x14ac:dyDescent="0.35">
      <c r="V41067" s="17"/>
    </row>
    <row r="41068" spans="22:22" x14ac:dyDescent="0.35">
      <c r="V41068" s="17"/>
    </row>
    <row r="41069" spans="22:22" x14ac:dyDescent="0.35">
      <c r="V41069" s="17"/>
    </row>
    <row r="41070" spans="22:22" x14ac:dyDescent="0.35">
      <c r="V41070" s="17"/>
    </row>
    <row r="41071" spans="22:22" x14ac:dyDescent="0.35">
      <c r="V41071" s="17"/>
    </row>
    <row r="41072" spans="22:22" x14ac:dyDescent="0.35">
      <c r="V41072" s="17"/>
    </row>
    <row r="41073" spans="22:22" x14ac:dyDescent="0.35">
      <c r="V41073" s="17"/>
    </row>
    <row r="41074" spans="22:22" x14ac:dyDescent="0.35">
      <c r="V41074" s="17"/>
    </row>
    <row r="41075" spans="22:22" x14ac:dyDescent="0.35">
      <c r="V41075" s="17"/>
    </row>
    <row r="41076" spans="22:22" x14ac:dyDescent="0.35">
      <c r="V41076" s="17"/>
    </row>
    <row r="41077" spans="22:22" x14ac:dyDescent="0.35">
      <c r="V41077" s="17"/>
    </row>
    <row r="41078" spans="22:22" x14ac:dyDescent="0.35">
      <c r="V41078" s="17"/>
    </row>
    <row r="41079" spans="22:22" x14ac:dyDescent="0.35">
      <c r="V41079" s="17"/>
    </row>
    <row r="41080" spans="22:22" x14ac:dyDescent="0.35">
      <c r="V41080" s="17"/>
    </row>
    <row r="41081" spans="22:22" x14ac:dyDescent="0.35">
      <c r="V41081" s="17"/>
    </row>
    <row r="41082" spans="22:22" x14ac:dyDescent="0.35">
      <c r="V41082" s="17"/>
    </row>
    <row r="41083" spans="22:22" x14ac:dyDescent="0.35">
      <c r="V41083" s="17"/>
    </row>
    <row r="41084" spans="22:22" x14ac:dyDescent="0.35">
      <c r="V41084" s="17"/>
    </row>
    <row r="41085" spans="22:22" x14ac:dyDescent="0.35">
      <c r="V41085" s="17"/>
    </row>
    <row r="41086" spans="22:22" x14ac:dyDescent="0.35">
      <c r="V41086" s="17"/>
    </row>
    <row r="41087" spans="22:22" x14ac:dyDescent="0.35">
      <c r="V41087" s="17"/>
    </row>
    <row r="41088" spans="22:22" x14ac:dyDescent="0.35">
      <c r="V41088" s="17"/>
    </row>
    <row r="41089" spans="22:22" x14ac:dyDescent="0.35">
      <c r="V41089" s="17"/>
    </row>
    <row r="41090" spans="22:22" x14ac:dyDescent="0.35">
      <c r="V41090" s="17"/>
    </row>
    <row r="41091" spans="22:22" x14ac:dyDescent="0.35">
      <c r="V41091" s="17"/>
    </row>
    <row r="41092" spans="22:22" x14ac:dyDescent="0.35">
      <c r="V41092" s="17"/>
    </row>
    <row r="41093" spans="22:22" x14ac:dyDescent="0.35">
      <c r="V41093" s="17"/>
    </row>
    <row r="41094" spans="22:22" x14ac:dyDescent="0.35">
      <c r="V41094" s="17"/>
    </row>
    <row r="41095" spans="22:22" x14ac:dyDescent="0.35">
      <c r="V41095" s="17"/>
    </row>
    <row r="41096" spans="22:22" x14ac:dyDescent="0.35">
      <c r="V41096" s="17"/>
    </row>
    <row r="41097" spans="22:22" x14ac:dyDescent="0.35">
      <c r="V41097" s="17"/>
    </row>
    <row r="41098" spans="22:22" x14ac:dyDescent="0.35">
      <c r="V41098" s="17"/>
    </row>
    <row r="41099" spans="22:22" x14ac:dyDescent="0.35">
      <c r="V41099" s="17"/>
    </row>
    <row r="41100" spans="22:22" x14ac:dyDescent="0.35">
      <c r="V41100" s="17"/>
    </row>
    <row r="41101" spans="22:22" x14ac:dyDescent="0.35">
      <c r="V41101" s="17"/>
    </row>
    <row r="41102" spans="22:22" x14ac:dyDescent="0.35">
      <c r="V41102" s="17"/>
    </row>
    <row r="41103" spans="22:22" x14ac:dyDescent="0.35">
      <c r="V41103" s="17"/>
    </row>
    <row r="41104" spans="22:22" x14ac:dyDescent="0.35">
      <c r="V41104" s="17"/>
    </row>
    <row r="41105" spans="22:22" x14ac:dyDescent="0.35">
      <c r="V41105" s="17"/>
    </row>
    <row r="41106" spans="22:22" x14ac:dyDescent="0.35">
      <c r="V41106" s="17"/>
    </row>
    <row r="41107" spans="22:22" x14ac:dyDescent="0.35">
      <c r="V41107" s="17"/>
    </row>
    <row r="41108" spans="22:22" x14ac:dyDescent="0.35">
      <c r="V41108" s="17"/>
    </row>
    <row r="41109" spans="22:22" x14ac:dyDescent="0.35">
      <c r="V41109" s="17"/>
    </row>
    <row r="41110" spans="22:22" x14ac:dyDescent="0.35">
      <c r="V41110" s="17"/>
    </row>
    <row r="41111" spans="22:22" x14ac:dyDescent="0.35">
      <c r="V41111" s="17"/>
    </row>
    <row r="41112" spans="22:22" x14ac:dyDescent="0.35">
      <c r="V41112" s="17"/>
    </row>
    <row r="41113" spans="22:22" x14ac:dyDescent="0.35">
      <c r="V41113" s="17"/>
    </row>
    <row r="41114" spans="22:22" x14ac:dyDescent="0.35">
      <c r="V41114" s="17"/>
    </row>
    <row r="41115" spans="22:22" x14ac:dyDescent="0.35">
      <c r="V41115" s="17"/>
    </row>
    <row r="41116" spans="22:22" x14ac:dyDescent="0.35">
      <c r="V41116" s="17"/>
    </row>
    <row r="41117" spans="22:22" x14ac:dyDescent="0.35">
      <c r="V41117" s="17"/>
    </row>
    <row r="41118" spans="22:22" x14ac:dyDescent="0.35">
      <c r="V41118" s="17"/>
    </row>
    <row r="41119" spans="22:22" x14ac:dyDescent="0.35">
      <c r="V41119" s="17"/>
    </row>
    <row r="41120" spans="22:22" x14ac:dyDescent="0.35">
      <c r="V41120" s="17"/>
    </row>
    <row r="41121" spans="22:22" x14ac:dyDescent="0.35">
      <c r="V41121" s="17"/>
    </row>
    <row r="41122" spans="22:22" x14ac:dyDescent="0.35">
      <c r="V41122" s="17"/>
    </row>
    <row r="41123" spans="22:22" x14ac:dyDescent="0.35">
      <c r="V41123" s="17"/>
    </row>
    <row r="41124" spans="22:22" x14ac:dyDescent="0.35">
      <c r="V41124" s="17"/>
    </row>
    <row r="41125" spans="22:22" x14ac:dyDescent="0.35">
      <c r="V41125" s="17"/>
    </row>
    <row r="41126" spans="22:22" x14ac:dyDescent="0.35">
      <c r="V41126" s="17"/>
    </row>
    <row r="41127" spans="22:22" x14ac:dyDescent="0.35">
      <c r="V41127" s="17"/>
    </row>
    <row r="41128" spans="22:22" x14ac:dyDescent="0.35">
      <c r="V41128" s="17"/>
    </row>
    <row r="41129" spans="22:22" x14ac:dyDescent="0.35">
      <c r="V41129" s="17"/>
    </row>
    <row r="41130" spans="22:22" x14ac:dyDescent="0.35">
      <c r="V41130" s="17"/>
    </row>
    <row r="41131" spans="22:22" x14ac:dyDescent="0.35">
      <c r="V41131" s="17"/>
    </row>
    <row r="41132" spans="22:22" x14ac:dyDescent="0.35">
      <c r="V41132" s="17"/>
    </row>
    <row r="41133" spans="22:22" x14ac:dyDescent="0.35">
      <c r="V41133" s="17"/>
    </row>
    <row r="41134" spans="22:22" x14ac:dyDescent="0.35">
      <c r="V41134" s="17"/>
    </row>
    <row r="41135" spans="22:22" x14ac:dyDescent="0.35">
      <c r="V41135" s="17"/>
    </row>
    <row r="41136" spans="22:22" x14ac:dyDescent="0.35">
      <c r="V41136" s="17"/>
    </row>
    <row r="41137" spans="22:22" x14ac:dyDescent="0.35">
      <c r="V41137" s="17"/>
    </row>
    <row r="41138" spans="22:22" x14ac:dyDescent="0.35">
      <c r="V41138" s="17"/>
    </row>
    <row r="41139" spans="22:22" x14ac:dyDescent="0.35">
      <c r="V41139" s="17"/>
    </row>
    <row r="41140" spans="22:22" x14ac:dyDescent="0.35">
      <c r="V41140" s="17"/>
    </row>
    <row r="41141" spans="22:22" x14ac:dyDescent="0.35">
      <c r="V41141" s="17"/>
    </row>
    <row r="41142" spans="22:22" x14ac:dyDescent="0.35">
      <c r="V41142" s="17"/>
    </row>
    <row r="41143" spans="22:22" x14ac:dyDescent="0.35">
      <c r="V41143" s="17"/>
    </row>
    <row r="41144" spans="22:22" x14ac:dyDescent="0.35">
      <c r="V41144" s="17"/>
    </row>
    <row r="41145" spans="22:22" x14ac:dyDescent="0.35">
      <c r="V41145" s="17"/>
    </row>
    <row r="41146" spans="22:22" x14ac:dyDescent="0.35">
      <c r="V41146" s="17"/>
    </row>
    <row r="41147" spans="22:22" x14ac:dyDescent="0.35">
      <c r="V41147" s="17"/>
    </row>
    <row r="41148" spans="22:22" x14ac:dyDescent="0.35">
      <c r="V41148" s="17"/>
    </row>
    <row r="41149" spans="22:22" x14ac:dyDescent="0.35">
      <c r="V41149" s="17"/>
    </row>
    <row r="41150" spans="22:22" x14ac:dyDescent="0.35">
      <c r="V41150" s="17"/>
    </row>
    <row r="41151" spans="22:22" x14ac:dyDescent="0.35">
      <c r="V41151" s="17"/>
    </row>
    <row r="41152" spans="22:22" x14ac:dyDescent="0.35">
      <c r="V41152" s="17"/>
    </row>
    <row r="41153" spans="22:22" x14ac:dyDescent="0.35">
      <c r="V41153" s="17"/>
    </row>
    <row r="41154" spans="22:22" x14ac:dyDescent="0.35">
      <c r="V41154" s="17"/>
    </row>
    <row r="41155" spans="22:22" x14ac:dyDescent="0.35">
      <c r="V41155" s="17"/>
    </row>
    <row r="41156" spans="22:22" x14ac:dyDescent="0.35">
      <c r="V41156" s="17"/>
    </row>
    <row r="41157" spans="22:22" x14ac:dyDescent="0.35">
      <c r="V41157" s="17"/>
    </row>
    <row r="41158" spans="22:22" x14ac:dyDescent="0.35">
      <c r="V41158" s="17"/>
    </row>
    <row r="41159" spans="22:22" x14ac:dyDescent="0.35">
      <c r="V41159" s="17"/>
    </row>
    <row r="41160" spans="22:22" x14ac:dyDescent="0.35">
      <c r="V41160" s="17"/>
    </row>
    <row r="41161" spans="22:22" x14ac:dyDescent="0.35">
      <c r="V41161" s="17"/>
    </row>
    <row r="41162" spans="22:22" x14ac:dyDescent="0.35">
      <c r="V41162" s="17"/>
    </row>
    <row r="41163" spans="22:22" x14ac:dyDescent="0.35">
      <c r="V41163" s="17"/>
    </row>
    <row r="41164" spans="22:22" x14ac:dyDescent="0.35">
      <c r="V41164" s="17"/>
    </row>
    <row r="41165" spans="22:22" x14ac:dyDescent="0.35">
      <c r="V41165" s="17"/>
    </row>
    <row r="41166" spans="22:22" x14ac:dyDescent="0.35">
      <c r="V41166" s="17"/>
    </row>
    <row r="41167" spans="22:22" x14ac:dyDescent="0.35">
      <c r="V41167" s="17"/>
    </row>
    <row r="41168" spans="22:22" x14ac:dyDescent="0.35">
      <c r="V41168" s="17"/>
    </row>
    <row r="41169" spans="22:22" x14ac:dyDescent="0.35">
      <c r="V41169" s="17"/>
    </row>
    <row r="41170" spans="22:22" x14ac:dyDescent="0.35">
      <c r="V41170" s="17"/>
    </row>
    <row r="41171" spans="22:22" x14ac:dyDescent="0.35">
      <c r="V41171" s="17"/>
    </row>
    <row r="41172" spans="22:22" x14ac:dyDescent="0.35">
      <c r="V41172" s="17"/>
    </row>
    <row r="41173" spans="22:22" x14ac:dyDescent="0.35">
      <c r="V41173" s="17"/>
    </row>
    <row r="41174" spans="22:22" x14ac:dyDescent="0.35">
      <c r="V41174" s="17"/>
    </row>
    <row r="41175" spans="22:22" x14ac:dyDescent="0.35">
      <c r="V41175" s="17"/>
    </row>
    <row r="41176" spans="22:22" x14ac:dyDescent="0.35">
      <c r="V41176" s="17"/>
    </row>
    <row r="41177" spans="22:22" x14ac:dyDescent="0.35">
      <c r="V41177" s="17"/>
    </row>
    <row r="41178" spans="22:22" x14ac:dyDescent="0.35">
      <c r="V41178" s="17"/>
    </row>
    <row r="41179" spans="22:22" x14ac:dyDescent="0.35">
      <c r="V41179" s="17"/>
    </row>
    <row r="41180" spans="22:22" x14ac:dyDescent="0.35">
      <c r="V41180" s="17"/>
    </row>
    <row r="41181" spans="22:22" x14ac:dyDescent="0.35">
      <c r="V41181" s="17"/>
    </row>
    <row r="41182" spans="22:22" x14ac:dyDescent="0.35">
      <c r="V41182" s="17"/>
    </row>
    <row r="41183" spans="22:22" x14ac:dyDescent="0.35">
      <c r="V41183" s="17"/>
    </row>
    <row r="41184" spans="22:22" x14ac:dyDescent="0.35">
      <c r="V41184" s="17"/>
    </row>
    <row r="41185" spans="22:22" x14ac:dyDescent="0.35">
      <c r="V41185" s="17"/>
    </row>
    <row r="41186" spans="22:22" x14ac:dyDescent="0.35">
      <c r="V41186" s="17"/>
    </row>
    <row r="41187" spans="22:22" x14ac:dyDescent="0.35">
      <c r="V41187" s="17"/>
    </row>
    <row r="41188" spans="22:22" x14ac:dyDescent="0.35">
      <c r="V41188" s="17"/>
    </row>
    <row r="41189" spans="22:22" x14ac:dyDescent="0.35">
      <c r="V41189" s="17"/>
    </row>
    <row r="41190" spans="22:22" x14ac:dyDescent="0.35">
      <c r="V41190" s="17"/>
    </row>
    <row r="41191" spans="22:22" x14ac:dyDescent="0.35">
      <c r="V41191" s="17"/>
    </row>
    <row r="41192" spans="22:22" x14ac:dyDescent="0.35">
      <c r="V41192" s="17"/>
    </row>
    <row r="41193" spans="22:22" x14ac:dyDescent="0.35">
      <c r="V41193" s="17"/>
    </row>
    <row r="41194" spans="22:22" x14ac:dyDescent="0.35">
      <c r="V41194" s="17"/>
    </row>
    <row r="41195" spans="22:22" x14ac:dyDescent="0.35">
      <c r="V41195" s="17"/>
    </row>
    <row r="41196" spans="22:22" x14ac:dyDescent="0.35">
      <c r="V41196" s="17"/>
    </row>
    <row r="41197" spans="22:22" x14ac:dyDescent="0.35">
      <c r="V41197" s="17"/>
    </row>
    <row r="41198" spans="22:22" x14ac:dyDescent="0.35">
      <c r="V41198" s="17"/>
    </row>
    <row r="41199" spans="22:22" x14ac:dyDescent="0.35">
      <c r="V41199" s="17"/>
    </row>
    <row r="41200" spans="22:22" x14ac:dyDescent="0.35">
      <c r="V41200" s="17"/>
    </row>
    <row r="41201" spans="22:22" x14ac:dyDescent="0.35">
      <c r="V41201" s="17"/>
    </row>
    <row r="41202" spans="22:22" x14ac:dyDescent="0.35">
      <c r="V41202" s="17"/>
    </row>
    <row r="41203" spans="22:22" x14ac:dyDescent="0.35">
      <c r="V41203" s="17"/>
    </row>
    <row r="41204" spans="22:22" x14ac:dyDescent="0.35">
      <c r="V41204" s="17"/>
    </row>
    <row r="41205" spans="22:22" x14ac:dyDescent="0.35">
      <c r="V41205" s="17"/>
    </row>
    <row r="41206" spans="22:22" x14ac:dyDescent="0.35">
      <c r="V41206" s="17"/>
    </row>
    <row r="41207" spans="22:22" x14ac:dyDescent="0.35">
      <c r="V41207" s="17"/>
    </row>
    <row r="41208" spans="22:22" x14ac:dyDescent="0.35">
      <c r="V41208" s="17"/>
    </row>
    <row r="41209" spans="22:22" x14ac:dyDescent="0.35">
      <c r="V41209" s="17"/>
    </row>
    <row r="41210" spans="22:22" x14ac:dyDescent="0.35">
      <c r="V41210" s="17"/>
    </row>
    <row r="41211" spans="22:22" x14ac:dyDescent="0.35">
      <c r="V41211" s="17"/>
    </row>
    <row r="41212" spans="22:22" x14ac:dyDescent="0.35">
      <c r="V41212" s="17"/>
    </row>
    <row r="41213" spans="22:22" x14ac:dyDescent="0.35">
      <c r="V41213" s="17"/>
    </row>
    <row r="41214" spans="22:22" x14ac:dyDescent="0.35">
      <c r="V41214" s="17"/>
    </row>
    <row r="41215" spans="22:22" x14ac:dyDescent="0.35">
      <c r="V41215" s="17"/>
    </row>
    <row r="41216" spans="22:22" x14ac:dyDescent="0.35">
      <c r="V41216" s="17"/>
    </row>
    <row r="41217" spans="22:22" x14ac:dyDescent="0.35">
      <c r="V41217" s="17"/>
    </row>
    <row r="41218" spans="22:22" x14ac:dyDescent="0.35">
      <c r="V41218" s="17"/>
    </row>
    <row r="41219" spans="22:22" x14ac:dyDescent="0.35">
      <c r="V41219" s="17"/>
    </row>
    <row r="41220" spans="22:22" x14ac:dyDescent="0.35">
      <c r="V41220" s="17"/>
    </row>
    <row r="41221" spans="22:22" x14ac:dyDescent="0.35">
      <c r="V41221" s="17"/>
    </row>
    <row r="41222" spans="22:22" x14ac:dyDescent="0.35">
      <c r="V41222" s="17"/>
    </row>
    <row r="41223" spans="22:22" x14ac:dyDescent="0.35">
      <c r="V41223" s="17"/>
    </row>
    <row r="41224" spans="22:22" x14ac:dyDescent="0.35">
      <c r="V41224" s="17"/>
    </row>
    <row r="41225" spans="22:22" x14ac:dyDescent="0.35">
      <c r="V41225" s="17"/>
    </row>
    <row r="41226" spans="22:22" x14ac:dyDescent="0.35">
      <c r="V41226" s="17"/>
    </row>
    <row r="41227" spans="22:22" x14ac:dyDescent="0.35">
      <c r="V41227" s="17"/>
    </row>
    <row r="41228" spans="22:22" x14ac:dyDescent="0.35">
      <c r="V41228" s="17"/>
    </row>
    <row r="41229" spans="22:22" x14ac:dyDescent="0.35">
      <c r="V41229" s="17"/>
    </row>
    <row r="41230" spans="22:22" x14ac:dyDescent="0.35">
      <c r="V41230" s="17"/>
    </row>
    <row r="41231" spans="22:22" x14ac:dyDescent="0.35">
      <c r="V41231" s="17"/>
    </row>
    <row r="41232" spans="22:22" x14ac:dyDescent="0.35">
      <c r="V41232" s="17"/>
    </row>
    <row r="41233" spans="22:22" x14ac:dyDescent="0.35">
      <c r="V41233" s="17"/>
    </row>
    <row r="41234" spans="22:22" x14ac:dyDescent="0.35">
      <c r="V41234" s="17"/>
    </row>
    <row r="41235" spans="22:22" x14ac:dyDescent="0.35">
      <c r="V41235" s="17"/>
    </row>
    <row r="41236" spans="22:22" x14ac:dyDescent="0.35">
      <c r="V41236" s="17"/>
    </row>
    <row r="41237" spans="22:22" x14ac:dyDescent="0.35">
      <c r="V41237" s="17"/>
    </row>
    <row r="41238" spans="22:22" x14ac:dyDescent="0.35">
      <c r="V41238" s="17"/>
    </row>
    <row r="41239" spans="22:22" x14ac:dyDescent="0.35">
      <c r="V41239" s="17"/>
    </row>
    <row r="41240" spans="22:22" x14ac:dyDescent="0.35">
      <c r="V41240" s="17"/>
    </row>
    <row r="41241" spans="22:22" x14ac:dyDescent="0.35">
      <c r="V41241" s="17"/>
    </row>
    <row r="41242" spans="22:22" x14ac:dyDescent="0.35">
      <c r="V41242" s="17"/>
    </row>
    <row r="41243" spans="22:22" x14ac:dyDescent="0.35">
      <c r="V41243" s="17"/>
    </row>
    <row r="41244" spans="22:22" x14ac:dyDescent="0.35">
      <c r="V41244" s="17"/>
    </row>
    <row r="41245" spans="22:22" x14ac:dyDescent="0.35">
      <c r="V41245" s="17"/>
    </row>
    <row r="41246" spans="22:22" x14ac:dyDescent="0.35">
      <c r="V41246" s="17"/>
    </row>
    <row r="41247" spans="22:22" x14ac:dyDescent="0.35">
      <c r="V41247" s="17"/>
    </row>
    <row r="41248" spans="22:22" x14ac:dyDescent="0.35">
      <c r="V41248" s="17"/>
    </row>
    <row r="41249" spans="22:22" x14ac:dyDescent="0.35">
      <c r="V41249" s="17"/>
    </row>
    <row r="41250" spans="22:22" x14ac:dyDescent="0.35">
      <c r="V41250" s="17"/>
    </row>
    <row r="41251" spans="22:22" x14ac:dyDescent="0.35">
      <c r="V41251" s="17"/>
    </row>
    <row r="41252" spans="22:22" x14ac:dyDescent="0.35">
      <c r="V41252" s="17"/>
    </row>
    <row r="41253" spans="22:22" x14ac:dyDescent="0.35">
      <c r="V41253" s="17"/>
    </row>
    <row r="41254" spans="22:22" x14ac:dyDescent="0.35">
      <c r="V41254" s="17"/>
    </row>
    <row r="41255" spans="22:22" x14ac:dyDescent="0.35">
      <c r="V41255" s="17"/>
    </row>
    <row r="41256" spans="22:22" x14ac:dyDescent="0.35">
      <c r="V41256" s="17"/>
    </row>
    <row r="41257" spans="22:22" x14ac:dyDescent="0.35">
      <c r="V41257" s="17"/>
    </row>
    <row r="41258" spans="22:22" x14ac:dyDescent="0.35">
      <c r="V41258" s="17"/>
    </row>
    <row r="41259" spans="22:22" x14ac:dyDescent="0.35">
      <c r="V41259" s="17"/>
    </row>
    <row r="41260" spans="22:22" x14ac:dyDescent="0.35">
      <c r="V41260" s="17"/>
    </row>
    <row r="41261" spans="22:22" x14ac:dyDescent="0.35">
      <c r="V41261" s="17"/>
    </row>
    <row r="41262" spans="22:22" x14ac:dyDescent="0.35">
      <c r="V41262" s="17"/>
    </row>
    <row r="41263" spans="22:22" x14ac:dyDescent="0.35">
      <c r="V41263" s="17"/>
    </row>
    <row r="41264" spans="22:22" x14ac:dyDescent="0.35">
      <c r="V41264" s="17"/>
    </row>
    <row r="41265" spans="22:22" x14ac:dyDescent="0.35">
      <c r="V41265" s="17"/>
    </row>
    <row r="41266" spans="22:22" x14ac:dyDescent="0.35">
      <c r="V41266" s="17"/>
    </row>
    <row r="41267" spans="22:22" x14ac:dyDescent="0.35">
      <c r="V41267" s="17"/>
    </row>
    <row r="41268" spans="22:22" x14ac:dyDescent="0.35">
      <c r="V41268" s="17"/>
    </row>
    <row r="41269" spans="22:22" x14ac:dyDescent="0.35">
      <c r="V41269" s="17"/>
    </row>
    <row r="41270" spans="22:22" x14ac:dyDescent="0.35">
      <c r="V41270" s="17"/>
    </row>
    <row r="41271" spans="22:22" x14ac:dyDescent="0.35">
      <c r="V41271" s="17"/>
    </row>
    <row r="41272" spans="22:22" x14ac:dyDescent="0.35">
      <c r="V41272" s="17"/>
    </row>
    <row r="41273" spans="22:22" x14ac:dyDescent="0.35">
      <c r="V41273" s="17"/>
    </row>
    <row r="41274" spans="22:22" x14ac:dyDescent="0.35">
      <c r="V41274" s="17"/>
    </row>
    <row r="41275" spans="22:22" x14ac:dyDescent="0.35">
      <c r="V41275" s="17"/>
    </row>
    <row r="41276" spans="22:22" x14ac:dyDescent="0.35">
      <c r="V41276" s="17"/>
    </row>
    <row r="41277" spans="22:22" x14ac:dyDescent="0.35">
      <c r="V41277" s="17"/>
    </row>
    <row r="41278" spans="22:22" x14ac:dyDescent="0.35">
      <c r="V41278" s="17"/>
    </row>
    <row r="41279" spans="22:22" x14ac:dyDescent="0.35">
      <c r="V41279" s="17"/>
    </row>
    <row r="41280" spans="22:22" x14ac:dyDescent="0.35">
      <c r="V41280" s="17"/>
    </row>
    <row r="41281" spans="22:22" x14ac:dyDescent="0.35">
      <c r="V41281" s="17"/>
    </row>
    <row r="41282" spans="22:22" x14ac:dyDescent="0.35">
      <c r="V41282" s="17"/>
    </row>
    <row r="41283" spans="22:22" x14ac:dyDescent="0.35">
      <c r="V41283" s="17"/>
    </row>
    <row r="41284" spans="22:22" x14ac:dyDescent="0.35">
      <c r="V41284" s="17"/>
    </row>
    <row r="41285" spans="22:22" x14ac:dyDescent="0.35">
      <c r="V41285" s="17"/>
    </row>
    <row r="41286" spans="22:22" x14ac:dyDescent="0.35">
      <c r="V41286" s="17"/>
    </row>
    <row r="41287" spans="22:22" x14ac:dyDescent="0.35">
      <c r="V41287" s="17"/>
    </row>
    <row r="41288" spans="22:22" x14ac:dyDescent="0.35">
      <c r="V41288" s="17"/>
    </row>
    <row r="41289" spans="22:22" x14ac:dyDescent="0.35">
      <c r="V41289" s="17"/>
    </row>
    <row r="41290" spans="22:22" x14ac:dyDescent="0.35">
      <c r="V41290" s="17"/>
    </row>
    <row r="41291" spans="22:22" x14ac:dyDescent="0.35">
      <c r="V41291" s="17"/>
    </row>
    <row r="41292" spans="22:22" x14ac:dyDescent="0.35">
      <c r="V41292" s="17"/>
    </row>
    <row r="41293" spans="22:22" x14ac:dyDescent="0.35">
      <c r="V41293" s="17"/>
    </row>
    <row r="41294" spans="22:22" x14ac:dyDescent="0.35">
      <c r="V41294" s="17"/>
    </row>
    <row r="41295" spans="22:22" x14ac:dyDescent="0.35">
      <c r="V41295" s="17"/>
    </row>
    <row r="41296" spans="22:22" x14ac:dyDescent="0.35">
      <c r="V41296" s="17"/>
    </row>
    <row r="41297" spans="22:22" x14ac:dyDescent="0.35">
      <c r="V41297" s="17"/>
    </row>
    <row r="41298" spans="22:22" x14ac:dyDescent="0.35">
      <c r="V41298" s="17"/>
    </row>
    <row r="41299" spans="22:22" x14ac:dyDescent="0.35">
      <c r="V41299" s="17"/>
    </row>
    <row r="41300" spans="22:22" x14ac:dyDescent="0.35">
      <c r="V41300" s="17"/>
    </row>
    <row r="41301" spans="22:22" x14ac:dyDescent="0.35">
      <c r="V41301" s="17"/>
    </row>
    <row r="41302" spans="22:22" x14ac:dyDescent="0.35">
      <c r="V41302" s="17"/>
    </row>
    <row r="41303" spans="22:22" x14ac:dyDescent="0.35">
      <c r="V41303" s="17"/>
    </row>
    <row r="41304" spans="22:22" x14ac:dyDescent="0.35">
      <c r="V41304" s="17"/>
    </row>
    <row r="41305" spans="22:22" x14ac:dyDescent="0.35">
      <c r="V41305" s="17"/>
    </row>
    <row r="41306" spans="22:22" x14ac:dyDescent="0.35">
      <c r="V41306" s="17"/>
    </row>
    <row r="41307" spans="22:22" x14ac:dyDescent="0.35">
      <c r="V41307" s="17"/>
    </row>
    <row r="41308" spans="22:22" x14ac:dyDescent="0.35">
      <c r="V41308" s="17"/>
    </row>
    <row r="41309" spans="22:22" x14ac:dyDescent="0.35">
      <c r="V41309" s="17"/>
    </row>
    <row r="41310" spans="22:22" x14ac:dyDescent="0.35">
      <c r="V41310" s="17"/>
    </row>
    <row r="41311" spans="22:22" x14ac:dyDescent="0.35">
      <c r="V41311" s="17"/>
    </row>
    <row r="41312" spans="22:22" x14ac:dyDescent="0.35">
      <c r="V41312" s="17"/>
    </row>
    <row r="41313" spans="22:22" x14ac:dyDescent="0.35">
      <c r="V41313" s="17"/>
    </row>
    <row r="41314" spans="22:22" x14ac:dyDescent="0.35">
      <c r="V41314" s="17"/>
    </row>
    <row r="41315" spans="22:22" x14ac:dyDescent="0.35">
      <c r="V41315" s="17"/>
    </row>
    <row r="41316" spans="22:22" x14ac:dyDescent="0.35">
      <c r="V41316" s="17"/>
    </row>
    <row r="41317" spans="22:22" x14ac:dyDescent="0.35">
      <c r="V41317" s="17"/>
    </row>
    <row r="41318" spans="22:22" x14ac:dyDescent="0.35">
      <c r="V41318" s="17"/>
    </row>
    <row r="41319" spans="22:22" x14ac:dyDescent="0.35">
      <c r="V41319" s="17"/>
    </row>
    <row r="41320" spans="22:22" x14ac:dyDescent="0.35">
      <c r="V41320" s="17"/>
    </row>
    <row r="41321" spans="22:22" x14ac:dyDescent="0.35">
      <c r="V41321" s="17"/>
    </row>
    <row r="41322" spans="22:22" x14ac:dyDescent="0.35">
      <c r="V41322" s="17"/>
    </row>
    <row r="41323" spans="22:22" x14ac:dyDescent="0.35">
      <c r="V41323" s="17"/>
    </row>
    <row r="41324" spans="22:22" x14ac:dyDescent="0.35">
      <c r="V41324" s="17"/>
    </row>
    <row r="41325" spans="22:22" x14ac:dyDescent="0.35">
      <c r="V41325" s="17"/>
    </row>
    <row r="41326" spans="22:22" x14ac:dyDescent="0.35">
      <c r="V41326" s="17"/>
    </row>
    <row r="41327" spans="22:22" x14ac:dyDescent="0.35">
      <c r="V41327" s="17"/>
    </row>
    <row r="41328" spans="22:22" x14ac:dyDescent="0.35">
      <c r="V41328" s="17"/>
    </row>
    <row r="41329" spans="22:22" x14ac:dyDescent="0.35">
      <c r="V41329" s="17"/>
    </row>
    <row r="41330" spans="22:22" x14ac:dyDescent="0.35">
      <c r="V41330" s="17"/>
    </row>
    <row r="41331" spans="22:22" x14ac:dyDescent="0.35">
      <c r="V41331" s="17"/>
    </row>
    <row r="41332" spans="22:22" x14ac:dyDescent="0.35">
      <c r="V41332" s="17"/>
    </row>
    <row r="41333" spans="22:22" x14ac:dyDescent="0.35">
      <c r="V41333" s="17"/>
    </row>
    <row r="41334" spans="22:22" x14ac:dyDescent="0.35">
      <c r="V41334" s="17"/>
    </row>
    <row r="41335" spans="22:22" x14ac:dyDescent="0.35">
      <c r="V41335" s="17"/>
    </row>
    <row r="41336" spans="22:22" x14ac:dyDescent="0.35">
      <c r="V41336" s="17"/>
    </row>
    <row r="41337" spans="22:22" x14ac:dyDescent="0.35">
      <c r="V41337" s="17"/>
    </row>
    <row r="41338" spans="22:22" x14ac:dyDescent="0.35">
      <c r="V41338" s="17"/>
    </row>
    <row r="41339" spans="22:22" x14ac:dyDescent="0.35">
      <c r="V41339" s="17"/>
    </row>
    <row r="41340" spans="22:22" x14ac:dyDescent="0.35">
      <c r="V41340" s="17"/>
    </row>
    <row r="41341" spans="22:22" x14ac:dyDescent="0.35">
      <c r="V41341" s="17"/>
    </row>
    <row r="41342" spans="22:22" x14ac:dyDescent="0.35">
      <c r="V41342" s="17"/>
    </row>
    <row r="41343" spans="22:22" x14ac:dyDescent="0.35">
      <c r="V41343" s="17"/>
    </row>
    <row r="41344" spans="22:22" x14ac:dyDescent="0.35">
      <c r="V41344" s="17"/>
    </row>
    <row r="41345" spans="22:22" x14ac:dyDescent="0.35">
      <c r="V41345" s="17"/>
    </row>
    <row r="41346" spans="22:22" x14ac:dyDescent="0.35">
      <c r="V41346" s="17"/>
    </row>
    <row r="41347" spans="22:22" x14ac:dyDescent="0.35">
      <c r="V41347" s="17"/>
    </row>
    <row r="41348" spans="22:22" x14ac:dyDescent="0.35">
      <c r="V41348" s="17"/>
    </row>
    <row r="41349" spans="22:22" x14ac:dyDescent="0.35">
      <c r="V41349" s="17"/>
    </row>
    <row r="41350" spans="22:22" x14ac:dyDescent="0.35">
      <c r="V41350" s="17"/>
    </row>
    <row r="41351" spans="22:22" x14ac:dyDescent="0.35">
      <c r="V41351" s="17"/>
    </row>
    <row r="41352" spans="22:22" x14ac:dyDescent="0.35">
      <c r="V41352" s="17"/>
    </row>
    <row r="41353" spans="22:22" x14ac:dyDescent="0.35">
      <c r="V41353" s="17"/>
    </row>
    <row r="41354" spans="22:22" x14ac:dyDescent="0.35">
      <c r="V41354" s="17"/>
    </row>
    <row r="41355" spans="22:22" x14ac:dyDescent="0.35">
      <c r="V41355" s="17"/>
    </row>
    <row r="41356" spans="22:22" x14ac:dyDescent="0.35">
      <c r="V41356" s="17"/>
    </row>
    <row r="41357" spans="22:22" x14ac:dyDescent="0.35">
      <c r="V41357" s="17"/>
    </row>
    <row r="41358" spans="22:22" x14ac:dyDescent="0.35">
      <c r="V41358" s="17"/>
    </row>
    <row r="41359" spans="22:22" x14ac:dyDescent="0.35">
      <c r="V41359" s="17"/>
    </row>
    <row r="41360" spans="22:22" x14ac:dyDescent="0.35">
      <c r="V41360" s="17"/>
    </row>
    <row r="41361" spans="22:22" x14ac:dyDescent="0.35">
      <c r="V41361" s="17"/>
    </row>
    <row r="41362" spans="22:22" x14ac:dyDescent="0.35">
      <c r="V41362" s="17"/>
    </row>
    <row r="41363" spans="22:22" x14ac:dyDescent="0.35">
      <c r="V41363" s="17"/>
    </row>
    <row r="41364" spans="22:22" x14ac:dyDescent="0.35">
      <c r="V41364" s="17"/>
    </row>
    <row r="41365" spans="22:22" x14ac:dyDescent="0.35">
      <c r="V41365" s="17"/>
    </row>
    <row r="41366" spans="22:22" x14ac:dyDescent="0.35">
      <c r="V41366" s="17"/>
    </row>
    <row r="41367" spans="22:22" x14ac:dyDescent="0.35">
      <c r="V41367" s="17"/>
    </row>
    <row r="41368" spans="22:22" x14ac:dyDescent="0.35">
      <c r="V41368" s="17"/>
    </row>
    <row r="41369" spans="22:22" x14ac:dyDescent="0.35">
      <c r="V41369" s="17"/>
    </row>
    <row r="41370" spans="22:22" x14ac:dyDescent="0.35">
      <c r="V41370" s="17"/>
    </row>
    <row r="41371" spans="22:22" x14ac:dyDescent="0.35">
      <c r="V41371" s="17"/>
    </row>
    <row r="41372" spans="22:22" x14ac:dyDescent="0.35">
      <c r="V41372" s="17"/>
    </row>
    <row r="41373" spans="22:22" x14ac:dyDescent="0.35">
      <c r="V41373" s="17"/>
    </row>
    <row r="41374" spans="22:22" x14ac:dyDescent="0.35">
      <c r="V41374" s="17"/>
    </row>
    <row r="41375" spans="22:22" x14ac:dyDescent="0.35">
      <c r="V41375" s="17"/>
    </row>
    <row r="41376" spans="22:22" x14ac:dyDescent="0.35">
      <c r="V41376" s="17"/>
    </row>
    <row r="41377" spans="22:22" x14ac:dyDescent="0.35">
      <c r="V41377" s="17"/>
    </row>
    <row r="41378" spans="22:22" x14ac:dyDescent="0.35">
      <c r="V41378" s="17"/>
    </row>
    <row r="41379" spans="22:22" x14ac:dyDescent="0.35">
      <c r="V41379" s="17"/>
    </row>
    <row r="41380" spans="22:22" x14ac:dyDescent="0.35">
      <c r="V41380" s="17"/>
    </row>
    <row r="41381" spans="22:22" x14ac:dyDescent="0.35">
      <c r="V41381" s="17"/>
    </row>
    <row r="41382" spans="22:22" x14ac:dyDescent="0.35">
      <c r="V41382" s="17"/>
    </row>
    <row r="41383" spans="22:22" x14ac:dyDescent="0.35">
      <c r="V41383" s="17"/>
    </row>
    <row r="41384" spans="22:22" x14ac:dyDescent="0.35">
      <c r="V41384" s="17"/>
    </row>
    <row r="41385" spans="22:22" x14ac:dyDescent="0.35">
      <c r="V41385" s="17"/>
    </row>
    <row r="41386" spans="22:22" x14ac:dyDescent="0.35">
      <c r="V41386" s="17"/>
    </row>
    <row r="41387" spans="22:22" x14ac:dyDescent="0.35">
      <c r="V41387" s="17"/>
    </row>
    <row r="41388" spans="22:22" x14ac:dyDescent="0.35">
      <c r="V41388" s="17"/>
    </row>
    <row r="41389" spans="22:22" x14ac:dyDescent="0.35">
      <c r="V41389" s="17"/>
    </row>
    <row r="41390" spans="22:22" x14ac:dyDescent="0.35">
      <c r="V41390" s="17"/>
    </row>
    <row r="41391" spans="22:22" x14ac:dyDescent="0.35">
      <c r="V41391" s="17"/>
    </row>
    <row r="41392" spans="22:22" x14ac:dyDescent="0.35">
      <c r="V41392" s="17"/>
    </row>
    <row r="41393" spans="22:22" x14ac:dyDescent="0.35">
      <c r="V41393" s="17"/>
    </row>
    <row r="41394" spans="22:22" x14ac:dyDescent="0.35">
      <c r="V41394" s="17"/>
    </row>
    <row r="41395" spans="22:22" x14ac:dyDescent="0.35">
      <c r="V41395" s="17"/>
    </row>
    <row r="41396" spans="22:22" x14ac:dyDescent="0.35">
      <c r="V41396" s="17"/>
    </row>
    <row r="41397" spans="22:22" x14ac:dyDescent="0.35">
      <c r="V41397" s="17"/>
    </row>
    <row r="41398" spans="22:22" x14ac:dyDescent="0.35">
      <c r="V41398" s="17"/>
    </row>
    <row r="41399" spans="22:22" x14ac:dyDescent="0.35">
      <c r="V41399" s="17"/>
    </row>
    <row r="41400" spans="22:22" x14ac:dyDescent="0.35">
      <c r="V41400" s="17"/>
    </row>
    <row r="41401" spans="22:22" x14ac:dyDescent="0.35">
      <c r="V41401" s="17"/>
    </row>
    <row r="41402" spans="22:22" x14ac:dyDescent="0.35">
      <c r="V41402" s="17"/>
    </row>
    <row r="41403" spans="22:22" x14ac:dyDescent="0.35">
      <c r="V41403" s="17"/>
    </row>
    <row r="41404" spans="22:22" x14ac:dyDescent="0.35">
      <c r="V41404" s="17"/>
    </row>
    <row r="41405" spans="22:22" x14ac:dyDescent="0.35">
      <c r="V41405" s="17"/>
    </row>
    <row r="41406" spans="22:22" x14ac:dyDescent="0.35">
      <c r="V41406" s="17"/>
    </row>
    <row r="41407" spans="22:22" x14ac:dyDescent="0.35">
      <c r="V41407" s="17"/>
    </row>
    <row r="41408" spans="22:22" x14ac:dyDescent="0.35">
      <c r="V41408" s="17"/>
    </row>
    <row r="41409" spans="22:22" x14ac:dyDescent="0.35">
      <c r="V41409" s="17"/>
    </row>
    <row r="41410" spans="22:22" x14ac:dyDescent="0.35">
      <c r="V41410" s="17"/>
    </row>
    <row r="41411" spans="22:22" x14ac:dyDescent="0.35">
      <c r="V41411" s="17"/>
    </row>
    <row r="41412" spans="22:22" x14ac:dyDescent="0.35">
      <c r="V41412" s="17"/>
    </row>
    <row r="41413" spans="22:22" x14ac:dyDescent="0.35">
      <c r="V41413" s="17"/>
    </row>
    <row r="41414" spans="22:22" x14ac:dyDescent="0.35">
      <c r="V41414" s="17"/>
    </row>
    <row r="41415" spans="22:22" x14ac:dyDescent="0.35">
      <c r="V41415" s="17"/>
    </row>
    <row r="41416" spans="22:22" x14ac:dyDescent="0.35">
      <c r="V41416" s="17"/>
    </row>
    <row r="41417" spans="22:22" x14ac:dyDescent="0.35">
      <c r="V41417" s="17"/>
    </row>
    <row r="41418" spans="22:22" x14ac:dyDescent="0.35">
      <c r="V41418" s="17"/>
    </row>
    <row r="41419" spans="22:22" x14ac:dyDescent="0.35">
      <c r="V41419" s="17"/>
    </row>
    <row r="41420" spans="22:22" x14ac:dyDescent="0.35">
      <c r="V41420" s="17"/>
    </row>
    <row r="41421" spans="22:22" x14ac:dyDescent="0.35">
      <c r="V41421" s="17"/>
    </row>
    <row r="41422" spans="22:22" x14ac:dyDescent="0.35">
      <c r="V41422" s="17"/>
    </row>
    <row r="41423" spans="22:22" x14ac:dyDescent="0.35">
      <c r="V41423" s="17"/>
    </row>
    <row r="41424" spans="22:22" x14ac:dyDescent="0.35">
      <c r="V41424" s="17"/>
    </row>
    <row r="41425" spans="22:22" x14ac:dyDescent="0.35">
      <c r="V41425" s="17"/>
    </row>
    <row r="41426" spans="22:22" x14ac:dyDescent="0.35">
      <c r="V41426" s="17"/>
    </row>
    <row r="41427" spans="22:22" x14ac:dyDescent="0.35">
      <c r="V41427" s="17"/>
    </row>
    <row r="41428" spans="22:22" x14ac:dyDescent="0.35">
      <c r="V41428" s="17"/>
    </row>
    <row r="41429" spans="22:22" x14ac:dyDescent="0.35">
      <c r="V41429" s="17"/>
    </row>
    <row r="41430" spans="22:22" x14ac:dyDescent="0.35">
      <c r="V41430" s="17"/>
    </row>
    <row r="41431" spans="22:22" x14ac:dyDescent="0.35">
      <c r="V41431" s="17"/>
    </row>
    <row r="41432" spans="22:22" x14ac:dyDescent="0.35">
      <c r="V41432" s="17"/>
    </row>
    <row r="41433" spans="22:22" x14ac:dyDescent="0.35">
      <c r="V41433" s="17"/>
    </row>
    <row r="41434" spans="22:22" x14ac:dyDescent="0.35">
      <c r="V41434" s="17"/>
    </row>
    <row r="41435" spans="22:22" x14ac:dyDescent="0.35">
      <c r="V41435" s="17"/>
    </row>
    <row r="41436" spans="22:22" x14ac:dyDescent="0.35">
      <c r="V41436" s="17"/>
    </row>
    <row r="41437" spans="22:22" x14ac:dyDescent="0.35">
      <c r="V41437" s="17"/>
    </row>
    <row r="41438" spans="22:22" x14ac:dyDescent="0.35">
      <c r="V41438" s="17"/>
    </row>
    <row r="41439" spans="22:22" x14ac:dyDescent="0.35">
      <c r="V41439" s="17"/>
    </row>
    <row r="41440" spans="22:22" x14ac:dyDescent="0.35">
      <c r="V41440" s="17"/>
    </row>
    <row r="41441" spans="22:22" x14ac:dyDescent="0.35">
      <c r="V41441" s="17"/>
    </row>
    <row r="41442" spans="22:22" x14ac:dyDescent="0.35">
      <c r="V41442" s="17"/>
    </row>
    <row r="41443" spans="22:22" x14ac:dyDescent="0.35">
      <c r="V41443" s="17"/>
    </row>
    <row r="41444" spans="22:22" x14ac:dyDescent="0.35">
      <c r="V41444" s="17"/>
    </row>
    <row r="41445" spans="22:22" x14ac:dyDescent="0.35">
      <c r="V41445" s="17"/>
    </row>
    <row r="41446" spans="22:22" x14ac:dyDescent="0.35">
      <c r="V41446" s="17"/>
    </row>
    <row r="41447" spans="22:22" x14ac:dyDescent="0.35">
      <c r="V41447" s="17"/>
    </row>
    <row r="41448" spans="22:22" x14ac:dyDescent="0.35">
      <c r="V41448" s="17"/>
    </row>
    <row r="41449" spans="22:22" x14ac:dyDescent="0.35">
      <c r="V41449" s="17"/>
    </row>
    <row r="41450" spans="22:22" x14ac:dyDescent="0.35">
      <c r="V41450" s="17"/>
    </row>
    <row r="41451" spans="22:22" x14ac:dyDescent="0.35">
      <c r="V41451" s="17"/>
    </row>
    <row r="41452" spans="22:22" x14ac:dyDescent="0.35">
      <c r="V41452" s="17"/>
    </row>
    <row r="41453" spans="22:22" x14ac:dyDescent="0.35">
      <c r="V41453" s="17"/>
    </row>
    <row r="41454" spans="22:22" x14ac:dyDescent="0.35">
      <c r="V41454" s="17"/>
    </row>
    <row r="41455" spans="22:22" x14ac:dyDescent="0.35">
      <c r="V41455" s="17"/>
    </row>
    <row r="41456" spans="22:22" x14ac:dyDescent="0.35">
      <c r="V41456" s="17"/>
    </row>
    <row r="41457" spans="22:22" x14ac:dyDescent="0.35">
      <c r="V41457" s="17"/>
    </row>
    <row r="41458" spans="22:22" x14ac:dyDescent="0.35">
      <c r="V41458" s="17"/>
    </row>
    <row r="41459" spans="22:22" x14ac:dyDescent="0.35">
      <c r="V41459" s="17"/>
    </row>
    <row r="41460" spans="22:22" x14ac:dyDescent="0.35">
      <c r="V41460" s="17"/>
    </row>
    <row r="41461" spans="22:22" x14ac:dyDescent="0.35">
      <c r="V41461" s="17"/>
    </row>
    <row r="41462" spans="22:22" x14ac:dyDescent="0.35">
      <c r="V41462" s="17"/>
    </row>
    <row r="41463" spans="22:22" x14ac:dyDescent="0.35">
      <c r="V41463" s="17"/>
    </row>
    <row r="41464" spans="22:22" x14ac:dyDescent="0.35">
      <c r="V41464" s="17"/>
    </row>
    <row r="41465" spans="22:22" x14ac:dyDescent="0.35">
      <c r="V41465" s="17"/>
    </row>
    <row r="41466" spans="22:22" x14ac:dyDescent="0.35">
      <c r="V41466" s="17"/>
    </row>
    <row r="41467" spans="22:22" x14ac:dyDescent="0.35">
      <c r="V41467" s="17"/>
    </row>
    <row r="41468" spans="22:22" x14ac:dyDescent="0.35">
      <c r="V41468" s="17"/>
    </row>
    <row r="41469" spans="22:22" x14ac:dyDescent="0.35">
      <c r="V41469" s="17"/>
    </row>
    <row r="41470" spans="22:22" x14ac:dyDescent="0.35">
      <c r="V41470" s="17"/>
    </row>
    <row r="41471" spans="22:22" x14ac:dyDescent="0.35">
      <c r="V41471" s="17"/>
    </row>
    <row r="41472" spans="22:22" x14ac:dyDescent="0.35">
      <c r="V41472" s="17"/>
    </row>
    <row r="41473" spans="22:22" x14ac:dyDescent="0.35">
      <c r="V41473" s="17"/>
    </row>
    <row r="41474" spans="22:22" x14ac:dyDescent="0.35">
      <c r="V41474" s="17"/>
    </row>
    <row r="41475" spans="22:22" x14ac:dyDescent="0.35">
      <c r="V41475" s="17"/>
    </row>
    <row r="41476" spans="22:22" x14ac:dyDescent="0.35">
      <c r="V41476" s="17"/>
    </row>
    <row r="41477" spans="22:22" x14ac:dyDescent="0.35">
      <c r="V41477" s="17"/>
    </row>
    <row r="41478" spans="22:22" x14ac:dyDescent="0.35">
      <c r="V41478" s="17"/>
    </row>
    <row r="41479" spans="22:22" x14ac:dyDescent="0.35">
      <c r="V41479" s="17"/>
    </row>
    <row r="41480" spans="22:22" x14ac:dyDescent="0.35">
      <c r="V41480" s="17"/>
    </row>
    <row r="41481" spans="22:22" x14ac:dyDescent="0.35">
      <c r="V41481" s="17"/>
    </row>
    <row r="41482" spans="22:22" x14ac:dyDescent="0.35">
      <c r="V41482" s="17"/>
    </row>
    <row r="41483" spans="22:22" x14ac:dyDescent="0.35">
      <c r="V41483" s="17"/>
    </row>
    <row r="41484" spans="22:22" x14ac:dyDescent="0.35">
      <c r="V41484" s="17"/>
    </row>
    <row r="41485" spans="22:22" x14ac:dyDescent="0.35">
      <c r="V41485" s="17"/>
    </row>
    <row r="41486" spans="22:22" x14ac:dyDescent="0.35">
      <c r="V41486" s="17"/>
    </row>
    <row r="41487" spans="22:22" x14ac:dyDescent="0.35">
      <c r="V41487" s="17"/>
    </row>
    <row r="41488" spans="22:22" x14ac:dyDescent="0.35">
      <c r="V41488" s="17"/>
    </row>
    <row r="41489" spans="22:22" x14ac:dyDescent="0.35">
      <c r="V41489" s="17"/>
    </row>
    <row r="41490" spans="22:22" x14ac:dyDescent="0.35">
      <c r="V41490" s="17"/>
    </row>
    <row r="41491" spans="22:22" x14ac:dyDescent="0.35">
      <c r="V41491" s="17"/>
    </row>
    <row r="41492" spans="22:22" x14ac:dyDescent="0.35">
      <c r="V41492" s="17"/>
    </row>
    <row r="41493" spans="22:22" x14ac:dyDescent="0.35">
      <c r="V41493" s="17"/>
    </row>
    <row r="41494" spans="22:22" x14ac:dyDescent="0.35">
      <c r="V41494" s="17"/>
    </row>
    <row r="41495" spans="22:22" x14ac:dyDescent="0.35">
      <c r="V41495" s="17"/>
    </row>
    <row r="41496" spans="22:22" x14ac:dyDescent="0.35">
      <c r="V41496" s="17"/>
    </row>
    <row r="41497" spans="22:22" x14ac:dyDescent="0.35">
      <c r="V41497" s="17"/>
    </row>
    <row r="41498" spans="22:22" x14ac:dyDescent="0.35">
      <c r="V41498" s="17"/>
    </row>
    <row r="41499" spans="22:22" x14ac:dyDescent="0.35">
      <c r="V41499" s="17"/>
    </row>
    <row r="41500" spans="22:22" x14ac:dyDescent="0.35">
      <c r="V41500" s="17"/>
    </row>
    <row r="41501" spans="22:22" x14ac:dyDescent="0.35">
      <c r="V41501" s="17"/>
    </row>
    <row r="41502" spans="22:22" x14ac:dyDescent="0.35">
      <c r="V41502" s="17"/>
    </row>
    <row r="41503" spans="22:22" x14ac:dyDescent="0.35">
      <c r="V41503" s="17"/>
    </row>
    <row r="41504" spans="22:22" x14ac:dyDescent="0.35">
      <c r="V41504" s="17"/>
    </row>
    <row r="41505" spans="22:22" x14ac:dyDescent="0.35">
      <c r="V41505" s="17"/>
    </row>
    <row r="41506" spans="22:22" x14ac:dyDescent="0.35">
      <c r="V41506" s="17"/>
    </row>
    <row r="41507" spans="22:22" x14ac:dyDescent="0.35">
      <c r="V41507" s="17"/>
    </row>
    <row r="41508" spans="22:22" x14ac:dyDescent="0.35">
      <c r="V41508" s="17"/>
    </row>
    <row r="41509" spans="22:22" x14ac:dyDescent="0.35">
      <c r="V41509" s="17"/>
    </row>
    <row r="41510" spans="22:22" x14ac:dyDescent="0.35">
      <c r="V41510" s="17"/>
    </row>
    <row r="41511" spans="22:22" x14ac:dyDescent="0.35">
      <c r="V41511" s="17"/>
    </row>
    <row r="41512" spans="22:22" x14ac:dyDescent="0.35">
      <c r="V41512" s="17"/>
    </row>
    <row r="41513" spans="22:22" x14ac:dyDescent="0.35">
      <c r="V41513" s="17"/>
    </row>
    <row r="41514" spans="22:22" x14ac:dyDescent="0.35">
      <c r="V41514" s="17"/>
    </row>
    <row r="41515" spans="22:22" x14ac:dyDescent="0.35">
      <c r="V41515" s="17"/>
    </row>
    <row r="41516" spans="22:22" x14ac:dyDescent="0.35">
      <c r="V41516" s="17"/>
    </row>
    <row r="41517" spans="22:22" x14ac:dyDescent="0.35">
      <c r="V41517" s="17"/>
    </row>
    <row r="41518" spans="22:22" x14ac:dyDescent="0.35">
      <c r="V41518" s="17"/>
    </row>
    <row r="41519" spans="22:22" x14ac:dyDescent="0.35">
      <c r="V41519" s="17"/>
    </row>
    <row r="41520" spans="22:22" x14ac:dyDescent="0.35">
      <c r="V41520" s="17"/>
    </row>
    <row r="41521" spans="22:22" x14ac:dyDescent="0.35">
      <c r="V41521" s="17"/>
    </row>
    <row r="41522" spans="22:22" x14ac:dyDescent="0.35">
      <c r="V41522" s="17"/>
    </row>
    <row r="41523" spans="22:22" x14ac:dyDescent="0.35">
      <c r="V41523" s="17"/>
    </row>
    <row r="41524" spans="22:22" x14ac:dyDescent="0.35">
      <c r="V41524" s="17"/>
    </row>
    <row r="41525" spans="22:22" x14ac:dyDescent="0.35">
      <c r="V41525" s="17"/>
    </row>
    <row r="41526" spans="22:22" x14ac:dyDescent="0.35">
      <c r="V41526" s="17"/>
    </row>
    <row r="41527" spans="22:22" x14ac:dyDescent="0.35">
      <c r="V41527" s="17"/>
    </row>
    <row r="41528" spans="22:22" x14ac:dyDescent="0.35">
      <c r="V41528" s="17"/>
    </row>
    <row r="41529" spans="22:22" x14ac:dyDescent="0.35">
      <c r="V41529" s="17"/>
    </row>
    <row r="41530" spans="22:22" x14ac:dyDescent="0.35">
      <c r="V41530" s="17"/>
    </row>
    <row r="41531" spans="22:22" x14ac:dyDescent="0.35">
      <c r="V41531" s="17"/>
    </row>
    <row r="41532" spans="22:22" x14ac:dyDescent="0.35">
      <c r="V41532" s="17"/>
    </row>
    <row r="41533" spans="22:22" x14ac:dyDescent="0.35">
      <c r="V41533" s="17"/>
    </row>
    <row r="41534" spans="22:22" x14ac:dyDescent="0.35">
      <c r="V41534" s="17"/>
    </row>
    <row r="41535" spans="22:22" x14ac:dyDescent="0.35">
      <c r="V41535" s="17"/>
    </row>
    <row r="41536" spans="22:22" x14ac:dyDescent="0.35">
      <c r="V41536" s="17"/>
    </row>
    <row r="41537" spans="22:22" x14ac:dyDescent="0.35">
      <c r="V41537" s="17"/>
    </row>
    <row r="41538" spans="22:22" x14ac:dyDescent="0.35">
      <c r="V41538" s="17"/>
    </row>
    <row r="41539" spans="22:22" x14ac:dyDescent="0.35">
      <c r="V41539" s="17"/>
    </row>
    <row r="41540" spans="22:22" x14ac:dyDescent="0.35">
      <c r="V41540" s="17"/>
    </row>
    <row r="41541" spans="22:22" x14ac:dyDescent="0.35">
      <c r="V41541" s="17"/>
    </row>
    <row r="41542" spans="22:22" x14ac:dyDescent="0.35">
      <c r="V41542" s="17"/>
    </row>
    <row r="41543" spans="22:22" x14ac:dyDescent="0.35">
      <c r="V41543" s="17"/>
    </row>
    <row r="41544" spans="22:22" x14ac:dyDescent="0.35">
      <c r="V41544" s="17"/>
    </row>
    <row r="41545" spans="22:22" x14ac:dyDescent="0.35">
      <c r="V41545" s="17"/>
    </row>
    <row r="41546" spans="22:22" x14ac:dyDescent="0.35">
      <c r="V41546" s="17"/>
    </row>
    <row r="41547" spans="22:22" x14ac:dyDescent="0.35">
      <c r="V41547" s="17"/>
    </row>
    <row r="41548" spans="22:22" x14ac:dyDescent="0.35">
      <c r="V41548" s="17"/>
    </row>
    <row r="41549" spans="22:22" x14ac:dyDescent="0.35">
      <c r="V41549" s="17"/>
    </row>
    <row r="41550" spans="22:22" x14ac:dyDescent="0.35">
      <c r="V41550" s="17"/>
    </row>
    <row r="41551" spans="22:22" x14ac:dyDescent="0.35">
      <c r="V41551" s="17"/>
    </row>
    <row r="41552" spans="22:22" x14ac:dyDescent="0.35">
      <c r="V41552" s="17"/>
    </row>
    <row r="41553" spans="22:22" x14ac:dyDescent="0.35">
      <c r="V41553" s="17"/>
    </row>
    <row r="41554" spans="22:22" x14ac:dyDescent="0.35">
      <c r="V41554" s="17"/>
    </row>
    <row r="41555" spans="22:22" x14ac:dyDescent="0.35">
      <c r="V41555" s="17"/>
    </row>
    <row r="41556" spans="22:22" x14ac:dyDescent="0.35">
      <c r="V41556" s="17"/>
    </row>
    <row r="41557" spans="22:22" x14ac:dyDescent="0.35">
      <c r="V41557" s="17"/>
    </row>
    <row r="41558" spans="22:22" x14ac:dyDescent="0.35">
      <c r="V41558" s="17"/>
    </row>
    <row r="41559" spans="22:22" x14ac:dyDescent="0.35">
      <c r="V41559" s="17"/>
    </row>
    <row r="41560" spans="22:22" x14ac:dyDescent="0.35">
      <c r="V41560" s="17"/>
    </row>
    <row r="41561" spans="22:22" x14ac:dyDescent="0.35">
      <c r="V41561" s="17"/>
    </row>
    <row r="41562" spans="22:22" x14ac:dyDescent="0.35">
      <c r="V41562" s="17"/>
    </row>
    <row r="41563" spans="22:22" x14ac:dyDescent="0.35">
      <c r="V41563" s="17"/>
    </row>
    <row r="41564" spans="22:22" x14ac:dyDescent="0.35">
      <c r="V41564" s="17"/>
    </row>
    <row r="41565" spans="22:22" x14ac:dyDescent="0.35">
      <c r="V41565" s="17"/>
    </row>
    <row r="41566" spans="22:22" x14ac:dyDescent="0.35">
      <c r="V41566" s="17"/>
    </row>
    <row r="41567" spans="22:22" x14ac:dyDescent="0.35">
      <c r="V41567" s="17"/>
    </row>
    <row r="41568" spans="22:22" x14ac:dyDescent="0.35">
      <c r="V41568" s="17"/>
    </row>
    <row r="41569" spans="22:22" x14ac:dyDescent="0.35">
      <c r="V41569" s="17"/>
    </row>
    <row r="41570" spans="22:22" x14ac:dyDescent="0.35">
      <c r="V41570" s="17"/>
    </row>
    <row r="41571" spans="22:22" x14ac:dyDescent="0.35">
      <c r="V41571" s="17"/>
    </row>
    <row r="41572" spans="22:22" x14ac:dyDescent="0.35">
      <c r="V41572" s="17"/>
    </row>
    <row r="41573" spans="22:22" x14ac:dyDescent="0.35">
      <c r="V41573" s="17"/>
    </row>
    <row r="41574" spans="22:22" x14ac:dyDescent="0.35">
      <c r="V41574" s="17"/>
    </row>
    <row r="41575" spans="22:22" x14ac:dyDescent="0.35">
      <c r="V41575" s="17"/>
    </row>
    <row r="41576" spans="22:22" x14ac:dyDescent="0.35">
      <c r="V41576" s="17"/>
    </row>
    <row r="41577" spans="22:22" x14ac:dyDescent="0.35">
      <c r="V41577" s="17"/>
    </row>
    <row r="41578" spans="22:22" x14ac:dyDescent="0.35">
      <c r="V41578" s="17"/>
    </row>
    <row r="41579" spans="22:22" x14ac:dyDescent="0.35">
      <c r="V41579" s="17"/>
    </row>
    <row r="41580" spans="22:22" x14ac:dyDescent="0.35">
      <c r="V41580" s="17"/>
    </row>
    <row r="41581" spans="22:22" x14ac:dyDescent="0.35">
      <c r="V41581" s="17"/>
    </row>
    <row r="41582" spans="22:22" x14ac:dyDescent="0.35">
      <c r="V41582" s="17"/>
    </row>
    <row r="41583" spans="22:22" x14ac:dyDescent="0.35">
      <c r="V41583" s="17"/>
    </row>
    <row r="41584" spans="22:22" x14ac:dyDescent="0.35">
      <c r="V41584" s="17"/>
    </row>
    <row r="41585" spans="22:22" x14ac:dyDescent="0.35">
      <c r="V41585" s="17"/>
    </row>
    <row r="41586" spans="22:22" x14ac:dyDescent="0.35">
      <c r="V41586" s="17"/>
    </row>
    <row r="41587" spans="22:22" x14ac:dyDescent="0.35">
      <c r="V41587" s="17"/>
    </row>
    <row r="41588" spans="22:22" x14ac:dyDescent="0.35">
      <c r="V41588" s="17"/>
    </row>
    <row r="41589" spans="22:22" x14ac:dyDescent="0.35">
      <c r="V41589" s="17"/>
    </row>
    <row r="41590" spans="22:22" x14ac:dyDescent="0.35">
      <c r="V41590" s="17"/>
    </row>
    <row r="41591" spans="22:22" x14ac:dyDescent="0.35">
      <c r="V41591" s="17"/>
    </row>
    <row r="41592" spans="22:22" x14ac:dyDescent="0.35">
      <c r="V41592" s="17"/>
    </row>
    <row r="41593" spans="22:22" x14ac:dyDescent="0.35">
      <c r="V41593" s="17"/>
    </row>
    <row r="41594" spans="22:22" x14ac:dyDescent="0.35">
      <c r="V41594" s="17"/>
    </row>
    <row r="41595" spans="22:22" x14ac:dyDescent="0.35">
      <c r="V41595" s="17"/>
    </row>
    <row r="41596" spans="22:22" x14ac:dyDescent="0.35">
      <c r="V41596" s="17"/>
    </row>
    <row r="41597" spans="22:22" x14ac:dyDescent="0.35">
      <c r="V41597" s="17"/>
    </row>
    <row r="41598" spans="22:22" x14ac:dyDescent="0.35">
      <c r="V41598" s="17"/>
    </row>
    <row r="41599" spans="22:22" x14ac:dyDescent="0.35">
      <c r="V41599" s="17"/>
    </row>
    <row r="41600" spans="22:22" x14ac:dyDescent="0.35">
      <c r="V41600" s="17"/>
    </row>
    <row r="41601" spans="22:22" x14ac:dyDescent="0.35">
      <c r="V41601" s="17"/>
    </row>
    <row r="41602" spans="22:22" x14ac:dyDescent="0.35">
      <c r="V41602" s="17"/>
    </row>
    <row r="41603" spans="22:22" x14ac:dyDescent="0.35">
      <c r="V41603" s="17"/>
    </row>
    <row r="41604" spans="22:22" x14ac:dyDescent="0.35">
      <c r="V41604" s="17"/>
    </row>
    <row r="41605" spans="22:22" x14ac:dyDescent="0.35">
      <c r="V41605" s="17"/>
    </row>
    <row r="41606" spans="22:22" x14ac:dyDescent="0.35">
      <c r="V41606" s="17"/>
    </row>
    <row r="41607" spans="22:22" x14ac:dyDescent="0.35">
      <c r="V41607" s="17"/>
    </row>
    <row r="41608" spans="22:22" x14ac:dyDescent="0.35">
      <c r="V41608" s="17"/>
    </row>
    <row r="41609" spans="22:22" x14ac:dyDescent="0.35">
      <c r="V41609" s="17"/>
    </row>
    <row r="41610" spans="22:22" x14ac:dyDescent="0.35">
      <c r="V41610" s="17"/>
    </row>
    <row r="41611" spans="22:22" x14ac:dyDescent="0.35">
      <c r="V41611" s="17"/>
    </row>
    <row r="41612" spans="22:22" x14ac:dyDescent="0.35">
      <c r="V41612" s="17"/>
    </row>
    <row r="41613" spans="22:22" x14ac:dyDescent="0.35">
      <c r="V41613" s="17"/>
    </row>
    <row r="41614" spans="22:22" x14ac:dyDescent="0.35">
      <c r="V41614" s="17"/>
    </row>
    <row r="41615" spans="22:22" x14ac:dyDescent="0.35">
      <c r="V41615" s="17"/>
    </row>
    <row r="41616" spans="22:22" x14ac:dyDescent="0.35">
      <c r="V41616" s="17"/>
    </row>
    <row r="41617" spans="22:22" x14ac:dyDescent="0.35">
      <c r="V41617" s="17"/>
    </row>
    <row r="41618" spans="22:22" x14ac:dyDescent="0.35">
      <c r="V41618" s="17"/>
    </row>
    <row r="41619" spans="22:22" x14ac:dyDescent="0.35">
      <c r="V41619" s="17"/>
    </row>
    <row r="41620" spans="22:22" x14ac:dyDescent="0.35">
      <c r="V41620" s="17"/>
    </row>
    <row r="41621" spans="22:22" x14ac:dyDescent="0.35">
      <c r="V41621" s="17"/>
    </row>
    <row r="41622" spans="22:22" x14ac:dyDescent="0.35">
      <c r="V41622" s="17"/>
    </row>
    <row r="41623" spans="22:22" x14ac:dyDescent="0.35">
      <c r="V41623" s="17"/>
    </row>
    <row r="41624" spans="22:22" x14ac:dyDescent="0.35">
      <c r="V41624" s="17"/>
    </row>
    <row r="41625" spans="22:22" x14ac:dyDescent="0.35">
      <c r="V41625" s="17"/>
    </row>
    <row r="41626" spans="22:22" x14ac:dyDescent="0.35">
      <c r="V41626" s="17"/>
    </row>
    <row r="41627" spans="22:22" x14ac:dyDescent="0.35">
      <c r="V41627" s="17"/>
    </row>
    <row r="41628" spans="22:22" x14ac:dyDescent="0.35">
      <c r="V41628" s="17"/>
    </row>
    <row r="41629" spans="22:22" x14ac:dyDescent="0.35">
      <c r="V41629" s="17"/>
    </row>
    <row r="41630" spans="22:22" x14ac:dyDescent="0.35">
      <c r="V41630" s="17"/>
    </row>
    <row r="41631" spans="22:22" x14ac:dyDescent="0.35">
      <c r="V41631" s="17"/>
    </row>
    <row r="41632" spans="22:22" x14ac:dyDescent="0.35">
      <c r="V41632" s="17"/>
    </row>
    <row r="41633" spans="22:22" x14ac:dyDescent="0.35">
      <c r="V41633" s="17"/>
    </row>
    <row r="41634" spans="22:22" x14ac:dyDescent="0.35">
      <c r="V41634" s="17"/>
    </row>
    <row r="41635" spans="22:22" x14ac:dyDescent="0.35">
      <c r="V41635" s="17"/>
    </row>
    <row r="41636" spans="22:22" x14ac:dyDescent="0.35">
      <c r="V41636" s="17"/>
    </row>
    <row r="41637" spans="22:22" x14ac:dyDescent="0.35">
      <c r="V41637" s="17"/>
    </row>
    <row r="41638" spans="22:22" x14ac:dyDescent="0.35">
      <c r="V41638" s="17"/>
    </row>
    <row r="41639" spans="22:22" x14ac:dyDescent="0.35">
      <c r="V41639" s="17"/>
    </row>
    <row r="41640" spans="22:22" x14ac:dyDescent="0.35">
      <c r="V41640" s="17"/>
    </row>
    <row r="41641" spans="22:22" x14ac:dyDescent="0.35">
      <c r="V41641" s="17"/>
    </row>
    <row r="41642" spans="22:22" x14ac:dyDescent="0.35">
      <c r="V41642" s="17"/>
    </row>
    <row r="41643" spans="22:22" x14ac:dyDescent="0.35">
      <c r="V41643" s="17"/>
    </row>
    <row r="41644" spans="22:22" x14ac:dyDescent="0.35">
      <c r="V41644" s="17"/>
    </row>
    <row r="41645" spans="22:22" x14ac:dyDescent="0.35">
      <c r="V41645" s="17"/>
    </row>
    <row r="41646" spans="22:22" x14ac:dyDescent="0.35">
      <c r="V41646" s="17"/>
    </row>
    <row r="41647" spans="22:22" x14ac:dyDescent="0.35">
      <c r="V41647" s="17"/>
    </row>
    <row r="41648" spans="22:22" x14ac:dyDescent="0.35">
      <c r="V41648" s="17"/>
    </row>
    <row r="41649" spans="22:22" x14ac:dyDescent="0.35">
      <c r="V41649" s="17"/>
    </row>
    <row r="41650" spans="22:22" x14ac:dyDescent="0.35">
      <c r="V41650" s="17"/>
    </row>
    <row r="41651" spans="22:22" x14ac:dyDescent="0.35">
      <c r="V41651" s="17"/>
    </row>
    <row r="41652" spans="22:22" x14ac:dyDescent="0.35">
      <c r="V41652" s="17"/>
    </row>
    <row r="41653" spans="22:22" x14ac:dyDescent="0.35">
      <c r="V41653" s="17"/>
    </row>
    <row r="41654" spans="22:22" x14ac:dyDescent="0.35">
      <c r="V41654" s="17"/>
    </row>
    <row r="41655" spans="22:22" x14ac:dyDescent="0.35">
      <c r="V41655" s="17"/>
    </row>
    <row r="41656" spans="22:22" x14ac:dyDescent="0.35">
      <c r="V41656" s="17"/>
    </row>
    <row r="41657" spans="22:22" x14ac:dyDescent="0.35">
      <c r="V41657" s="17"/>
    </row>
    <row r="41658" spans="22:22" x14ac:dyDescent="0.35">
      <c r="V41658" s="17"/>
    </row>
    <row r="41659" spans="22:22" x14ac:dyDescent="0.35">
      <c r="V41659" s="17"/>
    </row>
    <row r="41660" spans="22:22" x14ac:dyDescent="0.35">
      <c r="V41660" s="17"/>
    </row>
    <row r="41661" spans="22:22" x14ac:dyDescent="0.35">
      <c r="V41661" s="17"/>
    </row>
    <row r="41662" spans="22:22" x14ac:dyDescent="0.35">
      <c r="V41662" s="17"/>
    </row>
    <row r="41663" spans="22:22" x14ac:dyDescent="0.35">
      <c r="V41663" s="17"/>
    </row>
    <row r="41664" spans="22:22" x14ac:dyDescent="0.35">
      <c r="V41664" s="17"/>
    </row>
    <row r="41665" spans="22:22" x14ac:dyDescent="0.35">
      <c r="V41665" s="17"/>
    </row>
    <row r="41666" spans="22:22" x14ac:dyDescent="0.35">
      <c r="V41666" s="17"/>
    </row>
    <row r="41667" spans="22:22" x14ac:dyDescent="0.35">
      <c r="V41667" s="17"/>
    </row>
    <row r="41668" spans="22:22" x14ac:dyDescent="0.35">
      <c r="V41668" s="17"/>
    </row>
    <row r="41669" spans="22:22" x14ac:dyDescent="0.35">
      <c r="V41669" s="17"/>
    </row>
    <row r="41670" spans="22:22" x14ac:dyDescent="0.35">
      <c r="V41670" s="17"/>
    </row>
    <row r="41671" spans="22:22" x14ac:dyDescent="0.35">
      <c r="V41671" s="17"/>
    </row>
    <row r="41672" spans="22:22" x14ac:dyDescent="0.35">
      <c r="V41672" s="17"/>
    </row>
    <row r="41673" spans="22:22" x14ac:dyDescent="0.35">
      <c r="V41673" s="17"/>
    </row>
    <row r="41674" spans="22:22" x14ac:dyDescent="0.35">
      <c r="V41674" s="17"/>
    </row>
    <row r="41675" spans="22:22" x14ac:dyDescent="0.35">
      <c r="V41675" s="17"/>
    </row>
    <row r="41676" spans="22:22" x14ac:dyDescent="0.35">
      <c r="V41676" s="17"/>
    </row>
    <row r="41677" spans="22:22" x14ac:dyDescent="0.35">
      <c r="V41677" s="17"/>
    </row>
    <row r="41678" spans="22:22" x14ac:dyDescent="0.35">
      <c r="V41678" s="17"/>
    </row>
    <row r="41679" spans="22:22" x14ac:dyDescent="0.35">
      <c r="V41679" s="17"/>
    </row>
    <row r="41680" spans="22:22" x14ac:dyDescent="0.35">
      <c r="V41680" s="17"/>
    </row>
    <row r="41681" spans="22:22" x14ac:dyDescent="0.35">
      <c r="V41681" s="17"/>
    </row>
    <row r="41682" spans="22:22" x14ac:dyDescent="0.35">
      <c r="V41682" s="17"/>
    </row>
    <row r="41683" spans="22:22" x14ac:dyDescent="0.35">
      <c r="V41683" s="17"/>
    </row>
    <row r="41684" spans="22:22" x14ac:dyDescent="0.35">
      <c r="V41684" s="17"/>
    </row>
    <row r="41685" spans="22:22" x14ac:dyDescent="0.35">
      <c r="V41685" s="17"/>
    </row>
    <row r="41686" spans="22:22" x14ac:dyDescent="0.35">
      <c r="V41686" s="17"/>
    </row>
    <row r="41687" spans="22:22" x14ac:dyDescent="0.35">
      <c r="V41687" s="17"/>
    </row>
    <row r="41688" spans="22:22" x14ac:dyDescent="0.35">
      <c r="V41688" s="17"/>
    </row>
    <row r="41689" spans="22:22" x14ac:dyDescent="0.35">
      <c r="V41689" s="17"/>
    </row>
    <row r="41690" spans="22:22" x14ac:dyDescent="0.35">
      <c r="V41690" s="17"/>
    </row>
    <row r="41691" spans="22:22" x14ac:dyDescent="0.35">
      <c r="V41691" s="17"/>
    </row>
    <row r="41692" spans="22:22" x14ac:dyDescent="0.35">
      <c r="V41692" s="17"/>
    </row>
    <row r="41693" spans="22:22" x14ac:dyDescent="0.35">
      <c r="V41693" s="17"/>
    </row>
    <row r="41694" spans="22:22" x14ac:dyDescent="0.35">
      <c r="V41694" s="17"/>
    </row>
    <row r="41695" spans="22:22" x14ac:dyDescent="0.35">
      <c r="V41695" s="17"/>
    </row>
    <row r="41696" spans="22:22" x14ac:dyDescent="0.35">
      <c r="V41696" s="17"/>
    </row>
    <row r="41697" spans="22:22" x14ac:dyDescent="0.35">
      <c r="V41697" s="17"/>
    </row>
    <row r="41698" spans="22:22" x14ac:dyDescent="0.35">
      <c r="V41698" s="17"/>
    </row>
    <row r="41699" spans="22:22" x14ac:dyDescent="0.35">
      <c r="V41699" s="17"/>
    </row>
    <row r="41700" spans="22:22" x14ac:dyDescent="0.35">
      <c r="V41700" s="17"/>
    </row>
    <row r="41701" spans="22:22" x14ac:dyDescent="0.35">
      <c r="V41701" s="17"/>
    </row>
    <row r="41702" spans="22:22" x14ac:dyDescent="0.35">
      <c r="V41702" s="17"/>
    </row>
    <row r="41703" spans="22:22" x14ac:dyDescent="0.35">
      <c r="V41703" s="17"/>
    </row>
    <row r="41704" spans="22:22" x14ac:dyDescent="0.35">
      <c r="V41704" s="17"/>
    </row>
    <row r="41705" spans="22:22" x14ac:dyDescent="0.35">
      <c r="V41705" s="17"/>
    </row>
    <row r="41706" spans="22:22" x14ac:dyDescent="0.35">
      <c r="V41706" s="17"/>
    </row>
    <row r="41707" spans="22:22" x14ac:dyDescent="0.35">
      <c r="V41707" s="17"/>
    </row>
    <row r="41708" spans="22:22" x14ac:dyDescent="0.35">
      <c r="V41708" s="17"/>
    </row>
    <row r="41709" spans="22:22" x14ac:dyDescent="0.35">
      <c r="V41709" s="17"/>
    </row>
    <row r="41710" spans="22:22" x14ac:dyDescent="0.35">
      <c r="V41710" s="17"/>
    </row>
    <row r="41711" spans="22:22" x14ac:dyDescent="0.35">
      <c r="V41711" s="17"/>
    </row>
    <row r="41712" spans="22:22" x14ac:dyDescent="0.35">
      <c r="V41712" s="17"/>
    </row>
    <row r="41713" spans="22:22" x14ac:dyDescent="0.35">
      <c r="V41713" s="17"/>
    </row>
    <row r="41714" spans="22:22" x14ac:dyDescent="0.35">
      <c r="V41714" s="17"/>
    </row>
    <row r="41715" spans="22:22" x14ac:dyDescent="0.35">
      <c r="V41715" s="17"/>
    </row>
    <row r="41716" spans="22:22" x14ac:dyDescent="0.35">
      <c r="V41716" s="17"/>
    </row>
    <row r="41717" spans="22:22" x14ac:dyDescent="0.35">
      <c r="V41717" s="17"/>
    </row>
    <row r="41718" spans="22:22" x14ac:dyDescent="0.35">
      <c r="V41718" s="17"/>
    </row>
    <row r="41719" spans="22:22" x14ac:dyDescent="0.35">
      <c r="V41719" s="17"/>
    </row>
    <row r="41720" spans="22:22" x14ac:dyDescent="0.35">
      <c r="V41720" s="17"/>
    </row>
    <row r="41721" spans="22:22" x14ac:dyDescent="0.35">
      <c r="V41721" s="17"/>
    </row>
    <row r="41722" spans="22:22" x14ac:dyDescent="0.35">
      <c r="V41722" s="17"/>
    </row>
    <row r="41723" spans="22:22" x14ac:dyDescent="0.35">
      <c r="V41723" s="17"/>
    </row>
    <row r="41724" spans="22:22" x14ac:dyDescent="0.35">
      <c r="V41724" s="17"/>
    </row>
    <row r="41725" spans="22:22" x14ac:dyDescent="0.35">
      <c r="V41725" s="17"/>
    </row>
    <row r="41726" spans="22:22" x14ac:dyDescent="0.35">
      <c r="V41726" s="17"/>
    </row>
    <row r="41727" spans="22:22" x14ac:dyDescent="0.35">
      <c r="V41727" s="17"/>
    </row>
    <row r="41728" spans="22:22" x14ac:dyDescent="0.35">
      <c r="V41728" s="17"/>
    </row>
    <row r="41729" spans="22:22" x14ac:dyDescent="0.35">
      <c r="V41729" s="17"/>
    </row>
    <row r="41730" spans="22:22" x14ac:dyDescent="0.35">
      <c r="V41730" s="17"/>
    </row>
    <row r="41731" spans="22:22" x14ac:dyDescent="0.35">
      <c r="V41731" s="17"/>
    </row>
    <row r="41732" spans="22:22" x14ac:dyDescent="0.35">
      <c r="V41732" s="17"/>
    </row>
    <row r="41733" spans="22:22" x14ac:dyDescent="0.35">
      <c r="V41733" s="17"/>
    </row>
    <row r="41734" spans="22:22" x14ac:dyDescent="0.35">
      <c r="V41734" s="17"/>
    </row>
    <row r="41735" spans="22:22" x14ac:dyDescent="0.35">
      <c r="V41735" s="17"/>
    </row>
    <row r="41736" spans="22:22" x14ac:dyDescent="0.35">
      <c r="V41736" s="17"/>
    </row>
    <row r="41737" spans="22:22" x14ac:dyDescent="0.35">
      <c r="V41737" s="17"/>
    </row>
    <row r="41738" spans="22:22" x14ac:dyDescent="0.35">
      <c r="V41738" s="17"/>
    </row>
    <row r="41739" spans="22:22" x14ac:dyDescent="0.35">
      <c r="V41739" s="17"/>
    </row>
    <row r="41740" spans="22:22" x14ac:dyDescent="0.35">
      <c r="V41740" s="17"/>
    </row>
    <row r="41741" spans="22:22" x14ac:dyDescent="0.35">
      <c r="V41741" s="17"/>
    </row>
    <row r="41742" spans="22:22" x14ac:dyDescent="0.35">
      <c r="V41742" s="17"/>
    </row>
    <row r="41743" spans="22:22" x14ac:dyDescent="0.35">
      <c r="V41743" s="17"/>
    </row>
    <row r="41744" spans="22:22" x14ac:dyDescent="0.35">
      <c r="V41744" s="17"/>
    </row>
    <row r="41745" spans="22:22" x14ac:dyDescent="0.35">
      <c r="V41745" s="17"/>
    </row>
    <row r="41746" spans="22:22" x14ac:dyDescent="0.35">
      <c r="V41746" s="17"/>
    </row>
    <row r="41747" spans="22:22" x14ac:dyDescent="0.35">
      <c r="V41747" s="17"/>
    </row>
    <row r="41748" spans="22:22" x14ac:dyDescent="0.35">
      <c r="V41748" s="17"/>
    </row>
    <row r="41749" spans="22:22" x14ac:dyDescent="0.35">
      <c r="V41749" s="17"/>
    </row>
    <row r="41750" spans="22:22" x14ac:dyDescent="0.35">
      <c r="V41750" s="17"/>
    </row>
    <row r="41751" spans="22:22" x14ac:dyDescent="0.35">
      <c r="V41751" s="17"/>
    </row>
    <row r="41752" spans="22:22" x14ac:dyDescent="0.35">
      <c r="V41752" s="17"/>
    </row>
    <row r="41753" spans="22:22" x14ac:dyDescent="0.35">
      <c r="V41753" s="17"/>
    </row>
    <row r="41754" spans="22:22" x14ac:dyDescent="0.35">
      <c r="V41754" s="17"/>
    </row>
    <row r="41755" spans="22:22" x14ac:dyDescent="0.35">
      <c r="V41755" s="17"/>
    </row>
    <row r="41756" spans="22:22" x14ac:dyDescent="0.35">
      <c r="V41756" s="17"/>
    </row>
    <row r="41757" spans="22:22" x14ac:dyDescent="0.35">
      <c r="V41757" s="17"/>
    </row>
    <row r="41758" spans="22:22" x14ac:dyDescent="0.35">
      <c r="V41758" s="17"/>
    </row>
    <row r="41759" spans="22:22" x14ac:dyDescent="0.35">
      <c r="V41759" s="17"/>
    </row>
    <row r="41760" spans="22:22" x14ac:dyDescent="0.35">
      <c r="V41760" s="17"/>
    </row>
    <row r="41761" spans="22:22" x14ac:dyDescent="0.35">
      <c r="V41761" s="17"/>
    </row>
    <row r="41762" spans="22:22" x14ac:dyDescent="0.35">
      <c r="V41762" s="17"/>
    </row>
    <row r="41763" spans="22:22" x14ac:dyDescent="0.35">
      <c r="V41763" s="17"/>
    </row>
    <row r="41764" spans="22:22" x14ac:dyDescent="0.35">
      <c r="V41764" s="17"/>
    </row>
    <row r="41765" spans="22:22" x14ac:dyDescent="0.35">
      <c r="V41765" s="17"/>
    </row>
    <row r="41766" spans="22:22" x14ac:dyDescent="0.35">
      <c r="V41766" s="17"/>
    </row>
    <row r="41767" spans="22:22" x14ac:dyDescent="0.35">
      <c r="V41767" s="17"/>
    </row>
    <row r="41768" spans="22:22" x14ac:dyDescent="0.35">
      <c r="V41768" s="17"/>
    </row>
    <row r="41769" spans="22:22" x14ac:dyDescent="0.35">
      <c r="V41769" s="17"/>
    </row>
    <row r="41770" spans="22:22" x14ac:dyDescent="0.35">
      <c r="V41770" s="17"/>
    </row>
    <row r="41771" spans="22:22" x14ac:dyDescent="0.35">
      <c r="V41771" s="17"/>
    </row>
    <row r="41772" spans="22:22" x14ac:dyDescent="0.35">
      <c r="V41772" s="17"/>
    </row>
    <row r="41773" spans="22:22" x14ac:dyDescent="0.35">
      <c r="V41773" s="17"/>
    </row>
    <row r="41774" spans="22:22" x14ac:dyDescent="0.35">
      <c r="V41774" s="17"/>
    </row>
    <row r="41775" spans="22:22" x14ac:dyDescent="0.35">
      <c r="V41775" s="17"/>
    </row>
    <row r="41776" spans="22:22" x14ac:dyDescent="0.35">
      <c r="V41776" s="17"/>
    </row>
    <row r="41777" spans="22:22" x14ac:dyDescent="0.35">
      <c r="V41777" s="17"/>
    </row>
    <row r="41778" spans="22:22" x14ac:dyDescent="0.35">
      <c r="V41778" s="17"/>
    </row>
    <row r="41779" spans="22:22" x14ac:dyDescent="0.35">
      <c r="V41779" s="17"/>
    </row>
    <row r="41780" spans="22:22" x14ac:dyDescent="0.35">
      <c r="V41780" s="17"/>
    </row>
    <row r="41781" spans="22:22" x14ac:dyDescent="0.35">
      <c r="V41781" s="17"/>
    </row>
    <row r="41782" spans="22:22" x14ac:dyDescent="0.35">
      <c r="V41782" s="17"/>
    </row>
    <row r="41783" spans="22:22" x14ac:dyDescent="0.35">
      <c r="V41783" s="17"/>
    </row>
    <row r="41784" spans="22:22" x14ac:dyDescent="0.35">
      <c r="V41784" s="17"/>
    </row>
    <row r="41785" spans="22:22" x14ac:dyDescent="0.35">
      <c r="V41785" s="17"/>
    </row>
    <row r="41786" spans="22:22" x14ac:dyDescent="0.35">
      <c r="V41786" s="17"/>
    </row>
    <row r="41787" spans="22:22" x14ac:dyDescent="0.35">
      <c r="V41787" s="17"/>
    </row>
    <row r="41788" spans="22:22" x14ac:dyDescent="0.35">
      <c r="V41788" s="17"/>
    </row>
    <row r="41789" spans="22:22" x14ac:dyDescent="0.35">
      <c r="V41789" s="17"/>
    </row>
    <row r="41790" spans="22:22" x14ac:dyDescent="0.35">
      <c r="V41790" s="17"/>
    </row>
    <row r="41791" spans="22:22" x14ac:dyDescent="0.35">
      <c r="V41791" s="17"/>
    </row>
    <row r="41792" spans="22:22" x14ac:dyDescent="0.35">
      <c r="V41792" s="17"/>
    </row>
    <row r="41793" spans="22:22" x14ac:dyDescent="0.35">
      <c r="V41793" s="17"/>
    </row>
    <row r="41794" spans="22:22" x14ac:dyDescent="0.35">
      <c r="V41794" s="17"/>
    </row>
    <row r="41795" spans="22:22" x14ac:dyDescent="0.35">
      <c r="V41795" s="17"/>
    </row>
    <row r="41796" spans="22:22" x14ac:dyDescent="0.35">
      <c r="V41796" s="17"/>
    </row>
    <row r="41797" spans="22:22" x14ac:dyDescent="0.35">
      <c r="V41797" s="17"/>
    </row>
    <row r="41798" spans="22:22" x14ac:dyDescent="0.35">
      <c r="V41798" s="17"/>
    </row>
    <row r="41799" spans="22:22" x14ac:dyDescent="0.35">
      <c r="V41799" s="17"/>
    </row>
    <row r="41800" spans="22:22" x14ac:dyDescent="0.35">
      <c r="V41800" s="17"/>
    </row>
    <row r="41801" spans="22:22" x14ac:dyDescent="0.35">
      <c r="V41801" s="17"/>
    </row>
    <row r="41802" spans="22:22" x14ac:dyDescent="0.35">
      <c r="V41802" s="17"/>
    </row>
    <row r="41803" spans="22:22" x14ac:dyDescent="0.35">
      <c r="V41803" s="17"/>
    </row>
    <row r="41804" spans="22:22" x14ac:dyDescent="0.35">
      <c r="V41804" s="17"/>
    </row>
    <row r="41805" spans="22:22" x14ac:dyDescent="0.35">
      <c r="V41805" s="17"/>
    </row>
    <row r="41806" spans="22:22" x14ac:dyDescent="0.35">
      <c r="V41806" s="17"/>
    </row>
    <row r="41807" spans="22:22" x14ac:dyDescent="0.35">
      <c r="V41807" s="17"/>
    </row>
    <row r="41808" spans="22:22" x14ac:dyDescent="0.35">
      <c r="V41808" s="17"/>
    </row>
    <row r="41809" spans="22:22" x14ac:dyDescent="0.35">
      <c r="V41809" s="17"/>
    </row>
    <row r="41810" spans="22:22" x14ac:dyDescent="0.35">
      <c r="V41810" s="17"/>
    </row>
    <row r="41811" spans="22:22" x14ac:dyDescent="0.35">
      <c r="V41811" s="17"/>
    </row>
    <row r="41812" spans="22:22" x14ac:dyDescent="0.35">
      <c r="V41812" s="17"/>
    </row>
    <row r="41813" spans="22:22" x14ac:dyDescent="0.35">
      <c r="V41813" s="17"/>
    </row>
    <row r="41814" spans="22:22" x14ac:dyDescent="0.35">
      <c r="V41814" s="17"/>
    </row>
    <row r="41815" spans="22:22" x14ac:dyDescent="0.35">
      <c r="V41815" s="17"/>
    </row>
    <row r="41816" spans="22:22" x14ac:dyDescent="0.35">
      <c r="V41816" s="17"/>
    </row>
    <row r="41817" spans="22:22" x14ac:dyDescent="0.35">
      <c r="V41817" s="17"/>
    </row>
    <row r="41818" spans="22:22" x14ac:dyDescent="0.35">
      <c r="V41818" s="17"/>
    </row>
    <row r="41819" spans="22:22" x14ac:dyDescent="0.35">
      <c r="V41819" s="17"/>
    </row>
    <row r="41820" spans="22:22" x14ac:dyDescent="0.35">
      <c r="V41820" s="17"/>
    </row>
    <row r="41821" spans="22:22" x14ac:dyDescent="0.35">
      <c r="V41821" s="17"/>
    </row>
    <row r="41822" spans="22:22" x14ac:dyDescent="0.35">
      <c r="V41822" s="17"/>
    </row>
    <row r="41823" spans="22:22" x14ac:dyDescent="0.35">
      <c r="V41823" s="17"/>
    </row>
    <row r="41824" spans="22:22" x14ac:dyDescent="0.35">
      <c r="V41824" s="17"/>
    </row>
    <row r="41825" spans="22:22" x14ac:dyDescent="0.35">
      <c r="V41825" s="17"/>
    </row>
    <row r="41826" spans="22:22" x14ac:dyDescent="0.35">
      <c r="V41826" s="17"/>
    </row>
    <row r="41827" spans="22:22" x14ac:dyDescent="0.35">
      <c r="V41827" s="17"/>
    </row>
    <row r="41828" spans="22:22" x14ac:dyDescent="0.35">
      <c r="V41828" s="17"/>
    </row>
    <row r="41829" spans="22:22" x14ac:dyDescent="0.35">
      <c r="V41829" s="17"/>
    </row>
    <row r="41830" spans="22:22" x14ac:dyDescent="0.35">
      <c r="V41830" s="17"/>
    </row>
    <row r="41831" spans="22:22" x14ac:dyDescent="0.35">
      <c r="V41831" s="17"/>
    </row>
    <row r="41832" spans="22:22" x14ac:dyDescent="0.35">
      <c r="V41832" s="17"/>
    </row>
    <row r="41833" spans="22:22" x14ac:dyDescent="0.35">
      <c r="V41833" s="17"/>
    </row>
    <row r="41834" spans="22:22" x14ac:dyDescent="0.35">
      <c r="V41834" s="17"/>
    </row>
    <row r="41835" spans="22:22" x14ac:dyDescent="0.35">
      <c r="V41835" s="17"/>
    </row>
    <row r="41836" spans="22:22" x14ac:dyDescent="0.35">
      <c r="V41836" s="17"/>
    </row>
    <row r="41837" spans="22:22" x14ac:dyDescent="0.35">
      <c r="V41837" s="17"/>
    </row>
    <row r="41838" spans="22:22" x14ac:dyDescent="0.35">
      <c r="V41838" s="17"/>
    </row>
    <row r="41839" spans="22:22" x14ac:dyDescent="0.35">
      <c r="V41839" s="17"/>
    </row>
    <row r="41840" spans="22:22" x14ac:dyDescent="0.35">
      <c r="V41840" s="17"/>
    </row>
    <row r="41841" spans="22:22" x14ac:dyDescent="0.35">
      <c r="V41841" s="17"/>
    </row>
    <row r="41842" spans="22:22" x14ac:dyDescent="0.35">
      <c r="V41842" s="17"/>
    </row>
    <row r="41843" spans="22:22" x14ac:dyDescent="0.35">
      <c r="V41843" s="17"/>
    </row>
    <row r="41844" spans="22:22" x14ac:dyDescent="0.35">
      <c r="V41844" s="17"/>
    </row>
    <row r="41845" spans="22:22" x14ac:dyDescent="0.35">
      <c r="V41845" s="17"/>
    </row>
    <row r="41846" spans="22:22" x14ac:dyDescent="0.35">
      <c r="V41846" s="17"/>
    </row>
    <row r="41847" spans="22:22" x14ac:dyDescent="0.35">
      <c r="V41847" s="17"/>
    </row>
    <row r="41848" spans="22:22" x14ac:dyDescent="0.35">
      <c r="V41848" s="17"/>
    </row>
    <row r="41849" spans="22:22" x14ac:dyDescent="0.35">
      <c r="V41849" s="17"/>
    </row>
    <row r="41850" spans="22:22" x14ac:dyDescent="0.35">
      <c r="V41850" s="17"/>
    </row>
    <row r="41851" spans="22:22" x14ac:dyDescent="0.35">
      <c r="V41851" s="17"/>
    </row>
    <row r="41852" spans="22:22" x14ac:dyDescent="0.35">
      <c r="V41852" s="17"/>
    </row>
    <row r="41853" spans="22:22" x14ac:dyDescent="0.35">
      <c r="V41853" s="17"/>
    </row>
    <row r="41854" spans="22:22" x14ac:dyDescent="0.35">
      <c r="V41854" s="17"/>
    </row>
    <row r="41855" spans="22:22" x14ac:dyDescent="0.35">
      <c r="V41855" s="17"/>
    </row>
    <row r="41856" spans="22:22" x14ac:dyDescent="0.35">
      <c r="V41856" s="17"/>
    </row>
    <row r="41857" spans="22:22" x14ac:dyDescent="0.35">
      <c r="V41857" s="17"/>
    </row>
    <row r="41858" spans="22:22" x14ac:dyDescent="0.35">
      <c r="V41858" s="17"/>
    </row>
    <row r="41859" spans="22:22" x14ac:dyDescent="0.35">
      <c r="V41859" s="17"/>
    </row>
    <row r="41860" spans="22:22" x14ac:dyDescent="0.35">
      <c r="V41860" s="17"/>
    </row>
    <row r="41861" spans="22:22" x14ac:dyDescent="0.35">
      <c r="V41861" s="17"/>
    </row>
    <row r="41862" spans="22:22" x14ac:dyDescent="0.35">
      <c r="V41862" s="17"/>
    </row>
    <row r="41863" spans="22:22" x14ac:dyDescent="0.35">
      <c r="V41863" s="17"/>
    </row>
    <row r="41864" spans="22:22" x14ac:dyDescent="0.35">
      <c r="V41864" s="17"/>
    </row>
    <row r="41865" spans="22:22" x14ac:dyDescent="0.35">
      <c r="V41865" s="17"/>
    </row>
    <row r="41866" spans="22:22" x14ac:dyDescent="0.35">
      <c r="V41866" s="17"/>
    </row>
    <row r="41867" spans="22:22" x14ac:dyDescent="0.35">
      <c r="V41867" s="17"/>
    </row>
    <row r="41868" spans="22:22" x14ac:dyDescent="0.35">
      <c r="V41868" s="17"/>
    </row>
    <row r="41869" spans="22:22" x14ac:dyDescent="0.35">
      <c r="V41869" s="17"/>
    </row>
    <row r="41870" spans="22:22" x14ac:dyDescent="0.35">
      <c r="V41870" s="17"/>
    </row>
    <row r="41871" spans="22:22" x14ac:dyDescent="0.35">
      <c r="V41871" s="17"/>
    </row>
    <row r="41872" spans="22:22" x14ac:dyDescent="0.35">
      <c r="V41872" s="17"/>
    </row>
    <row r="41873" spans="22:22" x14ac:dyDescent="0.35">
      <c r="V41873" s="17"/>
    </row>
    <row r="41874" spans="22:22" x14ac:dyDescent="0.35">
      <c r="V41874" s="17"/>
    </row>
    <row r="41875" spans="22:22" x14ac:dyDescent="0.35">
      <c r="V41875" s="17"/>
    </row>
    <row r="41876" spans="22:22" x14ac:dyDescent="0.35">
      <c r="V41876" s="17"/>
    </row>
    <row r="41877" spans="22:22" x14ac:dyDescent="0.35">
      <c r="V41877" s="17"/>
    </row>
    <row r="41878" spans="22:22" x14ac:dyDescent="0.35">
      <c r="V41878" s="17"/>
    </row>
    <row r="41879" spans="22:22" x14ac:dyDescent="0.35">
      <c r="V41879" s="17"/>
    </row>
    <row r="41880" spans="22:22" x14ac:dyDescent="0.35">
      <c r="V41880" s="17"/>
    </row>
    <row r="41881" spans="22:22" x14ac:dyDescent="0.35">
      <c r="V41881" s="17"/>
    </row>
    <row r="41882" spans="22:22" x14ac:dyDescent="0.35">
      <c r="V41882" s="17"/>
    </row>
    <row r="41883" spans="22:22" x14ac:dyDescent="0.35">
      <c r="V41883" s="17"/>
    </row>
    <row r="41884" spans="22:22" x14ac:dyDescent="0.35">
      <c r="V41884" s="17"/>
    </row>
    <row r="41885" spans="22:22" x14ac:dyDescent="0.35">
      <c r="V41885" s="17"/>
    </row>
    <row r="41886" spans="22:22" x14ac:dyDescent="0.35">
      <c r="V41886" s="17"/>
    </row>
    <row r="41887" spans="22:22" x14ac:dyDescent="0.35">
      <c r="V41887" s="17"/>
    </row>
    <row r="41888" spans="22:22" x14ac:dyDescent="0.35">
      <c r="V41888" s="17"/>
    </row>
    <row r="41889" spans="22:22" x14ac:dyDescent="0.35">
      <c r="V41889" s="17"/>
    </row>
    <row r="41890" spans="22:22" x14ac:dyDescent="0.35">
      <c r="V41890" s="17"/>
    </row>
    <row r="41891" spans="22:22" x14ac:dyDescent="0.35">
      <c r="V41891" s="17"/>
    </row>
    <row r="41892" spans="22:22" x14ac:dyDescent="0.35">
      <c r="V41892" s="17"/>
    </row>
    <row r="41893" spans="22:22" x14ac:dyDescent="0.35">
      <c r="V41893" s="17"/>
    </row>
    <row r="41894" spans="22:22" x14ac:dyDescent="0.35">
      <c r="V41894" s="17"/>
    </row>
    <row r="41895" spans="22:22" x14ac:dyDescent="0.35">
      <c r="V41895" s="17"/>
    </row>
    <row r="41896" spans="22:22" x14ac:dyDescent="0.35">
      <c r="V41896" s="17"/>
    </row>
    <row r="41897" spans="22:22" x14ac:dyDescent="0.35">
      <c r="V41897" s="17"/>
    </row>
    <row r="41898" spans="22:22" x14ac:dyDescent="0.35">
      <c r="V41898" s="17"/>
    </row>
    <row r="41899" spans="22:22" x14ac:dyDescent="0.35">
      <c r="V41899" s="17"/>
    </row>
    <row r="41900" spans="22:22" x14ac:dyDescent="0.35">
      <c r="V41900" s="17"/>
    </row>
    <row r="41901" spans="22:22" x14ac:dyDescent="0.35">
      <c r="V41901" s="17"/>
    </row>
    <row r="41902" spans="22:22" x14ac:dyDescent="0.35">
      <c r="V41902" s="17"/>
    </row>
    <row r="41903" spans="22:22" x14ac:dyDescent="0.35">
      <c r="V41903" s="17"/>
    </row>
    <row r="41904" spans="22:22" x14ac:dyDescent="0.35">
      <c r="V41904" s="17"/>
    </row>
    <row r="41905" spans="22:22" x14ac:dyDescent="0.35">
      <c r="V41905" s="17"/>
    </row>
    <row r="41906" spans="22:22" x14ac:dyDescent="0.35">
      <c r="V41906" s="17"/>
    </row>
    <row r="41907" spans="22:22" x14ac:dyDescent="0.35">
      <c r="V41907" s="17"/>
    </row>
    <row r="41908" spans="22:22" x14ac:dyDescent="0.35">
      <c r="V41908" s="17"/>
    </row>
    <row r="41909" spans="22:22" x14ac:dyDescent="0.35">
      <c r="V41909" s="17"/>
    </row>
    <row r="41910" spans="22:22" x14ac:dyDescent="0.35">
      <c r="V41910" s="17"/>
    </row>
    <row r="41911" spans="22:22" x14ac:dyDescent="0.35">
      <c r="V41911" s="17"/>
    </row>
    <row r="41912" spans="22:22" x14ac:dyDescent="0.35">
      <c r="V41912" s="17"/>
    </row>
    <row r="41913" spans="22:22" x14ac:dyDescent="0.35">
      <c r="V41913" s="17"/>
    </row>
    <row r="41914" spans="22:22" x14ac:dyDescent="0.35">
      <c r="V41914" s="17"/>
    </row>
    <row r="41915" spans="22:22" x14ac:dyDescent="0.35">
      <c r="V41915" s="17"/>
    </row>
    <row r="41916" spans="22:22" x14ac:dyDescent="0.35">
      <c r="V41916" s="17"/>
    </row>
    <row r="41917" spans="22:22" x14ac:dyDescent="0.35">
      <c r="V41917" s="17"/>
    </row>
    <row r="41918" spans="22:22" x14ac:dyDescent="0.35">
      <c r="V41918" s="17"/>
    </row>
    <row r="41919" spans="22:22" x14ac:dyDescent="0.35">
      <c r="V41919" s="17"/>
    </row>
    <row r="41920" spans="22:22" x14ac:dyDescent="0.35">
      <c r="V41920" s="17"/>
    </row>
    <row r="41921" spans="22:22" x14ac:dyDescent="0.35">
      <c r="V41921" s="17"/>
    </row>
    <row r="41922" spans="22:22" x14ac:dyDescent="0.35">
      <c r="V41922" s="17"/>
    </row>
    <row r="41923" spans="22:22" x14ac:dyDescent="0.35">
      <c r="V41923" s="17"/>
    </row>
    <row r="41924" spans="22:22" x14ac:dyDescent="0.35">
      <c r="V41924" s="17"/>
    </row>
    <row r="41925" spans="22:22" x14ac:dyDescent="0.35">
      <c r="V41925" s="17"/>
    </row>
    <row r="41926" spans="22:22" x14ac:dyDescent="0.35">
      <c r="V41926" s="17"/>
    </row>
    <row r="41927" spans="22:22" x14ac:dyDescent="0.35">
      <c r="V41927" s="17"/>
    </row>
    <row r="41928" spans="22:22" x14ac:dyDescent="0.35">
      <c r="V41928" s="17"/>
    </row>
    <row r="41929" spans="22:22" x14ac:dyDescent="0.35">
      <c r="V41929" s="17"/>
    </row>
    <row r="41930" spans="22:22" x14ac:dyDescent="0.35">
      <c r="V41930" s="17"/>
    </row>
    <row r="41931" spans="22:22" x14ac:dyDescent="0.35">
      <c r="V41931" s="17"/>
    </row>
    <row r="41932" spans="22:22" x14ac:dyDescent="0.35">
      <c r="V41932" s="17"/>
    </row>
    <row r="41933" spans="22:22" x14ac:dyDescent="0.35">
      <c r="V41933" s="17"/>
    </row>
    <row r="41934" spans="22:22" x14ac:dyDescent="0.35">
      <c r="V41934" s="17"/>
    </row>
    <row r="41935" spans="22:22" x14ac:dyDescent="0.35">
      <c r="V41935" s="17"/>
    </row>
    <row r="41936" spans="22:22" x14ac:dyDescent="0.35">
      <c r="V41936" s="17"/>
    </row>
    <row r="41937" spans="22:22" x14ac:dyDescent="0.35">
      <c r="V41937" s="17"/>
    </row>
    <row r="41938" spans="22:22" x14ac:dyDescent="0.35">
      <c r="V41938" s="17"/>
    </row>
    <row r="41939" spans="22:22" x14ac:dyDescent="0.35">
      <c r="V41939" s="17"/>
    </row>
    <row r="41940" spans="22:22" x14ac:dyDescent="0.35">
      <c r="V41940" s="17"/>
    </row>
    <row r="41941" spans="22:22" x14ac:dyDescent="0.35">
      <c r="V41941" s="17"/>
    </row>
    <row r="41942" spans="22:22" x14ac:dyDescent="0.35">
      <c r="V41942" s="17"/>
    </row>
    <row r="41943" spans="22:22" x14ac:dyDescent="0.35">
      <c r="V41943" s="17"/>
    </row>
    <row r="41944" spans="22:22" x14ac:dyDescent="0.35">
      <c r="V41944" s="17"/>
    </row>
    <row r="41945" spans="22:22" x14ac:dyDescent="0.35">
      <c r="V41945" s="17"/>
    </row>
    <row r="41946" spans="22:22" x14ac:dyDescent="0.35">
      <c r="V41946" s="17"/>
    </row>
    <row r="41947" spans="22:22" x14ac:dyDescent="0.35">
      <c r="V41947" s="17"/>
    </row>
    <row r="41948" spans="22:22" x14ac:dyDescent="0.35">
      <c r="V41948" s="17"/>
    </row>
    <row r="41949" spans="22:22" x14ac:dyDescent="0.35">
      <c r="V41949" s="17"/>
    </row>
    <row r="41950" spans="22:22" x14ac:dyDescent="0.35">
      <c r="V41950" s="17"/>
    </row>
    <row r="41951" spans="22:22" x14ac:dyDescent="0.35">
      <c r="V41951" s="17"/>
    </row>
    <row r="41952" spans="22:22" x14ac:dyDescent="0.35">
      <c r="V41952" s="17"/>
    </row>
    <row r="41953" spans="22:22" x14ac:dyDescent="0.35">
      <c r="V41953" s="17"/>
    </row>
    <row r="41954" spans="22:22" x14ac:dyDescent="0.35">
      <c r="V41954" s="17"/>
    </row>
    <row r="41955" spans="22:22" x14ac:dyDescent="0.35">
      <c r="V41955" s="17"/>
    </row>
    <row r="41956" spans="22:22" x14ac:dyDescent="0.35">
      <c r="V41956" s="17"/>
    </row>
    <row r="41957" spans="22:22" x14ac:dyDescent="0.35">
      <c r="V41957" s="17"/>
    </row>
    <row r="41958" spans="22:22" x14ac:dyDescent="0.35">
      <c r="V41958" s="17"/>
    </row>
    <row r="41959" spans="22:22" x14ac:dyDescent="0.35">
      <c r="V41959" s="17"/>
    </row>
    <row r="41960" spans="22:22" x14ac:dyDescent="0.35">
      <c r="V41960" s="17"/>
    </row>
    <row r="41961" spans="22:22" x14ac:dyDescent="0.35">
      <c r="V41961" s="17"/>
    </row>
    <row r="41962" spans="22:22" x14ac:dyDescent="0.35">
      <c r="V41962" s="17"/>
    </row>
    <row r="41963" spans="22:22" x14ac:dyDescent="0.35">
      <c r="V41963" s="17"/>
    </row>
    <row r="41964" spans="22:22" x14ac:dyDescent="0.35">
      <c r="V41964" s="17"/>
    </row>
    <row r="41965" spans="22:22" x14ac:dyDescent="0.35">
      <c r="V41965" s="17"/>
    </row>
    <row r="41966" spans="22:22" x14ac:dyDescent="0.35">
      <c r="V41966" s="17"/>
    </row>
    <row r="41967" spans="22:22" x14ac:dyDescent="0.35">
      <c r="V41967" s="17"/>
    </row>
    <row r="41968" spans="22:22" x14ac:dyDescent="0.35">
      <c r="V41968" s="17"/>
    </row>
    <row r="41969" spans="22:22" x14ac:dyDescent="0.35">
      <c r="V41969" s="17"/>
    </row>
    <row r="41970" spans="22:22" x14ac:dyDescent="0.35">
      <c r="V41970" s="17"/>
    </row>
    <row r="41971" spans="22:22" x14ac:dyDescent="0.35">
      <c r="V41971" s="17"/>
    </row>
    <row r="41972" spans="22:22" x14ac:dyDescent="0.35">
      <c r="V41972" s="17"/>
    </row>
    <row r="41973" spans="22:22" x14ac:dyDescent="0.35">
      <c r="V41973" s="17"/>
    </row>
    <row r="41974" spans="22:22" x14ac:dyDescent="0.35">
      <c r="V41974" s="17"/>
    </row>
    <row r="41975" spans="22:22" x14ac:dyDescent="0.35">
      <c r="V41975" s="17"/>
    </row>
    <row r="41976" spans="22:22" x14ac:dyDescent="0.35">
      <c r="V41976" s="17"/>
    </row>
    <row r="41977" spans="22:22" x14ac:dyDescent="0.35">
      <c r="V41977" s="17"/>
    </row>
    <row r="41978" spans="22:22" x14ac:dyDescent="0.35">
      <c r="V41978" s="17"/>
    </row>
    <row r="41979" spans="22:22" x14ac:dyDescent="0.35">
      <c r="V41979" s="17"/>
    </row>
    <row r="41980" spans="22:22" x14ac:dyDescent="0.35">
      <c r="V41980" s="17"/>
    </row>
    <row r="41981" spans="22:22" x14ac:dyDescent="0.35">
      <c r="V41981" s="17"/>
    </row>
    <row r="41982" spans="22:22" x14ac:dyDescent="0.35">
      <c r="V41982" s="17"/>
    </row>
    <row r="41983" spans="22:22" x14ac:dyDescent="0.35">
      <c r="V41983" s="17"/>
    </row>
    <row r="41984" spans="22:22" x14ac:dyDescent="0.35">
      <c r="V41984" s="17"/>
    </row>
    <row r="41985" spans="22:22" x14ac:dyDescent="0.35">
      <c r="V41985" s="17"/>
    </row>
    <row r="41986" spans="22:22" x14ac:dyDescent="0.35">
      <c r="V41986" s="17"/>
    </row>
    <row r="41987" spans="22:22" x14ac:dyDescent="0.35">
      <c r="V41987" s="17"/>
    </row>
    <row r="41988" spans="22:22" x14ac:dyDescent="0.35">
      <c r="V41988" s="17"/>
    </row>
    <row r="41989" spans="22:22" x14ac:dyDescent="0.35">
      <c r="V41989" s="17"/>
    </row>
    <row r="41990" spans="22:22" x14ac:dyDescent="0.35">
      <c r="V41990" s="17"/>
    </row>
    <row r="41991" spans="22:22" x14ac:dyDescent="0.35">
      <c r="V41991" s="17"/>
    </row>
    <row r="41992" spans="22:22" x14ac:dyDescent="0.35">
      <c r="V41992" s="17"/>
    </row>
    <row r="41993" spans="22:22" x14ac:dyDescent="0.35">
      <c r="V41993" s="17"/>
    </row>
    <row r="41994" spans="22:22" x14ac:dyDescent="0.35">
      <c r="V41994" s="17"/>
    </row>
    <row r="41995" spans="22:22" x14ac:dyDescent="0.35">
      <c r="V41995" s="17"/>
    </row>
    <row r="41996" spans="22:22" x14ac:dyDescent="0.35">
      <c r="V41996" s="17"/>
    </row>
    <row r="41997" spans="22:22" x14ac:dyDescent="0.35">
      <c r="V41997" s="17"/>
    </row>
    <row r="41998" spans="22:22" x14ac:dyDescent="0.35">
      <c r="V41998" s="17"/>
    </row>
    <row r="41999" spans="22:22" x14ac:dyDescent="0.35">
      <c r="V41999" s="17"/>
    </row>
    <row r="42000" spans="22:22" x14ac:dyDescent="0.35">
      <c r="V42000" s="17"/>
    </row>
    <row r="42001" spans="22:22" x14ac:dyDescent="0.35">
      <c r="V42001" s="17"/>
    </row>
    <row r="42002" spans="22:22" x14ac:dyDescent="0.35">
      <c r="V42002" s="17"/>
    </row>
    <row r="42003" spans="22:22" x14ac:dyDescent="0.35">
      <c r="V42003" s="17"/>
    </row>
    <row r="42004" spans="22:22" x14ac:dyDescent="0.35">
      <c r="V42004" s="17"/>
    </row>
    <row r="42005" spans="22:22" x14ac:dyDescent="0.35">
      <c r="V42005" s="17"/>
    </row>
    <row r="42006" spans="22:22" x14ac:dyDescent="0.35">
      <c r="V42006" s="17"/>
    </row>
    <row r="42007" spans="22:22" x14ac:dyDescent="0.35">
      <c r="V42007" s="17"/>
    </row>
    <row r="42008" spans="22:22" x14ac:dyDescent="0.35">
      <c r="V42008" s="17"/>
    </row>
    <row r="42009" spans="22:22" x14ac:dyDescent="0.35">
      <c r="V42009" s="17"/>
    </row>
    <row r="42010" spans="22:22" x14ac:dyDescent="0.35">
      <c r="V42010" s="17"/>
    </row>
    <row r="42011" spans="22:22" x14ac:dyDescent="0.35">
      <c r="V42011" s="17"/>
    </row>
    <row r="42012" spans="22:22" x14ac:dyDescent="0.35">
      <c r="V42012" s="17"/>
    </row>
    <row r="42013" spans="22:22" x14ac:dyDescent="0.35">
      <c r="V42013" s="17"/>
    </row>
    <row r="42014" spans="22:22" x14ac:dyDescent="0.35">
      <c r="V42014" s="17"/>
    </row>
    <row r="42015" spans="22:22" x14ac:dyDescent="0.35">
      <c r="V42015" s="17"/>
    </row>
    <row r="42016" spans="22:22" x14ac:dyDescent="0.35">
      <c r="V42016" s="17"/>
    </row>
    <row r="42017" spans="22:22" x14ac:dyDescent="0.35">
      <c r="V42017" s="17"/>
    </row>
    <row r="42018" spans="22:22" x14ac:dyDescent="0.35">
      <c r="V42018" s="17"/>
    </row>
    <row r="42019" spans="22:22" x14ac:dyDescent="0.35">
      <c r="V42019" s="17"/>
    </row>
    <row r="42020" spans="22:22" x14ac:dyDescent="0.35">
      <c r="V42020" s="17"/>
    </row>
    <row r="42021" spans="22:22" x14ac:dyDescent="0.35">
      <c r="V42021" s="17"/>
    </row>
    <row r="42022" spans="22:22" x14ac:dyDescent="0.35">
      <c r="V42022" s="17"/>
    </row>
    <row r="42023" spans="22:22" x14ac:dyDescent="0.35">
      <c r="V42023" s="17"/>
    </row>
    <row r="42024" spans="22:22" x14ac:dyDescent="0.35">
      <c r="V42024" s="17"/>
    </row>
    <row r="42025" spans="22:22" x14ac:dyDescent="0.35">
      <c r="V42025" s="17"/>
    </row>
    <row r="42026" spans="22:22" x14ac:dyDescent="0.35">
      <c r="V42026" s="17"/>
    </row>
    <row r="42027" spans="22:22" x14ac:dyDescent="0.35">
      <c r="V42027" s="17"/>
    </row>
    <row r="42028" spans="22:22" x14ac:dyDescent="0.35">
      <c r="V42028" s="17"/>
    </row>
    <row r="42029" spans="22:22" x14ac:dyDescent="0.35">
      <c r="V42029" s="17"/>
    </row>
    <row r="42030" spans="22:22" x14ac:dyDescent="0.35">
      <c r="V42030" s="17"/>
    </row>
    <row r="42031" spans="22:22" x14ac:dyDescent="0.35">
      <c r="V42031" s="17"/>
    </row>
    <row r="42032" spans="22:22" x14ac:dyDescent="0.35">
      <c r="V42032" s="17"/>
    </row>
    <row r="42033" spans="22:22" x14ac:dyDescent="0.35">
      <c r="V42033" s="17"/>
    </row>
    <row r="42034" spans="22:22" x14ac:dyDescent="0.35">
      <c r="V42034" s="17"/>
    </row>
    <row r="42035" spans="22:22" x14ac:dyDescent="0.35">
      <c r="V42035" s="17"/>
    </row>
    <row r="42036" spans="22:22" x14ac:dyDescent="0.35">
      <c r="V42036" s="17"/>
    </row>
    <row r="42037" spans="22:22" x14ac:dyDescent="0.35">
      <c r="V42037" s="17"/>
    </row>
    <row r="42038" spans="22:22" x14ac:dyDescent="0.35">
      <c r="V42038" s="17"/>
    </row>
    <row r="42039" spans="22:22" x14ac:dyDescent="0.35">
      <c r="V42039" s="17"/>
    </row>
    <row r="42040" spans="22:22" x14ac:dyDescent="0.35">
      <c r="V42040" s="17"/>
    </row>
    <row r="42041" spans="22:22" x14ac:dyDescent="0.35">
      <c r="V42041" s="17"/>
    </row>
    <row r="42042" spans="22:22" x14ac:dyDescent="0.35">
      <c r="V42042" s="17"/>
    </row>
    <row r="42043" spans="22:22" x14ac:dyDescent="0.35">
      <c r="V42043" s="17"/>
    </row>
    <row r="42044" spans="22:22" x14ac:dyDescent="0.35">
      <c r="V42044" s="17"/>
    </row>
    <row r="42045" spans="22:22" x14ac:dyDescent="0.35">
      <c r="V42045" s="17"/>
    </row>
    <row r="42046" spans="22:22" x14ac:dyDescent="0.35">
      <c r="V42046" s="17"/>
    </row>
    <row r="42047" spans="22:22" x14ac:dyDescent="0.35">
      <c r="V42047" s="17"/>
    </row>
    <row r="42048" spans="22:22" x14ac:dyDescent="0.35">
      <c r="V42048" s="17"/>
    </row>
    <row r="42049" spans="22:22" x14ac:dyDescent="0.35">
      <c r="V42049" s="17"/>
    </row>
    <row r="42050" spans="22:22" x14ac:dyDescent="0.35">
      <c r="V42050" s="17"/>
    </row>
    <row r="42051" spans="22:22" x14ac:dyDescent="0.35">
      <c r="V42051" s="17"/>
    </row>
    <row r="42052" spans="22:22" x14ac:dyDescent="0.35">
      <c r="V42052" s="17"/>
    </row>
    <row r="42053" spans="22:22" x14ac:dyDescent="0.35">
      <c r="V42053" s="17"/>
    </row>
    <row r="42054" spans="22:22" x14ac:dyDescent="0.35">
      <c r="V42054" s="17"/>
    </row>
    <row r="42055" spans="22:22" x14ac:dyDescent="0.35">
      <c r="V42055" s="17"/>
    </row>
    <row r="42056" spans="22:22" x14ac:dyDescent="0.35">
      <c r="V42056" s="17"/>
    </row>
    <row r="42057" spans="22:22" x14ac:dyDescent="0.35">
      <c r="V42057" s="17"/>
    </row>
    <row r="42058" spans="22:22" x14ac:dyDescent="0.35">
      <c r="V42058" s="17"/>
    </row>
    <row r="42059" spans="22:22" x14ac:dyDescent="0.35">
      <c r="V42059" s="17"/>
    </row>
    <row r="42060" spans="22:22" x14ac:dyDescent="0.35">
      <c r="V42060" s="17"/>
    </row>
    <row r="42061" spans="22:22" x14ac:dyDescent="0.35">
      <c r="V42061" s="17"/>
    </row>
    <row r="42062" spans="22:22" x14ac:dyDescent="0.35">
      <c r="V42062" s="17"/>
    </row>
    <row r="42063" spans="22:22" x14ac:dyDescent="0.35">
      <c r="V42063" s="17"/>
    </row>
    <row r="42064" spans="22:22" x14ac:dyDescent="0.35">
      <c r="V42064" s="17"/>
    </row>
    <row r="42065" spans="22:22" x14ac:dyDescent="0.35">
      <c r="V42065" s="17"/>
    </row>
    <row r="42066" spans="22:22" x14ac:dyDescent="0.35">
      <c r="V42066" s="17"/>
    </row>
    <row r="42067" spans="22:22" x14ac:dyDescent="0.35">
      <c r="V42067" s="17"/>
    </row>
    <row r="42068" spans="22:22" x14ac:dyDescent="0.35">
      <c r="V42068" s="17"/>
    </row>
    <row r="42069" spans="22:22" x14ac:dyDescent="0.35">
      <c r="V42069" s="17"/>
    </row>
    <row r="42070" spans="22:22" x14ac:dyDescent="0.35">
      <c r="V42070" s="17"/>
    </row>
    <row r="42071" spans="22:22" x14ac:dyDescent="0.35">
      <c r="V42071" s="17"/>
    </row>
    <row r="42072" spans="22:22" x14ac:dyDescent="0.35">
      <c r="V42072" s="17"/>
    </row>
    <row r="42073" spans="22:22" x14ac:dyDescent="0.35">
      <c r="V42073" s="17"/>
    </row>
    <row r="42074" spans="22:22" x14ac:dyDescent="0.35">
      <c r="V42074" s="17"/>
    </row>
    <row r="42075" spans="22:22" x14ac:dyDescent="0.35">
      <c r="V42075" s="17"/>
    </row>
    <row r="42076" spans="22:22" x14ac:dyDescent="0.35">
      <c r="V42076" s="17"/>
    </row>
    <row r="42077" spans="22:22" x14ac:dyDescent="0.35">
      <c r="V42077" s="17"/>
    </row>
    <row r="42078" spans="22:22" x14ac:dyDescent="0.35">
      <c r="V42078" s="17"/>
    </row>
    <row r="42079" spans="22:22" x14ac:dyDescent="0.35">
      <c r="V42079" s="17"/>
    </row>
    <row r="42080" spans="22:22" x14ac:dyDescent="0.35">
      <c r="V42080" s="17"/>
    </row>
    <row r="42081" spans="22:22" x14ac:dyDescent="0.35">
      <c r="V42081" s="17"/>
    </row>
    <row r="42082" spans="22:22" x14ac:dyDescent="0.35">
      <c r="V42082" s="17"/>
    </row>
    <row r="42083" spans="22:22" x14ac:dyDescent="0.35">
      <c r="V42083" s="17"/>
    </row>
    <row r="42084" spans="22:22" x14ac:dyDescent="0.35">
      <c r="V42084" s="17"/>
    </row>
    <row r="42085" spans="22:22" x14ac:dyDescent="0.35">
      <c r="V42085" s="17"/>
    </row>
    <row r="42086" spans="22:22" x14ac:dyDescent="0.35">
      <c r="V42086" s="17"/>
    </row>
    <row r="42087" spans="22:22" x14ac:dyDescent="0.35">
      <c r="V42087" s="17"/>
    </row>
    <row r="42088" spans="22:22" x14ac:dyDescent="0.35">
      <c r="V42088" s="17"/>
    </row>
    <row r="42089" spans="22:22" x14ac:dyDescent="0.35">
      <c r="V42089" s="17"/>
    </row>
    <row r="42090" spans="22:22" x14ac:dyDescent="0.35">
      <c r="V42090" s="17"/>
    </row>
    <row r="42091" spans="22:22" x14ac:dyDescent="0.35">
      <c r="V42091" s="17"/>
    </row>
    <row r="42092" spans="22:22" x14ac:dyDescent="0.35">
      <c r="V42092" s="17"/>
    </row>
    <row r="42093" spans="22:22" x14ac:dyDescent="0.35">
      <c r="V42093" s="17"/>
    </row>
    <row r="42094" spans="22:22" x14ac:dyDescent="0.35">
      <c r="V42094" s="17"/>
    </row>
    <row r="42095" spans="22:22" x14ac:dyDescent="0.35">
      <c r="V42095" s="17"/>
    </row>
    <row r="42096" spans="22:22" x14ac:dyDescent="0.35">
      <c r="V42096" s="17"/>
    </row>
    <row r="42097" spans="22:22" x14ac:dyDescent="0.35">
      <c r="V42097" s="17"/>
    </row>
    <row r="42098" spans="22:22" x14ac:dyDescent="0.35">
      <c r="V42098" s="17"/>
    </row>
    <row r="42099" spans="22:22" x14ac:dyDescent="0.35">
      <c r="V42099" s="17"/>
    </row>
    <row r="42100" spans="22:22" x14ac:dyDescent="0.35">
      <c r="V42100" s="17"/>
    </row>
    <row r="42101" spans="22:22" x14ac:dyDescent="0.35">
      <c r="V42101" s="17"/>
    </row>
    <row r="42102" spans="22:22" x14ac:dyDescent="0.35">
      <c r="V42102" s="17"/>
    </row>
    <row r="42103" spans="22:22" x14ac:dyDescent="0.35">
      <c r="V42103" s="17"/>
    </row>
    <row r="42104" spans="22:22" x14ac:dyDescent="0.35">
      <c r="V42104" s="17"/>
    </row>
    <row r="42105" spans="22:22" x14ac:dyDescent="0.35">
      <c r="V42105" s="17"/>
    </row>
    <row r="42106" spans="22:22" x14ac:dyDescent="0.35">
      <c r="V42106" s="17"/>
    </row>
    <row r="42107" spans="22:22" x14ac:dyDescent="0.35">
      <c r="V42107" s="17"/>
    </row>
    <row r="42108" spans="22:22" x14ac:dyDescent="0.35">
      <c r="V42108" s="17"/>
    </row>
    <row r="42109" spans="22:22" x14ac:dyDescent="0.35">
      <c r="V42109" s="17"/>
    </row>
    <row r="42110" spans="22:22" x14ac:dyDescent="0.35">
      <c r="V42110" s="17"/>
    </row>
    <row r="42111" spans="22:22" x14ac:dyDescent="0.35">
      <c r="V42111" s="17"/>
    </row>
    <row r="42112" spans="22:22" x14ac:dyDescent="0.35">
      <c r="V42112" s="17"/>
    </row>
    <row r="42113" spans="22:22" x14ac:dyDescent="0.35">
      <c r="V42113" s="17"/>
    </row>
    <row r="42114" spans="22:22" x14ac:dyDescent="0.35">
      <c r="V42114" s="17"/>
    </row>
    <row r="42115" spans="22:22" x14ac:dyDescent="0.35">
      <c r="V42115" s="17"/>
    </row>
    <row r="42116" spans="22:22" x14ac:dyDescent="0.35">
      <c r="V42116" s="17"/>
    </row>
    <row r="42117" spans="22:22" x14ac:dyDescent="0.35">
      <c r="V42117" s="17"/>
    </row>
    <row r="42118" spans="22:22" x14ac:dyDescent="0.35">
      <c r="V42118" s="17"/>
    </row>
    <row r="42119" spans="22:22" x14ac:dyDescent="0.35">
      <c r="V42119" s="17"/>
    </row>
    <row r="42120" spans="22:22" x14ac:dyDescent="0.35">
      <c r="V42120" s="17"/>
    </row>
    <row r="42121" spans="22:22" x14ac:dyDescent="0.35">
      <c r="V42121" s="17"/>
    </row>
    <row r="42122" spans="22:22" x14ac:dyDescent="0.35">
      <c r="V42122" s="17"/>
    </row>
    <row r="42123" spans="22:22" x14ac:dyDescent="0.35">
      <c r="V42123" s="17"/>
    </row>
    <row r="42124" spans="22:22" x14ac:dyDescent="0.35">
      <c r="V42124" s="17"/>
    </row>
    <row r="42125" spans="22:22" x14ac:dyDescent="0.35">
      <c r="V42125" s="17"/>
    </row>
    <row r="42126" spans="22:22" x14ac:dyDescent="0.35">
      <c r="V42126" s="17"/>
    </row>
    <row r="42127" spans="22:22" x14ac:dyDescent="0.35">
      <c r="V42127" s="17"/>
    </row>
    <row r="42128" spans="22:22" x14ac:dyDescent="0.35">
      <c r="V42128" s="17"/>
    </row>
    <row r="42129" spans="22:22" x14ac:dyDescent="0.35">
      <c r="V42129" s="17"/>
    </row>
    <row r="42130" spans="22:22" x14ac:dyDescent="0.35">
      <c r="V42130" s="17"/>
    </row>
    <row r="42131" spans="22:22" x14ac:dyDescent="0.35">
      <c r="V42131" s="17"/>
    </row>
    <row r="42132" spans="22:22" x14ac:dyDescent="0.35">
      <c r="V42132" s="17"/>
    </row>
    <row r="42133" spans="22:22" x14ac:dyDescent="0.35">
      <c r="V42133" s="17"/>
    </row>
    <row r="42134" spans="22:22" x14ac:dyDescent="0.35">
      <c r="V42134" s="17"/>
    </row>
    <row r="42135" spans="22:22" x14ac:dyDescent="0.35">
      <c r="V42135" s="17"/>
    </row>
    <row r="42136" spans="22:22" x14ac:dyDescent="0.35">
      <c r="V42136" s="17"/>
    </row>
    <row r="42137" spans="22:22" x14ac:dyDescent="0.35">
      <c r="V42137" s="17"/>
    </row>
    <row r="42138" spans="22:22" x14ac:dyDescent="0.35">
      <c r="V42138" s="17"/>
    </row>
    <row r="42139" spans="22:22" x14ac:dyDescent="0.35">
      <c r="V42139" s="17"/>
    </row>
    <row r="42140" spans="22:22" x14ac:dyDescent="0.35">
      <c r="V42140" s="17"/>
    </row>
    <row r="42141" spans="22:22" x14ac:dyDescent="0.35">
      <c r="V42141" s="17"/>
    </row>
    <row r="42142" spans="22:22" x14ac:dyDescent="0.35">
      <c r="V42142" s="17"/>
    </row>
    <row r="42143" spans="22:22" x14ac:dyDescent="0.35">
      <c r="V42143" s="17"/>
    </row>
    <row r="42144" spans="22:22" x14ac:dyDescent="0.35">
      <c r="V42144" s="17"/>
    </row>
    <row r="42145" spans="22:22" x14ac:dyDescent="0.35">
      <c r="V42145" s="17"/>
    </row>
    <row r="42146" spans="22:22" x14ac:dyDescent="0.35">
      <c r="V42146" s="17"/>
    </row>
    <row r="42147" spans="22:22" x14ac:dyDescent="0.35">
      <c r="V42147" s="17"/>
    </row>
    <row r="42148" spans="22:22" x14ac:dyDescent="0.35">
      <c r="V42148" s="17"/>
    </row>
    <row r="42149" spans="22:22" x14ac:dyDescent="0.35">
      <c r="V42149" s="17"/>
    </row>
    <row r="42150" spans="22:22" x14ac:dyDescent="0.35">
      <c r="V42150" s="17"/>
    </row>
    <row r="42151" spans="22:22" x14ac:dyDescent="0.35">
      <c r="V42151" s="17"/>
    </row>
    <row r="42152" spans="22:22" x14ac:dyDescent="0.35">
      <c r="V42152" s="17"/>
    </row>
    <row r="42153" spans="22:22" x14ac:dyDescent="0.35">
      <c r="V42153" s="17"/>
    </row>
    <row r="42154" spans="22:22" x14ac:dyDescent="0.35">
      <c r="V42154" s="17"/>
    </row>
    <row r="42155" spans="22:22" x14ac:dyDescent="0.35">
      <c r="V42155" s="17"/>
    </row>
    <row r="42156" spans="22:22" x14ac:dyDescent="0.35">
      <c r="V42156" s="17"/>
    </row>
    <row r="42157" spans="22:22" x14ac:dyDescent="0.35">
      <c r="V42157" s="17"/>
    </row>
    <row r="42158" spans="22:22" x14ac:dyDescent="0.35">
      <c r="V42158" s="17"/>
    </row>
    <row r="42159" spans="22:22" x14ac:dyDescent="0.35">
      <c r="V42159" s="17"/>
    </row>
    <row r="42160" spans="22:22" x14ac:dyDescent="0.35">
      <c r="V42160" s="17"/>
    </row>
    <row r="42161" spans="22:22" x14ac:dyDescent="0.35">
      <c r="V42161" s="17"/>
    </row>
    <row r="42162" spans="22:22" x14ac:dyDescent="0.35">
      <c r="V42162" s="17"/>
    </row>
    <row r="42163" spans="22:22" x14ac:dyDescent="0.35">
      <c r="V42163" s="17"/>
    </row>
    <row r="42164" spans="22:22" x14ac:dyDescent="0.35">
      <c r="V42164" s="17"/>
    </row>
    <row r="42165" spans="22:22" x14ac:dyDescent="0.35">
      <c r="V42165" s="17"/>
    </row>
    <row r="42166" spans="22:22" x14ac:dyDescent="0.35">
      <c r="V42166" s="17"/>
    </row>
    <row r="42167" spans="22:22" x14ac:dyDescent="0.35">
      <c r="V42167" s="17"/>
    </row>
    <row r="42168" spans="22:22" x14ac:dyDescent="0.35">
      <c r="V42168" s="17"/>
    </row>
    <row r="42169" spans="22:22" x14ac:dyDescent="0.35">
      <c r="V42169" s="17"/>
    </row>
    <row r="42170" spans="22:22" x14ac:dyDescent="0.35">
      <c r="V42170" s="17"/>
    </row>
    <row r="42171" spans="22:22" x14ac:dyDescent="0.35">
      <c r="V42171" s="17"/>
    </row>
    <row r="42172" spans="22:22" x14ac:dyDescent="0.35">
      <c r="V42172" s="17"/>
    </row>
    <row r="42173" spans="22:22" x14ac:dyDescent="0.35">
      <c r="V42173" s="17"/>
    </row>
    <row r="42174" spans="22:22" x14ac:dyDescent="0.35">
      <c r="V42174" s="17"/>
    </row>
    <row r="42175" spans="22:22" x14ac:dyDescent="0.35">
      <c r="V42175" s="17"/>
    </row>
    <row r="42176" spans="22:22" x14ac:dyDescent="0.35">
      <c r="V42176" s="17"/>
    </row>
    <row r="42177" spans="22:22" x14ac:dyDescent="0.35">
      <c r="V42177" s="17"/>
    </row>
    <row r="42178" spans="22:22" x14ac:dyDescent="0.35">
      <c r="V42178" s="17"/>
    </row>
    <row r="42179" spans="22:22" x14ac:dyDescent="0.35">
      <c r="V42179" s="17"/>
    </row>
    <row r="42180" spans="22:22" x14ac:dyDescent="0.35">
      <c r="V42180" s="17"/>
    </row>
    <row r="42181" spans="22:22" x14ac:dyDescent="0.35">
      <c r="V42181" s="17"/>
    </row>
    <row r="42182" spans="22:22" x14ac:dyDescent="0.35">
      <c r="V42182" s="17"/>
    </row>
    <row r="42183" spans="22:22" x14ac:dyDescent="0.35">
      <c r="V42183" s="17"/>
    </row>
    <row r="42184" spans="22:22" x14ac:dyDescent="0.35">
      <c r="V42184" s="17"/>
    </row>
    <row r="42185" spans="22:22" x14ac:dyDescent="0.35">
      <c r="V42185" s="17"/>
    </row>
    <row r="42186" spans="22:22" x14ac:dyDescent="0.35">
      <c r="V42186" s="17"/>
    </row>
    <row r="42187" spans="22:22" x14ac:dyDescent="0.35">
      <c r="V42187" s="17"/>
    </row>
    <row r="42188" spans="22:22" x14ac:dyDescent="0.35">
      <c r="V42188" s="17"/>
    </row>
    <row r="42189" spans="22:22" x14ac:dyDescent="0.35">
      <c r="V42189" s="17"/>
    </row>
    <row r="42190" spans="22:22" x14ac:dyDescent="0.35">
      <c r="V42190" s="17"/>
    </row>
    <row r="42191" spans="22:22" x14ac:dyDescent="0.35">
      <c r="V42191" s="17"/>
    </row>
    <row r="42192" spans="22:22" x14ac:dyDescent="0.35">
      <c r="V42192" s="17"/>
    </row>
    <row r="42193" spans="22:22" x14ac:dyDescent="0.35">
      <c r="V42193" s="17"/>
    </row>
    <row r="42194" spans="22:22" x14ac:dyDescent="0.35">
      <c r="V42194" s="17"/>
    </row>
    <row r="42195" spans="22:22" x14ac:dyDescent="0.35">
      <c r="V42195" s="17"/>
    </row>
    <row r="42196" spans="22:22" x14ac:dyDescent="0.35">
      <c r="V42196" s="17"/>
    </row>
    <row r="42197" spans="22:22" x14ac:dyDescent="0.35">
      <c r="V42197" s="17"/>
    </row>
    <row r="42198" spans="22:22" x14ac:dyDescent="0.35">
      <c r="V42198" s="17"/>
    </row>
    <row r="42199" spans="22:22" x14ac:dyDescent="0.35">
      <c r="V42199" s="17"/>
    </row>
    <row r="42200" spans="22:22" x14ac:dyDescent="0.35">
      <c r="V42200" s="17"/>
    </row>
    <row r="42201" spans="22:22" x14ac:dyDescent="0.35">
      <c r="V42201" s="17"/>
    </row>
    <row r="42202" spans="22:22" x14ac:dyDescent="0.35">
      <c r="V42202" s="17"/>
    </row>
    <row r="42203" spans="22:22" x14ac:dyDescent="0.35">
      <c r="V42203" s="17"/>
    </row>
    <row r="42204" spans="22:22" x14ac:dyDescent="0.35">
      <c r="V42204" s="17"/>
    </row>
    <row r="42205" spans="22:22" x14ac:dyDescent="0.35">
      <c r="V42205" s="17"/>
    </row>
    <row r="42206" spans="22:22" x14ac:dyDescent="0.35">
      <c r="V42206" s="17"/>
    </row>
    <row r="42207" spans="22:22" x14ac:dyDescent="0.35">
      <c r="V42207" s="17"/>
    </row>
    <row r="42208" spans="22:22" x14ac:dyDescent="0.35">
      <c r="V42208" s="17"/>
    </row>
    <row r="42209" spans="22:22" x14ac:dyDescent="0.35">
      <c r="V42209" s="17"/>
    </row>
    <row r="42210" spans="22:22" x14ac:dyDescent="0.35">
      <c r="V42210" s="17"/>
    </row>
    <row r="42211" spans="22:22" x14ac:dyDescent="0.35">
      <c r="V42211" s="17"/>
    </row>
    <row r="42212" spans="22:22" x14ac:dyDescent="0.35">
      <c r="V42212" s="17"/>
    </row>
    <row r="42213" spans="22:22" x14ac:dyDescent="0.35">
      <c r="V42213" s="17"/>
    </row>
    <row r="42214" spans="22:22" x14ac:dyDescent="0.35">
      <c r="V42214" s="17"/>
    </row>
    <row r="42215" spans="22:22" x14ac:dyDescent="0.35">
      <c r="V42215" s="17"/>
    </row>
    <row r="42216" spans="22:22" x14ac:dyDescent="0.35">
      <c r="V42216" s="17"/>
    </row>
    <row r="42217" spans="22:22" x14ac:dyDescent="0.35">
      <c r="V42217" s="17"/>
    </row>
    <row r="42218" spans="22:22" x14ac:dyDescent="0.35">
      <c r="V42218" s="17"/>
    </row>
    <row r="42219" spans="22:22" x14ac:dyDescent="0.35">
      <c r="V42219" s="17"/>
    </row>
    <row r="42220" spans="22:22" x14ac:dyDescent="0.35">
      <c r="V42220" s="17"/>
    </row>
    <row r="42221" spans="22:22" x14ac:dyDescent="0.35">
      <c r="V42221" s="17"/>
    </row>
    <row r="42222" spans="22:22" x14ac:dyDescent="0.35">
      <c r="V42222" s="17"/>
    </row>
    <row r="42223" spans="22:22" x14ac:dyDescent="0.35">
      <c r="V42223" s="17"/>
    </row>
    <row r="42224" spans="22:22" x14ac:dyDescent="0.35">
      <c r="V42224" s="17"/>
    </row>
    <row r="42225" spans="22:22" x14ac:dyDescent="0.35">
      <c r="V42225" s="17"/>
    </row>
    <row r="42226" spans="22:22" x14ac:dyDescent="0.35">
      <c r="V42226" s="17"/>
    </row>
    <row r="42227" spans="22:22" x14ac:dyDescent="0.35">
      <c r="V42227" s="17"/>
    </row>
    <row r="42228" spans="22:22" x14ac:dyDescent="0.35">
      <c r="V42228" s="17"/>
    </row>
    <row r="42229" spans="22:22" x14ac:dyDescent="0.35">
      <c r="V42229" s="17"/>
    </row>
    <row r="42230" spans="22:22" x14ac:dyDescent="0.35">
      <c r="V42230" s="17"/>
    </row>
    <row r="42231" spans="22:22" x14ac:dyDescent="0.35">
      <c r="V42231" s="17"/>
    </row>
    <row r="42232" spans="22:22" x14ac:dyDescent="0.35">
      <c r="V42232" s="17"/>
    </row>
    <row r="42233" spans="22:22" x14ac:dyDescent="0.35">
      <c r="V42233" s="17"/>
    </row>
    <row r="42234" spans="22:22" x14ac:dyDescent="0.35">
      <c r="V42234" s="17"/>
    </row>
    <row r="42235" spans="22:22" x14ac:dyDescent="0.35">
      <c r="V42235" s="17"/>
    </row>
    <row r="42236" spans="22:22" x14ac:dyDescent="0.35">
      <c r="V42236" s="17"/>
    </row>
    <row r="42237" spans="22:22" x14ac:dyDescent="0.35">
      <c r="V42237" s="17"/>
    </row>
    <row r="42238" spans="22:22" x14ac:dyDescent="0.35">
      <c r="V42238" s="17"/>
    </row>
    <row r="42239" spans="22:22" x14ac:dyDescent="0.35">
      <c r="V42239" s="17"/>
    </row>
    <row r="42240" spans="22:22" x14ac:dyDescent="0.35">
      <c r="V42240" s="17"/>
    </row>
    <row r="42241" spans="22:22" x14ac:dyDescent="0.35">
      <c r="V42241" s="17"/>
    </row>
    <row r="42242" spans="22:22" x14ac:dyDescent="0.35">
      <c r="V42242" s="17"/>
    </row>
    <row r="42243" spans="22:22" x14ac:dyDescent="0.35">
      <c r="V42243" s="17"/>
    </row>
    <row r="42244" spans="22:22" x14ac:dyDescent="0.35">
      <c r="V42244" s="17"/>
    </row>
    <row r="42245" spans="22:22" x14ac:dyDescent="0.35">
      <c r="V42245" s="17"/>
    </row>
    <row r="42246" spans="22:22" x14ac:dyDescent="0.35">
      <c r="V42246" s="17"/>
    </row>
    <row r="42247" spans="22:22" x14ac:dyDescent="0.35">
      <c r="V42247" s="17"/>
    </row>
    <row r="42248" spans="22:22" x14ac:dyDescent="0.35">
      <c r="V42248" s="17"/>
    </row>
    <row r="42249" spans="22:22" x14ac:dyDescent="0.35">
      <c r="V42249" s="17"/>
    </row>
    <row r="42250" spans="22:22" x14ac:dyDescent="0.35">
      <c r="V42250" s="17"/>
    </row>
    <row r="42251" spans="22:22" x14ac:dyDescent="0.35">
      <c r="V42251" s="17"/>
    </row>
    <row r="42252" spans="22:22" x14ac:dyDescent="0.35">
      <c r="V42252" s="17"/>
    </row>
    <row r="42253" spans="22:22" x14ac:dyDescent="0.35">
      <c r="V42253" s="17"/>
    </row>
    <row r="42254" spans="22:22" x14ac:dyDescent="0.35">
      <c r="V42254" s="17"/>
    </row>
    <row r="42255" spans="22:22" x14ac:dyDescent="0.35">
      <c r="V42255" s="17"/>
    </row>
    <row r="42256" spans="22:22" x14ac:dyDescent="0.35">
      <c r="V42256" s="17"/>
    </row>
    <row r="42257" spans="22:22" x14ac:dyDescent="0.35">
      <c r="V42257" s="17"/>
    </row>
    <row r="42258" spans="22:22" x14ac:dyDescent="0.35">
      <c r="V42258" s="17"/>
    </row>
    <row r="42259" spans="22:22" x14ac:dyDescent="0.35">
      <c r="V42259" s="17"/>
    </row>
    <row r="42260" spans="22:22" x14ac:dyDescent="0.35">
      <c r="V42260" s="17"/>
    </row>
    <row r="42261" spans="22:22" x14ac:dyDescent="0.35">
      <c r="V42261" s="17"/>
    </row>
    <row r="42262" spans="22:22" x14ac:dyDescent="0.35">
      <c r="V42262" s="17"/>
    </row>
    <row r="42263" spans="22:22" x14ac:dyDescent="0.35">
      <c r="V42263" s="17"/>
    </row>
    <row r="42264" spans="22:22" x14ac:dyDescent="0.35">
      <c r="V42264" s="17"/>
    </row>
    <row r="42265" spans="22:22" x14ac:dyDescent="0.35">
      <c r="V42265" s="17"/>
    </row>
    <row r="42266" spans="22:22" x14ac:dyDescent="0.35">
      <c r="V42266" s="17"/>
    </row>
    <row r="42267" spans="22:22" x14ac:dyDescent="0.35">
      <c r="V42267" s="17"/>
    </row>
    <row r="42268" spans="22:22" x14ac:dyDescent="0.35">
      <c r="V42268" s="17"/>
    </row>
    <row r="42269" spans="22:22" x14ac:dyDescent="0.35">
      <c r="V42269" s="17"/>
    </row>
    <row r="42270" spans="22:22" x14ac:dyDescent="0.35">
      <c r="V42270" s="17"/>
    </row>
    <row r="42271" spans="22:22" x14ac:dyDescent="0.35">
      <c r="V42271" s="17"/>
    </row>
    <row r="42272" spans="22:22" x14ac:dyDescent="0.35">
      <c r="V42272" s="17"/>
    </row>
    <row r="42273" spans="22:22" x14ac:dyDescent="0.35">
      <c r="V42273" s="17"/>
    </row>
    <row r="42274" spans="22:22" x14ac:dyDescent="0.35">
      <c r="V42274" s="17"/>
    </row>
    <row r="42275" spans="22:22" x14ac:dyDescent="0.35">
      <c r="V42275" s="17"/>
    </row>
    <row r="42276" spans="22:22" x14ac:dyDescent="0.35">
      <c r="V42276" s="17"/>
    </row>
    <row r="42277" spans="22:22" x14ac:dyDescent="0.35">
      <c r="V42277" s="17"/>
    </row>
    <row r="42278" spans="22:22" x14ac:dyDescent="0.35">
      <c r="V42278" s="17"/>
    </row>
    <row r="42279" spans="22:22" x14ac:dyDescent="0.35">
      <c r="V42279" s="17"/>
    </row>
    <row r="42280" spans="22:22" x14ac:dyDescent="0.35">
      <c r="V42280" s="17"/>
    </row>
    <row r="42281" spans="22:22" x14ac:dyDescent="0.35">
      <c r="V42281" s="17"/>
    </row>
    <row r="42282" spans="22:22" x14ac:dyDescent="0.35">
      <c r="V42282" s="17"/>
    </row>
    <row r="42283" spans="22:22" x14ac:dyDescent="0.35">
      <c r="V42283" s="17"/>
    </row>
    <row r="42284" spans="22:22" x14ac:dyDescent="0.35">
      <c r="V42284" s="17"/>
    </row>
    <row r="42285" spans="22:22" x14ac:dyDescent="0.35">
      <c r="V42285" s="17"/>
    </row>
    <row r="42286" spans="22:22" x14ac:dyDescent="0.35">
      <c r="V42286" s="17"/>
    </row>
    <row r="42287" spans="22:22" x14ac:dyDescent="0.35">
      <c r="V42287" s="17"/>
    </row>
    <row r="42288" spans="22:22" x14ac:dyDescent="0.35">
      <c r="V42288" s="17"/>
    </row>
    <row r="42289" spans="22:22" x14ac:dyDescent="0.35">
      <c r="V42289" s="17"/>
    </row>
    <row r="42290" spans="22:22" x14ac:dyDescent="0.35">
      <c r="V42290" s="17"/>
    </row>
    <row r="42291" spans="22:22" x14ac:dyDescent="0.35">
      <c r="V42291" s="17"/>
    </row>
    <row r="42292" spans="22:22" x14ac:dyDescent="0.35">
      <c r="V42292" s="17"/>
    </row>
    <row r="42293" spans="22:22" x14ac:dyDescent="0.35">
      <c r="V42293" s="17"/>
    </row>
    <row r="42294" spans="22:22" x14ac:dyDescent="0.35">
      <c r="V42294" s="17"/>
    </row>
    <row r="42295" spans="22:22" x14ac:dyDescent="0.35">
      <c r="V42295" s="17"/>
    </row>
    <row r="42296" spans="22:22" x14ac:dyDescent="0.35">
      <c r="V42296" s="17"/>
    </row>
    <row r="42297" spans="22:22" x14ac:dyDescent="0.35">
      <c r="V42297" s="17"/>
    </row>
    <row r="42298" spans="22:22" x14ac:dyDescent="0.35">
      <c r="V42298" s="17"/>
    </row>
    <row r="42299" spans="22:22" x14ac:dyDescent="0.35">
      <c r="V42299" s="17"/>
    </row>
    <row r="42300" spans="22:22" x14ac:dyDescent="0.35">
      <c r="V42300" s="17"/>
    </row>
    <row r="42301" spans="22:22" x14ac:dyDescent="0.35">
      <c r="V42301" s="17"/>
    </row>
    <row r="42302" spans="22:22" x14ac:dyDescent="0.35">
      <c r="V42302" s="17"/>
    </row>
    <row r="42303" spans="22:22" x14ac:dyDescent="0.35">
      <c r="V42303" s="17"/>
    </row>
    <row r="42304" spans="22:22" x14ac:dyDescent="0.35">
      <c r="V42304" s="17"/>
    </row>
    <row r="42305" spans="22:22" x14ac:dyDescent="0.35">
      <c r="V42305" s="17"/>
    </row>
    <row r="42306" spans="22:22" x14ac:dyDescent="0.35">
      <c r="V42306" s="17"/>
    </row>
    <row r="42307" spans="22:22" x14ac:dyDescent="0.35">
      <c r="V42307" s="17"/>
    </row>
    <row r="42308" spans="22:22" x14ac:dyDescent="0.35">
      <c r="V42308" s="17"/>
    </row>
    <row r="42309" spans="22:22" x14ac:dyDescent="0.35">
      <c r="V42309" s="17"/>
    </row>
    <row r="42310" spans="22:22" x14ac:dyDescent="0.35">
      <c r="V42310" s="17"/>
    </row>
    <row r="42311" spans="22:22" x14ac:dyDescent="0.35">
      <c r="V42311" s="17"/>
    </row>
    <row r="42312" spans="22:22" x14ac:dyDescent="0.35">
      <c r="V42312" s="17"/>
    </row>
    <row r="42313" spans="22:22" x14ac:dyDescent="0.35">
      <c r="V42313" s="17"/>
    </row>
    <row r="42314" spans="22:22" x14ac:dyDescent="0.35">
      <c r="V42314" s="17"/>
    </row>
    <row r="42315" spans="22:22" x14ac:dyDescent="0.35">
      <c r="V42315" s="17"/>
    </row>
    <row r="42316" spans="22:22" x14ac:dyDescent="0.35">
      <c r="V42316" s="17"/>
    </row>
    <row r="42317" spans="22:22" x14ac:dyDescent="0.35">
      <c r="V42317" s="17"/>
    </row>
    <row r="42318" spans="22:22" x14ac:dyDescent="0.35">
      <c r="V42318" s="17"/>
    </row>
    <row r="42319" spans="22:22" x14ac:dyDescent="0.35">
      <c r="V42319" s="17"/>
    </row>
    <row r="42320" spans="22:22" x14ac:dyDescent="0.35">
      <c r="V42320" s="17"/>
    </row>
    <row r="42321" spans="22:22" x14ac:dyDescent="0.35">
      <c r="V42321" s="17"/>
    </row>
    <row r="42322" spans="22:22" x14ac:dyDescent="0.35">
      <c r="V42322" s="17"/>
    </row>
    <row r="42323" spans="22:22" x14ac:dyDescent="0.35">
      <c r="V42323" s="17"/>
    </row>
    <row r="42324" spans="22:22" x14ac:dyDescent="0.35">
      <c r="V42324" s="17"/>
    </row>
    <row r="42325" spans="22:22" x14ac:dyDescent="0.35">
      <c r="V42325" s="17"/>
    </row>
    <row r="42326" spans="22:22" x14ac:dyDescent="0.35">
      <c r="V42326" s="17"/>
    </row>
    <row r="42327" spans="22:22" x14ac:dyDescent="0.35">
      <c r="V42327" s="17"/>
    </row>
    <row r="42328" spans="22:22" x14ac:dyDescent="0.35">
      <c r="V42328" s="17"/>
    </row>
    <row r="42329" spans="22:22" x14ac:dyDescent="0.35">
      <c r="V42329" s="17"/>
    </row>
    <row r="42330" spans="22:22" x14ac:dyDescent="0.35">
      <c r="V42330" s="17"/>
    </row>
    <row r="42331" spans="22:22" x14ac:dyDescent="0.35">
      <c r="V42331" s="17"/>
    </row>
    <row r="42332" spans="22:22" x14ac:dyDescent="0.35">
      <c r="V42332" s="17"/>
    </row>
    <row r="42333" spans="22:22" x14ac:dyDescent="0.35">
      <c r="V42333" s="17"/>
    </row>
    <row r="42334" spans="22:22" x14ac:dyDescent="0.35">
      <c r="V42334" s="17"/>
    </row>
    <row r="42335" spans="22:22" x14ac:dyDescent="0.35">
      <c r="V42335" s="17"/>
    </row>
    <row r="42336" spans="22:22" x14ac:dyDescent="0.35">
      <c r="V42336" s="17"/>
    </row>
    <row r="42337" spans="22:22" x14ac:dyDescent="0.35">
      <c r="V42337" s="17"/>
    </row>
    <row r="42338" spans="22:22" x14ac:dyDescent="0.35">
      <c r="V42338" s="17"/>
    </row>
    <row r="42339" spans="22:22" x14ac:dyDescent="0.35">
      <c r="V42339" s="17"/>
    </row>
    <row r="42340" spans="22:22" x14ac:dyDescent="0.35">
      <c r="V42340" s="17"/>
    </row>
    <row r="42341" spans="22:22" x14ac:dyDescent="0.35">
      <c r="V42341" s="17"/>
    </row>
    <row r="42342" spans="22:22" x14ac:dyDescent="0.35">
      <c r="V42342" s="17"/>
    </row>
    <row r="42343" spans="22:22" x14ac:dyDescent="0.35">
      <c r="V42343" s="17"/>
    </row>
    <row r="42344" spans="22:22" x14ac:dyDescent="0.35">
      <c r="V42344" s="17"/>
    </row>
    <row r="42345" spans="22:22" x14ac:dyDescent="0.35">
      <c r="V42345" s="17"/>
    </row>
    <row r="42346" spans="22:22" x14ac:dyDescent="0.35">
      <c r="V42346" s="17"/>
    </row>
    <row r="42347" spans="22:22" x14ac:dyDescent="0.35">
      <c r="V42347" s="17"/>
    </row>
    <row r="42348" spans="22:22" x14ac:dyDescent="0.35">
      <c r="V42348" s="17"/>
    </row>
    <row r="42349" spans="22:22" x14ac:dyDescent="0.35">
      <c r="V42349" s="17"/>
    </row>
    <row r="42350" spans="22:22" x14ac:dyDescent="0.35">
      <c r="V42350" s="17"/>
    </row>
    <row r="42351" spans="22:22" x14ac:dyDescent="0.35">
      <c r="V42351" s="17"/>
    </row>
    <row r="42352" spans="22:22" x14ac:dyDescent="0.35">
      <c r="V42352" s="17"/>
    </row>
    <row r="42353" spans="22:22" x14ac:dyDescent="0.35">
      <c r="V42353" s="17"/>
    </row>
    <row r="42354" spans="22:22" x14ac:dyDescent="0.35">
      <c r="V42354" s="17"/>
    </row>
    <row r="42355" spans="22:22" x14ac:dyDescent="0.35">
      <c r="V42355" s="17"/>
    </row>
    <row r="42356" spans="22:22" x14ac:dyDescent="0.35">
      <c r="V42356" s="17"/>
    </row>
    <row r="42357" spans="22:22" x14ac:dyDescent="0.35">
      <c r="V42357" s="17"/>
    </row>
    <row r="42358" spans="22:22" x14ac:dyDescent="0.35">
      <c r="V42358" s="17"/>
    </row>
    <row r="42359" spans="22:22" x14ac:dyDescent="0.35">
      <c r="V42359" s="17"/>
    </row>
    <row r="42360" spans="22:22" x14ac:dyDescent="0.35">
      <c r="V42360" s="17"/>
    </row>
    <row r="42361" spans="22:22" x14ac:dyDescent="0.35">
      <c r="V42361" s="17"/>
    </row>
    <row r="42362" spans="22:22" x14ac:dyDescent="0.35">
      <c r="V42362" s="17"/>
    </row>
    <row r="42363" spans="22:22" x14ac:dyDescent="0.35">
      <c r="V42363" s="17"/>
    </row>
    <row r="42364" spans="22:22" x14ac:dyDescent="0.35">
      <c r="V42364" s="17"/>
    </row>
    <row r="42365" spans="22:22" x14ac:dyDescent="0.35">
      <c r="V42365" s="17"/>
    </row>
    <row r="42366" spans="22:22" x14ac:dyDescent="0.35">
      <c r="V42366" s="17"/>
    </row>
    <row r="42367" spans="22:22" x14ac:dyDescent="0.35">
      <c r="V42367" s="17"/>
    </row>
    <row r="42368" spans="22:22" x14ac:dyDescent="0.35">
      <c r="V42368" s="17"/>
    </row>
    <row r="42369" spans="22:22" x14ac:dyDescent="0.35">
      <c r="V42369" s="17"/>
    </row>
    <row r="42370" spans="22:22" x14ac:dyDescent="0.35">
      <c r="V42370" s="17"/>
    </row>
    <row r="42371" spans="22:22" x14ac:dyDescent="0.35">
      <c r="V42371" s="17"/>
    </row>
    <row r="42372" spans="22:22" x14ac:dyDescent="0.35">
      <c r="V42372" s="17"/>
    </row>
    <row r="42373" spans="22:22" x14ac:dyDescent="0.35">
      <c r="V42373" s="17"/>
    </row>
    <row r="42374" spans="22:22" x14ac:dyDescent="0.35">
      <c r="V42374" s="17"/>
    </row>
    <row r="42375" spans="22:22" x14ac:dyDescent="0.35">
      <c r="V42375" s="17"/>
    </row>
    <row r="42376" spans="22:22" x14ac:dyDescent="0.35">
      <c r="V42376" s="17"/>
    </row>
    <row r="42377" spans="22:22" x14ac:dyDescent="0.35">
      <c r="V42377" s="17"/>
    </row>
    <row r="42378" spans="22:22" x14ac:dyDescent="0.35">
      <c r="V42378" s="17"/>
    </row>
    <row r="42379" spans="22:22" x14ac:dyDescent="0.35">
      <c r="V42379" s="17"/>
    </row>
    <row r="42380" spans="22:22" x14ac:dyDescent="0.35">
      <c r="V42380" s="17"/>
    </row>
    <row r="42381" spans="22:22" x14ac:dyDescent="0.35">
      <c r="V42381" s="17"/>
    </row>
    <row r="42382" spans="22:22" x14ac:dyDescent="0.35">
      <c r="V42382" s="17"/>
    </row>
    <row r="42383" spans="22:22" x14ac:dyDescent="0.35">
      <c r="V42383" s="17"/>
    </row>
    <row r="42384" spans="22:22" x14ac:dyDescent="0.35">
      <c r="V42384" s="17"/>
    </row>
    <row r="42385" spans="22:22" x14ac:dyDescent="0.35">
      <c r="V42385" s="17"/>
    </row>
    <row r="42386" spans="22:22" x14ac:dyDescent="0.35">
      <c r="V42386" s="17"/>
    </row>
    <row r="42387" spans="22:22" x14ac:dyDescent="0.35">
      <c r="V42387" s="17"/>
    </row>
    <row r="42388" spans="22:22" x14ac:dyDescent="0.35">
      <c r="V42388" s="17"/>
    </row>
    <row r="42389" spans="22:22" x14ac:dyDescent="0.35">
      <c r="V42389" s="17"/>
    </row>
    <row r="42390" spans="22:22" x14ac:dyDescent="0.35">
      <c r="V42390" s="17"/>
    </row>
    <row r="42391" spans="22:22" x14ac:dyDescent="0.35">
      <c r="V42391" s="17"/>
    </row>
    <row r="42392" spans="22:22" x14ac:dyDescent="0.35">
      <c r="V42392" s="17"/>
    </row>
    <row r="42393" spans="22:22" x14ac:dyDescent="0.35">
      <c r="V42393" s="17"/>
    </row>
    <row r="42394" spans="22:22" x14ac:dyDescent="0.35">
      <c r="V42394" s="17"/>
    </row>
    <row r="42395" spans="22:22" x14ac:dyDescent="0.35">
      <c r="V42395" s="17"/>
    </row>
    <row r="42396" spans="22:22" x14ac:dyDescent="0.35">
      <c r="V42396" s="17"/>
    </row>
    <row r="42397" spans="22:22" x14ac:dyDescent="0.35">
      <c r="V42397" s="17"/>
    </row>
    <row r="42398" spans="22:22" x14ac:dyDescent="0.35">
      <c r="V42398" s="17"/>
    </row>
    <row r="42399" spans="22:22" x14ac:dyDescent="0.35">
      <c r="V42399" s="17"/>
    </row>
    <row r="42400" spans="22:22" x14ac:dyDescent="0.35">
      <c r="V42400" s="17"/>
    </row>
    <row r="42401" spans="22:22" x14ac:dyDescent="0.35">
      <c r="V42401" s="17"/>
    </row>
    <row r="42402" spans="22:22" x14ac:dyDescent="0.35">
      <c r="V42402" s="17"/>
    </row>
    <row r="42403" spans="22:22" x14ac:dyDescent="0.35">
      <c r="V42403" s="17"/>
    </row>
    <row r="42404" spans="22:22" x14ac:dyDescent="0.35">
      <c r="V42404" s="17"/>
    </row>
    <row r="42405" spans="22:22" x14ac:dyDescent="0.35">
      <c r="V42405" s="17"/>
    </row>
    <row r="42406" spans="22:22" x14ac:dyDescent="0.35">
      <c r="V42406" s="17"/>
    </row>
    <row r="42407" spans="22:22" x14ac:dyDescent="0.35">
      <c r="V42407" s="17"/>
    </row>
    <row r="42408" spans="22:22" x14ac:dyDescent="0.35">
      <c r="V42408" s="17"/>
    </row>
    <row r="42409" spans="22:22" x14ac:dyDescent="0.35">
      <c r="V42409" s="17"/>
    </row>
    <row r="42410" spans="22:22" x14ac:dyDescent="0.35">
      <c r="V42410" s="17"/>
    </row>
    <row r="42411" spans="22:22" x14ac:dyDescent="0.35">
      <c r="V42411" s="17"/>
    </row>
    <row r="42412" spans="22:22" x14ac:dyDescent="0.35">
      <c r="V42412" s="17"/>
    </row>
    <row r="42413" spans="22:22" x14ac:dyDescent="0.35">
      <c r="V42413" s="17"/>
    </row>
    <row r="42414" spans="22:22" x14ac:dyDescent="0.35">
      <c r="V42414" s="17"/>
    </row>
    <row r="42415" spans="22:22" x14ac:dyDescent="0.35">
      <c r="V42415" s="17"/>
    </row>
    <row r="42416" spans="22:22" x14ac:dyDescent="0.35">
      <c r="V42416" s="17"/>
    </row>
    <row r="42417" spans="22:22" x14ac:dyDescent="0.35">
      <c r="V42417" s="17"/>
    </row>
    <row r="42418" spans="22:22" x14ac:dyDescent="0.35">
      <c r="V42418" s="17"/>
    </row>
    <row r="42419" spans="22:22" x14ac:dyDescent="0.35">
      <c r="V42419" s="17"/>
    </row>
    <row r="42420" spans="22:22" x14ac:dyDescent="0.35">
      <c r="V42420" s="17"/>
    </row>
    <row r="42421" spans="22:22" x14ac:dyDescent="0.35">
      <c r="V42421" s="17"/>
    </row>
    <row r="42422" spans="22:22" x14ac:dyDescent="0.35">
      <c r="V42422" s="17"/>
    </row>
    <row r="42423" spans="22:22" x14ac:dyDescent="0.35">
      <c r="V42423" s="17"/>
    </row>
    <row r="42424" spans="22:22" x14ac:dyDescent="0.35">
      <c r="V42424" s="17"/>
    </row>
    <row r="42425" spans="22:22" x14ac:dyDescent="0.35">
      <c r="V42425" s="17"/>
    </row>
    <row r="42426" spans="22:22" x14ac:dyDescent="0.35">
      <c r="V42426" s="17"/>
    </row>
    <row r="42427" spans="22:22" x14ac:dyDescent="0.35">
      <c r="V42427" s="17"/>
    </row>
    <row r="42428" spans="22:22" x14ac:dyDescent="0.35">
      <c r="V42428" s="17"/>
    </row>
    <row r="42429" spans="22:22" x14ac:dyDescent="0.35">
      <c r="V42429" s="17"/>
    </row>
    <row r="42430" spans="22:22" x14ac:dyDescent="0.35">
      <c r="V42430" s="17"/>
    </row>
    <row r="42431" spans="22:22" x14ac:dyDescent="0.35">
      <c r="V42431" s="17"/>
    </row>
    <row r="42432" spans="22:22" x14ac:dyDescent="0.35">
      <c r="V42432" s="17"/>
    </row>
    <row r="42433" spans="22:22" x14ac:dyDescent="0.35">
      <c r="V42433" s="17"/>
    </row>
    <row r="42434" spans="22:22" x14ac:dyDescent="0.35">
      <c r="V42434" s="17"/>
    </row>
    <row r="42435" spans="22:22" x14ac:dyDescent="0.35">
      <c r="V42435" s="17"/>
    </row>
    <row r="42436" spans="22:22" x14ac:dyDescent="0.35">
      <c r="V42436" s="17"/>
    </row>
    <row r="42437" spans="22:22" x14ac:dyDescent="0.35">
      <c r="V42437" s="17"/>
    </row>
    <row r="42438" spans="22:22" x14ac:dyDescent="0.35">
      <c r="V42438" s="17"/>
    </row>
    <row r="42439" spans="22:22" x14ac:dyDescent="0.35">
      <c r="V42439" s="17"/>
    </row>
    <row r="42440" spans="22:22" x14ac:dyDescent="0.35">
      <c r="V42440" s="17"/>
    </row>
    <row r="42441" spans="22:22" x14ac:dyDescent="0.35">
      <c r="V42441" s="17"/>
    </row>
    <row r="42442" spans="22:22" x14ac:dyDescent="0.35">
      <c r="V42442" s="17"/>
    </row>
    <row r="42443" spans="22:22" x14ac:dyDescent="0.35">
      <c r="V42443" s="17"/>
    </row>
    <row r="42444" spans="22:22" x14ac:dyDescent="0.35">
      <c r="V42444" s="17"/>
    </row>
    <row r="42445" spans="22:22" x14ac:dyDescent="0.35">
      <c r="V42445" s="17"/>
    </row>
    <row r="42446" spans="22:22" x14ac:dyDescent="0.35">
      <c r="V42446" s="17"/>
    </row>
    <row r="42447" spans="22:22" x14ac:dyDescent="0.35">
      <c r="V42447" s="17"/>
    </row>
    <row r="42448" spans="22:22" x14ac:dyDescent="0.35">
      <c r="V42448" s="17"/>
    </row>
    <row r="42449" spans="22:22" x14ac:dyDescent="0.35">
      <c r="V42449" s="17"/>
    </row>
    <row r="42450" spans="22:22" x14ac:dyDescent="0.35">
      <c r="V42450" s="17"/>
    </row>
    <row r="42451" spans="22:22" x14ac:dyDescent="0.35">
      <c r="V42451" s="17"/>
    </row>
    <row r="42452" spans="22:22" x14ac:dyDescent="0.35">
      <c r="V42452" s="17"/>
    </row>
    <row r="42453" spans="22:22" x14ac:dyDescent="0.35">
      <c r="V42453" s="17"/>
    </row>
    <row r="42454" spans="22:22" x14ac:dyDescent="0.35">
      <c r="V42454" s="17"/>
    </row>
    <row r="42455" spans="22:22" x14ac:dyDescent="0.35">
      <c r="V42455" s="17"/>
    </row>
    <row r="42456" spans="22:22" x14ac:dyDescent="0.35">
      <c r="V42456" s="17"/>
    </row>
    <row r="42457" spans="22:22" x14ac:dyDescent="0.35">
      <c r="V42457" s="17"/>
    </row>
    <row r="42458" spans="22:22" x14ac:dyDescent="0.35">
      <c r="V42458" s="17"/>
    </row>
    <row r="42459" spans="22:22" x14ac:dyDescent="0.35">
      <c r="V42459" s="17"/>
    </row>
    <row r="42460" spans="22:22" x14ac:dyDescent="0.35">
      <c r="V42460" s="17"/>
    </row>
    <row r="42461" spans="22:22" x14ac:dyDescent="0.35">
      <c r="V42461" s="17"/>
    </row>
    <row r="42462" spans="22:22" x14ac:dyDescent="0.35">
      <c r="V42462" s="17"/>
    </row>
    <row r="42463" spans="22:22" x14ac:dyDescent="0.35">
      <c r="V42463" s="17"/>
    </row>
    <row r="42464" spans="22:22" x14ac:dyDescent="0.35">
      <c r="V42464" s="17"/>
    </row>
    <row r="42465" spans="22:22" x14ac:dyDescent="0.35">
      <c r="V42465" s="17"/>
    </row>
    <row r="42466" spans="22:22" x14ac:dyDescent="0.35">
      <c r="V42466" s="17"/>
    </row>
    <row r="42467" spans="22:22" x14ac:dyDescent="0.35">
      <c r="V42467" s="17"/>
    </row>
    <row r="42468" spans="22:22" x14ac:dyDescent="0.35">
      <c r="V42468" s="17"/>
    </row>
    <row r="42469" spans="22:22" x14ac:dyDescent="0.35">
      <c r="V42469" s="17"/>
    </row>
    <row r="42470" spans="22:22" x14ac:dyDescent="0.35">
      <c r="V42470" s="17"/>
    </row>
    <row r="42471" spans="22:22" x14ac:dyDescent="0.35">
      <c r="V42471" s="17"/>
    </row>
    <row r="42472" spans="22:22" x14ac:dyDescent="0.35">
      <c r="V42472" s="17"/>
    </row>
    <row r="42473" spans="22:22" x14ac:dyDescent="0.35">
      <c r="V42473" s="17"/>
    </row>
    <row r="42474" spans="22:22" x14ac:dyDescent="0.35">
      <c r="V42474" s="17"/>
    </row>
    <row r="42475" spans="22:22" x14ac:dyDescent="0.35">
      <c r="V42475" s="17"/>
    </row>
    <row r="42476" spans="22:22" x14ac:dyDescent="0.35">
      <c r="V42476" s="17"/>
    </row>
    <row r="42477" spans="22:22" x14ac:dyDescent="0.35">
      <c r="V42477" s="17"/>
    </row>
    <row r="42478" spans="22:22" x14ac:dyDescent="0.35">
      <c r="V42478" s="17"/>
    </row>
    <row r="42479" spans="22:22" x14ac:dyDescent="0.35">
      <c r="V42479" s="17"/>
    </row>
    <row r="42480" spans="22:22" x14ac:dyDescent="0.35">
      <c r="V42480" s="17"/>
    </row>
    <row r="42481" spans="22:22" x14ac:dyDescent="0.35">
      <c r="V42481" s="17"/>
    </row>
    <row r="42482" spans="22:22" x14ac:dyDescent="0.35">
      <c r="V42482" s="17"/>
    </row>
    <row r="42483" spans="22:22" x14ac:dyDescent="0.35">
      <c r="V42483" s="17"/>
    </row>
    <row r="42484" spans="22:22" x14ac:dyDescent="0.35">
      <c r="V42484" s="17"/>
    </row>
    <row r="42485" spans="22:22" x14ac:dyDescent="0.35">
      <c r="V42485" s="17"/>
    </row>
    <row r="42486" spans="22:22" x14ac:dyDescent="0.35">
      <c r="V42486" s="17"/>
    </row>
    <row r="42487" spans="22:22" x14ac:dyDescent="0.35">
      <c r="V42487" s="17"/>
    </row>
    <row r="42488" spans="22:22" x14ac:dyDescent="0.35">
      <c r="V42488" s="17"/>
    </row>
    <row r="42489" spans="22:22" x14ac:dyDescent="0.35">
      <c r="V42489" s="17"/>
    </row>
    <row r="42490" spans="22:22" x14ac:dyDescent="0.35">
      <c r="V42490" s="17"/>
    </row>
    <row r="42491" spans="22:22" x14ac:dyDescent="0.35">
      <c r="V42491" s="17"/>
    </row>
    <row r="42492" spans="22:22" x14ac:dyDescent="0.35">
      <c r="V42492" s="17"/>
    </row>
    <row r="42493" spans="22:22" x14ac:dyDescent="0.35">
      <c r="V42493" s="17"/>
    </row>
    <row r="42494" spans="22:22" x14ac:dyDescent="0.35">
      <c r="V42494" s="17"/>
    </row>
    <row r="42495" spans="22:22" x14ac:dyDescent="0.35">
      <c r="V42495" s="17"/>
    </row>
    <row r="42496" spans="22:22" x14ac:dyDescent="0.35">
      <c r="V42496" s="17"/>
    </row>
    <row r="42497" spans="22:22" x14ac:dyDescent="0.35">
      <c r="V42497" s="17"/>
    </row>
    <row r="42498" spans="22:22" x14ac:dyDescent="0.35">
      <c r="V42498" s="17"/>
    </row>
    <row r="42499" spans="22:22" x14ac:dyDescent="0.35">
      <c r="V42499" s="17"/>
    </row>
    <row r="42500" spans="22:22" x14ac:dyDescent="0.35">
      <c r="V42500" s="17"/>
    </row>
    <row r="42501" spans="22:22" x14ac:dyDescent="0.35">
      <c r="V42501" s="17"/>
    </row>
    <row r="42502" spans="22:22" x14ac:dyDescent="0.35">
      <c r="V42502" s="17"/>
    </row>
    <row r="42503" spans="22:22" x14ac:dyDescent="0.35">
      <c r="V42503" s="17"/>
    </row>
    <row r="42504" spans="22:22" x14ac:dyDescent="0.35">
      <c r="V42504" s="17"/>
    </row>
    <row r="42505" spans="22:22" x14ac:dyDescent="0.35">
      <c r="V42505" s="17"/>
    </row>
    <row r="42506" spans="22:22" x14ac:dyDescent="0.35">
      <c r="V42506" s="17"/>
    </row>
    <row r="42507" spans="22:22" x14ac:dyDescent="0.35">
      <c r="V42507" s="17"/>
    </row>
    <row r="42508" spans="22:22" x14ac:dyDescent="0.35">
      <c r="V42508" s="17"/>
    </row>
    <row r="42509" spans="22:22" x14ac:dyDescent="0.35">
      <c r="V42509" s="17"/>
    </row>
    <row r="42510" spans="22:22" x14ac:dyDescent="0.35">
      <c r="V42510" s="17"/>
    </row>
    <row r="42511" spans="22:22" x14ac:dyDescent="0.35">
      <c r="V42511" s="17"/>
    </row>
    <row r="42512" spans="22:22" x14ac:dyDescent="0.35">
      <c r="V42512" s="17"/>
    </row>
    <row r="42513" spans="22:22" x14ac:dyDescent="0.35">
      <c r="V42513" s="17"/>
    </row>
    <row r="42514" spans="22:22" x14ac:dyDescent="0.35">
      <c r="V42514" s="17"/>
    </row>
    <row r="42515" spans="22:22" x14ac:dyDescent="0.35">
      <c r="V42515" s="17"/>
    </row>
    <row r="42516" spans="22:22" x14ac:dyDescent="0.35">
      <c r="V42516" s="17"/>
    </row>
    <row r="42517" spans="22:22" x14ac:dyDescent="0.35">
      <c r="V42517" s="17"/>
    </row>
    <row r="42518" spans="22:22" x14ac:dyDescent="0.35">
      <c r="V42518" s="17"/>
    </row>
    <row r="42519" spans="22:22" x14ac:dyDescent="0.35">
      <c r="V42519" s="17"/>
    </row>
    <row r="42520" spans="22:22" x14ac:dyDescent="0.35">
      <c r="V42520" s="17"/>
    </row>
    <row r="42521" spans="22:22" x14ac:dyDescent="0.35">
      <c r="V42521" s="17"/>
    </row>
    <row r="42522" spans="22:22" x14ac:dyDescent="0.35">
      <c r="V42522" s="17"/>
    </row>
    <row r="42523" spans="22:22" x14ac:dyDescent="0.35">
      <c r="V42523" s="17"/>
    </row>
    <row r="42524" spans="22:22" x14ac:dyDescent="0.35">
      <c r="V42524" s="17"/>
    </row>
    <row r="42525" spans="22:22" x14ac:dyDescent="0.35">
      <c r="V42525" s="17"/>
    </row>
    <row r="42526" spans="22:22" x14ac:dyDescent="0.35">
      <c r="V42526" s="17"/>
    </row>
    <row r="42527" spans="22:22" x14ac:dyDescent="0.35">
      <c r="V42527" s="17"/>
    </row>
    <row r="42528" spans="22:22" x14ac:dyDescent="0.35">
      <c r="V42528" s="17"/>
    </row>
    <row r="42529" spans="22:22" x14ac:dyDescent="0.35">
      <c r="V42529" s="17"/>
    </row>
    <row r="42530" spans="22:22" x14ac:dyDescent="0.35">
      <c r="V42530" s="17"/>
    </row>
    <row r="42531" spans="22:22" x14ac:dyDescent="0.35">
      <c r="V42531" s="17"/>
    </row>
    <row r="42532" spans="22:22" x14ac:dyDescent="0.35">
      <c r="V42532" s="17"/>
    </row>
    <row r="42533" spans="22:22" x14ac:dyDescent="0.35">
      <c r="V42533" s="17"/>
    </row>
    <row r="42534" spans="22:22" x14ac:dyDescent="0.35">
      <c r="V42534" s="17"/>
    </row>
    <row r="42535" spans="22:22" x14ac:dyDescent="0.35">
      <c r="V42535" s="17"/>
    </row>
    <row r="42536" spans="22:22" x14ac:dyDescent="0.35">
      <c r="V42536" s="17"/>
    </row>
    <row r="42537" spans="22:22" x14ac:dyDescent="0.35">
      <c r="V42537" s="17"/>
    </row>
    <row r="42538" spans="22:22" x14ac:dyDescent="0.35">
      <c r="V42538" s="17"/>
    </row>
    <row r="42539" spans="22:22" x14ac:dyDescent="0.35">
      <c r="V42539" s="17"/>
    </row>
    <row r="42540" spans="22:22" x14ac:dyDescent="0.35">
      <c r="V42540" s="17"/>
    </row>
    <row r="42541" spans="22:22" x14ac:dyDescent="0.35">
      <c r="V42541" s="17"/>
    </row>
    <row r="42542" spans="22:22" x14ac:dyDescent="0.35">
      <c r="V42542" s="17"/>
    </row>
    <row r="42543" spans="22:22" x14ac:dyDescent="0.35">
      <c r="V42543" s="17"/>
    </row>
    <row r="42544" spans="22:22" x14ac:dyDescent="0.35">
      <c r="V42544" s="17"/>
    </row>
    <row r="42545" spans="22:22" x14ac:dyDescent="0.35">
      <c r="V42545" s="17"/>
    </row>
    <row r="42546" spans="22:22" x14ac:dyDescent="0.35">
      <c r="V42546" s="17"/>
    </row>
    <row r="42547" spans="22:22" x14ac:dyDescent="0.35">
      <c r="V42547" s="17"/>
    </row>
    <row r="42548" spans="22:22" x14ac:dyDescent="0.35">
      <c r="V42548" s="17"/>
    </row>
    <row r="42549" spans="22:22" x14ac:dyDescent="0.35">
      <c r="V42549" s="17"/>
    </row>
    <row r="42550" spans="22:22" x14ac:dyDescent="0.35">
      <c r="V42550" s="17"/>
    </row>
    <row r="42551" spans="22:22" x14ac:dyDescent="0.35">
      <c r="V42551" s="17"/>
    </row>
    <row r="42552" spans="22:22" x14ac:dyDescent="0.35">
      <c r="V42552" s="17"/>
    </row>
    <row r="42553" spans="22:22" x14ac:dyDescent="0.35">
      <c r="V42553" s="17"/>
    </row>
    <row r="42554" spans="22:22" x14ac:dyDescent="0.35">
      <c r="V42554" s="17"/>
    </row>
    <row r="42555" spans="22:22" x14ac:dyDescent="0.35">
      <c r="V42555" s="17"/>
    </row>
    <row r="42556" spans="22:22" x14ac:dyDescent="0.35">
      <c r="V42556" s="17"/>
    </row>
    <row r="42557" spans="22:22" x14ac:dyDescent="0.35">
      <c r="V42557" s="17"/>
    </row>
    <row r="42558" spans="22:22" x14ac:dyDescent="0.35">
      <c r="V42558" s="17"/>
    </row>
    <row r="42559" spans="22:22" x14ac:dyDescent="0.35">
      <c r="V42559" s="17"/>
    </row>
    <row r="42560" spans="22:22" x14ac:dyDescent="0.35">
      <c r="V42560" s="17"/>
    </row>
    <row r="42561" spans="22:22" x14ac:dyDescent="0.35">
      <c r="V42561" s="17"/>
    </row>
    <row r="42562" spans="22:22" x14ac:dyDescent="0.35">
      <c r="V42562" s="17"/>
    </row>
    <row r="42563" spans="22:22" x14ac:dyDescent="0.35">
      <c r="V42563" s="17"/>
    </row>
    <row r="42564" spans="22:22" x14ac:dyDescent="0.35">
      <c r="V42564" s="17"/>
    </row>
    <row r="42565" spans="22:22" x14ac:dyDescent="0.35">
      <c r="V42565" s="17"/>
    </row>
    <row r="42566" spans="22:22" x14ac:dyDescent="0.35">
      <c r="V42566" s="17"/>
    </row>
    <row r="42567" spans="22:22" x14ac:dyDescent="0.35">
      <c r="V42567" s="17"/>
    </row>
    <row r="42568" spans="22:22" x14ac:dyDescent="0.35">
      <c r="V42568" s="17"/>
    </row>
    <row r="42569" spans="22:22" x14ac:dyDescent="0.35">
      <c r="V42569" s="17"/>
    </row>
    <row r="42570" spans="22:22" x14ac:dyDescent="0.35">
      <c r="V42570" s="17"/>
    </row>
    <row r="42571" spans="22:22" x14ac:dyDescent="0.35">
      <c r="V42571" s="17"/>
    </row>
    <row r="42572" spans="22:22" x14ac:dyDescent="0.35">
      <c r="V42572" s="17"/>
    </row>
    <row r="42573" spans="22:22" x14ac:dyDescent="0.35">
      <c r="V42573" s="17"/>
    </row>
    <row r="42574" spans="22:22" x14ac:dyDescent="0.35">
      <c r="V42574" s="17"/>
    </row>
    <row r="42575" spans="22:22" x14ac:dyDescent="0.35">
      <c r="V42575" s="17"/>
    </row>
    <row r="42576" spans="22:22" x14ac:dyDescent="0.35">
      <c r="V42576" s="17"/>
    </row>
    <row r="42577" spans="22:22" x14ac:dyDescent="0.35">
      <c r="V42577" s="17"/>
    </row>
    <row r="42578" spans="22:22" x14ac:dyDescent="0.35">
      <c r="V42578" s="17"/>
    </row>
    <row r="42579" spans="22:22" x14ac:dyDescent="0.35">
      <c r="V42579" s="17"/>
    </row>
    <row r="42580" spans="22:22" x14ac:dyDescent="0.35">
      <c r="V42580" s="17"/>
    </row>
    <row r="42581" spans="22:22" x14ac:dyDescent="0.35">
      <c r="V42581" s="17"/>
    </row>
    <row r="42582" spans="22:22" x14ac:dyDescent="0.35">
      <c r="V42582" s="17"/>
    </row>
    <row r="42583" spans="22:22" x14ac:dyDescent="0.35">
      <c r="V42583" s="17"/>
    </row>
    <row r="42584" spans="22:22" x14ac:dyDescent="0.35">
      <c r="V42584" s="17"/>
    </row>
    <row r="42585" spans="22:22" x14ac:dyDescent="0.35">
      <c r="V42585" s="17"/>
    </row>
    <row r="42586" spans="22:22" x14ac:dyDescent="0.35">
      <c r="V42586" s="17"/>
    </row>
    <row r="42587" spans="22:22" x14ac:dyDescent="0.35">
      <c r="V42587" s="17"/>
    </row>
    <row r="42588" spans="22:22" x14ac:dyDescent="0.35">
      <c r="V42588" s="17"/>
    </row>
    <row r="42589" spans="22:22" x14ac:dyDescent="0.35">
      <c r="V42589" s="17"/>
    </row>
    <row r="42590" spans="22:22" x14ac:dyDescent="0.35">
      <c r="V42590" s="17"/>
    </row>
    <row r="42591" spans="22:22" x14ac:dyDescent="0.35">
      <c r="V42591" s="17"/>
    </row>
    <row r="42592" spans="22:22" x14ac:dyDescent="0.35">
      <c r="V42592" s="17"/>
    </row>
    <row r="42593" spans="22:22" x14ac:dyDescent="0.35">
      <c r="V42593" s="17"/>
    </row>
    <row r="42594" spans="22:22" x14ac:dyDescent="0.35">
      <c r="V42594" s="17"/>
    </row>
    <row r="42595" spans="22:22" x14ac:dyDescent="0.35">
      <c r="V42595" s="17"/>
    </row>
    <row r="42596" spans="22:22" x14ac:dyDescent="0.35">
      <c r="V42596" s="17"/>
    </row>
    <row r="42597" spans="22:22" x14ac:dyDescent="0.35">
      <c r="V42597" s="17"/>
    </row>
    <row r="42598" spans="22:22" x14ac:dyDescent="0.35">
      <c r="V42598" s="17"/>
    </row>
    <row r="42599" spans="22:22" x14ac:dyDescent="0.35">
      <c r="V42599" s="17"/>
    </row>
    <row r="42600" spans="22:22" x14ac:dyDescent="0.35">
      <c r="V42600" s="17"/>
    </row>
    <row r="42601" spans="22:22" x14ac:dyDescent="0.35">
      <c r="V42601" s="17"/>
    </row>
    <row r="42602" spans="22:22" x14ac:dyDescent="0.35">
      <c r="V42602" s="17"/>
    </row>
    <row r="42603" spans="22:22" x14ac:dyDescent="0.35">
      <c r="V42603" s="17"/>
    </row>
    <row r="42604" spans="22:22" x14ac:dyDescent="0.35">
      <c r="V42604" s="17"/>
    </row>
    <row r="42605" spans="22:22" x14ac:dyDescent="0.35">
      <c r="V42605" s="17"/>
    </row>
    <row r="42606" spans="22:22" x14ac:dyDescent="0.35">
      <c r="V42606" s="17"/>
    </row>
    <row r="42607" spans="22:22" x14ac:dyDescent="0.35">
      <c r="V42607" s="17"/>
    </row>
    <row r="42608" spans="22:22" x14ac:dyDescent="0.35">
      <c r="V42608" s="17"/>
    </row>
    <row r="42609" spans="22:22" x14ac:dyDescent="0.35">
      <c r="V42609" s="17"/>
    </row>
    <row r="42610" spans="22:22" x14ac:dyDescent="0.35">
      <c r="V42610" s="17"/>
    </row>
    <row r="42611" spans="22:22" x14ac:dyDescent="0.35">
      <c r="V42611" s="17"/>
    </row>
    <row r="42612" spans="22:22" x14ac:dyDescent="0.35">
      <c r="V42612" s="17"/>
    </row>
    <row r="42613" spans="22:22" x14ac:dyDescent="0.35">
      <c r="V42613" s="17"/>
    </row>
    <row r="42614" spans="22:22" x14ac:dyDescent="0.35">
      <c r="V42614" s="17"/>
    </row>
    <row r="42615" spans="22:22" x14ac:dyDescent="0.35">
      <c r="V42615" s="17"/>
    </row>
    <row r="42616" spans="22:22" x14ac:dyDescent="0.35">
      <c r="V42616" s="17"/>
    </row>
    <row r="42617" spans="22:22" x14ac:dyDescent="0.35">
      <c r="V42617" s="17"/>
    </row>
    <row r="42618" spans="22:22" x14ac:dyDescent="0.35">
      <c r="V42618" s="17"/>
    </row>
    <row r="42619" spans="22:22" x14ac:dyDescent="0.35">
      <c r="V42619" s="17"/>
    </row>
    <row r="42620" spans="22:22" x14ac:dyDescent="0.35">
      <c r="V42620" s="17"/>
    </row>
    <row r="42621" spans="22:22" x14ac:dyDescent="0.35">
      <c r="V42621" s="17"/>
    </row>
    <row r="42622" spans="22:22" x14ac:dyDescent="0.35">
      <c r="V42622" s="17"/>
    </row>
    <row r="42623" spans="22:22" x14ac:dyDescent="0.35">
      <c r="V42623" s="17"/>
    </row>
    <row r="42624" spans="22:22" x14ac:dyDescent="0.35">
      <c r="V42624" s="17"/>
    </row>
    <row r="42625" spans="22:22" x14ac:dyDescent="0.35">
      <c r="V42625" s="17"/>
    </row>
    <row r="42626" spans="22:22" x14ac:dyDescent="0.35">
      <c r="V42626" s="17"/>
    </row>
    <row r="42627" spans="22:22" x14ac:dyDescent="0.35">
      <c r="V42627" s="17"/>
    </row>
    <row r="42628" spans="22:22" x14ac:dyDescent="0.35">
      <c r="V42628" s="17"/>
    </row>
    <row r="42629" spans="22:22" x14ac:dyDescent="0.35">
      <c r="V42629" s="17"/>
    </row>
    <row r="42630" spans="22:22" x14ac:dyDescent="0.35">
      <c r="V42630" s="17"/>
    </row>
    <row r="42631" spans="22:22" x14ac:dyDescent="0.35">
      <c r="V42631" s="17"/>
    </row>
    <row r="42632" spans="22:22" x14ac:dyDescent="0.35">
      <c r="V42632" s="17"/>
    </row>
    <row r="42633" spans="22:22" x14ac:dyDescent="0.35">
      <c r="V42633" s="17"/>
    </row>
    <row r="42634" spans="22:22" x14ac:dyDescent="0.35">
      <c r="V42634" s="17"/>
    </row>
    <row r="42635" spans="22:22" x14ac:dyDescent="0.35">
      <c r="V42635" s="17"/>
    </row>
    <row r="42636" spans="22:22" x14ac:dyDescent="0.35">
      <c r="V42636" s="17"/>
    </row>
    <row r="42637" spans="22:22" x14ac:dyDescent="0.35">
      <c r="V42637" s="17"/>
    </row>
    <row r="42638" spans="22:22" x14ac:dyDescent="0.35">
      <c r="V42638" s="17"/>
    </row>
    <row r="42639" spans="22:22" x14ac:dyDescent="0.35">
      <c r="V42639" s="17"/>
    </row>
    <row r="42640" spans="22:22" x14ac:dyDescent="0.35">
      <c r="V42640" s="17"/>
    </row>
    <row r="42641" spans="22:22" x14ac:dyDescent="0.35">
      <c r="V42641" s="17"/>
    </row>
    <row r="42642" spans="22:22" x14ac:dyDescent="0.35">
      <c r="V42642" s="17"/>
    </row>
    <row r="42643" spans="22:22" x14ac:dyDescent="0.35">
      <c r="V42643" s="17"/>
    </row>
    <row r="42644" spans="22:22" x14ac:dyDescent="0.35">
      <c r="V42644" s="17"/>
    </row>
    <row r="42645" spans="22:22" x14ac:dyDescent="0.35">
      <c r="V42645" s="17"/>
    </row>
    <row r="42646" spans="22:22" x14ac:dyDescent="0.35">
      <c r="V42646" s="17"/>
    </row>
    <row r="42647" spans="22:22" x14ac:dyDescent="0.35">
      <c r="V42647" s="17"/>
    </row>
    <row r="42648" spans="22:22" x14ac:dyDescent="0.35">
      <c r="V42648" s="17"/>
    </row>
    <row r="42649" spans="22:22" x14ac:dyDescent="0.35">
      <c r="V42649" s="17"/>
    </row>
    <row r="42650" spans="22:22" x14ac:dyDescent="0.35">
      <c r="V42650" s="17"/>
    </row>
    <row r="42651" spans="22:22" x14ac:dyDescent="0.35">
      <c r="V42651" s="17"/>
    </row>
    <row r="42652" spans="22:22" x14ac:dyDescent="0.35">
      <c r="V42652" s="17"/>
    </row>
    <row r="42653" spans="22:22" x14ac:dyDescent="0.35">
      <c r="V42653" s="17"/>
    </row>
    <row r="42654" spans="22:22" x14ac:dyDescent="0.35">
      <c r="V42654" s="17"/>
    </row>
    <row r="42655" spans="22:22" x14ac:dyDescent="0.35">
      <c r="V42655" s="17"/>
    </row>
    <row r="42656" spans="22:22" x14ac:dyDescent="0.35">
      <c r="V42656" s="17"/>
    </row>
    <row r="42657" spans="22:22" x14ac:dyDescent="0.35">
      <c r="V42657" s="17"/>
    </row>
    <row r="42658" spans="22:22" x14ac:dyDescent="0.35">
      <c r="V42658" s="17"/>
    </row>
    <row r="42659" spans="22:22" x14ac:dyDescent="0.35">
      <c r="V42659" s="17"/>
    </row>
    <row r="42660" spans="22:22" x14ac:dyDescent="0.35">
      <c r="V42660" s="17"/>
    </row>
    <row r="42661" spans="22:22" x14ac:dyDescent="0.35">
      <c r="V42661" s="17"/>
    </row>
    <row r="42662" spans="22:22" x14ac:dyDescent="0.35">
      <c r="V42662" s="17"/>
    </row>
    <row r="42663" spans="22:22" x14ac:dyDescent="0.35">
      <c r="V42663" s="17"/>
    </row>
    <row r="42664" spans="22:22" x14ac:dyDescent="0.35">
      <c r="V42664" s="17"/>
    </row>
    <row r="42665" spans="22:22" x14ac:dyDescent="0.35">
      <c r="V42665" s="17"/>
    </row>
    <row r="42666" spans="22:22" x14ac:dyDescent="0.35">
      <c r="V42666" s="17"/>
    </row>
    <row r="42667" spans="22:22" x14ac:dyDescent="0.35">
      <c r="V42667" s="17"/>
    </row>
    <row r="42668" spans="22:22" x14ac:dyDescent="0.35">
      <c r="V42668" s="17"/>
    </row>
    <row r="42669" spans="22:22" x14ac:dyDescent="0.35">
      <c r="V42669" s="17"/>
    </row>
    <row r="42670" spans="22:22" x14ac:dyDescent="0.35">
      <c r="V42670" s="17"/>
    </row>
    <row r="42671" spans="22:22" x14ac:dyDescent="0.35">
      <c r="V42671" s="17"/>
    </row>
    <row r="42672" spans="22:22" x14ac:dyDescent="0.35">
      <c r="V42672" s="17"/>
    </row>
    <row r="42673" spans="22:22" x14ac:dyDescent="0.35">
      <c r="V42673" s="17"/>
    </row>
    <row r="42674" spans="22:22" x14ac:dyDescent="0.35">
      <c r="V42674" s="17"/>
    </row>
    <row r="42675" spans="22:22" x14ac:dyDescent="0.35">
      <c r="V42675" s="17"/>
    </row>
    <row r="42676" spans="22:22" x14ac:dyDescent="0.35">
      <c r="V42676" s="17"/>
    </row>
    <row r="42677" spans="22:22" x14ac:dyDescent="0.35">
      <c r="V42677" s="17"/>
    </row>
    <row r="42678" spans="22:22" x14ac:dyDescent="0.35">
      <c r="V42678" s="17"/>
    </row>
    <row r="42679" spans="22:22" x14ac:dyDescent="0.35">
      <c r="V42679" s="17"/>
    </row>
    <row r="42680" spans="22:22" x14ac:dyDescent="0.35">
      <c r="V42680" s="17"/>
    </row>
    <row r="42681" spans="22:22" x14ac:dyDescent="0.35">
      <c r="V42681" s="17"/>
    </row>
    <row r="42682" spans="22:22" x14ac:dyDescent="0.35">
      <c r="V42682" s="17"/>
    </row>
    <row r="42683" spans="22:22" x14ac:dyDescent="0.35">
      <c r="V42683" s="17"/>
    </row>
    <row r="42684" spans="22:22" x14ac:dyDescent="0.35">
      <c r="V42684" s="17"/>
    </row>
    <row r="42685" spans="22:22" x14ac:dyDescent="0.35">
      <c r="V42685" s="17"/>
    </row>
    <row r="42686" spans="22:22" x14ac:dyDescent="0.35">
      <c r="V42686" s="17"/>
    </row>
    <row r="42687" spans="22:22" x14ac:dyDescent="0.35">
      <c r="V42687" s="17"/>
    </row>
    <row r="42688" spans="22:22" x14ac:dyDescent="0.35">
      <c r="V42688" s="17"/>
    </row>
    <row r="42689" spans="22:22" x14ac:dyDescent="0.35">
      <c r="V42689" s="17"/>
    </row>
    <row r="42690" spans="22:22" x14ac:dyDescent="0.35">
      <c r="V42690" s="17"/>
    </row>
    <row r="42691" spans="22:22" x14ac:dyDescent="0.35">
      <c r="V42691" s="17"/>
    </row>
    <row r="42692" spans="22:22" x14ac:dyDescent="0.35">
      <c r="V42692" s="17"/>
    </row>
    <row r="42693" spans="22:22" x14ac:dyDescent="0.35">
      <c r="V42693" s="17"/>
    </row>
    <row r="42694" spans="22:22" x14ac:dyDescent="0.35">
      <c r="V42694" s="17"/>
    </row>
    <row r="42695" spans="22:22" x14ac:dyDescent="0.35">
      <c r="V42695" s="17"/>
    </row>
    <row r="42696" spans="22:22" x14ac:dyDescent="0.35">
      <c r="V42696" s="17"/>
    </row>
    <row r="42697" spans="22:22" x14ac:dyDescent="0.35">
      <c r="V42697" s="17"/>
    </row>
    <row r="42698" spans="22:22" x14ac:dyDescent="0.35">
      <c r="V42698" s="17"/>
    </row>
    <row r="42699" spans="22:22" x14ac:dyDescent="0.35">
      <c r="V42699" s="17"/>
    </row>
    <row r="42700" spans="22:22" x14ac:dyDescent="0.35">
      <c r="V42700" s="17"/>
    </row>
    <row r="42701" spans="22:22" x14ac:dyDescent="0.35">
      <c r="V42701" s="17"/>
    </row>
    <row r="42702" spans="22:22" x14ac:dyDescent="0.35">
      <c r="V42702" s="17"/>
    </row>
    <row r="42703" spans="22:22" x14ac:dyDescent="0.35">
      <c r="V42703" s="17"/>
    </row>
    <row r="42704" spans="22:22" x14ac:dyDescent="0.35">
      <c r="V42704" s="17"/>
    </row>
    <row r="42705" spans="22:22" x14ac:dyDescent="0.35">
      <c r="V42705" s="17"/>
    </row>
    <row r="42706" spans="22:22" x14ac:dyDescent="0.35">
      <c r="V42706" s="17"/>
    </row>
    <row r="42707" spans="22:22" x14ac:dyDescent="0.35">
      <c r="V42707" s="17"/>
    </row>
    <row r="42708" spans="22:22" x14ac:dyDescent="0.35">
      <c r="V42708" s="17"/>
    </row>
    <row r="42709" spans="22:22" x14ac:dyDescent="0.35">
      <c r="V42709" s="17"/>
    </row>
    <row r="42710" spans="22:22" x14ac:dyDescent="0.35">
      <c r="V42710" s="17"/>
    </row>
    <row r="42711" spans="22:22" x14ac:dyDescent="0.35">
      <c r="V42711" s="17"/>
    </row>
    <row r="42712" spans="22:22" x14ac:dyDescent="0.35">
      <c r="V42712" s="17"/>
    </row>
    <row r="42713" spans="22:22" x14ac:dyDescent="0.35">
      <c r="V42713" s="17"/>
    </row>
    <row r="42714" spans="22:22" x14ac:dyDescent="0.35">
      <c r="V42714" s="17"/>
    </row>
    <row r="42715" spans="22:22" x14ac:dyDescent="0.35">
      <c r="V42715" s="17"/>
    </row>
    <row r="42716" spans="22:22" x14ac:dyDescent="0.35">
      <c r="V42716" s="17"/>
    </row>
    <row r="42717" spans="22:22" x14ac:dyDescent="0.35">
      <c r="V42717" s="17"/>
    </row>
    <row r="42718" spans="22:22" x14ac:dyDescent="0.35">
      <c r="V42718" s="17"/>
    </row>
    <row r="42719" spans="22:22" x14ac:dyDescent="0.35">
      <c r="V42719" s="17"/>
    </row>
    <row r="42720" spans="22:22" x14ac:dyDescent="0.35">
      <c r="V42720" s="17"/>
    </row>
    <row r="42721" spans="22:22" x14ac:dyDescent="0.35">
      <c r="V42721" s="17"/>
    </row>
    <row r="42722" spans="22:22" x14ac:dyDescent="0.35">
      <c r="V42722" s="17"/>
    </row>
    <row r="42723" spans="22:22" x14ac:dyDescent="0.35">
      <c r="V42723" s="17"/>
    </row>
    <row r="42724" spans="22:22" x14ac:dyDescent="0.35">
      <c r="V42724" s="17"/>
    </row>
    <row r="42725" spans="22:22" x14ac:dyDescent="0.35">
      <c r="V42725" s="17"/>
    </row>
    <row r="42726" spans="22:22" x14ac:dyDescent="0.35">
      <c r="V42726" s="17"/>
    </row>
    <row r="42727" spans="22:22" x14ac:dyDescent="0.35">
      <c r="V42727" s="17"/>
    </row>
    <row r="42728" spans="22:22" x14ac:dyDescent="0.35">
      <c r="V42728" s="17"/>
    </row>
    <row r="42729" spans="22:22" x14ac:dyDescent="0.35">
      <c r="V42729" s="17"/>
    </row>
    <row r="42730" spans="22:22" x14ac:dyDescent="0.35">
      <c r="V42730" s="17"/>
    </row>
    <row r="42731" spans="22:22" x14ac:dyDescent="0.35">
      <c r="V42731" s="17"/>
    </row>
    <row r="42732" spans="22:22" x14ac:dyDescent="0.35">
      <c r="V42732" s="17"/>
    </row>
    <row r="42733" spans="22:22" x14ac:dyDescent="0.35">
      <c r="V42733" s="17"/>
    </row>
    <row r="42734" spans="22:22" x14ac:dyDescent="0.35">
      <c r="V42734" s="17"/>
    </row>
    <row r="42735" spans="22:22" x14ac:dyDescent="0.35">
      <c r="V42735" s="17"/>
    </row>
    <row r="42736" spans="22:22" x14ac:dyDescent="0.35">
      <c r="V42736" s="17"/>
    </row>
    <row r="42737" spans="22:22" x14ac:dyDescent="0.35">
      <c r="V42737" s="17"/>
    </row>
    <row r="42738" spans="22:22" x14ac:dyDescent="0.35">
      <c r="V42738" s="17"/>
    </row>
    <row r="42739" spans="22:22" x14ac:dyDescent="0.35">
      <c r="V42739" s="17"/>
    </row>
    <row r="42740" spans="22:22" x14ac:dyDescent="0.35">
      <c r="V42740" s="17"/>
    </row>
    <row r="42741" spans="22:22" x14ac:dyDescent="0.35">
      <c r="V42741" s="17"/>
    </row>
    <row r="42742" spans="22:22" x14ac:dyDescent="0.35">
      <c r="V42742" s="17"/>
    </row>
    <row r="42743" spans="22:22" x14ac:dyDescent="0.35">
      <c r="V42743" s="17"/>
    </row>
    <row r="42744" spans="22:22" x14ac:dyDescent="0.35">
      <c r="V42744" s="17"/>
    </row>
    <row r="42745" spans="22:22" x14ac:dyDescent="0.35">
      <c r="V42745" s="17"/>
    </row>
    <row r="42746" spans="22:22" x14ac:dyDescent="0.35">
      <c r="V42746" s="17"/>
    </row>
    <row r="42747" spans="22:22" x14ac:dyDescent="0.35">
      <c r="V42747" s="17"/>
    </row>
    <row r="42748" spans="22:22" x14ac:dyDescent="0.35">
      <c r="V42748" s="17"/>
    </row>
    <row r="42749" spans="22:22" x14ac:dyDescent="0.35">
      <c r="V42749" s="17"/>
    </row>
    <row r="42750" spans="22:22" x14ac:dyDescent="0.35">
      <c r="V42750" s="17"/>
    </row>
    <row r="42751" spans="22:22" x14ac:dyDescent="0.35">
      <c r="V42751" s="17"/>
    </row>
    <row r="42752" spans="22:22" x14ac:dyDescent="0.35">
      <c r="V42752" s="17"/>
    </row>
    <row r="42753" spans="22:22" x14ac:dyDescent="0.35">
      <c r="V42753" s="17"/>
    </row>
    <row r="42754" spans="22:22" x14ac:dyDescent="0.35">
      <c r="V42754" s="17"/>
    </row>
    <row r="42755" spans="22:22" x14ac:dyDescent="0.35">
      <c r="V42755" s="17"/>
    </row>
    <row r="42756" spans="22:22" x14ac:dyDescent="0.35">
      <c r="V42756" s="17"/>
    </row>
    <row r="42757" spans="22:22" x14ac:dyDescent="0.35">
      <c r="V42757" s="17"/>
    </row>
    <row r="42758" spans="22:22" x14ac:dyDescent="0.35">
      <c r="V42758" s="17"/>
    </row>
    <row r="42759" spans="22:22" x14ac:dyDescent="0.35">
      <c r="V42759" s="17"/>
    </row>
    <row r="42760" spans="22:22" x14ac:dyDescent="0.35">
      <c r="V42760" s="17"/>
    </row>
    <row r="42761" spans="22:22" x14ac:dyDescent="0.35">
      <c r="V42761" s="17"/>
    </row>
    <row r="42762" spans="22:22" x14ac:dyDescent="0.35">
      <c r="V42762" s="17"/>
    </row>
    <row r="42763" spans="22:22" x14ac:dyDescent="0.35">
      <c r="V42763" s="17"/>
    </row>
    <row r="42764" spans="22:22" x14ac:dyDescent="0.35">
      <c r="V42764" s="17"/>
    </row>
    <row r="42765" spans="22:22" x14ac:dyDescent="0.35">
      <c r="V42765" s="17"/>
    </row>
    <row r="42766" spans="22:22" x14ac:dyDescent="0.35">
      <c r="V42766" s="17"/>
    </row>
    <row r="42767" spans="22:22" x14ac:dyDescent="0.35">
      <c r="V42767" s="17"/>
    </row>
    <row r="42768" spans="22:22" x14ac:dyDescent="0.35">
      <c r="V42768" s="17"/>
    </row>
    <row r="42769" spans="22:22" x14ac:dyDescent="0.35">
      <c r="V42769" s="17"/>
    </row>
    <row r="42770" spans="22:22" x14ac:dyDescent="0.35">
      <c r="V42770" s="17"/>
    </row>
    <row r="42771" spans="22:22" x14ac:dyDescent="0.35">
      <c r="V42771" s="17"/>
    </row>
    <row r="42772" spans="22:22" x14ac:dyDescent="0.35">
      <c r="V42772" s="17"/>
    </row>
    <row r="42773" spans="22:22" x14ac:dyDescent="0.35">
      <c r="V42773" s="17"/>
    </row>
    <row r="42774" spans="22:22" x14ac:dyDescent="0.35">
      <c r="V42774" s="17"/>
    </row>
    <row r="42775" spans="22:22" x14ac:dyDescent="0.35">
      <c r="V42775" s="17"/>
    </row>
    <row r="42776" spans="22:22" x14ac:dyDescent="0.35">
      <c r="V42776" s="17"/>
    </row>
    <row r="42777" spans="22:22" x14ac:dyDescent="0.35">
      <c r="V42777" s="17"/>
    </row>
    <row r="42778" spans="22:22" x14ac:dyDescent="0.35">
      <c r="V42778" s="17"/>
    </row>
    <row r="42779" spans="22:22" x14ac:dyDescent="0.35">
      <c r="V42779" s="17"/>
    </row>
    <row r="42780" spans="22:22" x14ac:dyDescent="0.35">
      <c r="V42780" s="17"/>
    </row>
    <row r="42781" spans="22:22" x14ac:dyDescent="0.35">
      <c r="V42781" s="17"/>
    </row>
    <row r="42782" spans="22:22" x14ac:dyDescent="0.35">
      <c r="V42782" s="17"/>
    </row>
    <row r="42783" spans="22:22" x14ac:dyDescent="0.35">
      <c r="V42783" s="17"/>
    </row>
    <row r="42784" spans="22:22" x14ac:dyDescent="0.35">
      <c r="V42784" s="17"/>
    </row>
    <row r="42785" spans="22:22" x14ac:dyDescent="0.35">
      <c r="V42785" s="17"/>
    </row>
    <row r="42786" spans="22:22" x14ac:dyDescent="0.35">
      <c r="V42786" s="17"/>
    </row>
    <row r="42787" spans="22:22" x14ac:dyDescent="0.35">
      <c r="V42787" s="17"/>
    </row>
    <row r="42788" spans="22:22" x14ac:dyDescent="0.35">
      <c r="V42788" s="17"/>
    </row>
    <row r="42789" spans="22:22" x14ac:dyDescent="0.35">
      <c r="V42789" s="17"/>
    </row>
    <row r="42790" spans="22:22" x14ac:dyDescent="0.35">
      <c r="V42790" s="17"/>
    </row>
    <row r="42791" spans="22:22" x14ac:dyDescent="0.35">
      <c r="V42791" s="17"/>
    </row>
    <row r="42792" spans="22:22" x14ac:dyDescent="0.35">
      <c r="V42792" s="17"/>
    </row>
    <row r="42793" spans="22:22" x14ac:dyDescent="0.35">
      <c r="V42793" s="17"/>
    </row>
    <row r="42794" spans="22:22" x14ac:dyDescent="0.35">
      <c r="V42794" s="17"/>
    </row>
    <row r="42795" spans="22:22" x14ac:dyDescent="0.35">
      <c r="V42795" s="17"/>
    </row>
    <row r="42796" spans="22:22" x14ac:dyDescent="0.35">
      <c r="V42796" s="17"/>
    </row>
    <row r="42797" spans="22:22" x14ac:dyDescent="0.35">
      <c r="V42797" s="17"/>
    </row>
    <row r="42798" spans="22:22" x14ac:dyDescent="0.35">
      <c r="V42798" s="17"/>
    </row>
    <row r="42799" spans="22:22" x14ac:dyDescent="0.35">
      <c r="V42799" s="17"/>
    </row>
    <row r="42800" spans="22:22" x14ac:dyDescent="0.35">
      <c r="V42800" s="17"/>
    </row>
    <row r="42801" spans="22:22" x14ac:dyDescent="0.35">
      <c r="V42801" s="17"/>
    </row>
    <row r="42802" spans="22:22" x14ac:dyDescent="0.35">
      <c r="V42802" s="17"/>
    </row>
    <row r="42803" spans="22:22" x14ac:dyDescent="0.35">
      <c r="V42803" s="17"/>
    </row>
    <row r="42804" spans="22:22" x14ac:dyDescent="0.35">
      <c r="V42804" s="17"/>
    </row>
    <row r="42805" spans="22:22" x14ac:dyDescent="0.35">
      <c r="V42805" s="17"/>
    </row>
    <row r="42806" spans="22:22" x14ac:dyDescent="0.35">
      <c r="V42806" s="17"/>
    </row>
    <row r="42807" spans="22:22" x14ac:dyDescent="0.35">
      <c r="V42807" s="17"/>
    </row>
    <row r="42808" spans="22:22" x14ac:dyDescent="0.35">
      <c r="V42808" s="17"/>
    </row>
    <row r="42809" spans="22:22" x14ac:dyDescent="0.35">
      <c r="V42809" s="17"/>
    </row>
    <row r="42810" spans="22:22" x14ac:dyDescent="0.35">
      <c r="V42810" s="17"/>
    </row>
    <row r="42811" spans="22:22" x14ac:dyDescent="0.35">
      <c r="V42811" s="17"/>
    </row>
    <row r="42812" spans="22:22" x14ac:dyDescent="0.35">
      <c r="V42812" s="17"/>
    </row>
    <row r="42813" spans="22:22" x14ac:dyDescent="0.35">
      <c r="V42813" s="17"/>
    </row>
    <row r="42814" spans="22:22" x14ac:dyDescent="0.35">
      <c r="V42814" s="17"/>
    </row>
    <row r="42815" spans="22:22" x14ac:dyDescent="0.35">
      <c r="V42815" s="17"/>
    </row>
    <row r="42816" spans="22:22" x14ac:dyDescent="0.35">
      <c r="V42816" s="17"/>
    </row>
    <row r="42817" spans="22:22" x14ac:dyDescent="0.35">
      <c r="V42817" s="17"/>
    </row>
    <row r="42818" spans="22:22" x14ac:dyDescent="0.35">
      <c r="V42818" s="17"/>
    </row>
    <row r="42819" spans="22:22" x14ac:dyDescent="0.35">
      <c r="V42819" s="17"/>
    </row>
    <row r="42820" spans="22:22" x14ac:dyDescent="0.35">
      <c r="V42820" s="17"/>
    </row>
    <row r="42821" spans="22:22" x14ac:dyDescent="0.35">
      <c r="V42821" s="17"/>
    </row>
    <row r="42822" spans="22:22" x14ac:dyDescent="0.35">
      <c r="V42822" s="17"/>
    </row>
    <row r="42823" spans="22:22" x14ac:dyDescent="0.35">
      <c r="V42823" s="17"/>
    </row>
    <row r="42824" spans="22:22" x14ac:dyDescent="0.35">
      <c r="V42824" s="17"/>
    </row>
    <row r="42825" spans="22:22" x14ac:dyDescent="0.35">
      <c r="V42825" s="17"/>
    </row>
    <row r="42826" spans="22:22" x14ac:dyDescent="0.35">
      <c r="V42826" s="17"/>
    </row>
    <row r="42827" spans="22:22" x14ac:dyDescent="0.35">
      <c r="V42827" s="17"/>
    </row>
    <row r="42828" spans="22:22" x14ac:dyDescent="0.35">
      <c r="V42828" s="17"/>
    </row>
    <row r="42829" spans="22:22" x14ac:dyDescent="0.35">
      <c r="V42829" s="17"/>
    </row>
    <row r="42830" spans="22:22" x14ac:dyDescent="0.35">
      <c r="V42830" s="17"/>
    </row>
    <row r="42831" spans="22:22" x14ac:dyDescent="0.35">
      <c r="V42831" s="17"/>
    </row>
    <row r="42832" spans="22:22" x14ac:dyDescent="0.35">
      <c r="V42832" s="17"/>
    </row>
    <row r="42833" spans="22:22" x14ac:dyDescent="0.35">
      <c r="V42833" s="17"/>
    </row>
    <row r="42834" spans="22:22" x14ac:dyDescent="0.35">
      <c r="V42834" s="17"/>
    </row>
    <row r="42835" spans="22:22" x14ac:dyDescent="0.35">
      <c r="V42835" s="17"/>
    </row>
    <row r="42836" spans="22:22" x14ac:dyDescent="0.35">
      <c r="V42836" s="17"/>
    </row>
    <row r="42837" spans="22:22" x14ac:dyDescent="0.35">
      <c r="V42837" s="17"/>
    </row>
    <row r="42838" spans="22:22" x14ac:dyDescent="0.35">
      <c r="V42838" s="17"/>
    </row>
    <row r="42839" spans="22:22" x14ac:dyDescent="0.35">
      <c r="V42839" s="17"/>
    </row>
    <row r="42840" spans="22:22" x14ac:dyDescent="0.35">
      <c r="V42840" s="17"/>
    </row>
    <row r="42841" spans="22:22" x14ac:dyDescent="0.35">
      <c r="V42841" s="17"/>
    </row>
    <row r="42842" spans="22:22" x14ac:dyDescent="0.35">
      <c r="V42842" s="17"/>
    </row>
    <row r="42843" spans="22:22" x14ac:dyDescent="0.35">
      <c r="V42843" s="17"/>
    </row>
    <row r="42844" spans="22:22" x14ac:dyDescent="0.35">
      <c r="V42844" s="17"/>
    </row>
    <row r="42845" spans="22:22" x14ac:dyDescent="0.35">
      <c r="V42845" s="17"/>
    </row>
    <row r="42846" spans="22:22" x14ac:dyDescent="0.35">
      <c r="V42846" s="17"/>
    </row>
    <row r="42847" spans="22:22" x14ac:dyDescent="0.35">
      <c r="V42847" s="17"/>
    </row>
    <row r="42848" spans="22:22" x14ac:dyDescent="0.35">
      <c r="V42848" s="17"/>
    </row>
    <row r="42849" spans="22:22" x14ac:dyDescent="0.35">
      <c r="V42849" s="17"/>
    </row>
    <row r="42850" spans="22:22" x14ac:dyDescent="0.35">
      <c r="V42850" s="17"/>
    </row>
    <row r="42851" spans="22:22" x14ac:dyDescent="0.35">
      <c r="V42851" s="17"/>
    </row>
    <row r="42852" spans="22:22" x14ac:dyDescent="0.35">
      <c r="V42852" s="17"/>
    </row>
    <row r="42853" spans="22:22" x14ac:dyDescent="0.35">
      <c r="V42853" s="17"/>
    </row>
    <row r="42854" spans="22:22" x14ac:dyDescent="0.35">
      <c r="V42854" s="17"/>
    </row>
    <row r="42855" spans="22:22" x14ac:dyDescent="0.35">
      <c r="V42855" s="17"/>
    </row>
    <row r="42856" spans="22:22" x14ac:dyDescent="0.35">
      <c r="V42856" s="17"/>
    </row>
    <row r="42857" spans="22:22" x14ac:dyDescent="0.35">
      <c r="V42857" s="17"/>
    </row>
    <row r="42858" spans="22:22" x14ac:dyDescent="0.35">
      <c r="V42858" s="17"/>
    </row>
    <row r="42859" spans="22:22" x14ac:dyDescent="0.35">
      <c r="V42859" s="17"/>
    </row>
    <row r="42860" spans="22:22" x14ac:dyDescent="0.35">
      <c r="V42860" s="17"/>
    </row>
    <row r="42861" spans="22:22" x14ac:dyDescent="0.35">
      <c r="V42861" s="17"/>
    </row>
    <row r="42862" spans="22:22" x14ac:dyDescent="0.35">
      <c r="V42862" s="17"/>
    </row>
    <row r="42863" spans="22:22" x14ac:dyDescent="0.35">
      <c r="V42863" s="17"/>
    </row>
    <row r="42864" spans="22:22" x14ac:dyDescent="0.35">
      <c r="V42864" s="17"/>
    </row>
    <row r="42865" spans="22:22" x14ac:dyDescent="0.35">
      <c r="V42865" s="17"/>
    </row>
    <row r="42866" spans="22:22" x14ac:dyDescent="0.35">
      <c r="V42866" s="17"/>
    </row>
    <row r="42867" spans="22:22" x14ac:dyDescent="0.35">
      <c r="V42867" s="17"/>
    </row>
    <row r="42868" spans="22:22" x14ac:dyDescent="0.35">
      <c r="V42868" s="17"/>
    </row>
    <row r="42869" spans="22:22" x14ac:dyDescent="0.35">
      <c r="V42869" s="17"/>
    </row>
    <row r="42870" spans="22:22" x14ac:dyDescent="0.35">
      <c r="V42870" s="17"/>
    </row>
    <row r="42871" spans="22:22" x14ac:dyDescent="0.35">
      <c r="V42871" s="17"/>
    </row>
    <row r="42872" spans="22:22" x14ac:dyDescent="0.35">
      <c r="V42872" s="17"/>
    </row>
    <row r="42873" spans="22:22" x14ac:dyDescent="0.35">
      <c r="V42873" s="17"/>
    </row>
    <row r="42874" spans="22:22" x14ac:dyDescent="0.35">
      <c r="V42874" s="17"/>
    </row>
    <row r="42875" spans="22:22" x14ac:dyDescent="0.35">
      <c r="V42875" s="17"/>
    </row>
    <row r="42876" spans="22:22" x14ac:dyDescent="0.35">
      <c r="V42876" s="17"/>
    </row>
    <row r="42877" spans="22:22" x14ac:dyDescent="0.35">
      <c r="V42877" s="17"/>
    </row>
    <row r="42878" spans="22:22" x14ac:dyDescent="0.35">
      <c r="V42878" s="17"/>
    </row>
    <row r="42879" spans="22:22" x14ac:dyDescent="0.35">
      <c r="V42879" s="17"/>
    </row>
    <row r="42880" spans="22:22" x14ac:dyDescent="0.35">
      <c r="V42880" s="17"/>
    </row>
    <row r="42881" spans="22:22" x14ac:dyDescent="0.35">
      <c r="V42881" s="17"/>
    </row>
    <row r="42882" spans="22:22" x14ac:dyDescent="0.35">
      <c r="V42882" s="17"/>
    </row>
    <row r="42883" spans="22:22" x14ac:dyDescent="0.35">
      <c r="V42883" s="17"/>
    </row>
    <row r="42884" spans="22:22" x14ac:dyDescent="0.35">
      <c r="V42884" s="17"/>
    </row>
    <row r="42885" spans="22:22" x14ac:dyDescent="0.35">
      <c r="V42885" s="17"/>
    </row>
    <row r="42886" spans="22:22" x14ac:dyDescent="0.35">
      <c r="V42886" s="17"/>
    </row>
    <row r="42887" spans="22:22" x14ac:dyDescent="0.35">
      <c r="V42887" s="17"/>
    </row>
    <row r="42888" spans="22:22" x14ac:dyDescent="0.35">
      <c r="V42888" s="17"/>
    </row>
    <row r="42889" spans="22:22" x14ac:dyDescent="0.35">
      <c r="V42889" s="17"/>
    </row>
    <row r="42890" spans="22:22" x14ac:dyDescent="0.35">
      <c r="V42890" s="17"/>
    </row>
    <row r="42891" spans="22:22" x14ac:dyDescent="0.35">
      <c r="V42891" s="17"/>
    </row>
    <row r="42892" spans="22:22" x14ac:dyDescent="0.35">
      <c r="V42892" s="17"/>
    </row>
    <row r="42893" spans="22:22" x14ac:dyDescent="0.35">
      <c r="V42893" s="17"/>
    </row>
    <row r="42894" spans="22:22" x14ac:dyDescent="0.35">
      <c r="V42894" s="17"/>
    </row>
    <row r="42895" spans="22:22" x14ac:dyDescent="0.35">
      <c r="V42895" s="17"/>
    </row>
    <row r="42896" spans="22:22" x14ac:dyDescent="0.35">
      <c r="V42896" s="17"/>
    </row>
    <row r="42897" spans="22:22" x14ac:dyDescent="0.35">
      <c r="V42897" s="17"/>
    </row>
    <row r="42898" spans="22:22" x14ac:dyDescent="0.35">
      <c r="V42898" s="17"/>
    </row>
    <row r="42899" spans="22:22" x14ac:dyDescent="0.35">
      <c r="V42899" s="17"/>
    </row>
    <row r="42900" spans="22:22" x14ac:dyDescent="0.35">
      <c r="V42900" s="17"/>
    </row>
    <row r="42901" spans="22:22" x14ac:dyDescent="0.35">
      <c r="V42901" s="17"/>
    </row>
    <row r="42902" spans="22:22" x14ac:dyDescent="0.35">
      <c r="V42902" s="17"/>
    </row>
    <row r="42903" spans="22:22" x14ac:dyDescent="0.35">
      <c r="V42903" s="17"/>
    </row>
    <row r="42904" spans="22:22" x14ac:dyDescent="0.35">
      <c r="V42904" s="17"/>
    </row>
    <row r="42905" spans="22:22" x14ac:dyDescent="0.35">
      <c r="V42905" s="17"/>
    </row>
    <row r="42906" spans="22:22" x14ac:dyDescent="0.35">
      <c r="V42906" s="17"/>
    </row>
    <row r="42907" spans="22:22" x14ac:dyDescent="0.35">
      <c r="V42907" s="17"/>
    </row>
    <row r="42908" spans="22:22" x14ac:dyDescent="0.35">
      <c r="V42908" s="17"/>
    </row>
    <row r="42909" spans="22:22" x14ac:dyDescent="0.35">
      <c r="V42909" s="17"/>
    </row>
    <row r="42910" spans="22:22" x14ac:dyDescent="0.35">
      <c r="V42910" s="17"/>
    </row>
    <row r="42911" spans="22:22" x14ac:dyDescent="0.35">
      <c r="V42911" s="17"/>
    </row>
    <row r="42912" spans="22:22" x14ac:dyDescent="0.35">
      <c r="V42912" s="17"/>
    </row>
    <row r="42913" spans="22:22" x14ac:dyDescent="0.35">
      <c r="V42913" s="17"/>
    </row>
    <row r="42914" spans="22:22" x14ac:dyDescent="0.35">
      <c r="V42914" s="17"/>
    </row>
    <row r="42915" spans="22:22" x14ac:dyDescent="0.35">
      <c r="V42915" s="17"/>
    </row>
    <row r="42916" spans="22:22" x14ac:dyDescent="0.35">
      <c r="V42916" s="17"/>
    </row>
    <row r="42917" spans="22:22" x14ac:dyDescent="0.35">
      <c r="V42917" s="17"/>
    </row>
    <row r="42918" spans="22:22" x14ac:dyDescent="0.35">
      <c r="V42918" s="17"/>
    </row>
    <row r="42919" spans="22:22" x14ac:dyDescent="0.35">
      <c r="V42919" s="17"/>
    </row>
    <row r="42920" spans="22:22" x14ac:dyDescent="0.35">
      <c r="V42920" s="17"/>
    </row>
    <row r="42921" spans="22:22" x14ac:dyDescent="0.35">
      <c r="V42921" s="17"/>
    </row>
    <row r="42922" spans="22:22" x14ac:dyDescent="0.35">
      <c r="V42922" s="17"/>
    </row>
    <row r="42923" spans="22:22" x14ac:dyDescent="0.35">
      <c r="V42923" s="17"/>
    </row>
    <row r="42924" spans="22:22" x14ac:dyDescent="0.35">
      <c r="V42924" s="17"/>
    </row>
    <row r="42925" spans="22:22" x14ac:dyDescent="0.35">
      <c r="V42925" s="17"/>
    </row>
    <row r="42926" spans="22:22" x14ac:dyDescent="0.35">
      <c r="V42926" s="17"/>
    </row>
    <row r="42927" spans="22:22" x14ac:dyDescent="0.35">
      <c r="V42927" s="17"/>
    </row>
    <row r="42928" spans="22:22" x14ac:dyDescent="0.35">
      <c r="V42928" s="17"/>
    </row>
    <row r="42929" spans="22:22" x14ac:dyDescent="0.35">
      <c r="V42929" s="17"/>
    </row>
    <row r="42930" spans="22:22" x14ac:dyDescent="0.35">
      <c r="V42930" s="17"/>
    </row>
    <row r="42931" spans="22:22" x14ac:dyDescent="0.35">
      <c r="V42931" s="17"/>
    </row>
    <row r="42932" spans="22:22" x14ac:dyDescent="0.35">
      <c r="V42932" s="17"/>
    </row>
    <row r="42933" spans="22:22" x14ac:dyDescent="0.35">
      <c r="V42933" s="17"/>
    </row>
    <row r="42934" spans="22:22" x14ac:dyDescent="0.35">
      <c r="V42934" s="17"/>
    </row>
    <row r="42935" spans="22:22" x14ac:dyDescent="0.35">
      <c r="V42935" s="17"/>
    </row>
    <row r="42936" spans="22:22" x14ac:dyDescent="0.35">
      <c r="V42936" s="17"/>
    </row>
    <row r="42937" spans="22:22" x14ac:dyDescent="0.35">
      <c r="V42937" s="17"/>
    </row>
    <row r="42938" spans="22:22" x14ac:dyDescent="0.35">
      <c r="V42938" s="17"/>
    </row>
    <row r="42939" spans="22:22" x14ac:dyDescent="0.35">
      <c r="V42939" s="17"/>
    </row>
    <row r="42940" spans="22:22" x14ac:dyDescent="0.35">
      <c r="V42940" s="17"/>
    </row>
    <row r="42941" spans="22:22" x14ac:dyDescent="0.35">
      <c r="V42941" s="17"/>
    </row>
    <row r="42942" spans="22:22" x14ac:dyDescent="0.35">
      <c r="V42942" s="17"/>
    </row>
    <row r="42943" spans="22:22" x14ac:dyDescent="0.35">
      <c r="V42943" s="17"/>
    </row>
    <row r="42944" spans="22:22" x14ac:dyDescent="0.35">
      <c r="V42944" s="17"/>
    </row>
    <row r="42945" spans="22:22" x14ac:dyDescent="0.35">
      <c r="V42945" s="17"/>
    </row>
    <row r="42946" spans="22:22" x14ac:dyDescent="0.35">
      <c r="V42946" s="17"/>
    </row>
    <row r="42947" spans="22:22" x14ac:dyDescent="0.35">
      <c r="V42947" s="17"/>
    </row>
    <row r="42948" spans="22:22" x14ac:dyDescent="0.35">
      <c r="V42948" s="17"/>
    </row>
    <row r="42949" spans="22:22" x14ac:dyDescent="0.35">
      <c r="V42949" s="17"/>
    </row>
    <row r="42950" spans="22:22" x14ac:dyDescent="0.35">
      <c r="V42950" s="17"/>
    </row>
    <row r="42951" spans="22:22" x14ac:dyDescent="0.35">
      <c r="V42951" s="17"/>
    </row>
    <row r="42952" spans="22:22" x14ac:dyDescent="0.35">
      <c r="V42952" s="17"/>
    </row>
    <row r="42953" spans="22:22" x14ac:dyDescent="0.35">
      <c r="V42953" s="17"/>
    </row>
    <row r="42954" spans="22:22" x14ac:dyDescent="0.35">
      <c r="V42954" s="17"/>
    </row>
    <row r="42955" spans="22:22" x14ac:dyDescent="0.35">
      <c r="V42955" s="17"/>
    </row>
    <row r="42956" spans="22:22" x14ac:dyDescent="0.35">
      <c r="V42956" s="17"/>
    </row>
    <row r="42957" spans="22:22" x14ac:dyDescent="0.35">
      <c r="V42957" s="17"/>
    </row>
    <row r="42958" spans="22:22" x14ac:dyDescent="0.35">
      <c r="V42958" s="17"/>
    </row>
    <row r="42959" spans="22:22" x14ac:dyDescent="0.35">
      <c r="V42959" s="17"/>
    </row>
    <row r="42960" spans="22:22" x14ac:dyDescent="0.35">
      <c r="V42960" s="17"/>
    </row>
    <row r="42961" spans="22:22" x14ac:dyDescent="0.35">
      <c r="V42961" s="17"/>
    </row>
    <row r="42962" spans="22:22" x14ac:dyDescent="0.35">
      <c r="V42962" s="17"/>
    </row>
    <row r="42963" spans="22:22" x14ac:dyDescent="0.35">
      <c r="V42963" s="17"/>
    </row>
    <row r="42964" spans="22:22" x14ac:dyDescent="0.35">
      <c r="V42964" s="17"/>
    </row>
    <row r="42965" spans="22:22" x14ac:dyDescent="0.35">
      <c r="V42965" s="17"/>
    </row>
    <row r="42966" spans="22:22" x14ac:dyDescent="0.35">
      <c r="V42966" s="17"/>
    </row>
    <row r="42967" spans="22:22" x14ac:dyDescent="0.35">
      <c r="V42967" s="17"/>
    </row>
    <row r="42968" spans="22:22" x14ac:dyDescent="0.35">
      <c r="V42968" s="17"/>
    </row>
    <row r="42969" spans="22:22" x14ac:dyDescent="0.35">
      <c r="V42969" s="17"/>
    </row>
    <row r="42970" spans="22:22" x14ac:dyDescent="0.35">
      <c r="V42970" s="17"/>
    </row>
    <row r="42971" spans="22:22" x14ac:dyDescent="0.35">
      <c r="V42971" s="17"/>
    </row>
    <row r="42972" spans="22:22" x14ac:dyDescent="0.35">
      <c r="V42972" s="17"/>
    </row>
    <row r="42973" spans="22:22" x14ac:dyDescent="0.35">
      <c r="V42973" s="17"/>
    </row>
    <row r="42974" spans="22:22" x14ac:dyDescent="0.35">
      <c r="V42974" s="17"/>
    </row>
    <row r="42975" spans="22:22" x14ac:dyDescent="0.35">
      <c r="V42975" s="17"/>
    </row>
    <row r="42976" spans="22:22" x14ac:dyDescent="0.35">
      <c r="V42976" s="17"/>
    </row>
    <row r="42977" spans="22:22" x14ac:dyDescent="0.35">
      <c r="V42977" s="17"/>
    </row>
    <row r="42978" spans="22:22" x14ac:dyDescent="0.35">
      <c r="V42978" s="17"/>
    </row>
    <row r="42979" spans="22:22" x14ac:dyDescent="0.35">
      <c r="V42979" s="17"/>
    </row>
    <row r="42980" spans="22:22" x14ac:dyDescent="0.35">
      <c r="V42980" s="17"/>
    </row>
    <row r="42981" spans="22:22" x14ac:dyDescent="0.35">
      <c r="V42981" s="17"/>
    </row>
    <row r="42982" spans="22:22" x14ac:dyDescent="0.35">
      <c r="V42982" s="17"/>
    </row>
    <row r="42983" spans="22:22" x14ac:dyDescent="0.35">
      <c r="V42983" s="17"/>
    </row>
    <row r="42984" spans="22:22" x14ac:dyDescent="0.35">
      <c r="V42984" s="17"/>
    </row>
    <row r="42985" spans="22:22" x14ac:dyDescent="0.35">
      <c r="V42985" s="17"/>
    </row>
    <row r="42986" spans="22:22" x14ac:dyDescent="0.35">
      <c r="V42986" s="17"/>
    </row>
    <row r="42987" spans="22:22" x14ac:dyDescent="0.35">
      <c r="V42987" s="17"/>
    </row>
    <row r="42988" spans="22:22" x14ac:dyDescent="0.35">
      <c r="V42988" s="17"/>
    </row>
    <row r="42989" spans="22:22" x14ac:dyDescent="0.35">
      <c r="V42989" s="17"/>
    </row>
    <row r="42990" spans="22:22" x14ac:dyDescent="0.35">
      <c r="V42990" s="17"/>
    </row>
    <row r="42991" spans="22:22" x14ac:dyDescent="0.35">
      <c r="V42991" s="17"/>
    </row>
    <row r="42992" spans="22:22" x14ac:dyDescent="0.35">
      <c r="V42992" s="17"/>
    </row>
    <row r="42993" spans="22:22" x14ac:dyDescent="0.35">
      <c r="V42993" s="17"/>
    </row>
    <row r="42994" spans="22:22" x14ac:dyDescent="0.35">
      <c r="V42994" s="17"/>
    </row>
    <row r="42995" spans="22:22" x14ac:dyDescent="0.35">
      <c r="V42995" s="17"/>
    </row>
    <row r="42996" spans="22:22" x14ac:dyDescent="0.35">
      <c r="V42996" s="17"/>
    </row>
    <row r="42997" spans="22:22" x14ac:dyDescent="0.35">
      <c r="V42997" s="17"/>
    </row>
    <row r="42998" spans="22:22" x14ac:dyDescent="0.35">
      <c r="V42998" s="17"/>
    </row>
    <row r="42999" spans="22:22" x14ac:dyDescent="0.35">
      <c r="V42999" s="17"/>
    </row>
    <row r="43000" spans="22:22" x14ac:dyDescent="0.35">
      <c r="V43000" s="17"/>
    </row>
    <row r="43001" spans="22:22" x14ac:dyDescent="0.35">
      <c r="V43001" s="17"/>
    </row>
    <row r="43002" spans="22:22" x14ac:dyDescent="0.35">
      <c r="V43002" s="17"/>
    </row>
    <row r="43003" spans="22:22" x14ac:dyDescent="0.35">
      <c r="V43003" s="17"/>
    </row>
    <row r="43004" spans="22:22" x14ac:dyDescent="0.35">
      <c r="V43004" s="17"/>
    </row>
    <row r="43005" spans="22:22" x14ac:dyDescent="0.35">
      <c r="V43005" s="17"/>
    </row>
    <row r="43006" spans="22:22" x14ac:dyDescent="0.35">
      <c r="V43006" s="17"/>
    </row>
    <row r="43007" spans="22:22" x14ac:dyDescent="0.35">
      <c r="V43007" s="17"/>
    </row>
    <row r="43008" spans="22:22" x14ac:dyDescent="0.35">
      <c r="V43008" s="17"/>
    </row>
    <row r="43009" spans="22:22" x14ac:dyDescent="0.35">
      <c r="V43009" s="17"/>
    </row>
    <row r="43010" spans="22:22" x14ac:dyDescent="0.35">
      <c r="V43010" s="17"/>
    </row>
    <row r="43011" spans="22:22" x14ac:dyDescent="0.35">
      <c r="V43011" s="17"/>
    </row>
    <row r="43012" spans="22:22" x14ac:dyDescent="0.35">
      <c r="V43012" s="17"/>
    </row>
    <row r="43013" spans="22:22" x14ac:dyDescent="0.35">
      <c r="V43013" s="17"/>
    </row>
    <row r="43014" spans="22:22" x14ac:dyDescent="0.35">
      <c r="V43014" s="17"/>
    </row>
    <row r="43015" spans="22:22" x14ac:dyDescent="0.35">
      <c r="V43015" s="17"/>
    </row>
    <row r="43016" spans="22:22" x14ac:dyDescent="0.35">
      <c r="V43016" s="17"/>
    </row>
    <row r="43017" spans="22:22" x14ac:dyDescent="0.35">
      <c r="V43017" s="17"/>
    </row>
    <row r="43018" spans="22:22" x14ac:dyDescent="0.35">
      <c r="V43018" s="17"/>
    </row>
    <row r="43019" spans="22:22" x14ac:dyDescent="0.35">
      <c r="V43019" s="17"/>
    </row>
    <row r="43020" spans="22:22" x14ac:dyDescent="0.35">
      <c r="V43020" s="17"/>
    </row>
    <row r="43021" spans="22:22" x14ac:dyDescent="0.35">
      <c r="V43021" s="17"/>
    </row>
    <row r="43022" spans="22:22" x14ac:dyDescent="0.35">
      <c r="V43022" s="17"/>
    </row>
    <row r="43023" spans="22:22" x14ac:dyDescent="0.35">
      <c r="V43023" s="17"/>
    </row>
    <row r="43024" spans="22:22" x14ac:dyDescent="0.35">
      <c r="V43024" s="17"/>
    </row>
    <row r="43025" spans="22:22" x14ac:dyDescent="0.35">
      <c r="V43025" s="17"/>
    </row>
    <row r="43026" spans="22:22" x14ac:dyDescent="0.35">
      <c r="V43026" s="17"/>
    </row>
    <row r="43027" spans="22:22" x14ac:dyDescent="0.35">
      <c r="V43027" s="17"/>
    </row>
    <row r="43028" spans="22:22" x14ac:dyDescent="0.35">
      <c r="V43028" s="17"/>
    </row>
    <row r="43029" spans="22:22" x14ac:dyDescent="0.35">
      <c r="V43029" s="17"/>
    </row>
    <row r="43030" spans="22:22" x14ac:dyDescent="0.35">
      <c r="V43030" s="17"/>
    </row>
    <row r="43031" spans="22:22" x14ac:dyDescent="0.35">
      <c r="V43031" s="17"/>
    </row>
    <row r="43032" spans="22:22" x14ac:dyDescent="0.35">
      <c r="V43032" s="17"/>
    </row>
    <row r="43033" spans="22:22" x14ac:dyDescent="0.35">
      <c r="V43033" s="17"/>
    </row>
    <row r="43034" spans="22:22" x14ac:dyDescent="0.35">
      <c r="V43034" s="17"/>
    </row>
    <row r="43035" spans="22:22" x14ac:dyDescent="0.35">
      <c r="V43035" s="17"/>
    </row>
    <row r="43036" spans="22:22" x14ac:dyDescent="0.35">
      <c r="V43036" s="17"/>
    </row>
    <row r="43037" spans="22:22" x14ac:dyDescent="0.35">
      <c r="V43037" s="17"/>
    </row>
    <row r="43038" spans="22:22" x14ac:dyDescent="0.35">
      <c r="V43038" s="17"/>
    </row>
    <row r="43039" spans="22:22" x14ac:dyDescent="0.35">
      <c r="V43039" s="17"/>
    </row>
    <row r="43040" spans="22:22" x14ac:dyDescent="0.35">
      <c r="V43040" s="17"/>
    </row>
    <row r="43041" spans="22:22" x14ac:dyDescent="0.35">
      <c r="V43041" s="17"/>
    </row>
    <row r="43042" spans="22:22" x14ac:dyDescent="0.35">
      <c r="V43042" s="17"/>
    </row>
    <row r="43043" spans="22:22" x14ac:dyDescent="0.35">
      <c r="V43043" s="17"/>
    </row>
    <row r="43044" spans="22:22" x14ac:dyDescent="0.35">
      <c r="V43044" s="17"/>
    </row>
    <row r="43045" spans="22:22" x14ac:dyDescent="0.35">
      <c r="V43045" s="17"/>
    </row>
    <row r="43046" spans="22:22" x14ac:dyDescent="0.35">
      <c r="V43046" s="17"/>
    </row>
    <row r="43047" spans="22:22" x14ac:dyDescent="0.35">
      <c r="V43047" s="17"/>
    </row>
    <row r="43048" spans="22:22" x14ac:dyDescent="0.35">
      <c r="V43048" s="17"/>
    </row>
    <row r="43049" spans="22:22" x14ac:dyDescent="0.35">
      <c r="V43049" s="17"/>
    </row>
    <row r="43050" spans="22:22" x14ac:dyDescent="0.35">
      <c r="V43050" s="17"/>
    </row>
    <row r="43051" spans="22:22" x14ac:dyDescent="0.35">
      <c r="V43051" s="17"/>
    </row>
    <row r="43052" spans="22:22" x14ac:dyDescent="0.35">
      <c r="V43052" s="17"/>
    </row>
    <row r="43053" spans="22:22" x14ac:dyDescent="0.35">
      <c r="V43053" s="17"/>
    </row>
    <row r="43054" spans="22:22" x14ac:dyDescent="0.35">
      <c r="V43054" s="17"/>
    </row>
    <row r="43055" spans="22:22" x14ac:dyDescent="0.35">
      <c r="V43055" s="17"/>
    </row>
    <row r="43056" spans="22:22" x14ac:dyDescent="0.35">
      <c r="V43056" s="17"/>
    </row>
    <row r="43057" spans="22:22" x14ac:dyDescent="0.35">
      <c r="V43057" s="17"/>
    </row>
    <row r="43058" spans="22:22" x14ac:dyDescent="0.35">
      <c r="V43058" s="17"/>
    </row>
    <row r="43059" spans="22:22" x14ac:dyDescent="0.35">
      <c r="V43059" s="17"/>
    </row>
    <row r="43060" spans="22:22" x14ac:dyDescent="0.35">
      <c r="V43060" s="17"/>
    </row>
    <row r="43061" spans="22:22" x14ac:dyDescent="0.35">
      <c r="V43061" s="17"/>
    </row>
    <row r="43062" spans="22:22" x14ac:dyDescent="0.35">
      <c r="V43062" s="17"/>
    </row>
    <row r="43063" spans="22:22" x14ac:dyDescent="0.35">
      <c r="V43063" s="17"/>
    </row>
    <row r="43064" spans="22:22" x14ac:dyDescent="0.35">
      <c r="V43064" s="17"/>
    </row>
    <row r="43065" spans="22:22" x14ac:dyDescent="0.35">
      <c r="V43065" s="17"/>
    </row>
    <row r="43066" spans="22:22" x14ac:dyDescent="0.35">
      <c r="V43066" s="17"/>
    </row>
    <row r="43067" spans="22:22" x14ac:dyDescent="0.35">
      <c r="V43067" s="17"/>
    </row>
    <row r="43068" spans="22:22" x14ac:dyDescent="0.35">
      <c r="V43068" s="17"/>
    </row>
    <row r="43069" spans="22:22" x14ac:dyDescent="0.35">
      <c r="V43069" s="17"/>
    </row>
    <row r="43070" spans="22:22" x14ac:dyDescent="0.35">
      <c r="V43070" s="17"/>
    </row>
    <row r="43071" spans="22:22" x14ac:dyDescent="0.35">
      <c r="V43071" s="17"/>
    </row>
    <row r="43072" spans="22:22" x14ac:dyDescent="0.35">
      <c r="V43072" s="17"/>
    </row>
    <row r="43073" spans="22:22" x14ac:dyDescent="0.35">
      <c r="V43073" s="17"/>
    </row>
    <row r="43074" spans="22:22" x14ac:dyDescent="0.35">
      <c r="V43074" s="17"/>
    </row>
    <row r="43075" spans="22:22" x14ac:dyDescent="0.35">
      <c r="V43075" s="17"/>
    </row>
    <row r="43076" spans="22:22" x14ac:dyDescent="0.35">
      <c r="V43076" s="17"/>
    </row>
    <row r="43077" spans="22:22" x14ac:dyDescent="0.35">
      <c r="V43077" s="17"/>
    </row>
    <row r="43078" spans="22:22" x14ac:dyDescent="0.35">
      <c r="V43078" s="17"/>
    </row>
    <row r="43079" spans="22:22" x14ac:dyDescent="0.35">
      <c r="V43079" s="17"/>
    </row>
    <row r="43080" spans="22:22" x14ac:dyDescent="0.35">
      <c r="V43080" s="17"/>
    </row>
    <row r="43081" spans="22:22" x14ac:dyDescent="0.35">
      <c r="V43081" s="17"/>
    </row>
    <row r="43082" spans="22:22" x14ac:dyDescent="0.35">
      <c r="V43082" s="17"/>
    </row>
    <row r="43083" spans="22:22" x14ac:dyDescent="0.35">
      <c r="V43083" s="17"/>
    </row>
    <row r="43084" spans="22:22" x14ac:dyDescent="0.35">
      <c r="V43084" s="17"/>
    </row>
    <row r="43085" spans="22:22" x14ac:dyDescent="0.35">
      <c r="V43085" s="17"/>
    </row>
    <row r="43086" spans="22:22" x14ac:dyDescent="0.35">
      <c r="V43086" s="17"/>
    </row>
    <row r="43087" spans="22:22" x14ac:dyDescent="0.35">
      <c r="V43087" s="17"/>
    </row>
    <row r="43088" spans="22:22" x14ac:dyDescent="0.35">
      <c r="V43088" s="17"/>
    </row>
    <row r="43089" spans="22:22" x14ac:dyDescent="0.35">
      <c r="V43089" s="17"/>
    </row>
    <row r="43090" spans="22:22" x14ac:dyDescent="0.35">
      <c r="V43090" s="17"/>
    </row>
    <row r="43091" spans="22:22" x14ac:dyDescent="0.35">
      <c r="V43091" s="17"/>
    </row>
    <row r="43092" spans="22:22" x14ac:dyDescent="0.35">
      <c r="V43092" s="17"/>
    </row>
    <row r="43093" spans="22:22" x14ac:dyDescent="0.35">
      <c r="V43093" s="17"/>
    </row>
    <row r="43094" spans="22:22" x14ac:dyDescent="0.35">
      <c r="V43094" s="17"/>
    </row>
    <row r="43095" spans="22:22" x14ac:dyDescent="0.35">
      <c r="V43095" s="17"/>
    </row>
    <row r="43096" spans="22:22" x14ac:dyDescent="0.35">
      <c r="V43096" s="17"/>
    </row>
    <row r="43097" spans="22:22" x14ac:dyDescent="0.35">
      <c r="V43097" s="17"/>
    </row>
    <row r="43098" spans="22:22" x14ac:dyDescent="0.35">
      <c r="V43098" s="17"/>
    </row>
    <row r="43099" spans="22:22" x14ac:dyDescent="0.35">
      <c r="V43099" s="17"/>
    </row>
    <row r="43100" spans="22:22" x14ac:dyDescent="0.35">
      <c r="V43100" s="17"/>
    </row>
    <row r="43101" spans="22:22" x14ac:dyDescent="0.35">
      <c r="V43101" s="17"/>
    </row>
    <row r="43102" spans="22:22" x14ac:dyDescent="0.35">
      <c r="V43102" s="17"/>
    </row>
    <row r="43103" spans="22:22" x14ac:dyDescent="0.35">
      <c r="V43103" s="17"/>
    </row>
    <row r="43104" spans="22:22" x14ac:dyDescent="0.35">
      <c r="V43104" s="17"/>
    </row>
    <row r="43105" spans="22:22" x14ac:dyDescent="0.35">
      <c r="V43105" s="17"/>
    </row>
    <row r="43106" spans="22:22" x14ac:dyDescent="0.35">
      <c r="V43106" s="17"/>
    </row>
    <row r="43107" spans="22:22" x14ac:dyDescent="0.35">
      <c r="V43107" s="17"/>
    </row>
    <row r="43108" spans="22:22" x14ac:dyDescent="0.35">
      <c r="V43108" s="17"/>
    </row>
    <row r="43109" spans="22:22" x14ac:dyDescent="0.35">
      <c r="V43109" s="17"/>
    </row>
    <row r="43110" spans="22:22" x14ac:dyDescent="0.35">
      <c r="V43110" s="17"/>
    </row>
    <row r="43111" spans="22:22" x14ac:dyDescent="0.35">
      <c r="V43111" s="17"/>
    </row>
    <row r="43112" spans="22:22" x14ac:dyDescent="0.35">
      <c r="V43112" s="17"/>
    </row>
    <row r="43113" spans="22:22" x14ac:dyDescent="0.35">
      <c r="V43113" s="17"/>
    </row>
    <row r="43114" spans="22:22" x14ac:dyDescent="0.35">
      <c r="V43114" s="17"/>
    </row>
    <row r="43115" spans="22:22" x14ac:dyDescent="0.35">
      <c r="V43115" s="17"/>
    </row>
    <row r="43116" spans="22:22" x14ac:dyDescent="0.35">
      <c r="V43116" s="17"/>
    </row>
    <row r="43117" spans="22:22" x14ac:dyDescent="0.35">
      <c r="V43117" s="17"/>
    </row>
    <row r="43118" spans="22:22" x14ac:dyDescent="0.35">
      <c r="V43118" s="17"/>
    </row>
    <row r="43119" spans="22:22" x14ac:dyDescent="0.35">
      <c r="V43119" s="17"/>
    </row>
    <row r="43120" spans="22:22" x14ac:dyDescent="0.35">
      <c r="V43120" s="17"/>
    </row>
    <row r="43121" spans="22:22" x14ac:dyDescent="0.35">
      <c r="V43121" s="17"/>
    </row>
    <row r="43122" spans="22:22" x14ac:dyDescent="0.35">
      <c r="V43122" s="17"/>
    </row>
    <row r="43123" spans="22:22" x14ac:dyDescent="0.35">
      <c r="V43123" s="17"/>
    </row>
    <row r="43124" spans="22:22" x14ac:dyDescent="0.35">
      <c r="V43124" s="17"/>
    </row>
    <row r="43125" spans="22:22" x14ac:dyDescent="0.35">
      <c r="V43125" s="17"/>
    </row>
    <row r="43126" spans="22:22" x14ac:dyDescent="0.35">
      <c r="V43126" s="17"/>
    </row>
    <row r="43127" spans="22:22" x14ac:dyDescent="0.35">
      <c r="V43127" s="17"/>
    </row>
    <row r="43128" spans="22:22" x14ac:dyDescent="0.35">
      <c r="V43128" s="17"/>
    </row>
    <row r="43129" spans="22:22" x14ac:dyDescent="0.35">
      <c r="V43129" s="17"/>
    </row>
    <row r="43130" spans="22:22" x14ac:dyDescent="0.35">
      <c r="V43130" s="17"/>
    </row>
    <row r="43131" spans="22:22" x14ac:dyDescent="0.35">
      <c r="V43131" s="17"/>
    </row>
    <row r="43132" spans="22:22" x14ac:dyDescent="0.35">
      <c r="V43132" s="17"/>
    </row>
    <row r="43133" spans="22:22" x14ac:dyDescent="0.35">
      <c r="V43133" s="17"/>
    </row>
    <row r="43134" spans="22:22" x14ac:dyDescent="0.35">
      <c r="V43134" s="17"/>
    </row>
    <row r="43135" spans="22:22" x14ac:dyDescent="0.35">
      <c r="V43135" s="17"/>
    </row>
    <row r="43136" spans="22:22" x14ac:dyDescent="0.35">
      <c r="V43136" s="17"/>
    </row>
    <row r="43137" spans="22:22" x14ac:dyDescent="0.35">
      <c r="V43137" s="17"/>
    </row>
    <row r="43138" spans="22:22" x14ac:dyDescent="0.35">
      <c r="V43138" s="17"/>
    </row>
    <row r="43139" spans="22:22" x14ac:dyDescent="0.35">
      <c r="V43139" s="17"/>
    </row>
    <row r="43140" spans="22:22" x14ac:dyDescent="0.35">
      <c r="V43140" s="17"/>
    </row>
    <row r="43141" spans="22:22" x14ac:dyDescent="0.35">
      <c r="V43141" s="17"/>
    </row>
    <row r="43142" spans="22:22" x14ac:dyDescent="0.35">
      <c r="V43142" s="17"/>
    </row>
    <row r="43143" spans="22:22" x14ac:dyDescent="0.35">
      <c r="V43143" s="17"/>
    </row>
    <row r="43144" spans="22:22" x14ac:dyDescent="0.35">
      <c r="V43144" s="17"/>
    </row>
    <row r="43145" spans="22:22" x14ac:dyDescent="0.35">
      <c r="V43145" s="17"/>
    </row>
    <row r="43146" spans="22:22" x14ac:dyDescent="0.35">
      <c r="V43146" s="17"/>
    </row>
    <row r="43147" spans="22:22" x14ac:dyDescent="0.35">
      <c r="V43147" s="17"/>
    </row>
    <row r="43148" spans="22:22" x14ac:dyDescent="0.35">
      <c r="V43148" s="17"/>
    </row>
    <row r="43149" spans="22:22" x14ac:dyDescent="0.35">
      <c r="V43149" s="17"/>
    </row>
    <row r="43150" spans="22:22" x14ac:dyDescent="0.35">
      <c r="V43150" s="17"/>
    </row>
    <row r="43151" spans="22:22" x14ac:dyDescent="0.35">
      <c r="V43151" s="17"/>
    </row>
    <row r="43152" spans="22:22" x14ac:dyDescent="0.35">
      <c r="V43152" s="17"/>
    </row>
    <row r="43153" spans="22:22" x14ac:dyDescent="0.35">
      <c r="V43153" s="17"/>
    </row>
    <row r="43154" spans="22:22" x14ac:dyDescent="0.35">
      <c r="V43154" s="17"/>
    </row>
    <row r="43155" spans="22:22" x14ac:dyDescent="0.35">
      <c r="V43155" s="17"/>
    </row>
    <row r="43156" spans="22:22" x14ac:dyDescent="0.35">
      <c r="V43156" s="17"/>
    </row>
    <row r="43157" spans="22:22" x14ac:dyDescent="0.35">
      <c r="V43157" s="17"/>
    </row>
    <row r="43158" spans="22:22" x14ac:dyDescent="0.35">
      <c r="V43158" s="17"/>
    </row>
    <row r="43159" spans="22:22" x14ac:dyDescent="0.35">
      <c r="V43159" s="17"/>
    </row>
    <row r="43160" spans="22:22" x14ac:dyDescent="0.35">
      <c r="V43160" s="17"/>
    </row>
    <row r="43161" spans="22:22" x14ac:dyDescent="0.35">
      <c r="V43161" s="17"/>
    </row>
    <row r="43162" spans="22:22" x14ac:dyDescent="0.35">
      <c r="V43162" s="17"/>
    </row>
    <row r="43163" spans="22:22" x14ac:dyDescent="0.35">
      <c r="V43163" s="17"/>
    </row>
    <row r="43164" spans="22:22" x14ac:dyDescent="0.35">
      <c r="V43164" s="17"/>
    </row>
    <row r="43165" spans="22:22" x14ac:dyDescent="0.35">
      <c r="V43165" s="17"/>
    </row>
    <row r="43166" spans="22:22" x14ac:dyDescent="0.35">
      <c r="V43166" s="17"/>
    </row>
    <row r="43167" spans="22:22" x14ac:dyDescent="0.35">
      <c r="V43167" s="17"/>
    </row>
    <row r="43168" spans="22:22" x14ac:dyDescent="0.35">
      <c r="V43168" s="17"/>
    </row>
    <row r="43169" spans="22:22" x14ac:dyDescent="0.35">
      <c r="V43169" s="17"/>
    </row>
    <row r="43170" spans="22:22" x14ac:dyDescent="0.35">
      <c r="V43170" s="17"/>
    </row>
    <row r="43171" spans="22:22" x14ac:dyDescent="0.35">
      <c r="V43171" s="17"/>
    </row>
    <row r="43172" spans="22:22" x14ac:dyDescent="0.35">
      <c r="V43172" s="17"/>
    </row>
    <row r="43173" spans="22:22" x14ac:dyDescent="0.35">
      <c r="V43173" s="17"/>
    </row>
    <row r="43174" spans="22:22" x14ac:dyDescent="0.35">
      <c r="V43174" s="17"/>
    </row>
    <row r="43175" spans="22:22" x14ac:dyDescent="0.35">
      <c r="V43175" s="17"/>
    </row>
    <row r="43176" spans="22:22" x14ac:dyDescent="0.35">
      <c r="V43176" s="17"/>
    </row>
    <row r="43177" spans="22:22" x14ac:dyDescent="0.35">
      <c r="V43177" s="17"/>
    </row>
    <row r="43178" spans="22:22" x14ac:dyDescent="0.35">
      <c r="V43178" s="17"/>
    </row>
    <row r="43179" spans="22:22" x14ac:dyDescent="0.35">
      <c r="V43179" s="17"/>
    </row>
    <row r="43180" spans="22:22" x14ac:dyDescent="0.35">
      <c r="V43180" s="17"/>
    </row>
    <row r="43181" spans="22:22" x14ac:dyDescent="0.35">
      <c r="V43181" s="17"/>
    </row>
    <row r="43182" spans="22:22" x14ac:dyDescent="0.35">
      <c r="V43182" s="17"/>
    </row>
    <row r="43183" spans="22:22" x14ac:dyDescent="0.35">
      <c r="V43183" s="17"/>
    </row>
    <row r="43184" spans="22:22" x14ac:dyDescent="0.35">
      <c r="V43184" s="17"/>
    </row>
    <row r="43185" spans="22:22" x14ac:dyDescent="0.35">
      <c r="V43185" s="17"/>
    </row>
    <row r="43186" spans="22:22" x14ac:dyDescent="0.35">
      <c r="V43186" s="17"/>
    </row>
    <row r="43187" spans="22:22" x14ac:dyDescent="0.35">
      <c r="V43187" s="17"/>
    </row>
    <row r="43188" spans="22:22" x14ac:dyDescent="0.35">
      <c r="V43188" s="17"/>
    </row>
    <row r="43189" spans="22:22" x14ac:dyDescent="0.35">
      <c r="V43189" s="17"/>
    </row>
    <row r="43190" spans="22:22" x14ac:dyDescent="0.35">
      <c r="V43190" s="17"/>
    </row>
    <row r="43191" spans="22:22" x14ac:dyDescent="0.35">
      <c r="V43191" s="17"/>
    </row>
    <row r="43192" spans="22:22" x14ac:dyDescent="0.35">
      <c r="V43192" s="17"/>
    </row>
    <row r="43193" spans="22:22" x14ac:dyDescent="0.35">
      <c r="V43193" s="17"/>
    </row>
    <row r="43194" spans="22:22" x14ac:dyDescent="0.35">
      <c r="V43194" s="17"/>
    </row>
    <row r="43195" spans="22:22" x14ac:dyDescent="0.35">
      <c r="V43195" s="17"/>
    </row>
    <row r="43196" spans="22:22" x14ac:dyDescent="0.35">
      <c r="V43196" s="17"/>
    </row>
    <row r="43197" spans="22:22" x14ac:dyDescent="0.35">
      <c r="V43197" s="17"/>
    </row>
    <row r="43198" spans="22:22" x14ac:dyDescent="0.35">
      <c r="V43198" s="17"/>
    </row>
    <row r="43199" spans="22:22" x14ac:dyDescent="0.35">
      <c r="V43199" s="17"/>
    </row>
    <row r="43200" spans="22:22" x14ac:dyDescent="0.35">
      <c r="V43200" s="17"/>
    </row>
    <row r="43201" spans="22:22" x14ac:dyDescent="0.35">
      <c r="V43201" s="17"/>
    </row>
    <row r="43202" spans="22:22" x14ac:dyDescent="0.35">
      <c r="V43202" s="17"/>
    </row>
    <row r="43203" spans="22:22" x14ac:dyDescent="0.35">
      <c r="V43203" s="17"/>
    </row>
    <row r="43204" spans="22:22" x14ac:dyDescent="0.35">
      <c r="V43204" s="17"/>
    </row>
    <row r="43205" spans="22:22" x14ac:dyDescent="0.35">
      <c r="V43205" s="17"/>
    </row>
    <row r="43206" spans="22:22" x14ac:dyDescent="0.35">
      <c r="V43206" s="17"/>
    </row>
    <row r="43207" spans="22:22" x14ac:dyDescent="0.35">
      <c r="V43207" s="17"/>
    </row>
    <row r="43208" spans="22:22" x14ac:dyDescent="0.35">
      <c r="V43208" s="17"/>
    </row>
    <row r="43209" spans="22:22" x14ac:dyDescent="0.35">
      <c r="V43209" s="17"/>
    </row>
    <row r="43210" spans="22:22" x14ac:dyDescent="0.35">
      <c r="V43210" s="17"/>
    </row>
    <row r="43211" spans="22:22" x14ac:dyDescent="0.35">
      <c r="V43211" s="17"/>
    </row>
    <row r="43212" spans="22:22" x14ac:dyDescent="0.35">
      <c r="V43212" s="17"/>
    </row>
    <row r="43213" spans="22:22" x14ac:dyDescent="0.35">
      <c r="V43213" s="17"/>
    </row>
    <row r="43214" spans="22:22" x14ac:dyDescent="0.35">
      <c r="V43214" s="17"/>
    </row>
    <row r="43215" spans="22:22" x14ac:dyDescent="0.35">
      <c r="V43215" s="17"/>
    </row>
    <row r="43216" spans="22:22" x14ac:dyDescent="0.35">
      <c r="V43216" s="17"/>
    </row>
    <row r="43217" spans="22:22" x14ac:dyDescent="0.35">
      <c r="V43217" s="17"/>
    </row>
    <row r="43218" spans="22:22" x14ac:dyDescent="0.35">
      <c r="V43218" s="17"/>
    </row>
    <row r="43219" spans="22:22" x14ac:dyDescent="0.35">
      <c r="V43219" s="17"/>
    </row>
    <row r="43220" spans="22:22" x14ac:dyDescent="0.35">
      <c r="V43220" s="17"/>
    </row>
    <row r="43221" spans="22:22" x14ac:dyDescent="0.35">
      <c r="V43221" s="17"/>
    </row>
    <row r="43222" spans="22:22" x14ac:dyDescent="0.35">
      <c r="V43222" s="17"/>
    </row>
    <row r="43223" spans="22:22" x14ac:dyDescent="0.35">
      <c r="V43223" s="17"/>
    </row>
    <row r="43224" spans="22:22" x14ac:dyDescent="0.35">
      <c r="V43224" s="17"/>
    </row>
    <row r="43225" spans="22:22" x14ac:dyDescent="0.35">
      <c r="V43225" s="17"/>
    </row>
    <row r="43226" spans="22:22" x14ac:dyDescent="0.35">
      <c r="V43226" s="17"/>
    </row>
    <row r="43227" spans="22:22" x14ac:dyDescent="0.35">
      <c r="V43227" s="17"/>
    </row>
    <row r="43228" spans="22:22" x14ac:dyDescent="0.35">
      <c r="V43228" s="17"/>
    </row>
    <row r="43229" spans="22:22" x14ac:dyDescent="0.35">
      <c r="V43229" s="17"/>
    </row>
    <row r="43230" spans="22:22" x14ac:dyDescent="0.35">
      <c r="V43230" s="17"/>
    </row>
    <row r="43231" spans="22:22" x14ac:dyDescent="0.35">
      <c r="V43231" s="17"/>
    </row>
    <row r="43232" spans="22:22" x14ac:dyDescent="0.35">
      <c r="V43232" s="17"/>
    </row>
    <row r="43233" spans="22:22" x14ac:dyDescent="0.35">
      <c r="V43233" s="17"/>
    </row>
    <row r="43234" spans="22:22" x14ac:dyDescent="0.35">
      <c r="V43234" s="17"/>
    </row>
    <row r="43235" spans="22:22" x14ac:dyDescent="0.35">
      <c r="V43235" s="17"/>
    </row>
    <row r="43236" spans="22:22" x14ac:dyDescent="0.35">
      <c r="V43236" s="17"/>
    </row>
    <row r="43237" spans="22:22" x14ac:dyDescent="0.35">
      <c r="V43237" s="17"/>
    </row>
    <row r="43238" spans="22:22" x14ac:dyDescent="0.35">
      <c r="V43238" s="17"/>
    </row>
    <row r="43239" spans="22:22" x14ac:dyDescent="0.35">
      <c r="V43239" s="17"/>
    </row>
    <row r="43240" spans="22:22" x14ac:dyDescent="0.35">
      <c r="V43240" s="17"/>
    </row>
    <row r="43241" spans="22:22" x14ac:dyDescent="0.35">
      <c r="V43241" s="17"/>
    </row>
    <row r="43242" spans="22:22" x14ac:dyDescent="0.35">
      <c r="V43242" s="17"/>
    </row>
    <row r="43243" spans="22:22" x14ac:dyDescent="0.35">
      <c r="V43243" s="17"/>
    </row>
    <row r="43244" spans="22:22" x14ac:dyDescent="0.35">
      <c r="V43244" s="17"/>
    </row>
    <row r="43245" spans="22:22" x14ac:dyDescent="0.35">
      <c r="V43245" s="17"/>
    </row>
    <row r="43246" spans="22:22" x14ac:dyDescent="0.35">
      <c r="V43246" s="17"/>
    </row>
    <row r="43247" spans="22:22" x14ac:dyDescent="0.35">
      <c r="V43247" s="17"/>
    </row>
    <row r="43248" spans="22:22" x14ac:dyDescent="0.35">
      <c r="V43248" s="17"/>
    </row>
    <row r="43249" spans="22:22" x14ac:dyDescent="0.35">
      <c r="V43249" s="17"/>
    </row>
    <row r="43250" spans="22:22" x14ac:dyDescent="0.35">
      <c r="V43250" s="17"/>
    </row>
    <row r="43251" spans="22:22" x14ac:dyDescent="0.35">
      <c r="V43251" s="17"/>
    </row>
    <row r="43252" spans="22:22" x14ac:dyDescent="0.35">
      <c r="V43252" s="17"/>
    </row>
    <row r="43253" spans="22:22" x14ac:dyDescent="0.35">
      <c r="V43253" s="17"/>
    </row>
    <row r="43254" spans="22:22" x14ac:dyDescent="0.35">
      <c r="V43254" s="17"/>
    </row>
    <row r="43255" spans="22:22" x14ac:dyDescent="0.35">
      <c r="V43255" s="17"/>
    </row>
    <row r="43256" spans="22:22" x14ac:dyDescent="0.35">
      <c r="V43256" s="17"/>
    </row>
    <row r="43257" spans="22:22" x14ac:dyDescent="0.35">
      <c r="V43257" s="17"/>
    </row>
    <row r="43258" spans="22:22" x14ac:dyDescent="0.35">
      <c r="V43258" s="17"/>
    </row>
    <row r="43259" spans="22:22" x14ac:dyDescent="0.35">
      <c r="V43259" s="17"/>
    </row>
    <row r="43260" spans="22:22" x14ac:dyDescent="0.35">
      <c r="V43260" s="17"/>
    </row>
    <row r="43261" spans="22:22" x14ac:dyDescent="0.35">
      <c r="V43261" s="17"/>
    </row>
    <row r="43262" spans="22:22" x14ac:dyDescent="0.35">
      <c r="V43262" s="17"/>
    </row>
    <row r="43263" spans="22:22" x14ac:dyDescent="0.35">
      <c r="V43263" s="17"/>
    </row>
    <row r="43264" spans="22:22" x14ac:dyDescent="0.35">
      <c r="V43264" s="17"/>
    </row>
    <row r="43265" spans="22:22" x14ac:dyDescent="0.35">
      <c r="V43265" s="17"/>
    </row>
    <row r="43266" spans="22:22" x14ac:dyDescent="0.35">
      <c r="V43266" s="17"/>
    </row>
    <row r="43267" spans="22:22" x14ac:dyDescent="0.35">
      <c r="V43267" s="17"/>
    </row>
    <row r="43268" spans="22:22" x14ac:dyDescent="0.35">
      <c r="V43268" s="17"/>
    </row>
    <row r="43269" spans="22:22" x14ac:dyDescent="0.35">
      <c r="V43269" s="17"/>
    </row>
    <row r="43270" spans="22:22" x14ac:dyDescent="0.35">
      <c r="V43270" s="17"/>
    </row>
    <row r="43271" spans="22:22" x14ac:dyDescent="0.35">
      <c r="V43271" s="17"/>
    </row>
    <row r="43272" spans="22:22" x14ac:dyDescent="0.35">
      <c r="V43272" s="17"/>
    </row>
    <row r="43273" spans="22:22" x14ac:dyDescent="0.35">
      <c r="V43273" s="17"/>
    </row>
    <row r="43274" spans="22:22" x14ac:dyDescent="0.35">
      <c r="V43274" s="17"/>
    </row>
    <row r="43275" spans="22:22" x14ac:dyDescent="0.35">
      <c r="V43275" s="17"/>
    </row>
    <row r="43276" spans="22:22" x14ac:dyDescent="0.35">
      <c r="V43276" s="17"/>
    </row>
    <row r="43277" spans="22:22" x14ac:dyDescent="0.35">
      <c r="V43277" s="17"/>
    </row>
    <row r="43278" spans="22:22" x14ac:dyDescent="0.35">
      <c r="V43278" s="17"/>
    </row>
    <row r="43279" spans="22:22" x14ac:dyDescent="0.35">
      <c r="V43279" s="17"/>
    </row>
    <row r="43280" spans="22:22" x14ac:dyDescent="0.35">
      <c r="V43280" s="17"/>
    </row>
    <row r="43281" spans="22:22" x14ac:dyDescent="0.35">
      <c r="V43281" s="17"/>
    </row>
    <row r="43282" spans="22:22" x14ac:dyDescent="0.35">
      <c r="V43282" s="17"/>
    </row>
    <row r="43283" spans="22:22" x14ac:dyDescent="0.35">
      <c r="V43283" s="17"/>
    </row>
    <row r="43284" spans="22:22" x14ac:dyDescent="0.35">
      <c r="V43284" s="17"/>
    </row>
    <row r="43285" spans="22:22" x14ac:dyDescent="0.35">
      <c r="V43285" s="17"/>
    </row>
    <row r="43286" spans="22:22" x14ac:dyDescent="0.35">
      <c r="V43286" s="17"/>
    </row>
    <row r="43287" spans="22:22" x14ac:dyDescent="0.35">
      <c r="V43287" s="17"/>
    </row>
    <row r="43288" spans="22:22" x14ac:dyDescent="0.35">
      <c r="V43288" s="17"/>
    </row>
    <row r="43289" spans="22:22" x14ac:dyDescent="0.35">
      <c r="V43289" s="17"/>
    </row>
    <row r="43290" spans="22:22" x14ac:dyDescent="0.35">
      <c r="V43290" s="17"/>
    </row>
    <row r="43291" spans="22:22" x14ac:dyDescent="0.35">
      <c r="V43291" s="17"/>
    </row>
    <row r="43292" spans="22:22" x14ac:dyDescent="0.35">
      <c r="V43292" s="17"/>
    </row>
    <row r="43293" spans="22:22" x14ac:dyDescent="0.35">
      <c r="V43293" s="17"/>
    </row>
    <row r="43294" spans="22:22" x14ac:dyDescent="0.35">
      <c r="V43294" s="17"/>
    </row>
    <row r="43295" spans="22:22" x14ac:dyDescent="0.35">
      <c r="V43295" s="17"/>
    </row>
    <row r="43296" spans="22:22" x14ac:dyDescent="0.35">
      <c r="V43296" s="17"/>
    </row>
    <row r="43297" spans="22:22" x14ac:dyDescent="0.35">
      <c r="V43297" s="17"/>
    </row>
    <row r="43298" spans="22:22" x14ac:dyDescent="0.35">
      <c r="V43298" s="17"/>
    </row>
    <row r="43299" spans="22:22" x14ac:dyDescent="0.35">
      <c r="V43299" s="17"/>
    </row>
    <row r="43300" spans="22:22" x14ac:dyDescent="0.35">
      <c r="V43300" s="17"/>
    </row>
    <row r="43301" spans="22:22" x14ac:dyDescent="0.35">
      <c r="V43301" s="17"/>
    </row>
    <row r="43302" spans="22:22" x14ac:dyDescent="0.35">
      <c r="V43302" s="17"/>
    </row>
    <row r="43303" spans="22:22" x14ac:dyDescent="0.35">
      <c r="V43303" s="17"/>
    </row>
    <row r="43304" spans="22:22" x14ac:dyDescent="0.35">
      <c r="V43304" s="17"/>
    </row>
    <row r="43305" spans="22:22" x14ac:dyDescent="0.35">
      <c r="V43305" s="17"/>
    </row>
    <row r="43306" spans="22:22" x14ac:dyDescent="0.35">
      <c r="V43306" s="17"/>
    </row>
    <row r="43307" spans="22:22" x14ac:dyDescent="0.35">
      <c r="V43307" s="17"/>
    </row>
    <row r="43308" spans="22:22" x14ac:dyDescent="0.35">
      <c r="V43308" s="17"/>
    </row>
    <row r="43309" spans="22:22" x14ac:dyDescent="0.35">
      <c r="V43309" s="17"/>
    </row>
    <row r="43310" spans="22:22" x14ac:dyDescent="0.35">
      <c r="V43310" s="17"/>
    </row>
    <row r="43311" spans="22:22" x14ac:dyDescent="0.35">
      <c r="V43311" s="17"/>
    </row>
    <row r="43312" spans="22:22" x14ac:dyDescent="0.35">
      <c r="V43312" s="17"/>
    </row>
    <row r="43313" spans="22:22" x14ac:dyDescent="0.35">
      <c r="V43313" s="17"/>
    </row>
    <row r="43314" spans="22:22" x14ac:dyDescent="0.35">
      <c r="V43314" s="17"/>
    </row>
    <row r="43315" spans="22:22" x14ac:dyDescent="0.35">
      <c r="V43315" s="17"/>
    </row>
    <row r="43316" spans="22:22" x14ac:dyDescent="0.35">
      <c r="V43316" s="17"/>
    </row>
    <row r="43317" spans="22:22" x14ac:dyDescent="0.35">
      <c r="V43317" s="17"/>
    </row>
    <row r="43318" spans="22:22" x14ac:dyDescent="0.35">
      <c r="V43318" s="17"/>
    </row>
    <row r="43319" spans="22:22" x14ac:dyDescent="0.35">
      <c r="V43319" s="17"/>
    </row>
    <row r="43320" spans="22:22" x14ac:dyDescent="0.35">
      <c r="V43320" s="17"/>
    </row>
    <row r="43321" spans="22:22" x14ac:dyDescent="0.35">
      <c r="V43321" s="17"/>
    </row>
    <row r="43322" spans="22:22" x14ac:dyDescent="0.35">
      <c r="V43322" s="17"/>
    </row>
    <row r="43323" spans="22:22" x14ac:dyDescent="0.35">
      <c r="V43323" s="17"/>
    </row>
    <row r="43324" spans="22:22" x14ac:dyDescent="0.35">
      <c r="V43324" s="17"/>
    </row>
    <row r="43325" spans="22:22" x14ac:dyDescent="0.35">
      <c r="V43325" s="17"/>
    </row>
    <row r="43326" spans="22:22" x14ac:dyDescent="0.35">
      <c r="V43326" s="17"/>
    </row>
    <row r="43327" spans="22:22" x14ac:dyDescent="0.35">
      <c r="V43327" s="17"/>
    </row>
    <row r="43328" spans="22:22" x14ac:dyDescent="0.35">
      <c r="V43328" s="17"/>
    </row>
    <row r="43329" spans="22:22" x14ac:dyDescent="0.35">
      <c r="V43329" s="17"/>
    </row>
    <row r="43330" spans="22:22" x14ac:dyDescent="0.35">
      <c r="V43330" s="17"/>
    </row>
    <row r="43331" spans="22:22" x14ac:dyDescent="0.35">
      <c r="V43331" s="17"/>
    </row>
    <row r="43332" spans="22:22" x14ac:dyDescent="0.35">
      <c r="V43332" s="17"/>
    </row>
    <row r="43333" spans="22:22" x14ac:dyDescent="0.35">
      <c r="V43333" s="17"/>
    </row>
    <row r="43334" spans="22:22" x14ac:dyDescent="0.35">
      <c r="V43334" s="17"/>
    </row>
    <row r="43335" spans="22:22" x14ac:dyDescent="0.35">
      <c r="V43335" s="17"/>
    </row>
    <row r="43336" spans="22:22" x14ac:dyDescent="0.35">
      <c r="V43336" s="17"/>
    </row>
    <row r="43337" spans="22:22" x14ac:dyDescent="0.35">
      <c r="V43337" s="17"/>
    </row>
    <row r="43338" spans="22:22" x14ac:dyDescent="0.35">
      <c r="V43338" s="17"/>
    </row>
    <row r="43339" spans="22:22" x14ac:dyDescent="0.35">
      <c r="V43339" s="17"/>
    </row>
    <row r="43340" spans="22:22" x14ac:dyDescent="0.35">
      <c r="V43340" s="17"/>
    </row>
    <row r="43341" spans="22:22" x14ac:dyDescent="0.35">
      <c r="V43341" s="17"/>
    </row>
    <row r="43342" spans="22:22" x14ac:dyDescent="0.35">
      <c r="V43342" s="17"/>
    </row>
    <row r="43343" spans="22:22" x14ac:dyDescent="0.35">
      <c r="V43343" s="17"/>
    </row>
    <row r="43344" spans="22:22" x14ac:dyDescent="0.35">
      <c r="V43344" s="17"/>
    </row>
    <row r="43345" spans="22:22" x14ac:dyDescent="0.35">
      <c r="V43345" s="17"/>
    </row>
    <row r="43346" spans="22:22" x14ac:dyDescent="0.35">
      <c r="V43346" s="17"/>
    </row>
    <row r="43347" spans="22:22" x14ac:dyDescent="0.35">
      <c r="V43347" s="17"/>
    </row>
    <row r="43348" spans="22:22" x14ac:dyDescent="0.35">
      <c r="V43348" s="17"/>
    </row>
    <row r="43349" spans="22:22" x14ac:dyDescent="0.35">
      <c r="V43349" s="17"/>
    </row>
    <row r="43350" spans="22:22" x14ac:dyDescent="0.35">
      <c r="V43350" s="17"/>
    </row>
    <row r="43351" spans="22:22" x14ac:dyDescent="0.35">
      <c r="V43351" s="17"/>
    </row>
    <row r="43352" spans="22:22" x14ac:dyDescent="0.35">
      <c r="V43352" s="17"/>
    </row>
    <row r="43353" spans="22:22" x14ac:dyDescent="0.35">
      <c r="V43353" s="17"/>
    </row>
    <row r="43354" spans="22:22" x14ac:dyDescent="0.35">
      <c r="V43354" s="17"/>
    </row>
    <row r="43355" spans="22:22" x14ac:dyDescent="0.35">
      <c r="V43355" s="17"/>
    </row>
    <row r="43356" spans="22:22" x14ac:dyDescent="0.35">
      <c r="V43356" s="17"/>
    </row>
    <row r="43357" spans="22:22" x14ac:dyDescent="0.35">
      <c r="V43357" s="17"/>
    </row>
    <row r="43358" spans="22:22" x14ac:dyDescent="0.35">
      <c r="V43358" s="17"/>
    </row>
    <row r="43359" spans="22:22" x14ac:dyDescent="0.35">
      <c r="V43359" s="17"/>
    </row>
    <row r="43360" spans="22:22" x14ac:dyDescent="0.35">
      <c r="V43360" s="17"/>
    </row>
    <row r="43361" spans="22:22" x14ac:dyDescent="0.35">
      <c r="V43361" s="17"/>
    </row>
    <row r="43362" spans="22:22" x14ac:dyDescent="0.35">
      <c r="V43362" s="17"/>
    </row>
    <row r="43363" spans="22:22" x14ac:dyDescent="0.35">
      <c r="V43363" s="17"/>
    </row>
    <row r="43364" spans="22:22" x14ac:dyDescent="0.35">
      <c r="V43364" s="17"/>
    </row>
    <row r="43365" spans="22:22" x14ac:dyDescent="0.35">
      <c r="V43365" s="17"/>
    </row>
    <row r="43366" spans="22:22" x14ac:dyDescent="0.35">
      <c r="V43366" s="17"/>
    </row>
    <row r="43367" spans="22:22" x14ac:dyDescent="0.35">
      <c r="V43367" s="17"/>
    </row>
    <row r="43368" spans="22:22" x14ac:dyDescent="0.35">
      <c r="V43368" s="17"/>
    </row>
    <row r="43369" spans="22:22" x14ac:dyDescent="0.35">
      <c r="V43369" s="17"/>
    </row>
    <row r="43370" spans="22:22" x14ac:dyDescent="0.35">
      <c r="V43370" s="17"/>
    </row>
    <row r="43371" spans="22:22" x14ac:dyDescent="0.35">
      <c r="V43371" s="17"/>
    </row>
    <row r="43372" spans="22:22" x14ac:dyDescent="0.35">
      <c r="V43372" s="17"/>
    </row>
    <row r="43373" spans="22:22" x14ac:dyDescent="0.35">
      <c r="V43373" s="17"/>
    </row>
    <row r="43374" spans="22:22" x14ac:dyDescent="0.35">
      <c r="V43374" s="17"/>
    </row>
    <row r="43375" spans="22:22" x14ac:dyDescent="0.35">
      <c r="V43375" s="17"/>
    </row>
    <row r="43376" spans="22:22" x14ac:dyDescent="0.35">
      <c r="V43376" s="17"/>
    </row>
    <row r="43377" spans="22:22" x14ac:dyDescent="0.35">
      <c r="V43377" s="17"/>
    </row>
    <row r="43378" spans="22:22" x14ac:dyDescent="0.35">
      <c r="V43378" s="17"/>
    </row>
    <row r="43379" spans="22:22" x14ac:dyDescent="0.35">
      <c r="V43379" s="17"/>
    </row>
    <row r="43380" spans="22:22" x14ac:dyDescent="0.35">
      <c r="V43380" s="17"/>
    </row>
    <row r="43381" spans="22:22" x14ac:dyDescent="0.35">
      <c r="V43381" s="17"/>
    </row>
    <row r="43382" spans="22:22" x14ac:dyDescent="0.35">
      <c r="V43382" s="17"/>
    </row>
    <row r="43383" spans="22:22" x14ac:dyDescent="0.35">
      <c r="V43383" s="17"/>
    </row>
    <row r="43384" spans="22:22" x14ac:dyDescent="0.35">
      <c r="V43384" s="17"/>
    </row>
    <row r="43385" spans="22:22" x14ac:dyDescent="0.35">
      <c r="V43385" s="17"/>
    </row>
    <row r="43386" spans="22:22" x14ac:dyDescent="0.35">
      <c r="V43386" s="17"/>
    </row>
    <row r="43387" spans="22:22" x14ac:dyDescent="0.35">
      <c r="V43387" s="17"/>
    </row>
    <row r="43388" spans="22:22" x14ac:dyDescent="0.35">
      <c r="V43388" s="17"/>
    </row>
    <row r="43389" spans="22:22" x14ac:dyDescent="0.35">
      <c r="V43389" s="17"/>
    </row>
    <row r="43390" spans="22:22" x14ac:dyDescent="0.35">
      <c r="V43390" s="17"/>
    </row>
    <row r="43391" spans="22:22" x14ac:dyDescent="0.35">
      <c r="V43391" s="17"/>
    </row>
    <row r="43392" spans="22:22" x14ac:dyDescent="0.35">
      <c r="V43392" s="17"/>
    </row>
    <row r="43393" spans="22:22" x14ac:dyDescent="0.35">
      <c r="V43393" s="17"/>
    </row>
    <row r="43394" spans="22:22" x14ac:dyDescent="0.35">
      <c r="V43394" s="17"/>
    </row>
    <row r="43395" spans="22:22" x14ac:dyDescent="0.35">
      <c r="V43395" s="17"/>
    </row>
    <row r="43396" spans="22:22" x14ac:dyDescent="0.35">
      <c r="V43396" s="17"/>
    </row>
    <row r="43397" spans="22:22" x14ac:dyDescent="0.35">
      <c r="V43397" s="17"/>
    </row>
    <row r="43398" spans="22:22" x14ac:dyDescent="0.35">
      <c r="V43398" s="17"/>
    </row>
    <row r="43399" spans="22:22" x14ac:dyDescent="0.35">
      <c r="V43399" s="17"/>
    </row>
    <row r="43400" spans="22:22" x14ac:dyDescent="0.35">
      <c r="V43400" s="17"/>
    </row>
    <row r="43401" spans="22:22" x14ac:dyDescent="0.35">
      <c r="V43401" s="17"/>
    </row>
    <row r="43402" spans="22:22" x14ac:dyDescent="0.35">
      <c r="V43402" s="17"/>
    </row>
    <row r="43403" spans="22:22" x14ac:dyDescent="0.35">
      <c r="V43403" s="17"/>
    </row>
    <row r="43404" spans="22:22" x14ac:dyDescent="0.35">
      <c r="V43404" s="17"/>
    </row>
    <row r="43405" spans="22:22" x14ac:dyDescent="0.35">
      <c r="V43405" s="17"/>
    </row>
    <row r="43406" spans="22:22" x14ac:dyDescent="0.35">
      <c r="V43406" s="17"/>
    </row>
    <row r="43407" spans="22:22" x14ac:dyDescent="0.35">
      <c r="V43407" s="17"/>
    </row>
    <row r="43408" spans="22:22" x14ac:dyDescent="0.35">
      <c r="V43408" s="17"/>
    </row>
    <row r="43409" spans="22:22" x14ac:dyDescent="0.35">
      <c r="V43409" s="17"/>
    </row>
    <row r="43410" spans="22:22" x14ac:dyDescent="0.35">
      <c r="V43410" s="17"/>
    </row>
    <row r="43411" spans="22:22" x14ac:dyDescent="0.35">
      <c r="V43411" s="17"/>
    </row>
    <row r="43412" spans="22:22" x14ac:dyDescent="0.35">
      <c r="V43412" s="17"/>
    </row>
    <row r="43413" spans="22:22" x14ac:dyDescent="0.35">
      <c r="V43413" s="17"/>
    </row>
    <row r="43414" spans="22:22" x14ac:dyDescent="0.35">
      <c r="V43414" s="17"/>
    </row>
    <row r="43415" spans="22:22" x14ac:dyDescent="0.35">
      <c r="V43415" s="17"/>
    </row>
    <row r="43416" spans="22:22" x14ac:dyDescent="0.35">
      <c r="V43416" s="17"/>
    </row>
    <row r="43417" spans="22:22" x14ac:dyDescent="0.35">
      <c r="V43417" s="17"/>
    </row>
    <row r="43418" spans="22:22" x14ac:dyDescent="0.35">
      <c r="V43418" s="17"/>
    </row>
    <row r="43419" spans="22:22" x14ac:dyDescent="0.35">
      <c r="V43419" s="17"/>
    </row>
    <row r="43420" spans="22:22" x14ac:dyDescent="0.35">
      <c r="V43420" s="17"/>
    </row>
    <row r="43421" spans="22:22" x14ac:dyDescent="0.35">
      <c r="V43421" s="17"/>
    </row>
    <row r="43422" spans="22:22" x14ac:dyDescent="0.35">
      <c r="V43422" s="17"/>
    </row>
    <row r="43423" spans="22:22" x14ac:dyDescent="0.35">
      <c r="V43423" s="17"/>
    </row>
    <row r="43424" spans="22:22" x14ac:dyDescent="0.35">
      <c r="V43424" s="17"/>
    </row>
    <row r="43425" spans="22:22" x14ac:dyDescent="0.35">
      <c r="V43425" s="17"/>
    </row>
    <row r="43426" spans="22:22" x14ac:dyDescent="0.35">
      <c r="V43426" s="17"/>
    </row>
    <row r="43427" spans="22:22" x14ac:dyDescent="0.35">
      <c r="V43427" s="17"/>
    </row>
    <row r="43428" spans="22:22" x14ac:dyDescent="0.35">
      <c r="V43428" s="17"/>
    </row>
    <row r="43429" spans="22:22" x14ac:dyDescent="0.35">
      <c r="V43429" s="17"/>
    </row>
    <row r="43430" spans="22:22" x14ac:dyDescent="0.35">
      <c r="V43430" s="17"/>
    </row>
    <row r="43431" spans="22:22" x14ac:dyDescent="0.35">
      <c r="V43431" s="17"/>
    </row>
    <row r="43432" spans="22:22" x14ac:dyDescent="0.35">
      <c r="V43432" s="17"/>
    </row>
    <row r="43433" spans="22:22" x14ac:dyDescent="0.35">
      <c r="V43433" s="17"/>
    </row>
    <row r="43434" spans="22:22" x14ac:dyDescent="0.35">
      <c r="V43434" s="17"/>
    </row>
    <row r="43435" spans="22:22" x14ac:dyDescent="0.35">
      <c r="V43435" s="17"/>
    </row>
    <row r="43436" spans="22:22" x14ac:dyDescent="0.35">
      <c r="V43436" s="17"/>
    </row>
    <row r="43437" spans="22:22" x14ac:dyDescent="0.35">
      <c r="V43437" s="17"/>
    </row>
    <row r="43438" spans="22:22" x14ac:dyDescent="0.35">
      <c r="V43438" s="17"/>
    </row>
    <row r="43439" spans="22:22" x14ac:dyDescent="0.35">
      <c r="V43439" s="17"/>
    </row>
    <row r="43440" spans="22:22" x14ac:dyDescent="0.35">
      <c r="V43440" s="17"/>
    </row>
    <row r="43441" spans="22:22" x14ac:dyDescent="0.35">
      <c r="V43441" s="17"/>
    </row>
    <row r="43442" spans="22:22" x14ac:dyDescent="0.35">
      <c r="V43442" s="17"/>
    </row>
    <row r="43443" spans="22:22" x14ac:dyDescent="0.35">
      <c r="V43443" s="17"/>
    </row>
    <row r="43444" spans="22:22" x14ac:dyDescent="0.35">
      <c r="V43444" s="17"/>
    </row>
    <row r="43445" spans="22:22" x14ac:dyDescent="0.35">
      <c r="V43445" s="17"/>
    </row>
    <row r="43446" spans="22:22" x14ac:dyDescent="0.35">
      <c r="V43446" s="17"/>
    </row>
    <row r="43447" spans="22:22" x14ac:dyDescent="0.35">
      <c r="V43447" s="17"/>
    </row>
    <row r="43448" spans="22:22" x14ac:dyDescent="0.35">
      <c r="V43448" s="17"/>
    </row>
    <row r="43449" spans="22:22" x14ac:dyDescent="0.35">
      <c r="V43449" s="17"/>
    </row>
    <row r="43450" spans="22:22" x14ac:dyDescent="0.35">
      <c r="V43450" s="17"/>
    </row>
    <row r="43451" spans="22:22" x14ac:dyDescent="0.35">
      <c r="V43451" s="17"/>
    </row>
    <row r="43452" spans="22:22" x14ac:dyDescent="0.35">
      <c r="V43452" s="17"/>
    </row>
    <row r="43453" spans="22:22" x14ac:dyDescent="0.35">
      <c r="V43453" s="17"/>
    </row>
    <row r="43454" spans="22:22" x14ac:dyDescent="0.35">
      <c r="V43454" s="17"/>
    </row>
    <row r="43455" spans="22:22" x14ac:dyDescent="0.35">
      <c r="V43455" s="17"/>
    </row>
    <row r="43456" spans="22:22" x14ac:dyDescent="0.35">
      <c r="V43456" s="17"/>
    </row>
    <row r="43457" spans="22:22" x14ac:dyDescent="0.35">
      <c r="V43457" s="17"/>
    </row>
    <row r="43458" spans="22:22" x14ac:dyDescent="0.35">
      <c r="V43458" s="17"/>
    </row>
    <row r="43459" spans="22:22" x14ac:dyDescent="0.35">
      <c r="V43459" s="17"/>
    </row>
    <row r="43460" spans="22:22" x14ac:dyDescent="0.35">
      <c r="V43460" s="17"/>
    </row>
    <row r="43461" spans="22:22" x14ac:dyDescent="0.35">
      <c r="V43461" s="17"/>
    </row>
    <row r="43462" spans="22:22" x14ac:dyDescent="0.35">
      <c r="V43462" s="17"/>
    </row>
    <row r="43463" spans="22:22" x14ac:dyDescent="0.35">
      <c r="V43463" s="17"/>
    </row>
    <row r="43464" spans="22:22" x14ac:dyDescent="0.35">
      <c r="V43464" s="17"/>
    </row>
    <row r="43465" spans="22:22" x14ac:dyDescent="0.35">
      <c r="V43465" s="17"/>
    </row>
    <row r="43466" spans="22:22" x14ac:dyDescent="0.35">
      <c r="V43466" s="17"/>
    </row>
    <row r="43467" spans="22:22" x14ac:dyDescent="0.35">
      <c r="V43467" s="17"/>
    </row>
    <row r="43468" spans="22:22" x14ac:dyDescent="0.35">
      <c r="V43468" s="17"/>
    </row>
    <row r="43469" spans="22:22" x14ac:dyDescent="0.35">
      <c r="V43469" s="17"/>
    </row>
    <row r="43470" spans="22:22" x14ac:dyDescent="0.35">
      <c r="V43470" s="17"/>
    </row>
    <row r="43471" spans="22:22" x14ac:dyDescent="0.35">
      <c r="V43471" s="17"/>
    </row>
    <row r="43472" spans="22:22" x14ac:dyDescent="0.35">
      <c r="V43472" s="17"/>
    </row>
    <row r="43473" spans="22:22" x14ac:dyDescent="0.35">
      <c r="V43473" s="17"/>
    </row>
    <row r="43474" spans="22:22" x14ac:dyDescent="0.35">
      <c r="V43474" s="17"/>
    </row>
    <row r="43475" spans="22:22" x14ac:dyDescent="0.35">
      <c r="V43475" s="17"/>
    </row>
    <row r="43476" spans="22:22" x14ac:dyDescent="0.35">
      <c r="V43476" s="17"/>
    </row>
    <row r="43477" spans="22:22" x14ac:dyDescent="0.35">
      <c r="V43477" s="17"/>
    </row>
    <row r="43478" spans="22:22" x14ac:dyDescent="0.35">
      <c r="V43478" s="17"/>
    </row>
    <row r="43479" spans="22:22" x14ac:dyDescent="0.35">
      <c r="V43479" s="17"/>
    </row>
    <row r="43480" spans="22:22" x14ac:dyDescent="0.35">
      <c r="V43480" s="17"/>
    </row>
    <row r="43481" spans="22:22" x14ac:dyDescent="0.35">
      <c r="V43481" s="17"/>
    </row>
    <row r="43482" spans="22:22" x14ac:dyDescent="0.35">
      <c r="V43482" s="17"/>
    </row>
    <row r="43483" spans="22:22" x14ac:dyDescent="0.35">
      <c r="V43483" s="17"/>
    </row>
    <row r="43484" spans="22:22" x14ac:dyDescent="0.35">
      <c r="V43484" s="17"/>
    </row>
    <row r="43485" spans="22:22" x14ac:dyDescent="0.35">
      <c r="V43485" s="17"/>
    </row>
    <row r="43486" spans="22:22" x14ac:dyDescent="0.35">
      <c r="V43486" s="17"/>
    </row>
    <row r="43487" spans="22:22" x14ac:dyDescent="0.35">
      <c r="V43487" s="17"/>
    </row>
    <row r="43488" spans="22:22" x14ac:dyDescent="0.35">
      <c r="V43488" s="17"/>
    </row>
    <row r="43489" spans="22:22" x14ac:dyDescent="0.35">
      <c r="V43489" s="17"/>
    </row>
    <row r="43490" spans="22:22" x14ac:dyDescent="0.35">
      <c r="V43490" s="17"/>
    </row>
    <row r="43491" spans="22:22" x14ac:dyDescent="0.35">
      <c r="V43491" s="17"/>
    </row>
    <row r="43492" spans="22:22" x14ac:dyDescent="0.35">
      <c r="V43492" s="17"/>
    </row>
    <row r="43493" spans="22:22" x14ac:dyDescent="0.35">
      <c r="V43493" s="17"/>
    </row>
    <row r="43494" spans="22:22" x14ac:dyDescent="0.35">
      <c r="V43494" s="17"/>
    </row>
    <row r="43495" spans="22:22" x14ac:dyDescent="0.35">
      <c r="V43495" s="17"/>
    </row>
    <row r="43496" spans="22:22" x14ac:dyDescent="0.35">
      <c r="V43496" s="17"/>
    </row>
    <row r="43497" spans="22:22" x14ac:dyDescent="0.35">
      <c r="V43497" s="17"/>
    </row>
    <row r="43498" spans="22:22" x14ac:dyDescent="0.35">
      <c r="V43498" s="17"/>
    </row>
    <row r="43499" spans="22:22" x14ac:dyDescent="0.35">
      <c r="V43499" s="17"/>
    </row>
    <row r="43500" spans="22:22" x14ac:dyDescent="0.35">
      <c r="V43500" s="17"/>
    </row>
    <row r="43501" spans="22:22" x14ac:dyDescent="0.35">
      <c r="V43501" s="17"/>
    </row>
    <row r="43502" spans="22:22" x14ac:dyDescent="0.35">
      <c r="V43502" s="17"/>
    </row>
    <row r="43503" spans="22:22" x14ac:dyDescent="0.35">
      <c r="V43503" s="17"/>
    </row>
    <row r="43504" spans="22:22" x14ac:dyDescent="0.35">
      <c r="V43504" s="17"/>
    </row>
    <row r="43505" spans="22:22" x14ac:dyDescent="0.35">
      <c r="V43505" s="17"/>
    </row>
    <row r="43506" spans="22:22" x14ac:dyDescent="0.35">
      <c r="V43506" s="17"/>
    </row>
    <row r="43507" spans="22:22" x14ac:dyDescent="0.35">
      <c r="V43507" s="17"/>
    </row>
    <row r="43508" spans="22:22" x14ac:dyDescent="0.35">
      <c r="V43508" s="17"/>
    </row>
    <row r="43509" spans="22:22" x14ac:dyDescent="0.35">
      <c r="V43509" s="17"/>
    </row>
    <row r="43510" spans="22:22" x14ac:dyDescent="0.35">
      <c r="V43510" s="17"/>
    </row>
    <row r="43511" spans="22:22" x14ac:dyDescent="0.35">
      <c r="V43511" s="17"/>
    </row>
    <row r="43512" spans="22:22" x14ac:dyDescent="0.35">
      <c r="V43512" s="17"/>
    </row>
    <row r="43513" spans="22:22" x14ac:dyDescent="0.35">
      <c r="V43513" s="17"/>
    </row>
    <row r="43514" spans="22:22" x14ac:dyDescent="0.35">
      <c r="V43514" s="17"/>
    </row>
    <row r="43515" spans="22:22" x14ac:dyDescent="0.35">
      <c r="V43515" s="17"/>
    </row>
    <row r="43516" spans="22:22" x14ac:dyDescent="0.35">
      <c r="V43516" s="17"/>
    </row>
    <row r="43517" spans="22:22" x14ac:dyDescent="0.35">
      <c r="V43517" s="17"/>
    </row>
    <row r="43518" spans="22:22" x14ac:dyDescent="0.35">
      <c r="V43518" s="17"/>
    </row>
    <row r="43519" spans="22:22" x14ac:dyDescent="0.35">
      <c r="V43519" s="17"/>
    </row>
    <row r="43520" spans="22:22" x14ac:dyDescent="0.35">
      <c r="V43520" s="17"/>
    </row>
    <row r="43521" spans="22:22" x14ac:dyDescent="0.35">
      <c r="V43521" s="17"/>
    </row>
    <row r="43522" spans="22:22" x14ac:dyDescent="0.35">
      <c r="V43522" s="17"/>
    </row>
    <row r="43523" spans="22:22" x14ac:dyDescent="0.35">
      <c r="V43523" s="17"/>
    </row>
    <row r="43524" spans="22:22" x14ac:dyDescent="0.35">
      <c r="V43524" s="17"/>
    </row>
    <row r="43525" spans="22:22" x14ac:dyDescent="0.35">
      <c r="V43525" s="17"/>
    </row>
    <row r="43526" spans="22:22" x14ac:dyDescent="0.35">
      <c r="V43526" s="17"/>
    </row>
    <row r="43527" spans="22:22" x14ac:dyDescent="0.35">
      <c r="V43527" s="17"/>
    </row>
    <row r="43528" spans="22:22" x14ac:dyDescent="0.35">
      <c r="V43528" s="17"/>
    </row>
    <row r="43529" spans="22:22" x14ac:dyDescent="0.35">
      <c r="V43529" s="17"/>
    </row>
    <row r="43530" spans="22:22" x14ac:dyDescent="0.35">
      <c r="V43530" s="17"/>
    </row>
    <row r="43531" spans="22:22" x14ac:dyDescent="0.35">
      <c r="V43531" s="17"/>
    </row>
    <row r="43532" spans="22:22" x14ac:dyDescent="0.35">
      <c r="V43532" s="17"/>
    </row>
    <row r="43533" spans="22:22" x14ac:dyDescent="0.35">
      <c r="V43533" s="17"/>
    </row>
    <row r="43534" spans="22:22" x14ac:dyDescent="0.35">
      <c r="V43534" s="17"/>
    </row>
    <row r="43535" spans="22:22" x14ac:dyDescent="0.35">
      <c r="V43535" s="17"/>
    </row>
    <row r="43536" spans="22:22" x14ac:dyDescent="0.35">
      <c r="V43536" s="17"/>
    </row>
    <row r="43537" spans="22:22" x14ac:dyDescent="0.35">
      <c r="V43537" s="17"/>
    </row>
    <row r="43538" spans="22:22" x14ac:dyDescent="0.35">
      <c r="V43538" s="17"/>
    </row>
    <row r="43539" spans="22:22" x14ac:dyDescent="0.35">
      <c r="V43539" s="17"/>
    </row>
    <row r="43540" spans="22:22" x14ac:dyDescent="0.35">
      <c r="V43540" s="17"/>
    </row>
    <row r="43541" spans="22:22" x14ac:dyDescent="0.35">
      <c r="V43541" s="17"/>
    </row>
    <row r="43542" spans="22:22" x14ac:dyDescent="0.35">
      <c r="V43542" s="17"/>
    </row>
    <row r="43543" spans="22:22" x14ac:dyDescent="0.35">
      <c r="V43543" s="17"/>
    </row>
    <row r="43544" spans="22:22" x14ac:dyDescent="0.35">
      <c r="V43544" s="17"/>
    </row>
    <row r="43545" spans="22:22" x14ac:dyDescent="0.35">
      <c r="V43545" s="17"/>
    </row>
    <row r="43546" spans="22:22" x14ac:dyDescent="0.35">
      <c r="V43546" s="17"/>
    </row>
    <row r="43547" spans="22:22" x14ac:dyDescent="0.35">
      <c r="V43547" s="17"/>
    </row>
    <row r="43548" spans="22:22" x14ac:dyDescent="0.35">
      <c r="V43548" s="17"/>
    </row>
    <row r="43549" spans="22:22" x14ac:dyDescent="0.35">
      <c r="V43549" s="17"/>
    </row>
    <row r="43550" spans="22:22" x14ac:dyDescent="0.35">
      <c r="V43550" s="17"/>
    </row>
    <row r="43551" spans="22:22" x14ac:dyDescent="0.35">
      <c r="V43551" s="17"/>
    </row>
    <row r="43552" spans="22:22" x14ac:dyDescent="0.35">
      <c r="V43552" s="17"/>
    </row>
    <row r="43553" spans="22:22" x14ac:dyDescent="0.35">
      <c r="V43553" s="17"/>
    </row>
    <row r="43554" spans="22:22" x14ac:dyDescent="0.35">
      <c r="V43554" s="17"/>
    </row>
    <row r="43555" spans="22:22" x14ac:dyDescent="0.35">
      <c r="V43555" s="17"/>
    </row>
    <row r="43556" spans="22:22" x14ac:dyDescent="0.35">
      <c r="V43556" s="17"/>
    </row>
    <row r="43557" spans="22:22" x14ac:dyDescent="0.35">
      <c r="V43557" s="17"/>
    </row>
    <row r="43558" spans="22:22" x14ac:dyDescent="0.35">
      <c r="V43558" s="17"/>
    </row>
    <row r="43559" spans="22:22" x14ac:dyDescent="0.35">
      <c r="V43559" s="17"/>
    </row>
    <row r="43560" spans="22:22" x14ac:dyDescent="0.35">
      <c r="V43560" s="17"/>
    </row>
    <row r="43561" spans="22:22" x14ac:dyDescent="0.35">
      <c r="V43561" s="17"/>
    </row>
    <row r="43562" spans="22:22" x14ac:dyDescent="0.35">
      <c r="V43562" s="17"/>
    </row>
    <row r="43563" spans="22:22" x14ac:dyDescent="0.35">
      <c r="V43563" s="17"/>
    </row>
    <row r="43564" spans="22:22" x14ac:dyDescent="0.35">
      <c r="V43564" s="17"/>
    </row>
    <row r="43565" spans="22:22" x14ac:dyDescent="0.35">
      <c r="V43565" s="17"/>
    </row>
    <row r="43566" spans="22:22" x14ac:dyDescent="0.35">
      <c r="V43566" s="17"/>
    </row>
    <row r="43567" spans="22:22" x14ac:dyDescent="0.35">
      <c r="V43567" s="17"/>
    </row>
    <row r="43568" spans="22:22" x14ac:dyDescent="0.35">
      <c r="V43568" s="17"/>
    </row>
    <row r="43569" spans="22:22" x14ac:dyDescent="0.35">
      <c r="V43569" s="17"/>
    </row>
    <row r="43570" spans="22:22" x14ac:dyDescent="0.35">
      <c r="V43570" s="17"/>
    </row>
    <row r="43571" spans="22:22" x14ac:dyDescent="0.35">
      <c r="V43571" s="17"/>
    </row>
    <row r="43572" spans="22:22" x14ac:dyDescent="0.35">
      <c r="V43572" s="17"/>
    </row>
    <row r="43573" spans="22:22" x14ac:dyDescent="0.35">
      <c r="V43573" s="17"/>
    </row>
    <row r="43574" spans="22:22" x14ac:dyDescent="0.35">
      <c r="V43574" s="17"/>
    </row>
    <row r="43575" spans="22:22" x14ac:dyDescent="0.35">
      <c r="V43575" s="17"/>
    </row>
    <row r="43576" spans="22:22" x14ac:dyDescent="0.35">
      <c r="V43576" s="17"/>
    </row>
    <row r="43577" spans="22:22" x14ac:dyDescent="0.35">
      <c r="V43577" s="17"/>
    </row>
    <row r="43578" spans="22:22" x14ac:dyDescent="0.35">
      <c r="V43578" s="17"/>
    </row>
    <row r="43579" spans="22:22" x14ac:dyDescent="0.35">
      <c r="V43579" s="17"/>
    </row>
    <row r="43580" spans="22:22" x14ac:dyDescent="0.35">
      <c r="V43580" s="17"/>
    </row>
    <row r="43581" spans="22:22" x14ac:dyDescent="0.35">
      <c r="V43581" s="17"/>
    </row>
    <row r="43582" spans="22:22" x14ac:dyDescent="0.35">
      <c r="V43582" s="17"/>
    </row>
    <row r="43583" spans="22:22" x14ac:dyDescent="0.35">
      <c r="V43583" s="17"/>
    </row>
    <row r="43584" spans="22:22" x14ac:dyDescent="0.35">
      <c r="V43584" s="17"/>
    </row>
    <row r="43585" spans="22:22" x14ac:dyDescent="0.35">
      <c r="V43585" s="17"/>
    </row>
    <row r="43586" spans="22:22" x14ac:dyDescent="0.35">
      <c r="V43586" s="17"/>
    </row>
    <row r="43587" spans="22:22" x14ac:dyDescent="0.35">
      <c r="V43587" s="17"/>
    </row>
    <row r="43588" spans="22:22" x14ac:dyDescent="0.35">
      <c r="V43588" s="17"/>
    </row>
    <row r="43589" spans="22:22" x14ac:dyDescent="0.35">
      <c r="V43589" s="17"/>
    </row>
    <row r="43590" spans="22:22" x14ac:dyDescent="0.35">
      <c r="V43590" s="17"/>
    </row>
    <row r="43591" spans="22:22" x14ac:dyDescent="0.35">
      <c r="V43591" s="17"/>
    </row>
    <row r="43592" spans="22:22" x14ac:dyDescent="0.35">
      <c r="V43592" s="17"/>
    </row>
    <row r="43593" spans="22:22" x14ac:dyDescent="0.35">
      <c r="V43593" s="17"/>
    </row>
    <row r="43594" spans="22:22" x14ac:dyDescent="0.35">
      <c r="V43594" s="17"/>
    </row>
    <row r="43595" spans="22:22" x14ac:dyDescent="0.35">
      <c r="V43595" s="17"/>
    </row>
    <row r="43596" spans="22:22" x14ac:dyDescent="0.35">
      <c r="V43596" s="17"/>
    </row>
    <row r="43597" spans="22:22" x14ac:dyDescent="0.35">
      <c r="V43597" s="17"/>
    </row>
    <row r="43598" spans="22:22" x14ac:dyDescent="0.35">
      <c r="V43598" s="17"/>
    </row>
    <row r="43599" spans="22:22" x14ac:dyDescent="0.35">
      <c r="V43599" s="17"/>
    </row>
    <row r="43600" spans="22:22" x14ac:dyDescent="0.35">
      <c r="V43600" s="17"/>
    </row>
    <row r="43601" spans="22:22" x14ac:dyDescent="0.35">
      <c r="V43601" s="17"/>
    </row>
    <row r="43602" spans="22:22" x14ac:dyDescent="0.35">
      <c r="V43602" s="17"/>
    </row>
    <row r="43603" spans="22:22" x14ac:dyDescent="0.35">
      <c r="V43603" s="17"/>
    </row>
    <row r="43604" spans="22:22" x14ac:dyDescent="0.35">
      <c r="V43604" s="17"/>
    </row>
    <row r="43605" spans="22:22" x14ac:dyDescent="0.35">
      <c r="V43605" s="17"/>
    </row>
    <row r="43606" spans="22:22" x14ac:dyDescent="0.35">
      <c r="V43606" s="17"/>
    </row>
    <row r="43607" spans="22:22" x14ac:dyDescent="0.35">
      <c r="V43607" s="17"/>
    </row>
    <row r="43608" spans="22:22" x14ac:dyDescent="0.35">
      <c r="V43608" s="17"/>
    </row>
    <row r="43609" spans="22:22" x14ac:dyDescent="0.35">
      <c r="V43609" s="17"/>
    </row>
    <row r="43610" spans="22:22" x14ac:dyDescent="0.35">
      <c r="V43610" s="17"/>
    </row>
    <row r="43611" spans="22:22" x14ac:dyDescent="0.35">
      <c r="V43611" s="17"/>
    </row>
    <row r="43612" spans="22:22" x14ac:dyDescent="0.35">
      <c r="V43612" s="17"/>
    </row>
    <row r="43613" spans="22:22" x14ac:dyDescent="0.35">
      <c r="V43613" s="17"/>
    </row>
    <row r="43614" spans="22:22" x14ac:dyDescent="0.35">
      <c r="V43614" s="17"/>
    </row>
    <row r="43615" spans="22:22" x14ac:dyDescent="0.35">
      <c r="V43615" s="17"/>
    </row>
    <row r="43616" spans="22:22" x14ac:dyDescent="0.35">
      <c r="V43616" s="17"/>
    </row>
    <row r="43617" spans="22:22" x14ac:dyDescent="0.35">
      <c r="V43617" s="17"/>
    </row>
    <row r="43618" spans="22:22" x14ac:dyDescent="0.35">
      <c r="V43618" s="17"/>
    </row>
    <row r="43619" spans="22:22" x14ac:dyDescent="0.35">
      <c r="V43619" s="17"/>
    </row>
    <row r="43620" spans="22:22" x14ac:dyDescent="0.35">
      <c r="V43620" s="17"/>
    </row>
    <row r="43621" spans="22:22" x14ac:dyDescent="0.35">
      <c r="V43621" s="17"/>
    </row>
    <row r="43622" spans="22:22" x14ac:dyDescent="0.35">
      <c r="V43622" s="17"/>
    </row>
    <row r="43623" spans="22:22" x14ac:dyDescent="0.35">
      <c r="V43623" s="17"/>
    </row>
    <row r="43624" spans="22:22" x14ac:dyDescent="0.35">
      <c r="V43624" s="17"/>
    </row>
    <row r="43625" spans="22:22" x14ac:dyDescent="0.35">
      <c r="V43625" s="17"/>
    </row>
    <row r="43626" spans="22:22" x14ac:dyDescent="0.35">
      <c r="V43626" s="17"/>
    </row>
    <row r="43627" spans="22:22" x14ac:dyDescent="0.35">
      <c r="V43627" s="17"/>
    </row>
    <row r="43628" spans="22:22" x14ac:dyDescent="0.35">
      <c r="V43628" s="17"/>
    </row>
    <row r="43629" spans="22:22" x14ac:dyDescent="0.35">
      <c r="V43629" s="17"/>
    </row>
    <row r="43630" spans="22:22" x14ac:dyDescent="0.35">
      <c r="V43630" s="17"/>
    </row>
    <row r="43631" spans="22:22" x14ac:dyDescent="0.35">
      <c r="V43631" s="17"/>
    </row>
    <row r="43632" spans="22:22" x14ac:dyDescent="0.35">
      <c r="V43632" s="17"/>
    </row>
    <row r="43633" spans="22:22" x14ac:dyDescent="0.35">
      <c r="V43633" s="17"/>
    </row>
    <row r="43634" spans="22:22" x14ac:dyDescent="0.35">
      <c r="V43634" s="17"/>
    </row>
    <row r="43635" spans="22:22" x14ac:dyDescent="0.35">
      <c r="V43635" s="17"/>
    </row>
    <row r="43636" spans="22:22" x14ac:dyDescent="0.35">
      <c r="V43636" s="17"/>
    </row>
    <row r="43637" spans="22:22" x14ac:dyDescent="0.35">
      <c r="V43637" s="17"/>
    </row>
    <row r="43638" spans="22:22" x14ac:dyDescent="0.35">
      <c r="V43638" s="17"/>
    </row>
    <row r="43639" spans="22:22" x14ac:dyDescent="0.35">
      <c r="V43639" s="17"/>
    </row>
    <row r="43640" spans="22:22" x14ac:dyDescent="0.35">
      <c r="V43640" s="17"/>
    </row>
    <row r="43641" spans="22:22" x14ac:dyDescent="0.35">
      <c r="V43641" s="17"/>
    </row>
    <row r="43642" spans="22:22" x14ac:dyDescent="0.35">
      <c r="V43642" s="17"/>
    </row>
    <row r="43643" spans="22:22" x14ac:dyDescent="0.35">
      <c r="V43643" s="17"/>
    </row>
    <row r="43644" spans="22:22" x14ac:dyDescent="0.35">
      <c r="V43644" s="17"/>
    </row>
    <row r="43645" spans="22:22" x14ac:dyDescent="0.35">
      <c r="V43645" s="17"/>
    </row>
    <row r="43646" spans="22:22" x14ac:dyDescent="0.35">
      <c r="V43646" s="17"/>
    </row>
    <row r="43647" spans="22:22" x14ac:dyDescent="0.35">
      <c r="V43647" s="17"/>
    </row>
    <row r="43648" spans="22:22" x14ac:dyDescent="0.35">
      <c r="V43648" s="17"/>
    </row>
    <row r="43649" spans="22:22" x14ac:dyDescent="0.35">
      <c r="V43649" s="17"/>
    </row>
    <row r="43650" spans="22:22" x14ac:dyDescent="0.35">
      <c r="V43650" s="17"/>
    </row>
    <row r="43651" spans="22:22" x14ac:dyDescent="0.35">
      <c r="V43651" s="17"/>
    </row>
    <row r="43652" spans="22:22" x14ac:dyDescent="0.35">
      <c r="V43652" s="17"/>
    </row>
    <row r="43653" spans="22:22" x14ac:dyDescent="0.35">
      <c r="V43653" s="17"/>
    </row>
    <row r="43654" spans="22:22" x14ac:dyDescent="0.35">
      <c r="V43654" s="17"/>
    </row>
    <row r="43655" spans="22:22" x14ac:dyDescent="0.35">
      <c r="V43655" s="17"/>
    </row>
    <row r="43656" spans="22:22" x14ac:dyDescent="0.35">
      <c r="V43656" s="17"/>
    </row>
    <row r="43657" spans="22:22" x14ac:dyDescent="0.35">
      <c r="V43657" s="17"/>
    </row>
    <row r="43658" spans="22:22" x14ac:dyDescent="0.35">
      <c r="V43658" s="17"/>
    </row>
    <row r="43659" spans="22:22" x14ac:dyDescent="0.35">
      <c r="V43659" s="17"/>
    </row>
    <row r="43660" spans="22:22" x14ac:dyDescent="0.35">
      <c r="V43660" s="17"/>
    </row>
    <row r="43661" spans="22:22" x14ac:dyDescent="0.35">
      <c r="V43661" s="17"/>
    </row>
    <row r="43662" spans="22:22" x14ac:dyDescent="0.35">
      <c r="V43662" s="17"/>
    </row>
    <row r="43663" spans="22:22" x14ac:dyDescent="0.35">
      <c r="V43663" s="17"/>
    </row>
    <row r="43664" spans="22:22" x14ac:dyDescent="0.35">
      <c r="V43664" s="17"/>
    </row>
    <row r="43665" spans="22:22" x14ac:dyDescent="0.35">
      <c r="V43665" s="17"/>
    </row>
    <row r="43666" spans="22:22" x14ac:dyDescent="0.35">
      <c r="V43666" s="17"/>
    </row>
    <row r="43667" spans="22:22" x14ac:dyDescent="0.35">
      <c r="V43667" s="17"/>
    </row>
    <row r="43668" spans="22:22" x14ac:dyDescent="0.35">
      <c r="V43668" s="17"/>
    </row>
    <row r="43669" spans="22:22" x14ac:dyDescent="0.35">
      <c r="V43669" s="17"/>
    </row>
    <row r="43670" spans="22:22" x14ac:dyDescent="0.35">
      <c r="V43670" s="17"/>
    </row>
    <row r="43671" spans="22:22" x14ac:dyDescent="0.35">
      <c r="V43671" s="17"/>
    </row>
    <row r="43672" spans="22:22" x14ac:dyDescent="0.35">
      <c r="V43672" s="17"/>
    </row>
    <row r="43673" spans="22:22" x14ac:dyDescent="0.35">
      <c r="V43673" s="17"/>
    </row>
    <row r="43674" spans="22:22" x14ac:dyDescent="0.35">
      <c r="V43674" s="17"/>
    </row>
    <row r="43675" spans="22:22" x14ac:dyDescent="0.35">
      <c r="V43675" s="17"/>
    </row>
    <row r="43676" spans="22:22" x14ac:dyDescent="0.35">
      <c r="V43676" s="17"/>
    </row>
    <row r="43677" spans="22:22" x14ac:dyDescent="0.35">
      <c r="V43677" s="17"/>
    </row>
    <row r="43678" spans="22:22" x14ac:dyDescent="0.35">
      <c r="V43678" s="17"/>
    </row>
    <row r="43679" spans="22:22" x14ac:dyDescent="0.35">
      <c r="V43679" s="17"/>
    </row>
    <row r="43680" spans="22:22" x14ac:dyDescent="0.35">
      <c r="V43680" s="17"/>
    </row>
    <row r="43681" spans="22:22" x14ac:dyDescent="0.35">
      <c r="V43681" s="17"/>
    </row>
    <row r="43682" spans="22:22" x14ac:dyDescent="0.35">
      <c r="V43682" s="17"/>
    </row>
    <row r="43683" spans="22:22" x14ac:dyDescent="0.35">
      <c r="V43683" s="17"/>
    </row>
    <row r="43684" spans="22:22" x14ac:dyDescent="0.35">
      <c r="V43684" s="17"/>
    </row>
    <row r="43685" spans="22:22" x14ac:dyDescent="0.35">
      <c r="V43685" s="17"/>
    </row>
    <row r="43686" spans="22:22" x14ac:dyDescent="0.35">
      <c r="V43686" s="17"/>
    </row>
    <row r="43687" spans="22:22" x14ac:dyDescent="0.35">
      <c r="V43687" s="17"/>
    </row>
    <row r="43688" spans="22:22" x14ac:dyDescent="0.35">
      <c r="V43688" s="17"/>
    </row>
    <row r="43689" spans="22:22" x14ac:dyDescent="0.35">
      <c r="V43689" s="17"/>
    </row>
    <row r="43690" spans="22:22" x14ac:dyDescent="0.35">
      <c r="V43690" s="17"/>
    </row>
    <row r="43691" spans="22:22" x14ac:dyDescent="0.35">
      <c r="V43691" s="17"/>
    </row>
    <row r="43692" spans="22:22" x14ac:dyDescent="0.35">
      <c r="V43692" s="17"/>
    </row>
    <row r="43693" spans="22:22" x14ac:dyDescent="0.35">
      <c r="V43693" s="17"/>
    </row>
    <row r="43694" spans="22:22" x14ac:dyDescent="0.35">
      <c r="V43694" s="17"/>
    </row>
    <row r="43695" spans="22:22" x14ac:dyDescent="0.35">
      <c r="V43695" s="17"/>
    </row>
    <row r="43696" spans="22:22" x14ac:dyDescent="0.35">
      <c r="V43696" s="17"/>
    </row>
    <row r="43697" spans="22:22" x14ac:dyDescent="0.35">
      <c r="V43697" s="17"/>
    </row>
    <row r="43698" spans="22:22" x14ac:dyDescent="0.35">
      <c r="V43698" s="17"/>
    </row>
    <row r="43699" spans="22:22" x14ac:dyDescent="0.35">
      <c r="V43699" s="17"/>
    </row>
    <row r="43700" spans="22:22" x14ac:dyDescent="0.35">
      <c r="V43700" s="17"/>
    </row>
    <row r="43701" spans="22:22" x14ac:dyDescent="0.35">
      <c r="V43701" s="17"/>
    </row>
    <row r="43702" spans="22:22" x14ac:dyDescent="0.35">
      <c r="V43702" s="17"/>
    </row>
    <row r="43703" spans="22:22" x14ac:dyDescent="0.35">
      <c r="V43703" s="17"/>
    </row>
    <row r="43704" spans="22:22" x14ac:dyDescent="0.35">
      <c r="V43704" s="17"/>
    </row>
    <row r="43705" spans="22:22" x14ac:dyDescent="0.35">
      <c r="V43705" s="17"/>
    </row>
    <row r="43706" spans="22:22" x14ac:dyDescent="0.35">
      <c r="V43706" s="17"/>
    </row>
    <row r="43707" spans="22:22" x14ac:dyDescent="0.35">
      <c r="V43707" s="17"/>
    </row>
    <row r="43708" spans="22:22" x14ac:dyDescent="0.35">
      <c r="V43708" s="17"/>
    </row>
    <row r="43709" spans="22:22" x14ac:dyDescent="0.35">
      <c r="V43709" s="17"/>
    </row>
    <row r="43710" spans="22:22" x14ac:dyDescent="0.35">
      <c r="V43710" s="17"/>
    </row>
    <row r="43711" spans="22:22" x14ac:dyDescent="0.35">
      <c r="V43711" s="17"/>
    </row>
    <row r="43712" spans="22:22" x14ac:dyDescent="0.35">
      <c r="V43712" s="17"/>
    </row>
    <row r="43713" spans="22:22" x14ac:dyDescent="0.35">
      <c r="V43713" s="17"/>
    </row>
    <row r="43714" spans="22:22" x14ac:dyDescent="0.35">
      <c r="V43714" s="17"/>
    </row>
    <row r="43715" spans="22:22" x14ac:dyDescent="0.35">
      <c r="V43715" s="17"/>
    </row>
    <row r="43716" spans="22:22" x14ac:dyDescent="0.35">
      <c r="V43716" s="17"/>
    </row>
    <row r="43717" spans="22:22" x14ac:dyDescent="0.35">
      <c r="V43717" s="17"/>
    </row>
    <row r="43718" spans="22:22" x14ac:dyDescent="0.35">
      <c r="V43718" s="17"/>
    </row>
    <row r="43719" spans="22:22" x14ac:dyDescent="0.35">
      <c r="V43719" s="17"/>
    </row>
    <row r="43720" spans="22:22" x14ac:dyDescent="0.35">
      <c r="V43720" s="17"/>
    </row>
    <row r="43721" spans="22:22" x14ac:dyDescent="0.35">
      <c r="V43721" s="17"/>
    </row>
    <row r="43722" spans="22:22" x14ac:dyDescent="0.35">
      <c r="V43722" s="17"/>
    </row>
    <row r="43723" spans="22:22" x14ac:dyDescent="0.35">
      <c r="V43723" s="17"/>
    </row>
    <row r="43724" spans="22:22" x14ac:dyDescent="0.35">
      <c r="V43724" s="17"/>
    </row>
    <row r="43725" spans="22:22" x14ac:dyDescent="0.35">
      <c r="V43725" s="17"/>
    </row>
    <row r="43726" spans="22:22" x14ac:dyDescent="0.35">
      <c r="V43726" s="17"/>
    </row>
    <row r="43727" spans="22:22" x14ac:dyDescent="0.35">
      <c r="V43727" s="17"/>
    </row>
    <row r="43728" spans="22:22" x14ac:dyDescent="0.35">
      <c r="V43728" s="17"/>
    </row>
    <row r="43729" spans="22:22" x14ac:dyDescent="0.35">
      <c r="V43729" s="17"/>
    </row>
    <row r="43730" spans="22:22" x14ac:dyDescent="0.35">
      <c r="V43730" s="17"/>
    </row>
    <row r="43731" spans="22:22" x14ac:dyDescent="0.35">
      <c r="V43731" s="17"/>
    </row>
    <row r="43732" spans="22:22" x14ac:dyDescent="0.35">
      <c r="V43732" s="17"/>
    </row>
    <row r="43733" spans="22:22" x14ac:dyDescent="0.35">
      <c r="V43733" s="17"/>
    </row>
    <row r="43734" spans="22:22" x14ac:dyDescent="0.35">
      <c r="V43734" s="17"/>
    </row>
    <row r="43735" spans="22:22" x14ac:dyDescent="0.35">
      <c r="V43735" s="17"/>
    </row>
    <row r="43736" spans="22:22" x14ac:dyDescent="0.35">
      <c r="V43736" s="17"/>
    </row>
    <row r="43737" spans="22:22" x14ac:dyDescent="0.35">
      <c r="V43737" s="17"/>
    </row>
    <row r="43738" spans="22:22" x14ac:dyDescent="0.35">
      <c r="V43738" s="17"/>
    </row>
    <row r="43739" spans="22:22" x14ac:dyDescent="0.35">
      <c r="V43739" s="17"/>
    </row>
    <row r="43740" spans="22:22" x14ac:dyDescent="0.35">
      <c r="V43740" s="17"/>
    </row>
    <row r="43741" spans="22:22" x14ac:dyDescent="0.35">
      <c r="V43741" s="17"/>
    </row>
    <row r="43742" spans="22:22" x14ac:dyDescent="0.35">
      <c r="V43742" s="17"/>
    </row>
    <row r="43743" spans="22:22" x14ac:dyDescent="0.35">
      <c r="V43743" s="17"/>
    </row>
    <row r="43744" spans="22:22" x14ac:dyDescent="0.35">
      <c r="V43744" s="17"/>
    </row>
    <row r="43745" spans="22:22" x14ac:dyDescent="0.35">
      <c r="V43745" s="17"/>
    </row>
    <row r="43746" spans="22:22" x14ac:dyDescent="0.35">
      <c r="V43746" s="17"/>
    </row>
    <row r="43747" spans="22:22" x14ac:dyDescent="0.35">
      <c r="V43747" s="17"/>
    </row>
    <row r="43748" spans="22:22" x14ac:dyDescent="0.35">
      <c r="V43748" s="17"/>
    </row>
    <row r="43749" spans="22:22" x14ac:dyDescent="0.35">
      <c r="V43749" s="17"/>
    </row>
    <row r="43750" spans="22:22" x14ac:dyDescent="0.35">
      <c r="V43750" s="17"/>
    </row>
    <row r="43751" spans="22:22" x14ac:dyDescent="0.35">
      <c r="V43751" s="17"/>
    </row>
    <row r="43752" spans="22:22" x14ac:dyDescent="0.35">
      <c r="V43752" s="17"/>
    </row>
    <row r="43753" spans="22:22" x14ac:dyDescent="0.35">
      <c r="V43753" s="17"/>
    </row>
    <row r="43754" spans="22:22" x14ac:dyDescent="0.35">
      <c r="V43754" s="17"/>
    </row>
    <row r="43755" spans="22:22" x14ac:dyDescent="0.35">
      <c r="V43755" s="17"/>
    </row>
    <row r="43756" spans="22:22" x14ac:dyDescent="0.35">
      <c r="V43756" s="17"/>
    </row>
    <row r="43757" spans="22:22" x14ac:dyDescent="0.35">
      <c r="V43757" s="17"/>
    </row>
    <row r="43758" spans="22:22" x14ac:dyDescent="0.35">
      <c r="V43758" s="17"/>
    </row>
    <row r="43759" spans="22:22" x14ac:dyDescent="0.35">
      <c r="V43759" s="17"/>
    </row>
    <row r="43760" spans="22:22" x14ac:dyDescent="0.35">
      <c r="V43760" s="17"/>
    </row>
    <row r="43761" spans="22:22" x14ac:dyDescent="0.35">
      <c r="V43761" s="17"/>
    </row>
    <row r="43762" spans="22:22" x14ac:dyDescent="0.35">
      <c r="V43762" s="17"/>
    </row>
    <row r="43763" spans="22:22" x14ac:dyDescent="0.35">
      <c r="V43763" s="17"/>
    </row>
    <row r="43764" spans="22:22" x14ac:dyDescent="0.35">
      <c r="V43764" s="17"/>
    </row>
    <row r="43765" spans="22:22" x14ac:dyDescent="0.35">
      <c r="V43765" s="17"/>
    </row>
    <row r="43766" spans="22:22" x14ac:dyDescent="0.35">
      <c r="V43766" s="17"/>
    </row>
    <row r="43767" spans="22:22" x14ac:dyDescent="0.35">
      <c r="V43767" s="17"/>
    </row>
    <row r="43768" spans="22:22" x14ac:dyDescent="0.35">
      <c r="V43768" s="17"/>
    </row>
    <row r="43769" spans="22:22" x14ac:dyDescent="0.35">
      <c r="V43769" s="17"/>
    </row>
    <row r="43770" spans="22:22" x14ac:dyDescent="0.35">
      <c r="V43770" s="17"/>
    </row>
    <row r="43771" spans="22:22" x14ac:dyDescent="0.35">
      <c r="V43771" s="17"/>
    </row>
    <row r="43772" spans="22:22" x14ac:dyDescent="0.35">
      <c r="V43772" s="17"/>
    </row>
    <row r="43773" spans="22:22" x14ac:dyDescent="0.35">
      <c r="V43773" s="17"/>
    </row>
    <row r="43774" spans="22:22" x14ac:dyDescent="0.35">
      <c r="V43774" s="17"/>
    </row>
    <row r="43775" spans="22:22" x14ac:dyDescent="0.35">
      <c r="V43775" s="17"/>
    </row>
    <row r="43776" spans="22:22" x14ac:dyDescent="0.35">
      <c r="V43776" s="17"/>
    </row>
    <row r="43777" spans="22:22" x14ac:dyDescent="0.35">
      <c r="V43777" s="17"/>
    </row>
    <row r="43778" spans="22:22" x14ac:dyDescent="0.35">
      <c r="V43778" s="17"/>
    </row>
    <row r="43779" spans="22:22" x14ac:dyDescent="0.35">
      <c r="V43779" s="17"/>
    </row>
    <row r="43780" spans="22:22" x14ac:dyDescent="0.35">
      <c r="V43780" s="17"/>
    </row>
    <row r="43781" spans="22:22" x14ac:dyDescent="0.35">
      <c r="V43781" s="17"/>
    </row>
    <row r="43782" spans="22:22" x14ac:dyDescent="0.35">
      <c r="V43782" s="17"/>
    </row>
    <row r="43783" spans="22:22" x14ac:dyDescent="0.35">
      <c r="V43783" s="17"/>
    </row>
    <row r="43784" spans="22:22" x14ac:dyDescent="0.35">
      <c r="V43784" s="17"/>
    </row>
    <row r="43785" spans="22:22" x14ac:dyDescent="0.35">
      <c r="V43785" s="17"/>
    </row>
    <row r="43786" spans="22:22" x14ac:dyDescent="0.35">
      <c r="V43786" s="17"/>
    </row>
    <row r="43787" spans="22:22" x14ac:dyDescent="0.35">
      <c r="V43787" s="17"/>
    </row>
    <row r="43788" spans="22:22" x14ac:dyDescent="0.35">
      <c r="V43788" s="17"/>
    </row>
    <row r="43789" spans="22:22" x14ac:dyDescent="0.35">
      <c r="V43789" s="17"/>
    </row>
    <row r="43790" spans="22:22" x14ac:dyDescent="0.35">
      <c r="V43790" s="17"/>
    </row>
    <row r="43791" spans="22:22" x14ac:dyDescent="0.35">
      <c r="V43791" s="17"/>
    </row>
    <row r="43792" spans="22:22" x14ac:dyDescent="0.35">
      <c r="V43792" s="17"/>
    </row>
    <row r="43793" spans="22:22" x14ac:dyDescent="0.35">
      <c r="V43793" s="17"/>
    </row>
    <row r="43794" spans="22:22" x14ac:dyDescent="0.35">
      <c r="V43794" s="17"/>
    </row>
    <row r="43795" spans="22:22" x14ac:dyDescent="0.35">
      <c r="V43795" s="17"/>
    </row>
    <row r="43796" spans="22:22" x14ac:dyDescent="0.35">
      <c r="V43796" s="17"/>
    </row>
    <row r="43797" spans="22:22" x14ac:dyDescent="0.35">
      <c r="V43797" s="17"/>
    </row>
    <row r="43798" spans="22:22" x14ac:dyDescent="0.35">
      <c r="V43798" s="17"/>
    </row>
    <row r="43799" spans="22:22" x14ac:dyDescent="0.35">
      <c r="V43799" s="17"/>
    </row>
    <row r="43800" spans="22:22" x14ac:dyDescent="0.35">
      <c r="V43800" s="17"/>
    </row>
    <row r="43801" spans="22:22" x14ac:dyDescent="0.35">
      <c r="V43801" s="17"/>
    </row>
    <row r="43802" spans="22:22" x14ac:dyDescent="0.35">
      <c r="V43802" s="17"/>
    </row>
    <row r="43803" spans="22:22" x14ac:dyDescent="0.35">
      <c r="V43803" s="17"/>
    </row>
    <row r="43804" spans="22:22" x14ac:dyDescent="0.35">
      <c r="V43804" s="17"/>
    </row>
    <row r="43805" spans="22:22" x14ac:dyDescent="0.35">
      <c r="V43805" s="17"/>
    </row>
    <row r="43806" spans="22:22" x14ac:dyDescent="0.35">
      <c r="V43806" s="17"/>
    </row>
    <row r="43807" spans="22:22" x14ac:dyDescent="0.35">
      <c r="V43807" s="17"/>
    </row>
    <row r="43808" spans="22:22" x14ac:dyDescent="0.35">
      <c r="V43808" s="17"/>
    </row>
    <row r="43809" spans="22:22" x14ac:dyDescent="0.35">
      <c r="V43809" s="17"/>
    </row>
    <row r="43810" spans="22:22" x14ac:dyDescent="0.35">
      <c r="V43810" s="17"/>
    </row>
    <row r="43811" spans="22:22" x14ac:dyDescent="0.35">
      <c r="V43811" s="17"/>
    </row>
    <row r="43812" spans="22:22" x14ac:dyDescent="0.35">
      <c r="V43812" s="17"/>
    </row>
    <row r="43813" spans="22:22" x14ac:dyDescent="0.35">
      <c r="V43813" s="17"/>
    </row>
    <row r="43814" spans="22:22" x14ac:dyDescent="0.35">
      <c r="V43814" s="17"/>
    </row>
    <row r="43815" spans="22:22" x14ac:dyDescent="0.35">
      <c r="V43815" s="17"/>
    </row>
    <row r="43816" spans="22:22" x14ac:dyDescent="0.35">
      <c r="V43816" s="17"/>
    </row>
    <row r="43817" spans="22:22" x14ac:dyDescent="0.35">
      <c r="V43817" s="17"/>
    </row>
    <row r="43818" spans="22:22" x14ac:dyDescent="0.35">
      <c r="V43818" s="17"/>
    </row>
    <row r="43819" spans="22:22" x14ac:dyDescent="0.35">
      <c r="V43819" s="17"/>
    </row>
    <row r="43820" spans="22:22" x14ac:dyDescent="0.35">
      <c r="V43820" s="17"/>
    </row>
    <row r="43821" spans="22:22" x14ac:dyDescent="0.35">
      <c r="V43821" s="17"/>
    </row>
    <row r="43822" spans="22:22" x14ac:dyDescent="0.35">
      <c r="V43822" s="17"/>
    </row>
    <row r="43823" spans="22:22" x14ac:dyDescent="0.35">
      <c r="V43823" s="17"/>
    </row>
    <row r="43824" spans="22:22" x14ac:dyDescent="0.35">
      <c r="V43824" s="17"/>
    </row>
    <row r="43825" spans="22:22" x14ac:dyDescent="0.35">
      <c r="V43825" s="17"/>
    </row>
    <row r="43826" spans="22:22" x14ac:dyDescent="0.35">
      <c r="V43826" s="17"/>
    </row>
    <row r="43827" spans="22:22" x14ac:dyDescent="0.35">
      <c r="V43827" s="17"/>
    </row>
    <row r="43828" spans="22:22" x14ac:dyDescent="0.35">
      <c r="V43828" s="17"/>
    </row>
    <row r="43829" spans="22:22" x14ac:dyDescent="0.35">
      <c r="V43829" s="17"/>
    </row>
    <row r="43830" spans="22:22" x14ac:dyDescent="0.35">
      <c r="V43830" s="17"/>
    </row>
    <row r="43831" spans="22:22" x14ac:dyDescent="0.35">
      <c r="V43831" s="17"/>
    </row>
    <row r="43832" spans="22:22" x14ac:dyDescent="0.35">
      <c r="V43832" s="17"/>
    </row>
    <row r="43833" spans="22:22" x14ac:dyDescent="0.35">
      <c r="V43833" s="17"/>
    </row>
    <row r="43834" spans="22:22" x14ac:dyDescent="0.35">
      <c r="V43834" s="17"/>
    </row>
    <row r="43835" spans="22:22" x14ac:dyDescent="0.35">
      <c r="V43835" s="17"/>
    </row>
    <row r="43836" spans="22:22" x14ac:dyDescent="0.35">
      <c r="V43836" s="17"/>
    </row>
    <row r="43837" spans="22:22" x14ac:dyDescent="0.35">
      <c r="V43837" s="17"/>
    </row>
    <row r="43838" spans="22:22" x14ac:dyDescent="0.35">
      <c r="V43838" s="17"/>
    </row>
    <row r="43839" spans="22:22" x14ac:dyDescent="0.35">
      <c r="V43839" s="17"/>
    </row>
    <row r="43840" spans="22:22" x14ac:dyDescent="0.35">
      <c r="V43840" s="17"/>
    </row>
    <row r="43841" spans="22:22" x14ac:dyDescent="0.35">
      <c r="V43841" s="17"/>
    </row>
    <row r="43842" spans="22:22" x14ac:dyDescent="0.35">
      <c r="V43842" s="17"/>
    </row>
    <row r="43843" spans="22:22" x14ac:dyDescent="0.35">
      <c r="V43843" s="17"/>
    </row>
    <row r="43844" spans="22:22" x14ac:dyDescent="0.35">
      <c r="V43844" s="17"/>
    </row>
    <row r="43845" spans="22:22" x14ac:dyDescent="0.35">
      <c r="V43845" s="17"/>
    </row>
    <row r="43846" spans="22:22" x14ac:dyDescent="0.35">
      <c r="V43846" s="17"/>
    </row>
    <row r="43847" spans="22:22" x14ac:dyDescent="0.35">
      <c r="V43847" s="17"/>
    </row>
    <row r="43848" spans="22:22" x14ac:dyDescent="0.35">
      <c r="V43848" s="17"/>
    </row>
    <row r="43849" spans="22:22" x14ac:dyDescent="0.35">
      <c r="V43849" s="17"/>
    </row>
    <row r="43850" spans="22:22" x14ac:dyDescent="0.35">
      <c r="V43850" s="17"/>
    </row>
    <row r="43851" spans="22:22" x14ac:dyDescent="0.35">
      <c r="V43851" s="17"/>
    </row>
    <row r="43852" spans="22:22" x14ac:dyDescent="0.35">
      <c r="V43852" s="17"/>
    </row>
    <row r="43853" spans="22:22" x14ac:dyDescent="0.35">
      <c r="V43853" s="17"/>
    </row>
    <row r="43854" spans="22:22" x14ac:dyDescent="0.35">
      <c r="V43854" s="17"/>
    </row>
    <row r="43855" spans="22:22" x14ac:dyDescent="0.35">
      <c r="V43855" s="17"/>
    </row>
    <row r="43856" spans="22:22" x14ac:dyDescent="0.35">
      <c r="V43856" s="17"/>
    </row>
    <row r="43857" spans="22:22" x14ac:dyDescent="0.35">
      <c r="V43857" s="17"/>
    </row>
    <row r="43858" spans="22:22" x14ac:dyDescent="0.35">
      <c r="V43858" s="17"/>
    </row>
    <row r="43859" spans="22:22" x14ac:dyDescent="0.35">
      <c r="V43859" s="17"/>
    </row>
    <row r="43860" spans="22:22" x14ac:dyDescent="0.35">
      <c r="V43860" s="17"/>
    </row>
    <row r="43861" spans="22:22" x14ac:dyDescent="0.35">
      <c r="V43861" s="17"/>
    </row>
    <row r="43862" spans="22:22" x14ac:dyDescent="0.35">
      <c r="V43862" s="17"/>
    </row>
    <row r="43863" spans="22:22" x14ac:dyDescent="0.35">
      <c r="V43863" s="17"/>
    </row>
    <row r="43864" spans="22:22" x14ac:dyDescent="0.35">
      <c r="V43864" s="17"/>
    </row>
    <row r="43865" spans="22:22" x14ac:dyDescent="0.35">
      <c r="V43865" s="17"/>
    </row>
    <row r="43866" spans="22:22" x14ac:dyDescent="0.35">
      <c r="V43866" s="17"/>
    </row>
    <row r="43867" spans="22:22" x14ac:dyDescent="0.35">
      <c r="V43867" s="17"/>
    </row>
    <row r="43868" spans="22:22" x14ac:dyDescent="0.35">
      <c r="V43868" s="17"/>
    </row>
    <row r="43869" spans="22:22" x14ac:dyDescent="0.35">
      <c r="V43869" s="17"/>
    </row>
    <row r="43870" spans="22:22" x14ac:dyDescent="0.35">
      <c r="V43870" s="17"/>
    </row>
    <row r="43871" spans="22:22" x14ac:dyDescent="0.35">
      <c r="V43871" s="17"/>
    </row>
    <row r="43872" spans="22:22" x14ac:dyDescent="0.35">
      <c r="V43872" s="17"/>
    </row>
    <row r="43873" spans="22:22" x14ac:dyDescent="0.35">
      <c r="V43873" s="17"/>
    </row>
    <row r="43874" spans="22:22" x14ac:dyDescent="0.35">
      <c r="V43874" s="17"/>
    </row>
    <row r="43875" spans="22:22" x14ac:dyDescent="0.35">
      <c r="V43875" s="17"/>
    </row>
    <row r="43876" spans="22:22" x14ac:dyDescent="0.35">
      <c r="V43876" s="17"/>
    </row>
    <row r="43877" spans="22:22" x14ac:dyDescent="0.35">
      <c r="V43877" s="17"/>
    </row>
    <row r="43878" spans="22:22" x14ac:dyDescent="0.35">
      <c r="V43878" s="17"/>
    </row>
    <row r="43879" spans="22:22" x14ac:dyDescent="0.35">
      <c r="V43879" s="17"/>
    </row>
    <row r="43880" spans="22:22" x14ac:dyDescent="0.35">
      <c r="V43880" s="17"/>
    </row>
    <row r="43881" spans="22:22" x14ac:dyDescent="0.35">
      <c r="V43881" s="17"/>
    </row>
    <row r="43882" spans="22:22" x14ac:dyDescent="0.35">
      <c r="V43882" s="17"/>
    </row>
    <row r="43883" spans="22:22" x14ac:dyDescent="0.35">
      <c r="V43883" s="17"/>
    </row>
    <row r="43884" spans="22:22" x14ac:dyDescent="0.35">
      <c r="V43884" s="17"/>
    </row>
    <row r="43885" spans="22:22" x14ac:dyDescent="0.35">
      <c r="V43885" s="17"/>
    </row>
    <row r="43886" spans="22:22" x14ac:dyDescent="0.35">
      <c r="V43886" s="17"/>
    </row>
    <row r="43887" spans="22:22" x14ac:dyDescent="0.35">
      <c r="V43887" s="17"/>
    </row>
    <row r="43888" spans="22:22" x14ac:dyDescent="0.35">
      <c r="V43888" s="17"/>
    </row>
    <row r="43889" spans="22:22" x14ac:dyDescent="0.35">
      <c r="V43889" s="17"/>
    </row>
    <row r="43890" spans="22:22" x14ac:dyDescent="0.35">
      <c r="V43890" s="17"/>
    </row>
    <row r="43891" spans="22:22" x14ac:dyDescent="0.35">
      <c r="V43891" s="17"/>
    </row>
    <row r="43892" spans="22:22" x14ac:dyDescent="0.35">
      <c r="V43892" s="17"/>
    </row>
    <row r="43893" spans="22:22" x14ac:dyDescent="0.35">
      <c r="V43893" s="17"/>
    </row>
    <row r="43894" spans="22:22" x14ac:dyDescent="0.35">
      <c r="V43894" s="17"/>
    </row>
    <row r="43895" spans="22:22" x14ac:dyDescent="0.35">
      <c r="V43895" s="17"/>
    </row>
    <row r="43896" spans="22:22" x14ac:dyDescent="0.35">
      <c r="V43896" s="17"/>
    </row>
    <row r="43897" spans="22:22" x14ac:dyDescent="0.35">
      <c r="V43897" s="17"/>
    </row>
    <row r="43898" spans="22:22" x14ac:dyDescent="0.35">
      <c r="V43898" s="17"/>
    </row>
    <row r="43899" spans="22:22" x14ac:dyDescent="0.35">
      <c r="V43899" s="17"/>
    </row>
    <row r="43900" spans="22:22" x14ac:dyDescent="0.35">
      <c r="V43900" s="17"/>
    </row>
    <row r="43901" spans="22:22" x14ac:dyDescent="0.35">
      <c r="V43901" s="17"/>
    </row>
    <row r="43902" spans="22:22" x14ac:dyDescent="0.35">
      <c r="V43902" s="17"/>
    </row>
    <row r="43903" spans="22:22" x14ac:dyDescent="0.35">
      <c r="V43903" s="17"/>
    </row>
    <row r="43904" spans="22:22" x14ac:dyDescent="0.35">
      <c r="V43904" s="17"/>
    </row>
    <row r="43905" spans="22:22" x14ac:dyDescent="0.35">
      <c r="V43905" s="17"/>
    </row>
    <row r="43906" spans="22:22" x14ac:dyDescent="0.35">
      <c r="V43906" s="17"/>
    </row>
    <row r="43907" spans="22:22" x14ac:dyDescent="0.35">
      <c r="V43907" s="17"/>
    </row>
    <row r="43908" spans="22:22" x14ac:dyDescent="0.35">
      <c r="V43908" s="17"/>
    </row>
    <row r="43909" spans="22:22" x14ac:dyDescent="0.35">
      <c r="V43909" s="17"/>
    </row>
    <row r="43910" spans="22:22" x14ac:dyDescent="0.35">
      <c r="V43910" s="17"/>
    </row>
    <row r="43911" spans="22:22" x14ac:dyDescent="0.35">
      <c r="V43911" s="17"/>
    </row>
    <row r="43912" spans="22:22" x14ac:dyDescent="0.35">
      <c r="V43912" s="17"/>
    </row>
    <row r="43913" spans="22:22" x14ac:dyDescent="0.35">
      <c r="V43913" s="17"/>
    </row>
    <row r="43914" spans="22:22" x14ac:dyDescent="0.35">
      <c r="V43914" s="17"/>
    </row>
    <row r="43915" spans="22:22" x14ac:dyDescent="0.35">
      <c r="V43915" s="17"/>
    </row>
    <row r="43916" spans="22:22" x14ac:dyDescent="0.35">
      <c r="V43916" s="17"/>
    </row>
    <row r="43917" spans="22:22" x14ac:dyDescent="0.35">
      <c r="V43917" s="17"/>
    </row>
    <row r="43918" spans="22:22" x14ac:dyDescent="0.35">
      <c r="V43918" s="17"/>
    </row>
    <row r="43919" spans="22:22" x14ac:dyDescent="0.35">
      <c r="V43919" s="17"/>
    </row>
    <row r="43920" spans="22:22" x14ac:dyDescent="0.35">
      <c r="V43920" s="17"/>
    </row>
    <row r="43921" spans="22:22" x14ac:dyDescent="0.35">
      <c r="V43921" s="17"/>
    </row>
    <row r="43922" spans="22:22" x14ac:dyDescent="0.35">
      <c r="V43922" s="17"/>
    </row>
    <row r="43923" spans="22:22" x14ac:dyDescent="0.35">
      <c r="V43923" s="17"/>
    </row>
    <row r="43924" spans="22:22" x14ac:dyDescent="0.35">
      <c r="V43924" s="17"/>
    </row>
    <row r="43925" spans="22:22" x14ac:dyDescent="0.35">
      <c r="V43925" s="17"/>
    </row>
    <row r="43926" spans="22:22" x14ac:dyDescent="0.35">
      <c r="V43926" s="17"/>
    </row>
    <row r="43927" spans="22:22" x14ac:dyDescent="0.35">
      <c r="V43927" s="17"/>
    </row>
    <row r="43928" spans="22:22" x14ac:dyDescent="0.35">
      <c r="V43928" s="17"/>
    </row>
    <row r="43929" spans="22:22" x14ac:dyDescent="0.35">
      <c r="V43929" s="17"/>
    </row>
    <row r="43930" spans="22:22" x14ac:dyDescent="0.35">
      <c r="V43930" s="17"/>
    </row>
    <row r="43931" spans="22:22" x14ac:dyDescent="0.35">
      <c r="V43931" s="17"/>
    </row>
    <row r="43932" spans="22:22" x14ac:dyDescent="0.35">
      <c r="V43932" s="17"/>
    </row>
    <row r="43933" spans="22:22" x14ac:dyDescent="0.35">
      <c r="V43933" s="17"/>
    </row>
    <row r="43934" spans="22:22" x14ac:dyDescent="0.35">
      <c r="V43934" s="17"/>
    </row>
    <row r="43935" spans="22:22" x14ac:dyDescent="0.35">
      <c r="V43935" s="17"/>
    </row>
    <row r="43936" spans="22:22" x14ac:dyDescent="0.35">
      <c r="V43936" s="17"/>
    </row>
    <row r="43937" spans="22:22" x14ac:dyDescent="0.35">
      <c r="V43937" s="17"/>
    </row>
    <row r="43938" spans="22:22" x14ac:dyDescent="0.35">
      <c r="V43938" s="17"/>
    </row>
    <row r="43939" spans="22:22" x14ac:dyDescent="0.35">
      <c r="V43939" s="17"/>
    </row>
    <row r="43940" spans="22:22" x14ac:dyDescent="0.35">
      <c r="V43940" s="17"/>
    </row>
    <row r="43941" spans="22:22" x14ac:dyDescent="0.35">
      <c r="V43941" s="17"/>
    </row>
    <row r="43942" spans="22:22" x14ac:dyDescent="0.35">
      <c r="V43942" s="17"/>
    </row>
    <row r="43943" spans="22:22" x14ac:dyDescent="0.35">
      <c r="V43943" s="17"/>
    </row>
    <row r="43944" spans="22:22" x14ac:dyDescent="0.35">
      <c r="V43944" s="17"/>
    </row>
    <row r="43945" spans="22:22" x14ac:dyDescent="0.35">
      <c r="V43945" s="17"/>
    </row>
    <row r="43946" spans="22:22" x14ac:dyDescent="0.35">
      <c r="V43946" s="17"/>
    </row>
    <row r="43947" spans="22:22" x14ac:dyDescent="0.35">
      <c r="V43947" s="17"/>
    </row>
    <row r="43948" spans="22:22" x14ac:dyDescent="0.35">
      <c r="V43948" s="17"/>
    </row>
    <row r="43949" spans="22:22" x14ac:dyDescent="0.35">
      <c r="V43949" s="17"/>
    </row>
    <row r="43950" spans="22:22" x14ac:dyDescent="0.35">
      <c r="V43950" s="17"/>
    </row>
    <row r="43951" spans="22:22" x14ac:dyDescent="0.35">
      <c r="V43951" s="17"/>
    </row>
    <row r="43952" spans="22:22" x14ac:dyDescent="0.35">
      <c r="V43952" s="17"/>
    </row>
    <row r="43953" spans="22:22" x14ac:dyDescent="0.35">
      <c r="V43953" s="17"/>
    </row>
    <row r="43954" spans="22:22" x14ac:dyDescent="0.35">
      <c r="V43954" s="17"/>
    </row>
    <row r="43955" spans="22:22" x14ac:dyDescent="0.35">
      <c r="V43955" s="17"/>
    </row>
    <row r="43956" spans="22:22" x14ac:dyDescent="0.35">
      <c r="V43956" s="17"/>
    </row>
    <row r="43957" spans="22:22" x14ac:dyDescent="0.35">
      <c r="V43957" s="17"/>
    </row>
    <row r="43958" spans="22:22" x14ac:dyDescent="0.35">
      <c r="V43958" s="17"/>
    </row>
    <row r="43959" spans="22:22" x14ac:dyDescent="0.35">
      <c r="V43959" s="17"/>
    </row>
    <row r="43960" spans="22:22" x14ac:dyDescent="0.35">
      <c r="V43960" s="17"/>
    </row>
    <row r="43961" spans="22:22" x14ac:dyDescent="0.35">
      <c r="V43961" s="17"/>
    </row>
    <row r="43962" spans="22:22" x14ac:dyDescent="0.35">
      <c r="V43962" s="17"/>
    </row>
    <row r="43963" spans="22:22" x14ac:dyDescent="0.35">
      <c r="V43963" s="17"/>
    </row>
    <row r="43964" spans="22:22" x14ac:dyDescent="0.35">
      <c r="V43964" s="17"/>
    </row>
    <row r="43965" spans="22:22" x14ac:dyDescent="0.35">
      <c r="V43965" s="17"/>
    </row>
    <row r="43966" spans="22:22" x14ac:dyDescent="0.35">
      <c r="V43966" s="17"/>
    </row>
    <row r="43967" spans="22:22" x14ac:dyDescent="0.35">
      <c r="V43967" s="17"/>
    </row>
    <row r="43968" spans="22:22" x14ac:dyDescent="0.35">
      <c r="V43968" s="17"/>
    </row>
    <row r="43969" spans="22:22" x14ac:dyDescent="0.35">
      <c r="V43969" s="17"/>
    </row>
    <row r="43970" spans="22:22" x14ac:dyDescent="0.35">
      <c r="V43970" s="17"/>
    </row>
    <row r="43971" spans="22:22" x14ac:dyDescent="0.35">
      <c r="V43971" s="17"/>
    </row>
    <row r="43972" spans="22:22" x14ac:dyDescent="0.35">
      <c r="V43972" s="17"/>
    </row>
    <row r="43973" spans="22:22" x14ac:dyDescent="0.35">
      <c r="V43973" s="17"/>
    </row>
    <row r="43974" spans="22:22" x14ac:dyDescent="0.35">
      <c r="V43974" s="17"/>
    </row>
    <row r="43975" spans="22:22" x14ac:dyDescent="0.35">
      <c r="V43975" s="17"/>
    </row>
    <row r="43976" spans="22:22" x14ac:dyDescent="0.35">
      <c r="V43976" s="17"/>
    </row>
    <row r="43977" spans="22:22" x14ac:dyDescent="0.35">
      <c r="V43977" s="17"/>
    </row>
    <row r="43978" spans="22:22" x14ac:dyDescent="0.35">
      <c r="V43978" s="17"/>
    </row>
    <row r="43979" spans="22:22" x14ac:dyDescent="0.35">
      <c r="V43979" s="17"/>
    </row>
    <row r="43980" spans="22:22" x14ac:dyDescent="0.35">
      <c r="V43980" s="17"/>
    </row>
    <row r="43981" spans="22:22" x14ac:dyDescent="0.35">
      <c r="V43981" s="17"/>
    </row>
    <row r="43982" spans="22:22" x14ac:dyDescent="0.35">
      <c r="V43982" s="17"/>
    </row>
    <row r="43983" spans="22:22" x14ac:dyDescent="0.35">
      <c r="V43983" s="17"/>
    </row>
    <row r="43984" spans="22:22" x14ac:dyDescent="0.35">
      <c r="V43984" s="17"/>
    </row>
    <row r="43985" spans="22:22" x14ac:dyDescent="0.35">
      <c r="V43985" s="17"/>
    </row>
    <row r="43986" spans="22:22" x14ac:dyDescent="0.35">
      <c r="V43986" s="17"/>
    </row>
    <row r="43987" spans="22:22" x14ac:dyDescent="0.35">
      <c r="V43987" s="17"/>
    </row>
    <row r="43988" spans="22:22" x14ac:dyDescent="0.35">
      <c r="V43988" s="17"/>
    </row>
    <row r="43989" spans="22:22" x14ac:dyDescent="0.35">
      <c r="V43989" s="17"/>
    </row>
    <row r="43990" spans="22:22" x14ac:dyDescent="0.35">
      <c r="V43990" s="17"/>
    </row>
    <row r="43991" spans="22:22" x14ac:dyDescent="0.35">
      <c r="V43991" s="17"/>
    </row>
    <row r="43992" spans="22:22" x14ac:dyDescent="0.35">
      <c r="V43992" s="17"/>
    </row>
    <row r="43993" spans="22:22" x14ac:dyDescent="0.35">
      <c r="V43993" s="17"/>
    </row>
    <row r="43994" spans="22:22" x14ac:dyDescent="0.35">
      <c r="V43994" s="17"/>
    </row>
    <row r="43995" spans="22:22" x14ac:dyDescent="0.35">
      <c r="V43995" s="17"/>
    </row>
    <row r="43996" spans="22:22" x14ac:dyDescent="0.35">
      <c r="V43996" s="17"/>
    </row>
    <row r="43997" spans="22:22" x14ac:dyDescent="0.35">
      <c r="V43997" s="17"/>
    </row>
    <row r="43998" spans="22:22" x14ac:dyDescent="0.35">
      <c r="V43998" s="17"/>
    </row>
    <row r="43999" spans="22:22" x14ac:dyDescent="0.35">
      <c r="V43999" s="17"/>
    </row>
    <row r="44000" spans="22:22" x14ac:dyDescent="0.35">
      <c r="V44000" s="17"/>
    </row>
    <row r="44001" spans="22:22" x14ac:dyDescent="0.35">
      <c r="V44001" s="17"/>
    </row>
    <row r="44002" spans="22:22" x14ac:dyDescent="0.35">
      <c r="V44002" s="17"/>
    </row>
    <row r="44003" spans="22:22" x14ac:dyDescent="0.35">
      <c r="V44003" s="17"/>
    </row>
    <row r="44004" spans="22:22" x14ac:dyDescent="0.35">
      <c r="V44004" s="17"/>
    </row>
    <row r="44005" spans="22:22" x14ac:dyDescent="0.35">
      <c r="V44005" s="17"/>
    </row>
    <row r="44006" spans="22:22" x14ac:dyDescent="0.35">
      <c r="V44006" s="17"/>
    </row>
    <row r="44007" spans="22:22" x14ac:dyDescent="0.35">
      <c r="V44007" s="17"/>
    </row>
    <row r="44008" spans="22:22" x14ac:dyDescent="0.35">
      <c r="V44008" s="17"/>
    </row>
    <row r="44009" spans="22:22" x14ac:dyDescent="0.35">
      <c r="V44009" s="17"/>
    </row>
    <row r="44010" spans="22:22" x14ac:dyDescent="0.35">
      <c r="V44010" s="17"/>
    </row>
    <row r="44011" spans="22:22" x14ac:dyDescent="0.35">
      <c r="V44011" s="17"/>
    </row>
    <row r="44012" spans="22:22" x14ac:dyDescent="0.35">
      <c r="V44012" s="17"/>
    </row>
    <row r="44013" spans="22:22" x14ac:dyDescent="0.35">
      <c r="V44013" s="17"/>
    </row>
    <row r="44014" spans="22:22" x14ac:dyDescent="0.35">
      <c r="V44014" s="17"/>
    </row>
    <row r="44015" spans="22:22" x14ac:dyDescent="0.35">
      <c r="V44015" s="17"/>
    </row>
    <row r="44016" spans="22:22" x14ac:dyDescent="0.35">
      <c r="V44016" s="17"/>
    </row>
    <row r="44017" spans="22:22" x14ac:dyDescent="0.35">
      <c r="V44017" s="17"/>
    </row>
    <row r="44018" spans="22:22" x14ac:dyDescent="0.35">
      <c r="V44018" s="17"/>
    </row>
    <row r="44019" spans="22:22" x14ac:dyDescent="0.35">
      <c r="V44019" s="17"/>
    </row>
    <row r="44020" spans="22:22" x14ac:dyDescent="0.35">
      <c r="V44020" s="17"/>
    </row>
    <row r="44021" spans="22:22" x14ac:dyDescent="0.35">
      <c r="V44021" s="17"/>
    </row>
    <row r="44022" spans="22:22" x14ac:dyDescent="0.35">
      <c r="V44022" s="17"/>
    </row>
    <row r="44023" spans="22:22" x14ac:dyDescent="0.35">
      <c r="V44023" s="17"/>
    </row>
    <row r="44024" spans="22:22" x14ac:dyDescent="0.35">
      <c r="V44024" s="17"/>
    </row>
    <row r="44025" spans="22:22" x14ac:dyDescent="0.35">
      <c r="V44025" s="17"/>
    </row>
    <row r="44026" spans="22:22" x14ac:dyDescent="0.35">
      <c r="V44026" s="17"/>
    </row>
    <row r="44027" spans="22:22" x14ac:dyDescent="0.35">
      <c r="V44027" s="17"/>
    </row>
    <row r="44028" spans="22:22" x14ac:dyDescent="0.35">
      <c r="V44028" s="17"/>
    </row>
    <row r="44029" spans="22:22" x14ac:dyDescent="0.35">
      <c r="V44029" s="17"/>
    </row>
    <row r="44030" spans="22:22" x14ac:dyDescent="0.35">
      <c r="V44030" s="17"/>
    </row>
    <row r="44031" spans="22:22" x14ac:dyDescent="0.35">
      <c r="V44031" s="17"/>
    </row>
    <row r="44032" spans="22:22" x14ac:dyDescent="0.35">
      <c r="V44032" s="17"/>
    </row>
    <row r="44033" spans="22:22" x14ac:dyDescent="0.35">
      <c r="V44033" s="17"/>
    </row>
    <row r="44034" spans="22:22" x14ac:dyDescent="0.35">
      <c r="V44034" s="17"/>
    </row>
    <row r="44035" spans="22:22" x14ac:dyDescent="0.35">
      <c r="V44035" s="17"/>
    </row>
    <row r="44036" spans="22:22" x14ac:dyDescent="0.35">
      <c r="V44036" s="17"/>
    </row>
    <row r="44037" spans="22:22" x14ac:dyDescent="0.35">
      <c r="V44037" s="17"/>
    </row>
    <row r="44038" spans="22:22" x14ac:dyDescent="0.35">
      <c r="V44038" s="17"/>
    </row>
    <row r="44039" spans="22:22" x14ac:dyDescent="0.35">
      <c r="V44039" s="17"/>
    </row>
    <row r="44040" spans="22:22" x14ac:dyDescent="0.35">
      <c r="V44040" s="17"/>
    </row>
    <row r="44041" spans="22:22" x14ac:dyDescent="0.35">
      <c r="V44041" s="17"/>
    </row>
    <row r="44042" spans="22:22" x14ac:dyDescent="0.35">
      <c r="V44042" s="17"/>
    </row>
    <row r="44043" spans="22:22" x14ac:dyDescent="0.35">
      <c r="V44043" s="17"/>
    </row>
    <row r="44044" spans="22:22" x14ac:dyDescent="0.35">
      <c r="V44044" s="17"/>
    </row>
    <row r="44045" spans="22:22" x14ac:dyDescent="0.35">
      <c r="V44045" s="17"/>
    </row>
    <row r="44046" spans="22:22" x14ac:dyDescent="0.35">
      <c r="V44046" s="17"/>
    </row>
    <row r="44047" spans="22:22" x14ac:dyDescent="0.35">
      <c r="V44047" s="17"/>
    </row>
    <row r="44048" spans="22:22" x14ac:dyDescent="0.35">
      <c r="V44048" s="17"/>
    </row>
    <row r="44049" spans="22:22" x14ac:dyDescent="0.35">
      <c r="V44049" s="17"/>
    </row>
    <row r="44050" spans="22:22" x14ac:dyDescent="0.35">
      <c r="V44050" s="17"/>
    </row>
    <row r="44051" spans="22:22" x14ac:dyDescent="0.35">
      <c r="V44051" s="17"/>
    </row>
    <row r="44052" spans="22:22" x14ac:dyDescent="0.35">
      <c r="V44052" s="17"/>
    </row>
    <row r="44053" spans="22:22" x14ac:dyDescent="0.35">
      <c r="V44053" s="17"/>
    </row>
    <row r="44054" spans="22:22" x14ac:dyDescent="0.35">
      <c r="V44054" s="17"/>
    </row>
    <row r="44055" spans="22:22" x14ac:dyDescent="0.35">
      <c r="V44055" s="17"/>
    </row>
    <row r="44056" spans="22:22" x14ac:dyDescent="0.35">
      <c r="V44056" s="17"/>
    </row>
    <row r="44057" spans="22:22" x14ac:dyDescent="0.35">
      <c r="V44057" s="17"/>
    </row>
    <row r="44058" spans="22:22" x14ac:dyDescent="0.35">
      <c r="V44058" s="17"/>
    </row>
    <row r="44059" spans="22:22" x14ac:dyDescent="0.35">
      <c r="V44059" s="17"/>
    </row>
    <row r="44060" spans="22:22" x14ac:dyDescent="0.35">
      <c r="V44060" s="17"/>
    </row>
    <row r="44061" spans="22:22" x14ac:dyDescent="0.35">
      <c r="V44061" s="17"/>
    </row>
    <row r="44062" spans="22:22" x14ac:dyDescent="0.35">
      <c r="V44062" s="17"/>
    </row>
    <row r="44063" spans="22:22" x14ac:dyDescent="0.35">
      <c r="V44063" s="17"/>
    </row>
    <row r="44064" spans="22:22" x14ac:dyDescent="0.35">
      <c r="V44064" s="17"/>
    </row>
    <row r="44065" spans="22:22" x14ac:dyDescent="0.35">
      <c r="V44065" s="17"/>
    </row>
    <row r="44066" spans="22:22" x14ac:dyDescent="0.35">
      <c r="V44066" s="17"/>
    </row>
    <row r="44067" spans="22:22" x14ac:dyDescent="0.35">
      <c r="V44067" s="17"/>
    </row>
    <row r="44068" spans="22:22" x14ac:dyDescent="0.35">
      <c r="V44068" s="17"/>
    </row>
    <row r="44069" spans="22:22" x14ac:dyDescent="0.35">
      <c r="V44069" s="17"/>
    </row>
    <row r="44070" spans="22:22" x14ac:dyDescent="0.35">
      <c r="V44070" s="17"/>
    </row>
    <row r="44071" spans="22:22" x14ac:dyDescent="0.35">
      <c r="V44071" s="17"/>
    </row>
    <row r="44072" spans="22:22" x14ac:dyDescent="0.35">
      <c r="V44072" s="17"/>
    </row>
    <row r="44073" spans="22:22" x14ac:dyDescent="0.35">
      <c r="V44073" s="17"/>
    </row>
    <row r="44074" spans="22:22" x14ac:dyDescent="0.35">
      <c r="V44074" s="17"/>
    </row>
    <row r="44075" spans="22:22" x14ac:dyDescent="0.35">
      <c r="V44075" s="17"/>
    </row>
    <row r="44076" spans="22:22" x14ac:dyDescent="0.35">
      <c r="V44076" s="17"/>
    </row>
    <row r="44077" spans="22:22" x14ac:dyDescent="0.35">
      <c r="V44077" s="17"/>
    </row>
    <row r="44078" spans="22:22" x14ac:dyDescent="0.35">
      <c r="V44078" s="17"/>
    </row>
    <row r="44079" spans="22:22" x14ac:dyDescent="0.35">
      <c r="V44079" s="17"/>
    </row>
    <row r="44080" spans="22:22" x14ac:dyDescent="0.35">
      <c r="V44080" s="17"/>
    </row>
    <row r="44081" spans="22:22" x14ac:dyDescent="0.35">
      <c r="V44081" s="17"/>
    </row>
    <row r="44082" spans="22:22" x14ac:dyDescent="0.35">
      <c r="V44082" s="17"/>
    </row>
    <row r="44083" spans="22:22" x14ac:dyDescent="0.35">
      <c r="V44083" s="17"/>
    </row>
    <row r="44084" spans="22:22" x14ac:dyDescent="0.35">
      <c r="V44084" s="17"/>
    </row>
    <row r="44085" spans="22:22" x14ac:dyDescent="0.35">
      <c r="V44085" s="17"/>
    </row>
    <row r="44086" spans="22:22" x14ac:dyDescent="0.35">
      <c r="V44086" s="17"/>
    </row>
    <row r="44087" spans="22:22" x14ac:dyDescent="0.35">
      <c r="V44087" s="17"/>
    </row>
    <row r="44088" spans="22:22" x14ac:dyDescent="0.35">
      <c r="V44088" s="17"/>
    </row>
    <row r="44089" spans="22:22" x14ac:dyDescent="0.35">
      <c r="V44089" s="17"/>
    </row>
    <row r="44090" spans="22:22" x14ac:dyDescent="0.35">
      <c r="V44090" s="17"/>
    </row>
    <row r="44091" spans="22:22" x14ac:dyDescent="0.35">
      <c r="V44091" s="17"/>
    </row>
    <row r="44092" spans="22:22" x14ac:dyDescent="0.35">
      <c r="V44092" s="17"/>
    </row>
    <row r="44093" spans="22:22" x14ac:dyDescent="0.35">
      <c r="V44093" s="17"/>
    </row>
    <row r="44094" spans="22:22" x14ac:dyDescent="0.35">
      <c r="V44094" s="17"/>
    </row>
    <row r="44095" spans="22:22" x14ac:dyDescent="0.35">
      <c r="V44095" s="17"/>
    </row>
    <row r="44096" spans="22:22" x14ac:dyDescent="0.35">
      <c r="V44096" s="17"/>
    </row>
    <row r="44097" spans="22:22" x14ac:dyDescent="0.35">
      <c r="V44097" s="17"/>
    </row>
    <row r="44098" spans="22:22" x14ac:dyDescent="0.35">
      <c r="V44098" s="17"/>
    </row>
    <row r="44099" spans="22:22" x14ac:dyDescent="0.35">
      <c r="V44099" s="17"/>
    </row>
    <row r="44100" spans="22:22" x14ac:dyDescent="0.35">
      <c r="V44100" s="17"/>
    </row>
    <row r="44101" spans="22:22" x14ac:dyDescent="0.35">
      <c r="V44101" s="17"/>
    </row>
    <row r="44102" spans="22:22" x14ac:dyDescent="0.35">
      <c r="V44102" s="17"/>
    </row>
    <row r="44103" spans="22:22" x14ac:dyDescent="0.35">
      <c r="V44103" s="17"/>
    </row>
    <row r="44104" spans="22:22" x14ac:dyDescent="0.35">
      <c r="V44104" s="17"/>
    </row>
    <row r="44105" spans="22:22" x14ac:dyDescent="0.35">
      <c r="V44105" s="17"/>
    </row>
    <row r="44106" spans="22:22" x14ac:dyDescent="0.35">
      <c r="V44106" s="17"/>
    </row>
    <row r="44107" spans="22:22" x14ac:dyDescent="0.35">
      <c r="V44107" s="17"/>
    </row>
    <row r="44108" spans="22:22" x14ac:dyDescent="0.35">
      <c r="V44108" s="17"/>
    </row>
    <row r="44109" spans="22:22" x14ac:dyDescent="0.35">
      <c r="V44109" s="17"/>
    </row>
    <row r="44110" spans="22:22" x14ac:dyDescent="0.35">
      <c r="V44110" s="17"/>
    </row>
    <row r="44111" spans="22:22" x14ac:dyDescent="0.35">
      <c r="V44111" s="17"/>
    </row>
    <row r="44112" spans="22:22" x14ac:dyDescent="0.35">
      <c r="V44112" s="17"/>
    </row>
    <row r="44113" spans="22:22" x14ac:dyDescent="0.35">
      <c r="V44113" s="17"/>
    </row>
    <row r="44114" spans="22:22" x14ac:dyDescent="0.35">
      <c r="V44114" s="17"/>
    </row>
    <row r="44115" spans="22:22" x14ac:dyDescent="0.35">
      <c r="V44115" s="17"/>
    </row>
    <row r="44116" spans="22:22" x14ac:dyDescent="0.35">
      <c r="V44116" s="17"/>
    </row>
    <row r="44117" spans="22:22" x14ac:dyDescent="0.35">
      <c r="V44117" s="17"/>
    </row>
    <row r="44118" spans="22:22" x14ac:dyDescent="0.35">
      <c r="V44118" s="17"/>
    </row>
    <row r="44119" spans="22:22" x14ac:dyDescent="0.35">
      <c r="V44119" s="17"/>
    </row>
    <row r="44120" spans="22:22" x14ac:dyDescent="0.35">
      <c r="V44120" s="17"/>
    </row>
    <row r="44121" spans="22:22" x14ac:dyDescent="0.35">
      <c r="V44121" s="17"/>
    </row>
    <row r="44122" spans="22:22" x14ac:dyDescent="0.35">
      <c r="V44122" s="17"/>
    </row>
    <row r="44123" spans="22:22" x14ac:dyDescent="0.35">
      <c r="V44123" s="17"/>
    </row>
    <row r="44124" spans="22:22" x14ac:dyDescent="0.35">
      <c r="V44124" s="17"/>
    </row>
    <row r="44125" spans="22:22" x14ac:dyDescent="0.35">
      <c r="V44125" s="17"/>
    </row>
    <row r="44126" spans="22:22" x14ac:dyDescent="0.35">
      <c r="V44126" s="17"/>
    </row>
    <row r="44127" spans="22:22" x14ac:dyDescent="0.35">
      <c r="V44127" s="17"/>
    </row>
    <row r="44128" spans="22:22" x14ac:dyDescent="0.35">
      <c r="V44128" s="17"/>
    </row>
    <row r="44129" spans="22:22" x14ac:dyDescent="0.35">
      <c r="V44129" s="17"/>
    </row>
    <row r="44130" spans="22:22" x14ac:dyDescent="0.35">
      <c r="V44130" s="17"/>
    </row>
    <row r="44131" spans="22:22" x14ac:dyDescent="0.35">
      <c r="V44131" s="17"/>
    </row>
    <row r="44132" spans="22:22" x14ac:dyDescent="0.35">
      <c r="V44132" s="17"/>
    </row>
    <row r="44133" spans="22:22" x14ac:dyDescent="0.35">
      <c r="V44133" s="17"/>
    </row>
    <row r="44134" spans="22:22" x14ac:dyDescent="0.35">
      <c r="V44134" s="17"/>
    </row>
    <row r="44135" spans="22:22" x14ac:dyDescent="0.35">
      <c r="V44135" s="17"/>
    </row>
    <row r="44136" spans="22:22" x14ac:dyDescent="0.35">
      <c r="V44136" s="17"/>
    </row>
    <row r="44137" spans="22:22" x14ac:dyDescent="0.35">
      <c r="V44137" s="17"/>
    </row>
    <row r="44138" spans="22:22" x14ac:dyDescent="0.35">
      <c r="V44138" s="17"/>
    </row>
    <row r="44139" spans="22:22" x14ac:dyDescent="0.35">
      <c r="V44139" s="17"/>
    </row>
    <row r="44140" spans="22:22" x14ac:dyDescent="0.35">
      <c r="V44140" s="17"/>
    </row>
    <row r="44141" spans="22:22" x14ac:dyDescent="0.35">
      <c r="V44141" s="17"/>
    </row>
    <row r="44142" spans="22:22" x14ac:dyDescent="0.35">
      <c r="V44142" s="17"/>
    </row>
    <row r="44143" spans="22:22" x14ac:dyDescent="0.35">
      <c r="V44143" s="17"/>
    </row>
    <row r="44144" spans="22:22" x14ac:dyDescent="0.35">
      <c r="V44144" s="17"/>
    </row>
    <row r="44145" spans="22:22" x14ac:dyDescent="0.35">
      <c r="V44145" s="17"/>
    </row>
    <row r="44146" spans="22:22" x14ac:dyDescent="0.35">
      <c r="V44146" s="17"/>
    </row>
    <row r="44147" spans="22:22" x14ac:dyDescent="0.35">
      <c r="V44147" s="17"/>
    </row>
    <row r="44148" spans="22:22" x14ac:dyDescent="0.35">
      <c r="V44148" s="17"/>
    </row>
    <row r="44149" spans="22:22" x14ac:dyDescent="0.35">
      <c r="V44149" s="17"/>
    </row>
    <row r="44150" spans="22:22" x14ac:dyDescent="0.35">
      <c r="V44150" s="17"/>
    </row>
    <row r="44151" spans="22:22" x14ac:dyDescent="0.35">
      <c r="V44151" s="17"/>
    </row>
    <row r="44152" spans="22:22" x14ac:dyDescent="0.35">
      <c r="V44152" s="17"/>
    </row>
    <row r="44153" spans="22:22" x14ac:dyDescent="0.35">
      <c r="V44153" s="17"/>
    </row>
    <row r="44154" spans="22:22" x14ac:dyDescent="0.35">
      <c r="V44154" s="17"/>
    </row>
    <row r="44155" spans="22:22" x14ac:dyDescent="0.35">
      <c r="V44155" s="17"/>
    </row>
    <row r="44156" spans="22:22" x14ac:dyDescent="0.35">
      <c r="V44156" s="17"/>
    </row>
    <row r="44157" spans="22:22" x14ac:dyDescent="0.35">
      <c r="V44157" s="17"/>
    </row>
    <row r="44158" spans="22:22" x14ac:dyDescent="0.35">
      <c r="V44158" s="17"/>
    </row>
    <row r="44159" spans="22:22" x14ac:dyDescent="0.35">
      <c r="V44159" s="17"/>
    </row>
    <row r="44160" spans="22:22" x14ac:dyDescent="0.35">
      <c r="V44160" s="17"/>
    </row>
    <row r="44161" spans="22:22" x14ac:dyDescent="0.35">
      <c r="V44161" s="17"/>
    </row>
    <row r="44162" spans="22:22" x14ac:dyDescent="0.35">
      <c r="V44162" s="17"/>
    </row>
    <row r="44163" spans="22:22" x14ac:dyDescent="0.35">
      <c r="V44163" s="17"/>
    </row>
    <row r="44164" spans="22:22" x14ac:dyDescent="0.35">
      <c r="V44164" s="17"/>
    </row>
    <row r="44165" spans="22:22" x14ac:dyDescent="0.35">
      <c r="V44165" s="17"/>
    </row>
    <row r="44166" spans="22:22" x14ac:dyDescent="0.35">
      <c r="V44166" s="17"/>
    </row>
    <row r="44167" spans="22:22" x14ac:dyDescent="0.35">
      <c r="V44167" s="17"/>
    </row>
    <row r="44168" spans="22:22" x14ac:dyDescent="0.35">
      <c r="V44168" s="17"/>
    </row>
    <row r="44169" spans="22:22" x14ac:dyDescent="0.35">
      <c r="V44169" s="17"/>
    </row>
    <row r="44170" spans="22:22" x14ac:dyDescent="0.35">
      <c r="V44170" s="17"/>
    </row>
    <row r="44171" spans="22:22" x14ac:dyDescent="0.35">
      <c r="V44171" s="17"/>
    </row>
    <row r="44172" spans="22:22" x14ac:dyDescent="0.35">
      <c r="V44172" s="17"/>
    </row>
    <row r="44173" spans="22:22" x14ac:dyDescent="0.35">
      <c r="V44173" s="17"/>
    </row>
    <row r="44174" spans="22:22" x14ac:dyDescent="0.35">
      <c r="V44174" s="17"/>
    </row>
    <row r="44175" spans="22:22" x14ac:dyDescent="0.35">
      <c r="V44175" s="17"/>
    </row>
    <row r="44176" spans="22:22" x14ac:dyDescent="0.35">
      <c r="V44176" s="17"/>
    </row>
    <row r="44177" spans="22:22" x14ac:dyDescent="0.35">
      <c r="V44177" s="17"/>
    </row>
    <row r="44178" spans="22:22" x14ac:dyDescent="0.35">
      <c r="V44178" s="17"/>
    </row>
    <row r="44179" spans="22:22" x14ac:dyDescent="0.35">
      <c r="V44179" s="17"/>
    </row>
    <row r="44180" spans="22:22" x14ac:dyDescent="0.35">
      <c r="V44180" s="17"/>
    </row>
    <row r="44181" spans="22:22" x14ac:dyDescent="0.35">
      <c r="V44181" s="17"/>
    </row>
    <row r="44182" spans="22:22" x14ac:dyDescent="0.35">
      <c r="V44182" s="17"/>
    </row>
    <row r="44183" spans="22:22" x14ac:dyDescent="0.35">
      <c r="V44183" s="17"/>
    </row>
    <row r="44184" spans="22:22" x14ac:dyDescent="0.35">
      <c r="V44184" s="17"/>
    </row>
    <row r="44185" spans="22:22" x14ac:dyDescent="0.35">
      <c r="V44185" s="17"/>
    </row>
    <row r="44186" spans="22:22" x14ac:dyDescent="0.35">
      <c r="V44186" s="17"/>
    </row>
    <row r="44187" spans="22:22" x14ac:dyDescent="0.35">
      <c r="V44187" s="17"/>
    </row>
    <row r="44188" spans="22:22" x14ac:dyDescent="0.35">
      <c r="V44188" s="17"/>
    </row>
    <row r="44189" spans="22:22" x14ac:dyDescent="0.35">
      <c r="V44189" s="17"/>
    </row>
    <row r="44190" spans="22:22" x14ac:dyDescent="0.35">
      <c r="V44190" s="17"/>
    </row>
    <row r="44191" spans="22:22" x14ac:dyDescent="0.35">
      <c r="V44191" s="17"/>
    </row>
    <row r="44192" spans="22:22" x14ac:dyDescent="0.35">
      <c r="V44192" s="17"/>
    </row>
    <row r="44193" spans="22:22" x14ac:dyDescent="0.35">
      <c r="V44193" s="17"/>
    </row>
    <row r="44194" spans="22:22" x14ac:dyDescent="0.35">
      <c r="V44194" s="17"/>
    </row>
    <row r="44195" spans="22:22" x14ac:dyDescent="0.35">
      <c r="V44195" s="17"/>
    </row>
    <row r="44196" spans="22:22" x14ac:dyDescent="0.35">
      <c r="V44196" s="17"/>
    </row>
    <row r="44197" spans="22:22" x14ac:dyDescent="0.35">
      <c r="V44197" s="17"/>
    </row>
    <row r="44198" spans="22:22" x14ac:dyDescent="0.35">
      <c r="V44198" s="17"/>
    </row>
    <row r="44199" spans="22:22" x14ac:dyDescent="0.35">
      <c r="V44199" s="17"/>
    </row>
    <row r="44200" spans="22:22" x14ac:dyDescent="0.35">
      <c r="V44200" s="17"/>
    </row>
    <row r="44201" spans="22:22" x14ac:dyDescent="0.35">
      <c r="V44201" s="17"/>
    </row>
    <row r="44202" spans="22:22" x14ac:dyDescent="0.35">
      <c r="V44202" s="17"/>
    </row>
    <row r="44203" spans="22:22" x14ac:dyDescent="0.35">
      <c r="V44203" s="17"/>
    </row>
    <row r="44204" spans="22:22" x14ac:dyDescent="0.35">
      <c r="V44204" s="17"/>
    </row>
    <row r="44205" spans="22:22" x14ac:dyDescent="0.35">
      <c r="V44205" s="17"/>
    </row>
    <row r="44206" spans="22:22" x14ac:dyDescent="0.35">
      <c r="V44206" s="17"/>
    </row>
    <row r="44207" spans="22:22" x14ac:dyDescent="0.35">
      <c r="V44207" s="17"/>
    </row>
    <row r="44208" spans="22:22" x14ac:dyDescent="0.35">
      <c r="V44208" s="17"/>
    </row>
    <row r="44209" spans="22:22" x14ac:dyDescent="0.35">
      <c r="V44209" s="17"/>
    </row>
    <row r="44210" spans="22:22" x14ac:dyDescent="0.35">
      <c r="V44210" s="17"/>
    </row>
    <row r="44211" spans="22:22" x14ac:dyDescent="0.35">
      <c r="V44211" s="17"/>
    </row>
    <row r="44212" spans="22:22" x14ac:dyDescent="0.35">
      <c r="V44212" s="17"/>
    </row>
    <row r="44213" spans="22:22" x14ac:dyDescent="0.35">
      <c r="V44213" s="17"/>
    </row>
    <row r="44214" spans="22:22" x14ac:dyDescent="0.35">
      <c r="V44214" s="17"/>
    </row>
    <row r="44215" spans="22:22" x14ac:dyDescent="0.35">
      <c r="V44215" s="17"/>
    </row>
    <row r="44216" spans="22:22" x14ac:dyDescent="0.35">
      <c r="V44216" s="17"/>
    </row>
    <row r="44217" spans="22:22" x14ac:dyDescent="0.35">
      <c r="V44217" s="17"/>
    </row>
    <row r="44218" spans="22:22" x14ac:dyDescent="0.35">
      <c r="V44218" s="17"/>
    </row>
    <row r="44219" spans="22:22" x14ac:dyDescent="0.35">
      <c r="V44219" s="17"/>
    </row>
    <row r="44220" spans="22:22" x14ac:dyDescent="0.35">
      <c r="V44220" s="17"/>
    </row>
    <row r="44221" spans="22:22" x14ac:dyDescent="0.35">
      <c r="V44221" s="17"/>
    </row>
    <row r="44222" spans="22:22" x14ac:dyDescent="0.35">
      <c r="V44222" s="17"/>
    </row>
    <row r="44223" spans="22:22" x14ac:dyDescent="0.35">
      <c r="V44223" s="17"/>
    </row>
    <row r="44224" spans="22:22" x14ac:dyDescent="0.35">
      <c r="V44224" s="17"/>
    </row>
    <row r="44225" spans="22:22" x14ac:dyDescent="0.35">
      <c r="V44225" s="17"/>
    </row>
    <row r="44226" spans="22:22" x14ac:dyDescent="0.35">
      <c r="V44226" s="17"/>
    </row>
    <row r="44227" spans="22:22" x14ac:dyDescent="0.35">
      <c r="V44227" s="17"/>
    </row>
    <row r="44228" spans="22:22" x14ac:dyDescent="0.35">
      <c r="V44228" s="17"/>
    </row>
    <row r="44229" spans="22:22" x14ac:dyDescent="0.35">
      <c r="V44229" s="17"/>
    </row>
    <row r="44230" spans="22:22" x14ac:dyDescent="0.35">
      <c r="V44230" s="17"/>
    </row>
    <row r="44231" spans="22:22" x14ac:dyDescent="0.35">
      <c r="V44231" s="17"/>
    </row>
    <row r="44232" spans="22:22" x14ac:dyDescent="0.35">
      <c r="V44232" s="17"/>
    </row>
    <row r="44233" spans="22:22" x14ac:dyDescent="0.35">
      <c r="V44233" s="17"/>
    </row>
    <row r="44234" spans="22:22" x14ac:dyDescent="0.35">
      <c r="V44234" s="17"/>
    </row>
    <row r="44235" spans="22:22" x14ac:dyDescent="0.35">
      <c r="V44235" s="17"/>
    </row>
    <row r="44236" spans="22:22" x14ac:dyDescent="0.35">
      <c r="V44236" s="17"/>
    </row>
    <row r="44237" spans="22:22" x14ac:dyDescent="0.35">
      <c r="V44237" s="17"/>
    </row>
    <row r="44238" spans="22:22" x14ac:dyDescent="0.35">
      <c r="V44238" s="17"/>
    </row>
    <row r="44239" spans="22:22" x14ac:dyDescent="0.35">
      <c r="V44239" s="17"/>
    </row>
    <row r="44240" spans="22:22" x14ac:dyDescent="0.35">
      <c r="V44240" s="17"/>
    </row>
    <row r="44241" spans="22:22" x14ac:dyDescent="0.35">
      <c r="V44241" s="17"/>
    </row>
    <row r="44242" spans="22:22" x14ac:dyDescent="0.35">
      <c r="V44242" s="17"/>
    </row>
    <row r="44243" spans="22:22" x14ac:dyDescent="0.35">
      <c r="V44243" s="17"/>
    </row>
    <row r="44244" spans="22:22" x14ac:dyDescent="0.35">
      <c r="V44244" s="17"/>
    </row>
    <row r="44245" spans="22:22" x14ac:dyDescent="0.35">
      <c r="V44245" s="17"/>
    </row>
    <row r="44246" spans="22:22" x14ac:dyDescent="0.35">
      <c r="V44246" s="17"/>
    </row>
    <row r="44247" spans="22:22" x14ac:dyDescent="0.35">
      <c r="V44247" s="17"/>
    </row>
    <row r="44248" spans="22:22" x14ac:dyDescent="0.35">
      <c r="V44248" s="17"/>
    </row>
    <row r="44249" spans="22:22" x14ac:dyDescent="0.35">
      <c r="V44249" s="17"/>
    </row>
    <row r="44250" spans="22:22" x14ac:dyDescent="0.35">
      <c r="V44250" s="17"/>
    </row>
    <row r="44251" spans="22:22" x14ac:dyDescent="0.35">
      <c r="V44251" s="17"/>
    </row>
    <row r="44252" spans="22:22" x14ac:dyDescent="0.35">
      <c r="V44252" s="17"/>
    </row>
    <row r="44253" spans="22:22" x14ac:dyDescent="0.35">
      <c r="V44253" s="17"/>
    </row>
    <row r="44254" spans="22:22" x14ac:dyDescent="0.35">
      <c r="V44254" s="17"/>
    </row>
    <row r="44255" spans="22:22" x14ac:dyDescent="0.35">
      <c r="V44255" s="17"/>
    </row>
    <row r="44256" spans="22:22" x14ac:dyDescent="0.35">
      <c r="V44256" s="17"/>
    </row>
    <row r="44257" spans="22:22" x14ac:dyDescent="0.35">
      <c r="V44257" s="17"/>
    </row>
    <row r="44258" spans="22:22" x14ac:dyDescent="0.35">
      <c r="V44258" s="17"/>
    </row>
    <row r="44259" spans="22:22" x14ac:dyDescent="0.35">
      <c r="V44259" s="17"/>
    </row>
    <row r="44260" spans="22:22" x14ac:dyDescent="0.35">
      <c r="V44260" s="17"/>
    </row>
    <row r="44261" spans="22:22" x14ac:dyDescent="0.35">
      <c r="V44261" s="17"/>
    </row>
    <row r="44262" spans="22:22" x14ac:dyDescent="0.35">
      <c r="V44262" s="17"/>
    </row>
    <row r="44263" spans="22:22" x14ac:dyDescent="0.35">
      <c r="V44263" s="17"/>
    </row>
    <row r="44264" spans="22:22" x14ac:dyDescent="0.35">
      <c r="V44264" s="17"/>
    </row>
    <row r="44265" spans="22:22" x14ac:dyDescent="0.35">
      <c r="V44265" s="17"/>
    </row>
    <row r="44266" spans="22:22" x14ac:dyDescent="0.35">
      <c r="V44266" s="17"/>
    </row>
    <row r="44267" spans="22:22" x14ac:dyDescent="0.35">
      <c r="V44267" s="17"/>
    </row>
    <row r="44268" spans="22:22" x14ac:dyDescent="0.35">
      <c r="V44268" s="17"/>
    </row>
    <row r="44269" spans="22:22" x14ac:dyDescent="0.35">
      <c r="V44269" s="17"/>
    </row>
    <row r="44270" spans="22:22" x14ac:dyDescent="0.35">
      <c r="V44270" s="17"/>
    </row>
    <row r="44271" spans="22:22" x14ac:dyDescent="0.35">
      <c r="V44271" s="17"/>
    </row>
    <row r="44272" spans="22:22" x14ac:dyDescent="0.35">
      <c r="V44272" s="17"/>
    </row>
    <row r="44273" spans="22:22" x14ac:dyDescent="0.35">
      <c r="V44273" s="17"/>
    </row>
    <row r="44274" spans="22:22" x14ac:dyDescent="0.35">
      <c r="V44274" s="17"/>
    </row>
    <row r="44275" spans="22:22" x14ac:dyDescent="0.35">
      <c r="V44275" s="17"/>
    </row>
    <row r="44276" spans="22:22" x14ac:dyDescent="0.35">
      <c r="V44276" s="17"/>
    </row>
    <row r="44277" spans="22:22" x14ac:dyDescent="0.35">
      <c r="V44277" s="17"/>
    </row>
    <row r="44278" spans="22:22" x14ac:dyDescent="0.35">
      <c r="V44278" s="17"/>
    </row>
    <row r="44279" spans="22:22" x14ac:dyDescent="0.35">
      <c r="V44279" s="17"/>
    </row>
    <row r="44280" spans="22:22" x14ac:dyDescent="0.35">
      <c r="V44280" s="17"/>
    </row>
    <row r="44281" spans="22:22" x14ac:dyDescent="0.35">
      <c r="V44281" s="17"/>
    </row>
    <row r="44282" spans="22:22" x14ac:dyDescent="0.35">
      <c r="V44282" s="17"/>
    </row>
    <row r="44283" spans="22:22" x14ac:dyDescent="0.35">
      <c r="V44283" s="17"/>
    </row>
    <row r="44284" spans="22:22" x14ac:dyDescent="0.35">
      <c r="V44284" s="17"/>
    </row>
    <row r="44285" spans="22:22" x14ac:dyDescent="0.35">
      <c r="V44285" s="17"/>
    </row>
    <row r="44286" spans="22:22" x14ac:dyDescent="0.35">
      <c r="V44286" s="17"/>
    </row>
    <row r="44287" spans="22:22" x14ac:dyDescent="0.35">
      <c r="V44287" s="17"/>
    </row>
    <row r="44288" spans="22:22" x14ac:dyDescent="0.35">
      <c r="V44288" s="17"/>
    </row>
    <row r="44289" spans="22:22" x14ac:dyDescent="0.35">
      <c r="V44289" s="17"/>
    </row>
    <row r="44290" spans="22:22" x14ac:dyDescent="0.35">
      <c r="V44290" s="17"/>
    </row>
    <row r="44291" spans="22:22" x14ac:dyDescent="0.35">
      <c r="V44291" s="17"/>
    </row>
    <row r="44292" spans="22:22" x14ac:dyDescent="0.35">
      <c r="V44292" s="17"/>
    </row>
    <row r="44293" spans="22:22" x14ac:dyDescent="0.35">
      <c r="V44293" s="17"/>
    </row>
    <row r="44294" spans="22:22" x14ac:dyDescent="0.35">
      <c r="V44294" s="17"/>
    </row>
    <row r="44295" spans="22:22" x14ac:dyDescent="0.35">
      <c r="V44295" s="17"/>
    </row>
    <row r="44296" spans="22:22" x14ac:dyDescent="0.35">
      <c r="V44296" s="17"/>
    </row>
    <row r="44297" spans="22:22" x14ac:dyDescent="0.35">
      <c r="V44297" s="17"/>
    </row>
    <row r="44298" spans="22:22" x14ac:dyDescent="0.35">
      <c r="V44298" s="17"/>
    </row>
    <row r="44299" spans="22:22" x14ac:dyDescent="0.35">
      <c r="V44299" s="17"/>
    </row>
    <row r="44300" spans="22:22" x14ac:dyDescent="0.35">
      <c r="V44300" s="17"/>
    </row>
    <row r="44301" spans="22:22" x14ac:dyDescent="0.35">
      <c r="V44301" s="17"/>
    </row>
    <row r="44302" spans="22:22" x14ac:dyDescent="0.35">
      <c r="V44302" s="17"/>
    </row>
    <row r="44303" spans="22:22" x14ac:dyDescent="0.35">
      <c r="V44303" s="17"/>
    </row>
    <row r="44304" spans="22:22" x14ac:dyDescent="0.35">
      <c r="V44304" s="17"/>
    </row>
    <row r="44305" spans="22:22" x14ac:dyDescent="0.35">
      <c r="V44305" s="17"/>
    </row>
    <row r="44306" spans="22:22" x14ac:dyDescent="0.35">
      <c r="V44306" s="17"/>
    </row>
    <row r="44307" spans="22:22" x14ac:dyDescent="0.35">
      <c r="V44307" s="17"/>
    </row>
    <row r="44308" spans="22:22" x14ac:dyDescent="0.35">
      <c r="V44308" s="17"/>
    </row>
    <row r="44309" spans="22:22" x14ac:dyDescent="0.35">
      <c r="V44309" s="17"/>
    </row>
    <row r="44310" spans="22:22" x14ac:dyDescent="0.35">
      <c r="V44310" s="17"/>
    </row>
    <row r="44311" spans="22:22" x14ac:dyDescent="0.35">
      <c r="V44311" s="17"/>
    </row>
    <row r="44312" spans="22:22" x14ac:dyDescent="0.35">
      <c r="V44312" s="17"/>
    </row>
    <row r="44313" spans="22:22" x14ac:dyDescent="0.35">
      <c r="V44313" s="17"/>
    </row>
    <row r="44314" spans="22:22" x14ac:dyDescent="0.35">
      <c r="V44314" s="17"/>
    </row>
    <row r="44315" spans="22:22" x14ac:dyDescent="0.35">
      <c r="V44315" s="17"/>
    </row>
    <row r="44316" spans="22:22" x14ac:dyDescent="0.35">
      <c r="V44316" s="17"/>
    </row>
    <row r="44317" spans="22:22" x14ac:dyDescent="0.35">
      <c r="V44317" s="17"/>
    </row>
    <row r="44318" spans="22:22" x14ac:dyDescent="0.35">
      <c r="V44318" s="17"/>
    </row>
    <row r="44319" spans="22:22" x14ac:dyDescent="0.35">
      <c r="V44319" s="17"/>
    </row>
    <row r="44320" spans="22:22" x14ac:dyDescent="0.35">
      <c r="V44320" s="17"/>
    </row>
    <row r="44321" spans="22:22" x14ac:dyDescent="0.35">
      <c r="V44321" s="17"/>
    </row>
    <row r="44322" spans="22:22" x14ac:dyDescent="0.35">
      <c r="V44322" s="17"/>
    </row>
    <row r="44323" spans="22:22" x14ac:dyDescent="0.35">
      <c r="V44323" s="17"/>
    </row>
    <row r="44324" spans="22:22" x14ac:dyDescent="0.35">
      <c r="V44324" s="17"/>
    </row>
    <row r="44325" spans="22:22" x14ac:dyDescent="0.35">
      <c r="V44325" s="17"/>
    </row>
    <row r="44326" spans="22:22" x14ac:dyDescent="0.35">
      <c r="V44326" s="17"/>
    </row>
    <row r="44327" spans="22:22" x14ac:dyDescent="0.35">
      <c r="V44327" s="17"/>
    </row>
    <row r="44328" spans="22:22" x14ac:dyDescent="0.35">
      <c r="V44328" s="17"/>
    </row>
    <row r="44329" spans="22:22" x14ac:dyDescent="0.35">
      <c r="V44329" s="17"/>
    </row>
    <row r="44330" spans="22:22" x14ac:dyDescent="0.35">
      <c r="V44330" s="17"/>
    </row>
    <row r="44331" spans="22:22" x14ac:dyDescent="0.35">
      <c r="V44331" s="17"/>
    </row>
    <row r="44332" spans="22:22" x14ac:dyDescent="0.35">
      <c r="V44332" s="17"/>
    </row>
    <row r="44333" spans="22:22" x14ac:dyDescent="0.35">
      <c r="V44333" s="17"/>
    </row>
    <row r="44334" spans="22:22" x14ac:dyDescent="0.35">
      <c r="V44334" s="17"/>
    </row>
    <row r="44335" spans="22:22" x14ac:dyDescent="0.35">
      <c r="V44335" s="17"/>
    </row>
    <row r="44336" spans="22:22" x14ac:dyDescent="0.35">
      <c r="V44336" s="17"/>
    </row>
    <row r="44337" spans="22:22" x14ac:dyDescent="0.35">
      <c r="V44337" s="17"/>
    </row>
    <row r="44338" spans="22:22" x14ac:dyDescent="0.35">
      <c r="V44338" s="17"/>
    </row>
    <row r="44339" spans="22:22" x14ac:dyDescent="0.35">
      <c r="V44339" s="17"/>
    </row>
    <row r="44340" spans="22:22" x14ac:dyDescent="0.35">
      <c r="V44340" s="17"/>
    </row>
    <row r="44341" spans="22:22" x14ac:dyDescent="0.35">
      <c r="V44341" s="17"/>
    </row>
    <row r="44342" spans="22:22" x14ac:dyDescent="0.35">
      <c r="V44342" s="17"/>
    </row>
    <row r="44343" spans="22:22" x14ac:dyDescent="0.35">
      <c r="V44343" s="17"/>
    </row>
    <row r="44344" spans="22:22" x14ac:dyDescent="0.35">
      <c r="V44344" s="17"/>
    </row>
    <row r="44345" spans="22:22" x14ac:dyDescent="0.35">
      <c r="V44345" s="17"/>
    </row>
    <row r="44346" spans="22:22" x14ac:dyDescent="0.35">
      <c r="V44346" s="17"/>
    </row>
    <row r="44347" spans="22:22" x14ac:dyDescent="0.35">
      <c r="V44347" s="17"/>
    </row>
    <row r="44348" spans="22:22" x14ac:dyDescent="0.35">
      <c r="V44348" s="17"/>
    </row>
    <row r="44349" spans="22:22" x14ac:dyDescent="0.35">
      <c r="V44349" s="17"/>
    </row>
    <row r="44350" spans="22:22" x14ac:dyDescent="0.35">
      <c r="V44350" s="17"/>
    </row>
    <row r="44351" spans="22:22" x14ac:dyDescent="0.35">
      <c r="V44351" s="17"/>
    </row>
    <row r="44352" spans="22:22" x14ac:dyDescent="0.35">
      <c r="V44352" s="17"/>
    </row>
    <row r="44353" spans="22:22" x14ac:dyDescent="0.35">
      <c r="V44353" s="17"/>
    </row>
    <row r="44354" spans="22:22" x14ac:dyDescent="0.35">
      <c r="V44354" s="17"/>
    </row>
    <row r="44355" spans="22:22" x14ac:dyDescent="0.35">
      <c r="V44355" s="17"/>
    </row>
    <row r="44356" spans="22:22" x14ac:dyDescent="0.35">
      <c r="V44356" s="17"/>
    </row>
    <row r="44357" spans="22:22" x14ac:dyDescent="0.35">
      <c r="V44357" s="17"/>
    </row>
    <row r="44358" spans="22:22" x14ac:dyDescent="0.35">
      <c r="V44358" s="17"/>
    </row>
    <row r="44359" spans="22:22" x14ac:dyDescent="0.35">
      <c r="V44359" s="17"/>
    </row>
    <row r="44360" spans="22:22" x14ac:dyDescent="0.35">
      <c r="V44360" s="17"/>
    </row>
    <row r="44361" spans="22:22" x14ac:dyDescent="0.35">
      <c r="V44361" s="17"/>
    </row>
    <row r="44362" spans="22:22" x14ac:dyDescent="0.35">
      <c r="V44362" s="17"/>
    </row>
    <row r="44363" spans="22:22" x14ac:dyDescent="0.35">
      <c r="V44363" s="17"/>
    </row>
    <row r="44364" spans="22:22" x14ac:dyDescent="0.35">
      <c r="V44364" s="17"/>
    </row>
    <row r="44365" spans="22:22" x14ac:dyDescent="0.35">
      <c r="V44365" s="17"/>
    </row>
    <row r="44366" spans="22:22" x14ac:dyDescent="0.35">
      <c r="V44366" s="17"/>
    </row>
    <row r="44367" spans="22:22" x14ac:dyDescent="0.35">
      <c r="V44367" s="17"/>
    </row>
    <row r="44368" spans="22:22" x14ac:dyDescent="0.35">
      <c r="V44368" s="17"/>
    </row>
    <row r="44369" spans="22:22" x14ac:dyDescent="0.35">
      <c r="V44369" s="17"/>
    </row>
    <row r="44370" spans="22:22" x14ac:dyDescent="0.35">
      <c r="V44370" s="17"/>
    </row>
    <row r="44371" spans="22:22" x14ac:dyDescent="0.35">
      <c r="V44371" s="17"/>
    </row>
    <row r="44372" spans="22:22" x14ac:dyDescent="0.35">
      <c r="V44372" s="17"/>
    </row>
    <row r="44373" spans="22:22" x14ac:dyDescent="0.35">
      <c r="V44373" s="17"/>
    </row>
    <row r="44374" spans="22:22" x14ac:dyDescent="0.35">
      <c r="V44374" s="17"/>
    </row>
    <row r="44375" spans="22:22" x14ac:dyDescent="0.35">
      <c r="V44375" s="17"/>
    </row>
    <row r="44376" spans="22:22" x14ac:dyDescent="0.35">
      <c r="V44376" s="17"/>
    </row>
    <row r="44377" spans="22:22" x14ac:dyDescent="0.35">
      <c r="V44377" s="17"/>
    </row>
    <row r="44378" spans="22:22" x14ac:dyDescent="0.35">
      <c r="V44378" s="17"/>
    </row>
    <row r="44379" spans="22:22" x14ac:dyDescent="0.35">
      <c r="V44379" s="17"/>
    </row>
    <row r="44380" spans="22:22" x14ac:dyDescent="0.35">
      <c r="V44380" s="17"/>
    </row>
    <row r="44381" spans="22:22" x14ac:dyDescent="0.35">
      <c r="V44381" s="17"/>
    </row>
    <row r="44382" spans="22:22" x14ac:dyDescent="0.35">
      <c r="V44382" s="17"/>
    </row>
    <row r="44383" spans="22:22" x14ac:dyDescent="0.35">
      <c r="V44383" s="17"/>
    </row>
    <row r="44384" spans="22:22" x14ac:dyDescent="0.35">
      <c r="V44384" s="17"/>
    </row>
    <row r="44385" spans="22:22" x14ac:dyDescent="0.35">
      <c r="V44385" s="17"/>
    </row>
    <row r="44386" spans="22:22" x14ac:dyDescent="0.35">
      <c r="V44386" s="17"/>
    </row>
    <row r="44387" spans="22:22" x14ac:dyDescent="0.35">
      <c r="V44387" s="17"/>
    </row>
    <row r="44388" spans="22:22" x14ac:dyDescent="0.35">
      <c r="V44388" s="17"/>
    </row>
    <row r="44389" spans="22:22" x14ac:dyDescent="0.35">
      <c r="V44389" s="17"/>
    </row>
    <row r="44390" spans="22:22" x14ac:dyDescent="0.35">
      <c r="V44390" s="17"/>
    </row>
    <row r="44391" spans="22:22" x14ac:dyDescent="0.35">
      <c r="V44391" s="17"/>
    </row>
    <row r="44392" spans="22:22" x14ac:dyDescent="0.35">
      <c r="V44392" s="17"/>
    </row>
    <row r="44393" spans="22:22" x14ac:dyDescent="0.35">
      <c r="V44393" s="17"/>
    </row>
    <row r="44394" spans="22:22" x14ac:dyDescent="0.35">
      <c r="V44394" s="17"/>
    </row>
    <row r="44395" spans="22:22" x14ac:dyDescent="0.35">
      <c r="V44395" s="17"/>
    </row>
    <row r="44396" spans="22:22" x14ac:dyDescent="0.35">
      <c r="V44396" s="17"/>
    </row>
    <row r="44397" spans="22:22" x14ac:dyDescent="0.35">
      <c r="V44397" s="17"/>
    </row>
    <row r="44398" spans="22:22" x14ac:dyDescent="0.35">
      <c r="V44398" s="17"/>
    </row>
    <row r="44399" spans="22:22" x14ac:dyDescent="0.35">
      <c r="V44399" s="17"/>
    </row>
    <row r="44400" spans="22:22" x14ac:dyDescent="0.35">
      <c r="V44400" s="17"/>
    </row>
    <row r="44401" spans="22:22" x14ac:dyDescent="0.35">
      <c r="V44401" s="17"/>
    </row>
    <row r="44402" spans="22:22" x14ac:dyDescent="0.35">
      <c r="V44402" s="17"/>
    </row>
    <row r="44403" spans="22:22" x14ac:dyDescent="0.35">
      <c r="V44403" s="17"/>
    </row>
    <row r="44404" spans="22:22" x14ac:dyDescent="0.35">
      <c r="V44404" s="17"/>
    </row>
    <row r="44405" spans="22:22" x14ac:dyDescent="0.35">
      <c r="V44405" s="17"/>
    </row>
    <row r="44406" spans="22:22" x14ac:dyDescent="0.35">
      <c r="V44406" s="17"/>
    </row>
    <row r="44407" spans="22:22" x14ac:dyDescent="0.35">
      <c r="V44407" s="17"/>
    </row>
    <row r="44408" spans="22:22" x14ac:dyDescent="0.35">
      <c r="V44408" s="17"/>
    </row>
    <row r="44409" spans="22:22" x14ac:dyDescent="0.35">
      <c r="V44409" s="17"/>
    </row>
    <row r="44410" spans="22:22" x14ac:dyDescent="0.35">
      <c r="V44410" s="17"/>
    </row>
    <row r="44411" spans="22:22" x14ac:dyDescent="0.35">
      <c r="V44411" s="17"/>
    </row>
    <row r="44412" spans="22:22" x14ac:dyDescent="0.35">
      <c r="V44412" s="17"/>
    </row>
    <row r="44413" spans="22:22" x14ac:dyDescent="0.35">
      <c r="V44413" s="17"/>
    </row>
    <row r="44414" spans="22:22" x14ac:dyDescent="0.35">
      <c r="V44414" s="17"/>
    </row>
    <row r="44415" spans="22:22" x14ac:dyDescent="0.35">
      <c r="V44415" s="17"/>
    </row>
    <row r="44416" spans="22:22" x14ac:dyDescent="0.35">
      <c r="V44416" s="17"/>
    </row>
    <row r="44417" spans="22:22" x14ac:dyDescent="0.35">
      <c r="V44417" s="17"/>
    </row>
    <row r="44418" spans="22:22" x14ac:dyDescent="0.35">
      <c r="V44418" s="17"/>
    </row>
    <row r="44419" spans="22:22" x14ac:dyDescent="0.35">
      <c r="V44419" s="17"/>
    </row>
    <row r="44420" spans="22:22" x14ac:dyDescent="0.35">
      <c r="V44420" s="17"/>
    </row>
    <row r="44421" spans="22:22" x14ac:dyDescent="0.35">
      <c r="V44421" s="17"/>
    </row>
    <row r="44422" spans="22:22" x14ac:dyDescent="0.35">
      <c r="V44422" s="17"/>
    </row>
    <row r="44423" spans="22:22" x14ac:dyDescent="0.35">
      <c r="V44423" s="17"/>
    </row>
    <row r="44424" spans="22:22" x14ac:dyDescent="0.35">
      <c r="V44424" s="17"/>
    </row>
    <row r="44425" spans="22:22" x14ac:dyDescent="0.35">
      <c r="V44425" s="17"/>
    </row>
    <row r="44426" spans="22:22" x14ac:dyDescent="0.35">
      <c r="V44426" s="17"/>
    </row>
    <row r="44427" spans="22:22" x14ac:dyDescent="0.35">
      <c r="V44427" s="17"/>
    </row>
    <row r="44428" spans="22:22" x14ac:dyDescent="0.35">
      <c r="V44428" s="17"/>
    </row>
    <row r="44429" spans="22:22" x14ac:dyDescent="0.35">
      <c r="V44429" s="17"/>
    </row>
    <row r="44430" spans="22:22" x14ac:dyDescent="0.35">
      <c r="V44430" s="17"/>
    </row>
    <row r="44431" spans="22:22" x14ac:dyDescent="0.35">
      <c r="V44431" s="17"/>
    </row>
    <row r="44432" spans="22:22" x14ac:dyDescent="0.35">
      <c r="V44432" s="17"/>
    </row>
    <row r="44433" spans="22:22" x14ac:dyDescent="0.35">
      <c r="V44433" s="17"/>
    </row>
    <row r="44434" spans="22:22" x14ac:dyDescent="0.35">
      <c r="V44434" s="17"/>
    </row>
    <row r="44435" spans="22:22" x14ac:dyDescent="0.35">
      <c r="V44435" s="17"/>
    </row>
    <row r="44436" spans="22:22" x14ac:dyDescent="0.35">
      <c r="V44436" s="17"/>
    </row>
    <row r="44437" spans="22:22" x14ac:dyDescent="0.35">
      <c r="V44437" s="17"/>
    </row>
    <row r="44438" spans="22:22" x14ac:dyDescent="0.35">
      <c r="V44438" s="17"/>
    </row>
    <row r="44439" spans="22:22" x14ac:dyDescent="0.35">
      <c r="V44439" s="17"/>
    </row>
    <row r="44440" spans="22:22" x14ac:dyDescent="0.35">
      <c r="V44440" s="17"/>
    </row>
    <row r="44441" spans="22:22" x14ac:dyDescent="0.35">
      <c r="V44441" s="17"/>
    </row>
    <row r="44442" spans="22:22" x14ac:dyDescent="0.35">
      <c r="V44442" s="17"/>
    </row>
    <row r="44443" spans="22:22" x14ac:dyDescent="0.35">
      <c r="V44443" s="17"/>
    </row>
    <row r="44444" spans="22:22" x14ac:dyDescent="0.35">
      <c r="V44444" s="17"/>
    </row>
    <row r="44445" spans="22:22" x14ac:dyDescent="0.35">
      <c r="V44445" s="17"/>
    </row>
    <row r="44446" spans="22:22" x14ac:dyDescent="0.35">
      <c r="V44446" s="17"/>
    </row>
    <row r="44447" spans="22:22" x14ac:dyDescent="0.35">
      <c r="V44447" s="17"/>
    </row>
    <row r="44448" spans="22:22" x14ac:dyDescent="0.35">
      <c r="V44448" s="17"/>
    </row>
    <row r="44449" spans="22:22" x14ac:dyDescent="0.35">
      <c r="V44449" s="17"/>
    </row>
    <row r="44450" spans="22:22" x14ac:dyDescent="0.35">
      <c r="V44450" s="17"/>
    </row>
    <row r="44451" spans="22:22" x14ac:dyDescent="0.35">
      <c r="V44451" s="17"/>
    </row>
    <row r="44452" spans="22:22" x14ac:dyDescent="0.35">
      <c r="V44452" s="17"/>
    </row>
    <row r="44453" spans="22:22" x14ac:dyDescent="0.35">
      <c r="V44453" s="17"/>
    </row>
    <row r="44454" spans="22:22" x14ac:dyDescent="0.35">
      <c r="V44454" s="17"/>
    </row>
    <row r="44455" spans="22:22" x14ac:dyDescent="0.35">
      <c r="V44455" s="17"/>
    </row>
    <row r="44456" spans="22:22" x14ac:dyDescent="0.35">
      <c r="V44456" s="17"/>
    </row>
    <row r="44457" spans="22:22" x14ac:dyDescent="0.35">
      <c r="V44457" s="17"/>
    </row>
    <row r="44458" spans="22:22" x14ac:dyDescent="0.35">
      <c r="V44458" s="17"/>
    </row>
    <row r="44459" spans="22:22" x14ac:dyDescent="0.35">
      <c r="V44459" s="17"/>
    </row>
    <row r="44460" spans="22:22" x14ac:dyDescent="0.35">
      <c r="V44460" s="17"/>
    </row>
    <row r="44461" spans="22:22" x14ac:dyDescent="0.35">
      <c r="V44461" s="17"/>
    </row>
    <row r="44462" spans="22:22" x14ac:dyDescent="0.35">
      <c r="V44462" s="17"/>
    </row>
    <row r="44463" spans="22:22" x14ac:dyDescent="0.35">
      <c r="V44463" s="17"/>
    </row>
    <row r="44464" spans="22:22" x14ac:dyDescent="0.35">
      <c r="V44464" s="17"/>
    </row>
    <row r="44465" spans="22:22" x14ac:dyDescent="0.35">
      <c r="V44465" s="17"/>
    </row>
    <row r="44466" spans="22:22" x14ac:dyDescent="0.35">
      <c r="V44466" s="17"/>
    </row>
    <row r="44467" spans="22:22" x14ac:dyDescent="0.35">
      <c r="V44467" s="17"/>
    </row>
    <row r="44468" spans="22:22" x14ac:dyDescent="0.35">
      <c r="V44468" s="17"/>
    </row>
    <row r="44469" spans="22:22" x14ac:dyDescent="0.35">
      <c r="V44469" s="17"/>
    </row>
    <row r="44470" spans="22:22" x14ac:dyDescent="0.35">
      <c r="V44470" s="17"/>
    </row>
    <row r="44471" spans="22:22" x14ac:dyDescent="0.35">
      <c r="V44471" s="17"/>
    </row>
    <row r="44472" spans="22:22" x14ac:dyDescent="0.35">
      <c r="V44472" s="17"/>
    </row>
    <row r="44473" spans="22:22" x14ac:dyDescent="0.35">
      <c r="V44473" s="17"/>
    </row>
    <row r="44474" spans="22:22" x14ac:dyDescent="0.35">
      <c r="V44474" s="17"/>
    </row>
    <row r="44475" spans="22:22" x14ac:dyDescent="0.35">
      <c r="V44475" s="17"/>
    </row>
    <row r="44476" spans="22:22" x14ac:dyDescent="0.35">
      <c r="V44476" s="17"/>
    </row>
    <row r="44477" spans="22:22" x14ac:dyDescent="0.35">
      <c r="V44477" s="17"/>
    </row>
    <row r="44478" spans="22:22" x14ac:dyDescent="0.35">
      <c r="V44478" s="17"/>
    </row>
    <row r="44479" spans="22:22" x14ac:dyDescent="0.35">
      <c r="V44479" s="17"/>
    </row>
    <row r="44480" spans="22:22" x14ac:dyDescent="0.35">
      <c r="V44480" s="17"/>
    </row>
    <row r="44481" spans="22:22" x14ac:dyDescent="0.35">
      <c r="V44481" s="17"/>
    </row>
    <row r="44482" spans="22:22" x14ac:dyDescent="0.35">
      <c r="V44482" s="17"/>
    </row>
    <row r="44483" spans="22:22" x14ac:dyDescent="0.35">
      <c r="V44483" s="17"/>
    </row>
    <row r="44484" spans="22:22" x14ac:dyDescent="0.35">
      <c r="V44484" s="17"/>
    </row>
    <row r="44485" spans="22:22" x14ac:dyDescent="0.35">
      <c r="V44485" s="17"/>
    </row>
    <row r="44486" spans="22:22" x14ac:dyDescent="0.35">
      <c r="V44486" s="17"/>
    </row>
    <row r="44487" spans="22:22" x14ac:dyDescent="0.35">
      <c r="V44487" s="17"/>
    </row>
    <row r="44488" spans="22:22" x14ac:dyDescent="0.35">
      <c r="V44488" s="17"/>
    </row>
    <row r="44489" spans="22:22" x14ac:dyDescent="0.35">
      <c r="V44489" s="17"/>
    </row>
    <row r="44490" spans="22:22" x14ac:dyDescent="0.35">
      <c r="V44490" s="17"/>
    </row>
    <row r="44491" spans="22:22" x14ac:dyDescent="0.35">
      <c r="V44491" s="17"/>
    </row>
    <row r="44492" spans="22:22" x14ac:dyDescent="0.35">
      <c r="V44492" s="17"/>
    </row>
    <row r="44493" spans="22:22" x14ac:dyDescent="0.35">
      <c r="V44493" s="17"/>
    </row>
    <row r="44494" spans="22:22" x14ac:dyDescent="0.35">
      <c r="V44494" s="17"/>
    </row>
    <row r="44495" spans="22:22" x14ac:dyDescent="0.35">
      <c r="V44495" s="17"/>
    </row>
    <row r="44496" spans="22:22" x14ac:dyDescent="0.35">
      <c r="V44496" s="17"/>
    </row>
    <row r="44497" spans="22:22" x14ac:dyDescent="0.35">
      <c r="V44497" s="17"/>
    </row>
    <row r="44498" spans="22:22" x14ac:dyDescent="0.35">
      <c r="V44498" s="17"/>
    </row>
    <row r="44499" spans="22:22" x14ac:dyDescent="0.35">
      <c r="V44499" s="17"/>
    </row>
    <row r="44500" spans="22:22" x14ac:dyDescent="0.35">
      <c r="V44500" s="17"/>
    </row>
    <row r="44501" spans="22:22" x14ac:dyDescent="0.35">
      <c r="V44501" s="17"/>
    </row>
    <row r="44502" spans="22:22" x14ac:dyDescent="0.35">
      <c r="V44502" s="17"/>
    </row>
    <row r="44503" spans="22:22" x14ac:dyDescent="0.35">
      <c r="V44503" s="17"/>
    </row>
    <row r="44504" spans="22:22" x14ac:dyDescent="0.35">
      <c r="V44504" s="17"/>
    </row>
    <row r="44505" spans="22:22" x14ac:dyDescent="0.35">
      <c r="V44505" s="17"/>
    </row>
    <row r="44506" spans="22:22" x14ac:dyDescent="0.35">
      <c r="V44506" s="17"/>
    </row>
    <row r="44507" spans="22:22" x14ac:dyDescent="0.35">
      <c r="V44507" s="17"/>
    </row>
    <row r="44508" spans="22:22" x14ac:dyDescent="0.35">
      <c r="V44508" s="17"/>
    </row>
    <row r="44509" spans="22:22" x14ac:dyDescent="0.35">
      <c r="V44509" s="17"/>
    </row>
    <row r="44510" spans="22:22" x14ac:dyDescent="0.35">
      <c r="V44510" s="17"/>
    </row>
    <row r="44511" spans="22:22" x14ac:dyDescent="0.35">
      <c r="V44511" s="17"/>
    </row>
    <row r="44512" spans="22:22" x14ac:dyDescent="0.35">
      <c r="V44512" s="17"/>
    </row>
    <row r="44513" spans="22:22" x14ac:dyDescent="0.35">
      <c r="V44513" s="17"/>
    </row>
    <row r="44514" spans="22:22" x14ac:dyDescent="0.35">
      <c r="V44514" s="17"/>
    </row>
    <row r="44515" spans="22:22" x14ac:dyDescent="0.35">
      <c r="V44515" s="17"/>
    </row>
    <row r="44516" spans="22:22" x14ac:dyDescent="0.35">
      <c r="V44516" s="17"/>
    </row>
    <row r="44517" spans="22:22" x14ac:dyDescent="0.35">
      <c r="V44517" s="17"/>
    </row>
    <row r="44518" spans="22:22" x14ac:dyDescent="0.35">
      <c r="V44518" s="17"/>
    </row>
    <row r="44519" spans="22:22" x14ac:dyDescent="0.35">
      <c r="V44519" s="17"/>
    </row>
    <row r="44520" spans="22:22" x14ac:dyDescent="0.35">
      <c r="V44520" s="17"/>
    </row>
    <row r="44521" spans="22:22" x14ac:dyDescent="0.35">
      <c r="V44521" s="17"/>
    </row>
    <row r="44522" spans="22:22" x14ac:dyDescent="0.35">
      <c r="V44522" s="17"/>
    </row>
    <row r="44523" spans="22:22" x14ac:dyDescent="0.35">
      <c r="V44523" s="17"/>
    </row>
    <row r="44524" spans="22:22" x14ac:dyDescent="0.35">
      <c r="V44524" s="17"/>
    </row>
    <row r="44525" spans="22:22" x14ac:dyDescent="0.35">
      <c r="V44525" s="17"/>
    </row>
    <row r="44526" spans="22:22" x14ac:dyDescent="0.35">
      <c r="V44526" s="17"/>
    </row>
    <row r="44527" spans="22:22" x14ac:dyDescent="0.35">
      <c r="V44527" s="17"/>
    </row>
    <row r="44528" spans="22:22" x14ac:dyDescent="0.35">
      <c r="V44528" s="17"/>
    </row>
    <row r="44529" spans="22:22" x14ac:dyDescent="0.35">
      <c r="V44529" s="17"/>
    </row>
    <row r="44530" spans="22:22" x14ac:dyDescent="0.35">
      <c r="V44530" s="17"/>
    </row>
    <row r="44531" spans="22:22" x14ac:dyDescent="0.35">
      <c r="V44531" s="17"/>
    </row>
    <row r="44532" spans="22:22" x14ac:dyDescent="0.35">
      <c r="V44532" s="17"/>
    </row>
    <row r="44533" spans="22:22" x14ac:dyDescent="0.35">
      <c r="V44533" s="17"/>
    </row>
    <row r="44534" spans="22:22" x14ac:dyDescent="0.35">
      <c r="V44534" s="17"/>
    </row>
    <row r="44535" spans="22:22" x14ac:dyDescent="0.35">
      <c r="V44535" s="17"/>
    </row>
    <row r="44536" spans="22:22" x14ac:dyDescent="0.35">
      <c r="V44536" s="17"/>
    </row>
    <row r="44537" spans="22:22" x14ac:dyDescent="0.35">
      <c r="V44537" s="17"/>
    </row>
    <row r="44538" spans="22:22" x14ac:dyDescent="0.35">
      <c r="V44538" s="17"/>
    </row>
    <row r="44539" spans="22:22" x14ac:dyDescent="0.35">
      <c r="V44539" s="17"/>
    </row>
    <row r="44540" spans="22:22" x14ac:dyDescent="0.35">
      <c r="V44540" s="17"/>
    </row>
    <row r="44541" spans="22:22" x14ac:dyDescent="0.35">
      <c r="V44541" s="17"/>
    </row>
    <row r="44542" spans="22:22" x14ac:dyDescent="0.35">
      <c r="V44542" s="17"/>
    </row>
    <row r="44543" spans="22:22" x14ac:dyDescent="0.35">
      <c r="V44543" s="17"/>
    </row>
    <row r="44544" spans="22:22" x14ac:dyDescent="0.35">
      <c r="V44544" s="17"/>
    </row>
    <row r="44545" spans="22:22" x14ac:dyDescent="0.35">
      <c r="V44545" s="17"/>
    </row>
    <row r="44546" spans="22:22" x14ac:dyDescent="0.35">
      <c r="V44546" s="17"/>
    </row>
    <row r="44547" spans="22:22" x14ac:dyDescent="0.35">
      <c r="V44547" s="17"/>
    </row>
    <row r="44548" spans="22:22" x14ac:dyDescent="0.35">
      <c r="V44548" s="17"/>
    </row>
    <row r="44549" spans="22:22" x14ac:dyDescent="0.35">
      <c r="V44549" s="17"/>
    </row>
    <row r="44550" spans="22:22" x14ac:dyDescent="0.35">
      <c r="V44550" s="17"/>
    </row>
    <row r="44551" spans="22:22" x14ac:dyDescent="0.35">
      <c r="V44551" s="17"/>
    </row>
    <row r="44552" spans="22:22" x14ac:dyDescent="0.35">
      <c r="V44552" s="17"/>
    </row>
    <row r="44553" spans="22:22" x14ac:dyDescent="0.35">
      <c r="V44553" s="17"/>
    </row>
    <row r="44554" spans="22:22" x14ac:dyDescent="0.35">
      <c r="V44554" s="17"/>
    </row>
    <row r="44555" spans="22:22" x14ac:dyDescent="0.35">
      <c r="V44555" s="17"/>
    </row>
    <row r="44556" spans="22:22" x14ac:dyDescent="0.35">
      <c r="V44556" s="17"/>
    </row>
    <row r="44557" spans="22:22" x14ac:dyDescent="0.35">
      <c r="V44557" s="17"/>
    </row>
    <row r="44558" spans="22:22" x14ac:dyDescent="0.35">
      <c r="V44558" s="17"/>
    </row>
    <row r="44559" spans="22:22" x14ac:dyDescent="0.35">
      <c r="V44559" s="17"/>
    </row>
    <row r="44560" spans="22:22" x14ac:dyDescent="0.35">
      <c r="V44560" s="17"/>
    </row>
    <row r="44561" spans="22:22" x14ac:dyDescent="0.35">
      <c r="V44561" s="17"/>
    </row>
    <row r="44562" spans="22:22" x14ac:dyDescent="0.35">
      <c r="V44562" s="17"/>
    </row>
    <row r="44563" spans="22:22" x14ac:dyDescent="0.35">
      <c r="V44563" s="17"/>
    </row>
    <row r="44564" spans="22:22" x14ac:dyDescent="0.35">
      <c r="V44564" s="17"/>
    </row>
    <row r="44565" spans="22:22" x14ac:dyDescent="0.35">
      <c r="V44565" s="17"/>
    </row>
    <row r="44566" spans="22:22" x14ac:dyDescent="0.35">
      <c r="V44566" s="17"/>
    </row>
    <row r="44567" spans="22:22" x14ac:dyDescent="0.35">
      <c r="V44567" s="17"/>
    </row>
    <row r="44568" spans="22:22" x14ac:dyDescent="0.35">
      <c r="V44568" s="17"/>
    </row>
    <row r="44569" spans="22:22" x14ac:dyDescent="0.35">
      <c r="V44569" s="17"/>
    </row>
    <row r="44570" spans="22:22" x14ac:dyDescent="0.35">
      <c r="V44570" s="17"/>
    </row>
    <row r="44571" spans="22:22" x14ac:dyDescent="0.35">
      <c r="V44571" s="17"/>
    </row>
    <row r="44572" spans="22:22" x14ac:dyDescent="0.35">
      <c r="V44572" s="17"/>
    </row>
    <row r="44573" spans="22:22" x14ac:dyDescent="0.35">
      <c r="V44573" s="17"/>
    </row>
    <row r="44574" spans="22:22" x14ac:dyDescent="0.35">
      <c r="V44574" s="17"/>
    </row>
    <row r="44575" spans="22:22" x14ac:dyDescent="0.35">
      <c r="V44575" s="17"/>
    </row>
    <row r="44576" spans="22:22" x14ac:dyDescent="0.35">
      <c r="V44576" s="17"/>
    </row>
    <row r="44577" spans="22:22" x14ac:dyDescent="0.35">
      <c r="V44577" s="17"/>
    </row>
    <row r="44578" spans="22:22" x14ac:dyDescent="0.35">
      <c r="V44578" s="17"/>
    </row>
    <row r="44579" spans="22:22" x14ac:dyDescent="0.35">
      <c r="V44579" s="17"/>
    </row>
    <row r="44580" spans="22:22" x14ac:dyDescent="0.35">
      <c r="V44580" s="17"/>
    </row>
    <row r="44581" spans="22:22" x14ac:dyDescent="0.35">
      <c r="V44581" s="17"/>
    </row>
    <row r="44582" spans="22:22" x14ac:dyDescent="0.35">
      <c r="V44582" s="17"/>
    </row>
    <row r="44583" spans="22:22" x14ac:dyDescent="0.35">
      <c r="V44583" s="17"/>
    </row>
    <row r="44584" spans="22:22" x14ac:dyDescent="0.35">
      <c r="V44584" s="17"/>
    </row>
    <row r="44585" spans="22:22" x14ac:dyDescent="0.35">
      <c r="V44585" s="17"/>
    </row>
    <row r="44586" spans="22:22" x14ac:dyDescent="0.35">
      <c r="V44586" s="17"/>
    </row>
    <row r="44587" spans="22:22" x14ac:dyDescent="0.35">
      <c r="V44587" s="17"/>
    </row>
    <row r="44588" spans="22:22" x14ac:dyDescent="0.35">
      <c r="V44588" s="17"/>
    </row>
    <row r="44589" spans="22:22" x14ac:dyDescent="0.35">
      <c r="V44589" s="17"/>
    </row>
    <row r="44590" spans="22:22" x14ac:dyDescent="0.35">
      <c r="V44590" s="17"/>
    </row>
    <row r="44591" spans="22:22" x14ac:dyDescent="0.35">
      <c r="V44591" s="17"/>
    </row>
    <row r="44592" spans="22:22" x14ac:dyDescent="0.35">
      <c r="V44592" s="17"/>
    </row>
    <row r="44593" spans="22:22" x14ac:dyDescent="0.35">
      <c r="V44593" s="17"/>
    </row>
    <row r="44594" spans="22:22" x14ac:dyDescent="0.35">
      <c r="V44594" s="17"/>
    </row>
    <row r="44595" spans="22:22" x14ac:dyDescent="0.35">
      <c r="V44595" s="17"/>
    </row>
    <row r="44596" spans="22:22" x14ac:dyDescent="0.35">
      <c r="V44596" s="17"/>
    </row>
    <row r="44597" spans="22:22" x14ac:dyDescent="0.35">
      <c r="V44597" s="17"/>
    </row>
    <row r="44598" spans="22:22" x14ac:dyDescent="0.35">
      <c r="V44598" s="17"/>
    </row>
    <row r="44599" spans="22:22" x14ac:dyDescent="0.35">
      <c r="V44599" s="17"/>
    </row>
    <row r="44600" spans="22:22" x14ac:dyDescent="0.35">
      <c r="V44600" s="17"/>
    </row>
    <row r="44601" spans="22:22" x14ac:dyDescent="0.35">
      <c r="V44601" s="17"/>
    </row>
    <row r="44602" spans="22:22" x14ac:dyDescent="0.35">
      <c r="V44602" s="17"/>
    </row>
    <row r="44603" spans="22:22" x14ac:dyDescent="0.35">
      <c r="V44603" s="17"/>
    </row>
    <row r="44604" spans="22:22" x14ac:dyDescent="0.35">
      <c r="V44604" s="17"/>
    </row>
    <row r="44605" spans="22:22" x14ac:dyDescent="0.35">
      <c r="V44605" s="17"/>
    </row>
    <row r="44606" spans="22:22" x14ac:dyDescent="0.35">
      <c r="V44606" s="17"/>
    </row>
    <row r="44607" spans="22:22" x14ac:dyDescent="0.35">
      <c r="V44607" s="17"/>
    </row>
    <row r="44608" spans="22:22" x14ac:dyDescent="0.35">
      <c r="V44608" s="17"/>
    </row>
    <row r="44609" spans="22:22" x14ac:dyDescent="0.35">
      <c r="V44609" s="17"/>
    </row>
    <row r="44610" spans="22:22" x14ac:dyDescent="0.35">
      <c r="V44610" s="17"/>
    </row>
    <row r="44611" spans="22:22" x14ac:dyDescent="0.35">
      <c r="V44611" s="17"/>
    </row>
    <row r="44612" spans="22:22" x14ac:dyDescent="0.35">
      <c r="V44612" s="17"/>
    </row>
    <row r="44613" spans="22:22" x14ac:dyDescent="0.35">
      <c r="V44613" s="17"/>
    </row>
    <row r="44614" spans="22:22" x14ac:dyDescent="0.35">
      <c r="V44614" s="17"/>
    </row>
    <row r="44615" spans="22:22" x14ac:dyDescent="0.35">
      <c r="V44615" s="17"/>
    </row>
    <row r="44616" spans="22:22" x14ac:dyDescent="0.35">
      <c r="V44616" s="17"/>
    </row>
    <row r="44617" spans="22:22" x14ac:dyDescent="0.35">
      <c r="V44617" s="17"/>
    </row>
    <row r="44618" spans="22:22" x14ac:dyDescent="0.35">
      <c r="V44618" s="17"/>
    </row>
    <row r="44619" spans="22:22" x14ac:dyDescent="0.35">
      <c r="V44619" s="17"/>
    </row>
    <row r="44620" spans="22:22" x14ac:dyDescent="0.35">
      <c r="V44620" s="17"/>
    </row>
    <row r="44621" spans="22:22" x14ac:dyDescent="0.35">
      <c r="V44621" s="17"/>
    </row>
    <row r="44622" spans="22:22" x14ac:dyDescent="0.35">
      <c r="V44622" s="17"/>
    </row>
    <row r="44623" spans="22:22" x14ac:dyDescent="0.35">
      <c r="V44623" s="17"/>
    </row>
    <row r="44624" spans="22:22" x14ac:dyDescent="0.35">
      <c r="V44624" s="17"/>
    </row>
    <row r="44625" spans="22:22" x14ac:dyDescent="0.35">
      <c r="V44625" s="17"/>
    </row>
    <row r="44626" spans="22:22" x14ac:dyDescent="0.35">
      <c r="V44626" s="17"/>
    </row>
    <row r="44627" spans="22:22" x14ac:dyDescent="0.35">
      <c r="V44627" s="17"/>
    </row>
    <row r="44628" spans="22:22" x14ac:dyDescent="0.35">
      <c r="V44628" s="17"/>
    </row>
    <row r="44629" spans="22:22" x14ac:dyDescent="0.35">
      <c r="V44629" s="17"/>
    </row>
    <row r="44630" spans="22:22" x14ac:dyDescent="0.35">
      <c r="V44630" s="17"/>
    </row>
    <row r="44631" spans="22:22" x14ac:dyDescent="0.35">
      <c r="V44631" s="17"/>
    </row>
    <row r="44632" spans="22:22" x14ac:dyDescent="0.35">
      <c r="V44632" s="17"/>
    </row>
    <row r="44633" spans="22:22" x14ac:dyDescent="0.35">
      <c r="V44633" s="17"/>
    </row>
    <row r="44634" spans="22:22" x14ac:dyDescent="0.35">
      <c r="V44634" s="17"/>
    </row>
    <row r="44635" spans="22:22" x14ac:dyDescent="0.35">
      <c r="V44635" s="17"/>
    </row>
    <row r="44636" spans="22:22" x14ac:dyDescent="0.35">
      <c r="V44636" s="17"/>
    </row>
    <row r="44637" spans="22:22" x14ac:dyDescent="0.35">
      <c r="V44637" s="17"/>
    </row>
    <row r="44638" spans="22:22" x14ac:dyDescent="0.35">
      <c r="V44638" s="17"/>
    </row>
    <row r="44639" spans="22:22" x14ac:dyDescent="0.35">
      <c r="V44639" s="17"/>
    </row>
    <row r="44640" spans="22:22" x14ac:dyDescent="0.35">
      <c r="V44640" s="17"/>
    </row>
    <row r="44641" spans="22:22" x14ac:dyDescent="0.35">
      <c r="V44641" s="17"/>
    </row>
    <row r="44642" spans="22:22" x14ac:dyDescent="0.35">
      <c r="V44642" s="17"/>
    </row>
    <row r="44643" spans="22:22" x14ac:dyDescent="0.35">
      <c r="V44643" s="17"/>
    </row>
    <row r="44644" spans="22:22" x14ac:dyDescent="0.35">
      <c r="V44644" s="17"/>
    </row>
    <row r="44645" spans="22:22" x14ac:dyDescent="0.35">
      <c r="V44645" s="17"/>
    </row>
    <row r="44646" spans="22:22" x14ac:dyDescent="0.35">
      <c r="V44646" s="17"/>
    </row>
    <row r="44647" spans="22:22" x14ac:dyDescent="0.35">
      <c r="V44647" s="17"/>
    </row>
    <row r="44648" spans="22:22" x14ac:dyDescent="0.35">
      <c r="V44648" s="17"/>
    </row>
    <row r="44649" spans="22:22" x14ac:dyDescent="0.35">
      <c r="V44649" s="17"/>
    </row>
    <row r="44650" spans="22:22" x14ac:dyDescent="0.35">
      <c r="V44650" s="17"/>
    </row>
    <row r="44651" spans="22:22" x14ac:dyDescent="0.35">
      <c r="V44651" s="17"/>
    </row>
    <row r="44652" spans="22:22" x14ac:dyDescent="0.35">
      <c r="V44652" s="17"/>
    </row>
    <row r="44653" spans="22:22" x14ac:dyDescent="0.35">
      <c r="V44653" s="17"/>
    </row>
    <row r="44654" spans="22:22" x14ac:dyDescent="0.35">
      <c r="V44654" s="17"/>
    </row>
    <row r="44655" spans="22:22" x14ac:dyDescent="0.35">
      <c r="V44655" s="17"/>
    </row>
    <row r="44656" spans="22:22" x14ac:dyDescent="0.35">
      <c r="V44656" s="17"/>
    </row>
    <row r="44657" spans="22:22" x14ac:dyDescent="0.35">
      <c r="V44657" s="17"/>
    </row>
    <row r="44658" spans="22:22" x14ac:dyDescent="0.35">
      <c r="V44658" s="17"/>
    </row>
    <row r="44659" spans="22:22" x14ac:dyDescent="0.35">
      <c r="V44659" s="17"/>
    </row>
    <row r="44660" spans="22:22" x14ac:dyDescent="0.35">
      <c r="V44660" s="17"/>
    </row>
    <row r="44661" spans="22:22" x14ac:dyDescent="0.35">
      <c r="V44661" s="17"/>
    </row>
    <row r="44662" spans="22:22" x14ac:dyDescent="0.35">
      <c r="V44662" s="17"/>
    </row>
    <row r="44663" spans="22:22" x14ac:dyDescent="0.35">
      <c r="V44663" s="17"/>
    </row>
    <row r="44664" spans="22:22" x14ac:dyDescent="0.35">
      <c r="V44664" s="17"/>
    </row>
    <row r="44665" spans="22:22" x14ac:dyDescent="0.35">
      <c r="V44665" s="17"/>
    </row>
    <row r="44666" spans="22:22" x14ac:dyDescent="0.35">
      <c r="V44666" s="17"/>
    </row>
    <row r="44667" spans="22:22" x14ac:dyDescent="0.35">
      <c r="V44667" s="17"/>
    </row>
    <row r="44668" spans="22:22" x14ac:dyDescent="0.35">
      <c r="V44668" s="17"/>
    </row>
    <row r="44669" spans="22:22" x14ac:dyDescent="0.35">
      <c r="V44669" s="17"/>
    </row>
    <row r="44670" spans="22:22" x14ac:dyDescent="0.35">
      <c r="V44670" s="17"/>
    </row>
    <row r="44671" spans="22:22" x14ac:dyDescent="0.35">
      <c r="V44671" s="17"/>
    </row>
    <row r="44672" spans="22:22" x14ac:dyDescent="0.35">
      <c r="V44672" s="17"/>
    </row>
    <row r="44673" spans="22:22" x14ac:dyDescent="0.35">
      <c r="V44673" s="17"/>
    </row>
    <row r="44674" spans="22:22" x14ac:dyDescent="0.35">
      <c r="V44674" s="17"/>
    </row>
    <row r="44675" spans="22:22" x14ac:dyDescent="0.35">
      <c r="V44675" s="17"/>
    </row>
    <row r="44676" spans="22:22" x14ac:dyDescent="0.35">
      <c r="V44676" s="17"/>
    </row>
    <row r="44677" spans="22:22" x14ac:dyDescent="0.35">
      <c r="V44677" s="17"/>
    </row>
    <row r="44678" spans="22:22" x14ac:dyDescent="0.35">
      <c r="V44678" s="17"/>
    </row>
    <row r="44679" spans="22:22" x14ac:dyDescent="0.35">
      <c r="V44679" s="17"/>
    </row>
    <row r="44680" spans="22:22" x14ac:dyDescent="0.35">
      <c r="V44680" s="17"/>
    </row>
    <row r="44681" spans="22:22" x14ac:dyDescent="0.35">
      <c r="V44681" s="17"/>
    </row>
    <row r="44682" spans="22:22" x14ac:dyDescent="0.35">
      <c r="V44682" s="17"/>
    </row>
    <row r="44683" spans="22:22" x14ac:dyDescent="0.35">
      <c r="V44683" s="17"/>
    </row>
    <row r="44684" spans="22:22" x14ac:dyDescent="0.35">
      <c r="V44684" s="17"/>
    </row>
    <row r="44685" spans="22:22" x14ac:dyDescent="0.35">
      <c r="V44685" s="17"/>
    </row>
    <row r="44686" spans="22:22" x14ac:dyDescent="0.35">
      <c r="V44686" s="17"/>
    </row>
    <row r="44687" spans="22:22" x14ac:dyDescent="0.35">
      <c r="V44687" s="17"/>
    </row>
    <row r="44688" spans="22:22" x14ac:dyDescent="0.35">
      <c r="V44688" s="17"/>
    </row>
    <row r="44689" spans="22:22" x14ac:dyDescent="0.35">
      <c r="V44689" s="17"/>
    </row>
    <row r="44690" spans="22:22" x14ac:dyDescent="0.35">
      <c r="V44690" s="17"/>
    </row>
    <row r="44691" spans="22:22" x14ac:dyDescent="0.35">
      <c r="V44691" s="17"/>
    </row>
    <row r="44692" spans="22:22" x14ac:dyDescent="0.35">
      <c r="V44692" s="17"/>
    </row>
    <row r="44693" spans="22:22" x14ac:dyDescent="0.35">
      <c r="V44693" s="17"/>
    </row>
    <row r="44694" spans="22:22" x14ac:dyDescent="0.35">
      <c r="V44694" s="17"/>
    </row>
    <row r="44695" spans="22:22" x14ac:dyDescent="0.35">
      <c r="V44695" s="17"/>
    </row>
    <row r="44696" spans="22:22" x14ac:dyDescent="0.35">
      <c r="V44696" s="17"/>
    </row>
    <row r="44697" spans="22:22" x14ac:dyDescent="0.35">
      <c r="V44697" s="17"/>
    </row>
    <row r="44698" spans="22:22" x14ac:dyDescent="0.35">
      <c r="V44698" s="17"/>
    </row>
    <row r="44699" spans="22:22" x14ac:dyDescent="0.35">
      <c r="V44699" s="17"/>
    </row>
    <row r="44700" spans="22:22" x14ac:dyDescent="0.35">
      <c r="V44700" s="17"/>
    </row>
    <row r="44701" spans="22:22" x14ac:dyDescent="0.35">
      <c r="V44701" s="17"/>
    </row>
    <row r="44702" spans="22:22" x14ac:dyDescent="0.35">
      <c r="V44702" s="17"/>
    </row>
    <row r="44703" spans="22:22" x14ac:dyDescent="0.35">
      <c r="V44703" s="17"/>
    </row>
    <row r="44704" spans="22:22" x14ac:dyDescent="0.35">
      <c r="V44704" s="17"/>
    </row>
    <row r="44705" spans="22:22" x14ac:dyDescent="0.35">
      <c r="V44705" s="17"/>
    </row>
    <row r="44706" spans="22:22" x14ac:dyDescent="0.35">
      <c r="V44706" s="17"/>
    </row>
    <row r="44707" spans="22:22" x14ac:dyDescent="0.35">
      <c r="V44707" s="17"/>
    </row>
    <row r="44708" spans="22:22" x14ac:dyDescent="0.35">
      <c r="V44708" s="17"/>
    </row>
    <row r="44709" spans="22:22" x14ac:dyDescent="0.35">
      <c r="V44709" s="17"/>
    </row>
    <row r="44710" spans="22:22" x14ac:dyDescent="0.35">
      <c r="V44710" s="17"/>
    </row>
    <row r="44711" spans="22:22" x14ac:dyDescent="0.35">
      <c r="V44711" s="17"/>
    </row>
    <row r="44712" spans="22:22" x14ac:dyDescent="0.35">
      <c r="V44712" s="17"/>
    </row>
    <row r="44713" spans="22:22" x14ac:dyDescent="0.35">
      <c r="V44713" s="17"/>
    </row>
    <row r="44714" spans="22:22" x14ac:dyDescent="0.35">
      <c r="V44714" s="17"/>
    </row>
    <row r="44715" spans="22:22" x14ac:dyDescent="0.35">
      <c r="V44715" s="17"/>
    </row>
    <row r="44716" spans="22:22" x14ac:dyDescent="0.35">
      <c r="V44716" s="17"/>
    </row>
    <row r="44717" spans="22:22" x14ac:dyDescent="0.35">
      <c r="V44717" s="17"/>
    </row>
    <row r="44718" spans="22:22" x14ac:dyDescent="0.35">
      <c r="V44718" s="17"/>
    </row>
    <row r="44719" spans="22:22" x14ac:dyDescent="0.35">
      <c r="V44719" s="17"/>
    </row>
    <row r="44720" spans="22:22" x14ac:dyDescent="0.35">
      <c r="V44720" s="17"/>
    </row>
    <row r="44721" spans="22:22" x14ac:dyDescent="0.35">
      <c r="V44721" s="17"/>
    </row>
    <row r="44722" spans="22:22" x14ac:dyDescent="0.35">
      <c r="V44722" s="17"/>
    </row>
    <row r="44723" spans="22:22" x14ac:dyDescent="0.35">
      <c r="V44723" s="17"/>
    </row>
    <row r="44724" spans="22:22" x14ac:dyDescent="0.35">
      <c r="V44724" s="17"/>
    </row>
    <row r="44725" spans="22:22" x14ac:dyDescent="0.35">
      <c r="V44725" s="17"/>
    </row>
    <row r="44726" spans="22:22" x14ac:dyDescent="0.35">
      <c r="V44726" s="17"/>
    </row>
    <row r="44727" spans="22:22" x14ac:dyDescent="0.35">
      <c r="V44727" s="17"/>
    </row>
    <row r="44728" spans="22:22" x14ac:dyDescent="0.35">
      <c r="V44728" s="17"/>
    </row>
    <row r="44729" spans="22:22" x14ac:dyDescent="0.35">
      <c r="V44729" s="17"/>
    </row>
    <row r="44730" spans="22:22" x14ac:dyDescent="0.35">
      <c r="V44730" s="17"/>
    </row>
    <row r="44731" spans="22:22" x14ac:dyDescent="0.35">
      <c r="V44731" s="17"/>
    </row>
    <row r="44732" spans="22:22" x14ac:dyDescent="0.35">
      <c r="V44732" s="17"/>
    </row>
    <row r="44733" spans="22:22" x14ac:dyDescent="0.35">
      <c r="V44733" s="17"/>
    </row>
    <row r="44734" spans="22:22" x14ac:dyDescent="0.35">
      <c r="V44734" s="17"/>
    </row>
    <row r="44735" spans="22:22" x14ac:dyDescent="0.35">
      <c r="V44735" s="17"/>
    </row>
    <row r="44736" spans="22:22" x14ac:dyDescent="0.35">
      <c r="V44736" s="17"/>
    </row>
    <row r="44737" spans="22:22" x14ac:dyDescent="0.35">
      <c r="V44737" s="17"/>
    </row>
    <row r="44738" spans="22:22" x14ac:dyDescent="0.35">
      <c r="V44738" s="17"/>
    </row>
    <row r="44739" spans="22:22" x14ac:dyDescent="0.35">
      <c r="V44739" s="17"/>
    </row>
    <row r="44740" spans="22:22" x14ac:dyDescent="0.35">
      <c r="V44740" s="17"/>
    </row>
    <row r="44741" spans="22:22" x14ac:dyDescent="0.35">
      <c r="V44741" s="17"/>
    </row>
    <row r="44742" spans="22:22" x14ac:dyDescent="0.35">
      <c r="V44742" s="17"/>
    </row>
    <row r="44743" spans="22:22" x14ac:dyDescent="0.35">
      <c r="V44743" s="17"/>
    </row>
    <row r="44744" spans="22:22" x14ac:dyDescent="0.35">
      <c r="V44744" s="17"/>
    </row>
    <row r="44745" spans="22:22" x14ac:dyDescent="0.35">
      <c r="V44745" s="17"/>
    </row>
    <row r="44746" spans="22:22" x14ac:dyDescent="0.35">
      <c r="V44746" s="17"/>
    </row>
    <row r="44747" spans="22:22" x14ac:dyDescent="0.35">
      <c r="V44747" s="17"/>
    </row>
    <row r="44748" spans="22:22" x14ac:dyDescent="0.35">
      <c r="V44748" s="17"/>
    </row>
    <row r="44749" spans="22:22" x14ac:dyDescent="0.35">
      <c r="V44749" s="17"/>
    </row>
    <row r="44750" spans="22:22" x14ac:dyDescent="0.35">
      <c r="V44750" s="17"/>
    </row>
    <row r="44751" spans="22:22" x14ac:dyDescent="0.35">
      <c r="V44751" s="17"/>
    </row>
    <row r="44752" spans="22:22" x14ac:dyDescent="0.35">
      <c r="V44752" s="17"/>
    </row>
    <row r="44753" spans="22:22" x14ac:dyDescent="0.35">
      <c r="V44753" s="17"/>
    </row>
    <row r="44754" spans="22:22" x14ac:dyDescent="0.35">
      <c r="V44754" s="17"/>
    </row>
    <row r="44755" spans="22:22" x14ac:dyDescent="0.35">
      <c r="V44755" s="17"/>
    </row>
    <row r="44756" spans="22:22" x14ac:dyDescent="0.35">
      <c r="V44756" s="17"/>
    </row>
    <row r="44757" spans="22:22" x14ac:dyDescent="0.35">
      <c r="V44757" s="17"/>
    </row>
    <row r="44758" spans="22:22" x14ac:dyDescent="0.35">
      <c r="V44758" s="17"/>
    </row>
    <row r="44759" spans="22:22" x14ac:dyDescent="0.35">
      <c r="V44759" s="17"/>
    </row>
    <row r="44760" spans="22:22" x14ac:dyDescent="0.35">
      <c r="V44760" s="17"/>
    </row>
    <row r="44761" spans="22:22" x14ac:dyDescent="0.35">
      <c r="V44761" s="17"/>
    </row>
    <row r="44762" spans="22:22" x14ac:dyDescent="0.35">
      <c r="V44762" s="17"/>
    </row>
    <row r="44763" spans="22:22" x14ac:dyDescent="0.35">
      <c r="V44763" s="17"/>
    </row>
    <row r="44764" spans="22:22" x14ac:dyDescent="0.35">
      <c r="V44764" s="17"/>
    </row>
    <row r="44765" spans="22:22" x14ac:dyDescent="0.35">
      <c r="V44765" s="17"/>
    </row>
    <row r="44766" spans="22:22" x14ac:dyDescent="0.35">
      <c r="V44766" s="17"/>
    </row>
    <row r="44767" spans="22:22" x14ac:dyDescent="0.35">
      <c r="V44767" s="17"/>
    </row>
    <row r="44768" spans="22:22" x14ac:dyDescent="0.35">
      <c r="V44768" s="17"/>
    </row>
    <row r="44769" spans="22:22" x14ac:dyDescent="0.35">
      <c r="V44769" s="17"/>
    </row>
    <row r="44770" spans="22:22" x14ac:dyDescent="0.35">
      <c r="V44770" s="17"/>
    </row>
    <row r="44771" spans="22:22" x14ac:dyDescent="0.35">
      <c r="V44771" s="17"/>
    </row>
    <row r="44772" spans="22:22" x14ac:dyDescent="0.35">
      <c r="V44772" s="17"/>
    </row>
    <row r="44773" spans="22:22" x14ac:dyDescent="0.35">
      <c r="V44773" s="17"/>
    </row>
    <row r="44774" spans="22:22" x14ac:dyDescent="0.35">
      <c r="V44774" s="17"/>
    </row>
    <row r="44775" spans="22:22" x14ac:dyDescent="0.35">
      <c r="V44775" s="17"/>
    </row>
    <row r="44776" spans="22:22" x14ac:dyDescent="0.35">
      <c r="V44776" s="17"/>
    </row>
    <row r="44777" spans="22:22" x14ac:dyDescent="0.35">
      <c r="V44777" s="17"/>
    </row>
    <row r="44778" spans="22:22" x14ac:dyDescent="0.35">
      <c r="V44778" s="17"/>
    </row>
    <row r="44779" spans="22:22" x14ac:dyDescent="0.35">
      <c r="V44779" s="17"/>
    </row>
    <row r="44780" spans="22:22" x14ac:dyDescent="0.35">
      <c r="V44780" s="17"/>
    </row>
    <row r="44781" spans="22:22" x14ac:dyDescent="0.35">
      <c r="V44781" s="17"/>
    </row>
    <row r="44782" spans="22:22" x14ac:dyDescent="0.35">
      <c r="V44782" s="17"/>
    </row>
    <row r="44783" spans="22:22" x14ac:dyDescent="0.35">
      <c r="V44783" s="17"/>
    </row>
    <row r="44784" spans="22:22" x14ac:dyDescent="0.35">
      <c r="V44784" s="17"/>
    </row>
    <row r="44785" spans="22:22" x14ac:dyDescent="0.35">
      <c r="V44785" s="17"/>
    </row>
    <row r="44786" spans="22:22" x14ac:dyDescent="0.35">
      <c r="V44786" s="17"/>
    </row>
    <row r="44787" spans="22:22" x14ac:dyDescent="0.35">
      <c r="V44787" s="17"/>
    </row>
    <row r="44788" spans="22:22" x14ac:dyDescent="0.35">
      <c r="V44788" s="17"/>
    </row>
    <row r="44789" spans="22:22" x14ac:dyDescent="0.35">
      <c r="V44789" s="17"/>
    </row>
    <row r="44790" spans="22:22" x14ac:dyDescent="0.35">
      <c r="V44790" s="17"/>
    </row>
    <row r="44791" spans="22:22" x14ac:dyDescent="0.35">
      <c r="V44791" s="17"/>
    </row>
    <row r="44792" spans="22:22" x14ac:dyDescent="0.35">
      <c r="V44792" s="17"/>
    </row>
    <row r="44793" spans="22:22" x14ac:dyDescent="0.35">
      <c r="V44793" s="17"/>
    </row>
    <row r="44794" spans="22:22" x14ac:dyDescent="0.35">
      <c r="V44794" s="17"/>
    </row>
    <row r="44795" spans="22:22" x14ac:dyDescent="0.35">
      <c r="V44795" s="17"/>
    </row>
    <row r="44796" spans="22:22" x14ac:dyDescent="0.35">
      <c r="V44796" s="17"/>
    </row>
    <row r="44797" spans="22:22" x14ac:dyDescent="0.35">
      <c r="V44797" s="17"/>
    </row>
    <row r="44798" spans="22:22" x14ac:dyDescent="0.35">
      <c r="V44798" s="17"/>
    </row>
    <row r="44799" spans="22:22" x14ac:dyDescent="0.35">
      <c r="V44799" s="17"/>
    </row>
    <row r="44800" spans="22:22" x14ac:dyDescent="0.35">
      <c r="V44800" s="17"/>
    </row>
    <row r="44801" spans="22:22" x14ac:dyDescent="0.35">
      <c r="V44801" s="17"/>
    </row>
    <row r="44802" spans="22:22" x14ac:dyDescent="0.35">
      <c r="V44802" s="17"/>
    </row>
    <row r="44803" spans="22:22" x14ac:dyDescent="0.35">
      <c r="V44803" s="17"/>
    </row>
    <row r="44804" spans="22:22" x14ac:dyDescent="0.35">
      <c r="V44804" s="17"/>
    </row>
    <row r="44805" spans="22:22" x14ac:dyDescent="0.35">
      <c r="V44805" s="17"/>
    </row>
    <row r="44806" spans="22:22" x14ac:dyDescent="0.35">
      <c r="V44806" s="17"/>
    </row>
    <row r="44807" spans="22:22" x14ac:dyDescent="0.35">
      <c r="V44807" s="17"/>
    </row>
    <row r="44808" spans="22:22" x14ac:dyDescent="0.35">
      <c r="V44808" s="17"/>
    </row>
    <row r="44809" spans="22:22" x14ac:dyDescent="0.35">
      <c r="V44809" s="17"/>
    </row>
    <row r="44810" spans="22:22" x14ac:dyDescent="0.35">
      <c r="V44810" s="17"/>
    </row>
    <row r="44811" spans="22:22" x14ac:dyDescent="0.35">
      <c r="V44811" s="17"/>
    </row>
    <row r="44812" spans="22:22" x14ac:dyDescent="0.35">
      <c r="V44812" s="17"/>
    </row>
    <row r="44813" spans="22:22" x14ac:dyDescent="0.35">
      <c r="V44813" s="17"/>
    </row>
    <row r="44814" spans="22:22" x14ac:dyDescent="0.35">
      <c r="V44814" s="17"/>
    </row>
    <row r="44815" spans="22:22" x14ac:dyDescent="0.35">
      <c r="V44815" s="17"/>
    </row>
    <row r="44816" spans="22:22" x14ac:dyDescent="0.35">
      <c r="V44816" s="17"/>
    </row>
    <row r="44817" spans="22:22" x14ac:dyDescent="0.35">
      <c r="V44817" s="17"/>
    </row>
    <row r="44818" spans="22:22" x14ac:dyDescent="0.35">
      <c r="V44818" s="17"/>
    </row>
    <row r="44819" spans="22:22" x14ac:dyDescent="0.35">
      <c r="V44819" s="17"/>
    </row>
    <row r="44820" spans="22:22" x14ac:dyDescent="0.35">
      <c r="V44820" s="17"/>
    </row>
    <row r="44821" spans="22:22" x14ac:dyDescent="0.35">
      <c r="V44821" s="17"/>
    </row>
    <row r="44822" spans="22:22" x14ac:dyDescent="0.35">
      <c r="V44822" s="17"/>
    </row>
    <row r="44823" spans="22:22" x14ac:dyDescent="0.35">
      <c r="V44823" s="17"/>
    </row>
    <row r="44824" spans="22:22" x14ac:dyDescent="0.35">
      <c r="V44824" s="17"/>
    </row>
    <row r="44825" spans="22:22" x14ac:dyDescent="0.35">
      <c r="V44825" s="17"/>
    </row>
    <row r="44826" spans="22:22" x14ac:dyDescent="0.35">
      <c r="V44826" s="17"/>
    </row>
    <row r="44827" spans="22:22" x14ac:dyDescent="0.35">
      <c r="V44827" s="17"/>
    </row>
    <row r="44828" spans="22:22" x14ac:dyDescent="0.35">
      <c r="V44828" s="17"/>
    </row>
    <row r="44829" spans="22:22" x14ac:dyDescent="0.35">
      <c r="V44829" s="17"/>
    </row>
    <row r="44830" spans="22:22" x14ac:dyDescent="0.35">
      <c r="V44830" s="17"/>
    </row>
    <row r="44831" spans="22:22" x14ac:dyDescent="0.35">
      <c r="V44831" s="17"/>
    </row>
    <row r="44832" spans="22:22" x14ac:dyDescent="0.35">
      <c r="V44832" s="17"/>
    </row>
    <row r="44833" spans="22:22" x14ac:dyDescent="0.35">
      <c r="V44833" s="17"/>
    </row>
    <row r="44834" spans="22:22" x14ac:dyDescent="0.35">
      <c r="V44834" s="17"/>
    </row>
    <row r="44835" spans="22:22" x14ac:dyDescent="0.35">
      <c r="V44835" s="17"/>
    </row>
    <row r="44836" spans="22:22" x14ac:dyDescent="0.35">
      <c r="V44836" s="17"/>
    </row>
    <row r="44837" spans="22:22" x14ac:dyDescent="0.35">
      <c r="V44837" s="17"/>
    </row>
    <row r="44838" spans="22:22" x14ac:dyDescent="0.35">
      <c r="V44838" s="17"/>
    </row>
    <row r="44839" spans="22:22" x14ac:dyDescent="0.35">
      <c r="V44839" s="17"/>
    </row>
    <row r="44840" spans="22:22" x14ac:dyDescent="0.35">
      <c r="V44840" s="17"/>
    </row>
    <row r="44841" spans="22:22" x14ac:dyDescent="0.35">
      <c r="V44841" s="17"/>
    </row>
    <row r="44842" spans="22:22" x14ac:dyDescent="0.35">
      <c r="V44842" s="17"/>
    </row>
    <row r="44843" spans="22:22" x14ac:dyDescent="0.35">
      <c r="V44843" s="17"/>
    </row>
    <row r="44844" spans="22:22" x14ac:dyDescent="0.35">
      <c r="V44844" s="17"/>
    </row>
    <row r="44845" spans="22:22" x14ac:dyDescent="0.35">
      <c r="V44845" s="17"/>
    </row>
    <row r="44846" spans="22:22" x14ac:dyDescent="0.35">
      <c r="V44846" s="17"/>
    </row>
    <row r="44847" spans="22:22" x14ac:dyDescent="0.35">
      <c r="V44847" s="17"/>
    </row>
    <row r="44848" spans="22:22" x14ac:dyDescent="0.35">
      <c r="V44848" s="17"/>
    </row>
    <row r="44849" spans="22:22" x14ac:dyDescent="0.35">
      <c r="V44849" s="17"/>
    </row>
    <row r="44850" spans="22:22" x14ac:dyDescent="0.35">
      <c r="V44850" s="17"/>
    </row>
    <row r="44851" spans="22:22" x14ac:dyDescent="0.35">
      <c r="V44851" s="17"/>
    </row>
    <row r="44852" spans="22:22" x14ac:dyDescent="0.35">
      <c r="V44852" s="17"/>
    </row>
    <row r="44853" spans="22:22" x14ac:dyDescent="0.35">
      <c r="V44853" s="17"/>
    </row>
    <row r="44854" spans="22:22" x14ac:dyDescent="0.35">
      <c r="V44854" s="17"/>
    </row>
    <row r="44855" spans="22:22" x14ac:dyDescent="0.35">
      <c r="V44855" s="17"/>
    </row>
    <row r="44856" spans="22:22" x14ac:dyDescent="0.35">
      <c r="V44856" s="17"/>
    </row>
    <row r="44857" spans="22:22" x14ac:dyDescent="0.35">
      <c r="V44857" s="17"/>
    </row>
    <row r="44858" spans="22:22" x14ac:dyDescent="0.35">
      <c r="V44858" s="17"/>
    </row>
    <row r="44859" spans="22:22" x14ac:dyDescent="0.35">
      <c r="V44859" s="17"/>
    </row>
    <row r="44860" spans="22:22" x14ac:dyDescent="0.35">
      <c r="V44860" s="17"/>
    </row>
    <row r="44861" spans="22:22" x14ac:dyDescent="0.35">
      <c r="V44861" s="17"/>
    </row>
    <row r="44862" spans="22:22" x14ac:dyDescent="0.35">
      <c r="V44862" s="17"/>
    </row>
    <row r="44863" spans="22:22" x14ac:dyDescent="0.35">
      <c r="V44863" s="17"/>
    </row>
    <row r="44864" spans="22:22" x14ac:dyDescent="0.35">
      <c r="V44864" s="17"/>
    </row>
    <row r="44865" spans="22:22" x14ac:dyDescent="0.35">
      <c r="V44865" s="17"/>
    </row>
    <row r="44866" spans="22:22" x14ac:dyDescent="0.35">
      <c r="V44866" s="17"/>
    </row>
    <row r="44867" spans="22:22" x14ac:dyDescent="0.35">
      <c r="V44867" s="17"/>
    </row>
    <row r="44868" spans="22:22" x14ac:dyDescent="0.35">
      <c r="V44868" s="17"/>
    </row>
    <row r="44869" spans="22:22" x14ac:dyDescent="0.35">
      <c r="V44869" s="17"/>
    </row>
    <row r="44870" spans="22:22" x14ac:dyDescent="0.35">
      <c r="V44870" s="17"/>
    </row>
    <row r="44871" spans="22:22" x14ac:dyDescent="0.35">
      <c r="V44871" s="17"/>
    </row>
    <row r="44872" spans="22:22" x14ac:dyDescent="0.35">
      <c r="V44872" s="17"/>
    </row>
    <row r="44873" spans="22:22" x14ac:dyDescent="0.35">
      <c r="V44873" s="17"/>
    </row>
    <row r="44874" spans="22:22" x14ac:dyDescent="0.35">
      <c r="V44874" s="17"/>
    </row>
    <row r="44875" spans="22:22" x14ac:dyDescent="0.35">
      <c r="V44875" s="17"/>
    </row>
    <row r="44876" spans="22:22" x14ac:dyDescent="0.35">
      <c r="V44876" s="17"/>
    </row>
    <row r="44877" spans="22:22" x14ac:dyDescent="0.35">
      <c r="V44877" s="17"/>
    </row>
    <row r="44878" spans="22:22" x14ac:dyDescent="0.35">
      <c r="V44878" s="17"/>
    </row>
    <row r="44879" spans="22:22" x14ac:dyDescent="0.35">
      <c r="V44879" s="17"/>
    </row>
    <row r="44880" spans="22:22" x14ac:dyDescent="0.35">
      <c r="V44880" s="17"/>
    </row>
    <row r="44881" spans="22:22" x14ac:dyDescent="0.35">
      <c r="V44881" s="17"/>
    </row>
    <row r="44882" spans="22:22" x14ac:dyDescent="0.35">
      <c r="V44882" s="17"/>
    </row>
    <row r="44883" spans="22:22" x14ac:dyDescent="0.35">
      <c r="V44883" s="17"/>
    </row>
    <row r="44884" spans="22:22" x14ac:dyDescent="0.35">
      <c r="V44884" s="17"/>
    </row>
    <row r="44885" spans="22:22" x14ac:dyDescent="0.35">
      <c r="V44885" s="17"/>
    </row>
    <row r="44886" spans="22:22" x14ac:dyDescent="0.35">
      <c r="V44886" s="17"/>
    </row>
    <row r="44887" spans="22:22" x14ac:dyDescent="0.35">
      <c r="V44887" s="17"/>
    </row>
    <row r="44888" spans="22:22" x14ac:dyDescent="0.35">
      <c r="V44888" s="17"/>
    </row>
    <row r="44889" spans="22:22" x14ac:dyDescent="0.35">
      <c r="V44889" s="17"/>
    </row>
    <row r="44890" spans="22:22" x14ac:dyDescent="0.35">
      <c r="V44890" s="17"/>
    </row>
    <row r="44891" spans="22:22" x14ac:dyDescent="0.35">
      <c r="V44891" s="17"/>
    </row>
    <row r="44892" spans="22:22" x14ac:dyDescent="0.35">
      <c r="V44892" s="17"/>
    </row>
    <row r="44893" spans="22:22" x14ac:dyDescent="0.35">
      <c r="V44893" s="17"/>
    </row>
    <row r="44894" spans="22:22" x14ac:dyDescent="0.35">
      <c r="V44894" s="17"/>
    </row>
    <row r="44895" spans="22:22" x14ac:dyDescent="0.35">
      <c r="V44895" s="17"/>
    </row>
    <row r="44896" spans="22:22" x14ac:dyDescent="0.35">
      <c r="V44896" s="17"/>
    </row>
    <row r="44897" spans="22:22" x14ac:dyDescent="0.35">
      <c r="V44897" s="17"/>
    </row>
    <row r="44898" spans="22:22" x14ac:dyDescent="0.35">
      <c r="V44898" s="17"/>
    </row>
    <row r="44899" spans="22:22" x14ac:dyDescent="0.35">
      <c r="V44899" s="17"/>
    </row>
    <row r="44900" spans="22:22" x14ac:dyDescent="0.35">
      <c r="V44900" s="17"/>
    </row>
    <row r="44901" spans="22:22" x14ac:dyDescent="0.35">
      <c r="V44901" s="17"/>
    </row>
    <row r="44902" spans="22:22" x14ac:dyDescent="0.35">
      <c r="V44902" s="17"/>
    </row>
    <row r="44903" spans="22:22" x14ac:dyDescent="0.35">
      <c r="V44903" s="17"/>
    </row>
    <row r="44904" spans="22:22" x14ac:dyDescent="0.35">
      <c r="V44904" s="17"/>
    </row>
    <row r="44905" spans="22:22" x14ac:dyDescent="0.35">
      <c r="V44905" s="17"/>
    </row>
    <row r="44906" spans="22:22" x14ac:dyDescent="0.35">
      <c r="V44906" s="17"/>
    </row>
    <row r="44907" spans="22:22" x14ac:dyDescent="0.35">
      <c r="V44907" s="17"/>
    </row>
    <row r="44908" spans="22:22" x14ac:dyDescent="0.35">
      <c r="V44908" s="17"/>
    </row>
    <row r="44909" spans="22:22" x14ac:dyDescent="0.35">
      <c r="V44909" s="17"/>
    </row>
    <row r="44910" spans="22:22" x14ac:dyDescent="0.35">
      <c r="V44910" s="17"/>
    </row>
    <row r="44911" spans="22:22" x14ac:dyDescent="0.35">
      <c r="V44911" s="17"/>
    </row>
    <row r="44912" spans="22:22" x14ac:dyDescent="0.35">
      <c r="V44912" s="17"/>
    </row>
    <row r="44913" spans="22:22" x14ac:dyDescent="0.35">
      <c r="V44913" s="17"/>
    </row>
    <row r="44914" spans="22:22" x14ac:dyDescent="0.35">
      <c r="V44914" s="17"/>
    </row>
    <row r="44915" spans="22:22" x14ac:dyDescent="0.35">
      <c r="V44915" s="17"/>
    </row>
    <row r="44916" spans="22:22" x14ac:dyDescent="0.35">
      <c r="V44916" s="17"/>
    </row>
    <row r="44917" spans="22:22" x14ac:dyDescent="0.35">
      <c r="V44917" s="17"/>
    </row>
    <row r="44918" spans="22:22" x14ac:dyDescent="0.35">
      <c r="V44918" s="17"/>
    </row>
    <row r="44919" spans="22:22" x14ac:dyDescent="0.35">
      <c r="V44919" s="17"/>
    </row>
    <row r="44920" spans="22:22" x14ac:dyDescent="0.35">
      <c r="V44920" s="17"/>
    </row>
    <row r="44921" spans="22:22" x14ac:dyDescent="0.35">
      <c r="V44921" s="17"/>
    </row>
    <row r="44922" spans="22:22" x14ac:dyDescent="0.35">
      <c r="V44922" s="17"/>
    </row>
    <row r="44923" spans="22:22" x14ac:dyDescent="0.35">
      <c r="V44923" s="17"/>
    </row>
    <row r="44924" spans="22:22" x14ac:dyDescent="0.35">
      <c r="V44924" s="17"/>
    </row>
    <row r="44925" spans="22:22" x14ac:dyDescent="0.35">
      <c r="V44925" s="17"/>
    </row>
    <row r="44926" spans="22:22" x14ac:dyDescent="0.35">
      <c r="V44926" s="17"/>
    </row>
    <row r="44927" spans="22:22" x14ac:dyDescent="0.35">
      <c r="V44927" s="17"/>
    </row>
    <row r="44928" spans="22:22" x14ac:dyDescent="0.35">
      <c r="V44928" s="17"/>
    </row>
    <row r="44929" spans="22:22" x14ac:dyDescent="0.35">
      <c r="V44929" s="17"/>
    </row>
    <row r="44930" spans="22:22" x14ac:dyDescent="0.35">
      <c r="V44930" s="17"/>
    </row>
    <row r="44931" spans="22:22" x14ac:dyDescent="0.35">
      <c r="V44931" s="17"/>
    </row>
    <row r="44932" spans="22:22" x14ac:dyDescent="0.35">
      <c r="V44932" s="17"/>
    </row>
    <row r="44933" spans="22:22" x14ac:dyDescent="0.35">
      <c r="V44933" s="17"/>
    </row>
    <row r="44934" spans="22:22" x14ac:dyDescent="0.35">
      <c r="V44934" s="17"/>
    </row>
    <row r="44935" spans="22:22" x14ac:dyDescent="0.35">
      <c r="V44935" s="17"/>
    </row>
    <row r="44936" spans="22:22" x14ac:dyDescent="0.35">
      <c r="V44936" s="17"/>
    </row>
    <row r="44937" spans="22:22" x14ac:dyDescent="0.35">
      <c r="V44937" s="17"/>
    </row>
    <row r="44938" spans="22:22" x14ac:dyDescent="0.35">
      <c r="V44938" s="17"/>
    </row>
    <row r="44939" spans="22:22" x14ac:dyDescent="0.35">
      <c r="V44939" s="17"/>
    </row>
    <row r="44940" spans="22:22" x14ac:dyDescent="0.35">
      <c r="V44940" s="17"/>
    </row>
    <row r="44941" spans="22:22" x14ac:dyDescent="0.35">
      <c r="V44941" s="17"/>
    </row>
    <row r="44942" spans="22:22" x14ac:dyDescent="0.35">
      <c r="V44942" s="17"/>
    </row>
    <row r="44943" spans="22:22" x14ac:dyDescent="0.35">
      <c r="V44943" s="17"/>
    </row>
    <row r="44944" spans="22:22" x14ac:dyDescent="0.35">
      <c r="V44944" s="17"/>
    </row>
    <row r="44945" spans="22:22" x14ac:dyDescent="0.35">
      <c r="V44945" s="17"/>
    </row>
    <row r="44946" spans="22:22" x14ac:dyDescent="0.35">
      <c r="V44946" s="17"/>
    </row>
    <row r="44947" spans="22:22" x14ac:dyDescent="0.35">
      <c r="V44947" s="17"/>
    </row>
    <row r="44948" spans="22:22" x14ac:dyDescent="0.35">
      <c r="V44948" s="17"/>
    </row>
    <row r="44949" spans="22:22" x14ac:dyDescent="0.35">
      <c r="V44949" s="17"/>
    </row>
    <row r="44950" spans="22:22" x14ac:dyDescent="0.35">
      <c r="V44950" s="17"/>
    </row>
    <row r="44951" spans="22:22" x14ac:dyDescent="0.35">
      <c r="V44951" s="17"/>
    </row>
    <row r="44952" spans="22:22" x14ac:dyDescent="0.35">
      <c r="V44952" s="17"/>
    </row>
    <row r="44953" spans="22:22" x14ac:dyDescent="0.35">
      <c r="V44953" s="17"/>
    </row>
    <row r="44954" spans="22:22" x14ac:dyDescent="0.35">
      <c r="V44954" s="17"/>
    </row>
    <row r="44955" spans="22:22" x14ac:dyDescent="0.35">
      <c r="V44955" s="17"/>
    </row>
    <row r="44956" spans="22:22" x14ac:dyDescent="0.35">
      <c r="V44956" s="17"/>
    </row>
    <row r="44957" spans="22:22" x14ac:dyDescent="0.35">
      <c r="V44957" s="17"/>
    </row>
    <row r="44958" spans="22:22" x14ac:dyDescent="0.35">
      <c r="V44958" s="17"/>
    </row>
    <row r="44959" spans="22:22" x14ac:dyDescent="0.35">
      <c r="V44959" s="17"/>
    </row>
    <row r="44960" spans="22:22" x14ac:dyDescent="0.35">
      <c r="V44960" s="17"/>
    </row>
    <row r="44961" spans="22:22" x14ac:dyDescent="0.35">
      <c r="V44961" s="17"/>
    </row>
    <row r="44962" spans="22:22" x14ac:dyDescent="0.35">
      <c r="V44962" s="17"/>
    </row>
    <row r="44963" spans="22:22" x14ac:dyDescent="0.35">
      <c r="V44963" s="17"/>
    </row>
    <row r="44964" spans="22:22" x14ac:dyDescent="0.35">
      <c r="V44964" s="17"/>
    </row>
    <row r="44965" spans="22:22" x14ac:dyDescent="0.35">
      <c r="V44965" s="17"/>
    </row>
    <row r="44966" spans="22:22" x14ac:dyDescent="0.35">
      <c r="V44966" s="17"/>
    </row>
    <row r="44967" spans="22:22" x14ac:dyDescent="0.35">
      <c r="V44967" s="17"/>
    </row>
    <row r="44968" spans="22:22" x14ac:dyDescent="0.35">
      <c r="V44968" s="17"/>
    </row>
    <row r="44969" spans="22:22" x14ac:dyDescent="0.35">
      <c r="V44969" s="17"/>
    </row>
    <row r="44970" spans="22:22" x14ac:dyDescent="0.35">
      <c r="V44970" s="17"/>
    </row>
    <row r="44971" spans="22:22" x14ac:dyDescent="0.35">
      <c r="V44971" s="17"/>
    </row>
    <row r="44972" spans="22:22" x14ac:dyDescent="0.35">
      <c r="V44972" s="17"/>
    </row>
    <row r="44973" spans="22:22" x14ac:dyDescent="0.35">
      <c r="V44973" s="17"/>
    </row>
    <row r="44974" spans="22:22" x14ac:dyDescent="0.35">
      <c r="V44974" s="17"/>
    </row>
    <row r="44975" spans="22:22" x14ac:dyDescent="0.35">
      <c r="V44975" s="17"/>
    </row>
    <row r="44976" spans="22:22" x14ac:dyDescent="0.35">
      <c r="V44976" s="17"/>
    </row>
    <row r="44977" spans="22:22" x14ac:dyDescent="0.35">
      <c r="V44977" s="17"/>
    </row>
    <row r="44978" spans="22:22" x14ac:dyDescent="0.35">
      <c r="V44978" s="17"/>
    </row>
    <row r="44979" spans="22:22" x14ac:dyDescent="0.35">
      <c r="V44979" s="17"/>
    </row>
    <row r="44980" spans="22:22" x14ac:dyDescent="0.35">
      <c r="V44980" s="17"/>
    </row>
    <row r="44981" spans="22:22" x14ac:dyDescent="0.35">
      <c r="V44981" s="17"/>
    </row>
    <row r="44982" spans="22:22" x14ac:dyDescent="0.35">
      <c r="V44982" s="17"/>
    </row>
    <row r="44983" spans="22:22" x14ac:dyDescent="0.35">
      <c r="V44983" s="17"/>
    </row>
    <row r="44984" spans="22:22" x14ac:dyDescent="0.35">
      <c r="V44984" s="17"/>
    </row>
    <row r="44985" spans="22:22" x14ac:dyDescent="0.35">
      <c r="V44985" s="17"/>
    </row>
    <row r="44986" spans="22:22" x14ac:dyDescent="0.35">
      <c r="V44986" s="17"/>
    </row>
    <row r="44987" spans="22:22" x14ac:dyDescent="0.35">
      <c r="V44987" s="17"/>
    </row>
    <row r="44988" spans="22:22" x14ac:dyDescent="0.35">
      <c r="V44988" s="17"/>
    </row>
    <row r="44989" spans="22:22" x14ac:dyDescent="0.35">
      <c r="V44989" s="17"/>
    </row>
    <row r="44990" spans="22:22" x14ac:dyDescent="0.35">
      <c r="V44990" s="17"/>
    </row>
    <row r="44991" spans="22:22" x14ac:dyDescent="0.35">
      <c r="V44991" s="17"/>
    </row>
    <row r="44992" spans="22:22" x14ac:dyDescent="0.35">
      <c r="V44992" s="17"/>
    </row>
    <row r="44993" spans="22:22" x14ac:dyDescent="0.35">
      <c r="V44993" s="17"/>
    </row>
    <row r="44994" spans="22:22" x14ac:dyDescent="0.35">
      <c r="V44994" s="17"/>
    </row>
    <row r="44995" spans="22:22" x14ac:dyDescent="0.35">
      <c r="V44995" s="17"/>
    </row>
    <row r="44996" spans="22:22" x14ac:dyDescent="0.35">
      <c r="V44996" s="17"/>
    </row>
    <row r="44997" spans="22:22" x14ac:dyDescent="0.35">
      <c r="V44997" s="17"/>
    </row>
    <row r="44998" spans="22:22" x14ac:dyDescent="0.35">
      <c r="V44998" s="17"/>
    </row>
    <row r="44999" spans="22:22" x14ac:dyDescent="0.35">
      <c r="V44999" s="17"/>
    </row>
    <row r="45000" spans="22:22" x14ac:dyDescent="0.35">
      <c r="V45000" s="17"/>
    </row>
    <row r="45001" spans="22:22" x14ac:dyDescent="0.35">
      <c r="V45001" s="17"/>
    </row>
    <row r="45002" spans="22:22" x14ac:dyDescent="0.35">
      <c r="V45002" s="17"/>
    </row>
    <row r="45003" spans="22:22" x14ac:dyDescent="0.35">
      <c r="V45003" s="17"/>
    </row>
    <row r="45004" spans="22:22" x14ac:dyDescent="0.35">
      <c r="V45004" s="17"/>
    </row>
    <row r="45005" spans="22:22" x14ac:dyDescent="0.35">
      <c r="V45005" s="17"/>
    </row>
    <row r="45006" spans="22:22" x14ac:dyDescent="0.35">
      <c r="V45006" s="17"/>
    </row>
    <row r="45007" spans="22:22" x14ac:dyDescent="0.35">
      <c r="V45007" s="17"/>
    </row>
    <row r="45008" spans="22:22" x14ac:dyDescent="0.35">
      <c r="V45008" s="17"/>
    </row>
    <row r="45009" spans="22:22" x14ac:dyDescent="0.35">
      <c r="V45009" s="17"/>
    </row>
    <row r="45010" spans="22:22" x14ac:dyDescent="0.35">
      <c r="V45010" s="17"/>
    </row>
    <row r="45011" spans="22:22" x14ac:dyDescent="0.35">
      <c r="V45011" s="17"/>
    </row>
    <row r="45012" spans="22:22" x14ac:dyDescent="0.35">
      <c r="V45012" s="17"/>
    </row>
    <row r="45013" spans="22:22" x14ac:dyDescent="0.35">
      <c r="V45013" s="17"/>
    </row>
    <row r="45014" spans="22:22" x14ac:dyDescent="0.35">
      <c r="V45014" s="17"/>
    </row>
    <row r="45015" spans="22:22" x14ac:dyDescent="0.35">
      <c r="V45015" s="17"/>
    </row>
    <row r="45016" spans="22:22" x14ac:dyDescent="0.35">
      <c r="V45016" s="17"/>
    </row>
    <row r="45017" spans="22:22" x14ac:dyDescent="0.35">
      <c r="V45017" s="17"/>
    </row>
    <row r="45018" spans="22:22" x14ac:dyDescent="0.35">
      <c r="V45018" s="17"/>
    </row>
    <row r="45019" spans="22:22" x14ac:dyDescent="0.35">
      <c r="V45019" s="17"/>
    </row>
    <row r="45020" spans="22:22" x14ac:dyDescent="0.35">
      <c r="V45020" s="17"/>
    </row>
    <row r="45021" spans="22:22" x14ac:dyDescent="0.35">
      <c r="V45021" s="17"/>
    </row>
    <row r="45022" spans="22:22" x14ac:dyDescent="0.35">
      <c r="V45022" s="17"/>
    </row>
    <row r="45023" spans="22:22" x14ac:dyDescent="0.35">
      <c r="V45023" s="17"/>
    </row>
    <row r="45024" spans="22:22" x14ac:dyDescent="0.35">
      <c r="V45024" s="17"/>
    </row>
    <row r="45025" spans="22:22" x14ac:dyDescent="0.35">
      <c r="V45025" s="17"/>
    </row>
    <row r="45026" spans="22:22" x14ac:dyDescent="0.35">
      <c r="V45026" s="17"/>
    </row>
    <row r="45027" spans="22:22" x14ac:dyDescent="0.35">
      <c r="V45027" s="17"/>
    </row>
    <row r="45028" spans="22:22" x14ac:dyDescent="0.35">
      <c r="V45028" s="17"/>
    </row>
    <row r="45029" spans="22:22" x14ac:dyDescent="0.35">
      <c r="V45029" s="17"/>
    </row>
    <row r="45030" spans="22:22" x14ac:dyDescent="0.35">
      <c r="V45030" s="17"/>
    </row>
    <row r="45031" spans="22:22" x14ac:dyDescent="0.35">
      <c r="V45031" s="17"/>
    </row>
    <row r="45032" spans="22:22" x14ac:dyDescent="0.35">
      <c r="V45032" s="17"/>
    </row>
    <row r="45033" spans="22:22" x14ac:dyDescent="0.35">
      <c r="V45033" s="17"/>
    </row>
    <row r="45034" spans="22:22" x14ac:dyDescent="0.35">
      <c r="V45034" s="17"/>
    </row>
    <row r="45035" spans="22:22" x14ac:dyDescent="0.35">
      <c r="V45035" s="17"/>
    </row>
    <row r="45036" spans="22:22" x14ac:dyDescent="0.35">
      <c r="V45036" s="17"/>
    </row>
    <row r="45037" spans="22:22" x14ac:dyDescent="0.35">
      <c r="V45037" s="17"/>
    </row>
    <row r="45038" spans="22:22" x14ac:dyDescent="0.35">
      <c r="V45038" s="17"/>
    </row>
    <row r="45039" spans="22:22" x14ac:dyDescent="0.35">
      <c r="V45039" s="17"/>
    </row>
    <row r="45040" spans="22:22" x14ac:dyDescent="0.35">
      <c r="V45040" s="17"/>
    </row>
    <row r="45041" spans="22:22" x14ac:dyDescent="0.35">
      <c r="V45041" s="17"/>
    </row>
    <row r="45042" spans="22:22" x14ac:dyDescent="0.35">
      <c r="V45042" s="17"/>
    </row>
    <row r="45043" spans="22:22" x14ac:dyDescent="0.35">
      <c r="V45043" s="17"/>
    </row>
    <row r="45044" spans="22:22" x14ac:dyDescent="0.35">
      <c r="V45044" s="17"/>
    </row>
    <row r="45045" spans="22:22" x14ac:dyDescent="0.35">
      <c r="V45045" s="17"/>
    </row>
    <row r="45046" spans="22:22" x14ac:dyDescent="0.35">
      <c r="V45046" s="17"/>
    </row>
    <row r="45047" spans="22:22" x14ac:dyDescent="0.35">
      <c r="V45047" s="17"/>
    </row>
    <row r="45048" spans="22:22" x14ac:dyDescent="0.35">
      <c r="V45048" s="17"/>
    </row>
    <row r="45049" spans="22:22" x14ac:dyDescent="0.35">
      <c r="V45049" s="17"/>
    </row>
    <row r="45050" spans="22:22" x14ac:dyDescent="0.35">
      <c r="V45050" s="17"/>
    </row>
    <row r="45051" spans="22:22" x14ac:dyDescent="0.35">
      <c r="V45051" s="17"/>
    </row>
    <row r="45052" spans="22:22" x14ac:dyDescent="0.35">
      <c r="V45052" s="17"/>
    </row>
    <row r="45053" spans="22:22" x14ac:dyDescent="0.35">
      <c r="V45053" s="17"/>
    </row>
    <row r="45054" spans="22:22" x14ac:dyDescent="0.35">
      <c r="V45054" s="17"/>
    </row>
    <row r="45055" spans="22:22" x14ac:dyDescent="0.35">
      <c r="V45055" s="17"/>
    </row>
    <row r="45056" spans="22:22" x14ac:dyDescent="0.35">
      <c r="V45056" s="17"/>
    </row>
    <row r="45057" spans="22:22" x14ac:dyDescent="0.35">
      <c r="V45057" s="17"/>
    </row>
    <row r="45058" spans="22:22" x14ac:dyDescent="0.35">
      <c r="V45058" s="17"/>
    </row>
    <row r="45059" spans="22:22" x14ac:dyDescent="0.35">
      <c r="V45059" s="17"/>
    </row>
    <row r="45060" spans="22:22" x14ac:dyDescent="0.35">
      <c r="V45060" s="17"/>
    </row>
    <row r="45061" spans="22:22" x14ac:dyDescent="0.35">
      <c r="V45061" s="17"/>
    </row>
    <row r="45062" spans="22:22" x14ac:dyDescent="0.35">
      <c r="V45062" s="17"/>
    </row>
    <row r="45063" spans="22:22" x14ac:dyDescent="0.35">
      <c r="V45063" s="17"/>
    </row>
    <row r="45064" spans="22:22" x14ac:dyDescent="0.35">
      <c r="V45064" s="17"/>
    </row>
    <row r="45065" spans="22:22" x14ac:dyDescent="0.35">
      <c r="V45065" s="17"/>
    </row>
    <row r="45066" spans="22:22" x14ac:dyDescent="0.35">
      <c r="V45066" s="17"/>
    </row>
    <row r="45067" spans="22:22" x14ac:dyDescent="0.35">
      <c r="V45067" s="17"/>
    </row>
    <row r="45068" spans="22:22" x14ac:dyDescent="0.35">
      <c r="V45068" s="17"/>
    </row>
    <row r="45069" spans="22:22" x14ac:dyDescent="0.35">
      <c r="V45069" s="17"/>
    </row>
    <row r="45070" spans="22:22" x14ac:dyDescent="0.35">
      <c r="V45070" s="17"/>
    </row>
    <row r="45071" spans="22:22" x14ac:dyDescent="0.35">
      <c r="V45071" s="17"/>
    </row>
    <row r="45072" spans="22:22" x14ac:dyDescent="0.35">
      <c r="V45072" s="17"/>
    </row>
    <row r="45073" spans="22:22" x14ac:dyDescent="0.35">
      <c r="V45073" s="17"/>
    </row>
    <row r="45074" spans="22:22" x14ac:dyDescent="0.35">
      <c r="V45074" s="17"/>
    </row>
    <row r="45075" spans="22:22" x14ac:dyDescent="0.35">
      <c r="V45075" s="17"/>
    </row>
    <row r="45076" spans="22:22" x14ac:dyDescent="0.35">
      <c r="V45076" s="17"/>
    </row>
    <row r="45077" spans="22:22" x14ac:dyDescent="0.35">
      <c r="V45077" s="17"/>
    </row>
    <row r="45078" spans="22:22" x14ac:dyDescent="0.35">
      <c r="V45078" s="17"/>
    </row>
    <row r="45079" spans="22:22" x14ac:dyDescent="0.35">
      <c r="V45079" s="17"/>
    </row>
    <row r="45080" spans="22:22" x14ac:dyDescent="0.35">
      <c r="V45080" s="17"/>
    </row>
    <row r="45081" spans="22:22" x14ac:dyDescent="0.35">
      <c r="V45081" s="17"/>
    </row>
    <row r="45082" spans="22:22" x14ac:dyDescent="0.35">
      <c r="V45082" s="17"/>
    </row>
    <row r="45083" spans="22:22" x14ac:dyDescent="0.35">
      <c r="V45083" s="17"/>
    </row>
    <row r="45084" spans="22:22" x14ac:dyDescent="0.35">
      <c r="V45084" s="17"/>
    </row>
    <row r="45085" spans="22:22" x14ac:dyDescent="0.35">
      <c r="V45085" s="17"/>
    </row>
    <row r="45086" spans="22:22" x14ac:dyDescent="0.35">
      <c r="V45086" s="17"/>
    </row>
    <row r="45087" spans="22:22" x14ac:dyDescent="0.35">
      <c r="V45087" s="17"/>
    </row>
    <row r="45088" spans="22:22" x14ac:dyDescent="0.35">
      <c r="V45088" s="17"/>
    </row>
    <row r="45089" spans="22:22" x14ac:dyDescent="0.35">
      <c r="V45089" s="17"/>
    </row>
    <row r="45090" spans="22:22" x14ac:dyDescent="0.35">
      <c r="V45090" s="17"/>
    </row>
    <row r="45091" spans="22:22" x14ac:dyDescent="0.35">
      <c r="V45091" s="17"/>
    </row>
    <row r="45092" spans="22:22" x14ac:dyDescent="0.35">
      <c r="V45092" s="17"/>
    </row>
    <row r="45093" spans="22:22" x14ac:dyDescent="0.35">
      <c r="V45093" s="17"/>
    </row>
    <row r="45094" spans="22:22" x14ac:dyDescent="0.35">
      <c r="V45094" s="17"/>
    </row>
    <row r="45095" spans="22:22" x14ac:dyDescent="0.35">
      <c r="V45095" s="17"/>
    </row>
    <row r="45096" spans="22:22" x14ac:dyDescent="0.35">
      <c r="V45096" s="17"/>
    </row>
    <row r="45097" spans="22:22" x14ac:dyDescent="0.35">
      <c r="V45097" s="17"/>
    </row>
    <row r="45098" spans="22:22" x14ac:dyDescent="0.35">
      <c r="V45098" s="17"/>
    </row>
    <row r="45099" spans="22:22" x14ac:dyDescent="0.35">
      <c r="V45099" s="17"/>
    </row>
    <row r="45100" spans="22:22" x14ac:dyDescent="0.35">
      <c r="V45100" s="17"/>
    </row>
    <row r="45101" spans="22:22" x14ac:dyDescent="0.35">
      <c r="V45101" s="17"/>
    </row>
    <row r="45102" spans="22:22" x14ac:dyDescent="0.35">
      <c r="V45102" s="17"/>
    </row>
    <row r="45103" spans="22:22" x14ac:dyDescent="0.35">
      <c r="V45103" s="17"/>
    </row>
    <row r="45104" spans="22:22" x14ac:dyDescent="0.35">
      <c r="V45104" s="17"/>
    </row>
    <row r="45105" spans="22:22" x14ac:dyDescent="0.35">
      <c r="V45105" s="17"/>
    </row>
    <row r="45106" spans="22:22" x14ac:dyDescent="0.35">
      <c r="V45106" s="17"/>
    </row>
    <row r="45107" spans="22:22" x14ac:dyDescent="0.35">
      <c r="V45107" s="17"/>
    </row>
    <row r="45108" spans="22:22" x14ac:dyDescent="0.35">
      <c r="V45108" s="17"/>
    </row>
    <row r="45109" spans="22:22" x14ac:dyDescent="0.35">
      <c r="V45109" s="17"/>
    </row>
    <row r="45110" spans="22:22" x14ac:dyDescent="0.35">
      <c r="V45110" s="17"/>
    </row>
    <row r="45111" spans="22:22" x14ac:dyDescent="0.35">
      <c r="V45111" s="17"/>
    </row>
    <row r="45112" spans="22:22" x14ac:dyDescent="0.35">
      <c r="V45112" s="17"/>
    </row>
    <row r="45113" spans="22:22" x14ac:dyDescent="0.35">
      <c r="V45113" s="17"/>
    </row>
    <row r="45114" spans="22:22" x14ac:dyDescent="0.35">
      <c r="V45114" s="17"/>
    </row>
    <row r="45115" spans="22:22" x14ac:dyDescent="0.35">
      <c r="V45115" s="17"/>
    </row>
    <row r="45116" spans="22:22" x14ac:dyDescent="0.35">
      <c r="V45116" s="17"/>
    </row>
    <row r="45117" spans="22:22" x14ac:dyDescent="0.35">
      <c r="V45117" s="17"/>
    </row>
    <row r="45118" spans="22:22" x14ac:dyDescent="0.35">
      <c r="V45118" s="17"/>
    </row>
    <row r="45119" spans="22:22" x14ac:dyDescent="0.35">
      <c r="V45119" s="17"/>
    </row>
    <row r="45120" spans="22:22" x14ac:dyDescent="0.35">
      <c r="V45120" s="17"/>
    </row>
    <row r="45121" spans="22:22" x14ac:dyDescent="0.35">
      <c r="V45121" s="17"/>
    </row>
    <row r="45122" spans="22:22" x14ac:dyDescent="0.35">
      <c r="V45122" s="17"/>
    </row>
    <row r="45123" spans="22:22" x14ac:dyDescent="0.35">
      <c r="V45123" s="17"/>
    </row>
    <row r="45124" spans="22:22" x14ac:dyDescent="0.35">
      <c r="V45124" s="17"/>
    </row>
    <row r="45125" spans="22:22" x14ac:dyDescent="0.35">
      <c r="V45125" s="17"/>
    </row>
    <row r="45126" spans="22:22" x14ac:dyDescent="0.35">
      <c r="V45126" s="17"/>
    </row>
    <row r="45127" spans="22:22" x14ac:dyDescent="0.35">
      <c r="V45127" s="17"/>
    </row>
    <row r="45128" spans="22:22" x14ac:dyDescent="0.35">
      <c r="V45128" s="17"/>
    </row>
    <row r="45129" spans="22:22" x14ac:dyDescent="0.35">
      <c r="V45129" s="17"/>
    </row>
    <row r="45130" spans="22:22" x14ac:dyDescent="0.35">
      <c r="V45130" s="17"/>
    </row>
    <row r="45131" spans="22:22" x14ac:dyDescent="0.35">
      <c r="V45131" s="17"/>
    </row>
    <row r="45132" spans="22:22" x14ac:dyDescent="0.35">
      <c r="V45132" s="17"/>
    </row>
    <row r="45133" spans="22:22" x14ac:dyDescent="0.35">
      <c r="V45133" s="17"/>
    </row>
    <row r="45134" spans="22:22" x14ac:dyDescent="0.35">
      <c r="V45134" s="17"/>
    </row>
    <row r="45135" spans="22:22" x14ac:dyDescent="0.35">
      <c r="V45135" s="17"/>
    </row>
    <row r="45136" spans="22:22" x14ac:dyDescent="0.35">
      <c r="V45136" s="17"/>
    </row>
    <row r="45137" spans="22:22" x14ac:dyDescent="0.35">
      <c r="V45137" s="17"/>
    </row>
    <row r="45138" spans="22:22" x14ac:dyDescent="0.35">
      <c r="V45138" s="17"/>
    </row>
    <row r="45139" spans="22:22" x14ac:dyDescent="0.35">
      <c r="V45139" s="17"/>
    </row>
    <row r="45140" spans="22:22" x14ac:dyDescent="0.35">
      <c r="V45140" s="17"/>
    </row>
    <row r="45141" spans="22:22" x14ac:dyDescent="0.35">
      <c r="V45141" s="17"/>
    </row>
    <row r="45142" spans="22:22" x14ac:dyDescent="0.35">
      <c r="V45142" s="17"/>
    </row>
    <row r="45143" spans="22:22" x14ac:dyDescent="0.35">
      <c r="V45143" s="17"/>
    </row>
    <row r="45144" spans="22:22" x14ac:dyDescent="0.35">
      <c r="V45144" s="17"/>
    </row>
    <row r="45145" spans="22:22" x14ac:dyDescent="0.35">
      <c r="V45145" s="17"/>
    </row>
    <row r="45146" spans="22:22" x14ac:dyDescent="0.35">
      <c r="V45146" s="17"/>
    </row>
    <row r="45147" spans="22:22" x14ac:dyDescent="0.35">
      <c r="V45147" s="17"/>
    </row>
    <row r="45148" spans="22:22" x14ac:dyDescent="0.35">
      <c r="V45148" s="17"/>
    </row>
    <row r="45149" spans="22:22" x14ac:dyDescent="0.35">
      <c r="V45149" s="17"/>
    </row>
    <row r="45150" spans="22:22" x14ac:dyDescent="0.35">
      <c r="V45150" s="17"/>
    </row>
    <row r="45151" spans="22:22" x14ac:dyDescent="0.35">
      <c r="V45151" s="17"/>
    </row>
    <row r="45152" spans="22:22" x14ac:dyDescent="0.35">
      <c r="V45152" s="17"/>
    </row>
    <row r="45153" spans="22:22" x14ac:dyDescent="0.35">
      <c r="V45153" s="17"/>
    </row>
    <row r="45154" spans="22:22" x14ac:dyDescent="0.35">
      <c r="V45154" s="17"/>
    </row>
    <row r="45155" spans="22:22" x14ac:dyDescent="0.35">
      <c r="V45155" s="17"/>
    </row>
    <row r="45156" spans="22:22" x14ac:dyDescent="0.35">
      <c r="V45156" s="17"/>
    </row>
    <row r="45157" spans="22:22" x14ac:dyDescent="0.35">
      <c r="V45157" s="17"/>
    </row>
    <row r="45158" spans="22:22" x14ac:dyDescent="0.35">
      <c r="V45158" s="17"/>
    </row>
    <row r="45159" spans="22:22" x14ac:dyDescent="0.35">
      <c r="V45159" s="17"/>
    </row>
    <row r="45160" spans="22:22" x14ac:dyDescent="0.35">
      <c r="V45160" s="17"/>
    </row>
    <row r="45161" spans="22:22" x14ac:dyDescent="0.35">
      <c r="V45161" s="17"/>
    </row>
    <row r="45162" spans="22:22" x14ac:dyDescent="0.35">
      <c r="V45162" s="17"/>
    </row>
    <row r="45163" spans="22:22" x14ac:dyDescent="0.35">
      <c r="V45163" s="17"/>
    </row>
    <row r="45164" spans="22:22" x14ac:dyDescent="0.35">
      <c r="V45164" s="17"/>
    </row>
    <row r="45165" spans="22:22" x14ac:dyDescent="0.35">
      <c r="V45165" s="17"/>
    </row>
    <row r="45166" spans="22:22" x14ac:dyDescent="0.35">
      <c r="V45166" s="17"/>
    </row>
    <row r="45167" spans="22:22" x14ac:dyDescent="0.35">
      <c r="V45167" s="17"/>
    </row>
    <row r="45168" spans="22:22" x14ac:dyDescent="0.35">
      <c r="V45168" s="17"/>
    </row>
    <row r="45169" spans="22:22" x14ac:dyDescent="0.35">
      <c r="V45169" s="17"/>
    </row>
    <row r="45170" spans="22:22" x14ac:dyDescent="0.35">
      <c r="V45170" s="17"/>
    </row>
    <row r="45171" spans="22:22" x14ac:dyDescent="0.35">
      <c r="V45171" s="17"/>
    </row>
    <row r="45172" spans="22:22" x14ac:dyDescent="0.35">
      <c r="V45172" s="17"/>
    </row>
    <row r="45173" spans="22:22" x14ac:dyDescent="0.35">
      <c r="V45173" s="17"/>
    </row>
    <row r="45174" spans="22:22" x14ac:dyDescent="0.35">
      <c r="V45174" s="17"/>
    </row>
    <row r="45175" spans="22:22" x14ac:dyDescent="0.35">
      <c r="V45175" s="17"/>
    </row>
    <row r="45176" spans="22:22" x14ac:dyDescent="0.35">
      <c r="V45176" s="17"/>
    </row>
    <row r="45177" spans="22:22" x14ac:dyDescent="0.35">
      <c r="V45177" s="17"/>
    </row>
    <row r="45178" spans="22:22" x14ac:dyDescent="0.35">
      <c r="V45178" s="17"/>
    </row>
    <row r="45179" spans="22:22" x14ac:dyDescent="0.35">
      <c r="V45179" s="17"/>
    </row>
    <row r="45180" spans="22:22" x14ac:dyDescent="0.35">
      <c r="V45180" s="17"/>
    </row>
    <row r="45181" spans="22:22" x14ac:dyDescent="0.35">
      <c r="V45181" s="17"/>
    </row>
    <row r="45182" spans="22:22" x14ac:dyDescent="0.35">
      <c r="V45182" s="17"/>
    </row>
    <row r="45183" spans="22:22" x14ac:dyDescent="0.35">
      <c r="V45183" s="17"/>
    </row>
    <row r="45184" spans="22:22" x14ac:dyDescent="0.35">
      <c r="V45184" s="17"/>
    </row>
    <row r="45185" spans="22:22" x14ac:dyDescent="0.35">
      <c r="V45185" s="17"/>
    </row>
    <row r="45186" spans="22:22" x14ac:dyDescent="0.35">
      <c r="V45186" s="17"/>
    </row>
    <row r="45187" spans="22:22" x14ac:dyDescent="0.35">
      <c r="V45187" s="17"/>
    </row>
    <row r="45188" spans="22:22" x14ac:dyDescent="0.35">
      <c r="V45188" s="17"/>
    </row>
    <row r="45189" spans="22:22" x14ac:dyDescent="0.35">
      <c r="V45189" s="17"/>
    </row>
    <row r="45190" spans="22:22" x14ac:dyDescent="0.35">
      <c r="V45190" s="17"/>
    </row>
    <row r="45191" spans="22:22" x14ac:dyDescent="0.35">
      <c r="V45191" s="17"/>
    </row>
    <row r="45192" spans="22:22" x14ac:dyDescent="0.35">
      <c r="V45192" s="17"/>
    </row>
    <row r="45193" spans="22:22" x14ac:dyDescent="0.35">
      <c r="V45193" s="17"/>
    </row>
    <row r="45194" spans="22:22" x14ac:dyDescent="0.35">
      <c r="V45194" s="17"/>
    </row>
    <row r="45195" spans="22:22" x14ac:dyDescent="0.35">
      <c r="V45195" s="17"/>
    </row>
    <row r="45196" spans="22:22" x14ac:dyDescent="0.35">
      <c r="V45196" s="17"/>
    </row>
    <row r="45197" spans="22:22" x14ac:dyDescent="0.35">
      <c r="V45197" s="17"/>
    </row>
    <row r="45198" spans="22:22" x14ac:dyDescent="0.35">
      <c r="V45198" s="17"/>
    </row>
    <row r="45199" spans="22:22" x14ac:dyDescent="0.35">
      <c r="V45199" s="17"/>
    </row>
    <row r="45200" spans="22:22" x14ac:dyDescent="0.35">
      <c r="V45200" s="17"/>
    </row>
    <row r="45201" spans="22:22" x14ac:dyDescent="0.35">
      <c r="V45201" s="17"/>
    </row>
    <row r="45202" spans="22:22" x14ac:dyDescent="0.35">
      <c r="V45202" s="17"/>
    </row>
    <row r="45203" spans="22:22" x14ac:dyDescent="0.35">
      <c r="V45203" s="17"/>
    </row>
    <row r="45204" spans="22:22" x14ac:dyDescent="0.35">
      <c r="V45204" s="17"/>
    </row>
    <row r="45205" spans="22:22" x14ac:dyDescent="0.35">
      <c r="V45205" s="17"/>
    </row>
    <row r="45206" spans="22:22" x14ac:dyDescent="0.35">
      <c r="V45206" s="17"/>
    </row>
    <row r="45207" spans="22:22" x14ac:dyDescent="0.35">
      <c r="V45207" s="17"/>
    </row>
    <row r="45208" spans="22:22" x14ac:dyDescent="0.35">
      <c r="V45208" s="17"/>
    </row>
    <row r="45209" spans="22:22" x14ac:dyDescent="0.35">
      <c r="V45209" s="17"/>
    </row>
    <row r="45210" spans="22:22" x14ac:dyDescent="0.35">
      <c r="V45210" s="17"/>
    </row>
    <row r="45211" spans="22:22" x14ac:dyDescent="0.35">
      <c r="V45211" s="17"/>
    </row>
    <row r="45212" spans="22:22" x14ac:dyDescent="0.35">
      <c r="V45212" s="17"/>
    </row>
    <row r="45213" spans="22:22" x14ac:dyDescent="0.35">
      <c r="V45213" s="17"/>
    </row>
    <row r="45214" spans="22:22" x14ac:dyDescent="0.35">
      <c r="V45214" s="17"/>
    </row>
    <row r="45215" spans="22:22" x14ac:dyDescent="0.35">
      <c r="V45215" s="17"/>
    </row>
    <row r="45216" spans="22:22" x14ac:dyDescent="0.35">
      <c r="V45216" s="17"/>
    </row>
    <row r="45217" spans="22:22" x14ac:dyDescent="0.35">
      <c r="V45217" s="17"/>
    </row>
    <row r="45218" spans="22:22" x14ac:dyDescent="0.35">
      <c r="V45218" s="17"/>
    </row>
    <row r="45219" spans="22:22" x14ac:dyDescent="0.35">
      <c r="V45219" s="17"/>
    </row>
    <row r="45220" spans="22:22" x14ac:dyDescent="0.35">
      <c r="V45220" s="17"/>
    </row>
    <row r="45221" spans="22:22" x14ac:dyDescent="0.35">
      <c r="V45221" s="17"/>
    </row>
    <row r="45222" spans="22:22" x14ac:dyDescent="0.35">
      <c r="V45222" s="17"/>
    </row>
    <row r="45223" spans="22:22" x14ac:dyDescent="0.35">
      <c r="V45223" s="17"/>
    </row>
    <row r="45224" spans="22:22" x14ac:dyDescent="0.35">
      <c r="V45224" s="17"/>
    </row>
    <row r="45225" spans="22:22" x14ac:dyDescent="0.35">
      <c r="V45225" s="17"/>
    </row>
    <row r="45226" spans="22:22" x14ac:dyDescent="0.35">
      <c r="V45226" s="17"/>
    </row>
    <row r="45227" spans="22:22" x14ac:dyDescent="0.35">
      <c r="V45227" s="17"/>
    </row>
    <row r="45228" spans="22:22" x14ac:dyDescent="0.35">
      <c r="V45228" s="17"/>
    </row>
    <row r="45229" spans="22:22" x14ac:dyDescent="0.35">
      <c r="V45229" s="17"/>
    </row>
    <row r="45230" spans="22:22" x14ac:dyDescent="0.35">
      <c r="V45230" s="17"/>
    </row>
    <row r="45231" spans="22:22" x14ac:dyDescent="0.35">
      <c r="V45231" s="17"/>
    </row>
    <row r="45232" spans="22:22" x14ac:dyDescent="0.35">
      <c r="V45232" s="17"/>
    </row>
    <row r="45233" spans="22:22" x14ac:dyDescent="0.35">
      <c r="V45233" s="17"/>
    </row>
    <row r="45234" spans="22:22" x14ac:dyDescent="0.35">
      <c r="V45234" s="17"/>
    </row>
    <row r="45235" spans="22:22" x14ac:dyDescent="0.35">
      <c r="V45235" s="17"/>
    </row>
    <row r="45236" spans="22:22" x14ac:dyDescent="0.35">
      <c r="V45236" s="17"/>
    </row>
    <row r="45237" spans="22:22" x14ac:dyDescent="0.35">
      <c r="V45237" s="17"/>
    </row>
    <row r="45238" spans="22:22" x14ac:dyDescent="0.35">
      <c r="V45238" s="17"/>
    </row>
    <row r="45239" spans="22:22" x14ac:dyDescent="0.35">
      <c r="V45239" s="17"/>
    </row>
    <row r="45240" spans="22:22" x14ac:dyDescent="0.35">
      <c r="V45240" s="17"/>
    </row>
    <row r="45241" spans="22:22" x14ac:dyDescent="0.35">
      <c r="V45241" s="17"/>
    </row>
    <row r="45242" spans="22:22" x14ac:dyDescent="0.35">
      <c r="V45242" s="17"/>
    </row>
    <row r="45243" spans="22:22" x14ac:dyDescent="0.35">
      <c r="V45243" s="17"/>
    </row>
    <row r="45244" spans="22:22" x14ac:dyDescent="0.35">
      <c r="V45244" s="17"/>
    </row>
    <row r="45245" spans="22:22" x14ac:dyDescent="0.35">
      <c r="V45245" s="17"/>
    </row>
    <row r="45246" spans="22:22" x14ac:dyDescent="0.35">
      <c r="V45246" s="17"/>
    </row>
    <row r="45247" spans="22:22" x14ac:dyDescent="0.35">
      <c r="V45247" s="17"/>
    </row>
    <row r="45248" spans="22:22" x14ac:dyDescent="0.35">
      <c r="V45248" s="17"/>
    </row>
    <row r="45249" spans="22:22" x14ac:dyDescent="0.35">
      <c r="V45249" s="17"/>
    </row>
    <row r="45250" spans="22:22" x14ac:dyDescent="0.35">
      <c r="V45250" s="17"/>
    </row>
    <row r="45251" spans="22:22" x14ac:dyDescent="0.35">
      <c r="V45251" s="17"/>
    </row>
    <row r="45252" spans="22:22" x14ac:dyDescent="0.35">
      <c r="V45252" s="17"/>
    </row>
    <row r="45253" spans="22:22" x14ac:dyDescent="0.35">
      <c r="V45253" s="17"/>
    </row>
    <row r="45254" spans="22:22" x14ac:dyDescent="0.35">
      <c r="V45254" s="17"/>
    </row>
    <row r="45255" spans="22:22" x14ac:dyDescent="0.35">
      <c r="V45255" s="17"/>
    </row>
    <row r="45256" spans="22:22" x14ac:dyDescent="0.35">
      <c r="V45256" s="17"/>
    </row>
    <row r="45257" spans="22:22" x14ac:dyDescent="0.35">
      <c r="V45257" s="17"/>
    </row>
    <row r="45258" spans="22:22" x14ac:dyDescent="0.35">
      <c r="V45258" s="17"/>
    </row>
    <row r="45259" spans="22:22" x14ac:dyDescent="0.35">
      <c r="V45259" s="17"/>
    </row>
    <row r="45260" spans="22:22" x14ac:dyDescent="0.35">
      <c r="V45260" s="17"/>
    </row>
    <row r="45261" spans="22:22" x14ac:dyDescent="0.35">
      <c r="V45261" s="17"/>
    </row>
    <row r="45262" spans="22:22" x14ac:dyDescent="0.35">
      <c r="V45262" s="17"/>
    </row>
    <row r="45263" spans="22:22" x14ac:dyDescent="0.35">
      <c r="V45263" s="17"/>
    </row>
    <row r="45264" spans="22:22" x14ac:dyDescent="0.35">
      <c r="V45264" s="17"/>
    </row>
    <row r="45265" spans="22:22" x14ac:dyDescent="0.35">
      <c r="V45265" s="17"/>
    </row>
    <row r="45266" spans="22:22" x14ac:dyDescent="0.35">
      <c r="V45266" s="17"/>
    </row>
    <row r="45267" spans="22:22" x14ac:dyDescent="0.35">
      <c r="V45267" s="17"/>
    </row>
    <row r="45268" spans="22:22" x14ac:dyDescent="0.35">
      <c r="V45268" s="17"/>
    </row>
    <row r="45269" spans="22:22" x14ac:dyDescent="0.35">
      <c r="V45269" s="17"/>
    </row>
    <row r="45270" spans="22:22" x14ac:dyDescent="0.35">
      <c r="V45270" s="17"/>
    </row>
    <row r="45271" spans="22:22" x14ac:dyDescent="0.35">
      <c r="V45271" s="17"/>
    </row>
    <row r="45272" spans="22:22" x14ac:dyDescent="0.35">
      <c r="V45272" s="17"/>
    </row>
    <row r="45273" spans="22:22" x14ac:dyDescent="0.35">
      <c r="V45273" s="17"/>
    </row>
    <row r="45274" spans="22:22" x14ac:dyDescent="0.35">
      <c r="V45274" s="17"/>
    </row>
    <row r="45275" spans="22:22" x14ac:dyDescent="0.35">
      <c r="V45275" s="17"/>
    </row>
    <row r="45276" spans="22:22" x14ac:dyDescent="0.35">
      <c r="V45276" s="17"/>
    </row>
    <row r="45277" spans="22:22" x14ac:dyDescent="0.35">
      <c r="V45277" s="17"/>
    </row>
    <row r="45278" spans="22:22" x14ac:dyDescent="0.35">
      <c r="V45278" s="17"/>
    </row>
    <row r="45279" spans="22:22" x14ac:dyDescent="0.35">
      <c r="V45279" s="17"/>
    </row>
    <row r="45280" spans="22:22" x14ac:dyDescent="0.35">
      <c r="V45280" s="17"/>
    </row>
    <row r="45281" spans="22:22" x14ac:dyDescent="0.35">
      <c r="V45281" s="17"/>
    </row>
    <row r="45282" spans="22:22" x14ac:dyDescent="0.35">
      <c r="V45282" s="17"/>
    </row>
    <row r="45283" spans="22:22" x14ac:dyDescent="0.35">
      <c r="V45283" s="17"/>
    </row>
    <row r="45284" spans="22:22" x14ac:dyDescent="0.35">
      <c r="V45284" s="17"/>
    </row>
    <row r="45285" spans="22:22" x14ac:dyDescent="0.35">
      <c r="V45285" s="17"/>
    </row>
    <row r="45286" spans="22:22" x14ac:dyDescent="0.35">
      <c r="V45286" s="17"/>
    </row>
    <row r="45287" spans="22:22" x14ac:dyDescent="0.35">
      <c r="V45287" s="17"/>
    </row>
    <row r="45288" spans="22:22" x14ac:dyDescent="0.35">
      <c r="V45288" s="17"/>
    </row>
    <row r="45289" spans="22:22" x14ac:dyDescent="0.35">
      <c r="V45289" s="17"/>
    </row>
    <row r="45290" spans="22:22" x14ac:dyDescent="0.35">
      <c r="V45290" s="17"/>
    </row>
    <row r="45291" spans="22:22" x14ac:dyDescent="0.35">
      <c r="V45291" s="17"/>
    </row>
    <row r="45292" spans="22:22" x14ac:dyDescent="0.35">
      <c r="V45292" s="17"/>
    </row>
    <row r="45293" spans="22:22" x14ac:dyDescent="0.35">
      <c r="V45293" s="17"/>
    </row>
    <row r="45294" spans="22:22" x14ac:dyDescent="0.35">
      <c r="V45294" s="17"/>
    </row>
    <row r="45295" spans="22:22" x14ac:dyDescent="0.35">
      <c r="V45295" s="17"/>
    </row>
    <row r="45296" spans="22:22" x14ac:dyDescent="0.35">
      <c r="V45296" s="17"/>
    </row>
    <row r="45297" spans="22:22" x14ac:dyDescent="0.35">
      <c r="V45297" s="17"/>
    </row>
    <row r="45298" spans="22:22" x14ac:dyDescent="0.35">
      <c r="V45298" s="17"/>
    </row>
    <row r="45299" spans="22:22" x14ac:dyDescent="0.35">
      <c r="V45299" s="17"/>
    </row>
    <row r="45300" spans="22:22" x14ac:dyDescent="0.35">
      <c r="V45300" s="17"/>
    </row>
    <row r="45301" spans="22:22" x14ac:dyDescent="0.35">
      <c r="V45301" s="17"/>
    </row>
    <row r="45302" spans="22:22" x14ac:dyDescent="0.35">
      <c r="V45302" s="17"/>
    </row>
    <row r="45303" spans="22:22" x14ac:dyDescent="0.35">
      <c r="V45303" s="17"/>
    </row>
    <row r="45304" spans="22:22" x14ac:dyDescent="0.35">
      <c r="V45304" s="17"/>
    </row>
    <row r="45305" spans="22:22" x14ac:dyDescent="0.35">
      <c r="V45305" s="17"/>
    </row>
    <row r="45306" spans="22:22" x14ac:dyDescent="0.35">
      <c r="V45306" s="17"/>
    </row>
    <row r="45307" spans="22:22" x14ac:dyDescent="0.35">
      <c r="V45307" s="17"/>
    </row>
    <row r="45308" spans="22:22" x14ac:dyDescent="0.35">
      <c r="V45308" s="17"/>
    </row>
    <row r="45309" spans="22:22" x14ac:dyDescent="0.35">
      <c r="V45309" s="17"/>
    </row>
    <row r="45310" spans="22:22" x14ac:dyDescent="0.35">
      <c r="V45310" s="17"/>
    </row>
    <row r="45311" spans="22:22" x14ac:dyDescent="0.35">
      <c r="V45311" s="17"/>
    </row>
    <row r="45312" spans="22:22" x14ac:dyDescent="0.35">
      <c r="V45312" s="17"/>
    </row>
    <row r="45313" spans="22:22" x14ac:dyDescent="0.35">
      <c r="V45313" s="17"/>
    </row>
    <row r="45314" spans="22:22" x14ac:dyDescent="0.35">
      <c r="V45314" s="17"/>
    </row>
    <row r="45315" spans="22:22" x14ac:dyDescent="0.35">
      <c r="V45315" s="17"/>
    </row>
    <row r="45316" spans="22:22" x14ac:dyDescent="0.35">
      <c r="V45316" s="17"/>
    </row>
    <row r="45317" spans="22:22" x14ac:dyDescent="0.35">
      <c r="V45317" s="17"/>
    </row>
    <row r="45318" spans="22:22" x14ac:dyDescent="0.35">
      <c r="V45318" s="17"/>
    </row>
    <row r="45319" spans="22:22" x14ac:dyDescent="0.35">
      <c r="V45319" s="17"/>
    </row>
    <row r="45320" spans="22:22" x14ac:dyDescent="0.35">
      <c r="V45320" s="17"/>
    </row>
    <row r="45321" spans="22:22" x14ac:dyDescent="0.35">
      <c r="V45321" s="17"/>
    </row>
    <row r="45322" spans="22:22" x14ac:dyDescent="0.35">
      <c r="V45322" s="17"/>
    </row>
    <row r="45323" spans="22:22" x14ac:dyDescent="0.35">
      <c r="V45323" s="17"/>
    </row>
    <row r="45324" spans="22:22" x14ac:dyDescent="0.35">
      <c r="V45324" s="17"/>
    </row>
    <row r="45325" spans="22:22" x14ac:dyDescent="0.35">
      <c r="V45325" s="17"/>
    </row>
    <row r="45326" spans="22:22" x14ac:dyDescent="0.35">
      <c r="V45326" s="17"/>
    </row>
    <row r="45327" spans="22:22" x14ac:dyDescent="0.35">
      <c r="V45327" s="17"/>
    </row>
    <row r="45328" spans="22:22" x14ac:dyDescent="0.35">
      <c r="V45328" s="17"/>
    </row>
    <row r="45329" spans="22:22" x14ac:dyDescent="0.35">
      <c r="V45329" s="17"/>
    </row>
    <row r="45330" spans="22:22" x14ac:dyDescent="0.35">
      <c r="V45330" s="17"/>
    </row>
    <row r="45331" spans="22:22" x14ac:dyDescent="0.35">
      <c r="V45331" s="17"/>
    </row>
    <row r="45332" spans="22:22" x14ac:dyDescent="0.35">
      <c r="V45332" s="17"/>
    </row>
    <row r="45333" spans="22:22" x14ac:dyDescent="0.35">
      <c r="V45333" s="17"/>
    </row>
    <row r="45334" spans="22:22" x14ac:dyDescent="0.35">
      <c r="V45334" s="17"/>
    </row>
    <row r="45335" spans="22:22" x14ac:dyDescent="0.35">
      <c r="V45335" s="17"/>
    </row>
    <row r="45336" spans="22:22" x14ac:dyDescent="0.35">
      <c r="V45336" s="17"/>
    </row>
    <row r="45337" spans="22:22" x14ac:dyDescent="0.35">
      <c r="V45337" s="17"/>
    </row>
    <row r="45338" spans="22:22" x14ac:dyDescent="0.35">
      <c r="V45338" s="17"/>
    </row>
    <row r="45339" spans="22:22" x14ac:dyDescent="0.35">
      <c r="V45339" s="17"/>
    </row>
    <row r="45340" spans="22:22" x14ac:dyDescent="0.35">
      <c r="V45340" s="17"/>
    </row>
    <row r="45341" spans="22:22" x14ac:dyDescent="0.35">
      <c r="V45341" s="17"/>
    </row>
    <row r="45342" spans="22:22" x14ac:dyDescent="0.35">
      <c r="V45342" s="17"/>
    </row>
    <row r="45343" spans="22:22" x14ac:dyDescent="0.35">
      <c r="V45343" s="17"/>
    </row>
    <row r="45344" spans="22:22" x14ac:dyDescent="0.35">
      <c r="V45344" s="17"/>
    </row>
    <row r="45345" spans="22:22" x14ac:dyDescent="0.35">
      <c r="V45345" s="17"/>
    </row>
    <row r="45346" spans="22:22" x14ac:dyDescent="0.35">
      <c r="V45346" s="17"/>
    </row>
    <row r="45347" spans="22:22" x14ac:dyDescent="0.35">
      <c r="V45347" s="17"/>
    </row>
    <row r="45348" spans="22:22" x14ac:dyDescent="0.35">
      <c r="V45348" s="17"/>
    </row>
    <row r="45349" spans="22:22" x14ac:dyDescent="0.35">
      <c r="V45349" s="17"/>
    </row>
    <row r="45350" spans="22:22" x14ac:dyDescent="0.35">
      <c r="V45350" s="17"/>
    </row>
    <row r="45351" spans="22:22" x14ac:dyDescent="0.35">
      <c r="V45351" s="17"/>
    </row>
    <row r="45352" spans="22:22" x14ac:dyDescent="0.35">
      <c r="V45352" s="17"/>
    </row>
    <row r="45353" spans="22:22" x14ac:dyDescent="0.35">
      <c r="V45353" s="17"/>
    </row>
    <row r="45354" spans="22:22" x14ac:dyDescent="0.35">
      <c r="V45354" s="17"/>
    </row>
    <row r="45355" spans="22:22" x14ac:dyDescent="0.35">
      <c r="V45355" s="17"/>
    </row>
    <row r="45356" spans="22:22" x14ac:dyDescent="0.35">
      <c r="V45356" s="17"/>
    </row>
    <row r="45357" spans="22:22" x14ac:dyDescent="0.35">
      <c r="V45357" s="17"/>
    </row>
    <row r="45358" spans="22:22" x14ac:dyDescent="0.35">
      <c r="V45358" s="17"/>
    </row>
    <row r="45359" spans="22:22" x14ac:dyDescent="0.35">
      <c r="V45359" s="17"/>
    </row>
    <row r="45360" spans="22:22" x14ac:dyDescent="0.35">
      <c r="V45360" s="17"/>
    </row>
    <row r="45361" spans="22:22" x14ac:dyDescent="0.35">
      <c r="V45361" s="17"/>
    </row>
    <row r="45362" spans="22:22" x14ac:dyDescent="0.35">
      <c r="V45362" s="17"/>
    </row>
    <row r="45363" spans="22:22" x14ac:dyDescent="0.35">
      <c r="V45363" s="17"/>
    </row>
    <row r="45364" spans="22:22" x14ac:dyDescent="0.35">
      <c r="V45364" s="17"/>
    </row>
    <row r="45365" spans="22:22" x14ac:dyDescent="0.35">
      <c r="V45365" s="17"/>
    </row>
    <row r="45366" spans="22:22" x14ac:dyDescent="0.35">
      <c r="V45366" s="17"/>
    </row>
    <row r="45367" spans="22:22" x14ac:dyDescent="0.35">
      <c r="V45367" s="17"/>
    </row>
    <row r="45368" spans="22:22" x14ac:dyDescent="0.35">
      <c r="V45368" s="17"/>
    </row>
    <row r="45369" spans="22:22" x14ac:dyDescent="0.35">
      <c r="V45369" s="17"/>
    </row>
    <row r="45370" spans="22:22" x14ac:dyDescent="0.35">
      <c r="V45370" s="17"/>
    </row>
    <row r="45371" spans="22:22" x14ac:dyDescent="0.35">
      <c r="V45371" s="17"/>
    </row>
    <row r="45372" spans="22:22" x14ac:dyDescent="0.35">
      <c r="V45372" s="17"/>
    </row>
    <row r="45373" spans="22:22" x14ac:dyDescent="0.35">
      <c r="V45373" s="17"/>
    </row>
    <row r="45374" spans="22:22" x14ac:dyDescent="0.35">
      <c r="V45374" s="17"/>
    </row>
    <row r="45375" spans="22:22" x14ac:dyDescent="0.35">
      <c r="V45375" s="17"/>
    </row>
    <row r="45376" spans="22:22" x14ac:dyDescent="0.35">
      <c r="V45376" s="17"/>
    </row>
    <row r="45377" spans="22:22" x14ac:dyDescent="0.35">
      <c r="V45377" s="17"/>
    </row>
    <row r="45378" spans="22:22" x14ac:dyDescent="0.35">
      <c r="V45378" s="17"/>
    </row>
    <row r="45379" spans="22:22" x14ac:dyDescent="0.35">
      <c r="V45379" s="17"/>
    </row>
    <row r="45380" spans="22:22" x14ac:dyDescent="0.35">
      <c r="V45380" s="17"/>
    </row>
    <row r="45381" spans="22:22" x14ac:dyDescent="0.35">
      <c r="V45381" s="17"/>
    </row>
    <row r="45382" spans="22:22" x14ac:dyDescent="0.35">
      <c r="V45382" s="17"/>
    </row>
    <row r="45383" spans="22:22" x14ac:dyDescent="0.35">
      <c r="V45383" s="17"/>
    </row>
    <row r="45384" spans="22:22" x14ac:dyDescent="0.35">
      <c r="V45384" s="17"/>
    </row>
    <row r="45385" spans="22:22" x14ac:dyDescent="0.35">
      <c r="V45385" s="17"/>
    </row>
    <row r="45386" spans="22:22" x14ac:dyDescent="0.35">
      <c r="V45386" s="17"/>
    </row>
    <row r="45387" spans="22:22" x14ac:dyDescent="0.35">
      <c r="V45387" s="17"/>
    </row>
    <row r="45388" spans="22:22" x14ac:dyDescent="0.35">
      <c r="V45388" s="17"/>
    </row>
    <row r="45389" spans="22:22" x14ac:dyDescent="0.35">
      <c r="V45389" s="17"/>
    </row>
    <row r="45390" spans="22:22" x14ac:dyDescent="0.35">
      <c r="V45390" s="17"/>
    </row>
    <row r="45391" spans="22:22" x14ac:dyDescent="0.35">
      <c r="V45391" s="17"/>
    </row>
    <row r="45392" spans="22:22" x14ac:dyDescent="0.35">
      <c r="V45392" s="17"/>
    </row>
    <row r="45393" spans="22:22" x14ac:dyDescent="0.35">
      <c r="V45393" s="17"/>
    </row>
    <row r="45394" spans="22:22" x14ac:dyDescent="0.35">
      <c r="V45394" s="17"/>
    </row>
    <row r="45395" spans="22:22" x14ac:dyDescent="0.35">
      <c r="V45395" s="17"/>
    </row>
    <row r="45396" spans="22:22" x14ac:dyDescent="0.35">
      <c r="V45396" s="17"/>
    </row>
    <row r="45397" spans="22:22" x14ac:dyDescent="0.35">
      <c r="V45397" s="17"/>
    </row>
    <row r="45398" spans="22:22" x14ac:dyDescent="0.35">
      <c r="V45398" s="17"/>
    </row>
    <row r="45399" spans="22:22" x14ac:dyDescent="0.35">
      <c r="V45399" s="17"/>
    </row>
    <row r="45400" spans="22:22" x14ac:dyDescent="0.35">
      <c r="V45400" s="17"/>
    </row>
    <row r="45401" spans="22:22" x14ac:dyDescent="0.35">
      <c r="V45401" s="17"/>
    </row>
    <row r="45402" spans="22:22" x14ac:dyDescent="0.35">
      <c r="V45402" s="17"/>
    </row>
    <row r="45403" spans="22:22" x14ac:dyDescent="0.35">
      <c r="V45403" s="17"/>
    </row>
    <row r="45404" spans="22:22" x14ac:dyDescent="0.35">
      <c r="V45404" s="17"/>
    </row>
    <row r="45405" spans="22:22" x14ac:dyDescent="0.35">
      <c r="V45405" s="17"/>
    </row>
    <row r="45406" spans="22:22" x14ac:dyDescent="0.35">
      <c r="V45406" s="17"/>
    </row>
    <row r="45407" spans="22:22" x14ac:dyDescent="0.35">
      <c r="V45407" s="17"/>
    </row>
    <row r="45408" spans="22:22" x14ac:dyDescent="0.35">
      <c r="V45408" s="17"/>
    </row>
    <row r="45409" spans="22:22" x14ac:dyDescent="0.35">
      <c r="V45409" s="17"/>
    </row>
    <row r="45410" spans="22:22" x14ac:dyDescent="0.35">
      <c r="V45410" s="17"/>
    </row>
    <row r="45411" spans="22:22" x14ac:dyDescent="0.35">
      <c r="V45411" s="17"/>
    </row>
    <row r="45412" spans="22:22" x14ac:dyDescent="0.35">
      <c r="V45412" s="17"/>
    </row>
    <row r="45413" spans="22:22" x14ac:dyDescent="0.35">
      <c r="V45413" s="17"/>
    </row>
    <row r="45414" spans="22:22" x14ac:dyDescent="0.35">
      <c r="V45414" s="17"/>
    </row>
    <row r="45415" spans="22:22" x14ac:dyDescent="0.35">
      <c r="V45415" s="17"/>
    </row>
    <row r="45416" spans="22:22" x14ac:dyDescent="0.35">
      <c r="V45416" s="17"/>
    </row>
    <row r="45417" spans="22:22" x14ac:dyDescent="0.35">
      <c r="V45417" s="17"/>
    </row>
    <row r="45418" spans="22:22" x14ac:dyDescent="0.35">
      <c r="V45418" s="17"/>
    </row>
    <row r="45419" spans="22:22" x14ac:dyDescent="0.35">
      <c r="V45419" s="17"/>
    </row>
    <row r="45420" spans="22:22" x14ac:dyDescent="0.35">
      <c r="V45420" s="17"/>
    </row>
    <row r="45421" spans="22:22" x14ac:dyDescent="0.35">
      <c r="V45421" s="17"/>
    </row>
    <row r="45422" spans="22:22" x14ac:dyDescent="0.35">
      <c r="V45422" s="17"/>
    </row>
    <row r="45423" spans="22:22" x14ac:dyDescent="0.35">
      <c r="V45423" s="17"/>
    </row>
    <row r="45424" spans="22:22" x14ac:dyDescent="0.35">
      <c r="V45424" s="17"/>
    </row>
    <row r="45425" spans="22:22" x14ac:dyDescent="0.35">
      <c r="V45425" s="17"/>
    </row>
    <row r="45426" spans="22:22" x14ac:dyDescent="0.35">
      <c r="V45426" s="17"/>
    </row>
    <row r="45427" spans="22:22" x14ac:dyDescent="0.35">
      <c r="V45427" s="17"/>
    </row>
    <row r="45428" spans="22:22" x14ac:dyDescent="0.35">
      <c r="V45428" s="17"/>
    </row>
    <row r="45429" spans="22:22" x14ac:dyDescent="0.35">
      <c r="V45429" s="17"/>
    </row>
    <row r="45430" spans="22:22" x14ac:dyDescent="0.35">
      <c r="V45430" s="17"/>
    </row>
    <row r="45431" spans="22:22" x14ac:dyDescent="0.35">
      <c r="V45431" s="17"/>
    </row>
    <row r="45432" spans="22:22" x14ac:dyDescent="0.35">
      <c r="V45432" s="17"/>
    </row>
    <row r="45433" spans="22:22" x14ac:dyDescent="0.35">
      <c r="V45433" s="17"/>
    </row>
    <row r="45434" spans="22:22" x14ac:dyDescent="0.35">
      <c r="V45434" s="17"/>
    </row>
    <row r="45435" spans="22:22" x14ac:dyDescent="0.35">
      <c r="V45435" s="17"/>
    </row>
    <row r="45436" spans="22:22" x14ac:dyDescent="0.35">
      <c r="V45436" s="17"/>
    </row>
    <row r="45437" spans="22:22" x14ac:dyDescent="0.35">
      <c r="V45437" s="17"/>
    </row>
    <row r="45438" spans="22:22" x14ac:dyDescent="0.35">
      <c r="V45438" s="17"/>
    </row>
    <row r="45439" spans="22:22" x14ac:dyDescent="0.35">
      <c r="V45439" s="17"/>
    </row>
    <row r="45440" spans="22:22" x14ac:dyDescent="0.35">
      <c r="V45440" s="17"/>
    </row>
    <row r="45441" spans="22:22" x14ac:dyDescent="0.35">
      <c r="V45441" s="17"/>
    </row>
    <row r="45442" spans="22:22" x14ac:dyDescent="0.35">
      <c r="V45442" s="17"/>
    </row>
    <row r="45443" spans="22:22" x14ac:dyDescent="0.35">
      <c r="V45443" s="17"/>
    </row>
    <row r="45444" spans="22:22" x14ac:dyDescent="0.35">
      <c r="V45444" s="17"/>
    </row>
    <row r="45445" spans="22:22" x14ac:dyDescent="0.35">
      <c r="V45445" s="17"/>
    </row>
    <row r="45446" spans="22:22" x14ac:dyDescent="0.35">
      <c r="V45446" s="17"/>
    </row>
    <row r="45447" spans="22:22" x14ac:dyDescent="0.35">
      <c r="V45447" s="17"/>
    </row>
    <row r="45448" spans="22:22" x14ac:dyDescent="0.35">
      <c r="V45448" s="17"/>
    </row>
    <row r="45449" spans="22:22" x14ac:dyDescent="0.35">
      <c r="V45449" s="17"/>
    </row>
    <row r="45450" spans="22:22" x14ac:dyDescent="0.35">
      <c r="V45450" s="17"/>
    </row>
    <row r="45451" spans="22:22" x14ac:dyDescent="0.35">
      <c r="V45451" s="17"/>
    </row>
    <row r="45452" spans="22:22" x14ac:dyDescent="0.35">
      <c r="V45452" s="17"/>
    </row>
    <row r="45453" spans="22:22" x14ac:dyDescent="0.35">
      <c r="V45453" s="17"/>
    </row>
    <row r="45454" spans="22:22" x14ac:dyDescent="0.35">
      <c r="V45454" s="17"/>
    </row>
    <row r="45455" spans="22:22" x14ac:dyDescent="0.35">
      <c r="V45455" s="17"/>
    </row>
    <row r="45456" spans="22:22" x14ac:dyDescent="0.35">
      <c r="V45456" s="17"/>
    </row>
    <row r="45457" spans="22:22" x14ac:dyDescent="0.35">
      <c r="V45457" s="17"/>
    </row>
    <row r="45458" spans="22:22" x14ac:dyDescent="0.35">
      <c r="V45458" s="17"/>
    </row>
    <row r="45459" spans="22:22" x14ac:dyDescent="0.35">
      <c r="V45459" s="17"/>
    </row>
    <row r="45460" spans="22:22" x14ac:dyDescent="0.35">
      <c r="V45460" s="17"/>
    </row>
    <row r="45461" spans="22:22" x14ac:dyDescent="0.35">
      <c r="V45461" s="17"/>
    </row>
    <row r="45462" spans="22:22" x14ac:dyDescent="0.35">
      <c r="V45462" s="17"/>
    </row>
    <row r="45463" spans="22:22" x14ac:dyDescent="0.35">
      <c r="V45463" s="17"/>
    </row>
    <row r="45464" spans="22:22" x14ac:dyDescent="0.35">
      <c r="V45464" s="17"/>
    </row>
    <row r="45465" spans="22:22" x14ac:dyDescent="0.35">
      <c r="V45465" s="17"/>
    </row>
    <row r="45466" spans="22:22" x14ac:dyDescent="0.35">
      <c r="V45466" s="17"/>
    </row>
    <row r="45467" spans="22:22" x14ac:dyDescent="0.35">
      <c r="V45467" s="17"/>
    </row>
    <row r="45468" spans="22:22" x14ac:dyDescent="0.35">
      <c r="V45468" s="17"/>
    </row>
    <row r="45469" spans="22:22" x14ac:dyDescent="0.35">
      <c r="V45469" s="17"/>
    </row>
    <row r="45470" spans="22:22" x14ac:dyDescent="0.35">
      <c r="V45470" s="17"/>
    </row>
    <row r="45471" spans="22:22" x14ac:dyDescent="0.35">
      <c r="V45471" s="17"/>
    </row>
    <row r="45472" spans="22:22" x14ac:dyDescent="0.35">
      <c r="V45472" s="17"/>
    </row>
    <row r="45473" spans="22:22" x14ac:dyDescent="0.35">
      <c r="V45473" s="17"/>
    </row>
    <row r="45474" spans="22:22" x14ac:dyDescent="0.35">
      <c r="V45474" s="17"/>
    </row>
    <row r="45475" spans="22:22" x14ac:dyDescent="0.35">
      <c r="V45475" s="17"/>
    </row>
    <row r="45476" spans="22:22" x14ac:dyDescent="0.35">
      <c r="V45476" s="17"/>
    </row>
    <row r="45477" spans="22:22" x14ac:dyDescent="0.35">
      <c r="V45477" s="17"/>
    </row>
    <row r="45478" spans="22:22" x14ac:dyDescent="0.35">
      <c r="V45478" s="17"/>
    </row>
    <row r="45479" spans="22:22" x14ac:dyDescent="0.35">
      <c r="V45479" s="17"/>
    </row>
    <row r="45480" spans="22:22" x14ac:dyDescent="0.35">
      <c r="V45480" s="17"/>
    </row>
    <row r="45481" spans="22:22" x14ac:dyDescent="0.35">
      <c r="V45481" s="17"/>
    </row>
    <row r="45482" spans="22:22" x14ac:dyDescent="0.35">
      <c r="V45482" s="17"/>
    </row>
    <row r="45483" spans="22:22" x14ac:dyDescent="0.35">
      <c r="V45483" s="17"/>
    </row>
    <row r="45484" spans="22:22" x14ac:dyDescent="0.35">
      <c r="V45484" s="17"/>
    </row>
    <row r="45485" spans="22:22" x14ac:dyDescent="0.35">
      <c r="V45485" s="17"/>
    </row>
    <row r="45486" spans="22:22" x14ac:dyDescent="0.35">
      <c r="V45486" s="17"/>
    </row>
    <row r="45487" spans="22:22" x14ac:dyDescent="0.35">
      <c r="V45487" s="17"/>
    </row>
    <row r="45488" spans="22:22" x14ac:dyDescent="0.35">
      <c r="V45488" s="17"/>
    </row>
    <row r="45489" spans="22:22" x14ac:dyDescent="0.35">
      <c r="V45489" s="17"/>
    </row>
    <row r="45490" spans="22:22" x14ac:dyDescent="0.35">
      <c r="V45490" s="17"/>
    </row>
    <row r="45491" spans="22:22" x14ac:dyDescent="0.35">
      <c r="V45491" s="17"/>
    </row>
    <row r="45492" spans="22:22" x14ac:dyDescent="0.35">
      <c r="V45492" s="17"/>
    </row>
    <row r="45493" spans="22:22" x14ac:dyDescent="0.35">
      <c r="V45493" s="17"/>
    </row>
    <row r="45494" spans="22:22" x14ac:dyDescent="0.35">
      <c r="V45494" s="17"/>
    </row>
    <row r="45495" spans="22:22" x14ac:dyDescent="0.35">
      <c r="V45495" s="17"/>
    </row>
    <row r="45496" spans="22:22" x14ac:dyDescent="0.35">
      <c r="V45496" s="17"/>
    </row>
    <row r="45497" spans="22:22" x14ac:dyDescent="0.35">
      <c r="V45497" s="17"/>
    </row>
    <row r="45498" spans="22:22" x14ac:dyDescent="0.35">
      <c r="V45498" s="17"/>
    </row>
    <row r="45499" spans="22:22" x14ac:dyDescent="0.35">
      <c r="V45499" s="17"/>
    </row>
    <row r="45500" spans="22:22" x14ac:dyDescent="0.35">
      <c r="V45500" s="17"/>
    </row>
    <row r="45501" spans="22:22" x14ac:dyDescent="0.35">
      <c r="V45501" s="17"/>
    </row>
    <row r="45502" spans="22:22" x14ac:dyDescent="0.35">
      <c r="V45502" s="17"/>
    </row>
    <row r="45503" spans="22:22" x14ac:dyDescent="0.35">
      <c r="V45503" s="17"/>
    </row>
    <row r="45504" spans="22:22" x14ac:dyDescent="0.35">
      <c r="V45504" s="17"/>
    </row>
    <row r="45505" spans="22:22" x14ac:dyDescent="0.35">
      <c r="V45505" s="17"/>
    </row>
    <row r="45506" spans="22:22" x14ac:dyDescent="0.35">
      <c r="V45506" s="17"/>
    </row>
    <row r="45507" spans="22:22" x14ac:dyDescent="0.35">
      <c r="V45507" s="17"/>
    </row>
    <row r="45508" spans="22:22" x14ac:dyDescent="0.35">
      <c r="V45508" s="17"/>
    </row>
    <row r="45509" spans="22:22" x14ac:dyDescent="0.35">
      <c r="V45509" s="17"/>
    </row>
    <row r="45510" spans="22:22" x14ac:dyDescent="0.35">
      <c r="V45510" s="17"/>
    </row>
    <row r="45511" spans="22:22" x14ac:dyDescent="0.35">
      <c r="V45511" s="17"/>
    </row>
    <row r="45512" spans="22:22" x14ac:dyDescent="0.35">
      <c r="V45512" s="17"/>
    </row>
    <row r="45513" spans="22:22" x14ac:dyDescent="0.35">
      <c r="V45513" s="17"/>
    </row>
    <row r="45514" spans="22:22" x14ac:dyDescent="0.35">
      <c r="V45514" s="17"/>
    </row>
    <row r="45515" spans="22:22" x14ac:dyDescent="0.35">
      <c r="V45515" s="17"/>
    </row>
    <row r="45516" spans="22:22" x14ac:dyDescent="0.35">
      <c r="V45516" s="17"/>
    </row>
    <row r="45517" spans="22:22" x14ac:dyDescent="0.35">
      <c r="V45517" s="17"/>
    </row>
    <row r="45518" spans="22:22" x14ac:dyDescent="0.35">
      <c r="V45518" s="17"/>
    </row>
    <row r="45519" spans="22:22" x14ac:dyDescent="0.35">
      <c r="V45519" s="17"/>
    </row>
    <row r="45520" spans="22:22" x14ac:dyDescent="0.35">
      <c r="V45520" s="17"/>
    </row>
    <row r="45521" spans="22:22" x14ac:dyDescent="0.35">
      <c r="V45521" s="17"/>
    </row>
    <row r="45522" spans="22:22" x14ac:dyDescent="0.35">
      <c r="V45522" s="17"/>
    </row>
    <row r="45523" spans="22:22" x14ac:dyDescent="0.35">
      <c r="V45523" s="17"/>
    </row>
    <row r="45524" spans="22:22" x14ac:dyDescent="0.35">
      <c r="V45524" s="17"/>
    </row>
    <row r="45525" spans="22:22" x14ac:dyDescent="0.35">
      <c r="V45525" s="17"/>
    </row>
    <row r="45526" spans="22:22" x14ac:dyDescent="0.35">
      <c r="V45526" s="17"/>
    </row>
    <row r="45527" spans="22:22" x14ac:dyDescent="0.35">
      <c r="V45527" s="17"/>
    </row>
    <row r="45528" spans="22:22" x14ac:dyDescent="0.35">
      <c r="V45528" s="17"/>
    </row>
    <row r="45529" spans="22:22" x14ac:dyDescent="0.35">
      <c r="V45529" s="17"/>
    </row>
    <row r="45530" spans="22:22" x14ac:dyDescent="0.35">
      <c r="V45530" s="17"/>
    </row>
    <row r="45531" spans="22:22" x14ac:dyDescent="0.35">
      <c r="V45531" s="17"/>
    </row>
    <row r="45532" spans="22:22" x14ac:dyDescent="0.35">
      <c r="V45532" s="17"/>
    </row>
    <row r="45533" spans="22:22" x14ac:dyDescent="0.35">
      <c r="V45533" s="17"/>
    </row>
    <row r="45534" spans="22:22" x14ac:dyDescent="0.35">
      <c r="V45534" s="17"/>
    </row>
    <row r="45535" spans="22:22" x14ac:dyDescent="0.35">
      <c r="V45535" s="17"/>
    </row>
    <row r="45536" spans="22:22" x14ac:dyDescent="0.35">
      <c r="V45536" s="17"/>
    </row>
    <row r="45537" spans="22:22" x14ac:dyDescent="0.35">
      <c r="V45537" s="17"/>
    </row>
    <row r="45538" spans="22:22" x14ac:dyDescent="0.35">
      <c r="V45538" s="17"/>
    </row>
    <row r="45539" spans="22:22" x14ac:dyDescent="0.35">
      <c r="V45539" s="17"/>
    </row>
    <row r="45540" spans="22:22" x14ac:dyDescent="0.35">
      <c r="V45540" s="17"/>
    </row>
    <row r="45541" spans="22:22" x14ac:dyDescent="0.35">
      <c r="V45541" s="17"/>
    </row>
    <row r="45542" spans="22:22" x14ac:dyDescent="0.35">
      <c r="V45542" s="17"/>
    </row>
    <row r="45543" spans="22:22" x14ac:dyDescent="0.35">
      <c r="V45543" s="17"/>
    </row>
    <row r="45544" spans="22:22" x14ac:dyDescent="0.35">
      <c r="V45544" s="17"/>
    </row>
    <row r="45545" spans="22:22" x14ac:dyDescent="0.35">
      <c r="V45545" s="17"/>
    </row>
    <row r="45546" spans="22:22" x14ac:dyDescent="0.35">
      <c r="V45546" s="17"/>
    </row>
    <row r="45547" spans="22:22" x14ac:dyDescent="0.35">
      <c r="V45547" s="17"/>
    </row>
    <row r="45548" spans="22:22" x14ac:dyDescent="0.35">
      <c r="V45548" s="17"/>
    </row>
    <row r="45549" spans="22:22" x14ac:dyDescent="0.35">
      <c r="V45549" s="17"/>
    </row>
    <row r="45550" spans="22:22" x14ac:dyDescent="0.35">
      <c r="V45550" s="17"/>
    </row>
    <row r="45551" spans="22:22" x14ac:dyDescent="0.35">
      <c r="V45551" s="17"/>
    </row>
    <row r="45552" spans="22:22" x14ac:dyDescent="0.35">
      <c r="V45552" s="17"/>
    </row>
    <row r="45553" spans="22:22" x14ac:dyDescent="0.35">
      <c r="V45553" s="17"/>
    </row>
    <row r="45554" spans="22:22" x14ac:dyDescent="0.35">
      <c r="V45554" s="17"/>
    </row>
    <row r="45555" spans="22:22" x14ac:dyDescent="0.35">
      <c r="V45555" s="17"/>
    </row>
    <row r="45556" spans="22:22" x14ac:dyDescent="0.35">
      <c r="V45556" s="17"/>
    </row>
    <row r="45557" spans="22:22" x14ac:dyDescent="0.35">
      <c r="V45557" s="17"/>
    </row>
    <row r="45558" spans="22:22" x14ac:dyDescent="0.35">
      <c r="V45558" s="17"/>
    </row>
    <row r="45559" spans="22:22" x14ac:dyDescent="0.35">
      <c r="V45559" s="17"/>
    </row>
    <row r="45560" spans="22:22" x14ac:dyDescent="0.35">
      <c r="V45560" s="17"/>
    </row>
    <row r="45561" spans="22:22" x14ac:dyDescent="0.35">
      <c r="V45561" s="17"/>
    </row>
    <row r="45562" spans="22:22" x14ac:dyDescent="0.35">
      <c r="V45562" s="17"/>
    </row>
    <row r="45563" spans="22:22" x14ac:dyDescent="0.35">
      <c r="V45563" s="17"/>
    </row>
    <row r="45564" spans="22:22" x14ac:dyDescent="0.35">
      <c r="V45564" s="17"/>
    </row>
    <row r="45565" spans="22:22" x14ac:dyDescent="0.35">
      <c r="V45565" s="17"/>
    </row>
    <row r="45566" spans="22:22" x14ac:dyDescent="0.35">
      <c r="V45566" s="17"/>
    </row>
    <row r="45567" spans="22:22" x14ac:dyDescent="0.35">
      <c r="V45567" s="17"/>
    </row>
    <row r="45568" spans="22:22" x14ac:dyDescent="0.35">
      <c r="V45568" s="17"/>
    </row>
    <row r="45569" spans="22:22" x14ac:dyDescent="0.35">
      <c r="V45569" s="17"/>
    </row>
    <row r="45570" spans="22:22" x14ac:dyDescent="0.35">
      <c r="V45570" s="17"/>
    </row>
    <row r="45571" spans="22:22" x14ac:dyDescent="0.35">
      <c r="V45571" s="17"/>
    </row>
    <row r="45572" spans="22:22" x14ac:dyDescent="0.35">
      <c r="V45572" s="17"/>
    </row>
    <row r="45573" spans="22:22" x14ac:dyDescent="0.35">
      <c r="V45573" s="17"/>
    </row>
    <row r="45574" spans="22:22" x14ac:dyDescent="0.35">
      <c r="V45574" s="17"/>
    </row>
    <row r="45575" spans="22:22" x14ac:dyDescent="0.35">
      <c r="V45575" s="17"/>
    </row>
    <row r="45576" spans="22:22" x14ac:dyDescent="0.35">
      <c r="V45576" s="17"/>
    </row>
    <row r="45577" spans="22:22" x14ac:dyDescent="0.35">
      <c r="V45577" s="17"/>
    </row>
    <row r="45578" spans="22:22" x14ac:dyDescent="0.35">
      <c r="V45578" s="17"/>
    </row>
    <row r="45579" spans="22:22" x14ac:dyDescent="0.35">
      <c r="V45579" s="17"/>
    </row>
    <row r="45580" spans="22:22" x14ac:dyDescent="0.35">
      <c r="V45580" s="17"/>
    </row>
    <row r="45581" spans="22:22" x14ac:dyDescent="0.35">
      <c r="V45581" s="17"/>
    </row>
    <row r="45582" spans="22:22" x14ac:dyDescent="0.35">
      <c r="V45582" s="17"/>
    </row>
    <row r="45583" spans="22:22" x14ac:dyDescent="0.35">
      <c r="V45583" s="17"/>
    </row>
    <row r="45584" spans="22:22" x14ac:dyDescent="0.35">
      <c r="V45584" s="17"/>
    </row>
    <row r="45585" spans="22:22" x14ac:dyDescent="0.35">
      <c r="V45585" s="17"/>
    </row>
    <row r="45586" spans="22:22" x14ac:dyDescent="0.35">
      <c r="V45586" s="17"/>
    </row>
    <row r="45587" spans="22:22" x14ac:dyDescent="0.35">
      <c r="V45587" s="17"/>
    </row>
    <row r="45588" spans="22:22" x14ac:dyDescent="0.35">
      <c r="V45588" s="17"/>
    </row>
    <row r="45589" spans="22:22" x14ac:dyDescent="0.35">
      <c r="V45589" s="17"/>
    </row>
    <row r="45590" spans="22:22" x14ac:dyDescent="0.35">
      <c r="V45590" s="17"/>
    </row>
    <row r="45591" spans="22:22" x14ac:dyDescent="0.35">
      <c r="V45591" s="17"/>
    </row>
    <row r="45592" spans="22:22" x14ac:dyDescent="0.35">
      <c r="V45592" s="17"/>
    </row>
    <row r="45593" spans="22:22" x14ac:dyDescent="0.35">
      <c r="V45593" s="17"/>
    </row>
    <row r="45594" spans="22:22" x14ac:dyDescent="0.35">
      <c r="V45594" s="17"/>
    </row>
    <row r="45595" spans="22:22" x14ac:dyDescent="0.35">
      <c r="V45595" s="17"/>
    </row>
    <row r="45596" spans="22:22" x14ac:dyDescent="0.35">
      <c r="V45596" s="17"/>
    </row>
    <row r="45597" spans="22:22" x14ac:dyDescent="0.35">
      <c r="V45597" s="17"/>
    </row>
    <row r="45598" spans="22:22" x14ac:dyDescent="0.35">
      <c r="V45598" s="17"/>
    </row>
    <row r="45599" spans="22:22" x14ac:dyDescent="0.35">
      <c r="V45599" s="17"/>
    </row>
    <row r="45600" spans="22:22" x14ac:dyDescent="0.35">
      <c r="V45600" s="17"/>
    </row>
    <row r="45601" spans="22:22" x14ac:dyDescent="0.35">
      <c r="V45601" s="17"/>
    </row>
    <row r="45602" spans="22:22" x14ac:dyDescent="0.35">
      <c r="V45602" s="17"/>
    </row>
    <row r="45603" spans="22:22" x14ac:dyDescent="0.35">
      <c r="V45603" s="17"/>
    </row>
    <row r="45604" spans="22:22" x14ac:dyDescent="0.35">
      <c r="V45604" s="17"/>
    </row>
    <row r="45605" spans="22:22" x14ac:dyDescent="0.35">
      <c r="V45605" s="17"/>
    </row>
    <row r="45606" spans="22:22" x14ac:dyDescent="0.35">
      <c r="V45606" s="17"/>
    </row>
    <row r="45607" spans="22:22" x14ac:dyDescent="0.35">
      <c r="V45607" s="17"/>
    </row>
    <row r="45608" spans="22:22" x14ac:dyDescent="0.35">
      <c r="V45608" s="17"/>
    </row>
    <row r="45609" spans="22:22" x14ac:dyDescent="0.35">
      <c r="V45609" s="17"/>
    </row>
    <row r="45610" spans="22:22" x14ac:dyDescent="0.35">
      <c r="V45610" s="17"/>
    </row>
    <row r="45611" spans="22:22" x14ac:dyDescent="0.35">
      <c r="V45611" s="17"/>
    </row>
    <row r="45612" spans="22:22" x14ac:dyDescent="0.35">
      <c r="V45612" s="17"/>
    </row>
    <row r="45613" spans="22:22" x14ac:dyDescent="0.35">
      <c r="V45613" s="17"/>
    </row>
    <row r="45614" spans="22:22" x14ac:dyDescent="0.35">
      <c r="V45614" s="17"/>
    </row>
    <row r="45615" spans="22:22" x14ac:dyDescent="0.35">
      <c r="V45615" s="17"/>
    </row>
    <row r="45616" spans="22:22" x14ac:dyDescent="0.35">
      <c r="V45616" s="17"/>
    </row>
    <row r="45617" spans="22:22" x14ac:dyDescent="0.35">
      <c r="V45617" s="17"/>
    </row>
    <row r="45618" spans="22:22" x14ac:dyDescent="0.35">
      <c r="V45618" s="17"/>
    </row>
    <row r="45619" spans="22:22" x14ac:dyDescent="0.35">
      <c r="V45619" s="17"/>
    </row>
    <row r="45620" spans="22:22" x14ac:dyDescent="0.35">
      <c r="V45620" s="17"/>
    </row>
    <row r="45621" spans="22:22" x14ac:dyDescent="0.35">
      <c r="V45621" s="17"/>
    </row>
    <row r="45622" spans="22:22" x14ac:dyDescent="0.35">
      <c r="V45622" s="17"/>
    </row>
    <row r="45623" spans="22:22" x14ac:dyDescent="0.35">
      <c r="V45623" s="17"/>
    </row>
    <row r="45624" spans="22:22" x14ac:dyDescent="0.35">
      <c r="V45624" s="17"/>
    </row>
    <row r="45625" spans="22:22" x14ac:dyDescent="0.35">
      <c r="V45625" s="17"/>
    </row>
    <row r="45626" spans="22:22" x14ac:dyDescent="0.35">
      <c r="V45626" s="17"/>
    </row>
    <row r="45627" spans="22:22" x14ac:dyDescent="0.35">
      <c r="V45627" s="17"/>
    </row>
    <row r="45628" spans="22:22" x14ac:dyDescent="0.35">
      <c r="V45628" s="17"/>
    </row>
    <row r="45629" spans="22:22" x14ac:dyDescent="0.35">
      <c r="V45629" s="17"/>
    </row>
    <row r="45630" spans="22:22" x14ac:dyDescent="0.35">
      <c r="V45630" s="17"/>
    </row>
    <row r="45631" spans="22:22" x14ac:dyDescent="0.35">
      <c r="V45631" s="17"/>
    </row>
    <row r="45632" spans="22:22" x14ac:dyDescent="0.35">
      <c r="V45632" s="17"/>
    </row>
    <row r="45633" spans="22:22" x14ac:dyDescent="0.35">
      <c r="V45633" s="17"/>
    </row>
    <row r="45634" spans="22:22" x14ac:dyDescent="0.35">
      <c r="V45634" s="17"/>
    </row>
    <row r="45635" spans="22:22" x14ac:dyDescent="0.35">
      <c r="V45635" s="17"/>
    </row>
    <row r="45636" spans="22:22" x14ac:dyDescent="0.35">
      <c r="V45636" s="17"/>
    </row>
    <row r="45637" spans="22:22" x14ac:dyDescent="0.35">
      <c r="V45637" s="17"/>
    </row>
    <row r="45638" spans="22:22" x14ac:dyDescent="0.35">
      <c r="V45638" s="17"/>
    </row>
    <row r="45639" spans="22:22" x14ac:dyDescent="0.35">
      <c r="V45639" s="17"/>
    </row>
    <row r="45640" spans="22:22" x14ac:dyDescent="0.35">
      <c r="V45640" s="17"/>
    </row>
    <row r="45641" spans="22:22" x14ac:dyDescent="0.35">
      <c r="V45641" s="17"/>
    </row>
    <row r="45642" spans="22:22" x14ac:dyDescent="0.35">
      <c r="V45642" s="17"/>
    </row>
    <row r="45643" spans="22:22" x14ac:dyDescent="0.35">
      <c r="V45643" s="17"/>
    </row>
    <row r="45644" spans="22:22" x14ac:dyDescent="0.35">
      <c r="V45644" s="17"/>
    </row>
    <row r="45645" spans="22:22" x14ac:dyDescent="0.35">
      <c r="V45645" s="17"/>
    </row>
    <row r="45646" spans="22:22" x14ac:dyDescent="0.35">
      <c r="V45646" s="17"/>
    </row>
    <row r="45647" spans="22:22" x14ac:dyDescent="0.35">
      <c r="V45647" s="17"/>
    </row>
    <row r="45648" spans="22:22" x14ac:dyDescent="0.35">
      <c r="V45648" s="17"/>
    </row>
    <row r="45649" spans="22:22" x14ac:dyDescent="0.35">
      <c r="V45649" s="17"/>
    </row>
    <row r="45650" spans="22:22" x14ac:dyDescent="0.35">
      <c r="V45650" s="17"/>
    </row>
    <row r="45651" spans="22:22" x14ac:dyDescent="0.35">
      <c r="V45651" s="17"/>
    </row>
    <row r="45652" spans="22:22" x14ac:dyDescent="0.35">
      <c r="V45652" s="17"/>
    </row>
    <row r="45653" spans="22:22" x14ac:dyDescent="0.35">
      <c r="V45653" s="17"/>
    </row>
    <row r="45654" spans="22:22" x14ac:dyDescent="0.35">
      <c r="V45654" s="17"/>
    </row>
    <row r="45655" spans="22:22" x14ac:dyDescent="0.35">
      <c r="V45655" s="17"/>
    </row>
    <row r="45656" spans="22:22" x14ac:dyDescent="0.35">
      <c r="V45656" s="17"/>
    </row>
    <row r="45657" spans="22:22" x14ac:dyDescent="0.35">
      <c r="V45657" s="17"/>
    </row>
    <row r="45658" spans="22:22" x14ac:dyDescent="0.35">
      <c r="V45658" s="17"/>
    </row>
    <row r="45659" spans="22:22" x14ac:dyDescent="0.35">
      <c r="V45659" s="17"/>
    </row>
    <row r="45660" spans="22:22" x14ac:dyDescent="0.35">
      <c r="V45660" s="17"/>
    </row>
    <row r="45661" spans="22:22" x14ac:dyDescent="0.35">
      <c r="V45661" s="17"/>
    </row>
    <row r="45662" spans="22:22" x14ac:dyDescent="0.35">
      <c r="V45662" s="17"/>
    </row>
    <row r="45663" spans="22:22" x14ac:dyDescent="0.35">
      <c r="V45663" s="17"/>
    </row>
    <row r="45664" spans="22:22" x14ac:dyDescent="0.35">
      <c r="V45664" s="17"/>
    </row>
    <row r="45665" spans="22:22" x14ac:dyDescent="0.35">
      <c r="V45665" s="17"/>
    </row>
    <row r="45666" spans="22:22" x14ac:dyDescent="0.35">
      <c r="V45666" s="17"/>
    </row>
    <row r="45667" spans="22:22" x14ac:dyDescent="0.35">
      <c r="V45667" s="17"/>
    </row>
    <row r="45668" spans="22:22" x14ac:dyDescent="0.35">
      <c r="V45668" s="17"/>
    </row>
    <row r="45669" spans="22:22" x14ac:dyDescent="0.35">
      <c r="V45669" s="17"/>
    </row>
    <row r="45670" spans="22:22" x14ac:dyDescent="0.35">
      <c r="V45670" s="17"/>
    </row>
    <row r="45671" spans="22:22" x14ac:dyDescent="0.35">
      <c r="V45671" s="17"/>
    </row>
    <row r="45672" spans="22:22" x14ac:dyDescent="0.35">
      <c r="V45672" s="17"/>
    </row>
    <row r="45673" spans="22:22" x14ac:dyDescent="0.35">
      <c r="V45673" s="17"/>
    </row>
    <row r="45674" spans="22:22" x14ac:dyDescent="0.35">
      <c r="V45674" s="17"/>
    </row>
    <row r="45675" spans="22:22" x14ac:dyDescent="0.35">
      <c r="V45675" s="17"/>
    </row>
    <row r="45676" spans="22:22" x14ac:dyDescent="0.35">
      <c r="V45676" s="17"/>
    </row>
    <row r="45677" spans="22:22" x14ac:dyDescent="0.35">
      <c r="V45677" s="17"/>
    </row>
    <row r="45678" spans="22:22" x14ac:dyDescent="0.35">
      <c r="V45678" s="17"/>
    </row>
    <row r="45679" spans="22:22" x14ac:dyDescent="0.35">
      <c r="V45679" s="17"/>
    </row>
    <row r="45680" spans="22:22" x14ac:dyDescent="0.35">
      <c r="V45680" s="17"/>
    </row>
    <row r="45681" spans="22:22" x14ac:dyDescent="0.35">
      <c r="V45681" s="17"/>
    </row>
    <row r="45682" spans="22:22" x14ac:dyDescent="0.35">
      <c r="V45682" s="17"/>
    </row>
    <row r="45683" spans="22:22" x14ac:dyDescent="0.35">
      <c r="V45683" s="17"/>
    </row>
    <row r="45684" spans="22:22" x14ac:dyDescent="0.35">
      <c r="V45684" s="17"/>
    </row>
    <row r="45685" spans="22:22" x14ac:dyDescent="0.35">
      <c r="V45685" s="17"/>
    </row>
    <row r="45686" spans="22:22" x14ac:dyDescent="0.35">
      <c r="V45686" s="17"/>
    </row>
    <row r="45687" spans="22:22" x14ac:dyDescent="0.35">
      <c r="V45687" s="17"/>
    </row>
    <row r="45688" spans="22:22" x14ac:dyDescent="0.35">
      <c r="V45688" s="17"/>
    </row>
    <row r="45689" spans="22:22" x14ac:dyDescent="0.35">
      <c r="V45689" s="17"/>
    </row>
    <row r="45690" spans="22:22" x14ac:dyDescent="0.35">
      <c r="V45690" s="17"/>
    </row>
    <row r="45691" spans="22:22" x14ac:dyDescent="0.35">
      <c r="V45691" s="17"/>
    </row>
    <row r="45692" spans="22:22" x14ac:dyDescent="0.35">
      <c r="V45692" s="17"/>
    </row>
    <row r="45693" spans="22:22" x14ac:dyDescent="0.35">
      <c r="V45693" s="17"/>
    </row>
    <row r="45694" spans="22:22" x14ac:dyDescent="0.35">
      <c r="V45694" s="17"/>
    </row>
    <row r="45695" spans="22:22" x14ac:dyDescent="0.35">
      <c r="V45695" s="17"/>
    </row>
    <row r="45696" spans="22:22" x14ac:dyDescent="0.35">
      <c r="V45696" s="17"/>
    </row>
    <row r="45697" spans="22:22" x14ac:dyDescent="0.35">
      <c r="V45697" s="17"/>
    </row>
    <row r="45698" spans="22:22" x14ac:dyDescent="0.35">
      <c r="V45698" s="17"/>
    </row>
    <row r="45699" spans="22:22" x14ac:dyDescent="0.35">
      <c r="V45699" s="17"/>
    </row>
    <row r="45700" spans="22:22" x14ac:dyDescent="0.35">
      <c r="V45700" s="17"/>
    </row>
    <row r="45701" spans="22:22" x14ac:dyDescent="0.35">
      <c r="V45701" s="17"/>
    </row>
    <row r="45702" spans="22:22" x14ac:dyDescent="0.35">
      <c r="V45702" s="17"/>
    </row>
    <row r="45703" spans="22:22" x14ac:dyDescent="0.35">
      <c r="V45703" s="17"/>
    </row>
    <row r="45704" spans="22:22" x14ac:dyDescent="0.35">
      <c r="V45704" s="17"/>
    </row>
    <row r="45705" spans="22:22" x14ac:dyDescent="0.35">
      <c r="V45705" s="17"/>
    </row>
    <row r="45706" spans="22:22" x14ac:dyDescent="0.35">
      <c r="V45706" s="17"/>
    </row>
    <row r="45707" spans="22:22" x14ac:dyDescent="0.35">
      <c r="V45707" s="17"/>
    </row>
    <row r="45708" spans="22:22" x14ac:dyDescent="0.35">
      <c r="V45708" s="17"/>
    </row>
    <row r="45709" spans="22:22" x14ac:dyDescent="0.35">
      <c r="V45709" s="17"/>
    </row>
    <row r="45710" spans="22:22" x14ac:dyDescent="0.35">
      <c r="V45710" s="17"/>
    </row>
    <row r="45711" spans="22:22" x14ac:dyDescent="0.35">
      <c r="V45711" s="17"/>
    </row>
    <row r="45712" spans="22:22" x14ac:dyDescent="0.35">
      <c r="V45712" s="17"/>
    </row>
    <row r="45713" spans="22:22" x14ac:dyDescent="0.35">
      <c r="V45713" s="17"/>
    </row>
    <row r="45714" spans="22:22" x14ac:dyDescent="0.35">
      <c r="V45714" s="17"/>
    </row>
    <row r="45715" spans="22:22" x14ac:dyDescent="0.35">
      <c r="V45715" s="17"/>
    </row>
    <row r="45716" spans="22:22" x14ac:dyDescent="0.35">
      <c r="V45716" s="17"/>
    </row>
    <row r="45717" spans="22:22" x14ac:dyDescent="0.35">
      <c r="V45717" s="17"/>
    </row>
    <row r="45718" spans="22:22" x14ac:dyDescent="0.35">
      <c r="V45718" s="17"/>
    </row>
    <row r="45719" spans="22:22" x14ac:dyDescent="0.35">
      <c r="V45719" s="17"/>
    </row>
    <row r="45720" spans="22:22" x14ac:dyDescent="0.35">
      <c r="V45720" s="17"/>
    </row>
    <row r="45721" spans="22:22" x14ac:dyDescent="0.35">
      <c r="V45721" s="17"/>
    </row>
    <row r="45722" spans="22:22" x14ac:dyDescent="0.35">
      <c r="V45722" s="17"/>
    </row>
    <row r="45723" spans="22:22" x14ac:dyDescent="0.35">
      <c r="V45723" s="17"/>
    </row>
    <row r="45724" spans="22:22" x14ac:dyDescent="0.35">
      <c r="V45724" s="17"/>
    </row>
    <row r="45725" spans="22:22" x14ac:dyDescent="0.35">
      <c r="V45725" s="17"/>
    </row>
    <row r="45726" spans="22:22" x14ac:dyDescent="0.35">
      <c r="V45726" s="17"/>
    </row>
    <row r="45727" spans="22:22" x14ac:dyDescent="0.35">
      <c r="V45727" s="17"/>
    </row>
    <row r="45728" spans="22:22" x14ac:dyDescent="0.35">
      <c r="V45728" s="17"/>
    </row>
    <row r="45729" spans="22:22" x14ac:dyDescent="0.35">
      <c r="V45729" s="17"/>
    </row>
    <row r="45730" spans="22:22" x14ac:dyDescent="0.35">
      <c r="V45730" s="17"/>
    </row>
    <row r="45731" spans="22:22" x14ac:dyDescent="0.35">
      <c r="V45731" s="17"/>
    </row>
    <row r="45732" spans="22:22" x14ac:dyDescent="0.35">
      <c r="V45732" s="17"/>
    </row>
    <row r="45733" spans="22:22" x14ac:dyDescent="0.35">
      <c r="V45733" s="17"/>
    </row>
    <row r="45734" spans="22:22" x14ac:dyDescent="0.35">
      <c r="V45734" s="17"/>
    </row>
    <row r="45735" spans="22:22" x14ac:dyDescent="0.35">
      <c r="V45735" s="17"/>
    </row>
    <row r="45736" spans="22:22" x14ac:dyDescent="0.35">
      <c r="V45736" s="17"/>
    </row>
    <row r="45737" spans="22:22" x14ac:dyDescent="0.35">
      <c r="V45737" s="17"/>
    </row>
    <row r="45738" spans="22:22" x14ac:dyDescent="0.35">
      <c r="V45738" s="17"/>
    </row>
    <row r="45739" spans="22:22" x14ac:dyDescent="0.35">
      <c r="V45739" s="17"/>
    </row>
    <row r="45740" spans="22:22" x14ac:dyDescent="0.35">
      <c r="V45740" s="17"/>
    </row>
    <row r="45741" spans="22:22" x14ac:dyDescent="0.35">
      <c r="V45741" s="17"/>
    </row>
    <row r="45742" spans="22:22" x14ac:dyDescent="0.35">
      <c r="V45742" s="17"/>
    </row>
    <row r="45743" spans="22:22" x14ac:dyDescent="0.35">
      <c r="V45743" s="17"/>
    </row>
    <row r="45744" spans="22:22" x14ac:dyDescent="0.35">
      <c r="V45744" s="17"/>
    </row>
    <row r="45745" spans="22:22" x14ac:dyDescent="0.35">
      <c r="V45745" s="17"/>
    </row>
    <row r="45746" spans="22:22" x14ac:dyDescent="0.35">
      <c r="V45746" s="17"/>
    </row>
    <row r="45747" spans="22:22" x14ac:dyDescent="0.35">
      <c r="V45747" s="17"/>
    </row>
    <row r="45748" spans="22:22" x14ac:dyDescent="0.35">
      <c r="V45748" s="17"/>
    </row>
    <row r="45749" spans="22:22" x14ac:dyDescent="0.35">
      <c r="V45749" s="17"/>
    </row>
    <row r="45750" spans="22:22" x14ac:dyDescent="0.35">
      <c r="V45750" s="17"/>
    </row>
    <row r="45751" spans="22:22" x14ac:dyDescent="0.35">
      <c r="V45751" s="17"/>
    </row>
    <row r="45752" spans="22:22" x14ac:dyDescent="0.35">
      <c r="V45752" s="17"/>
    </row>
    <row r="45753" spans="22:22" x14ac:dyDescent="0.35">
      <c r="V45753" s="17"/>
    </row>
    <row r="45754" spans="22:22" x14ac:dyDescent="0.35">
      <c r="V45754" s="17"/>
    </row>
    <row r="45755" spans="22:22" x14ac:dyDescent="0.35">
      <c r="V45755" s="17"/>
    </row>
    <row r="45756" spans="22:22" x14ac:dyDescent="0.35">
      <c r="V45756" s="17"/>
    </row>
    <row r="45757" spans="22:22" x14ac:dyDescent="0.35">
      <c r="V45757" s="17"/>
    </row>
    <row r="45758" spans="22:22" x14ac:dyDescent="0.35">
      <c r="V45758" s="17"/>
    </row>
    <row r="45759" spans="22:22" x14ac:dyDescent="0.35">
      <c r="V45759" s="17"/>
    </row>
    <row r="45760" spans="22:22" x14ac:dyDescent="0.35">
      <c r="V45760" s="17"/>
    </row>
    <row r="45761" spans="22:22" x14ac:dyDescent="0.35">
      <c r="V45761" s="17"/>
    </row>
    <row r="45762" spans="22:22" x14ac:dyDescent="0.35">
      <c r="V45762" s="17"/>
    </row>
    <row r="45763" spans="22:22" x14ac:dyDescent="0.35">
      <c r="V45763" s="17"/>
    </row>
    <row r="45764" spans="22:22" x14ac:dyDescent="0.35">
      <c r="V45764" s="17"/>
    </row>
    <row r="45765" spans="22:22" x14ac:dyDescent="0.35">
      <c r="V45765" s="17"/>
    </row>
    <row r="45766" spans="22:22" x14ac:dyDescent="0.35">
      <c r="V45766" s="17"/>
    </row>
    <row r="45767" spans="22:22" x14ac:dyDescent="0.35">
      <c r="V45767" s="17"/>
    </row>
    <row r="45768" spans="22:22" x14ac:dyDescent="0.35">
      <c r="V45768" s="17"/>
    </row>
    <row r="45769" spans="22:22" x14ac:dyDescent="0.35">
      <c r="V45769" s="17"/>
    </row>
    <row r="45770" spans="22:22" x14ac:dyDescent="0.35">
      <c r="V45770" s="17"/>
    </row>
    <row r="45771" spans="22:22" x14ac:dyDescent="0.35">
      <c r="V45771" s="17"/>
    </row>
    <row r="45772" spans="22:22" x14ac:dyDescent="0.35">
      <c r="V45772" s="17"/>
    </row>
    <row r="45773" spans="22:22" x14ac:dyDescent="0.35">
      <c r="V45773" s="17"/>
    </row>
    <row r="45774" spans="22:22" x14ac:dyDescent="0.35">
      <c r="V45774" s="17"/>
    </row>
    <row r="45775" spans="22:22" x14ac:dyDescent="0.35">
      <c r="V45775" s="17"/>
    </row>
    <row r="45776" spans="22:22" x14ac:dyDescent="0.35">
      <c r="V45776" s="17"/>
    </row>
    <row r="45777" spans="22:22" x14ac:dyDescent="0.35">
      <c r="V45777" s="17"/>
    </row>
    <row r="45778" spans="22:22" x14ac:dyDescent="0.35">
      <c r="V45778" s="17"/>
    </row>
    <row r="45779" spans="22:22" x14ac:dyDescent="0.35">
      <c r="V45779" s="17"/>
    </row>
    <row r="45780" spans="22:22" x14ac:dyDescent="0.35">
      <c r="V45780" s="17"/>
    </row>
    <row r="45781" spans="22:22" x14ac:dyDescent="0.35">
      <c r="V45781" s="17"/>
    </row>
    <row r="45782" spans="22:22" x14ac:dyDescent="0.35">
      <c r="V45782" s="17"/>
    </row>
    <row r="45783" spans="22:22" x14ac:dyDescent="0.35">
      <c r="V45783" s="17"/>
    </row>
    <row r="45784" spans="22:22" x14ac:dyDescent="0.35">
      <c r="V45784" s="17"/>
    </row>
    <row r="45785" spans="22:22" x14ac:dyDescent="0.35">
      <c r="V45785" s="17"/>
    </row>
    <row r="45786" spans="22:22" x14ac:dyDescent="0.35">
      <c r="V45786" s="17"/>
    </row>
    <row r="45787" spans="22:22" x14ac:dyDescent="0.35">
      <c r="V45787" s="17"/>
    </row>
    <row r="45788" spans="22:22" x14ac:dyDescent="0.35">
      <c r="V45788" s="17"/>
    </row>
    <row r="45789" spans="22:22" x14ac:dyDescent="0.35">
      <c r="V45789" s="17"/>
    </row>
    <row r="45790" spans="22:22" x14ac:dyDescent="0.35">
      <c r="V45790" s="17"/>
    </row>
    <row r="45791" spans="22:22" x14ac:dyDescent="0.35">
      <c r="V45791" s="17"/>
    </row>
    <row r="45792" spans="22:22" x14ac:dyDescent="0.35">
      <c r="V45792" s="17"/>
    </row>
    <row r="45793" spans="22:22" x14ac:dyDescent="0.35">
      <c r="V45793" s="17"/>
    </row>
    <row r="45794" spans="22:22" x14ac:dyDescent="0.35">
      <c r="V45794" s="17"/>
    </row>
    <row r="45795" spans="22:22" x14ac:dyDescent="0.35">
      <c r="V45795" s="17"/>
    </row>
    <row r="45796" spans="22:22" x14ac:dyDescent="0.35">
      <c r="V45796" s="17"/>
    </row>
    <row r="45797" spans="22:22" x14ac:dyDescent="0.35">
      <c r="V45797" s="17"/>
    </row>
    <row r="45798" spans="22:22" x14ac:dyDescent="0.35">
      <c r="V45798" s="17"/>
    </row>
    <row r="45799" spans="22:22" x14ac:dyDescent="0.35">
      <c r="V45799" s="17"/>
    </row>
    <row r="45800" spans="22:22" x14ac:dyDescent="0.35">
      <c r="V45800" s="17"/>
    </row>
    <row r="45801" spans="22:22" x14ac:dyDescent="0.35">
      <c r="V45801" s="17"/>
    </row>
    <row r="45802" spans="22:22" x14ac:dyDescent="0.35">
      <c r="V45802" s="17"/>
    </row>
    <row r="45803" spans="22:22" x14ac:dyDescent="0.35">
      <c r="V45803" s="17"/>
    </row>
    <row r="45804" spans="22:22" x14ac:dyDescent="0.35">
      <c r="V45804" s="17"/>
    </row>
    <row r="45805" spans="22:22" x14ac:dyDescent="0.35">
      <c r="V45805" s="17"/>
    </row>
    <row r="45806" spans="22:22" x14ac:dyDescent="0.35">
      <c r="V45806" s="17"/>
    </row>
    <row r="45807" spans="22:22" x14ac:dyDescent="0.35">
      <c r="V45807" s="17"/>
    </row>
    <row r="45808" spans="22:22" x14ac:dyDescent="0.35">
      <c r="V45808" s="17"/>
    </row>
    <row r="45809" spans="22:22" x14ac:dyDescent="0.35">
      <c r="V45809" s="17"/>
    </row>
    <row r="45810" spans="22:22" x14ac:dyDescent="0.35">
      <c r="V45810" s="17"/>
    </row>
    <row r="45811" spans="22:22" x14ac:dyDescent="0.35">
      <c r="V45811" s="17"/>
    </row>
    <row r="45812" spans="22:22" x14ac:dyDescent="0.35">
      <c r="V45812" s="17"/>
    </row>
    <row r="45813" spans="22:22" x14ac:dyDescent="0.35">
      <c r="V45813" s="17"/>
    </row>
    <row r="45814" spans="22:22" x14ac:dyDescent="0.35">
      <c r="V45814" s="17"/>
    </row>
    <row r="45815" spans="22:22" x14ac:dyDescent="0.35">
      <c r="V45815" s="17"/>
    </row>
    <row r="45816" spans="22:22" x14ac:dyDescent="0.35">
      <c r="V45816" s="17"/>
    </row>
    <row r="45817" spans="22:22" x14ac:dyDescent="0.35">
      <c r="V45817" s="17"/>
    </row>
    <row r="45818" spans="22:22" x14ac:dyDescent="0.35">
      <c r="V45818" s="17"/>
    </row>
    <row r="45819" spans="22:22" x14ac:dyDescent="0.35">
      <c r="V45819" s="17"/>
    </row>
    <row r="45820" spans="22:22" x14ac:dyDescent="0.35">
      <c r="V45820" s="17"/>
    </row>
    <row r="45821" spans="22:22" x14ac:dyDescent="0.35">
      <c r="V45821" s="17"/>
    </row>
    <row r="45822" spans="22:22" x14ac:dyDescent="0.35">
      <c r="V45822" s="17"/>
    </row>
    <row r="45823" spans="22:22" x14ac:dyDescent="0.35">
      <c r="V45823" s="17"/>
    </row>
    <row r="45824" spans="22:22" x14ac:dyDescent="0.35">
      <c r="V45824" s="17"/>
    </row>
    <row r="45825" spans="22:22" x14ac:dyDescent="0.35">
      <c r="V45825" s="17"/>
    </row>
    <row r="45826" spans="22:22" x14ac:dyDescent="0.35">
      <c r="V45826" s="17"/>
    </row>
    <row r="45827" spans="22:22" x14ac:dyDescent="0.35">
      <c r="V45827" s="17"/>
    </row>
    <row r="45828" spans="22:22" x14ac:dyDescent="0.35">
      <c r="V45828" s="17"/>
    </row>
    <row r="45829" spans="22:22" x14ac:dyDescent="0.35">
      <c r="V45829" s="17"/>
    </row>
    <row r="45830" spans="22:22" x14ac:dyDescent="0.35">
      <c r="V45830" s="17"/>
    </row>
    <row r="45831" spans="22:22" x14ac:dyDescent="0.35">
      <c r="V45831" s="17"/>
    </row>
    <row r="45832" spans="22:22" x14ac:dyDescent="0.35">
      <c r="V45832" s="17"/>
    </row>
    <row r="45833" spans="22:22" x14ac:dyDescent="0.35">
      <c r="V45833" s="17"/>
    </row>
    <row r="45834" spans="22:22" x14ac:dyDescent="0.35">
      <c r="V45834" s="17"/>
    </row>
    <row r="45835" spans="22:22" x14ac:dyDescent="0.35">
      <c r="V45835" s="17"/>
    </row>
    <row r="45836" spans="22:22" x14ac:dyDescent="0.35">
      <c r="V45836" s="17"/>
    </row>
    <row r="45837" spans="22:22" x14ac:dyDescent="0.35">
      <c r="V45837" s="17"/>
    </row>
    <row r="45838" spans="22:22" x14ac:dyDescent="0.35">
      <c r="V45838" s="17"/>
    </row>
    <row r="45839" spans="22:22" x14ac:dyDescent="0.35">
      <c r="V45839" s="17"/>
    </row>
    <row r="45840" spans="22:22" x14ac:dyDescent="0.35">
      <c r="V45840" s="17"/>
    </row>
    <row r="45841" spans="22:22" x14ac:dyDescent="0.35">
      <c r="V45841" s="17"/>
    </row>
    <row r="45842" spans="22:22" x14ac:dyDescent="0.35">
      <c r="V45842" s="17"/>
    </row>
    <row r="45843" spans="22:22" x14ac:dyDescent="0.35">
      <c r="V45843" s="17"/>
    </row>
    <row r="45844" spans="22:22" x14ac:dyDescent="0.35">
      <c r="V45844" s="17"/>
    </row>
    <row r="45845" spans="22:22" x14ac:dyDescent="0.35">
      <c r="V45845" s="17"/>
    </row>
    <row r="45846" spans="22:22" x14ac:dyDescent="0.35">
      <c r="V45846" s="17"/>
    </row>
    <row r="45847" spans="22:22" x14ac:dyDescent="0.35">
      <c r="V45847" s="17"/>
    </row>
    <row r="45848" spans="22:22" x14ac:dyDescent="0.35">
      <c r="V45848" s="17"/>
    </row>
    <row r="45849" spans="22:22" x14ac:dyDescent="0.35">
      <c r="V45849" s="17"/>
    </row>
    <row r="45850" spans="22:22" x14ac:dyDescent="0.35">
      <c r="V45850" s="17"/>
    </row>
    <row r="45851" spans="22:22" x14ac:dyDescent="0.35">
      <c r="V45851" s="17"/>
    </row>
    <row r="45852" spans="22:22" x14ac:dyDescent="0.35">
      <c r="V45852" s="17"/>
    </row>
    <row r="45853" spans="22:22" x14ac:dyDescent="0.35">
      <c r="V45853" s="17"/>
    </row>
    <row r="45854" spans="22:22" x14ac:dyDescent="0.35">
      <c r="V45854" s="17"/>
    </row>
    <row r="45855" spans="22:22" x14ac:dyDescent="0.35">
      <c r="V45855" s="17"/>
    </row>
    <row r="45856" spans="22:22" x14ac:dyDescent="0.35">
      <c r="V45856" s="17"/>
    </row>
    <row r="45857" spans="22:22" x14ac:dyDescent="0.35">
      <c r="V45857" s="17"/>
    </row>
    <row r="45858" spans="22:22" x14ac:dyDescent="0.35">
      <c r="V45858" s="17"/>
    </row>
    <row r="45859" spans="22:22" x14ac:dyDescent="0.35">
      <c r="V45859" s="17"/>
    </row>
    <row r="45860" spans="22:22" x14ac:dyDescent="0.35">
      <c r="V45860" s="17"/>
    </row>
    <row r="45861" spans="22:22" x14ac:dyDescent="0.35">
      <c r="V45861" s="17"/>
    </row>
    <row r="45862" spans="22:22" x14ac:dyDescent="0.35">
      <c r="V45862" s="17"/>
    </row>
    <row r="45863" spans="22:22" x14ac:dyDescent="0.35">
      <c r="V45863" s="17"/>
    </row>
    <row r="45864" spans="22:22" x14ac:dyDescent="0.35">
      <c r="V45864" s="17"/>
    </row>
    <row r="45865" spans="22:22" x14ac:dyDescent="0.35">
      <c r="V45865" s="17"/>
    </row>
    <row r="45866" spans="22:22" x14ac:dyDescent="0.35">
      <c r="V45866" s="17"/>
    </row>
    <row r="45867" spans="22:22" x14ac:dyDescent="0.35">
      <c r="V45867" s="17"/>
    </row>
    <row r="45868" spans="22:22" x14ac:dyDescent="0.35">
      <c r="V45868" s="17"/>
    </row>
    <row r="45869" spans="22:22" x14ac:dyDescent="0.35">
      <c r="V45869" s="17"/>
    </row>
    <row r="45870" spans="22:22" x14ac:dyDescent="0.35">
      <c r="V45870" s="17"/>
    </row>
    <row r="45871" spans="22:22" x14ac:dyDescent="0.35">
      <c r="V45871" s="17"/>
    </row>
    <row r="45872" spans="22:22" x14ac:dyDescent="0.35">
      <c r="V45872" s="17"/>
    </row>
    <row r="45873" spans="22:22" x14ac:dyDescent="0.35">
      <c r="V45873" s="17"/>
    </row>
    <row r="45874" spans="22:22" x14ac:dyDescent="0.35">
      <c r="V45874" s="17"/>
    </row>
    <row r="45875" spans="22:22" x14ac:dyDescent="0.35">
      <c r="V45875" s="17"/>
    </row>
    <row r="45876" spans="22:22" x14ac:dyDescent="0.35">
      <c r="V45876" s="17"/>
    </row>
    <row r="45877" spans="22:22" x14ac:dyDescent="0.35">
      <c r="V45877" s="17"/>
    </row>
    <row r="45878" spans="22:22" x14ac:dyDescent="0.35">
      <c r="V45878" s="17"/>
    </row>
    <row r="45879" spans="22:22" x14ac:dyDescent="0.35">
      <c r="V45879" s="17"/>
    </row>
    <row r="45880" spans="22:22" x14ac:dyDescent="0.35">
      <c r="V45880" s="17"/>
    </row>
    <row r="45881" spans="22:22" x14ac:dyDescent="0.35">
      <c r="V45881" s="17"/>
    </row>
    <row r="45882" spans="22:22" x14ac:dyDescent="0.35">
      <c r="V45882" s="17"/>
    </row>
    <row r="45883" spans="22:22" x14ac:dyDescent="0.35">
      <c r="V45883" s="17"/>
    </row>
    <row r="45884" spans="22:22" x14ac:dyDescent="0.35">
      <c r="V45884" s="17"/>
    </row>
    <row r="45885" spans="22:22" x14ac:dyDescent="0.35">
      <c r="V45885" s="17"/>
    </row>
    <row r="45886" spans="22:22" x14ac:dyDescent="0.35">
      <c r="V45886" s="17"/>
    </row>
    <row r="45887" spans="22:22" x14ac:dyDescent="0.35">
      <c r="V45887" s="17"/>
    </row>
    <row r="45888" spans="22:22" x14ac:dyDescent="0.35">
      <c r="V45888" s="17"/>
    </row>
    <row r="45889" spans="22:22" x14ac:dyDescent="0.35">
      <c r="V45889" s="17"/>
    </row>
    <row r="45890" spans="22:22" x14ac:dyDescent="0.35">
      <c r="V45890" s="17"/>
    </row>
    <row r="45891" spans="22:22" x14ac:dyDescent="0.35">
      <c r="V45891" s="17"/>
    </row>
    <row r="45892" spans="22:22" x14ac:dyDescent="0.35">
      <c r="V45892" s="17"/>
    </row>
    <row r="45893" spans="22:22" x14ac:dyDescent="0.35">
      <c r="V45893" s="17"/>
    </row>
    <row r="45894" spans="22:22" x14ac:dyDescent="0.35">
      <c r="V45894" s="17"/>
    </row>
    <row r="45895" spans="22:22" x14ac:dyDescent="0.35">
      <c r="V45895" s="17"/>
    </row>
    <row r="45896" spans="22:22" x14ac:dyDescent="0.35">
      <c r="V45896" s="17"/>
    </row>
    <row r="45897" spans="22:22" x14ac:dyDescent="0.35">
      <c r="V45897" s="17"/>
    </row>
    <row r="45898" spans="22:22" x14ac:dyDescent="0.35">
      <c r="V45898" s="17"/>
    </row>
    <row r="45899" spans="22:22" x14ac:dyDescent="0.35">
      <c r="V45899" s="17"/>
    </row>
    <row r="45900" spans="22:22" x14ac:dyDescent="0.35">
      <c r="V45900" s="17"/>
    </row>
    <row r="45901" spans="22:22" x14ac:dyDescent="0.35">
      <c r="V45901" s="17"/>
    </row>
    <row r="45902" spans="22:22" x14ac:dyDescent="0.35">
      <c r="V45902" s="17"/>
    </row>
    <row r="45903" spans="22:22" x14ac:dyDescent="0.35">
      <c r="V45903" s="17"/>
    </row>
    <row r="45904" spans="22:22" x14ac:dyDescent="0.35">
      <c r="V45904" s="17"/>
    </row>
    <row r="45905" spans="22:22" x14ac:dyDescent="0.35">
      <c r="V45905" s="17"/>
    </row>
    <row r="45906" spans="22:22" x14ac:dyDescent="0.35">
      <c r="V45906" s="17"/>
    </row>
    <row r="45907" spans="22:22" x14ac:dyDescent="0.35">
      <c r="V45907" s="17"/>
    </row>
    <row r="45908" spans="22:22" x14ac:dyDescent="0.35">
      <c r="V45908" s="17"/>
    </row>
    <row r="45909" spans="22:22" x14ac:dyDescent="0.35">
      <c r="V45909" s="17"/>
    </row>
    <row r="45910" spans="22:22" x14ac:dyDescent="0.35">
      <c r="V45910" s="17"/>
    </row>
    <row r="45911" spans="22:22" x14ac:dyDescent="0.35">
      <c r="V45911" s="17"/>
    </row>
    <row r="45912" spans="22:22" x14ac:dyDescent="0.35">
      <c r="V45912" s="17"/>
    </row>
    <row r="45913" spans="22:22" x14ac:dyDescent="0.35">
      <c r="V45913" s="17"/>
    </row>
    <row r="45914" spans="22:22" x14ac:dyDescent="0.35">
      <c r="V45914" s="17"/>
    </row>
    <row r="45915" spans="22:22" x14ac:dyDescent="0.35">
      <c r="V45915" s="17"/>
    </row>
    <row r="45916" spans="22:22" x14ac:dyDescent="0.35">
      <c r="V45916" s="17"/>
    </row>
    <row r="45917" spans="22:22" x14ac:dyDescent="0.35">
      <c r="V45917" s="17"/>
    </row>
    <row r="45918" spans="22:22" x14ac:dyDescent="0.35">
      <c r="V45918" s="17"/>
    </row>
    <row r="45919" spans="22:22" x14ac:dyDescent="0.35">
      <c r="V45919" s="17"/>
    </row>
    <row r="45920" spans="22:22" x14ac:dyDescent="0.35">
      <c r="V45920" s="17"/>
    </row>
    <row r="45921" spans="22:22" x14ac:dyDescent="0.35">
      <c r="V45921" s="17"/>
    </row>
    <row r="45922" spans="22:22" x14ac:dyDescent="0.35">
      <c r="V45922" s="17"/>
    </row>
    <row r="45923" spans="22:22" x14ac:dyDescent="0.35">
      <c r="V45923" s="17"/>
    </row>
    <row r="45924" spans="22:22" x14ac:dyDescent="0.35">
      <c r="V45924" s="17"/>
    </row>
    <row r="45925" spans="22:22" x14ac:dyDescent="0.35">
      <c r="V45925" s="17"/>
    </row>
    <row r="45926" spans="22:22" x14ac:dyDescent="0.35">
      <c r="V45926" s="17"/>
    </row>
    <row r="45927" spans="22:22" x14ac:dyDescent="0.35">
      <c r="V45927" s="17"/>
    </row>
    <row r="45928" spans="22:22" x14ac:dyDescent="0.35">
      <c r="V45928" s="17"/>
    </row>
    <row r="45929" spans="22:22" x14ac:dyDescent="0.35">
      <c r="V45929" s="17"/>
    </row>
    <row r="45930" spans="22:22" x14ac:dyDescent="0.35">
      <c r="V45930" s="17"/>
    </row>
    <row r="45931" spans="22:22" x14ac:dyDescent="0.35">
      <c r="V45931" s="17"/>
    </row>
    <row r="45932" spans="22:22" x14ac:dyDescent="0.35">
      <c r="V45932" s="17"/>
    </row>
    <row r="45933" spans="22:22" x14ac:dyDescent="0.35">
      <c r="V45933" s="17"/>
    </row>
    <row r="45934" spans="22:22" x14ac:dyDescent="0.35">
      <c r="V45934" s="17"/>
    </row>
    <row r="45935" spans="22:22" x14ac:dyDescent="0.35">
      <c r="V45935" s="17"/>
    </row>
    <row r="45936" spans="22:22" x14ac:dyDescent="0.35">
      <c r="V45936" s="17"/>
    </row>
    <row r="45937" spans="22:22" x14ac:dyDescent="0.35">
      <c r="V45937" s="17"/>
    </row>
    <row r="45938" spans="22:22" x14ac:dyDescent="0.35">
      <c r="V45938" s="17"/>
    </row>
    <row r="45939" spans="22:22" x14ac:dyDescent="0.35">
      <c r="V45939" s="17"/>
    </row>
    <row r="45940" spans="22:22" x14ac:dyDescent="0.35">
      <c r="V45940" s="17"/>
    </row>
    <row r="45941" spans="22:22" x14ac:dyDescent="0.35">
      <c r="V45941" s="17"/>
    </row>
    <row r="45942" spans="22:22" x14ac:dyDescent="0.35">
      <c r="V45942" s="17"/>
    </row>
    <row r="45943" spans="22:22" x14ac:dyDescent="0.35">
      <c r="V45943" s="17"/>
    </row>
    <row r="45944" spans="22:22" x14ac:dyDescent="0.35">
      <c r="V45944" s="17"/>
    </row>
    <row r="45945" spans="22:22" x14ac:dyDescent="0.35">
      <c r="V45945" s="17"/>
    </row>
    <row r="45946" spans="22:22" x14ac:dyDescent="0.35">
      <c r="V45946" s="17"/>
    </row>
    <row r="45947" spans="22:22" x14ac:dyDescent="0.35">
      <c r="V45947" s="17"/>
    </row>
    <row r="45948" spans="22:22" x14ac:dyDescent="0.35">
      <c r="V45948" s="17"/>
    </row>
    <row r="45949" spans="22:22" x14ac:dyDescent="0.35">
      <c r="V45949" s="17"/>
    </row>
    <row r="45950" spans="22:22" x14ac:dyDescent="0.35">
      <c r="V45950" s="17"/>
    </row>
    <row r="45951" spans="22:22" x14ac:dyDescent="0.35">
      <c r="V45951" s="17"/>
    </row>
    <row r="45952" spans="22:22" x14ac:dyDescent="0.35">
      <c r="V45952" s="17"/>
    </row>
    <row r="45953" spans="22:22" x14ac:dyDescent="0.35">
      <c r="V45953" s="17"/>
    </row>
    <row r="45954" spans="22:22" x14ac:dyDescent="0.35">
      <c r="V45954" s="17"/>
    </row>
    <row r="45955" spans="22:22" x14ac:dyDescent="0.35">
      <c r="V45955" s="17"/>
    </row>
    <row r="45956" spans="22:22" x14ac:dyDescent="0.35">
      <c r="V45956" s="17"/>
    </row>
    <row r="45957" spans="22:22" x14ac:dyDescent="0.35">
      <c r="V45957" s="17"/>
    </row>
    <row r="45958" spans="22:22" x14ac:dyDescent="0.35">
      <c r="V45958" s="17"/>
    </row>
    <row r="45959" spans="22:22" x14ac:dyDescent="0.35">
      <c r="V45959" s="17"/>
    </row>
    <row r="45960" spans="22:22" x14ac:dyDescent="0.35">
      <c r="V45960" s="17"/>
    </row>
    <row r="45961" spans="22:22" x14ac:dyDescent="0.35">
      <c r="V45961" s="17"/>
    </row>
    <row r="45962" spans="22:22" x14ac:dyDescent="0.35">
      <c r="V45962" s="17"/>
    </row>
    <row r="45963" spans="22:22" x14ac:dyDescent="0.35">
      <c r="V45963" s="17"/>
    </row>
    <row r="45964" spans="22:22" x14ac:dyDescent="0.35">
      <c r="V45964" s="17"/>
    </row>
    <row r="45965" spans="22:22" x14ac:dyDescent="0.35">
      <c r="V45965" s="17"/>
    </row>
    <row r="45966" spans="22:22" x14ac:dyDescent="0.35">
      <c r="V45966" s="17"/>
    </row>
    <row r="45967" spans="22:22" x14ac:dyDescent="0.35">
      <c r="V45967" s="17"/>
    </row>
    <row r="45968" spans="22:22" x14ac:dyDescent="0.35">
      <c r="V45968" s="17"/>
    </row>
    <row r="45969" spans="22:22" x14ac:dyDescent="0.35">
      <c r="V45969" s="17"/>
    </row>
    <row r="45970" spans="22:22" x14ac:dyDescent="0.35">
      <c r="V45970" s="17"/>
    </row>
    <row r="45971" spans="22:22" x14ac:dyDescent="0.35">
      <c r="V45971" s="17"/>
    </row>
    <row r="45972" spans="22:22" x14ac:dyDescent="0.35">
      <c r="V45972" s="17"/>
    </row>
    <row r="45973" spans="22:22" x14ac:dyDescent="0.35">
      <c r="V45973" s="17"/>
    </row>
    <row r="45974" spans="22:22" x14ac:dyDescent="0.35">
      <c r="V45974" s="17"/>
    </row>
    <row r="45975" spans="22:22" x14ac:dyDescent="0.35">
      <c r="V45975" s="17"/>
    </row>
    <row r="45976" spans="22:22" x14ac:dyDescent="0.35">
      <c r="V45976" s="17"/>
    </row>
    <row r="45977" spans="22:22" x14ac:dyDescent="0.35">
      <c r="V45977" s="17"/>
    </row>
    <row r="45978" spans="22:22" x14ac:dyDescent="0.35">
      <c r="V45978" s="17"/>
    </row>
    <row r="45979" spans="22:22" x14ac:dyDescent="0.35">
      <c r="V45979" s="17"/>
    </row>
    <row r="45980" spans="22:22" x14ac:dyDescent="0.35">
      <c r="V45980" s="17"/>
    </row>
    <row r="45981" spans="22:22" x14ac:dyDescent="0.35">
      <c r="V45981" s="17"/>
    </row>
    <row r="45982" spans="22:22" x14ac:dyDescent="0.35">
      <c r="V45982" s="17"/>
    </row>
    <row r="45983" spans="22:22" x14ac:dyDescent="0.35">
      <c r="V45983" s="17"/>
    </row>
    <row r="45984" spans="22:22" x14ac:dyDescent="0.35">
      <c r="V45984" s="17"/>
    </row>
    <row r="45985" spans="22:22" x14ac:dyDescent="0.35">
      <c r="V45985" s="17"/>
    </row>
    <row r="45986" spans="22:22" x14ac:dyDescent="0.35">
      <c r="V45986" s="17"/>
    </row>
    <row r="45987" spans="22:22" x14ac:dyDescent="0.35">
      <c r="V45987" s="17"/>
    </row>
    <row r="45988" spans="22:22" x14ac:dyDescent="0.35">
      <c r="V45988" s="17"/>
    </row>
    <row r="45989" spans="22:22" x14ac:dyDescent="0.35">
      <c r="V45989" s="17"/>
    </row>
    <row r="45990" spans="22:22" x14ac:dyDescent="0.35">
      <c r="V45990" s="17"/>
    </row>
    <row r="45991" spans="22:22" x14ac:dyDescent="0.35">
      <c r="V45991" s="17"/>
    </row>
    <row r="45992" spans="22:22" x14ac:dyDescent="0.35">
      <c r="V45992" s="17"/>
    </row>
    <row r="45993" spans="22:22" x14ac:dyDescent="0.35">
      <c r="V45993" s="17"/>
    </row>
    <row r="45994" spans="22:22" x14ac:dyDescent="0.35">
      <c r="V45994" s="17"/>
    </row>
    <row r="45995" spans="22:22" x14ac:dyDescent="0.35">
      <c r="V45995" s="17"/>
    </row>
    <row r="45996" spans="22:22" x14ac:dyDescent="0.35">
      <c r="V45996" s="17"/>
    </row>
    <row r="45997" spans="22:22" x14ac:dyDescent="0.35">
      <c r="V45997" s="17"/>
    </row>
    <row r="45998" spans="22:22" x14ac:dyDescent="0.35">
      <c r="V45998" s="17"/>
    </row>
    <row r="45999" spans="22:22" x14ac:dyDescent="0.35">
      <c r="V45999" s="17"/>
    </row>
    <row r="46000" spans="22:22" x14ac:dyDescent="0.35">
      <c r="V46000" s="17"/>
    </row>
    <row r="46001" spans="22:22" x14ac:dyDescent="0.35">
      <c r="V46001" s="17"/>
    </row>
    <row r="46002" spans="22:22" x14ac:dyDescent="0.35">
      <c r="V46002" s="17"/>
    </row>
    <row r="46003" spans="22:22" x14ac:dyDescent="0.35">
      <c r="V46003" s="17"/>
    </row>
    <row r="46004" spans="22:22" x14ac:dyDescent="0.35">
      <c r="V46004" s="17"/>
    </row>
    <row r="46005" spans="22:22" x14ac:dyDescent="0.35">
      <c r="V46005" s="17"/>
    </row>
    <row r="46006" spans="22:22" x14ac:dyDescent="0.35">
      <c r="V46006" s="17"/>
    </row>
    <row r="46007" spans="22:22" x14ac:dyDescent="0.35">
      <c r="V46007" s="17"/>
    </row>
    <row r="46008" spans="22:22" x14ac:dyDescent="0.35">
      <c r="V46008" s="17"/>
    </row>
    <row r="46009" spans="22:22" x14ac:dyDescent="0.35">
      <c r="V46009" s="17"/>
    </row>
    <row r="46010" spans="22:22" x14ac:dyDescent="0.35">
      <c r="V46010" s="17"/>
    </row>
    <row r="46011" spans="22:22" x14ac:dyDescent="0.35">
      <c r="V46011" s="17"/>
    </row>
    <row r="46012" spans="22:22" x14ac:dyDescent="0.35">
      <c r="V46012" s="17"/>
    </row>
    <row r="46013" spans="22:22" x14ac:dyDescent="0.35">
      <c r="V46013" s="17"/>
    </row>
    <row r="46014" spans="22:22" x14ac:dyDescent="0.35">
      <c r="V46014" s="17"/>
    </row>
    <row r="46015" spans="22:22" x14ac:dyDescent="0.35">
      <c r="V46015" s="17"/>
    </row>
    <row r="46016" spans="22:22" x14ac:dyDescent="0.35">
      <c r="V46016" s="17"/>
    </row>
    <row r="46017" spans="22:22" x14ac:dyDescent="0.35">
      <c r="V46017" s="17"/>
    </row>
    <row r="46018" spans="22:22" x14ac:dyDescent="0.35">
      <c r="V46018" s="17"/>
    </row>
    <row r="46019" spans="22:22" x14ac:dyDescent="0.35">
      <c r="V46019" s="17"/>
    </row>
    <row r="46020" spans="22:22" x14ac:dyDescent="0.35">
      <c r="V46020" s="17"/>
    </row>
    <row r="46021" spans="22:22" x14ac:dyDescent="0.35">
      <c r="V46021" s="17"/>
    </row>
    <row r="46022" spans="22:22" x14ac:dyDescent="0.35">
      <c r="V46022" s="17"/>
    </row>
    <row r="46023" spans="22:22" x14ac:dyDescent="0.35">
      <c r="V46023" s="17"/>
    </row>
    <row r="46024" spans="22:22" x14ac:dyDescent="0.35">
      <c r="V46024" s="17"/>
    </row>
    <row r="46025" spans="22:22" x14ac:dyDescent="0.35">
      <c r="V46025" s="17"/>
    </row>
    <row r="46026" spans="22:22" x14ac:dyDescent="0.35">
      <c r="V46026" s="17"/>
    </row>
    <row r="46027" spans="22:22" x14ac:dyDescent="0.35">
      <c r="V46027" s="17"/>
    </row>
    <row r="46028" spans="22:22" x14ac:dyDescent="0.35">
      <c r="V46028" s="17"/>
    </row>
    <row r="46029" spans="22:22" x14ac:dyDescent="0.35">
      <c r="V46029" s="17"/>
    </row>
    <row r="46030" spans="22:22" x14ac:dyDescent="0.35">
      <c r="V46030" s="17"/>
    </row>
    <row r="46031" spans="22:22" x14ac:dyDescent="0.35">
      <c r="V46031" s="17"/>
    </row>
    <row r="46032" spans="22:22" x14ac:dyDescent="0.35">
      <c r="V46032" s="17"/>
    </row>
    <row r="46033" spans="22:22" x14ac:dyDescent="0.35">
      <c r="V46033" s="17"/>
    </row>
    <row r="46034" spans="22:22" x14ac:dyDescent="0.35">
      <c r="V46034" s="17"/>
    </row>
    <row r="46035" spans="22:22" x14ac:dyDescent="0.35">
      <c r="V46035" s="17"/>
    </row>
    <row r="46036" spans="22:22" x14ac:dyDescent="0.35">
      <c r="V46036" s="17"/>
    </row>
    <row r="46037" spans="22:22" x14ac:dyDescent="0.35">
      <c r="V46037" s="17"/>
    </row>
    <row r="46038" spans="22:22" x14ac:dyDescent="0.35">
      <c r="V46038" s="17"/>
    </row>
    <row r="46039" spans="22:22" x14ac:dyDescent="0.35">
      <c r="V46039" s="17"/>
    </row>
    <row r="46040" spans="22:22" x14ac:dyDescent="0.35">
      <c r="V46040" s="17"/>
    </row>
    <row r="46041" spans="22:22" x14ac:dyDescent="0.35">
      <c r="V46041" s="17"/>
    </row>
    <row r="46042" spans="22:22" x14ac:dyDescent="0.35">
      <c r="V46042" s="17"/>
    </row>
    <row r="46043" spans="22:22" x14ac:dyDescent="0.35">
      <c r="V46043" s="17"/>
    </row>
    <row r="46044" spans="22:22" x14ac:dyDescent="0.35">
      <c r="V46044" s="17"/>
    </row>
    <row r="46045" spans="22:22" x14ac:dyDescent="0.35">
      <c r="V46045" s="17"/>
    </row>
    <row r="46046" spans="22:22" x14ac:dyDescent="0.35">
      <c r="V46046" s="17"/>
    </row>
    <row r="46047" spans="22:22" x14ac:dyDescent="0.35">
      <c r="V46047" s="17"/>
    </row>
    <row r="46048" spans="22:22" x14ac:dyDescent="0.35">
      <c r="V46048" s="17"/>
    </row>
    <row r="46049" spans="22:22" x14ac:dyDescent="0.35">
      <c r="V46049" s="17"/>
    </row>
    <row r="46050" spans="22:22" x14ac:dyDescent="0.35">
      <c r="V46050" s="17"/>
    </row>
    <row r="46051" spans="22:22" x14ac:dyDescent="0.35">
      <c r="V46051" s="17"/>
    </row>
    <row r="46052" spans="22:22" x14ac:dyDescent="0.35">
      <c r="V46052" s="17"/>
    </row>
    <row r="46053" spans="22:22" x14ac:dyDescent="0.35">
      <c r="V46053" s="17"/>
    </row>
    <row r="46054" spans="22:22" x14ac:dyDescent="0.35">
      <c r="V46054" s="17"/>
    </row>
    <row r="46055" spans="22:22" x14ac:dyDescent="0.35">
      <c r="V46055" s="17"/>
    </row>
    <row r="46056" spans="22:22" x14ac:dyDescent="0.35">
      <c r="V46056" s="17"/>
    </row>
    <row r="46057" spans="22:22" x14ac:dyDescent="0.35">
      <c r="V46057" s="17"/>
    </row>
    <row r="46058" spans="22:22" x14ac:dyDescent="0.35">
      <c r="V46058" s="17"/>
    </row>
    <row r="46059" spans="22:22" x14ac:dyDescent="0.35">
      <c r="V46059" s="17"/>
    </row>
    <row r="46060" spans="22:22" x14ac:dyDescent="0.35">
      <c r="V46060" s="17"/>
    </row>
    <row r="46061" spans="22:22" x14ac:dyDescent="0.35">
      <c r="V46061" s="17"/>
    </row>
    <row r="46062" spans="22:22" x14ac:dyDescent="0.35">
      <c r="V46062" s="17"/>
    </row>
    <row r="46063" spans="22:22" x14ac:dyDescent="0.35">
      <c r="V46063" s="17"/>
    </row>
    <row r="46064" spans="22:22" x14ac:dyDescent="0.35">
      <c r="V46064" s="17"/>
    </row>
    <row r="46065" spans="22:22" x14ac:dyDescent="0.35">
      <c r="V46065" s="17"/>
    </row>
    <row r="46066" spans="22:22" x14ac:dyDescent="0.35">
      <c r="V46066" s="17"/>
    </row>
    <row r="46067" spans="22:22" x14ac:dyDescent="0.35">
      <c r="V46067" s="17"/>
    </row>
    <row r="46068" spans="22:22" x14ac:dyDescent="0.35">
      <c r="V46068" s="17"/>
    </row>
    <row r="46069" spans="22:22" x14ac:dyDescent="0.35">
      <c r="V46069" s="17"/>
    </row>
    <row r="46070" spans="22:22" x14ac:dyDescent="0.35">
      <c r="V46070" s="17"/>
    </row>
    <row r="46071" spans="22:22" x14ac:dyDescent="0.35">
      <c r="V46071" s="17"/>
    </row>
    <row r="46072" spans="22:22" x14ac:dyDescent="0.35">
      <c r="V46072" s="17"/>
    </row>
    <row r="46073" spans="22:22" x14ac:dyDescent="0.35">
      <c r="V46073" s="17"/>
    </row>
    <row r="46074" spans="22:22" x14ac:dyDescent="0.35">
      <c r="V46074" s="17"/>
    </row>
    <row r="46075" spans="22:22" x14ac:dyDescent="0.35">
      <c r="V46075" s="17"/>
    </row>
    <row r="46076" spans="22:22" x14ac:dyDescent="0.35">
      <c r="V46076" s="17"/>
    </row>
    <row r="46077" spans="22:22" x14ac:dyDescent="0.35">
      <c r="V46077" s="17"/>
    </row>
    <row r="46078" spans="22:22" x14ac:dyDescent="0.35">
      <c r="V46078" s="17"/>
    </row>
    <row r="46079" spans="22:22" x14ac:dyDescent="0.35">
      <c r="V46079" s="17"/>
    </row>
    <row r="46080" spans="22:22" x14ac:dyDescent="0.35">
      <c r="V46080" s="17"/>
    </row>
    <row r="46081" spans="22:22" x14ac:dyDescent="0.35">
      <c r="V46081" s="17"/>
    </row>
    <row r="46082" spans="22:22" x14ac:dyDescent="0.35">
      <c r="V46082" s="17"/>
    </row>
    <row r="46083" spans="22:22" x14ac:dyDescent="0.35">
      <c r="V46083" s="17"/>
    </row>
    <row r="46084" spans="22:22" x14ac:dyDescent="0.35">
      <c r="V46084" s="17"/>
    </row>
    <row r="46085" spans="22:22" x14ac:dyDescent="0.35">
      <c r="V46085" s="17"/>
    </row>
    <row r="46086" spans="22:22" x14ac:dyDescent="0.35">
      <c r="V46086" s="17"/>
    </row>
    <row r="46087" spans="22:22" x14ac:dyDescent="0.35">
      <c r="V46087" s="17"/>
    </row>
    <row r="46088" spans="22:22" x14ac:dyDescent="0.35">
      <c r="V46088" s="17"/>
    </row>
    <row r="46089" spans="22:22" x14ac:dyDescent="0.35">
      <c r="V46089" s="17"/>
    </row>
    <row r="46090" spans="22:22" x14ac:dyDescent="0.35">
      <c r="V46090" s="17"/>
    </row>
    <row r="46091" spans="22:22" x14ac:dyDescent="0.35">
      <c r="V46091" s="17"/>
    </row>
    <row r="46092" spans="22:22" x14ac:dyDescent="0.35">
      <c r="V46092" s="17"/>
    </row>
    <row r="46093" spans="22:22" x14ac:dyDescent="0.35">
      <c r="V46093" s="17"/>
    </row>
    <row r="46094" spans="22:22" x14ac:dyDescent="0.35">
      <c r="V46094" s="17"/>
    </row>
    <row r="46095" spans="22:22" x14ac:dyDescent="0.35">
      <c r="V46095" s="17"/>
    </row>
    <row r="46096" spans="22:22" x14ac:dyDescent="0.35">
      <c r="V46096" s="17"/>
    </row>
    <row r="46097" spans="22:22" x14ac:dyDescent="0.35">
      <c r="V46097" s="17"/>
    </row>
    <row r="46098" spans="22:22" x14ac:dyDescent="0.35">
      <c r="V46098" s="17"/>
    </row>
    <row r="46099" spans="22:22" x14ac:dyDescent="0.35">
      <c r="V46099" s="17"/>
    </row>
    <row r="46100" spans="22:22" x14ac:dyDescent="0.35">
      <c r="V46100" s="17"/>
    </row>
    <row r="46101" spans="22:22" x14ac:dyDescent="0.35">
      <c r="V46101" s="17"/>
    </row>
    <row r="46102" spans="22:22" x14ac:dyDescent="0.35">
      <c r="V46102" s="17"/>
    </row>
    <row r="46103" spans="22:22" x14ac:dyDescent="0.35">
      <c r="V46103" s="17"/>
    </row>
    <row r="46104" spans="22:22" x14ac:dyDescent="0.35">
      <c r="V46104" s="17"/>
    </row>
    <row r="46105" spans="22:22" x14ac:dyDescent="0.35">
      <c r="V46105" s="17"/>
    </row>
    <row r="46106" spans="22:22" x14ac:dyDescent="0.35">
      <c r="V46106" s="17"/>
    </row>
    <row r="46107" spans="22:22" x14ac:dyDescent="0.35">
      <c r="V46107" s="17"/>
    </row>
    <row r="46108" spans="22:22" x14ac:dyDescent="0.35">
      <c r="V46108" s="17"/>
    </row>
    <row r="46109" spans="22:22" x14ac:dyDescent="0.35">
      <c r="V46109" s="17"/>
    </row>
    <row r="46110" spans="22:22" x14ac:dyDescent="0.35">
      <c r="V46110" s="17"/>
    </row>
    <row r="46111" spans="22:22" x14ac:dyDescent="0.35">
      <c r="V46111" s="17"/>
    </row>
    <row r="46112" spans="22:22" x14ac:dyDescent="0.35">
      <c r="V46112" s="17"/>
    </row>
    <row r="46113" spans="22:22" x14ac:dyDescent="0.35">
      <c r="V46113" s="17"/>
    </row>
    <row r="46114" spans="22:22" x14ac:dyDescent="0.35">
      <c r="V46114" s="17"/>
    </row>
    <row r="46115" spans="22:22" x14ac:dyDescent="0.35">
      <c r="V46115" s="17"/>
    </row>
    <row r="46116" spans="22:22" x14ac:dyDescent="0.35">
      <c r="V46116" s="17"/>
    </row>
    <row r="46117" spans="22:22" x14ac:dyDescent="0.35">
      <c r="V46117" s="17"/>
    </row>
    <row r="46118" spans="22:22" x14ac:dyDescent="0.35">
      <c r="V46118" s="17"/>
    </row>
    <row r="46119" spans="22:22" x14ac:dyDescent="0.35">
      <c r="V46119" s="17"/>
    </row>
    <row r="46120" spans="22:22" x14ac:dyDescent="0.35">
      <c r="V46120" s="17"/>
    </row>
    <row r="46121" spans="22:22" x14ac:dyDescent="0.35">
      <c r="V46121" s="17"/>
    </row>
    <row r="46122" spans="22:22" x14ac:dyDescent="0.35">
      <c r="V46122" s="17"/>
    </row>
    <row r="46123" spans="22:22" x14ac:dyDescent="0.35">
      <c r="V46123" s="17"/>
    </row>
    <row r="46124" spans="22:22" x14ac:dyDescent="0.35">
      <c r="V46124" s="17"/>
    </row>
    <row r="46125" spans="22:22" x14ac:dyDescent="0.35">
      <c r="V46125" s="17"/>
    </row>
    <row r="46126" spans="22:22" x14ac:dyDescent="0.35">
      <c r="V46126" s="17"/>
    </row>
    <row r="46127" spans="22:22" x14ac:dyDescent="0.35">
      <c r="V46127" s="17"/>
    </row>
    <row r="46128" spans="22:22" x14ac:dyDescent="0.35">
      <c r="V46128" s="17"/>
    </row>
    <row r="46129" spans="22:22" x14ac:dyDescent="0.35">
      <c r="V46129" s="17"/>
    </row>
    <row r="46130" spans="22:22" x14ac:dyDescent="0.35">
      <c r="V46130" s="17"/>
    </row>
    <row r="46131" spans="22:22" x14ac:dyDescent="0.35">
      <c r="V46131" s="17"/>
    </row>
    <row r="46132" spans="22:22" x14ac:dyDescent="0.35">
      <c r="V46132" s="17"/>
    </row>
    <row r="46133" spans="22:22" x14ac:dyDescent="0.35">
      <c r="V46133" s="17"/>
    </row>
    <row r="46134" spans="22:22" x14ac:dyDescent="0.35">
      <c r="V46134" s="17"/>
    </row>
    <row r="46135" spans="22:22" x14ac:dyDescent="0.35">
      <c r="V46135" s="17"/>
    </row>
    <row r="46136" spans="22:22" x14ac:dyDescent="0.35">
      <c r="V46136" s="17"/>
    </row>
    <row r="46137" spans="22:22" x14ac:dyDescent="0.35">
      <c r="V46137" s="17"/>
    </row>
    <row r="46138" spans="22:22" x14ac:dyDescent="0.35">
      <c r="V46138" s="17"/>
    </row>
    <row r="46139" spans="22:22" x14ac:dyDescent="0.35">
      <c r="V46139" s="17"/>
    </row>
    <row r="46140" spans="22:22" x14ac:dyDescent="0.35">
      <c r="V46140" s="17"/>
    </row>
    <row r="46141" spans="22:22" x14ac:dyDescent="0.35">
      <c r="V46141" s="17"/>
    </row>
    <row r="46142" spans="22:22" x14ac:dyDescent="0.35">
      <c r="V46142" s="17"/>
    </row>
    <row r="46143" spans="22:22" x14ac:dyDescent="0.35">
      <c r="V46143" s="17"/>
    </row>
    <row r="46144" spans="22:22" x14ac:dyDescent="0.35">
      <c r="V46144" s="17"/>
    </row>
    <row r="46145" spans="22:22" x14ac:dyDescent="0.35">
      <c r="V46145" s="17"/>
    </row>
    <row r="46146" spans="22:22" x14ac:dyDescent="0.35">
      <c r="V46146" s="17"/>
    </row>
    <row r="46147" spans="22:22" x14ac:dyDescent="0.35">
      <c r="V46147" s="17"/>
    </row>
    <row r="46148" spans="22:22" x14ac:dyDescent="0.35">
      <c r="V46148" s="17"/>
    </row>
    <row r="46149" spans="22:22" x14ac:dyDescent="0.35">
      <c r="V46149" s="17"/>
    </row>
    <row r="46150" spans="22:22" x14ac:dyDescent="0.35">
      <c r="V46150" s="17"/>
    </row>
    <row r="46151" spans="22:22" x14ac:dyDescent="0.35">
      <c r="V46151" s="17"/>
    </row>
    <row r="46152" spans="22:22" x14ac:dyDescent="0.35">
      <c r="V46152" s="17"/>
    </row>
    <row r="46153" spans="22:22" x14ac:dyDescent="0.35">
      <c r="V46153" s="17"/>
    </row>
    <row r="46154" spans="22:22" x14ac:dyDescent="0.35">
      <c r="V46154" s="17"/>
    </row>
    <row r="46155" spans="22:22" x14ac:dyDescent="0.35">
      <c r="V46155" s="17"/>
    </row>
    <row r="46156" spans="22:22" x14ac:dyDescent="0.35">
      <c r="V46156" s="17"/>
    </row>
    <row r="46157" spans="22:22" x14ac:dyDescent="0.35">
      <c r="V46157" s="17"/>
    </row>
    <row r="46158" spans="22:22" x14ac:dyDescent="0.35">
      <c r="V46158" s="17"/>
    </row>
    <row r="46159" spans="22:22" x14ac:dyDescent="0.35">
      <c r="V46159" s="17"/>
    </row>
    <row r="46160" spans="22:22" x14ac:dyDescent="0.35">
      <c r="V46160" s="17"/>
    </row>
    <row r="46161" spans="22:22" x14ac:dyDescent="0.35">
      <c r="V46161" s="17"/>
    </row>
    <row r="46162" spans="22:22" x14ac:dyDescent="0.35">
      <c r="V46162" s="17"/>
    </row>
    <row r="46163" spans="22:22" x14ac:dyDescent="0.35">
      <c r="V46163" s="17"/>
    </row>
    <row r="46164" spans="22:22" x14ac:dyDescent="0.35">
      <c r="V46164" s="17"/>
    </row>
    <row r="46165" spans="22:22" x14ac:dyDescent="0.35">
      <c r="V46165" s="17"/>
    </row>
    <row r="46166" spans="22:22" x14ac:dyDescent="0.35">
      <c r="V46166" s="17"/>
    </row>
    <row r="46167" spans="22:22" x14ac:dyDescent="0.35">
      <c r="V46167" s="17"/>
    </row>
    <row r="46168" spans="22:22" x14ac:dyDescent="0.35">
      <c r="V46168" s="17"/>
    </row>
    <row r="46169" spans="22:22" x14ac:dyDescent="0.35">
      <c r="V46169" s="17"/>
    </row>
    <row r="46170" spans="22:22" x14ac:dyDescent="0.35">
      <c r="V46170" s="17"/>
    </row>
    <row r="46171" spans="22:22" x14ac:dyDescent="0.35">
      <c r="V46171" s="17"/>
    </row>
    <row r="46172" spans="22:22" x14ac:dyDescent="0.35">
      <c r="V46172" s="17"/>
    </row>
    <row r="46173" spans="22:22" x14ac:dyDescent="0.35">
      <c r="V46173" s="17"/>
    </row>
    <row r="46174" spans="22:22" x14ac:dyDescent="0.35">
      <c r="V46174" s="17"/>
    </row>
    <row r="46175" spans="22:22" x14ac:dyDescent="0.35">
      <c r="V46175" s="17"/>
    </row>
    <row r="46176" spans="22:22" x14ac:dyDescent="0.35">
      <c r="V46176" s="17"/>
    </row>
    <row r="46177" spans="22:22" x14ac:dyDescent="0.35">
      <c r="V46177" s="17"/>
    </row>
    <row r="46178" spans="22:22" x14ac:dyDescent="0.35">
      <c r="V46178" s="17"/>
    </row>
    <row r="46179" spans="22:22" x14ac:dyDescent="0.35">
      <c r="V46179" s="17"/>
    </row>
    <row r="46180" spans="22:22" x14ac:dyDescent="0.35">
      <c r="V46180" s="17"/>
    </row>
    <row r="46181" spans="22:22" x14ac:dyDescent="0.35">
      <c r="V46181" s="17"/>
    </row>
    <row r="46182" spans="22:22" x14ac:dyDescent="0.35">
      <c r="V46182" s="17"/>
    </row>
    <row r="46183" spans="22:22" x14ac:dyDescent="0.35">
      <c r="V46183" s="17"/>
    </row>
    <row r="46184" spans="22:22" x14ac:dyDescent="0.35">
      <c r="V46184" s="17"/>
    </row>
    <row r="46185" spans="22:22" x14ac:dyDescent="0.35">
      <c r="V46185" s="17"/>
    </row>
    <row r="46186" spans="22:22" x14ac:dyDescent="0.35">
      <c r="V46186" s="17"/>
    </row>
    <row r="46187" spans="22:22" x14ac:dyDescent="0.35">
      <c r="V46187" s="17"/>
    </row>
    <row r="46188" spans="22:22" x14ac:dyDescent="0.35">
      <c r="V46188" s="17"/>
    </row>
    <row r="46189" spans="22:22" x14ac:dyDescent="0.35">
      <c r="V46189" s="17"/>
    </row>
    <row r="46190" spans="22:22" x14ac:dyDescent="0.35">
      <c r="V46190" s="17"/>
    </row>
    <row r="46191" spans="22:22" x14ac:dyDescent="0.35">
      <c r="V46191" s="17"/>
    </row>
    <row r="46192" spans="22:22" x14ac:dyDescent="0.35">
      <c r="V46192" s="17"/>
    </row>
    <row r="46193" spans="22:22" x14ac:dyDescent="0.35">
      <c r="V46193" s="17"/>
    </row>
    <row r="46194" spans="22:22" x14ac:dyDescent="0.35">
      <c r="V46194" s="17"/>
    </row>
    <row r="46195" spans="22:22" x14ac:dyDescent="0.35">
      <c r="V46195" s="17"/>
    </row>
    <row r="46196" spans="22:22" x14ac:dyDescent="0.35">
      <c r="V46196" s="17"/>
    </row>
    <row r="46197" spans="22:22" x14ac:dyDescent="0.35">
      <c r="V46197" s="17"/>
    </row>
    <row r="46198" spans="22:22" x14ac:dyDescent="0.35">
      <c r="V46198" s="17"/>
    </row>
    <row r="46199" spans="22:22" x14ac:dyDescent="0.35">
      <c r="V46199" s="17"/>
    </row>
    <row r="46200" spans="22:22" x14ac:dyDescent="0.35">
      <c r="V46200" s="17"/>
    </row>
    <row r="46201" spans="22:22" x14ac:dyDescent="0.35">
      <c r="V46201" s="17"/>
    </row>
    <row r="46202" spans="22:22" x14ac:dyDescent="0.35">
      <c r="V46202" s="17"/>
    </row>
    <row r="46203" spans="22:22" x14ac:dyDescent="0.35">
      <c r="V46203" s="17"/>
    </row>
    <row r="46204" spans="22:22" x14ac:dyDescent="0.35">
      <c r="V46204" s="17"/>
    </row>
    <row r="46205" spans="22:22" x14ac:dyDescent="0.35">
      <c r="V46205" s="17"/>
    </row>
    <row r="46206" spans="22:22" x14ac:dyDescent="0.35">
      <c r="V46206" s="17"/>
    </row>
    <row r="46207" spans="22:22" x14ac:dyDescent="0.35">
      <c r="V46207" s="17"/>
    </row>
    <row r="46208" spans="22:22" x14ac:dyDescent="0.35">
      <c r="V46208" s="17"/>
    </row>
    <row r="46209" spans="22:22" x14ac:dyDescent="0.35">
      <c r="V46209" s="17"/>
    </row>
    <row r="46210" spans="22:22" x14ac:dyDescent="0.35">
      <c r="V46210" s="17"/>
    </row>
    <row r="46211" spans="22:22" x14ac:dyDescent="0.35">
      <c r="V46211" s="17"/>
    </row>
    <row r="46212" spans="22:22" x14ac:dyDescent="0.35">
      <c r="V46212" s="17"/>
    </row>
    <row r="46213" spans="22:22" x14ac:dyDescent="0.35">
      <c r="V46213" s="17"/>
    </row>
    <row r="46214" spans="22:22" x14ac:dyDescent="0.35">
      <c r="V46214" s="17"/>
    </row>
    <row r="46215" spans="22:22" x14ac:dyDescent="0.35">
      <c r="V46215" s="17"/>
    </row>
    <row r="46216" spans="22:22" x14ac:dyDescent="0.35">
      <c r="V46216" s="17"/>
    </row>
    <row r="46217" spans="22:22" x14ac:dyDescent="0.35">
      <c r="V46217" s="17"/>
    </row>
    <row r="46218" spans="22:22" x14ac:dyDescent="0.35">
      <c r="V46218" s="17"/>
    </row>
    <row r="46219" spans="22:22" x14ac:dyDescent="0.35">
      <c r="V46219" s="17"/>
    </row>
    <row r="46220" spans="22:22" x14ac:dyDescent="0.35">
      <c r="V46220" s="17"/>
    </row>
    <row r="46221" spans="22:22" x14ac:dyDescent="0.35">
      <c r="V46221" s="17"/>
    </row>
    <row r="46222" spans="22:22" x14ac:dyDescent="0.35">
      <c r="V46222" s="17"/>
    </row>
    <row r="46223" spans="22:22" x14ac:dyDescent="0.35">
      <c r="V46223" s="17"/>
    </row>
    <row r="46224" spans="22:22" x14ac:dyDescent="0.35">
      <c r="V46224" s="17"/>
    </row>
    <row r="46225" spans="22:22" x14ac:dyDescent="0.35">
      <c r="V46225" s="17"/>
    </row>
    <row r="46226" spans="22:22" x14ac:dyDescent="0.35">
      <c r="V46226" s="17"/>
    </row>
    <row r="46227" spans="22:22" x14ac:dyDescent="0.35">
      <c r="V46227" s="17"/>
    </row>
    <row r="46228" spans="22:22" x14ac:dyDescent="0.35">
      <c r="V46228" s="17"/>
    </row>
    <row r="46229" spans="22:22" x14ac:dyDescent="0.35">
      <c r="V46229" s="17"/>
    </row>
    <row r="46230" spans="22:22" x14ac:dyDescent="0.35">
      <c r="V46230" s="17"/>
    </row>
    <row r="46231" spans="22:22" x14ac:dyDescent="0.35">
      <c r="V46231" s="17"/>
    </row>
    <row r="46232" spans="22:22" x14ac:dyDescent="0.35">
      <c r="V46232" s="17"/>
    </row>
    <row r="46233" spans="22:22" x14ac:dyDescent="0.35">
      <c r="V46233" s="17"/>
    </row>
    <row r="46234" spans="22:22" x14ac:dyDescent="0.35">
      <c r="V46234" s="17"/>
    </row>
    <row r="46235" spans="22:22" x14ac:dyDescent="0.35">
      <c r="V46235" s="17"/>
    </row>
    <row r="46236" spans="22:22" x14ac:dyDescent="0.35">
      <c r="V46236" s="17"/>
    </row>
    <row r="46237" spans="22:22" x14ac:dyDescent="0.35">
      <c r="V46237" s="17"/>
    </row>
    <row r="46238" spans="22:22" x14ac:dyDescent="0.35">
      <c r="V46238" s="17"/>
    </row>
    <row r="46239" spans="22:22" x14ac:dyDescent="0.35">
      <c r="V46239" s="17"/>
    </row>
    <row r="46240" spans="22:22" x14ac:dyDescent="0.35">
      <c r="V46240" s="17"/>
    </row>
    <row r="46241" spans="22:22" x14ac:dyDescent="0.35">
      <c r="V46241" s="17"/>
    </row>
    <row r="46242" spans="22:22" x14ac:dyDescent="0.35">
      <c r="V46242" s="17"/>
    </row>
    <row r="46243" spans="22:22" x14ac:dyDescent="0.35">
      <c r="V46243" s="17"/>
    </row>
    <row r="46244" spans="22:22" x14ac:dyDescent="0.35">
      <c r="V46244" s="17"/>
    </row>
    <row r="46245" spans="22:22" x14ac:dyDescent="0.35">
      <c r="V46245" s="17"/>
    </row>
    <row r="46246" spans="22:22" x14ac:dyDescent="0.35">
      <c r="V46246" s="17"/>
    </row>
    <row r="46247" spans="22:22" x14ac:dyDescent="0.35">
      <c r="V46247" s="17"/>
    </row>
    <row r="46248" spans="22:22" x14ac:dyDescent="0.35">
      <c r="V46248" s="17"/>
    </row>
    <row r="46249" spans="22:22" x14ac:dyDescent="0.35">
      <c r="V46249" s="17"/>
    </row>
    <row r="46250" spans="22:22" x14ac:dyDescent="0.35">
      <c r="V46250" s="17"/>
    </row>
    <row r="46251" spans="22:22" x14ac:dyDescent="0.35">
      <c r="V46251" s="17"/>
    </row>
    <row r="46252" spans="22:22" x14ac:dyDescent="0.35">
      <c r="V46252" s="17"/>
    </row>
    <row r="46253" spans="22:22" x14ac:dyDescent="0.35">
      <c r="V46253" s="17"/>
    </row>
    <row r="46254" spans="22:22" x14ac:dyDescent="0.35">
      <c r="V46254" s="17"/>
    </row>
    <row r="46255" spans="22:22" x14ac:dyDescent="0.35">
      <c r="V46255" s="17"/>
    </row>
    <row r="46256" spans="22:22" x14ac:dyDescent="0.35">
      <c r="V46256" s="17"/>
    </row>
    <row r="46257" spans="22:22" x14ac:dyDescent="0.35">
      <c r="V46257" s="17"/>
    </row>
    <row r="46258" spans="22:22" x14ac:dyDescent="0.35">
      <c r="V46258" s="17"/>
    </row>
    <row r="46259" spans="22:22" x14ac:dyDescent="0.35">
      <c r="V46259" s="17"/>
    </row>
    <row r="46260" spans="22:22" x14ac:dyDescent="0.35">
      <c r="V46260" s="17"/>
    </row>
    <row r="46261" spans="22:22" x14ac:dyDescent="0.35">
      <c r="V46261" s="17"/>
    </row>
    <row r="46262" spans="22:22" x14ac:dyDescent="0.35">
      <c r="V46262" s="17"/>
    </row>
    <row r="46263" spans="22:22" x14ac:dyDescent="0.35">
      <c r="V46263" s="17"/>
    </row>
    <row r="46264" spans="22:22" x14ac:dyDescent="0.35">
      <c r="V46264" s="17"/>
    </row>
    <row r="46265" spans="22:22" x14ac:dyDescent="0.35">
      <c r="V46265" s="17"/>
    </row>
    <row r="46266" spans="22:22" x14ac:dyDescent="0.35">
      <c r="V46266" s="17"/>
    </row>
    <row r="46267" spans="22:22" x14ac:dyDescent="0.35">
      <c r="V46267" s="17"/>
    </row>
    <row r="46268" spans="22:22" x14ac:dyDescent="0.35">
      <c r="V46268" s="17"/>
    </row>
    <row r="46269" spans="22:22" x14ac:dyDescent="0.35">
      <c r="V46269" s="17"/>
    </row>
    <row r="46270" spans="22:22" x14ac:dyDescent="0.35">
      <c r="V46270" s="17"/>
    </row>
    <row r="46271" spans="22:22" x14ac:dyDescent="0.35">
      <c r="V46271" s="17"/>
    </row>
    <row r="46272" spans="22:22" x14ac:dyDescent="0.35">
      <c r="V46272" s="17"/>
    </row>
    <row r="46273" spans="22:22" x14ac:dyDescent="0.35">
      <c r="V46273" s="17"/>
    </row>
    <row r="46274" spans="22:22" x14ac:dyDescent="0.35">
      <c r="V46274" s="17"/>
    </row>
    <row r="46275" spans="22:22" x14ac:dyDescent="0.35">
      <c r="V46275" s="17"/>
    </row>
    <row r="46276" spans="22:22" x14ac:dyDescent="0.35">
      <c r="V46276" s="17"/>
    </row>
    <row r="46277" spans="22:22" x14ac:dyDescent="0.35">
      <c r="V46277" s="17"/>
    </row>
    <row r="46278" spans="22:22" x14ac:dyDescent="0.35">
      <c r="V46278" s="17"/>
    </row>
    <row r="46279" spans="22:22" x14ac:dyDescent="0.35">
      <c r="V46279" s="17"/>
    </row>
    <row r="46280" spans="22:22" x14ac:dyDescent="0.35">
      <c r="V46280" s="17"/>
    </row>
    <row r="46281" spans="22:22" x14ac:dyDescent="0.35">
      <c r="V46281" s="17"/>
    </row>
    <row r="46282" spans="22:22" x14ac:dyDescent="0.35">
      <c r="V46282" s="17"/>
    </row>
    <row r="46283" spans="22:22" x14ac:dyDescent="0.35">
      <c r="V46283" s="17"/>
    </row>
    <row r="46284" spans="22:22" x14ac:dyDescent="0.35">
      <c r="V46284" s="17"/>
    </row>
    <row r="46285" spans="22:22" x14ac:dyDescent="0.35">
      <c r="V46285" s="17"/>
    </row>
    <row r="46286" spans="22:22" x14ac:dyDescent="0.35">
      <c r="V46286" s="17"/>
    </row>
    <row r="46287" spans="22:22" x14ac:dyDescent="0.35">
      <c r="V46287" s="17"/>
    </row>
    <row r="46288" spans="22:22" x14ac:dyDescent="0.35">
      <c r="V46288" s="17"/>
    </row>
    <row r="46289" spans="22:22" x14ac:dyDescent="0.35">
      <c r="V46289" s="17"/>
    </row>
    <row r="46290" spans="22:22" x14ac:dyDescent="0.35">
      <c r="V46290" s="17"/>
    </row>
    <row r="46291" spans="22:22" x14ac:dyDescent="0.35">
      <c r="V46291" s="17"/>
    </row>
    <row r="46292" spans="22:22" x14ac:dyDescent="0.35">
      <c r="V46292" s="17"/>
    </row>
    <row r="46293" spans="22:22" x14ac:dyDescent="0.35">
      <c r="V46293" s="17"/>
    </row>
    <row r="46294" spans="22:22" x14ac:dyDescent="0.35">
      <c r="V46294" s="17"/>
    </row>
    <row r="46295" spans="22:22" x14ac:dyDescent="0.35">
      <c r="V46295" s="17"/>
    </row>
    <row r="46296" spans="22:22" x14ac:dyDescent="0.35">
      <c r="V46296" s="17"/>
    </row>
    <row r="46297" spans="22:22" x14ac:dyDescent="0.35">
      <c r="V46297" s="17"/>
    </row>
    <row r="46298" spans="22:22" x14ac:dyDescent="0.35">
      <c r="V46298" s="17"/>
    </row>
    <row r="46299" spans="22:22" x14ac:dyDescent="0.35">
      <c r="V46299" s="17"/>
    </row>
    <row r="46300" spans="22:22" x14ac:dyDescent="0.35">
      <c r="V46300" s="17"/>
    </row>
    <row r="46301" spans="22:22" x14ac:dyDescent="0.35">
      <c r="V46301" s="17"/>
    </row>
    <row r="46302" spans="22:22" x14ac:dyDescent="0.35">
      <c r="V46302" s="17"/>
    </row>
    <row r="46303" spans="22:22" x14ac:dyDescent="0.35">
      <c r="V46303" s="17"/>
    </row>
    <row r="46304" spans="22:22" x14ac:dyDescent="0.35">
      <c r="V46304" s="17"/>
    </row>
    <row r="46305" spans="22:22" x14ac:dyDescent="0.35">
      <c r="V46305" s="17"/>
    </row>
    <row r="46306" spans="22:22" x14ac:dyDescent="0.35">
      <c r="V46306" s="17"/>
    </row>
    <row r="46307" spans="22:22" x14ac:dyDescent="0.35">
      <c r="V46307" s="17"/>
    </row>
    <row r="46308" spans="22:22" x14ac:dyDescent="0.35">
      <c r="V46308" s="17"/>
    </row>
    <row r="46309" spans="22:22" x14ac:dyDescent="0.35">
      <c r="V46309" s="17"/>
    </row>
    <row r="46310" spans="22:22" x14ac:dyDescent="0.35">
      <c r="V46310" s="17"/>
    </row>
    <row r="46311" spans="22:22" x14ac:dyDescent="0.35">
      <c r="V46311" s="17"/>
    </row>
    <row r="46312" spans="22:22" x14ac:dyDescent="0.35">
      <c r="V46312" s="17"/>
    </row>
    <row r="46313" spans="22:22" x14ac:dyDescent="0.35">
      <c r="V46313" s="17"/>
    </row>
    <row r="46314" spans="22:22" x14ac:dyDescent="0.35">
      <c r="V46314" s="17"/>
    </row>
    <row r="46315" spans="22:22" x14ac:dyDescent="0.35">
      <c r="V46315" s="17"/>
    </row>
    <row r="46316" spans="22:22" x14ac:dyDescent="0.35">
      <c r="V46316" s="17"/>
    </row>
    <row r="46317" spans="22:22" x14ac:dyDescent="0.35">
      <c r="V46317" s="17"/>
    </row>
    <row r="46318" spans="22:22" x14ac:dyDescent="0.35">
      <c r="V46318" s="17"/>
    </row>
    <row r="46319" spans="22:22" x14ac:dyDescent="0.35">
      <c r="V46319" s="17"/>
    </row>
    <row r="46320" spans="22:22" x14ac:dyDescent="0.35">
      <c r="V46320" s="17"/>
    </row>
    <row r="46321" spans="22:22" x14ac:dyDescent="0.35">
      <c r="V46321" s="17"/>
    </row>
    <row r="46322" spans="22:22" x14ac:dyDescent="0.35">
      <c r="V46322" s="17"/>
    </row>
    <row r="46323" spans="22:22" x14ac:dyDescent="0.35">
      <c r="V46323" s="17"/>
    </row>
    <row r="46324" spans="22:22" x14ac:dyDescent="0.35">
      <c r="V46324" s="17"/>
    </row>
    <row r="46325" spans="22:22" x14ac:dyDescent="0.35">
      <c r="V46325" s="17"/>
    </row>
    <row r="46326" spans="22:22" x14ac:dyDescent="0.35">
      <c r="V46326" s="17"/>
    </row>
    <row r="46327" spans="22:22" x14ac:dyDescent="0.35">
      <c r="V46327" s="17"/>
    </row>
    <row r="46328" spans="22:22" x14ac:dyDescent="0.35">
      <c r="V46328" s="17"/>
    </row>
    <row r="46329" spans="22:22" x14ac:dyDescent="0.35">
      <c r="V46329" s="17"/>
    </row>
    <row r="46330" spans="22:22" x14ac:dyDescent="0.35">
      <c r="V46330" s="17"/>
    </row>
    <row r="46331" spans="22:22" x14ac:dyDescent="0.35">
      <c r="V46331" s="17"/>
    </row>
    <row r="46332" spans="22:22" x14ac:dyDescent="0.35">
      <c r="V46332" s="17"/>
    </row>
    <row r="46333" spans="22:22" x14ac:dyDescent="0.35">
      <c r="V46333" s="17"/>
    </row>
    <row r="46334" spans="22:22" x14ac:dyDescent="0.35">
      <c r="V46334" s="17"/>
    </row>
    <row r="46335" spans="22:22" x14ac:dyDescent="0.35">
      <c r="V46335" s="17"/>
    </row>
    <row r="46336" spans="22:22" x14ac:dyDescent="0.35">
      <c r="V46336" s="17"/>
    </row>
    <row r="46337" spans="22:22" x14ac:dyDescent="0.35">
      <c r="V46337" s="17"/>
    </row>
    <row r="46338" spans="22:22" x14ac:dyDescent="0.35">
      <c r="V46338" s="17"/>
    </row>
    <row r="46339" spans="22:22" x14ac:dyDescent="0.35">
      <c r="V46339" s="17"/>
    </row>
    <row r="46340" spans="22:22" x14ac:dyDescent="0.35">
      <c r="V46340" s="17"/>
    </row>
    <row r="46341" spans="22:22" x14ac:dyDescent="0.35">
      <c r="V46341" s="17"/>
    </row>
    <row r="46342" spans="22:22" x14ac:dyDescent="0.35">
      <c r="V46342" s="17"/>
    </row>
    <row r="46343" spans="22:22" x14ac:dyDescent="0.35">
      <c r="V46343" s="17"/>
    </row>
    <row r="46344" spans="22:22" x14ac:dyDescent="0.35">
      <c r="V46344" s="17"/>
    </row>
    <row r="46345" spans="22:22" x14ac:dyDescent="0.35">
      <c r="V46345" s="17"/>
    </row>
    <row r="46346" spans="22:22" x14ac:dyDescent="0.35">
      <c r="V46346" s="17"/>
    </row>
    <row r="46347" spans="22:22" x14ac:dyDescent="0.35">
      <c r="V46347" s="17"/>
    </row>
    <row r="46348" spans="22:22" x14ac:dyDescent="0.35">
      <c r="V46348" s="17"/>
    </row>
    <row r="46349" spans="22:22" x14ac:dyDescent="0.35">
      <c r="V46349" s="17"/>
    </row>
    <row r="46350" spans="22:22" x14ac:dyDescent="0.35">
      <c r="V46350" s="17"/>
    </row>
    <row r="46351" spans="22:22" x14ac:dyDescent="0.35">
      <c r="V46351" s="17"/>
    </row>
    <row r="46352" spans="22:22" x14ac:dyDescent="0.35">
      <c r="V46352" s="17"/>
    </row>
    <row r="46353" spans="22:22" x14ac:dyDescent="0.35">
      <c r="V46353" s="17"/>
    </row>
    <row r="46354" spans="22:22" x14ac:dyDescent="0.35">
      <c r="V46354" s="17"/>
    </row>
    <row r="46355" spans="22:22" x14ac:dyDescent="0.35">
      <c r="V46355" s="17"/>
    </row>
    <row r="46356" spans="22:22" x14ac:dyDescent="0.35">
      <c r="V46356" s="17"/>
    </row>
    <row r="46357" spans="22:22" x14ac:dyDescent="0.35">
      <c r="V46357" s="17"/>
    </row>
    <row r="46358" spans="22:22" x14ac:dyDescent="0.35">
      <c r="V46358" s="17"/>
    </row>
    <row r="46359" spans="22:22" x14ac:dyDescent="0.35">
      <c r="V46359" s="17"/>
    </row>
    <row r="46360" spans="22:22" x14ac:dyDescent="0.35">
      <c r="V46360" s="17"/>
    </row>
    <row r="46361" spans="22:22" x14ac:dyDescent="0.35">
      <c r="V46361" s="17"/>
    </row>
    <row r="46362" spans="22:22" x14ac:dyDescent="0.35">
      <c r="V46362" s="17"/>
    </row>
    <row r="46363" spans="22:22" x14ac:dyDescent="0.35">
      <c r="V46363" s="17"/>
    </row>
    <row r="46364" spans="22:22" x14ac:dyDescent="0.35">
      <c r="V46364" s="17"/>
    </row>
    <row r="46365" spans="22:22" x14ac:dyDescent="0.35">
      <c r="V46365" s="17"/>
    </row>
    <row r="46366" spans="22:22" x14ac:dyDescent="0.35">
      <c r="V46366" s="17"/>
    </row>
    <row r="46367" spans="22:22" x14ac:dyDescent="0.35">
      <c r="V46367" s="17"/>
    </row>
    <row r="46368" spans="22:22" x14ac:dyDescent="0.35">
      <c r="V46368" s="17"/>
    </row>
    <row r="46369" spans="22:22" x14ac:dyDescent="0.35">
      <c r="V46369" s="17"/>
    </row>
    <row r="46370" spans="22:22" x14ac:dyDescent="0.35">
      <c r="V46370" s="17"/>
    </row>
    <row r="46371" spans="22:22" x14ac:dyDescent="0.35">
      <c r="V46371" s="17"/>
    </row>
    <row r="46372" spans="22:22" x14ac:dyDescent="0.35">
      <c r="V46372" s="17"/>
    </row>
    <row r="46373" spans="22:22" x14ac:dyDescent="0.35">
      <c r="V46373" s="17"/>
    </row>
    <row r="46374" spans="22:22" x14ac:dyDescent="0.35">
      <c r="V46374" s="17"/>
    </row>
    <row r="46375" spans="22:22" x14ac:dyDescent="0.35">
      <c r="V46375" s="17"/>
    </row>
    <row r="46376" spans="22:22" x14ac:dyDescent="0.35">
      <c r="V46376" s="17"/>
    </row>
    <row r="46377" spans="22:22" x14ac:dyDescent="0.35">
      <c r="V46377" s="17"/>
    </row>
    <row r="46378" spans="22:22" x14ac:dyDescent="0.35">
      <c r="V46378" s="17"/>
    </row>
    <row r="46379" spans="22:22" x14ac:dyDescent="0.35">
      <c r="V46379" s="17"/>
    </row>
    <row r="46380" spans="22:22" x14ac:dyDescent="0.35">
      <c r="V46380" s="17"/>
    </row>
    <row r="46381" spans="22:22" x14ac:dyDescent="0.35">
      <c r="V46381" s="17"/>
    </row>
    <row r="46382" spans="22:22" x14ac:dyDescent="0.35">
      <c r="V46382" s="17"/>
    </row>
    <row r="46383" spans="22:22" x14ac:dyDescent="0.35">
      <c r="V46383" s="17"/>
    </row>
    <row r="46384" spans="22:22" x14ac:dyDescent="0.35">
      <c r="V46384" s="17"/>
    </row>
    <row r="46385" spans="22:22" x14ac:dyDescent="0.35">
      <c r="V46385" s="17"/>
    </row>
    <row r="46386" spans="22:22" x14ac:dyDescent="0.35">
      <c r="V46386" s="17"/>
    </row>
    <row r="46387" spans="22:22" x14ac:dyDescent="0.35">
      <c r="V46387" s="17"/>
    </row>
    <row r="46388" spans="22:22" x14ac:dyDescent="0.35">
      <c r="V46388" s="17"/>
    </row>
    <row r="46389" spans="22:22" x14ac:dyDescent="0.35">
      <c r="V46389" s="17"/>
    </row>
    <row r="46390" spans="22:22" x14ac:dyDescent="0.35">
      <c r="V46390" s="17"/>
    </row>
    <row r="46391" spans="22:22" x14ac:dyDescent="0.35">
      <c r="V46391" s="17"/>
    </row>
    <row r="46392" spans="22:22" x14ac:dyDescent="0.35">
      <c r="V46392" s="17"/>
    </row>
    <row r="46393" spans="22:22" x14ac:dyDescent="0.35">
      <c r="V46393" s="17"/>
    </row>
    <row r="46394" spans="22:22" x14ac:dyDescent="0.35">
      <c r="V46394" s="17"/>
    </row>
    <row r="46395" spans="22:22" x14ac:dyDescent="0.35">
      <c r="V46395" s="17"/>
    </row>
    <row r="46396" spans="22:22" x14ac:dyDescent="0.35">
      <c r="V46396" s="17"/>
    </row>
    <row r="46397" spans="22:22" x14ac:dyDescent="0.35">
      <c r="V46397" s="17"/>
    </row>
    <row r="46398" spans="22:22" x14ac:dyDescent="0.35">
      <c r="V46398" s="17"/>
    </row>
    <row r="46399" spans="22:22" x14ac:dyDescent="0.35">
      <c r="V46399" s="17"/>
    </row>
    <row r="46400" spans="22:22" x14ac:dyDescent="0.35">
      <c r="V46400" s="17"/>
    </row>
    <row r="46401" spans="22:22" x14ac:dyDescent="0.35">
      <c r="V46401" s="17"/>
    </row>
    <row r="46402" spans="22:22" x14ac:dyDescent="0.35">
      <c r="V46402" s="17"/>
    </row>
    <row r="46403" spans="22:22" x14ac:dyDescent="0.35">
      <c r="V46403" s="17"/>
    </row>
    <row r="46404" spans="22:22" x14ac:dyDescent="0.35">
      <c r="V46404" s="17"/>
    </row>
    <row r="46405" spans="22:22" x14ac:dyDescent="0.35">
      <c r="V46405" s="17"/>
    </row>
    <row r="46406" spans="22:22" x14ac:dyDescent="0.35">
      <c r="V46406" s="17"/>
    </row>
    <row r="46407" spans="22:22" x14ac:dyDescent="0.35">
      <c r="V46407" s="17"/>
    </row>
    <row r="46408" spans="22:22" x14ac:dyDescent="0.35">
      <c r="V46408" s="17"/>
    </row>
    <row r="46409" spans="22:22" x14ac:dyDescent="0.35">
      <c r="V46409" s="17"/>
    </row>
    <row r="46410" spans="22:22" x14ac:dyDescent="0.35">
      <c r="V46410" s="17"/>
    </row>
    <row r="46411" spans="22:22" x14ac:dyDescent="0.35">
      <c r="V46411" s="17"/>
    </row>
    <row r="46412" spans="22:22" x14ac:dyDescent="0.35">
      <c r="V46412" s="17"/>
    </row>
    <row r="46413" spans="22:22" x14ac:dyDescent="0.35">
      <c r="V46413" s="17"/>
    </row>
    <row r="46414" spans="22:22" x14ac:dyDescent="0.35">
      <c r="V46414" s="17"/>
    </row>
    <row r="46415" spans="22:22" x14ac:dyDescent="0.35">
      <c r="V46415" s="17"/>
    </row>
    <row r="46416" spans="22:22" x14ac:dyDescent="0.35">
      <c r="V46416" s="17"/>
    </row>
    <row r="46417" spans="22:22" x14ac:dyDescent="0.35">
      <c r="V46417" s="17"/>
    </row>
    <row r="46418" spans="22:22" x14ac:dyDescent="0.35">
      <c r="V46418" s="17"/>
    </row>
    <row r="46419" spans="22:22" x14ac:dyDescent="0.35">
      <c r="V46419" s="17"/>
    </row>
    <row r="46420" spans="22:22" x14ac:dyDescent="0.35">
      <c r="V46420" s="17"/>
    </row>
    <row r="46421" spans="22:22" x14ac:dyDescent="0.35">
      <c r="V46421" s="17"/>
    </row>
    <row r="46422" spans="22:22" x14ac:dyDescent="0.35">
      <c r="V46422" s="17"/>
    </row>
    <row r="46423" spans="22:22" x14ac:dyDescent="0.35">
      <c r="V46423" s="17"/>
    </row>
    <row r="46424" spans="22:22" x14ac:dyDescent="0.35">
      <c r="V46424" s="17"/>
    </row>
    <row r="46425" spans="22:22" x14ac:dyDescent="0.35">
      <c r="V46425" s="17"/>
    </row>
    <row r="46426" spans="22:22" x14ac:dyDescent="0.35">
      <c r="V46426" s="17"/>
    </row>
    <row r="46427" spans="22:22" x14ac:dyDescent="0.35">
      <c r="V46427" s="17"/>
    </row>
    <row r="46428" spans="22:22" x14ac:dyDescent="0.35">
      <c r="V46428" s="17"/>
    </row>
    <row r="46429" spans="22:22" x14ac:dyDescent="0.35">
      <c r="V46429" s="17"/>
    </row>
    <row r="46430" spans="22:22" x14ac:dyDescent="0.35">
      <c r="V46430" s="17"/>
    </row>
    <row r="46431" spans="22:22" x14ac:dyDescent="0.35">
      <c r="V46431" s="17"/>
    </row>
    <row r="46432" spans="22:22" x14ac:dyDescent="0.35">
      <c r="V46432" s="17"/>
    </row>
    <row r="46433" spans="22:22" x14ac:dyDescent="0.35">
      <c r="V46433" s="17"/>
    </row>
    <row r="46434" spans="22:22" x14ac:dyDescent="0.35">
      <c r="V46434" s="17"/>
    </row>
    <row r="46435" spans="22:22" x14ac:dyDescent="0.35">
      <c r="V46435" s="17"/>
    </row>
    <row r="46436" spans="22:22" x14ac:dyDescent="0.35">
      <c r="V46436" s="17"/>
    </row>
    <row r="46437" spans="22:22" x14ac:dyDescent="0.35">
      <c r="V46437" s="17"/>
    </row>
    <row r="46438" spans="22:22" x14ac:dyDescent="0.35">
      <c r="V46438" s="17"/>
    </row>
    <row r="46439" spans="22:22" x14ac:dyDescent="0.35">
      <c r="V46439" s="17"/>
    </row>
    <row r="46440" spans="22:22" x14ac:dyDescent="0.35">
      <c r="V46440" s="17"/>
    </row>
    <row r="46441" spans="22:22" x14ac:dyDescent="0.35">
      <c r="V46441" s="17"/>
    </row>
    <row r="46442" spans="22:22" x14ac:dyDescent="0.35">
      <c r="V46442" s="17"/>
    </row>
    <row r="46443" spans="22:22" x14ac:dyDescent="0.35">
      <c r="V46443" s="17"/>
    </row>
    <row r="46444" spans="22:22" x14ac:dyDescent="0.35">
      <c r="V46444" s="17"/>
    </row>
    <row r="46445" spans="22:22" x14ac:dyDescent="0.35">
      <c r="V46445" s="17"/>
    </row>
    <row r="46446" spans="22:22" x14ac:dyDescent="0.35">
      <c r="V46446" s="17"/>
    </row>
    <row r="46447" spans="22:22" x14ac:dyDescent="0.35">
      <c r="V46447" s="17"/>
    </row>
    <row r="46448" spans="22:22" x14ac:dyDescent="0.35">
      <c r="V46448" s="17"/>
    </row>
    <row r="46449" spans="22:22" x14ac:dyDescent="0.35">
      <c r="V46449" s="17"/>
    </row>
    <row r="46450" spans="22:22" x14ac:dyDescent="0.35">
      <c r="V46450" s="17"/>
    </row>
    <row r="46451" spans="22:22" x14ac:dyDescent="0.35">
      <c r="V46451" s="17"/>
    </row>
    <row r="46452" spans="22:22" x14ac:dyDescent="0.35">
      <c r="V46452" s="17"/>
    </row>
    <row r="46453" spans="22:22" x14ac:dyDescent="0.35">
      <c r="V46453" s="17"/>
    </row>
    <row r="46454" spans="22:22" x14ac:dyDescent="0.35">
      <c r="V46454" s="17"/>
    </row>
    <row r="46455" spans="22:22" x14ac:dyDescent="0.35">
      <c r="V46455" s="17"/>
    </row>
    <row r="46456" spans="22:22" x14ac:dyDescent="0.35">
      <c r="V46456" s="17"/>
    </row>
    <row r="46457" spans="22:22" x14ac:dyDescent="0.35">
      <c r="V46457" s="17"/>
    </row>
    <row r="46458" spans="22:22" x14ac:dyDescent="0.35">
      <c r="V46458" s="17"/>
    </row>
    <row r="46459" spans="22:22" x14ac:dyDescent="0.35">
      <c r="V46459" s="17"/>
    </row>
    <row r="46460" spans="22:22" x14ac:dyDescent="0.35">
      <c r="V46460" s="17"/>
    </row>
    <row r="46461" spans="22:22" x14ac:dyDescent="0.35">
      <c r="V46461" s="17"/>
    </row>
    <row r="46462" spans="22:22" x14ac:dyDescent="0.35">
      <c r="V46462" s="17"/>
    </row>
    <row r="46463" spans="22:22" x14ac:dyDescent="0.35">
      <c r="V46463" s="17"/>
    </row>
    <row r="46464" spans="22:22" x14ac:dyDescent="0.35">
      <c r="V46464" s="17"/>
    </row>
    <row r="46465" spans="22:22" x14ac:dyDescent="0.35">
      <c r="V46465" s="17"/>
    </row>
    <row r="46466" spans="22:22" x14ac:dyDescent="0.35">
      <c r="V46466" s="17"/>
    </row>
    <row r="46467" spans="22:22" x14ac:dyDescent="0.35">
      <c r="V46467" s="17"/>
    </row>
    <row r="46468" spans="22:22" x14ac:dyDescent="0.35">
      <c r="V46468" s="17"/>
    </row>
    <row r="46469" spans="22:22" x14ac:dyDescent="0.35">
      <c r="V46469" s="17"/>
    </row>
    <row r="46470" spans="22:22" x14ac:dyDescent="0.35">
      <c r="V46470" s="17"/>
    </row>
    <row r="46471" spans="22:22" x14ac:dyDescent="0.35">
      <c r="V46471" s="17"/>
    </row>
    <row r="46472" spans="22:22" x14ac:dyDescent="0.35">
      <c r="V46472" s="17"/>
    </row>
    <row r="46473" spans="22:22" x14ac:dyDescent="0.35">
      <c r="V46473" s="17"/>
    </row>
    <row r="46474" spans="22:22" x14ac:dyDescent="0.35">
      <c r="V46474" s="17"/>
    </row>
    <row r="46475" spans="22:22" x14ac:dyDescent="0.35">
      <c r="V46475" s="17"/>
    </row>
    <row r="46476" spans="22:22" x14ac:dyDescent="0.35">
      <c r="V46476" s="17"/>
    </row>
    <row r="46477" spans="22:22" x14ac:dyDescent="0.35">
      <c r="V46477" s="17"/>
    </row>
    <row r="46478" spans="22:22" x14ac:dyDescent="0.35">
      <c r="V46478" s="17"/>
    </row>
    <row r="46479" spans="22:22" x14ac:dyDescent="0.35">
      <c r="V46479" s="17"/>
    </row>
    <row r="46480" spans="22:22" x14ac:dyDescent="0.35">
      <c r="V46480" s="17"/>
    </row>
    <row r="46481" spans="22:22" x14ac:dyDescent="0.35">
      <c r="V46481" s="17"/>
    </row>
    <row r="46482" spans="22:22" x14ac:dyDescent="0.35">
      <c r="V46482" s="17"/>
    </row>
    <row r="46483" spans="22:22" x14ac:dyDescent="0.35">
      <c r="V46483" s="17"/>
    </row>
    <row r="46484" spans="22:22" x14ac:dyDescent="0.35">
      <c r="V46484" s="17"/>
    </row>
    <row r="46485" spans="22:22" x14ac:dyDescent="0.35">
      <c r="V46485" s="17"/>
    </row>
    <row r="46486" spans="22:22" x14ac:dyDescent="0.35">
      <c r="V46486" s="17"/>
    </row>
    <row r="46487" spans="22:22" x14ac:dyDescent="0.35">
      <c r="V46487" s="17"/>
    </row>
    <row r="46488" spans="22:22" x14ac:dyDescent="0.35">
      <c r="V46488" s="17"/>
    </row>
    <row r="46489" spans="22:22" x14ac:dyDescent="0.35">
      <c r="V46489" s="17"/>
    </row>
    <row r="46490" spans="22:22" x14ac:dyDescent="0.35">
      <c r="V46490" s="17"/>
    </row>
    <row r="46491" spans="22:22" x14ac:dyDescent="0.35">
      <c r="V46491" s="17"/>
    </row>
    <row r="46492" spans="22:22" x14ac:dyDescent="0.35">
      <c r="V46492" s="17"/>
    </row>
    <row r="46493" spans="22:22" x14ac:dyDescent="0.35">
      <c r="V46493" s="17"/>
    </row>
    <row r="46494" spans="22:22" x14ac:dyDescent="0.35">
      <c r="V46494" s="17"/>
    </row>
    <row r="46495" spans="22:22" x14ac:dyDescent="0.35">
      <c r="V46495" s="17"/>
    </row>
    <row r="46496" spans="22:22" x14ac:dyDescent="0.35">
      <c r="V46496" s="17"/>
    </row>
    <row r="46497" spans="22:22" x14ac:dyDescent="0.35">
      <c r="V46497" s="17"/>
    </row>
    <row r="46498" spans="22:22" x14ac:dyDescent="0.35">
      <c r="V46498" s="17"/>
    </row>
    <row r="46499" spans="22:22" x14ac:dyDescent="0.35">
      <c r="V46499" s="17"/>
    </row>
    <row r="46500" spans="22:22" x14ac:dyDescent="0.35">
      <c r="V46500" s="17"/>
    </row>
    <row r="46501" spans="22:22" x14ac:dyDescent="0.35">
      <c r="V46501" s="17"/>
    </row>
    <row r="46502" spans="22:22" x14ac:dyDescent="0.35">
      <c r="V46502" s="17"/>
    </row>
    <row r="46503" spans="22:22" x14ac:dyDescent="0.35">
      <c r="V46503" s="17"/>
    </row>
    <row r="46504" spans="22:22" x14ac:dyDescent="0.35">
      <c r="V46504" s="17"/>
    </row>
    <row r="46505" spans="22:22" x14ac:dyDescent="0.35">
      <c r="V46505" s="17"/>
    </row>
    <row r="46506" spans="22:22" x14ac:dyDescent="0.35">
      <c r="V46506" s="17"/>
    </row>
    <row r="46507" spans="22:22" x14ac:dyDescent="0.35">
      <c r="V46507" s="17"/>
    </row>
    <row r="46508" spans="22:22" x14ac:dyDescent="0.35">
      <c r="V46508" s="17"/>
    </row>
    <row r="46509" spans="22:22" x14ac:dyDescent="0.35">
      <c r="V46509" s="17"/>
    </row>
    <row r="46510" spans="22:22" x14ac:dyDescent="0.35">
      <c r="V46510" s="17"/>
    </row>
    <row r="46511" spans="22:22" x14ac:dyDescent="0.35">
      <c r="V46511" s="17"/>
    </row>
    <row r="46512" spans="22:22" x14ac:dyDescent="0.35">
      <c r="V46512" s="17"/>
    </row>
    <row r="46513" spans="22:22" x14ac:dyDescent="0.35">
      <c r="V46513" s="17"/>
    </row>
    <row r="46514" spans="22:22" x14ac:dyDescent="0.35">
      <c r="V46514" s="17"/>
    </row>
    <row r="46515" spans="22:22" x14ac:dyDescent="0.35">
      <c r="V46515" s="17"/>
    </row>
    <row r="46516" spans="22:22" x14ac:dyDescent="0.35">
      <c r="V46516" s="17"/>
    </row>
    <row r="46517" spans="22:22" x14ac:dyDescent="0.35">
      <c r="V46517" s="17"/>
    </row>
    <row r="46518" spans="22:22" x14ac:dyDescent="0.35">
      <c r="V46518" s="17"/>
    </row>
    <row r="46519" spans="22:22" x14ac:dyDescent="0.35">
      <c r="V46519" s="17"/>
    </row>
    <row r="46520" spans="22:22" x14ac:dyDescent="0.35">
      <c r="V46520" s="17"/>
    </row>
    <row r="46521" spans="22:22" x14ac:dyDescent="0.35">
      <c r="V46521" s="17"/>
    </row>
    <row r="46522" spans="22:22" x14ac:dyDescent="0.35">
      <c r="V46522" s="17"/>
    </row>
    <row r="46523" spans="22:22" x14ac:dyDescent="0.35">
      <c r="V46523" s="17"/>
    </row>
    <row r="46524" spans="22:22" x14ac:dyDescent="0.35">
      <c r="V46524" s="17"/>
    </row>
    <row r="46525" spans="22:22" x14ac:dyDescent="0.35">
      <c r="V46525" s="17"/>
    </row>
    <row r="46526" spans="22:22" x14ac:dyDescent="0.35">
      <c r="V46526" s="17"/>
    </row>
    <row r="46527" spans="22:22" x14ac:dyDescent="0.35">
      <c r="V46527" s="17"/>
    </row>
    <row r="46528" spans="22:22" x14ac:dyDescent="0.35">
      <c r="V46528" s="17"/>
    </row>
    <row r="46529" spans="22:22" x14ac:dyDescent="0.35">
      <c r="V46529" s="17"/>
    </row>
    <row r="46530" spans="22:22" x14ac:dyDescent="0.35">
      <c r="V46530" s="17"/>
    </row>
    <row r="46531" spans="22:22" x14ac:dyDescent="0.35">
      <c r="V46531" s="17"/>
    </row>
    <row r="46532" spans="22:22" x14ac:dyDescent="0.35">
      <c r="V46532" s="17"/>
    </row>
    <row r="46533" spans="22:22" x14ac:dyDescent="0.35">
      <c r="V46533" s="17"/>
    </row>
    <row r="46534" spans="22:22" x14ac:dyDescent="0.35">
      <c r="V46534" s="17"/>
    </row>
    <row r="46535" spans="22:22" x14ac:dyDescent="0.35">
      <c r="V46535" s="17"/>
    </row>
    <row r="46536" spans="22:22" x14ac:dyDescent="0.35">
      <c r="V46536" s="17"/>
    </row>
    <row r="46537" spans="22:22" x14ac:dyDescent="0.35">
      <c r="V46537" s="17"/>
    </row>
    <row r="46538" spans="22:22" x14ac:dyDescent="0.35">
      <c r="V46538" s="17"/>
    </row>
    <row r="46539" spans="22:22" x14ac:dyDescent="0.35">
      <c r="V46539" s="17"/>
    </row>
    <row r="46540" spans="22:22" x14ac:dyDescent="0.35">
      <c r="V46540" s="17"/>
    </row>
    <row r="46541" spans="22:22" x14ac:dyDescent="0.35">
      <c r="V46541" s="17"/>
    </row>
    <row r="46542" spans="22:22" x14ac:dyDescent="0.35">
      <c r="V46542" s="17"/>
    </row>
    <row r="46543" spans="22:22" x14ac:dyDescent="0.35">
      <c r="V46543" s="17"/>
    </row>
    <row r="46544" spans="22:22" x14ac:dyDescent="0.35">
      <c r="V46544" s="17"/>
    </row>
    <row r="46545" spans="22:22" x14ac:dyDescent="0.35">
      <c r="V46545" s="17"/>
    </row>
    <row r="46546" spans="22:22" x14ac:dyDescent="0.35">
      <c r="V46546" s="17"/>
    </row>
    <row r="46547" spans="22:22" x14ac:dyDescent="0.35">
      <c r="V46547" s="17"/>
    </row>
    <row r="46548" spans="22:22" x14ac:dyDescent="0.35">
      <c r="V46548" s="17"/>
    </row>
    <row r="46549" spans="22:22" x14ac:dyDescent="0.35">
      <c r="V46549" s="17"/>
    </row>
    <row r="46550" spans="22:22" x14ac:dyDescent="0.35">
      <c r="V46550" s="17"/>
    </row>
    <row r="46551" spans="22:22" x14ac:dyDescent="0.35">
      <c r="V46551" s="17"/>
    </row>
    <row r="46552" spans="22:22" x14ac:dyDescent="0.35">
      <c r="V46552" s="17"/>
    </row>
    <row r="46553" spans="22:22" x14ac:dyDescent="0.35">
      <c r="V46553" s="17"/>
    </row>
    <row r="46554" spans="22:22" x14ac:dyDescent="0.35">
      <c r="V46554" s="17"/>
    </row>
    <row r="46555" spans="22:22" x14ac:dyDescent="0.35">
      <c r="V46555" s="17"/>
    </row>
    <row r="46556" spans="22:22" x14ac:dyDescent="0.35">
      <c r="V46556" s="17"/>
    </row>
    <row r="46557" spans="22:22" x14ac:dyDescent="0.35">
      <c r="V46557" s="17"/>
    </row>
    <row r="46558" spans="22:22" x14ac:dyDescent="0.35">
      <c r="V46558" s="17"/>
    </row>
    <row r="46559" spans="22:22" x14ac:dyDescent="0.35">
      <c r="V46559" s="17"/>
    </row>
    <row r="46560" spans="22:22" x14ac:dyDescent="0.35">
      <c r="V46560" s="17"/>
    </row>
    <row r="46561" spans="22:22" x14ac:dyDescent="0.35">
      <c r="V46561" s="17"/>
    </row>
    <row r="46562" spans="22:22" x14ac:dyDescent="0.35">
      <c r="V46562" s="17"/>
    </row>
    <row r="46563" spans="22:22" x14ac:dyDescent="0.35">
      <c r="V46563" s="17"/>
    </row>
    <row r="46564" spans="22:22" x14ac:dyDescent="0.35">
      <c r="V46564" s="17"/>
    </row>
    <row r="46565" spans="22:22" x14ac:dyDescent="0.35">
      <c r="V46565" s="17"/>
    </row>
    <row r="46566" spans="22:22" x14ac:dyDescent="0.35">
      <c r="V46566" s="17"/>
    </row>
    <row r="46567" spans="22:22" x14ac:dyDescent="0.35">
      <c r="V46567" s="17"/>
    </row>
    <row r="46568" spans="22:22" x14ac:dyDescent="0.35">
      <c r="V46568" s="17"/>
    </row>
    <row r="46569" spans="22:22" x14ac:dyDescent="0.35">
      <c r="V46569" s="17"/>
    </row>
    <row r="46570" spans="22:22" x14ac:dyDescent="0.35">
      <c r="V46570" s="17"/>
    </row>
    <row r="46571" spans="22:22" x14ac:dyDescent="0.35">
      <c r="V46571" s="17"/>
    </row>
    <row r="46572" spans="22:22" x14ac:dyDescent="0.35">
      <c r="V46572" s="17"/>
    </row>
    <row r="46573" spans="22:22" x14ac:dyDescent="0.35">
      <c r="V46573" s="17"/>
    </row>
    <row r="46574" spans="22:22" x14ac:dyDescent="0.35">
      <c r="V46574" s="17"/>
    </row>
    <row r="46575" spans="22:22" x14ac:dyDescent="0.35">
      <c r="V46575" s="17"/>
    </row>
    <row r="46576" spans="22:22" x14ac:dyDescent="0.35">
      <c r="V46576" s="17"/>
    </row>
    <row r="46577" spans="22:22" x14ac:dyDescent="0.35">
      <c r="V46577" s="17"/>
    </row>
    <row r="46578" spans="22:22" x14ac:dyDescent="0.35">
      <c r="V46578" s="17"/>
    </row>
    <row r="46579" spans="22:22" x14ac:dyDescent="0.35">
      <c r="V46579" s="17"/>
    </row>
    <row r="46580" spans="22:22" x14ac:dyDescent="0.35">
      <c r="V46580" s="17"/>
    </row>
    <row r="46581" spans="22:22" x14ac:dyDescent="0.35">
      <c r="V46581" s="17"/>
    </row>
    <row r="46582" spans="22:22" x14ac:dyDescent="0.35">
      <c r="V46582" s="17"/>
    </row>
    <row r="46583" spans="22:22" x14ac:dyDescent="0.35">
      <c r="V46583" s="17"/>
    </row>
    <row r="46584" spans="22:22" x14ac:dyDescent="0.35">
      <c r="V46584" s="17"/>
    </row>
    <row r="46585" spans="22:22" x14ac:dyDescent="0.35">
      <c r="V46585" s="17"/>
    </row>
    <row r="46586" spans="22:22" x14ac:dyDescent="0.35">
      <c r="V46586" s="17"/>
    </row>
    <row r="46587" spans="22:22" x14ac:dyDescent="0.35">
      <c r="V46587" s="17"/>
    </row>
    <row r="46588" spans="22:22" x14ac:dyDescent="0.35">
      <c r="V46588" s="17"/>
    </row>
    <row r="46589" spans="22:22" x14ac:dyDescent="0.35">
      <c r="V46589" s="17"/>
    </row>
    <row r="46590" spans="22:22" x14ac:dyDescent="0.35">
      <c r="V46590" s="17"/>
    </row>
    <row r="46591" spans="22:22" x14ac:dyDescent="0.35">
      <c r="V46591" s="17"/>
    </row>
    <row r="46592" spans="22:22" x14ac:dyDescent="0.35">
      <c r="V46592" s="17"/>
    </row>
    <row r="46593" spans="22:22" x14ac:dyDescent="0.35">
      <c r="V46593" s="17"/>
    </row>
    <row r="46594" spans="22:22" x14ac:dyDescent="0.35">
      <c r="V46594" s="17"/>
    </row>
    <row r="46595" spans="22:22" x14ac:dyDescent="0.35">
      <c r="V46595" s="17"/>
    </row>
    <row r="46596" spans="22:22" x14ac:dyDescent="0.35">
      <c r="V46596" s="17"/>
    </row>
    <row r="46597" spans="22:22" x14ac:dyDescent="0.35">
      <c r="V46597" s="17"/>
    </row>
    <row r="46598" spans="22:22" x14ac:dyDescent="0.35">
      <c r="V46598" s="17"/>
    </row>
    <row r="46599" spans="22:22" x14ac:dyDescent="0.35">
      <c r="V46599" s="17"/>
    </row>
    <row r="46600" spans="22:22" x14ac:dyDescent="0.35">
      <c r="V46600" s="17"/>
    </row>
    <row r="46601" spans="22:22" x14ac:dyDescent="0.35">
      <c r="V46601" s="17"/>
    </row>
    <row r="46602" spans="22:22" x14ac:dyDescent="0.35">
      <c r="V46602" s="17"/>
    </row>
    <row r="46603" spans="22:22" x14ac:dyDescent="0.35">
      <c r="V46603" s="17"/>
    </row>
    <row r="46604" spans="22:22" x14ac:dyDescent="0.35">
      <c r="V46604" s="17"/>
    </row>
    <row r="46605" spans="22:22" x14ac:dyDescent="0.35">
      <c r="V46605" s="17"/>
    </row>
    <row r="46606" spans="22:22" x14ac:dyDescent="0.35">
      <c r="V46606" s="17"/>
    </row>
    <row r="46607" spans="22:22" x14ac:dyDescent="0.35">
      <c r="V46607" s="17"/>
    </row>
    <row r="46608" spans="22:22" x14ac:dyDescent="0.35">
      <c r="V46608" s="17"/>
    </row>
    <row r="46609" spans="22:22" x14ac:dyDescent="0.35">
      <c r="V46609" s="17"/>
    </row>
    <row r="46610" spans="22:22" x14ac:dyDescent="0.35">
      <c r="V46610" s="17"/>
    </row>
    <row r="46611" spans="22:22" x14ac:dyDescent="0.35">
      <c r="V46611" s="17"/>
    </row>
    <row r="46612" spans="22:22" x14ac:dyDescent="0.35">
      <c r="V46612" s="17"/>
    </row>
    <row r="46613" spans="22:22" x14ac:dyDescent="0.35">
      <c r="V46613" s="17"/>
    </row>
    <row r="46614" spans="22:22" x14ac:dyDescent="0.35">
      <c r="V46614" s="17"/>
    </row>
    <row r="46615" spans="22:22" x14ac:dyDescent="0.35">
      <c r="V46615" s="17"/>
    </row>
    <row r="46616" spans="22:22" x14ac:dyDescent="0.35">
      <c r="V46616" s="17"/>
    </row>
    <row r="46617" spans="22:22" x14ac:dyDescent="0.35">
      <c r="V46617" s="17"/>
    </row>
    <row r="46618" spans="22:22" x14ac:dyDescent="0.35">
      <c r="V46618" s="17"/>
    </row>
    <row r="46619" spans="22:22" x14ac:dyDescent="0.35">
      <c r="V46619" s="17"/>
    </row>
    <row r="46620" spans="22:22" x14ac:dyDescent="0.35">
      <c r="V46620" s="17"/>
    </row>
    <row r="46621" spans="22:22" x14ac:dyDescent="0.35">
      <c r="V46621" s="17"/>
    </row>
    <row r="46622" spans="22:22" x14ac:dyDescent="0.35">
      <c r="V46622" s="17"/>
    </row>
    <row r="46623" spans="22:22" x14ac:dyDescent="0.35">
      <c r="V46623" s="17"/>
    </row>
    <row r="46624" spans="22:22" x14ac:dyDescent="0.35">
      <c r="V46624" s="17"/>
    </row>
    <row r="46625" spans="22:22" x14ac:dyDescent="0.35">
      <c r="V46625" s="17"/>
    </row>
    <row r="46626" spans="22:22" x14ac:dyDescent="0.35">
      <c r="V46626" s="17"/>
    </row>
    <row r="46627" spans="22:22" x14ac:dyDescent="0.35">
      <c r="V46627" s="17"/>
    </row>
    <row r="46628" spans="22:22" x14ac:dyDescent="0.35">
      <c r="V46628" s="17"/>
    </row>
    <row r="46629" spans="22:22" x14ac:dyDescent="0.35">
      <c r="V46629" s="17"/>
    </row>
    <row r="46630" spans="22:22" x14ac:dyDescent="0.35">
      <c r="V46630" s="17"/>
    </row>
    <row r="46631" spans="22:22" x14ac:dyDescent="0.35">
      <c r="V46631" s="17"/>
    </row>
    <row r="46632" spans="22:22" x14ac:dyDescent="0.35">
      <c r="V46632" s="17"/>
    </row>
    <row r="46633" spans="22:22" x14ac:dyDescent="0.35">
      <c r="V46633" s="17"/>
    </row>
    <row r="46634" spans="22:22" x14ac:dyDescent="0.35">
      <c r="V46634" s="17"/>
    </row>
    <row r="46635" spans="22:22" x14ac:dyDescent="0.35">
      <c r="V46635" s="17"/>
    </row>
    <row r="46636" spans="22:22" x14ac:dyDescent="0.35">
      <c r="V46636" s="17"/>
    </row>
    <row r="46637" spans="22:22" x14ac:dyDescent="0.35">
      <c r="V46637" s="17"/>
    </row>
    <row r="46638" spans="22:22" x14ac:dyDescent="0.35">
      <c r="V46638" s="17"/>
    </row>
    <row r="46639" spans="22:22" x14ac:dyDescent="0.35">
      <c r="V46639" s="17"/>
    </row>
    <row r="46640" spans="22:22" x14ac:dyDescent="0.35">
      <c r="V46640" s="17"/>
    </row>
    <row r="46641" spans="22:22" x14ac:dyDescent="0.35">
      <c r="V46641" s="17"/>
    </row>
    <row r="46642" spans="22:22" x14ac:dyDescent="0.35">
      <c r="V46642" s="17"/>
    </row>
    <row r="46643" spans="22:22" x14ac:dyDescent="0.35">
      <c r="V46643" s="17"/>
    </row>
    <row r="46644" spans="22:22" x14ac:dyDescent="0.35">
      <c r="V46644" s="17"/>
    </row>
    <row r="46645" spans="22:22" x14ac:dyDescent="0.35">
      <c r="V46645" s="17"/>
    </row>
    <row r="46646" spans="22:22" x14ac:dyDescent="0.35">
      <c r="V46646" s="17"/>
    </row>
    <row r="46647" spans="22:22" x14ac:dyDescent="0.35">
      <c r="V46647" s="17"/>
    </row>
    <row r="46648" spans="22:22" x14ac:dyDescent="0.35">
      <c r="V46648" s="17"/>
    </row>
    <row r="46649" spans="22:22" x14ac:dyDescent="0.35">
      <c r="V46649" s="17"/>
    </row>
    <row r="46650" spans="22:22" x14ac:dyDescent="0.35">
      <c r="V46650" s="17"/>
    </row>
    <row r="46651" spans="22:22" x14ac:dyDescent="0.35">
      <c r="V46651" s="17"/>
    </row>
    <row r="46652" spans="22:22" x14ac:dyDescent="0.35">
      <c r="V46652" s="17"/>
    </row>
    <row r="46653" spans="22:22" x14ac:dyDescent="0.35">
      <c r="V46653" s="17"/>
    </row>
    <row r="46654" spans="22:22" x14ac:dyDescent="0.35">
      <c r="V46654" s="17"/>
    </row>
    <row r="46655" spans="22:22" x14ac:dyDescent="0.35">
      <c r="V46655" s="17"/>
    </row>
    <row r="46656" spans="22:22" x14ac:dyDescent="0.35">
      <c r="V46656" s="17"/>
    </row>
    <row r="46657" spans="22:22" x14ac:dyDescent="0.35">
      <c r="V46657" s="17"/>
    </row>
    <row r="46658" spans="22:22" x14ac:dyDescent="0.35">
      <c r="V46658" s="17"/>
    </row>
    <row r="46659" spans="22:22" x14ac:dyDescent="0.35">
      <c r="V46659" s="17"/>
    </row>
    <row r="46660" spans="22:22" x14ac:dyDescent="0.35">
      <c r="V46660" s="17"/>
    </row>
    <row r="46661" spans="22:22" x14ac:dyDescent="0.35">
      <c r="V46661" s="17"/>
    </row>
    <row r="46662" spans="22:22" x14ac:dyDescent="0.35">
      <c r="V46662" s="17"/>
    </row>
    <row r="46663" spans="22:22" x14ac:dyDescent="0.35">
      <c r="V46663" s="17"/>
    </row>
    <row r="46664" spans="22:22" x14ac:dyDescent="0.35">
      <c r="V46664" s="17"/>
    </row>
    <row r="46665" spans="22:22" x14ac:dyDescent="0.35">
      <c r="V46665" s="17"/>
    </row>
    <row r="46666" spans="22:22" x14ac:dyDescent="0.35">
      <c r="V46666" s="17"/>
    </row>
    <row r="46667" spans="22:22" x14ac:dyDescent="0.35">
      <c r="V46667" s="17"/>
    </row>
    <row r="46668" spans="22:22" x14ac:dyDescent="0.35">
      <c r="V46668" s="17"/>
    </row>
    <row r="46669" spans="22:22" x14ac:dyDescent="0.35">
      <c r="V46669" s="17"/>
    </row>
    <row r="46670" spans="22:22" x14ac:dyDescent="0.35">
      <c r="V46670" s="17"/>
    </row>
    <row r="46671" spans="22:22" x14ac:dyDescent="0.35">
      <c r="V46671" s="17"/>
    </row>
    <row r="46672" spans="22:22" x14ac:dyDescent="0.35">
      <c r="V46672" s="17"/>
    </row>
    <row r="46673" spans="22:22" x14ac:dyDescent="0.35">
      <c r="V46673" s="17"/>
    </row>
    <row r="46674" spans="22:22" x14ac:dyDescent="0.35">
      <c r="V46674" s="17"/>
    </row>
    <row r="46675" spans="22:22" x14ac:dyDescent="0.35">
      <c r="V46675" s="17"/>
    </row>
    <row r="46676" spans="22:22" x14ac:dyDescent="0.35">
      <c r="V46676" s="17"/>
    </row>
    <row r="46677" spans="22:22" x14ac:dyDescent="0.35">
      <c r="V46677" s="17"/>
    </row>
    <row r="46678" spans="22:22" x14ac:dyDescent="0.35">
      <c r="V46678" s="17"/>
    </row>
    <row r="46679" spans="22:22" x14ac:dyDescent="0.35">
      <c r="V46679" s="17"/>
    </row>
    <row r="46680" spans="22:22" x14ac:dyDescent="0.35">
      <c r="V46680" s="17"/>
    </row>
    <row r="46681" spans="22:22" x14ac:dyDescent="0.35">
      <c r="V46681" s="17"/>
    </row>
    <row r="46682" spans="22:22" x14ac:dyDescent="0.35">
      <c r="V46682" s="17"/>
    </row>
    <row r="46683" spans="22:22" x14ac:dyDescent="0.35">
      <c r="V46683" s="17"/>
    </row>
    <row r="46684" spans="22:22" x14ac:dyDescent="0.35">
      <c r="V46684" s="17"/>
    </row>
    <row r="46685" spans="22:22" x14ac:dyDescent="0.35">
      <c r="V46685" s="17"/>
    </row>
    <row r="46686" spans="22:22" x14ac:dyDescent="0.35">
      <c r="V46686" s="17"/>
    </row>
    <row r="46687" spans="22:22" x14ac:dyDescent="0.35">
      <c r="V46687" s="17"/>
    </row>
    <row r="46688" spans="22:22" x14ac:dyDescent="0.35">
      <c r="V46688" s="17"/>
    </row>
    <row r="46689" spans="22:22" x14ac:dyDescent="0.35">
      <c r="V46689" s="17"/>
    </row>
    <row r="46690" spans="22:22" x14ac:dyDescent="0.35">
      <c r="V46690" s="17"/>
    </row>
    <row r="46691" spans="22:22" x14ac:dyDescent="0.35">
      <c r="V46691" s="17"/>
    </row>
    <row r="46692" spans="22:22" x14ac:dyDescent="0.35">
      <c r="V46692" s="17"/>
    </row>
    <row r="46693" spans="22:22" x14ac:dyDescent="0.35">
      <c r="V46693" s="17"/>
    </row>
    <row r="46694" spans="22:22" x14ac:dyDescent="0.35">
      <c r="V46694" s="17"/>
    </row>
    <row r="46695" spans="22:22" x14ac:dyDescent="0.35">
      <c r="V46695" s="17"/>
    </row>
    <row r="46696" spans="22:22" x14ac:dyDescent="0.35">
      <c r="V46696" s="17"/>
    </row>
    <row r="46697" spans="22:22" x14ac:dyDescent="0.35">
      <c r="V46697" s="17"/>
    </row>
    <row r="46698" spans="22:22" x14ac:dyDescent="0.35">
      <c r="V46698" s="17"/>
    </row>
    <row r="46699" spans="22:22" x14ac:dyDescent="0.35">
      <c r="V46699" s="17"/>
    </row>
    <row r="46700" spans="22:22" x14ac:dyDescent="0.35">
      <c r="V46700" s="17"/>
    </row>
    <row r="46701" spans="22:22" x14ac:dyDescent="0.35">
      <c r="V46701" s="17"/>
    </row>
    <row r="46702" spans="22:22" x14ac:dyDescent="0.35">
      <c r="V46702" s="17"/>
    </row>
    <row r="46703" spans="22:22" x14ac:dyDescent="0.35">
      <c r="V46703" s="17"/>
    </row>
    <row r="46704" spans="22:22" x14ac:dyDescent="0.35">
      <c r="V46704" s="17"/>
    </row>
    <row r="46705" spans="22:22" x14ac:dyDescent="0.35">
      <c r="V46705" s="17"/>
    </row>
    <row r="46706" spans="22:22" x14ac:dyDescent="0.35">
      <c r="V46706" s="17"/>
    </row>
    <row r="46707" spans="22:22" x14ac:dyDescent="0.35">
      <c r="V46707" s="17"/>
    </row>
    <row r="46708" spans="22:22" x14ac:dyDescent="0.35">
      <c r="V46708" s="17"/>
    </row>
    <row r="46709" spans="22:22" x14ac:dyDescent="0.35">
      <c r="V46709" s="17"/>
    </row>
    <row r="46710" spans="22:22" x14ac:dyDescent="0.35">
      <c r="V46710" s="17"/>
    </row>
    <row r="46711" spans="22:22" x14ac:dyDescent="0.35">
      <c r="V46711" s="17"/>
    </row>
    <row r="46712" spans="22:22" x14ac:dyDescent="0.35">
      <c r="V46712" s="17"/>
    </row>
    <row r="46713" spans="22:22" x14ac:dyDescent="0.35">
      <c r="V46713" s="17"/>
    </row>
    <row r="46714" spans="22:22" x14ac:dyDescent="0.35">
      <c r="V46714" s="17"/>
    </row>
    <row r="46715" spans="22:22" x14ac:dyDescent="0.35">
      <c r="V46715" s="17"/>
    </row>
    <row r="46716" spans="22:22" x14ac:dyDescent="0.35">
      <c r="V46716" s="17"/>
    </row>
    <row r="46717" spans="22:22" x14ac:dyDescent="0.35">
      <c r="V46717" s="17"/>
    </row>
    <row r="46718" spans="22:22" x14ac:dyDescent="0.35">
      <c r="V46718" s="17"/>
    </row>
    <row r="46719" spans="22:22" x14ac:dyDescent="0.35">
      <c r="V46719" s="17"/>
    </row>
    <row r="46720" spans="22:22" x14ac:dyDescent="0.35">
      <c r="V46720" s="17"/>
    </row>
    <row r="46721" spans="22:22" x14ac:dyDescent="0.35">
      <c r="V46721" s="17"/>
    </row>
    <row r="46722" spans="22:22" x14ac:dyDescent="0.35">
      <c r="V46722" s="17"/>
    </row>
    <row r="46723" spans="22:22" x14ac:dyDescent="0.35">
      <c r="V46723" s="17"/>
    </row>
    <row r="46724" spans="22:22" x14ac:dyDescent="0.35">
      <c r="V46724" s="17"/>
    </row>
    <row r="46725" spans="22:22" x14ac:dyDescent="0.35">
      <c r="V46725" s="17"/>
    </row>
    <row r="46726" spans="22:22" x14ac:dyDescent="0.35">
      <c r="V46726" s="17"/>
    </row>
    <row r="46727" spans="22:22" x14ac:dyDescent="0.35">
      <c r="V46727" s="17"/>
    </row>
    <row r="46728" spans="22:22" x14ac:dyDescent="0.35">
      <c r="V46728" s="17"/>
    </row>
    <row r="46729" spans="22:22" x14ac:dyDescent="0.35">
      <c r="V46729" s="17"/>
    </row>
    <row r="46730" spans="22:22" x14ac:dyDescent="0.35">
      <c r="V46730" s="17"/>
    </row>
    <row r="46731" spans="22:22" x14ac:dyDescent="0.35">
      <c r="V46731" s="17"/>
    </row>
    <row r="46732" spans="22:22" x14ac:dyDescent="0.35">
      <c r="V46732" s="17"/>
    </row>
    <row r="46733" spans="22:22" x14ac:dyDescent="0.35">
      <c r="V46733" s="17"/>
    </row>
    <row r="46734" spans="22:22" x14ac:dyDescent="0.35">
      <c r="V46734" s="17"/>
    </row>
    <row r="46735" spans="22:22" x14ac:dyDescent="0.35">
      <c r="V46735" s="17"/>
    </row>
    <row r="46736" spans="22:22" x14ac:dyDescent="0.35">
      <c r="V46736" s="17"/>
    </row>
    <row r="46737" spans="22:22" x14ac:dyDescent="0.35">
      <c r="V46737" s="17"/>
    </row>
    <row r="46738" spans="22:22" x14ac:dyDescent="0.35">
      <c r="V46738" s="17"/>
    </row>
    <row r="46739" spans="22:22" x14ac:dyDescent="0.35">
      <c r="V46739" s="17"/>
    </row>
    <row r="46740" spans="22:22" x14ac:dyDescent="0.35">
      <c r="V46740" s="17"/>
    </row>
    <row r="46741" spans="22:22" x14ac:dyDescent="0.35">
      <c r="V46741" s="17"/>
    </row>
    <row r="46742" spans="22:22" x14ac:dyDescent="0.35">
      <c r="V46742" s="17"/>
    </row>
    <row r="46743" spans="22:22" x14ac:dyDescent="0.35">
      <c r="V46743" s="17"/>
    </row>
    <row r="46744" spans="22:22" x14ac:dyDescent="0.35">
      <c r="V46744" s="17"/>
    </row>
    <row r="46745" spans="22:22" x14ac:dyDescent="0.35">
      <c r="V46745" s="17"/>
    </row>
    <row r="46746" spans="22:22" x14ac:dyDescent="0.35">
      <c r="V46746" s="17"/>
    </row>
    <row r="46747" spans="22:22" x14ac:dyDescent="0.35">
      <c r="V46747" s="17"/>
    </row>
    <row r="46748" spans="22:22" x14ac:dyDescent="0.35">
      <c r="V46748" s="17"/>
    </row>
    <row r="46749" spans="22:22" x14ac:dyDescent="0.35">
      <c r="V46749" s="17"/>
    </row>
    <row r="46750" spans="22:22" x14ac:dyDescent="0.35">
      <c r="V46750" s="17"/>
    </row>
    <row r="46751" spans="22:22" x14ac:dyDescent="0.35">
      <c r="V46751" s="17"/>
    </row>
    <row r="46752" spans="22:22" x14ac:dyDescent="0.35">
      <c r="V46752" s="17"/>
    </row>
    <row r="46753" spans="22:22" x14ac:dyDescent="0.35">
      <c r="V46753" s="17"/>
    </row>
    <row r="46754" spans="22:22" x14ac:dyDescent="0.35">
      <c r="V46754" s="17"/>
    </row>
    <row r="46755" spans="22:22" x14ac:dyDescent="0.35">
      <c r="V46755" s="17"/>
    </row>
    <row r="46756" spans="22:22" x14ac:dyDescent="0.35">
      <c r="V46756" s="17"/>
    </row>
    <row r="46757" spans="22:22" x14ac:dyDescent="0.35">
      <c r="V46757" s="17"/>
    </row>
    <row r="46758" spans="22:22" x14ac:dyDescent="0.35">
      <c r="V46758" s="17"/>
    </row>
    <row r="46759" spans="22:22" x14ac:dyDescent="0.35">
      <c r="V46759" s="17"/>
    </row>
    <row r="46760" spans="22:22" x14ac:dyDescent="0.35">
      <c r="V46760" s="17"/>
    </row>
    <row r="46761" spans="22:22" x14ac:dyDescent="0.35">
      <c r="V46761" s="17"/>
    </row>
    <row r="46762" spans="22:22" x14ac:dyDescent="0.35">
      <c r="V46762" s="17"/>
    </row>
    <row r="46763" spans="22:22" x14ac:dyDescent="0.35">
      <c r="V46763" s="17"/>
    </row>
    <row r="46764" spans="22:22" x14ac:dyDescent="0.35">
      <c r="V46764" s="17"/>
    </row>
    <row r="46765" spans="22:22" x14ac:dyDescent="0.35">
      <c r="V46765" s="17"/>
    </row>
    <row r="46766" spans="22:22" x14ac:dyDescent="0.35">
      <c r="V46766" s="17"/>
    </row>
    <row r="46767" spans="22:22" x14ac:dyDescent="0.35">
      <c r="V46767" s="17"/>
    </row>
    <row r="46768" spans="22:22" x14ac:dyDescent="0.35">
      <c r="V46768" s="17"/>
    </row>
    <row r="46769" spans="22:22" x14ac:dyDescent="0.35">
      <c r="V46769" s="17"/>
    </row>
    <row r="46770" spans="22:22" x14ac:dyDescent="0.35">
      <c r="V46770" s="17"/>
    </row>
    <row r="46771" spans="22:22" x14ac:dyDescent="0.35">
      <c r="V46771" s="17"/>
    </row>
    <row r="46772" spans="22:22" x14ac:dyDescent="0.35">
      <c r="V46772" s="17"/>
    </row>
    <row r="46773" spans="22:22" x14ac:dyDescent="0.35">
      <c r="V46773" s="17"/>
    </row>
    <row r="46774" spans="22:22" x14ac:dyDescent="0.35">
      <c r="V46774" s="17"/>
    </row>
    <row r="46775" spans="22:22" x14ac:dyDescent="0.35">
      <c r="V46775" s="17"/>
    </row>
    <row r="46776" spans="22:22" x14ac:dyDescent="0.35">
      <c r="V46776" s="17"/>
    </row>
    <row r="46777" spans="22:22" x14ac:dyDescent="0.35">
      <c r="V46777" s="17"/>
    </row>
    <row r="46778" spans="22:22" x14ac:dyDescent="0.35">
      <c r="V46778" s="17"/>
    </row>
    <row r="46779" spans="22:22" x14ac:dyDescent="0.35">
      <c r="V46779" s="17"/>
    </row>
    <row r="46780" spans="22:22" x14ac:dyDescent="0.35">
      <c r="V46780" s="17"/>
    </row>
    <row r="46781" spans="22:22" x14ac:dyDescent="0.35">
      <c r="V46781" s="17"/>
    </row>
    <row r="46782" spans="22:22" x14ac:dyDescent="0.35">
      <c r="V46782" s="17"/>
    </row>
    <row r="46783" spans="22:22" x14ac:dyDescent="0.35">
      <c r="V46783" s="17"/>
    </row>
    <row r="46784" spans="22:22" x14ac:dyDescent="0.35">
      <c r="V46784" s="17"/>
    </row>
    <row r="46785" spans="22:22" x14ac:dyDescent="0.35">
      <c r="V46785" s="17"/>
    </row>
    <row r="46786" spans="22:22" x14ac:dyDescent="0.35">
      <c r="V46786" s="17"/>
    </row>
    <row r="46787" spans="22:22" x14ac:dyDescent="0.35">
      <c r="V46787" s="17"/>
    </row>
    <row r="46788" spans="22:22" x14ac:dyDescent="0.35">
      <c r="V46788" s="17"/>
    </row>
    <row r="46789" spans="22:22" x14ac:dyDescent="0.35">
      <c r="V46789" s="17"/>
    </row>
    <row r="46790" spans="22:22" x14ac:dyDescent="0.35">
      <c r="V46790" s="17"/>
    </row>
    <row r="46791" spans="22:22" x14ac:dyDescent="0.35">
      <c r="V46791" s="17"/>
    </row>
    <row r="46792" spans="22:22" x14ac:dyDescent="0.35">
      <c r="V46792" s="17"/>
    </row>
    <row r="46793" spans="22:22" x14ac:dyDescent="0.35">
      <c r="V46793" s="17"/>
    </row>
    <row r="46794" spans="22:22" x14ac:dyDescent="0.35">
      <c r="V46794" s="17"/>
    </row>
    <row r="46795" spans="22:22" x14ac:dyDescent="0.35">
      <c r="V46795" s="17"/>
    </row>
    <row r="46796" spans="22:22" x14ac:dyDescent="0.35">
      <c r="V46796" s="17"/>
    </row>
    <row r="46797" spans="22:22" x14ac:dyDescent="0.35">
      <c r="V46797" s="17"/>
    </row>
    <row r="46798" spans="22:22" x14ac:dyDescent="0.35">
      <c r="V46798" s="17"/>
    </row>
    <row r="46799" spans="22:22" x14ac:dyDescent="0.35">
      <c r="V46799" s="17"/>
    </row>
    <row r="46800" spans="22:22" x14ac:dyDescent="0.35">
      <c r="V46800" s="17"/>
    </row>
    <row r="46801" spans="22:22" x14ac:dyDescent="0.35">
      <c r="V46801" s="17"/>
    </row>
    <row r="46802" spans="22:22" x14ac:dyDescent="0.35">
      <c r="V46802" s="17"/>
    </row>
    <row r="46803" spans="22:22" x14ac:dyDescent="0.35">
      <c r="V46803" s="17"/>
    </row>
    <row r="46804" spans="22:22" x14ac:dyDescent="0.35">
      <c r="V46804" s="17"/>
    </row>
    <row r="46805" spans="22:22" x14ac:dyDescent="0.35">
      <c r="V46805" s="17"/>
    </row>
    <row r="46806" spans="22:22" x14ac:dyDescent="0.35">
      <c r="V46806" s="17"/>
    </row>
    <row r="46807" spans="22:22" x14ac:dyDescent="0.35">
      <c r="V46807" s="17"/>
    </row>
    <row r="46808" spans="22:22" x14ac:dyDescent="0.35">
      <c r="V46808" s="17"/>
    </row>
    <row r="46809" spans="22:22" x14ac:dyDescent="0.35">
      <c r="V46809" s="17"/>
    </row>
    <row r="46810" spans="22:22" x14ac:dyDescent="0.35">
      <c r="V46810" s="17"/>
    </row>
    <row r="46811" spans="22:22" x14ac:dyDescent="0.35">
      <c r="V46811" s="17"/>
    </row>
    <row r="46812" spans="22:22" x14ac:dyDescent="0.35">
      <c r="V46812" s="17"/>
    </row>
    <row r="46813" spans="22:22" x14ac:dyDescent="0.35">
      <c r="V46813" s="17"/>
    </row>
    <row r="46814" spans="22:22" x14ac:dyDescent="0.35">
      <c r="V46814" s="17"/>
    </row>
    <row r="46815" spans="22:22" x14ac:dyDescent="0.35">
      <c r="V46815" s="17"/>
    </row>
    <row r="46816" spans="22:22" x14ac:dyDescent="0.35">
      <c r="V46816" s="17"/>
    </row>
    <row r="46817" spans="22:22" x14ac:dyDescent="0.35">
      <c r="V46817" s="17"/>
    </row>
    <row r="46818" spans="22:22" x14ac:dyDescent="0.35">
      <c r="V46818" s="17"/>
    </row>
    <row r="46819" spans="22:22" x14ac:dyDescent="0.35">
      <c r="V46819" s="17"/>
    </row>
    <row r="46820" spans="22:22" x14ac:dyDescent="0.35">
      <c r="V46820" s="17"/>
    </row>
    <row r="46821" spans="22:22" x14ac:dyDescent="0.35">
      <c r="V46821" s="17"/>
    </row>
    <row r="46822" spans="22:22" x14ac:dyDescent="0.35">
      <c r="V46822" s="17"/>
    </row>
    <row r="46823" spans="22:22" x14ac:dyDescent="0.35">
      <c r="V46823" s="17"/>
    </row>
    <row r="46824" spans="22:22" x14ac:dyDescent="0.35">
      <c r="V46824" s="17"/>
    </row>
    <row r="46825" spans="22:22" x14ac:dyDescent="0.35">
      <c r="V46825" s="17"/>
    </row>
    <row r="46826" spans="22:22" x14ac:dyDescent="0.35">
      <c r="V46826" s="17"/>
    </row>
    <row r="46827" spans="22:22" x14ac:dyDescent="0.35">
      <c r="V46827" s="17"/>
    </row>
    <row r="46828" spans="22:22" x14ac:dyDescent="0.35">
      <c r="V46828" s="17"/>
    </row>
    <row r="46829" spans="22:22" x14ac:dyDescent="0.35">
      <c r="V46829" s="17"/>
    </row>
    <row r="46830" spans="22:22" x14ac:dyDescent="0.35">
      <c r="V46830" s="17"/>
    </row>
    <row r="46831" spans="22:22" x14ac:dyDescent="0.35">
      <c r="V46831" s="17"/>
    </row>
    <row r="46832" spans="22:22" x14ac:dyDescent="0.35">
      <c r="V46832" s="17"/>
    </row>
    <row r="46833" spans="22:22" x14ac:dyDescent="0.35">
      <c r="V46833" s="17"/>
    </row>
    <row r="46834" spans="22:22" x14ac:dyDescent="0.35">
      <c r="V46834" s="17"/>
    </row>
    <row r="46835" spans="22:22" x14ac:dyDescent="0.35">
      <c r="V46835" s="17"/>
    </row>
    <row r="46836" spans="22:22" x14ac:dyDescent="0.35">
      <c r="V46836" s="17"/>
    </row>
    <row r="46837" spans="22:22" x14ac:dyDescent="0.35">
      <c r="V46837" s="17"/>
    </row>
    <row r="46838" spans="22:22" x14ac:dyDescent="0.35">
      <c r="V46838" s="17"/>
    </row>
    <row r="46839" spans="22:22" x14ac:dyDescent="0.35">
      <c r="V46839" s="17"/>
    </row>
    <row r="46840" spans="22:22" x14ac:dyDescent="0.35">
      <c r="V46840" s="17"/>
    </row>
    <row r="46841" spans="22:22" x14ac:dyDescent="0.35">
      <c r="V46841" s="17"/>
    </row>
    <row r="46842" spans="22:22" x14ac:dyDescent="0.35">
      <c r="V46842" s="17"/>
    </row>
    <row r="46843" spans="22:22" x14ac:dyDescent="0.35">
      <c r="V46843" s="17"/>
    </row>
    <row r="46844" spans="22:22" x14ac:dyDescent="0.35">
      <c r="V46844" s="17"/>
    </row>
    <row r="46845" spans="22:22" x14ac:dyDescent="0.35">
      <c r="V46845" s="17"/>
    </row>
    <row r="46846" spans="22:22" x14ac:dyDescent="0.35">
      <c r="V46846" s="17"/>
    </row>
    <row r="46847" spans="22:22" x14ac:dyDescent="0.35">
      <c r="V46847" s="17"/>
    </row>
    <row r="46848" spans="22:22" x14ac:dyDescent="0.35">
      <c r="V46848" s="17"/>
    </row>
    <row r="46849" spans="22:22" x14ac:dyDescent="0.35">
      <c r="V46849" s="17"/>
    </row>
    <row r="46850" spans="22:22" x14ac:dyDescent="0.35">
      <c r="V46850" s="17"/>
    </row>
    <row r="46851" spans="22:22" x14ac:dyDescent="0.35">
      <c r="V46851" s="17"/>
    </row>
    <row r="46852" spans="22:22" x14ac:dyDescent="0.35">
      <c r="V46852" s="17"/>
    </row>
    <row r="46853" spans="22:22" x14ac:dyDescent="0.35">
      <c r="V46853" s="17"/>
    </row>
    <row r="46854" spans="22:22" x14ac:dyDescent="0.35">
      <c r="V46854" s="17"/>
    </row>
    <row r="46855" spans="22:22" x14ac:dyDescent="0.35">
      <c r="V46855" s="17"/>
    </row>
    <row r="46856" spans="22:22" x14ac:dyDescent="0.35">
      <c r="V46856" s="17"/>
    </row>
    <row r="46857" spans="22:22" x14ac:dyDescent="0.35">
      <c r="V46857" s="17"/>
    </row>
    <row r="46858" spans="22:22" x14ac:dyDescent="0.35">
      <c r="V46858" s="17"/>
    </row>
    <row r="46859" spans="22:22" x14ac:dyDescent="0.35">
      <c r="V46859" s="17"/>
    </row>
    <row r="46860" spans="22:22" x14ac:dyDescent="0.35">
      <c r="V46860" s="17"/>
    </row>
    <row r="46861" spans="22:22" x14ac:dyDescent="0.35">
      <c r="V46861" s="17"/>
    </row>
    <row r="46862" spans="22:22" x14ac:dyDescent="0.35">
      <c r="V46862" s="17"/>
    </row>
    <row r="46863" spans="22:22" x14ac:dyDescent="0.35">
      <c r="V46863" s="17"/>
    </row>
    <row r="46864" spans="22:22" x14ac:dyDescent="0.35">
      <c r="V46864" s="17"/>
    </row>
    <row r="46865" spans="22:22" x14ac:dyDescent="0.35">
      <c r="V46865" s="17"/>
    </row>
    <row r="46866" spans="22:22" x14ac:dyDescent="0.35">
      <c r="V46866" s="17"/>
    </row>
    <row r="46867" spans="22:22" x14ac:dyDescent="0.35">
      <c r="V46867" s="17"/>
    </row>
    <row r="46868" spans="22:22" x14ac:dyDescent="0.35">
      <c r="V46868" s="17"/>
    </row>
    <row r="46869" spans="22:22" x14ac:dyDescent="0.35">
      <c r="V46869" s="17"/>
    </row>
    <row r="46870" spans="22:22" x14ac:dyDescent="0.35">
      <c r="V46870" s="17"/>
    </row>
    <row r="46871" spans="22:22" x14ac:dyDescent="0.35">
      <c r="V46871" s="17"/>
    </row>
    <row r="46872" spans="22:22" x14ac:dyDescent="0.35">
      <c r="V46872" s="17"/>
    </row>
    <row r="46873" spans="22:22" x14ac:dyDescent="0.35">
      <c r="V46873" s="17"/>
    </row>
    <row r="46874" spans="22:22" x14ac:dyDescent="0.35">
      <c r="V46874" s="17"/>
    </row>
    <row r="46875" spans="22:22" x14ac:dyDescent="0.35">
      <c r="V46875" s="17"/>
    </row>
    <row r="46876" spans="22:22" x14ac:dyDescent="0.35">
      <c r="V46876" s="17"/>
    </row>
    <row r="46877" spans="22:22" x14ac:dyDescent="0.35">
      <c r="V46877" s="17"/>
    </row>
    <row r="46878" spans="22:22" x14ac:dyDescent="0.35">
      <c r="V46878" s="17"/>
    </row>
    <row r="46879" spans="22:22" x14ac:dyDescent="0.35">
      <c r="V46879" s="17"/>
    </row>
    <row r="46880" spans="22:22" x14ac:dyDescent="0.35">
      <c r="V46880" s="17"/>
    </row>
    <row r="46881" spans="22:22" x14ac:dyDescent="0.35">
      <c r="V46881" s="17"/>
    </row>
    <row r="46882" spans="22:22" x14ac:dyDescent="0.35">
      <c r="V46882" s="17"/>
    </row>
    <row r="46883" spans="22:22" x14ac:dyDescent="0.35">
      <c r="V46883" s="17"/>
    </row>
    <row r="46884" spans="22:22" x14ac:dyDescent="0.35">
      <c r="V46884" s="17"/>
    </row>
    <row r="46885" spans="22:22" x14ac:dyDescent="0.35">
      <c r="V46885" s="17"/>
    </row>
    <row r="46886" spans="22:22" x14ac:dyDescent="0.35">
      <c r="V46886" s="17"/>
    </row>
    <row r="46887" spans="22:22" x14ac:dyDescent="0.35">
      <c r="V46887" s="17"/>
    </row>
    <row r="46888" spans="22:22" x14ac:dyDescent="0.35">
      <c r="V46888" s="17"/>
    </row>
    <row r="46889" spans="22:22" x14ac:dyDescent="0.35">
      <c r="V46889" s="17"/>
    </row>
    <row r="46890" spans="22:22" x14ac:dyDescent="0.35">
      <c r="V46890" s="17"/>
    </row>
    <row r="46891" spans="22:22" x14ac:dyDescent="0.35">
      <c r="V46891" s="17"/>
    </row>
    <row r="46892" spans="22:22" x14ac:dyDescent="0.35">
      <c r="V46892" s="17"/>
    </row>
    <row r="46893" spans="22:22" x14ac:dyDescent="0.35">
      <c r="V46893" s="17"/>
    </row>
    <row r="46894" spans="22:22" x14ac:dyDescent="0.35">
      <c r="V46894" s="17"/>
    </row>
    <row r="46895" spans="22:22" x14ac:dyDescent="0.35">
      <c r="V46895" s="17"/>
    </row>
    <row r="46896" spans="22:22" x14ac:dyDescent="0.35">
      <c r="V46896" s="17"/>
    </row>
    <row r="46897" spans="22:22" x14ac:dyDescent="0.35">
      <c r="V46897" s="17"/>
    </row>
    <row r="46898" spans="22:22" x14ac:dyDescent="0.35">
      <c r="V46898" s="17"/>
    </row>
    <row r="46899" spans="22:22" x14ac:dyDescent="0.35">
      <c r="V46899" s="17"/>
    </row>
    <row r="46900" spans="22:22" x14ac:dyDescent="0.35">
      <c r="V46900" s="17"/>
    </row>
    <row r="46901" spans="22:22" x14ac:dyDescent="0.35">
      <c r="V46901" s="17"/>
    </row>
    <row r="46902" spans="22:22" x14ac:dyDescent="0.35">
      <c r="V46902" s="17"/>
    </row>
    <row r="46903" spans="22:22" x14ac:dyDescent="0.35">
      <c r="V46903" s="17"/>
    </row>
    <row r="46904" spans="22:22" x14ac:dyDescent="0.35">
      <c r="V46904" s="17"/>
    </row>
    <row r="46905" spans="22:22" x14ac:dyDescent="0.35">
      <c r="V46905" s="17"/>
    </row>
    <row r="46906" spans="22:22" x14ac:dyDescent="0.35">
      <c r="V46906" s="17"/>
    </row>
    <row r="46907" spans="22:22" x14ac:dyDescent="0.35">
      <c r="V46907" s="17"/>
    </row>
    <row r="46908" spans="22:22" x14ac:dyDescent="0.35">
      <c r="V46908" s="17"/>
    </row>
    <row r="46909" spans="22:22" x14ac:dyDescent="0.35">
      <c r="V46909" s="17"/>
    </row>
    <row r="46910" spans="22:22" x14ac:dyDescent="0.35">
      <c r="V46910" s="17"/>
    </row>
    <row r="46911" spans="22:22" x14ac:dyDescent="0.35">
      <c r="V46911" s="17"/>
    </row>
    <row r="46912" spans="22:22" x14ac:dyDescent="0.35">
      <c r="V46912" s="17"/>
    </row>
    <row r="46913" spans="22:22" x14ac:dyDescent="0.35">
      <c r="V46913" s="17"/>
    </row>
    <row r="46914" spans="22:22" x14ac:dyDescent="0.35">
      <c r="V46914" s="17"/>
    </row>
    <row r="46915" spans="22:22" x14ac:dyDescent="0.35">
      <c r="V46915" s="17"/>
    </row>
    <row r="46916" spans="22:22" x14ac:dyDescent="0.35">
      <c r="V46916" s="17"/>
    </row>
    <row r="46917" spans="22:22" x14ac:dyDescent="0.35">
      <c r="V46917" s="17"/>
    </row>
    <row r="46918" spans="22:22" x14ac:dyDescent="0.35">
      <c r="V46918" s="17"/>
    </row>
    <row r="46919" spans="22:22" x14ac:dyDescent="0.35">
      <c r="V46919" s="17"/>
    </row>
    <row r="46920" spans="22:22" x14ac:dyDescent="0.35">
      <c r="V46920" s="17"/>
    </row>
    <row r="46921" spans="22:22" x14ac:dyDescent="0.35">
      <c r="V46921" s="17"/>
    </row>
    <row r="46922" spans="22:22" x14ac:dyDescent="0.35">
      <c r="V46922" s="17"/>
    </row>
    <row r="46923" spans="22:22" x14ac:dyDescent="0.35">
      <c r="V46923" s="17"/>
    </row>
    <row r="46924" spans="22:22" x14ac:dyDescent="0.35">
      <c r="V46924" s="17"/>
    </row>
    <row r="46925" spans="22:22" x14ac:dyDescent="0.35">
      <c r="V46925" s="17"/>
    </row>
    <row r="46926" spans="22:22" x14ac:dyDescent="0.35">
      <c r="V46926" s="17"/>
    </row>
    <row r="46927" spans="22:22" x14ac:dyDescent="0.35">
      <c r="V46927" s="17"/>
    </row>
    <row r="46928" spans="22:22" x14ac:dyDescent="0.35">
      <c r="V46928" s="17"/>
    </row>
    <row r="46929" spans="22:22" x14ac:dyDescent="0.35">
      <c r="V46929" s="17"/>
    </row>
    <row r="46930" spans="22:22" x14ac:dyDescent="0.35">
      <c r="V46930" s="17"/>
    </row>
    <row r="46931" spans="22:22" x14ac:dyDescent="0.35">
      <c r="V46931" s="17"/>
    </row>
    <row r="46932" spans="22:22" x14ac:dyDescent="0.35">
      <c r="V46932" s="17"/>
    </row>
    <row r="46933" spans="22:22" x14ac:dyDescent="0.35">
      <c r="V46933" s="17"/>
    </row>
    <row r="46934" spans="22:22" x14ac:dyDescent="0.35">
      <c r="V46934" s="17"/>
    </row>
    <row r="46935" spans="22:22" x14ac:dyDescent="0.35">
      <c r="V46935" s="17"/>
    </row>
    <row r="46936" spans="22:22" x14ac:dyDescent="0.35">
      <c r="V46936" s="17"/>
    </row>
    <row r="46937" spans="22:22" x14ac:dyDescent="0.35">
      <c r="V46937" s="17"/>
    </row>
    <row r="46938" spans="22:22" x14ac:dyDescent="0.35">
      <c r="V46938" s="17"/>
    </row>
    <row r="46939" spans="22:22" x14ac:dyDescent="0.35">
      <c r="V46939" s="17"/>
    </row>
    <row r="46940" spans="22:22" x14ac:dyDescent="0.35">
      <c r="V46940" s="17"/>
    </row>
    <row r="46941" spans="22:22" x14ac:dyDescent="0.35">
      <c r="V46941" s="17"/>
    </row>
    <row r="46942" spans="22:22" x14ac:dyDescent="0.35">
      <c r="V46942" s="17"/>
    </row>
    <row r="46943" spans="22:22" x14ac:dyDescent="0.35">
      <c r="V46943" s="17"/>
    </row>
    <row r="46944" spans="22:22" x14ac:dyDescent="0.35">
      <c r="V46944" s="17"/>
    </row>
    <row r="46945" spans="22:22" x14ac:dyDescent="0.35">
      <c r="V46945" s="17"/>
    </row>
    <row r="46946" spans="22:22" x14ac:dyDescent="0.35">
      <c r="V46946" s="17"/>
    </row>
    <row r="46947" spans="22:22" x14ac:dyDescent="0.35">
      <c r="V46947" s="17"/>
    </row>
    <row r="46948" spans="22:22" x14ac:dyDescent="0.35">
      <c r="V46948" s="17"/>
    </row>
    <row r="46949" spans="22:22" x14ac:dyDescent="0.35">
      <c r="V46949" s="17"/>
    </row>
    <row r="46950" spans="22:22" x14ac:dyDescent="0.35">
      <c r="V46950" s="17"/>
    </row>
    <row r="46951" spans="22:22" x14ac:dyDescent="0.35">
      <c r="V46951" s="17"/>
    </row>
    <row r="46952" spans="22:22" x14ac:dyDescent="0.35">
      <c r="V46952" s="17"/>
    </row>
    <row r="46953" spans="22:22" x14ac:dyDescent="0.35">
      <c r="V46953" s="17"/>
    </row>
    <row r="46954" spans="22:22" x14ac:dyDescent="0.35">
      <c r="V46954" s="17"/>
    </row>
    <row r="46955" spans="22:22" x14ac:dyDescent="0.35">
      <c r="V46955" s="17"/>
    </row>
    <row r="46956" spans="22:22" x14ac:dyDescent="0.35">
      <c r="V46956" s="17"/>
    </row>
    <row r="46957" spans="22:22" x14ac:dyDescent="0.35">
      <c r="V46957" s="17"/>
    </row>
    <row r="46958" spans="22:22" x14ac:dyDescent="0.35">
      <c r="V46958" s="17"/>
    </row>
    <row r="46959" spans="22:22" x14ac:dyDescent="0.35">
      <c r="V46959" s="17"/>
    </row>
    <row r="46960" spans="22:22" x14ac:dyDescent="0.35">
      <c r="V46960" s="17"/>
    </row>
    <row r="46961" spans="22:22" x14ac:dyDescent="0.35">
      <c r="V46961" s="17"/>
    </row>
    <row r="46962" spans="22:22" x14ac:dyDescent="0.35">
      <c r="V46962" s="17"/>
    </row>
    <row r="46963" spans="22:22" x14ac:dyDescent="0.35">
      <c r="V46963" s="17"/>
    </row>
    <row r="46964" spans="22:22" x14ac:dyDescent="0.35">
      <c r="V46964" s="17"/>
    </row>
    <row r="46965" spans="22:22" x14ac:dyDescent="0.35">
      <c r="V46965" s="17"/>
    </row>
    <row r="46966" spans="22:22" x14ac:dyDescent="0.35">
      <c r="V46966" s="17"/>
    </row>
    <row r="46967" spans="22:22" x14ac:dyDescent="0.35">
      <c r="V46967" s="17"/>
    </row>
    <row r="46968" spans="22:22" x14ac:dyDescent="0.35">
      <c r="V46968" s="17"/>
    </row>
    <row r="46969" spans="22:22" x14ac:dyDescent="0.35">
      <c r="V46969" s="17"/>
    </row>
    <row r="46970" spans="22:22" x14ac:dyDescent="0.35">
      <c r="V46970" s="17"/>
    </row>
    <row r="46971" spans="22:22" x14ac:dyDescent="0.35">
      <c r="V46971" s="17"/>
    </row>
    <row r="46972" spans="22:22" x14ac:dyDescent="0.35">
      <c r="V46972" s="17"/>
    </row>
    <row r="46973" spans="22:22" x14ac:dyDescent="0.35">
      <c r="V46973" s="17"/>
    </row>
    <row r="46974" spans="22:22" x14ac:dyDescent="0.35">
      <c r="V46974" s="17"/>
    </row>
    <row r="46975" spans="22:22" x14ac:dyDescent="0.35">
      <c r="V46975" s="17"/>
    </row>
    <row r="46976" spans="22:22" x14ac:dyDescent="0.35">
      <c r="V46976" s="17"/>
    </row>
    <row r="46977" spans="22:22" x14ac:dyDescent="0.35">
      <c r="V46977" s="17"/>
    </row>
    <row r="46978" spans="22:22" x14ac:dyDescent="0.35">
      <c r="V46978" s="17"/>
    </row>
    <row r="46979" spans="22:22" x14ac:dyDescent="0.35">
      <c r="V46979" s="17"/>
    </row>
    <row r="46980" spans="22:22" x14ac:dyDescent="0.35">
      <c r="V46980" s="17"/>
    </row>
    <row r="46981" spans="22:22" x14ac:dyDescent="0.35">
      <c r="V46981" s="17"/>
    </row>
    <row r="46982" spans="22:22" x14ac:dyDescent="0.35">
      <c r="V46982" s="17"/>
    </row>
    <row r="46983" spans="22:22" x14ac:dyDescent="0.35">
      <c r="V46983" s="17"/>
    </row>
    <row r="46984" spans="22:22" x14ac:dyDescent="0.35">
      <c r="V46984" s="17"/>
    </row>
    <row r="46985" spans="22:22" x14ac:dyDescent="0.35">
      <c r="V46985" s="17"/>
    </row>
    <row r="46986" spans="22:22" x14ac:dyDescent="0.35">
      <c r="V46986" s="17"/>
    </row>
    <row r="46987" spans="22:22" x14ac:dyDescent="0.35">
      <c r="V46987" s="17"/>
    </row>
    <row r="46988" spans="22:22" x14ac:dyDescent="0.35">
      <c r="V46988" s="17"/>
    </row>
    <row r="46989" spans="22:22" x14ac:dyDescent="0.35">
      <c r="V46989" s="17"/>
    </row>
    <row r="46990" spans="22:22" x14ac:dyDescent="0.35">
      <c r="V46990" s="17"/>
    </row>
    <row r="46991" spans="22:22" x14ac:dyDescent="0.35">
      <c r="V46991" s="17"/>
    </row>
    <row r="46992" spans="22:22" x14ac:dyDescent="0.35">
      <c r="V46992" s="17"/>
    </row>
    <row r="46993" spans="22:22" x14ac:dyDescent="0.35">
      <c r="V46993" s="17"/>
    </row>
    <row r="46994" spans="22:22" x14ac:dyDescent="0.35">
      <c r="V46994" s="17"/>
    </row>
    <row r="46995" spans="22:22" x14ac:dyDescent="0.35">
      <c r="V46995" s="17"/>
    </row>
    <row r="46996" spans="22:22" x14ac:dyDescent="0.35">
      <c r="V46996" s="17"/>
    </row>
    <row r="46997" spans="22:22" x14ac:dyDescent="0.35">
      <c r="V46997" s="17"/>
    </row>
    <row r="46998" spans="22:22" x14ac:dyDescent="0.35">
      <c r="V46998" s="17"/>
    </row>
    <row r="46999" spans="22:22" x14ac:dyDescent="0.35">
      <c r="V46999" s="17"/>
    </row>
    <row r="47000" spans="22:22" x14ac:dyDescent="0.35">
      <c r="V47000" s="17"/>
    </row>
    <row r="47001" spans="22:22" x14ac:dyDescent="0.35">
      <c r="V47001" s="17"/>
    </row>
    <row r="47002" spans="22:22" x14ac:dyDescent="0.35">
      <c r="V47002" s="17"/>
    </row>
    <row r="47003" spans="22:22" x14ac:dyDescent="0.35">
      <c r="V47003" s="17"/>
    </row>
    <row r="47004" spans="22:22" x14ac:dyDescent="0.35">
      <c r="V47004" s="17"/>
    </row>
    <row r="47005" spans="22:22" x14ac:dyDescent="0.35">
      <c r="V47005" s="17"/>
    </row>
    <row r="47006" spans="22:22" x14ac:dyDescent="0.35">
      <c r="V47006" s="17"/>
    </row>
    <row r="47007" spans="22:22" x14ac:dyDescent="0.35">
      <c r="V47007" s="17"/>
    </row>
    <row r="47008" spans="22:22" x14ac:dyDescent="0.35">
      <c r="V47008" s="17"/>
    </row>
    <row r="47009" spans="22:22" x14ac:dyDescent="0.35">
      <c r="V47009" s="17"/>
    </row>
    <row r="47010" spans="22:22" x14ac:dyDescent="0.35">
      <c r="V47010" s="17"/>
    </row>
    <row r="47011" spans="22:22" x14ac:dyDescent="0.35">
      <c r="V47011" s="17"/>
    </row>
    <row r="47012" spans="22:22" x14ac:dyDescent="0.35">
      <c r="V47012" s="17"/>
    </row>
    <row r="47013" spans="22:22" x14ac:dyDescent="0.35">
      <c r="V47013" s="17"/>
    </row>
    <row r="47014" spans="22:22" x14ac:dyDescent="0.35">
      <c r="V47014" s="17"/>
    </row>
    <row r="47015" spans="22:22" x14ac:dyDescent="0.35">
      <c r="V47015" s="17"/>
    </row>
    <row r="47016" spans="22:22" x14ac:dyDescent="0.35">
      <c r="V47016" s="17"/>
    </row>
    <row r="47017" spans="22:22" x14ac:dyDescent="0.35">
      <c r="V47017" s="17"/>
    </row>
    <row r="47018" spans="22:22" x14ac:dyDescent="0.35">
      <c r="V47018" s="17"/>
    </row>
    <row r="47019" spans="22:22" x14ac:dyDescent="0.35">
      <c r="V47019" s="17"/>
    </row>
    <row r="47020" spans="22:22" x14ac:dyDescent="0.35">
      <c r="V47020" s="17"/>
    </row>
    <row r="47021" spans="22:22" x14ac:dyDescent="0.35">
      <c r="V47021" s="17"/>
    </row>
    <row r="47022" spans="22:22" x14ac:dyDescent="0.35">
      <c r="V47022" s="17"/>
    </row>
    <row r="47023" spans="22:22" x14ac:dyDescent="0.35">
      <c r="V47023" s="17"/>
    </row>
    <row r="47024" spans="22:22" x14ac:dyDescent="0.35">
      <c r="V47024" s="17"/>
    </row>
    <row r="47025" spans="22:22" x14ac:dyDescent="0.35">
      <c r="V47025" s="17"/>
    </row>
    <row r="47026" spans="22:22" x14ac:dyDescent="0.35">
      <c r="V47026" s="17"/>
    </row>
    <row r="47027" spans="22:22" x14ac:dyDescent="0.35">
      <c r="V47027" s="17"/>
    </row>
    <row r="47028" spans="22:22" x14ac:dyDescent="0.35">
      <c r="V47028" s="17"/>
    </row>
    <row r="47029" spans="22:22" x14ac:dyDescent="0.35">
      <c r="V47029" s="17"/>
    </row>
    <row r="47030" spans="22:22" x14ac:dyDescent="0.35">
      <c r="V47030" s="17"/>
    </row>
    <row r="47031" spans="22:22" x14ac:dyDescent="0.35">
      <c r="V47031" s="17"/>
    </row>
    <row r="47032" spans="22:22" x14ac:dyDescent="0.35">
      <c r="V47032" s="17"/>
    </row>
    <row r="47033" spans="22:22" x14ac:dyDescent="0.35">
      <c r="V47033" s="17"/>
    </row>
    <row r="47034" spans="22:22" x14ac:dyDescent="0.35">
      <c r="V47034" s="17"/>
    </row>
    <row r="47035" spans="22:22" x14ac:dyDescent="0.35">
      <c r="V47035" s="17"/>
    </row>
    <row r="47036" spans="22:22" x14ac:dyDescent="0.35">
      <c r="V47036" s="17"/>
    </row>
    <row r="47037" spans="22:22" x14ac:dyDescent="0.35">
      <c r="V47037" s="17"/>
    </row>
    <row r="47038" spans="22:22" x14ac:dyDescent="0.35">
      <c r="V47038" s="17"/>
    </row>
    <row r="47039" spans="22:22" x14ac:dyDescent="0.35">
      <c r="V47039" s="17"/>
    </row>
    <row r="47040" spans="22:22" x14ac:dyDescent="0.35">
      <c r="V47040" s="17"/>
    </row>
    <row r="47041" spans="22:22" x14ac:dyDescent="0.35">
      <c r="V47041" s="17"/>
    </row>
    <row r="47042" spans="22:22" x14ac:dyDescent="0.35">
      <c r="V47042" s="17"/>
    </row>
    <row r="47043" spans="22:22" x14ac:dyDescent="0.35">
      <c r="V47043" s="17"/>
    </row>
    <row r="47044" spans="22:22" x14ac:dyDescent="0.35">
      <c r="V47044" s="17"/>
    </row>
    <row r="47045" spans="22:22" x14ac:dyDescent="0.35">
      <c r="V47045" s="17"/>
    </row>
    <row r="47046" spans="22:22" x14ac:dyDescent="0.35">
      <c r="V47046" s="17"/>
    </row>
    <row r="47047" spans="22:22" x14ac:dyDescent="0.35">
      <c r="V47047" s="17"/>
    </row>
    <row r="47048" spans="22:22" x14ac:dyDescent="0.35">
      <c r="V47048" s="17"/>
    </row>
    <row r="47049" spans="22:22" x14ac:dyDescent="0.35">
      <c r="V47049" s="17"/>
    </row>
    <row r="47050" spans="22:22" x14ac:dyDescent="0.35">
      <c r="V47050" s="17"/>
    </row>
    <row r="47051" spans="22:22" x14ac:dyDescent="0.35">
      <c r="V47051" s="17"/>
    </row>
    <row r="47052" spans="22:22" x14ac:dyDescent="0.35">
      <c r="V47052" s="17"/>
    </row>
    <row r="47053" spans="22:22" x14ac:dyDescent="0.35">
      <c r="V47053" s="17"/>
    </row>
    <row r="47054" spans="22:22" x14ac:dyDescent="0.35">
      <c r="V47054" s="17"/>
    </row>
    <row r="47055" spans="22:22" x14ac:dyDescent="0.35">
      <c r="V47055" s="17"/>
    </row>
    <row r="47056" spans="22:22" x14ac:dyDescent="0.35">
      <c r="V47056" s="17"/>
    </row>
    <row r="47057" spans="22:22" x14ac:dyDescent="0.35">
      <c r="V47057" s="17"/>
    </row>
    <row r="47058" spans="22:22" x14ac:dyDescent="0.35">
      <c r="V47058" s="17"/>
    </row>
    <row r="47059" spans="22:22" x14ac:dyDescent="0.35">
      <c r="V47059" s="17"/>
    </row>
    <row r="47060" spans="22:22" x14ac:dyDescent="0.35">
      <c r="V47060" s="17"/>
    </row>
    <row r="47061" spans="22:22" x14ac:dyDescent="0.35">
      <c r="V47061" s="17"/>
    </row>
    <row r="47062" spans="22:22" x14ac:dyDescent="0.35">
      <c r="V47062" s="17"/>
    </row>
    <row r="47063" spans="22:22" x14ac:dyDescent="0.35">
      <c r="V47063" s="17"/>
    </row>
    <row r="47064" spans="22:22" x14ac:dyDescent="0.35">
      <c r="V47064" s="17"/>
    </row>
    <row r="47065" spans="22:22" x14ac:dyDescent="0.35">
      <c r="V47065" s="17"/>
    </row>
    <row r="47066" spans="22:22" x14ac:dyDescent="0.35">
      <c r="V47066" s="17"/>
    </row>
    <row r="47067" spans="22:22" x14ac:dyDescent="0.35">
      <c r="V47067" s="17"/>
    </row>
    <row r="47068" spans="22:22" x14ac:dyDescent="0.35">
      <c r="V47068" s="17"/>
    </row>
    <row r="47069" spans="22:22" x14ac:dyDescent="0.35">
      <c r="V47069" s="17"/>
    </row>
    <row r="47070" spans="22:22" x14ac:dyDescent="0.35">
      <c r="V47070" s="17"/>
    </row>
    <row r="47071" spans="22:22" x14ac:dyDescent="0.35">
      <c r="V47071" s="17"/>
    </row>
    <row r="47072" spans="22:22" x14ac:dyDescent="0.35">
      <c r="V47072" s="17"/>
    </row>
    <row r="47073" spans="22:22" x14ac:dyDescent="0.35">
      <c r="V47073" s="17"/>
    </row>
    <row r="47074" spans="22:22" x14ac:dyDescent="0.35">
      <c r="V47074" s="17"/>
    </row>
    <row r="47075" spans="22:22" x14ac:dyDescent="0.35">
      <c r="V47075" s="17"/>
    </row>
    <row r="47076" spans="22:22" x14ac:dyDescent="0.35">
      <c r="V47076" s="17"/>
    </row>
    <row r="47077" spans="22:22" x14ac:dyDescent="0.35">
      <c r="V47077" s="17"/>
    </row>
    <row r="47078" spans="22:22" x14ac:dyDescent="0.35">
      <c r="V47078" s="17"/>
    </row>
    <row r="47079" spans="22:22" x14ac:dyDescent="0.35">
      <c r="V47079" s="17"/>
    </row>
    <row r="47080" spans="22:22" x14ac:dyDescent="0.35">
      <c r="V47080" s="17"/>
    </row>
    <row r="47081" spans="22:22" x14ac:dyDescent="0.35">
      <c r="V47081" s="17"/>
    </row>
    <row r="47082" spans="22:22" x14ac:dyDescent="0.35">
      <c r="V47082" s="17"/>
    </row>
    <row r="47083" spans="22:22" x14ac:dyDescent="0.35">
      <c r="V47083" s="17"/>
    </row>
    <row r="47084" spans="22:22" x14ac:dyDescent="0.35">
      <c r="V47084" s="17"/>
    </row>
    <row r="47085" spans="22:22" x14ac:dyDescent="0.35">
      <c r="V47085" s="17"/>
    </row>
    <row r="47086" spans="22:22" x14ac:dyDescent="0.35">
      <c r="V47086" s="17"/>
    </row>
    <row r="47087" spans="22:22" x14ac:dyDescent="0.35">
      <c r="V47087" s="17"/>
    </row>
    <row r="47088" spans="22:22" x14ac:dyDescent="0.35">
      <c r="V47088" s="17"/>
    </row>
    <row r="47089" spans="22:22" x14ac:dyDescent="0.35">
      <c r="V47089" s="17"/>
    </row>
    <row r="47090" spans="22:22" x14ac:dyDescent="0.35">
      <c r="V47090" s="17"/>
    </row>
    <row r="47091" spans="22:22" x14ac:dyDescent="0.35">
      <c r="V47091" s="17"/>
    </row>
    <row r="47092" spans="22:22" x14ac:dyDescent="0.35">
      <c r="V47092" s="17"/>
    </row>
    <row r="47093" spans="22:22" x14ac:dyDescent="0.35">
      <c r="V47093" s="17"/>
    </row>
    <row r="47094" spans="22:22" x14ac:dyDescent="0.35">
      <c r="V47094" s="17"/>
    </row>
    <row r="47095" spans="22:22" x14ac:dyDescent="0.35">
      <c r="V47095" s="17"/>
    </row>
    <row r="47096" spans="22:22" x14ac:dyDescent="0.35">
      <c r="V47096" s="17"/>
    </row>
    <row r="47097" spans="22:22" x14ac:dyDescent="0.35">
      <c r="V47097" s="17"/>
    </row>
    <row r="47098" spans="22:22" x14ac:dyDescent="0.35">
      <c r="V47098" s="17"/>
    </row>
    <row r="47099" spans="22:22" x14ac:dyDescent="0.35">
      <c r="V47099" s="17"/>
    </row>
    <row r="47100" spans="22:22" x14ac:dyDescent="0.35">
      <c r="V47100" s="17"/>
    </row>
    <row r="47101" spans="22:22" x14ac:dyDescent="0.35">
      <c r="V47101" s="17"/>
    </row>
    <row r="47102" spans="22:22" x14ac:dyDescent="0.35">
      <c r="V47102" s="17"/>
    </row>
    <row r="47103" spans="22:22" x14ac:dyDescent="0.35">
      <c r="V47103" s="17"/>
    </row>
    <row r="47104" spans="22:22" x14ac:dyDescent="0.35">
      <c r="V47104" s="17"/>
    </row>
    <row r="47105" spans="22:22" x14ac:dyDescent="0.35">
      <c r="V47105" s="17"/>
    </row>
    <row r="47106" spans="22:22" x14ac:dyDescent="0.35">
      <c r="V47106" s="17"/>
    </row>
    <row r="47107" spans="22:22" x14ac:dyDescent="0.35">
      <c r="V47107" s="17"/>
    </row>
    <row r="47108" spans="22:22" x14ac:dyDescent="0.35">
      <c r="V47108" s="17"/>
    </row>
    <row r="47109" spans="22:22" x14ac:dyDescent="0.35">
      <c r="V47109" s="17"/>
    </row>
    <row r="47110" spans="22:22" x14ac:dyDescent="0.35">
      <c r="V47110" s="17"/>
    </row>
    <row r="47111" spans="22:22" x14ac:dyDescent="0.35">
      <c r="V47111" s="17"/>
    </row>
    <row r="47112" spans="22:22" x14ac:dyDescent="0.35">
      <c r="V47112" s="17"/>
    </row>
    <row r="47113" spans="22:22" x14ac:dyDescent="0.35">
      <c r="V47113" s="17"/>
    </row>
    <row r="47114" spans="22:22" x14ac:dyDescent="0.35">
      <c r="V47114" s="17"/>
    </row>
    <row r="47115" spans="22:22" x14ac:dyDescent="0.35">
      <c r="V47115" s="17"/>
    </row>
    <row r="47116" spans="22:22" x14ac:dyDescent="0.35">
      <c r="V47116" s="17"/>
    </row>
    <row r="47117" spans="22:22" x14ac:dyDescent="0.35">
      <c r="V47117" s="17"/>
    </row>
    <row r="47118" spans="22:22" x14ac:dyDescent="0.35">
      <c r="V47118" s="17"/>
    </row>
    <row r="47119" spans="22:22" x14ac:dyDescent="0.35">
      <c r="V47119" s="17"/>
    </row>
    <row r="47120" spans="22:22" x14ac:dyDescent="0.35">
      <c r="V47120" s="17"/>
    </row>
    <row r="47121" spans="22:22" x14ac:dyDescent="0.35">
      <c r="V47121" s="17"/>
    </row>
    <row r="47122" spans="22:22" x14ac:dyDescent="0.35">
      <c r="V47122" s="17"/>
    </row>
    <row r="47123" spans="22:22" x14ac:dyDescent="0.35">
      <c r="V47123" s="17"/>
    </row>
    <row r="47124" spans="22:22" x14ac:dyDescent="0.35">
      <c r="V47124" s="17"/>
    </row>
    <row r="47125" spans="22:22" x14ac:dyDescent="0.35">
      <c r="V47125" s="17"/>
    </row>
    <row r="47126" spans="22:22" x14ac:dyDescent="0.35">
      <c r="V47126" s="17"/>
    </row>
    <row r="47127" spans="22:22" x14ac:dyDescent="0.35">
      <c r="V47127" s="17"/>
    </row>
    <row r="47128" spans="22:22" x14ac:dyDescent="0.35">
      <c r="V47128" s="17"/>
    </row>
    <row r="47129" spans="22:22" x14ac:dyDescent="0.35">
      <c r="V47129" s="17"/>
    </row>
    <row r="47130" spans="22:22" x14ac:dyDescent="0.35">
      <c r="V47130" s="17"/>
    </row>
    <row r="47131" spans="22:22" x14ac:dyDescent="0.35">
      <c r="V47131" s="17"/>
    </row>
    <row r="47132" spans="22:22" x14ac:dyDescent="0.35">
      <c r="V47132" s="17"/>
    </row>
    <row r="47133" spans="22:22" x14ac:dyDescent="0.35">
      <c r="V47133" s="17"/>
    </row>
    <row r="47134" spans="22:22" x14ac:dyDescent="0.35">
      <c r="V47134" s="17"/>
    </row>
    <row r="47135" spans="22:22" x14ac:dyDescent="0.35">
      <c r="V47135" s="17"/>
    </row>
    <row r="47136" spans="22:22" x14ac:dyDescent="0.35">
      <c r="V47136" s="17"/>
    </row>
    <row r="47137" spans="22:22" x14ac:dyDescent="0.35">
      <c r="V47137" s="17"/>
    </row>
    <row r="47138" spans="22:22" x14ac:dyDescent="0.35">
      <c r="V47138" s="17"/>
    </row>
    <row r="47139" spans="22:22" x14ac:dyDescent="0.35">
      <c r="V47139" s="17"/>
    </row>
    <row r="47140" spans="22:22" x14ac:dyDescent="0.35">
      <c r="V47140" s="17"/>
    </row>
    <row r="47141" spans="22:22" x14ac:dyDescent="0.35">
      <c r="V47141" s="17"/>
    </row>
    <row r="47142" spans="22:22" x14ac:dyDescent="0.35">
      <c r="V47142" s="17"/>
    </row>
    <row r="47143" spans="22:22" x14ac:dyDescent="0.35">
      <c r="V47143" s="17"/>
    </row>
    <row r="47144" spans="22:22" x14ac:dyDescent="0.35">
      <c r="V47144" s="17"/>
    </row>
    <row r="47145" spans="22:22" x14ac:dyDescent="0.35">
      <c r="V47145" s="17"/>
    </row>
    <row r="47146" spans="22:22" x14ac:dyDescent="0.35">
      <c r="V47146" s="17"/>
    </row>
    <row r="47147" spans="22:22" x14ac:dyDescent="0.35">
      <c r="V47147" s="17"/>
    </row>
    <row r="47148" spans="22:22" x14ac:dyDescent="0.35">
      <c r="V47148" s="17"/>
    </row>
    <row r="47149" spans="22:22" x14ac:dyDescent="0.35">
      <c r="V47149" s="17"/>
    </row>
    <row r="47150" spans="22:22" x14ac:dyDescent="0.35">
      <c r="V47150" s="17"/>
    </row>
    <row r="47151" spans="22:22" x14ac:dyDescent="0.35">
      <c r="V47151" s="17"/>
    </row>
    <row r="47152" spans="22:22" x14ac:dyDescent="0.35">
      <c r="V47152" s="17"/>
    </row>
    <row r="47153" spans="22:22" x14ac:dyDescent="0.35">
      <c r="V47153" s="17"/>
    </row>
    <row r="47154" spans="22:22" x14ac:dyDescent="0.35">
      <c r="V47154" s="17"/>
    </row>
    <row r="47155" spans="22:22" x14ac:dyDescent="0.35">
      <c r="V47155" s="17"/>
    </row>
    <row r="47156" spans="22:22" x14ac:dyDescent="0.35">
      <c r="V47156" s="17"/>
    </row>
    <row r="47157" spans="22:22" x14ac:dyDescent="0.35">
      <c r="V47157" s="17"/>
    </row>
    <row r="47158" spans="22:22" x14ac:dyDescent="0.35">
      <c r="V47158" s="17"/>
    </row>
    <row r="47159" spans="22:22" x14ac:dyDescent="0.35">
      <c r="V47159" s="17"/>
    </row>
    <row r="47160" spans="22:22" x14ac:dyDescent="0.35">
      <c r="V47160" s="17"/>
    </row>
    <row r="47161" spans="22:22" x14ac:dyDescent="0.35">
      <c r="V47161" s="17"/>
    </row>
    <row r="47162" spans="22:22" x14ac:dyDescent="0.35">
      <c r="V47162" s="17"/>
    </row>
    <row r="47163" spans="22:22" x14ac:dyDescent="0.35">
      <c r="V47163" s="17"/>
    </row>
    <row r="47164" spans="22:22" x14ac:dyDescent="0.35">
      <c r="V47164" s="17"/>
    </row>
    <row r="47165" spans="22:22" x14ac:dyDescent="0.35">
      <c r="V47165" s="17"/>
    </row>
    <row r="47166" spans="22:22" x14ac:dyDescent="0.35">
      <c r="V47166" s="17"/>
    </row>
    <row r="47167" spans="22:22" x14ac:dyDescent="0.35">
      <c r="V47167" s="17"/>
    </row>
    <row r="47168" spans="22:22" x14ac:dyDescent="0.35">
      <c r="V47168" s="17"/>
    </row>
    <row r="47169" spans="22:22" x14ac:dyDescent="0.35">
      <c r="V47169" s="17"/>
    </row>
    <row r="47170" spans="22:22" x14ac:dyDescent="0.35">
      <c r="V47170" s="17"/>
    </row>
    <row r="47171" spans="22:22" x14ac:dyDescent="0.35">
      <c r="V47171" s="17"/>
    </row>
    <row r="47172" spans="22:22" x14ac:dyDescent="0.35">
      <c r="V47172" s="17"/>
    </row>
    <row r="47173" spans="22:22" x14ac:dyDescent="0.35">
      <c r="V47173" s="17"/>
    </row>
    <row r="47174" spans="22:22" x14ac:dyDescent="0.35">
      <c r="V47174" s="17"/>
    </row>
    <row r="47175" spans="22:22" x14ac:dyDescent="0.35">
      <c r="V47175" s="17"/>
    </row>
    <row r="47176" spans="22:22" x14ac:dyDescent="0.35">
      <c r="V47176" s="17"/>
    </row>
    <row r="47177" spans="22:22" x14ac:dyDescent="0.35">
      <c r="V47177" s="17"/>
    </row>
    <row r="47178" spans="22:22" x14ac:dyDescent="0.35">
      <c r="V47178" s="17"/>
    </row>
    <row r="47179" spans="22:22" x14ac:dyDescent="0.35">
      <c r="V47179" s="17"/>
    </row>
    <row r="47180" spans="22:22" x14ac:dyDescent="0.35">
      <c r="V47180" s="17"/>
    </row>
    <row r="47181" spans="22:22" x14ac:dyDescent="0.35">
      <c r="V47181" s="17"/>
    </row>
    <row r="47182" spans="22:22" x14ac:dyDescent="0.35">
      <c r="V47182" s="17"/>
    </row>
    <row r="47183" spans="22:22" x14ac:dyDescent="0.35">
      <c r="V47183" s="17"/>
    </row>
    <row r="47184" spans="22:22" x14ac:dyDescent="0.35">
      <c r="V47184" s="17"/>
    </row>
    <row r="47185" spans="22:22" x14ac:dyDescent="0.35">
      <c r="V47185" s="17"/>
    </row>
    <row r="47186" spans="22:22" x14ac:dyDescent="0.35">
      <c r="V47186" s="17"/>
    </row>
    <row r="47187" spans="22:22" x14ac:dyDescent="0.35">
      <c r="V47187" s="17"/>
    </row>
    <row r="47188" spans="22:22" x14ac:dyDescent="0.35">
      <c r="V47188" s="17"/>
    </row>
    <row r="47189" spans="22:22" x14ac:dyDescent="0.35">
      <c r="V47189" s="17"/>
    </row>
    <row r="47190" spans="22:22" x14ac:dyDescent="0.35">
      <c r="V47190" s="17"/>
    </row>
    <row r="47191" spans="22:22" x14ac:dyDescent="0.35">
      <c r="V47191" s="17"/>
    </row>
    <row r="47192" spans="22:22" x14ac:dyDescent="0.35">
      <c r="V47192" s="17"/>
    </row>
    <row r="47193" spans="22:22" x14ac:dyDescent="0.35">
      <c r="V47193" s="17"/>
    </row>
    <row r="47194" spans="22:22" x14ac:dyDescent="0.35">
      <c r="V47194" s="17"/>
    </row>
    <row r="47195" spans="22:22" x14ac:dyDescent="0.35">
      <c r="V47195" s="17"/>
    </row>
    <row r="47196" spans="22:22" x14ac:dyDescent="0.35">
      <c r="V47196" s="17"/>
    </row>
    <row r="47197" spans="22:22" x14ac:dyDescent="0.35">
      <c r="V47197" s="17"/>
    </row>
    <row r="47198" spans="22:22" x14ac:dyDescent="0.35">
      <c r="V47198" s="17"/>
    </row>
    <row r="47199" spans="22:22" x14ac:dyDescent="0.35">
      <c r="V47199" s="17"/>
    </row>
    <row r="47200" spans="22:22" x14ac:dyDescent="0.35">
      <c r="V47200" s="17"/>
    </row>
    <row r="47201" spans="22:22" x14ac:dyDescent="0.35">
      <c r="V47201" s="17"/>
    </row>
    <row r="47202" spans="22:22" x14ac:dyDescent="0.35">
      <c r="V47202" s="17"/>
    </row>
    <row r="47203" spans="22:22" x14ac:dyDescent="0.35">
      <c r="V47203" s="17"/>
    </row>
    <row r="47204" spans="22:22" x14ac:dyDescent="0.35">
      <c r="V47204" s="17"/>
    </row>
    <row r="47205" spans="22:22" x14ac:dyDescent="0.35">
      <c r="V47205" s="17"/>
    </row>
    <row r="47206" spans="22:22" x14ac:dyDescent="0.35">
      <c r="V47206" s="17"/>
    </row>
    <row r="47207" spans="22:22" x14ac:dyDescent="0.35">
      <c r="V47207" s="17"/>
    </row>
    <row r="47208" spans="22:22" x14ac:dyDescent="0.35">
      <c r="V47208" s="17"/>
    </row>
    <row r="47209" spans="22:22" x14ac:dyDescent="0.35">
      <c r="V47209" s="17"/>
    </row>
    <row r="47210" spans="22:22" x14ac:dyDescent="0.35">
      <c r="V47210" s="17"/>
    </row>
    <row r="47211" spans="22:22" x14ac:dyDescent="0.35">
      <c r="V47211" s="17"/>
    </row>
    <row r="47212" spans="22:22" x14ac:dyDescent="0.35">
      <c r="V47212" s="17"/>
    </row>
    <row r="47213" spans="22:22" x14ac:dyDescent="0.35">
      <c r="V47213" s="17"/>
    </row>
    <row r="47214" spans="22:22" x14ac:dyDescent="0.35">
      <c r="V47214" s="17"/>
    </row>
    <row r="47215" spans="22:22" x14ac:dyDescent="0.35">
      <c r="V47215" s="17"/>
    </row>
    <row r="47216" spans="22:22" x14ac:dyDescent="0.35">
      <c r="V47216" s="17"/>
    </row>
    <row r="47217" spans="22:22" x14ac:dyDescent="0.35">
      <c r="V47217" s="17"/>
    </row>
    <row r="47218" spans="22:22" x14ac:dyDescent="0.35">
      <c r="V47218" s="17"/>
    </row>
    <row r="47219" spans="22:22" x14ac:dyDescent="0.35">
      <c r="V47219" s="17"/>
    </row>
    <row r="47220" spans="22:22" x14ac:dyDescent="0.35">
      <c r="V47220" s="17"/>
    </row>
    <row r="47221" spans="22:22" x14ac:dyDescent="0.35">
      <c r="V47221" s="17"/>
    </row>
    <row r="47222" spans="22:22" x14ac:dyDescent="0.35">
      <c r="V47222" s="17"/>
    </row>
    <row r="47223" spans="22:22" x14ac:dyDescent="0.35">
      <c r="V47223" s="17"/>
    </row>
    <row r="47224" spans="22:22" x14ac:dyDescent="0.35">
      <c r="V47224" s="17"/>
    </row>
    <row r="47225" spans="22:22" x14ac:dyDescent="0.35">
      <c r="V47225" s="17"/>
    </row>
    <row r="47226" spans="22:22" x14ac:dyDescent="0.35">
      <c r="V47226" s="17"/>
    </row>
    <row r="47227" spans="22:22" x14ac:dyDescent="0.35">
      <c r="V47227" s="17"/>
    </row>
    <row r="47228" spans="22:22" x14ac:dyDescent="0.35">
      <c r="V47228" s="17"/>
    </row>
    <row r="47229" spans="22:22" x14ac:dyDescent="0.35">
      <c r="V47229" s="17"/>
    </row>
    <row r="47230" spans="22:22" x14ac:dyDescent="0.35">
      <c r="V47230" s="17"/>
    </row>
    <row r="47231" spans="22:22" x14ac:dyDescent="0.35">
      <c r="V47231" s="17"/>
    </row>
    <row r="47232" spans="22:22" x14ac:dyDescent="0.35">
      <c r="V47232" s="17"/>
    </row>
    <row r="47233" spans="22:22" x14ac:dyDescent="0.35">
      <c r="V47233" s="17"/>
    </row>
    <row r="47234" spans="22:22" x14ac:dyDescent="0.35">
      <c r="V47234" s="17"/>
    </row>
    <row r="47235" spans="22:22" x14ac:dyDescent="0.35">
      <c r="V47235" s="17"/>
    </row>
    <row r="47236" spans="22:22" x14ac:dyDescent="0.35">
      <c r="V47236" s="17"/>
    </row>
    <row r="47237" spans="22:22" x14ac:dyDescent="0.35">
      <c r="V47237" s="17"/>
    </row>
    <row r="47238" spans="22:22" x14ac:dyDescent="0.35">
      <c r="V47238" s="17"/>
    </row>
    <row r="47239" spans="22:22" x14ac:dyDescent="0.35">
      <c r="V47239" s="17"/>
    </row>
    <row r="47240" spans="22:22" x14ac:dyDescent="0.35">
      <c r="V47240" s="17"/>
    </row>
    <row r="47241" spans="22:22" x14ac:dyDescent="0.35">
      <c r="V47241" s="17"/>
    </row>
    <row r="47242" spans="22:22" x14ac:dyDescent="0.35">
      <c r="V47242" s="17"/>
    </row>
    <row r="47243" spans="22:22" x14ac:dyDescent="0.35">
      <c r="V47243" s="17"/>
    </row>
    <row r="47244" spans="22:22" x14ac:dyDescent="0.35">
      <c r="V47244" s="17"/>
    </row>
    <row r="47245" spans="22:22" x14ac:dyDescent="0.35">
      <c r="V47245" s="17"/>
    </row>
    <row r="47246" spans="22:22" x14ac:dyDescent="0.35">
      <c r="V47246" s="17"/>
    </row>
    <row r="47247" spans="22:22" x14ac:dyDescent="0.35">
      <c r="V47247" s="17"/>
    </row>
    <row r="47248" spans="22:22" x14ac:dyDescent="0.35">
      <c r="V47248" s="17"/>
    </row>
    <row r="47249" spans="22:22" x14ac:dyDescent="0.35">
      <c r="V47249" s="17"/>
    </row>
    <row r="47250" spans="22:22" x14ac:dyDescent="0.35">
      <c r="V47250" s="17"/>
    </row>
    <row r="47251" spans="22:22" x14ac:dyDescent="0.35">
      <c r="V47251" s="17"/>
    </row>
    <row r="47252" spans="22:22" x14ac:dyDescent="0.35">
      <c r="V47252" s="17"/>
    </row>
    <row r="47253" spans="22:22" x14ac:dyDescent="0.35">
      <c r="V47253" s="17"/>
    </row>
    <row r="47254" spans="22:22" x14ac:dyDescent="0.35">
      <c r="V47254" s="17"/>
    </row>
    <row r="47255" spans="22:22" x14ac:dyDescent="0.35">
      <c r="V47255" s="17"/>
    </row>
    <row r="47256" spans="22:22" x14ac:dyDescent="0.35">
      <c r="V47256" s="17"/>
    </row>
    <row r="47257" spans="22:22" x14ac:dyDescent="0.35">
      <c r="V47257" s="17"/>
    </row>
    <row r="47258" spans="22:22" x14ac:dyDescent="0.35">
      <c r="V47258" s="17"/>
    </row>
    <row r="47259" spans="22:22" x14ac:dyDescent="0.35">
      <c r="V47259" s="17"/>
    </row>
    <row r="47260" spans="22:22" x14ac:dyDescent="0.35">
      <c r="V47260" s="17"/>
    </row>
    <row r="47261" spans="22:22" x14ac:dyDescent="0.35">
      <c r="V47261" s="17"/>
    </row>
    <row r="47262" spans="22:22" x14ac:dyDescent="0.35">
      <c r="V47262" s="17"/>
    </row>
    <row r="47263" spans="22:22" x14ac:dyDescent="0.35">
      <c r="V47263" s="17"/>
    </row>
    <row r="47264" spans="22:22" x14ac:dyDescent="0.35">
      <c r="V47264" s="17"/>
    </row>
    <row r="47265" spans="22:22" x14ac:dyDescent="0.35">
      <c r="V47265" s="17"/>
    </row>
    <row r="47266" spans="22:22" x14ac:dyDescent="0.35">
      <c r="V47266" s="17"/>
    </row>
    <row r="47267" spans="22:22" x14ac:dyDescent="0.35">
      <c r="V47267" s="17"/>
    </row>
    <row r="47268" spans="22:22" x14ac:dyDescent="0.35">
      <c r="V47268" s="17"/>
    </row>
    <row r="47269" spans="22:22" x14ac:dyDescent="0.35">
      <c r="V47269" s="17"/>
    </row>
    <row r="47270" spans="22:22" x14ac:dyDescent="0.35">
      <c r="V47270" s="17"/>
    </row>
    <row r="47271" spans="22:22" x14ac:dyDescent="0.35">
      <c r="V47271" s="17"/>
    </row>
    <row r="47272" spans="22:22" x14ac:dyDescent="0.35">
      <c r="V47272" s="17"/>
    </row>
    <row r="47273" spans="22:22" x14ac:dyDescent="0.35">
      <c r="V47273" s="17"/>
    </row>
    <row r="47274" spans="22:22" x14ac:dyDescent="0.35">
      <c r="V47274" s="17"/>
    </row>
    <row r="47275" spans="22:22" x14ac:dyDescent="0.35">
      <c r="V47275" s="17"/>
    </row>
    <row r="47276" spans="22:22" x14ac:dyDescent="0.35">
      <c r="V47276" s="17"/>
    </row>
    <row r="47277" spans="22:22" x14ac:dyDescent="0.35">
      <c r="V47277" s="17"/>
    </row>
    <row r="47278" spans="22:22" x14ac:dyDescent="0.35">
      <c r="V47278" s="17"/>
    </row>
    <row r="47279" spans="22:22" x14ac:dyDescent="0.35">
      <c r="V47279" s="17"/>
    </row>
    <row r="47280" spans="22:22" x14ac:dyDescent="0.35">
      <c r="V47280" s="17"/>
    </row>
    <row r="47281" spans="22:22" x14ac:dyDescent="0.35">
      <c r="V47281" s="17"/>
    </row>
    <row r="47282" spans="22:22" x14ac:dyDescent="0.35">
      <c r="V47282" s="17"/>
    </row>
    <row r="47283" spans="22:22" x14ac:dyDescent="0.35">
      <c r="V47283" s="17"/>
    </row>
    <row r="47284" spans="22:22" x14ac:dyDescent="0.35">
      <c r="V47284" s="17"/>
    </row>
    <row r="47285" spans="22:22" x14ac:dyDescent="0.35">
      <c r="V47285" s="17"/>
    </row>
    <row r="47286" spans="22:22" x14ac:dyDescent="0.35">
      <c r="V47286" s="17"/>
    </row>
    <row r="47287" spans="22:22" x14ac:dyDescent="0.35">
      <c r="V47287" s="17"/>
    </row>
    <row r="47288" spans="22:22" x14ac:dyDescent="0.35">
      <c r="V47288" s="17"/>
    </row>
    <row r="47289" spans="22:22" x14ac:dyDescent="0.35">
      <c r="V47289" s="17"/>
    </row>
    <row r="47290" spans="22:22" x14ac:dyDescent="0.35">
      <c r="V47290" s="17"/>
    </row>
    <row r="47291" spans="22:22" x14ac:dyDescent="0.35">
      <c r="V47291" s="17"/>
    </row>
    <row r="47292" spans="22:22" x14ac:dyDescent="0.35">
      <c r="V47292" s="17"/>
    </row>
    <row r="47293" spans="22:22" x14ac:dyDescent="0.35">
      <c r="V47293" s="17"/>
    </row>
    <row r="47294" spans="22:22" x14ac:dyDescent="0.35">
      <c r="V47294" s="17"/>
    </row>
    <row r="47295" spans="22:22" x14ac:dyDescent="0.35">
      <c r="V47295" s="17"/>
    </row>
    <row r="47296" spans="22:22" x14ac:dyDescent="0.35">
      <c r="V47296" s="17"/>
    </row>
    <row r="47297" spans="22:22" x14ac:dyDescent="0.35">
      <c r="V47297" s="17"/>
    </row>
    <row r="47298" spans="22:22" x14ac:dyDescent="0.35">
      <c r="V47298" s="17"/>
    </row>
    <row r="47299" spans="22:22" x14ac:dyDescent="0.35">
      <c r="V47299" s="17"/>
    </row>
    <row r="47300" spans="22:22" x14ac:dyDescent="0.35">
      <c r="V47300" s="17"/>
    </row>
    <row r="47301" spans="22:22" x14ac:dyDescent="0.35">
      <c r="V47301" s="17"/>
    </row>
    <row r="47302" spans="22:22" x14ac:dyDescent="0.35">
      <c r="V47302" s="17"/>
    </row>
    <row r="47303" spans="22:22" x14ac:dyDescent="0.35">
      <c r="V47303" s="17"/>
    </row>
    <row r="47304" spans="22:22" x14ac:dyDescent="0.35">
      <c r="V47304" s="17"/>
    </row>
    <row r="47305" spans="22:22" x14ac:dyDescent="0.35">
      <c r="V47305" s="17"/>
    </row>
    <row r="47306" spans="22:22" x14ac:dyDescent="0.35">
      <c r="V47306" s="17"/>
    </row>
    <row r="47307" spans="22:22" x14ac:dyDescent="0.35">
      <c r="V47307" s="17"/>
    </row>
    <row r="47308" spans="22:22" x14ac:dyDescent="0.35">
      <c r="V47308" s="17"/>
    </row>
    <row r="47309" spans="22:22" x14ac:dyDescent="0.35">
      <c r="V47309" s="17"/>
    </row>
    <row r="47310" spans="22:22" x14ac:dyDescent="0.35">
      <c r="V47310" s="17"/>
    </row>
    <row r="47311" spans="22:22" x14ac:dyDescent="0.35">
      <c r="V47311" s="17"/>
    </row>
    <row r="47312" spans="22:22" x14ac:dyDescent="0.35">
      <c r="V47312" s="17"/>
    </row>
    <row r="47313" spans="22:22" x14ac:dyDescent="0.35">
      <c r="V47313" s="17"/>
    </row>
    <row r="47314" spans="22:22" x14ac:dyDescent="0.35">
      <c r="V47314" s="17"/>
    </row>
    <row r="47315" spans="22:22" x14ac:dyDescent="0.35">
      <c r="V47315" s="17"/>
    </row>
    <row r="47316" spans="22:22" x14ac:dyDescent="0.35">
      <c r="V47316" s="17"/>
    </row>
    <row r="47317" spans="22:22" x14ac:dyDescent="0.35">
      <c r="V47317" s="17"/>
    </row>
    <row r="47318" spans="22:22" x14ac:dyDescent="0.35">
      <c r="V47318" s="17"/>
    </row>
    <row r="47319" spans="22:22" x14ac:dyDescent="0.35">
      <c r="V47319" s="17"/>
    </row>
    <row r="47320" spans="22:22" x14ac:dyDescent="0.35">
      <c r="V47320" s="17"/>
    </row>
    <row r="47321" spans="22:22" x14ac:dyDescent="0.35">
      <c r="V47321" s="17"/>
    </row>
    <row r="47322" spans="22:22" x14ac:dyDescent="0.35">
      <c r="V47322" s="17"/>
    </row>
    <row r="47323" spans="22:22" x14ac:dyDescent="0.35">
      <c r="V47323" s="17"/>
    </row>
    <row r="47324" spans="22:22" x14ac:dyDescent="0.35">
      <c r="V47324" s="17"/>
    </row>
    <row r="47325" spans="22:22" x14ac:dyDescent="0.35">
      <c r="V47325" s="17"/>
    </row>
    <row r="47326" spans="22:22" x14ac:dyDescent="0.35">
      <c r="V47326" s="17"/>
    </row>
    <row r="47327" spans="22:22" x14ac:dyDescent="0.35">
      <c r="V47327" s="17"/>
    </row>
    <row r="47328" spans="22:22" x14ac:dyDescent="0.35">
      <c r="V47328" s="17"/>
    </row>
    <row r="47329" spans="22:22" x14ac:dyDescent="0.35">
      <c r="V47329" s="17"/>
    </row>
    <row r="47330" spans="22:22" x14ac:dyDescent="0.35">
      <c r="V47330" s="17"/>
    </row>
    <row r="47331" spans="22:22" x14ac:dyDescent="0.35">
      <c r="V47331" s="17"/>
    </row>
    <row r="47332" spans="22:22" x14ac:dyDescent="0.35">
      <c r="V47332" s="17"/>
    </row>
    <row r="47333" spans="22:22" x14ac:dyDescent="0.35">
      <c r="V47333" s="17"/>
    </row>
    <row r="47334" spans="22:22" x14ac:dyDescent="0.35">
      <c r="V47334" s="17"/>
    </row>
    <row r="47335" spans="22:22" x14ac:dyDescent="0.35">
      <c r="V47335" s="17"/>
    </row>
    <row r="47336" spans="22:22" x14ac:dyDescent="0.35">
      <c r="V47336" s="17"/>
    </row>
    <row r="47337" spans="22:22" x14ac:dyDescent="0.35">
      <c r="V47337" s="17"/>
    </row>
    <row r="47338" spans="22:22" x14ac:dyDescent="0.35">
      <c r="V47338" s="17"/>
    </row>
    <row r="47339" spans="22:22" x14ac:dyDescent="0.35">
      <c r="V47339" s="17"/>
    </row>
    <row r="47340" spans="22:22" x14ac:dyDescent="0.35">
      <c r="V47340" s="17"/>
    </row>
    <row r="47341" spans="22:22" x14ac:dyDescent="0.35">
      <c r="V47341" s="17"/>
    </row>
    <row r="47342" spans="22:22" x14ac:dyDescent="0.35">
      <c r="V47342" s="17"/>
    </row>
    <row r="47343" spans="22:22" x14ac:dyDescent="0.35">
      <c r="V47343" s="17"/>
    </row>
    <row r="47344" spans="22:22" x14ac:dyDescent="0.35">
      <c r="V47344" s="17"/>
    </row>
    <row r="47345" spans="22:22" x14ac:dyDescent="0.35">
      <c r="V47345" s="17"/>
    </row>
    <row r="47346" spans="22:22" x14ac:dyDescent="0.35">
      <c r="V47346" s="17"/>
    </row>
    <row r="47347" spans="22:22" x14ac:dyDescent="0.35">
      <c r="V47347" s="17"/>
    </row>
    <row r="47348" spans="22:22" x14ac:dyDescent="0.35">
      <c r="V47348" s="17"/>
    </row>
    <row r="47349" spans="22:22" x14ac:dyDescent="0.35">
      <c r="V47349" s="17"/>
    </row>
    <row r="47350" spans="22:22" x14ac:dyDescent="0.35">
      <c r="V47350" s="17"/>
    </row>
    <row r="47351" spans="22:22" x14ac:dyDescent="0.35">
      <c r="V47351" s="17"/>
    </row>
    <row r="47352" spans="22:22" x14ac:dyDescent="0.35">
      <c r="V47352" s="17"/>
    </row>
    <row r="47353" spans="22:22" x14ac:dyDescent="0.35">
      <c r="V47353" s="17"/>
    </row>
    <row r="47354" spans="22:22" x14ac:dyDescent="0.35">
      <c r="V47354" s="17"/>
    </row>
    <row r="47355" spans="22:22" x14ac:dyDescent="0.35">
      <c r="V47355" s="17"/>
    </row>
    <row r="47356" spans="22:22" x14ac:dyDescent="0.35">
      <c r="V47356" s="17"/>
    </row>
    <row r="47357" spans="22:22" x14ac:dyDescent="0.35">
      <c r="V47357" s="17"/>
    </row>
    <row r="47358" spans="22:22" x14ac:dyDescent="0.35">
      <c r="V47358" s="17"/>
    </row>
    <row r="47359" spans="22:22" x14ac:dyDescent="0.35">
      <c r="V47359" s="17"/>
    </row>
    <row r="47360" spans="22:22" x14ac:dyDescent="0.35">
      <c r="V47360" s="17"/>
    </row>
    <row r="47361" spans="22:22" x14ac:dyDescent="0.35">
      <c r="V47361" s="17"/>
    </row>
    <row r="47362" spans="22:22" x14ac:dyDescent="0.35">
      <c r="V47362" s="17"/>
    </row>
    <row r="47363" spans="22:22" x14ac:dyDescent="0.35">
      <c r="V47363" s="17"/>
    </row>
    <row r="47364" spans="22:22" x14ac:dyDescent="0.35">
      <c r="V47364" s="17"/>
    </row>
    <row r="47365" spans="22:22" x14ac:dyDescent="0.35">
      <c r="V47365" s="17"/>
    </row>
    <row r="47366" spans="22:22" x14ac:dyDescent="0.35">
      <c r="V47366" s="17"/>
    </row>
    <row r="47367" spans="22:22" x14ac:dyDescent="0.35">
      <c r="V47367" s="17"/>
    </row>
    <row r="47368" spans="22:22" x14ac:dyDescent="0.35">
      <c r="V47368" s="17"/>
    </row>
    <row r="47369" spans="22:22" x14ac:dyDescent="0.35">
      <c r="V47369" s="17"/>
    </row>
    <row r="47370" spans="22:22" x14ac:dyDescent="0.35">
      <c r="V47370" s="17"/>
    </row>
    <row r="47371" spans="22:22" x14ac:dyDescent="0.35">
      <c r="V47371" s="17"/>
    </row>
    <row r="47372" spans="22:22" x14ac:dyDescent="0.35">
      <c r="V47372" s="17"/>
    </row>
    <row r="47373" spans="22:22" x14ac:dyDescent="0.35">
      <c r="V47373" s="17"/>
    </row>
    <row r="47374" spans="22:22" x14ac:dyDescent="0.35">
      <c r="V47374" s="17"/>
    </row>
    <row r="47375" spans="22:22" x14ac:dyDescent="0.35">
      <c r="V47375" s="17"/>
    </row>
    <row r="47376" spans="22:22" x14ac:dyDescent="0.35">
      <c r="V47376" s="17"/>
    </row>
    <row r="47377" spans="22:22" x14ac:dyDescent="0.35">
      <c r="V47377" s="17"/>
    </row>
    <row r="47378" spans="22:22" x14ac:dyDescent="0.35">
      <c r="V47378" s="17"/>
    </row>
    <row r="47379" spans="22:22" x14ac:dyDescent="0.35">
      <c r="V47379" s="17"/>
    </row>
    <row r="47380" spans="22:22" x14ac:dyDescent="0.35">
      <c r="V47380" s="17"/>
    </row>
    <row r="47381" spans="22:22" x14ac:dyDescent="0.35">
      <c r="V47381" s="17"/>
    </row>
    <row r="47382" spans="22:22" x14ac:dyDescent="0.35">
      <c r="V47382" s="17"/>
    </row>
    <row r="47383" spans="22:22" x14ac:dyDescent="0.35">
      <c r="V47383" s="17"/>
    </row>
    <row r="47384" spans="22:22" x14ac:dyDescent="0.35">
      <c r="V47384" s="17"/>
    </row>
    <row r="47385" spans="22:22" x14ac:dyDescent="0.35">
      <c r="V47385" s="17"/>
    </row>
    <row r="47386" spans="22:22" x14ac:dyDescent="0.35">
      <c r="V47386" s="17"/>
    </row>
    <row r="47387" spans="22:22" x14ac:dyDescent="0.35">
      <c r="V47387" s="17"/>
    </row>
    <row r="47388" spans="22:22" x14ac:dyDescent="0.35">
      <c r="V47388" s="17"/>
    </row>
    <row r="47389" spans="22:22" x14ac:dyDescent="0.35">
      <c r="V47389" s="17"/>
    </row>
    <row r="47390" spans="22:22" x14ac:dyDescent="0.35">
      <c r="V47390" s="17"/>
    </row>
    <row r="47391" spans="22:22" x14ac:dyDescent="0.35">
      <c r="V47391" s="17"/>
    </row>
    <row r="47392" spans="22:22" x14ac:dyDescent="0.35">
      <c r="V47392" s="17"/>
    </row>
    <row r="47393" spans="22:22" x14ac:dyDescent="0.35">
      <c r="V47393" s="17"/>
    </row>
    <row r="47394" spans="22:22" x14ac:dyDescent="0.35">
      <c r="V47394" s="17"/>
    </row>
    <row r="47395" spans="22:22" x14ac:dyDescent="0.35">
      <c r="V47395" s="17"/>
    </row>
    <row r="47396" spans="22:22" x14ac:dyDescent="0.35">
      <c r="V47396" s="17"/>
    </row>
    <row r="47397" spans="22:22" x14ac:dyDescent="0.35">
      <c r="V47397" s="17"/>
    </row>
    <row r="47398" spans="22:22" x14ac:dyDescent="0.35">
      <c r="V47398" s="17"/>
    </row>
    <row r="47399" spans="22:22" x14ac:dyDescent="0.35">
      <c r="V47399" s="17"/>
    </row>
    <row r="47400" spans="22:22" x14ac:dyDescent="0.35">
      <c r="V47400" s="17"/>
    </row>
    <row r="47401" spans="22:22" x14ac:dyDescent="0.35">
      <c r="V47401" s="17"/>
    </row>
    <row r="47402" spans="22:22" x14ac:dyDescent="0.35">
      <c r="V47402" s="17"/>
    </row>
    <row r="47403" spans="22:22" x14ac:dyDescent="0.35">
      <c r="V47403" s="17"/>
    </row>
    <row r="47404" spans="22:22" x14ac:dyDescent="0.35">
      <c r="V47404" s="17"/>
    </row>
    <row r="47405" spans="22:22" x14ac:dyDescent="0.35">
      <c r="V47405" s="17"/>
    </row>
    <row r="47406" spans="22:22" x14ac:dyDescent="0.35">
      <c r="V47406" s="17"/>
    </row>
    <row r="47407" spans="22:22" x14ac:dyDescent="0.35">
      <c r="V47407" s="17"/>
    </row>
    <row r="47408" spans="22:22" x14ac:dyDescent="0.35">
      <c r="V47408" s="17"/>
    </row>
    <row r="47409" spans="22:22" x14ac:dyDescent="0.35">
      <c r="V47409" s="17"/>
    </row>
    <row r="47410" spans="22:22" x14ac:dyDescent="0.35">
      <c r="V47410" s="17"/>
    </row>
    <row r="47411" spans="22:22" x14ac:dyDescent="0.35">
      <c r="V47411" s="17"/>
    </row>
    <row r="47412" spans="22:22" x14ac:dyDescent="0.35">
      <c r="V47412" s="17"/>
    </row>
    <row r="47413" spans="22:22" x14ac:dyDescent="0.35">
      <c r="V47413" s="17"/>
    </row>
    <row r="47414" spans="22:22" x14ac:dyDescent="0.35">
      <c r="V47414" s="17"/>
    </row>
    <row r="47415" spans="22:22" x14ac:dyDescent="0.35">
      <c r="V47415" s="17"/>
    </row>
    <row r="47416" spans="22:22" x14ac:dyDescent="0.35">
      <c r="V47416" s="17"/>
    </row>
    <row r="47417" spans="22:22" x14ac:dyDescent="0.35">
      <c r="V47417" s="17"/>
    </row>
    <row r="47418" spans="22:22" x14ac:dyDescent="0.35">
      <c r="V47418" s="17"/>
    </row>
    <row r="47419" spans="22:22" x14ac:dyDescent="0.35">
      <c r="V47419" s="17"/>
    </row>
    <row r="47420" spans="22:22" x14ac:dyDescent="0.35">
      <c r="V47420" s="17"/>
    </row>
    <row r="47421" spans="22:22" x14ac:dyDescent="0.35">
      <c r="V47421" s="17"/>
    </row>
    <row r="47422" spans="22:22" x14ac:dyDescent="0.35">
      <c r="V47422" s="17"/>
    </row>
    <row r="47423" spans="22:22" x14ac:dyDescent="0.35">
      <c r="V47423" s="17"/>
    </row>
    <row r="47424" spans="22:22" x14ac:dyDescent="0.35">
      <c r="V47424" s="17"/>
    </row>
    <row r="47425" spans="22:22" x14ac:dyDescent="0.35">
      <c r="V47425" s="17"/>
    </row>
    <row r="47426" spans="22:22" x14ac:dyDescent="0.35">
      <c r="V47426" s="17"/>
    </row>
    <row r="47427" spans="22:22" x14ac:dyDescent="0.35">
      <c r="V47427" s="17"/>
    </row>
    <row r="47428" spans="22:22" x14ac:dyDescent="0.35">
      <c r="V47428" s="17"/>
    </row>
    <row r="47429" spans="22:22" x14ac:dyDescent="0.35">
      <c r="V47429" s="17"/>
    </row>
    <row r="47430" spans="22:22" x14ac:dyDescent="0.35">
      <c r="V47430" s="17"/>
    </row>
    <row r="47431" spans="22:22" x14ac:dyDescent="0.35">
      <c r="V47431" s="17"/>
    </row>
    <row r="47432" spans="22:22" x14ac:dyDescent="0.35">
      <c r="V47432" s="17"/>
    </row>
    <row r="47433" spans="22:22" x14ac:dyDescent="0.35">
      <c r="V47433" s="17"/>
    </row>
    <row r="47434" spans="22:22" x14ac:dyDescent="0.35">
      <c r="V47434" s="17"/>
    </row>
    <row r="47435" spans="22:22" x14ac:dyDescent="0.35">
      <c r="V47435" s="17"/>
    </row>
    <row r="47436" spans="22:22" x14ac:dyDescent="0.35">
      <c r="V47436" s="17"/>
    </row>
    <row r="47437" spans="22:22" x14ac:dyDescent="0.35">
      <c r="V47437" s="17"/>
    </row>
    <row r="47438" spans="22:22" x14ac:dyDescent="0.35">
      <c r="V47438" s="17"/>
    </row>
    <row r="47439" spans="22:22" x14ac:dyDescent="0.35">
      <c r="V47439" s="17"/>
    </row>
    <row r="47440" spans="22:22" x14ac:dyDescent="0.35">
      <c r="V47440" s="17"/>
    </row>
    <row r="47441" spans="22:22" x14ac:dyDescent="0.35">
      <c r="V47441" s="17"/>
    </row>
    <row r="47442" spans="22:22" x14ac:dyDescent="0.35">
      <c r="V47442" s="17"/>
    </row>
    <row r="47443" spans="22:22" x14ac:dyDescent="0.35">
      <c r="V47443" s="17"/>
    </row>
    <row r="47444" spans="22:22" x14ac:dyDescent="0.35">
      <c r="V47444" s="17"/>
    </row>
    <row r="47445" spans="22:22" x14ac:dyDescent="0.35">
      <c r="V47445" s="17"/>
    </row>
    <row r="47446" spans="22:22" x14ac:dyDescent="0.35">
      <c r="V47446" s="17"/>
    </row>
    <row r="47447" spans="22:22" x14ac:dyDescent="0.35">
      <c r="V47447" s="17"/>
    </row>
    <row r="47448" spans="22:22" x14ac:dyDescent="0.35">
      <c r="V47448" s="17"/>
    </row>
    <row r="47449" spans="22:22" x14ac:dyDescent="0.35">
      <c r="V47449" s="17"/>
    </row>
    <row r="47450" spans="22:22" x14ac:dyDescent="0.35">
      <c r="V47450" s="17"/>
    </row>
    <row r="47451" spans="22:22" x14ac:dyDescent="0.35">
      <c r="V47451" s="17"/>
    </row>
    <row r="47452" spans="22:22" x14ac:dyDescent="0.35">
      <c r="V47452" s="17"/>
    </row>
    <row r="47453" spans="22:22" x14ac:dyDescent="0.35">
      <c r="V47453" s="17"/>
    </row>
    <row r="47454" spans="22:22" x14ac:dyDescent="0.35">
      <c r="V47454" s="17"/>
    </row>
    <row r="47455" spans="22:22" x14ac:dyDescent="0.35">
      <c r="V47455" s="17"/>
    </row>
    <row r="47456" spans="22:22" x14ac:dyDescent="0.35">
      <c r="V47456" s="17"/>
    </row>
    <row r="47457" spans="22:22" x14ac:dyDescent="0.35">
      <c r="V47457" s="17"/>
    </row>
    <row r="47458" spans="22:22" x14ac:dyDescent="0.35">
      <c r="V47458" s="17"/>
    </row>
    <row r="47459" spans="22:22" x14ac:dyDescent="0.35">
      <c r="V47459" s="17"/>
    </row>
    <row r="47460" spans="22:22" x14ac:dyDescent="0.35">
      <c r="V47460" s="17"/>
    </row>
    <row r="47461" spans="22:22" x14ac:dyDescent="0.35">
      <c r="V47461" s="17"/>
    </row>
    <row r="47462" spans="22:22" x14ac:dyDescent="0.35">
      <c r="V47462" s="17"/>
    </row>
    <row r="47463" spans="22:22" x14ac:dyDescent="0.35">
      <c r="V47463" s="17"/>
    </row>
    <row r="47464" spans="22:22" x14ac:dyDescent="0.35">
      <c r="V47464" s="17"/>
    </row>
    <row r="47465" spans="22:22" x14ac:dyDescent="0.35">
      <c r="V47465" s="17"/>
    </row>
    <row r="47466" spans="22:22" x14ac:dyDescent="0.35">
      <c r="V47466" s="17"/>
    </row>
    <row r="47467" spans="22:22" x14ac:dyDescent="0.35">
      <c r="V47467" s="17"/>
    </row>
    <row r="47468" spans="22:22" x14ac:dyDescent="0.35">
      <c r="V47468" s="17"/>
    </row>
    <row r="47469" spans="22:22" x14ac:dyDescent="0.35">
      <c r="V47469" s="17"/>
    </row>
    <row r="47470" spans="22:22" x14ac:dyDescent="0.35">
      <c r="V47470" s="17"/>
    </row>
    <row r="47471" spans="22:22" x14ac:dyDescent="0.35">
      <c r="V47471" s="17"/>
    </row>
    <row r="47472" spans="22:22" x14ac:dyDescent="0.35">
      <c r="V47472" s="17"/>
    </row>
    <row r="47473" spans="22:22" x14ac:dyDescent="0.35">
      <c r="V47473" s="17"/>
    </row>
    <row r="47474" spans="22:22" x14ac:dyDescent="0.35">
      <c r="V47474" s="17"/>
    </row>
    <row r="47475" spans="22:22" x14ac:dyDescent="0.35">
      <c r="V47475" s="17"/>
    </row>
    <row r="47476" spans="22:22" x14ac:dyDescent="0.35">
      <c r="V47476" s="17"/>
    </row>
    <row r="47477" spans="22:22" x14ac:dyDescent="0.35">
      <c r="V47477" s="17"/>
    </row>
    <row r="47478" spans="22:22" x14ac:dyDescent="0.35">
      <c r="V47478" s="17"/>
    </row>
    <row r="47479" spans="22:22" x14ac:dyDescent="0.35">
      <c r="V47479" s="17"/>
    </row>
    <row r="47480" spans="22:22" x14ac:dyDescent="0.35">
      <c r="V47480" s="17"/>
    </row>
    <row r="47481" spans="22:22" x14ac:dyDescent="0.35">
      <c r="V47481" s="17"/>
    </row>
    <row r="47482" spans="22:22" x14ac:dyDescent="0.35">
      <c r="V47482" s="17"/>
    </row>
    <row r="47483" spans="22:22" x14ac:dyDescent="0.35">
      <c r="V47483" s="17"/>
    </row>
    <row r="47484" spans="22:22" x14ac:dyDescent="0.35">
      <c r="V47484" s="17"/>
    </row>
    <row r="47485" spans="22:22" x14ac:dyDescent="0.35">
      <c r="V47485" s="17"/>
    </row>
    <row r="47486" spans="22:22" x14ac:dyDescent="0.35">
      <c r="V47486" s="17"/>
    </row>
    <row r="47487" spans="22:22" x14ac:dyDescent="0.35">
      <c r="V47487" s="17"/>
    </row>
    <row r="47488" spans="22:22" x14ac:dyDescent="0.35">
      <c r="V47488" s="17"/>
    </row>
    <row r="47489" spans="22:22" x14ac:dyDescent="0.35">
      <c r="V47489" s="17"/>
    </row>
    <row r="47490" spans="22:22" x14ac:dyDescent="0.35">
      <c r="V47490" s="17"/>
    </row>
    <row r="47491" spans="22:22" x14ac:dyDescent="0.35">
      <c r="V47491" s="17"/>
    </row>
    <row r="47492" spans="22:22" x14ac:dyDescent="0.35">
      <c r="V47492" s="17"/>
    </row>
    <row r="47493" spans="22:22" x14ac:dyDescent="0.35">
      <c r="V47493" s="17"/>
    </row>
    <row r="47494" spans="22:22" x14ac:dyDescent="0.35">
      <c r="V47494" s="17"/>
    </row>
    <row r="47495" spans="22:22" x14ac:dyDescent="0.35">
      <c r="V47495" s="17"/>
    </row>
    <row r="47496" spans="22:22" x14ac:dyDescent="0.35">
      <c r="V47496" s="17"/>
    </row>
    <row r="47497" spans="22:22" x14ac:dyDescent="0.35">
      <c r="V47497" s="17"/>
    </row>
    <row r="47498" spans="22:22" x14ac:dyDescent="0.35">
      <c r="V47498" s="17"/>
    </row>
    <row r="47499" spans="22:22" x14ac:dyDescent="0.35">
      <c r="V47499" s="17"/>
    </row>
    <row r="47500" spans="22:22" x14ac:dyDescent="0.35">
      <c r="V47500" s="17"/>
    </row>
    <row r="47501" spans="22:22" x14ac:dyDescent="0.35">
      <c r="V47501" s="17"/>
    </row>
    <row r="47502" spans="22:22" x14ac:dyDescent="0.35">
      <c r="V47502" s="17"/>
    </row>
    <row r="47503" spans="22:22" x14ac:dyDescent="0.35">
      <c r="V47503" s="17"/>
    </row>
    <row r="47504" spans="22:22" x14ac:dyDescent="0.35">
      <c r="V47504" s="17"/>
    </row>
    <row r="47505" spans="22:22" x14ac:dyDescent="0.35">
      <c r="V47505" s="17"/>
    </row>
    <row r="47506" spans="22:22" x14ac:dyDescent="0.35">
      <c r="V47506" s="17"/>
    </row>
    <row r="47507" spans="22:22" x14ac:dyDescent="0.35">
      <c r="V47507" s="17"/>
    </row>
    <row r="47508" spans="22:22" x14ac:dyDescent="0.35">
      <c r="V47508" s="17"/>
    </row>
    <row r="47509" spans="22:22" x14ac:dyDescent="0.35">
      <c r="V47509" s="17"/>
    </row>
    <row r="47510" spans="22:22" x14ac:dyDescent="0.35">
      <c r="V47510" s="17"/>
    </row>
    <row r="47511" spans="22:22" x14ac:dyDescent="0.35">
      <c r="V47511" s="17"/>
    </row>
    <row r="47512" spans="22:22" x14ac:dyDescent="0.35">
      <c r="V47512" s="17"/>
    </row>
    <row r="47513" spans="22:22" x14ac:dyDescent="0.35">
      <c r="V47513" s="17"/>
    </row>
    <row r="47514" spans="22:22" x14ac:dyDescent="0.35">
      <c r="V47514" s="17"/>
    </row>
    <row r="47515" spans="22:22" x14ac:dyDescent="0.35">
      <c r="V47515" s="17"/>
    </row>
    <row r="47516" spans="22:22" x14ac:dyDescent="0.35">
      <c r="V47516" s="17"/>
    </row>
    <row r="47517" spans="22:22" x14ac:dyDescent="0.35">
      <c r="V47517" s="17"/>
    </row>
    <row r="47518" spans="22:22" x14ac:dyDescent="0.35">
      <c r="V47518" s="17"/>
    </row>
    <row r="47519" spans="22:22" x14ac:dyDescent="0.35">
      <c r="V47519" s="17"/>
    </row>
    <row r="47520" spans="22:22" x14ac:dyDescent="0.35">
      <c r="V47520" s="17"/>
    </row>
    <row r="47521" spans="22:22" x14ac:dyDescent="0.35">
      <c r="V47521" s="17"/>
    </row>
    <row r="47522" spans="22:22" x14ac:dyDescent="0.35">
      <c r="V47522" s="17"/>
    </row>
    <row r="47523" spans="22:22" x14ac:dyDescent="0.35">
      <c r="V47523" s="17"/>
    </row>
    <row r="47524" spans="22:22" x14ac:dyDescent="0.35">
      <c r="V47524" s="17"/>
    </row>
    <row r="47525" spans="22:22" x14ac:dyDescent="0.35">
      <c r="V47525" s="17"/>
    </row>
    <row r="47526" spans="22:22" x14ac:dyDescent="0.35">
      <c r="V47526" s="17"/>
    </row>
    <row r="47527" spans="22:22" x14ac:dyDescent="0.35">
      <c r="V47527" s="17"/>
    </row>
    <row r="47528" spans="22:22" x14ac:dyDescent="0.35">
      <c r="V47528" s="17"/>
    </row>
    <row r="47529" spans="22:22" x14ac:dyDescent="0.35">
      <c r="V47529" s="17"/>
    </row>
    <row r="47530" spans="22:22" x14ac:dyDescent="0.35">
      <c r="V47530" s="17"/>
    </row>
    <row r="47531" spans="22:22" x14ac:dyDescent="0.35">
      <c r="V47531" s="17"/>
    </row>
    <row r="47532" spans="22:22" x14ac:dyDescent="0.35">
      <c r="V47532" s="17"/>
    </row>
    <row r="47533" spans="22:22" x14ac:dyDescent="0.35">
      <c r="V47533" s="17"/>
    </row>
    <row r="47534" spans="22:22" x14ac:dyDescent="0.35">
      <c r="V47534" s="17"/>
    </row>
    <row r="47535" spans="22:22" x14ac:dyDescent="0.35">
      <c r="V47535" s="17"/>
    </row>
    <row r="47536" spans="22:22" x14ac:dyDescent="0.35">
      <c r="V47536" s="17"/>
    </row>
    <row r="47537" spans="22:22" x14ac:dyDescent="0.35">
      <c r="V47537" s="17"/>
    </row>
    <row r="47538" spans="22:22" x14ac:dyDescent="0.35">
      <c r="V47538" s="17"/>
    </row>
    <row r="47539" spans="22:22" x14ac:dyDescent="0.35">
      <c r="V47539" s="17"/>
    </row>
    <row r="47540" spans="22:22" x14ac:dyDescent="0.35">
      <c r="V47540" s="17"/>
    </row>
    <row r="47541" spans="22:22" x14ac:dyDescent="0.35">
      <c r="V47541" s="17"/>
    </row>
    <row r="47542" spans="22:22" x14ac:dyDescent="0.35">
      <c r="V47542" s="17"/>
    </row>
    <row r="47543" spans="22:22" x14ac:dyDescent="0.35">
      <c r="V47543" s="17"/>
    </row>
    <row r="47544" spans="22:22" x14ac:dyDescent="0.35">
      <c r="V47544" s="17"/>
    </row>
    <row r="47545" spans="22:22" x14ac:dyDescent="0.35">
      <c r="V47545" s="17"/>
    </row>
    <row r="47546" spans="22:22" x14ac:dyDescent="0.35">
      <c r="V47546" s="17"/>
    </row>
    <row r="47547" spans="22:22" x14ac:dyDescent="0.35">
      <c r="V47547" s="17"/>
    </row>
    <row r="47548" spans="22:22" x14ac:dyDescent="0.35">
      <c r="V47548" s="17"/>
    </row>
    <row r="47549" spans="22:22" x14ac:dyDescent="0.35">
      <c r="V47549" s="17"/>
    </row>
    <row r="47550" spans="22:22" x14ac:dyDescent="0.35">
      <c r="V47550" s="17"/>
    </row>
    <row r="47551" spans="22:22" x14ac:dyDescent="0.35">
      <c r="V47551" s="17"/>
    </row>
    <row r="47552" spans="22:22" x14ac:dyDescent="0.35">
      <c r="V47552" s="17"/>
    </row>
    <row r="47553" spans="22:22" x14ac:dyDescent="0.35">
      <c r="V47553" s="17"/>
    </row>
    <row r="47554" spans="22:22" x14ac:dyDescent="0.35">
      <c r="V47554" s="17"/>
    </row>
    <row r="47555" spans="22:22" x14ac:dyDescent="0.35">
      <c r="V47555" s="17"/>
    </row>
    <row r="47556" spans="22:22" x14ac:dyDescent="0.35">
      <c r="V47556" s="17"/>
    </row>
    <row r="47557" spans="22:22" x14ac:dyDescent="0.35">
      <c r="V47557" s="17"/>
    </row>
    <row r="47558" spans="22:22" x14ac:dyDescent="0.35">
      <c r="V47558" s="17"/>
    </row>
    <row r="47559" spans="22:22" x14ac:dyDescent="0.35">
      <c r="V47559" s="17"/>
    </row>
    <row r="47560" spans="22:22" x14ac:dyDescent="0.35">
      <c r="V47560" s="17"/>
    </row>
    <row r="47561" spans="22:22" x14ac:dyDescent="0.35">
      <c r="V47561" s="17"/>
    </row>
    <row r="47562" spans="22:22" x14ac:dyDescent="0.35">
      <c r="V47562" s="17"/>
    </row>
    <row r="47563" spans="22:22" x14ac:dyDescent="0.35">
      <c r="V47563" s="17"/>
    </row>
    <row r="47564" spans="22:22" x14ac:dyDescent="0.35">
      <c r="V47564" s="17"/>
    </row>
    <row r="47565" spans="22:22" x14ac:dyDescent="0.35">
      <c r="V47565" s="17"/>
    </row>
    <row r="47566" spans="22:22" x14ac:dyDescent="0.35">
      <c r="V47566" s="17"/>
    </row>
    <row r="47567" spans="22:22" x14ac:dyDescent="0.35">
      <c r="V47567" s="17"/>
    </row>
    <row r="47568" spans="22:22" x14ac:dyDescent="0.35">
      <c r="V47568" s="17"/>
    </row>
    <row r="47569" spans="22:22" x14ac:dyDescent="0.35">
      <c r="V47569" s="17"/>
    </row>
    <row r="47570" spans="22:22" x14ac:dyDescent="0.35">
      <c r="V47570" s="17"/>
    </row>
    <row r="47571" spans="22:22" x14ac:dyDescent="0.35">
      <c r="V47571" s="17"/>
    </row>
    <row r="47572" spans="22:22" x14ac:dyDescent="0.35">
      <c r="V47572" s="17"/>
    </row>
    <row r="47573" spans="22:22" x14ac:dyDescent="0.35">
      <c r="V47573" s="17"/>
    </row>
    <row r="47574" spans="22:22" x14ac:dyDescent="0.35">
      <c r="V47574" s="17"/>
    </row>
    <row r="47575" spans="22:22" x14ac:dyDescent="0.35">
      <c r="V47575" s="17"/>
    </row>
    <row r="47576" spans="22:22" x14ac:dyDescent="0.35">
      <c r="V47576" s="17"/>
    </row>
    <row r="47577" spans="22:22" x14ac:dyDescent="0.35">
      <c r="V47577" s="17"/>
    </row>
    <row r="47578" spans="22:22" x14ac:dyDescent="0.35">
      <c r="V47578" s="17"/>
    </row>
    <row r="47579" spans="22:22" x14ac:dyDescent="0.35">
      <c r="V47579" s="17"/>
    </row>
    <row r="47580" spans="22:22" x14ac:dyDescent="0.35">
      <c r="V47580" s="17"/>
    </row>
    <row r="47581" spans="22:22" x14ac:dyDescent="0.35">
      <c r="V47581" s="17"/>
    </row>
    <row r="47582" spans="22:22" x14ac:dyDescent="0.35">
      <c r="V47582" s="17"/>
    </row>
    <row r="47583" spans="22:22" x14ac:dyDescent="0.35">
      <c r="V47583" s="17"/>
    </row>
    <row r="47584" spans="22:22" x14ac:dyDescent="0.35">
      <c r="V47584" s="17"/>
    </row>
    <row r="47585" spans="22:22" x14ac:dyDescent="0.35">
      <c r="V47585" s="17"/>
    </row>
    <row r="47586" spans="22:22" x14ac:dyDescent="0.35">
      <c r="V47586" s="17"/>
    </row>
    <row r="47587" spans="22:22" x14ac:dyDescent="0.35">
      <c r="V47587" s="17"/>
    </row>
    <row r="47588" spans="22:22" x14ac:dyDescent="0.35">
      <c r="V47588" s="17"/>
    </row>
    <row r="47589" spans="22:22" x14ac:dyDescent="0.35">
      <c r="V47589" s="17"/>
    </row>
    <row r="47590" spans="22:22" x14ac:dyDescent="0.35">
      <c r="V47590" s="17"/>
    </row>
    <row r="47591" spans="22:22" x14ac:dyDescent="0.35">
      <c r="V47591" s="17"/>
    </row>
    <row r="47592" spans="22:22" x14ac:dyDescent="0.35">
      <c r="V47592" s="17"/>
    </row>
    <row r="47593" spans="22:22" x14ac:dyDescent="0.35">
      <c r="V47593" s="17"/>
    </row>
    <row r="47594" spans="22:22" x14ac:dyDescent="0.35">
      <c r="V47594" s="17"/>
    </row>
    <row r="47595" spans="22:22" x14ac:dyDescent="0.35">
      <c r="V47595" s="17"/>
    </row>
    <row r="47596" spans="22:22" x14ac:dyDescent="0.35">
      <c r="V47596" s="17"/>
    </row>
    <row r="47597" spans="22:22" x14ac:dyDescent="0.35">
      <c r="V47597" s="17"/>
    </row>
    <row r="47598" spans="22:22" x14ac:dyDescent="0.35">
      <c r="V47598" s="17"/>
    </row>
    <row r="47599" spans="22:22" x14ac:dyDescent="0.35">
      <c r="V47599" s="17"/>
    </row>
    <row r="47600" spans="22:22" x14ac:dyDescent="0.35">
      <c r="V47600" s="17"/>
    </row>
    <row r="47601" spans="22:22" x14ac:dyDescent="0.35">
      <c r="V47601" s="17"/>
    </row>
    <row r="47602" spans="22:22" x14ac:dyDescent="0.35">
      <c r="V47602" s="17"/>
    </row>
    <row r="47603" spans="22:22" x14ac:dyDescent="0.35">
      <c r="V47603" s="17"/>
    </row>
    <row r="47604" spans="22:22" x14ac:dyDescent="0.35">
      <c r="V47604" s="17"/>
    </row>
    <row r="47605" spans="22:22" x14ac:dyDescent="0.35">
      <c r="V47605" s="17"/>
    </row>
    <row r="47606" spans="22:22" x14ac:dyDescent="0.35">
      <c r="V47606" s="17"/>
    </row>
    <row r="47607" spans="22:22" x14ac:dyDescent="0.35">
      <c r="V47607" s="17"/>
    </row>
    <row r="47608" spans="22:22" x14ac:dyDescent="0.35">
      <c r="V47608" s="17"/>
    </row>
    <row r="47609" spans="22:22" x14ac:dyDescent="0.35">
      <c r="V47609" s="17"/>
    </row>
    <row r="47610" spans="22:22" x14ac:dyDescent="0.35">
      <c r="V47610" s="17"/>
    </row>
    <row r="47611" spans="22:22" x14ac:dyDescent="0.35">
      <c r="V47611" s="17"/>
    </row>
    <row r="47612" spans="22:22" x14ac:dyDescent="0.35">
      <c r="V47612" s="17"/>
    </row>
    <row r="47613" spans="22:22" x14ac:dyDescent="0.35">
      <c r="V47613" s="17"/>
    </row>
    <row r="47614" spans="22:22" x14ac:dyDescent="0.35">
      <c r="V47614" s="17"/>
    </row>
    <row r="47615" spans="22:22" x14ac:dyDescent="0.35">
      <c r="V47615" s="17"/>
    </row>
    <row r="47616" spans="22:22" x14ac:dyDescent="0.35">
      <c r="V47616" s="17"/>
    </row>
    <row r="47617" spans="22:22" x14ac:dyDescent="0.35">
      <c r="V47617" s="17"/>
    </row>
    <row r="47618" spans="22:22" x14ac:dyDescent="0.35">
      <c r="V47618" s="17"/>
    </row>
    <row r="47619" spans="22:22" x14ac:dyDescent="0.35">
      <c r="V47619" s="17"/>
    </row>
    <row r="47620" spans="22:22" x14ac:dyDescent="0.35">
      <c r="V47620" s="17"/>
    </row>
    <row r="47621" spans="22:22" x14ac:dyDescent="0.35">
      <c r="V47621" s="17"/>
    </row>
    <row r="47622" spans="22:22" x14ac:dyDescent="0.35">
      <c r="V47622" s="17"/>
    </row>
    <row r="47623" spans="22:22" x14ac:dyDescent="0.35">
      <c r="V47623" s="17"/>
    </row>
    <row r="47624" spans="22:22" x14ac:dyDescent="0.35">
      <c r="V47624" s="17"/>
    </row>
    <row r="47625" spans="22:22" x14ac:dyDescent="0.35">
      <c r="V47625" s="17"/>
    </row>
    <row r="47626" spans="22:22" x14ac:dyDescent="0.35">
      <c r="V47626" s="17"/>
    </row>
    <row r="47627" spans="22:22" x14ac:dyDescent="0.35">
      <c r="V47627" s="17"/>
    </row>
    <row r="47628" spans="22:22" x14ac:dyDescent="0.35">
      <c r="V47628" s="17"/>
    </row>
    <row r="47629" spans="22:22" x14ac:dyDescent="0.35">
      <c r="V47629" s="17"/>
    </row>
    <row r="47630" spans="22:22" x14ac:dyDescent="0.35">
      <c r="V47630" s="17"/>
    </row>
    <row r="47631" spans="22:22" x14ac:dyDescent="0.35">
      <c r="V47631" s="17"/>
    </row>
    <row r="47632" spans="22:22" x14ac:dyDescent="0.35">
      <c r="V47632" s="17"/>
    </row>
    <row r="47633" spans="22:22" x14ac:dyDescent="0.35">
      <c r="V47633" s="17"/>
    </row>
    <row r="47634" spans="22:22" x14ac:dyDescent="0.35">
      <c r="V47634" s="17"/>
    </row>
    <row r="47635" spans="22:22" x14ac:dyDescent="0.35">
      <c r="V47635" s="17"/>
    </row>
    <row r="47636" spans="22:22" x14ac:dyDescent="0.35">
      <c r="V47636" s="17"/>
    </row>
    <row r="47637" spans="22:22" x14ac:dyDescent="0.35">
      <c r="V47637" s="17"/>
    </row>
    <row r="47638" spans="22:22" x14ac:dyDescent="0.35">
      <c r="V47638" s="17"/>
    </row>
    <row r="47639" spans="22:22" x14ac:dyDescent="0.35">
      <c r="V47639" s="17"/>
    </row>
    <row r="47640" spans="22:22" x14ac:dyDescent="0.35">
      <c r="V47640" s="17"/>
    </row>
    <row r="47641" spans="22:22" x14ac:dyDescent="0.35">
      <c r="V47641" s="17"/>
    </row>
    <row r="47642" spans="22:22" x14ac:dyDescent="0.35">
      <c r="V47642" s="17"/>
    </row>
    <row r="47643" spans="22:22" x14ac:dyDescent="0.35">
      <c r="V47643" s="17"/>
    </row>
    <row r="47644" spans="22:22" x14ac:dyDescent="0.35">
      <c r="V47644" s="17"/>
    </row>
    <row r="47645" spans="22:22" x14ac:dyDescent="0.35">
      <c r="V47645" s="17"/>
    </row>
    <row r="47646" spans="22:22" x14ac:dyDescent="0.35">
      <c r="V47646" s="17"/>
    </row>
    <row r="47647" spans="22:22" x14ac:dyDescent="0.35">
      <c r="V47647" s="17"/>
    </row>
    <row r="47648" spans="22:22" x14ac:dyDescent="0.35">
      <c r="V47648" s="17"/>
    </row>
    <row r="47649" spans="22:22" x14ac:dyDescent="0.35">
      <c r="V47649" s="17"/>
    </row>
    <row r="47650" spans="22:22" x14ac:dyDescent="0.35">
      <c r="V47650" s="17"/>
    </row>
    <row r="47651" spans="22:22" x14ac:dyDescent="0.35">
      <c r="V47651" s="17"/>
    </row>
    <row r="47652" spans="22:22" x14ac:dyDescent="0.35">
      <c r="V47652" s="17"/>
    </row>
    <row r="47653" spans="22:22" x14ac:dyDescent="0.35">
      <c r="V47653" s="17"/>
    </row>
    <row r="47654" spans="22:22" x14ac:dyDescent="0.35">
      <c r="V47654" s="17"/>
    </row>
    <row r="47655" spans="22:22" x14ac:dyDescent="0.35">
      <c r="V47655" s="17"/>
    </row>
    <row r="47656" spans="22:22" x14ac:dyDescent="0.35">
      <c r="V47656" s="17"/>
    </row>
    <row r="47657" spans="22:22" x14ac:dyDescent="0.35">
      <c r="V47657" s="17"/>
    </row>
    <row r="47658" spans="22:22" x14ac:dyDescent="0.35">
      <c r="V47658" s="17"/>
    </row>
    <row r="47659" spans="22:22" x14ac:dyDescent="0.35">
      <c r="V47659" s="17"/>
    </row>
    <row r="47660" spans="22:22" x14ac:dyDescent="0.35">
      <c r="V47660" s="17"/>
    </row>
    <row r="47661" spans="22:22" x14ac:dyDescent="0.35">
      <c r="V47661" s="17"/>
    </row>
    <row r="47662" spans="22:22" x14ac:dyDescent="0.35">
      <c r="V47662" s="17"/>
    </row>
    <row r="47663" spans="22:22" x14ac:dyDescent="0.35">
      <c r="V47663" s="17"/>
    </row>
    <row r="47664" spans="22:22" x14ac:dyDescent="0.35">
      <c r="V47664" s="17"/>
    </row>
    <row r="47665" spans="22:22" x14ac:dyDescent="0.35">
      <c r="V47665" s="17"/>
    </row>
    <row r="47666" spans="22:22" x14ac:dyDescent="0.35">
      <c r="V47666" s="17"/>
    </row>
    <row r="47667" spans="22:22" x14ac:dyDescent="0.35">
      <c r="V47667" s="17"/>
    </row>
    <row r="47668" spans="22:22" x14ac:dyDescent="0.35">
      <c r="V47668" s="17"/>
    </row>
    <row r="47669" spans="22:22" x14ac:dyDescent="0.35">
      <c r="V47669" s="17"/>
    </row>
    <row r="47670" spans="22:22" x14ac:dyDescent="0.35">
      <c r="V47670" s="17"/>
    </row>
    <row r="47671" spans="22:22" x14ac:dyDescent="0.35">
      <c r="V47671" s="17"/>
    </row>
    <row r="47672" spans="22:22" x14ac:dyDescent="0.35">
      <c r="V47672" s="17"/>
    </row>
    <row r="47673" spans="22:22" x14ac:dyDescent="0.35">
      <c r="V47673" s="17"/>
    </row>
    <row r="47674" spans="22:22" x14ac:dyDescent="0.35">
      <c r="V47674" s="17"/>
    </row>
    <row r="47675" spans="22:22" x14ac:dyDescent="0.35">
      <c r="V47675" s="17"/>
    </row>
    <row r="47676" spans="22:22" x14ac:dyDescent="0.35">
      <c r="V47676" s="17"/>
    </row>
    <row r="47677" spans="22:22" x14ac:dyDescent="0.35">
      <c r="V47677" s="17"/>
    </row>
    <row r="47678" spans="22:22" x14ac:dyDescent="0.35">
      <c r="V47678" s="17"/>
    </row>
    <row r="47679" spans="22:22" x14ac:dyDescent="0.35">
      <c r="V47679" s="17"/>
    </row>
    <row r="47680" spans="22:22" x14ac:dyDescent="0.35">
      <c r="V47680" s="17"/>
    </row>
    <row r="47681" spans="22:22" x14ac:dyDescent="0.35">
      <c r="V47681" s="17"/>
    </row>
    <row r="47682" spans="22:22" x14ac:dyDescent="0.35">
      <c r="V47682" s="17"/>
    </row>
    <row r="47683" spans="22:22" x14ac:dyDescent="0.35">
      <c r="V47683" s="17"/>
    </row>
    <row r="47684" spans="22:22" x14ac:dyDescent="0.35">
      <c r="V47684" s="17"/>
    </row>
    <row r="47685" spans="22:22" x14ac:dyDescent="0.35">
      <c r="V47685" s="17"/>
    </row>
    <row r="47686" spans="22:22" x14ac:dyDescent="0.35">
      <c r="V47686" s="17"/>
    </row>
    <row r="47687" spans="22:22" x14ac:dyDescent="0.35">
      <c r="V47687" s="17"/>
    </row>
    <row r="47688" spans="22:22" x14ac:dyDescent="0.35">
      <c r="V47688" s="17"/>
    </row>
    <row r="47689" spans="22:22" x14ac:dyDescent="0.35">
      <c r="V47689" s="17"/>
    </row>
    <row r="47690" spans="22:22" x14ac:dyDescent="0.35">
      <c r="V47690" s="17"/>
    </row>
    <row r="47691" spans="22:22" x14ac:dyDescent="0.35">
      <c r="V47691" s="17"/>
    </row>
    <row r="47692" spans="22:22" x14ac:dyDescent="0.35">
      <c r="V47692" s="17"/>
    </row>
    <row r="47693" spans="22:22" x14ac:dyDescent="0.35">
      <c r="V47693" s="17"/>
    </row>
    <row r="47694" spans="22:22" x14ac:dyDescent="0.35">
      <c r="V47694" s="17"/>
    </row>
    <row r="47695" spans="22:22" x14ac:dyDescent="0.35">
      <c r="V47695" s="17"/>
    </row>
    <row r="47696" spans="22:22" x14ac:dyDescent="0.35">
      <c r="V47696" s="17"/>
    </row>
    <row r="47697" spans="22:22" x14ac:dyDescent="0.35">
      <c r="V47697" s="17"/>
    </row>
    <row r="47698" spans="22:22" x14ac:dyDescent="0.35">
      <c r="V47698" s="17"/>
    </row>
    <row r="47699" spans="22:22" x14ac:dyDescent="0.35">
      <c r="V47699" s="17"/>
    </row>
    <row r="47700" spans="22:22" x14ac:dyDescent="0.35">
      <c r="V47700" s="17"/>
    </row>
    <row r="47701" spans="22:22" x14ac:dyDescent="0.35">
      <c r="V47701" s="17"/>
    </row>
    <row r="47702" spans="22:22" x14ac:dyDescent="0.35">
      <c r="V47702" s="17"/>
    </row>
    <row r="47703" spans="22:22" x14ac:dyDescent="0.35">
      <c r="V47703" s="17"/>
    </row>
    <row r="47704" spans="22:22" x14ac:dyDescent="0.35">
      <c r="V47704" s="17"/>
    </row>
    <row r="47705" spans="22:22" x14ac:dyDescent="0.35">
      <c r="V47705" s="17"/>
    </row>
    <row r="47706" spans="22:22" x14ac:dyDescent="0.35">
      <c r="V47706" s="17"/>
    </row>
    <row r="47707" spans="22:22" x14ac:dyDescent="0.35">
      <c r="V47707" s="17"/>
    </row>
    <row r="47708" spans="22:22" x14ac:dyDescent="0.35">
      <c r="V47708" s="17"/>
    </row>
    <row r="47709" spans="22:22" x14ac:dyDescent="0.35">
      <c r="V47709" s="17"/>
    </row>
    <row r="47710" spans="22:22" x14ac:dyDescent="0.35">
      <c r="V47710" s="17"/>
    </row>
    <row r="47711" spans="22:22" x14ac:dyDescent="0.35">
      <c r="V47711" s="17"/>
    </row>
    <row r="47712" spans="22:22" x14ac:dyDescent="0.35">
      <c r="V47712" s="17"/>
    </row>
    <row r="47713" spans="22:22" x14ac:dyDescent="0.35">
      <c r="V47713" s="17"/>
    </row>
    <row r="47714" spans="22:22" x14ac:dyDescent="0.35">
      <c r="V47714" s="17"/>
    </row>
    <row r="47715" spans="22:22" x14ac:dyDescent="0.35">
      <c r="V47715" s="17"/>
    </row>
    <row r="47716" spans="22:22" x14ac:dyDescent="0.35">
      <c r="V47716" s="17"/>
    </row>
    <row r="47717" spans="22:22" x14ac:dyDescent="0.35">
      <c r="V47717" s="17"/>
    </row>
    <row r="47718" spans="22:22" x14ac:dyDescent="0.35">
      <c r="V47718" s="17"/>
    </row>
    <row r="47719" spans="22:22" x14ac:dyDescent="0.35">
      <c r="V47719" s="17"/>
    </row>
    <row r="47720" spans="22:22" x14ac:dyDescent="0.35">
      <c r="V47720" s="17"/>
    </row>
    <row r="47721" spans="22:22" x14ac:dyDescent="0.35">
      <c r="V47721" s="17"/>
    </row>
    <row r="47722" spans="22:22" x14ac:dyDescent="0.35">
      <c r="V47722" s="17"/>
    </row>
    <row r="47723" spans="22:22" x14ac:dyDescent="0.35">
      <c r="V47723" s="17"/>
    </row>
    <row r="47724" spans="22:22" x14ac:dyDescent="0.35">
      <c r="V47724" s="17"/>
    </row>
    <row r="47725" spans="22:22" x14ac:dyDescent="0.35">
      <c r="V47725" s="17"/>
    </row>
    <row r="47726" spans="22:22" x14ac:dyDescent="0.35">
      <c r="V47726" s="17"/>
    </row>
    <row r="47727" spans="22:22" x14ac:dyDescent="0.35">
      <c r="V47727" s="17"/>
    </row>
    <row r="47728" spans="22:22" x14ac:dyDescent="0.35">
      <c r="V47728" s="17"/>
    </row>
    <row r="47729" spans="22:22" x14ac:dyDescent="0.35">
      <c r="V47729" s="17"/>
    </row>
    <row r="47730" spans="22:22" x14ac:dyDescent="0.35">
      <c r="V47730" s="17"/>
    </row>
    <row r="47731" spans="22:22" x14ac:dyDescent="0.35">
      <c r="V47731" s="17"/>
    </row>
    <row r="47732" spans="22:22" x14ac:dyDescent="0.35">
      <c r="V47732" s="17"/>
    </row>
    <row r="47733" spans="22:22" x14ac:dyDescent="0.35">
      <c r="V47733" s="17"/>
    </row>
    <row r="47734" spans="22:22" x14ac:dyDescent="0.35">
      <c r="V47734" s="17"/>
    </row>
    <row r="47735" spans="22:22" x14ac:dyDescent="0.35">
      <c r="V47735" s="17"/>
    </row>
    <row r="47736" spans="22:22" x14ac:dyDescent="0.35">
      <c r="V47736" s="17"/>
    </row>
    <row r="47737" spans="22:22" x14ac:dyDescent="0.35">
      <c r="V47737" s="17"/>
    </row>
    <row r="47738" spans="22:22" x14ac:dyDescent="0.35">
      <c r="V47738" s="17"/>
    </row>
    <row r="47739" spans="22:22" x14ac:dyDescent="0.35">
      <c r="V47739" s="17"/>
    </row>
    <row r="47740" spans="22:22" x14ac:dyDescent="0.35">
      <c r="V47740" s="17"/>
    </row>
    <row r="47741" spans="22:22" x14ac:dyDescent="0.35">
      <c r="V47741" s="17"/>
    </row>
    <row r="47742" spans="22:22" x14ac:dyDescent="0.35">
      <c r="V47742" s="17"/>
    </row>
    <row r="47743" spans="22:22" x14ac:dyDescent="0.35">
      <c r="V47743" s="17"/>
    </row>
    <row r="47744" spans="22:22" x14ac:dyDescent="0.35">
      <c r="V47744" s="17"/>
    </row>
    <row r="47745" spans="22:22" x14ac:dyDescent="0.35">
      <c r="V47745" s="17"/>
    </row>
    <row r="47746" spans="22:22" x14ac:dyDescent="0.35">
      <c r="V47746" s="17"/>
    </row>
    <row r="47747" spans="22:22" x14ac:dyDescent="0.35">
      <c r="V47747" s="17"/>
    </row>
    <row r="47748" spans="22:22" x14ac:dyDescent="0.35">
      <c r="V47748" s="17"/>
    </row>
    <row r="47749" spans="22:22" x14ac:dyDescent="0.35">
      <c r="V47749" s="17"/>
    </row>
    <row r="47750" spans="22:22" x14ac:dyDescent="0.35">
      <c r="V47750" s="17"/>
    </row>
    <row r="47751" spans="22:22" x14ac:dyDescent="0.35">
      <c r="V47751" s="17"/>
    </row>
    <row r="47752" spans="22:22" x14ac:dyDescent="0.35">
      <c r="V47752" s="17"/>
    </row>
    <row r="47753" spans="22:22" x14ac:dyDescent="0.35">
      <c r="V47753" s="17"/>
    </row>
    <row r="47754" spans="22:22" x14ac:dyDescent="0.35">
      <c r="V47754" s="17"/>
    </row>
    <row r="47755" spans="22:22" x14ac:dyDescent="0.35">
      <c r="V47755" s="17"/>
    </row>
    <row r="47756" spans="22:22" x14ac:dyDescent="0.35">
      <c r="V47756" s="17"/>
    </row>
    <row r="47757" spans="22:22" x14ac:dyDescent="0.35">
      <c r="V47757" s="17"/>
    </row>
    <row r="47758" spans="22:22" x14ac:dyDescent="0.35">
      <c r="V47758" s="17"/>
    </row>
    <row r="47759" spans="22:22" x14ac:dyDescent="0.35">
      <c r="V47759" s="17"/>
    </row>
    <row r="47760" spans="22:22" x14ac:dyDescent="0.35">
      <c r="V47760" s="17"/>
    </row>
    <row r="47761" spans="22:22" x14ac:dyDescent="0.35">
      <c r="V47761" s="17"/>
    </row>
    <row r="47762" spans="22:22" x14ac:dyDescent="0.35">
      <c r="V47762" s="17"/>
    </row>
    <row r="47763" spans="22:22" x14ac:dyDescent="0.35">
      <c r="V47763" s="17"/>
    </row>
    <row r="47764" spans="22:22" x14ac:dyDescent="0.35">
      <c r="V47764" s="17"/>
    </row>
    <row r="47765" spans="22:22" x14ac:dyDescent="0.35">
      <c r="V47765" s="17"/>
    </row>
    <row r="47766" spans="22:22" x14ac:dyDescent="0.35">
      <c r="V47766" s="17"/>
    </row>
    <row r="47767" spans="22:22" x14ac:dyDescent="0.35">
      <c r="V47767" s="17"/>
    </row>
    <row r="47768" spans="22:22" x14ac:dyDescent="0.35">
      <c r="V47768" s="17"/>
    </row>
    <row r="47769" spans="22:22" x14ac:dyDescent="0.35">
      <c r="V47769" s="17"/>
    </row>
    <row r="47770" spans="22:22" x14ac:dyDescent="0.35">
      <c r="V47770" s="17"/>
    </row>
    <row r="47771" spans="22:22" x14ac:dyDescent="0.35">
      <c r="V47771" s="17"/>
    </row>
    <row r="47772" spans="22:22" x14ac:dyDescent="0.35">
      <c r="V47772" s="17"/>
    </row>
    <row r="47773" spans="22:22" x14ac:dyDescent="0.35">
      <c r="V47773" s="17"/>
    </row>
    <row r="47774" spans="22:22" x14ac:dyDescent="0.35">
      <c r="V47774" s="17"/>
    </row>
    <row r="47775" spans="22:22" x14ac:dyDescent="0.35">
      <c r="V47775" s="17"/>
    </row>
    <row r="47776" spans="22:22" x14ac:dyDescent="0.35">
      <c r="V47776" s="17"/>
    </row>
    <row r="47777" spans="22:22" x14ac:dyDescent="0.35">
      <c r="V47777" s="17"/>
    </row>
    <row r="47778" spans="22:22" x14ac:dyDescent="0.35">
      <c r="V47778" s="17"/>
    </row>
    <row r="47779" spans="22:22" x14ac:dyDescent="0.35">
      <c r="V47779" s="17"/>
    </row>
    <row r="47780" spans="22:22" x14ac:dyDescent="0.35">
      <c r="V47780" s="17"/>
    </row>
    <row r="47781" spans="22:22" x14ac:dyDescent="0.35">
      <c r="V47781" s="17"/>
    </row>
    <row r="47782" spans="22:22" x14ac:dyDescent="0.35">
      <c r="V47782" s="17"/>
    </row>
    <row r="47783" spans="22:22" x14ac:dyDescent="0.35">
      <c r="V47783" s="17"/>
    </row>
    <row r="47784" spans="22:22" x14ac:dyDescent="0.35">
      <c r="V47784" s="17"/>
    </row>
    <row r="47785" spans="22:22" x14ac:dyDescent="0.35">
      <c r="V47785" s="17"/>
    </row>
    <row r="47786" spans="22:22" x14ac:dyDescent="0.35">
      <c r="V47786" s="17"/>
    </row>
    <row r="47787" spans="22:22" x14ac:dyDescent="0.35">
      <c r="V47787" s="17"/>
    </row>
    <row r="47788" spans="22:22" x14ac:dyDescent="0.35">
      <c r="V47788" s="17"/>
    </row>
    <row r="47789" spans="22:22" x14ac:dyDescent="0.35">
      <c r="V47789" s="17"/>
    </row>
    <row r="47790" spans="22:22" x14ac:dyDescent="0.35">
      <c r="V47790" s="17"/>
    </row>
    <row r="47791" spans="22:22" x14ac:dyDescent="0.35">
      <c r="V47791" s="17"/>
    </row>
    <row r="47792" spans="22:22" x14ac:dyDescent="0.35">
      <c r="V47792" s="17"/>
    </row>
    <row r="47793" spans="22:22" x14ac:dyDescent="0.35">
      <c r="V47793" s="17"/>
    </row>
    <row r="47794" spans="22:22" x14ac:dyDescent="0.35">
      <c r="V47794" s="17"/>
    </row>
    <row r="47795" spans="22:22" x14ac:dyDescent="0.35">
      <c r="V47795" s="17"/>
    </row>
    <row r="47796" spans="22:22" x14ac:dyDescent="0.35">
      <c r="V47796" s="17"/>
    </row>
    <row r="47797" spans="22:22" x14ac:dyDescent="0.35">
      <c r="V47797" s="17"/>
    </row>
    <row r="47798" spans="22:22" x14ac:dyDescent="0.35">
      <c r="V47798" s="17"/>
    </row>
    <row r="47799" spans="22:22" x14ac:dyDescent="0.35">
      <c r="V47799" s="17"/>
    </row>
    <row r="47800" spans="22:22" x14ac:dyDescent="0.35">
      <c r="V47800" s="17"/>
    </row>
    <row r="47801" spans="22:22" x14ac:dyDescent="0.35">
      <c r="V47801" s="17"/>
    </row>
    <row r="47802" spans="22:22" x14ac:dyDescent="0.35">
      <c r="V47802" s="17"/>
    </row>
    <row r="47803" spans="22:22" x14ac:dyDescent="0.35">
      <c r="V47803" s="17"/>
    </row>
    <row r="47804" spans="22:22" x14ac:dyDescent="0.35">
      <c r="V47804" s="17"/>
    </row>
    <row r="47805" spans="22:22" x14ac:dyDescent="0.35">
      <c r="V47805" s="17"/>
    </row>
    <row r="47806" spans="22:22" x14ac:dyDescent="0.35">
      <c r="V47806" s="17"/>
    </row>
    <row r="47807" spans="22:22" x14ac:dyDescent="0.35">
      <c r="V47807" s="17"/>
    </row>
    <row r="47808" spans="22:22" x14ac:dyDescent="0.35">
      <c r="V47808" s="17"/>
    </row>
    <row r="47809" spans="22:22" x14ac:dyDescent="0.35">
      <c r="V47809" s="17"/>
    </row>
    <row r="47810" spans="22:22" x14ac:dyDescent="0.35">
      <c r="V47810" s="17"/>
    </row>
    <row r="47811" spans="22:22" x14ac:dyDescent="0.35">
      <c r="V47811" s="17"/>
    </row>
    <row r="47812" spans="22:22" x14ac:dyDescent="0.35">
      <c r="V47812" s="17"/>
    </row>
    <row r="47813" spans="22:22" x14ac:dyDescent="0.35">
      <c r="V47813" s="17"/>
    </row>
    <row r="47814" spans="22:22" x14ac:dyDescent="0.35">
      <c r="V47814" s="17"/>
    </row>
    <row r="47815" spans="22:22" x14ac:dyDescent="0.35">
      <c r="V47815" s="17"/>
    </row>
    <row r="47816" spans="22:22" x14ac:dyDescent="0.35">
      <c r="V47816" s="17"/>
    </row>
    <row r="47817" spans="22:22" x14ac:dyDescent="0.35">
      <c r="V47817" s="17"/>
    </row>
    <row r="47818" spans="22:22" x14ac:dyDescent="0.35">
      <c r="V47818" s="17"/>
    </row>
    <row r="47819" spans="22:22" x14ac:dyDescent="0.35">
      <c r="V47819" s="17"/>
    </row>
    <row r="47820" spans="22:22" x14ac:dyDescent="0.35">
      <c r="V47820" s="17"/>
    </row>
    <row r="47821" spans="22:22" x14ac:dyDescent="0.35">
      <c r="V47821" s="17"/>
    </row>
    <row r="47822" spans="22:22" x14ac:dyDescent="0.35">
      <c r="V47822" s="17"/>
    </row>
    <row r="47823" spans="22:22" x14ac:dyDescent="0.35">
      <c r="V47823" s="17"/>
    </row>
    <row r="47824" spans="22:22" x14ac:dyDescent="0.35">
      <c r="V47824" s="17"/>
    </row>
    <row r="47825" spans="22:22" x14ac:dyDescent="0.35">
      <c r="V47825" s="17"/>
    </row>
    <row r="47826" spans="22:22" x14ac:dyDescent="0.35">
      <c r="V47826" s="17"/>
    </row>
    <row r="47827" spans="22:22" x14ac:dyDescent="0.35">
      <c r="V47827" s="17"/>
    </row>
    <row r="47828" spans="22:22" x14ac:dyDescent="0.35">
      <c r="V47828" s="17"/>
    </row>
    <row r="47829" spans="22:22" x14ac:dyDescent="0.35">
      <c r="V47829" s="17"/>
    </row>
    <row r="47830" spans="22:22" x14ac:dyDescent="0.35">
      <c r="V47830" s="17"/>
    </row>
    <row r="47831" spans="22:22" x14ac:dyDescent="0.35">
      <c r="V47831" s="17"/>
    </row>
    <row r="47832" spans="22:22" x14ac:dyDescent="0.35">
      <c r="V47832" s="17"/>
    </row>
    <row r="47833" spans="22:22" x14ac:dyDescent="0.35">
      <c r="V47833" s="17"/>
    </row>
    <row r="47834" spans="22:22" x14ac:dyDescent="0.35">
      <c r="V47834" s="17"/>
    </row>
    <row r="47835" spans="22:22" x14ac:dyDescent="0.35">
      <c r="V47835" s="17"/>
    </row>
    <row r="47836" spans="22:22" x14ac:dyDescent="0.35">
      <c r="V47836" s="17"/>
    </row>
    <row r="47837" spans="22:22" x14ac:dyDescent="0.35">
      <c r="V47837" s="17"/>
    </row>
    <row r="47838" spans="22:22" x14ac:dyDescent="0.35">
      <c r="V47838" s="17"/>
    </row>
    <row r="47839" spans="22:22" x14ac:dyDescent="0.35">
      <c r="V47839" s="17"/>
    </row>
    <row r="47840" spans="22:22" x14ac:dyDescent="0.35">
      <c r="V47840" s="17"/>
    </row>
    <row r="47841" spans="22:22" x14ac:dyDescent="0.35">
      <c r="V47841" s="17"/>
    </row>
    <row r="47842" spans="22:22" x14ac:dyDescent="0.35">
      <c r="V47842" s="17"/>
    </row>
    <row r="47843" spans="22:22" x14ac:dyDescent="0.35">
      <c r="V47843" s="17"/>
    </row>
    <row r="47844" spans="22:22" x14ac:dyDescent="0.35">
      <c r="V47844" s="17"/>
    </row>
    <row r="47845" spans="22:22" x14ac:dyDescent="0.35">
      <c r="V47845" s="17"/>
    </row>
    <row r="47846" spans="22:22" x14ac:dyDescent="0.35">
      <c r="V47846" s="17"/>
    </row>
    <row r="47847" spans="22:22" x14ac:dyDescent="0.35">
      <c r="V47847" s="17"/>
    </row>
    <row r="47848" spans="22:22" x14ac:dyDescent="0.35">
      <c r="V47848" s="17"/>
    </row>
    <row r="47849" spans="22:22" x14ac:dyDescent="0.35">
      <c r="V47849" s="17"/>
    </row>
    <row r="47850" spans="22:22" x14ac:dyDescent="0.35">
      <c r="V47850" s="17"/>
    </row>
    <row r="47851" spans="22:22" x14ac:dyDescent="0.35">
      <c r="V47851" s="17"/>
    </row>
    <row r="47852" spans="22:22" x14ac:dyDescent="0.35">
      <c r="V47852" s="17"/>
    </row>
    <row r="47853" spans="22:22" x14ac:dyDescent="0.35">
      <c r="V47853" s="17"/>
    </row>
    <row r="47854" spans="22:22" x14ac:dyDescent="0.35">
      <c r="V47854" s="17"/>
    </row>
    <row r="47855" spans="22:22" x14ac:dyDescent="0.35">
      <c r="V47855" s="17"/>
    </row>
    <row r="47856" spans="22:22" x14ac:dyDescent="0.35">
      <c r="V47856" s="17"/>
    </row>
    <row r="47857" spans="22:22" x14ac:dyDescent="0.35">
      <c r="V47857" s="17"/>
    </row>
    <row r="47858" spans="22:22" x14ac:dyDescent="0.35">
      <c r="V47858" s="17"/>
    </row>
    <row r="47859" spans="22:22" x14ac:dyDescent="0.35">
      <c r="V47859" s="17"/>
    </row>
    <row r="47860" spans="22:22" x14ac:dyDescent="0.35">
      <c r="V47860" s="17"/>
    </row>
    <row r="47861" spans="22:22" x14ac:dyDescent="0.35">
      <c r="V47861" s="17"/>
    </row>
    <row r="47862" spans="22:22" x14ac:dyDescent="0.35">
      <c r="V47862" s="17"/>
    </row>
    <row r="47863" spans="22:22" x14ac:dyDescent="0.35">
      <c r="V47863" s="17"/>
    </row>
    <row r="47864" spans="22:22" x14ac:dyDescent="0.35">
      <c r="V47864" s="17"/>
    </row>
    <row r="47865" spans="22:22" x14ac:dyDescent="0.35">
      <c r="V47865" s="17"/>
    </row>
    <row r="47866" spans="22:22" x14ac:dyDescent="0.35">
      <c r="V47866" s="17"/>
    </row>
    <row r="47867" spans="22:22" x14ac:dyDescent="0.35">
      <c r="V47867" s="17"/>
    </row>
    <row r="47868" spans="22:22" x14ac:dyDescent="0.35">
      <c r="V47868" s="17"/>
    </row>
    <row r="47869" spans="22:22" x14ac:dyDescent="0.35">
      <c r="V47869" s="17"/>
    </row>
    <row r="47870" spans="22:22" x14ac:dyDescent="0.35">
      <c r="V47870" s="17"/>
    </row>
    <row r="47871" spans="22:22" x14ac:dyDescent="0.35">
      <c r="V47871" s="17"/>
    </row>
    <row r="47872" spans="22:22" x14ac:dyDescent="0.35">
      <c r="V47872" s="17"/>
    </row>
    <row r="47873" spans="22:22" x14ac:dyDescent="0.35">
      <c r="V47873" s="17"/>
    </row>
    <row r="47874" spans="22:22" x14ac:dyDescent="0.35">
      <c r="V47874" s="17"/>
    </row>
    <row r="47875" spans="22:22" x14ac:dyDescent="0.35">
      <c r="V47875" s="17"/>
    </row>
    <row r="47876" spans="22:22" x14ac:dyDescent="0.35">
      <c r="V47876" s="17"/>
    </row>
    <row r="47877" spans="22:22" x14ac:dyDescent="0.35">
      <c r="V47877" s="17"/>
    </row>
    <row r="47878" spans="22:22" x14ac:dyDescent="0.35">
      <c r="V47878" s="17"/>
    </row>
    <row r="47879" spans="22:22" x14ac:dyDescent="0.35">
      <c r="V47879" s="17"/>
    </row>
    <row r="47880" spans="22:22" x14ac:dyDescent="0.35">
      <c r="V47880" s="17"/>
    </row>
    <row r="47881" spans="22:22" x14ac:dyDescent="0.35">
      <c r="V47881" s="17"/>
    </row>
    <row r="47882" spans="22:22" x14ac:dyDescent="0.35">
      <c r="V47882" s="17"/>
    </row>
    <row r="47883" spans="22:22" x14ac:dyDescent="0.35">
      <c r="V47883" s="17"/>
    </row>
    <row r="47884" spans="22:22" x14ac:dyDescent="0.35">
      <c r="V47884" s="17"/>
    </row>
    <row r="47885" spans="22:22" x14ac:dyDescent="0.35">
      <c r="V47885" s="17"/>
    </row>
    <row r="47886" spans="22:22" x14ac:dyDescent="0.35">
      <c r="V47886" s="17"/>
    </row>
    <row r="47887" spans="22:22" x14ac:dyDescent="0.35">
      <c r="V47887" s="17"/>
    </row>
    <row r="47888" spans="22:22" x14ac:dyDescent="0.35">
      <c r="V47888" s="17"/>
    </row>
    <row r="47889" spans="22:22" x14ac:dyDescent="0.35">
      <c r="V47889" s="17"/>
    </row>
    <row r="47890" spans="22:22" x14ac:dyDescent="0.35">
      <c r="V47890" s="17"/>
    </row>
    <row r="47891" spans="22:22" x14ac:dyDescent="0.35">
      <c r="V47891" s="17"/>
    </row>
    <row r="47892" spans="22:22" x14ac:dyDescent="0.35">
      <c r="V47892" s="17"/>
    </row>
    <row r="47893" spans="22:22" x14ac:dyDescent="0.35">
      <c r="V47893" s="17"/>
    </row>
    <row r="47894" spans="22:22" x14ac:dyDescent="0.35">
      <c r="V47894" s="17"/>
    </row>
    <row r="47895" spans="22:22" x14ac:dyDescent="0.35">
      <c r="V47895" s="17"/>
    </row>
    <row r="47896" spans="22:22" x14ac:dyDescent="0.35">
      <c r="V47896" s="17"/>
    </row>
    <row r="47897" spans="22:22" x14ac:dyDescent="0.35">
      <c r="V47897" s="17"/>
    </row>
    <row r="47898" spans="22:22" x14ac:dyDescent="0.35">
      <c r="V47898" s="17"/>
    </row>
    <row r="47899" spans="22:22" x14ac:dyDescent="0.35">
      <c r="V47899" s="17"/>
    </row>
    <row r="47900" spans="22:22" x14ac:dyDescent="0.35">
      <c r="V47900" s="17"/>
    </row>
    <row r="47901" spans="22:22" x14ac:dyDescent="0.35">
      <c r="V47901" s="17"/>
    </row>
    <row r="47902" spans="22:22" x14ac:dyDescent="0.35">
      <c r="V47902" s="17"/>
    </row>
    <row r="47903" spans="22:22" x14ac:dyDescent="0.35">
      <c r="V47903" s="17"/>
    </row>
    <row r="47904" spans="22:22" x14ac:dyDescent="0.35">
      <c r="V47904" s="17"/>
    </row>
    <row r="47905" spans="22:22" x14ac:dyDescent="0.35">
      <c r="V47905" s="17"/>
    </row>
    <row r="47906" spans="22:22" x14ac:dyDescent="0.35">
      <c r="V47906" s="17"/>
    </row>
    <row r="47907" spans="22:22" x14ac:dyDescent="0.35">
      <c r="V47907" s="17"/>
    </row>
    <row r="47908" spans="22:22" x14ac:dyDescent="0.35">
      <c r="V47908" s="17"/>
    </row>
    <row r="47909" spans="22:22" x14ac:dyDescent="0.35">
      <c r="V47909" s="17"/>
    </row>
    <row r="47910" spans="22:22" x14ac:dyDescent="0.35">
      <c r="V47910" s="17"/>
    </row>
    <row r="47911" spans="22:22" x14ac:dyDescent="0.35">
      <c r="V47911" s="17"/>
    </row>
    <row r="47912" spans="22:22" x14ac:dyDescent="0.35">
      <c r="V47912" s="17"/>
    </row>
    <row r="47913" spans="22:22" x14ac:dyDescent="0.35">
      <c r="V47913" s="17"/>
    </row>
    <row r="47914" spans="22:22" x14ac:dyDescent="0.35">
      <c r="V47914" s="17"/>
    </row>
    <row r="47915" spans="22:22" x14ac:dyDescent="0.35">
      <c r="V47915" s="17"/>
    </row>
    <row r="47916" spans="22:22" x14ac:dyDescent="0.35">
      <c r="V47916" s="17"/>
    </row>
    <row r="47917" spans="22:22" x14ac:dyDescent="0.35">
      <c r="V47917" s="17"/>
    </row>
    <row r="47918" spans="22:22" x14ac:dyDescent="0.35">
      <c r="V47918" s="17"/>
    </row>
    <row r="47919" spans="22:22" x14ac:dyDescent="0.35">
      <c r="V47919" s="17"/>
    </row>
    <row r="47920" spans="22:22" x14ac:dyDescent="0.35">
      <c r="V47920" s="17"/>
    </row>
    <row r="47921" spans="22:22" x14ac:dyDescent="0.35">
      <c r="V47921" s="17"/>
    </row>
    <row r="47922" spans="22:22" x14ac:dyDescent="0.35">
      <c r="V47922" s="17"/>
    </row>
    <row r="47923" spans="22:22" x14ac:dyDescent="0.35">
      <c r="V47923" s="17"/>
    </row>
    <row r="47924" spans="22:22" x14ac:dyDescent="0.35">
      <c r="V47924" s="17"/>
    </row>
    <row r="47925" spans="22:22" x14ac:dyDescent="0.35">
      <c r="V47925" s="17"/>
    </row>
    <row r="47926" spans="22:22" x14ac:dyDescent="0.35">
      <c r="V47926" s="17"/>
    </row>
    <row r="47927" spans="22:22" x14ac:dyDescent="0.35">
      <c r="V47927" s="17"/>
    </row>
    <row r="47928" spans="22:22" x14ac:dyDescent="0.35">
      <c r="V47928" s="17"/>
    </row>
    <row r="47929" spans="22:22" x14ac:dyDescent="0.35">
      <c r="V47929" s="17"/>
    </row>
    <row r="47930" spans="22:22" x14ac:dyDescent="0.35">
      <c r="V47930" s="17"/>
    </row>
    <row r="47931" spans="22:22" x14ac:dyDescent="0.35">
      <c r="V47931" s="17"/>
    </row>
    <row r="47932" spans="22:22" x14ac:dyDescent="0.35">
      <c r="V47932" s="17"/>
    </row>
    <row r="47933" spans="22:22" x14ac:dyDescent="0.35">
      <c r="V47933" s="17"/>
    </row>
    <row r="47934" spans="22:22" x14ac:dyDescent="0.35">
      <c r="V47934" s="17"/>
    </row>
    <row r="47935" spans="22:22" x14ac:dyDescent="0.35">
      <c r="V47935" s="17"/>
    </row>
    <row r="47936" spans="22:22" x14ac:dyDescent="0.35">
      <c r="V47936" s="17"/>
    </row>
    <row r="47937" spans="22:22" x14ac:dyDescent="0.35">
      <c r="V47937" s="17"/>
    </row>
    <row r="47938" spans="22:22" x14ac:dyDescent="0.35">
      <c r="V47938" s="17"/>
    </row>
    <row r="47939" spans="22:22" x14ac:dyDescent="0.35">
      <c r="V47939" s="17"/>
    </row>
    <row r="47940" spans="22:22" x14ac:dyDescent="0.35">
      <c r="V47940" s="17"/>
    </row>
    <row r="47941" spans="22:22" x14ac:dyDescent="0.35">
      <c r="V47941" s="17"/>
    </row>
    <row r="47942" spans="22:22" x14ac:dyDescent="0.35">
      <c r="V47942" s="17"/>
    </row>
    <row r="47943" spans="22:22" x14ac:dyDescent="0.35">
      <c r="V47943" s="17"/>
    </row>
    <row r="47944" spans="22:22" x14ac:dyDescent="0.35">
      <c r="V47944" s="17"/>
    </row>
    <row r="47945" spans="22:22" x14ac:dyDescent="0.35">
      <c r="V47945" s="17"/>
    </row>
    <row r="47946" spans="22:22" x14ac:dyDescent="0.35">
      <c r="V47946" s="17"/>
    </row>
    <row r="47947" spans="22:22" x14ac:dyDescent="0.35">
      <c r="V47947" s="17"/>
    </row>
    <row r="47948" spans="22:22" x14ac:dyDescent="0.35">
      <c r="V47948" s="17"/>
    </row>
    <row r="47949" spans="22:22" x14ac:dyDescent="0.35">
      <c r="V47949" s="17"/>
    </row>
    <row r="47950" spans="22:22" x14ac:dyDescent="0.35">
      <c r="V47950" s="17"/>
    </row>
    <row r="47951" spans="22:22" x14ac:dyDescent="0.35">
      <c r="V47951" s="17"/>
    </row>
    <row r="47952" spans="22:22" x14ac:dyDescent="0.35">
      <c r="V47952" s="17"/>
    </row>
    <row r="47953" spans="22:22" x14ac:dyDescent="0.35">
      <c r="V47953" s="17"/>
    </row>
    <row r="47954" spans="22:22" x14ac:dyDescent="0.35">
      <c r="V47954" s="17"/>
    </row>
    <row r="47955" spans="22:22" x14ac:dyDescent="0.35">
      <c r="V47955" s="17"/>
    </row>
    <row r="47956" spans="22:22" x14ac:dyDescent="0.35">
      <c r="V47956" s="17"/>
    </row>
    <row r="47957" spans="22:22" x14ac:dyDescent="0.35">
      <c r="V47957" s="17"/>
    </row>
    <row r="47958" spans="22:22" x14ac:dyDescent="0.35">
      <c r="V47958" s="17"/>
    </row>
    <row r="47959" spans="22:22" x14ac:dyDescent="0.35">
      <c r="V47959" s="17"/>
    </row>
    <row r="47960" spans="22:22" x14ac:dyDescent="0.35">
      <c r="V47960" s="17"/>
    </row>
    <row r="47961" spans="22:22" x14ac:dyDescent="0.35">
      <c r="V47961" s="17"/>
    </row>
    <row r="47962" spans="22:22" x14ac:dyDescent="0.35">
      <c r="V47962" s="17"/>
    </row>
    <row r="47963" spans="22:22" x14ac:dyDescent="0.35">
      <c r="V47963" s="17"/>
    </row>
    <row r="47964" spans="22:22" x14ac:dyDescent="0.35">
      <c r="V47964" s="17"/>
    </row>
    <row r="47965" spans="22:22" x14ac:dyDescent="0.35">
      <c r="V47965" s="17"/>
    </row>
    <row r="47966" spans="22:22" x14ac:dyDescent="0.35">
      <c r="V47966" s="17"/>
    </row>
    <row r="47967" spans="22:22" x14ac:dyDescent="0.35">
      <c r="V47967" s="17"/>
    </row>
    <row r="47968" spans="22:22" x14ac:dyDescent="0.35">
      <c r="V47968" s="17"/>
    </row>
    <row r="47969" spans="22:22" x14ac:dyDescent="0.35">
      <c r="V47969" s="17"/>
    </row>
    <row r="47970" spans="22:22" x14ac:dyDescent="0.35">
      <c r="V47970" s="17"/>
    </row>
    <row r="47971" spans="22:22" x14ac:dyDescent="0.35">
      <c r="V47971" s="17"/>
    </row>
    <row r="47972" spans="22:22" x14ac:dyDescent="0.35">
      <c r="V47972" s="17"/>
    </row>
    <row r="47973" spans="22:22" x14ac:dyDescent="0.35">
      <c r="V47973" s="17"/>
    </row>
    <row r="47974" spans="22:22" x14ac:dyDescent="0.35">
      <c r="V47974" s="17"/>
    </row>
    <row r="47975" spans="22:22" x14ac:dyDescent="0.35">
      <c r="V47975" s="17"/>
    </row>
    <row r="47976" spans="22:22" x14ac:dyDescent="0.35">
      <c r="V47976" s="17"/>
    </row>
    <row r="47977" spans="22:22" x14ac:dyDescent="0.35">
      <c r="V47977" s="17"/>
    </row>
    <row r="47978" spans="22:22" x14ac:dyDescent="0.35">
      <c r="V47978" s="17"/>
    </row>
    <row r="47979" spans="22:22" x14ac:dyDescent="0.35">
      <c r="V47979" s="17"/>
    </row>
    <row r="47980" spans="22:22" x14ac:dyDescent="0.35">
      <c r="V47980" s="17"/>
    </row>
    <row r="47981" spans="22:22" x14ac:dyDescent="0.35">
      <c r="V47981" s="17"/>
    </row>
    <row r="47982" spans="22:22" x14ac:dyDescent="0.35">
      <c r="V47982" s="17"/>
    </row>
    <row r="47983" spans="22:22" x14ac:dyDescent="0.35">
      <c r="V47983" s="17"/>
    </row>
    <row r="47984" spans="22:22" x14ac:dyDescent="0.35">
      <c r="V47984" s="17"/>
    </row>
    <row r="47985" spans="22:22" x14ac:dyDescent="0.35">
      <c r="V47985" s="17"/>
    </row>
    <row r="47986" spans="22:22" x14ac:dyDescent="0.35">
      <c r="V47986" s="17"/>
    </row>
    <row r="47987" spans="22:22" x14ac:dyDescent="0.35">
      <c r="V47987" s="17"/>
    </row>
    <row r="47988" spans="22:22" x14ac:dyDescent="0.35">
      <c r="V47988" s="17"/>
    </row>
    <row r="47989" spans="22:22" x14ac:dyDescent="0.35">
      <c r="V47989" s="17"/>
    </row>
    <row r="47990" spans="22:22" x14ac:dyDescent="0.35">
      <c r="V47990" s="17"/>
    </row>
    <row r="47991" spans="22:22" x14ac:dyDescent="0.35">
      <c r="V47991" s="17"/>
    </row>
    <row r="47992" spans="22:22" x14ac:dyDescent="0.35">
      <c r="V47992" s="17"/>
    </row>
    <row r="47993" spans="22:22" x14ac:dyDescent="0.35">
      <c r="V47993" s="17"/>
    </row>
    <row r="47994" spans="22:22" x14ac:dyDescent="0.35">
      <c r="V47994" s="17"/>
    </row>
    <row r="47995" spans="22:22" x14ac:dyDescent="0.35">
      <c r="V47995" s="17"/>
    </row>
    <row r="47996" spans="22:22" x14ac:dyDescent="0.35">
      <c r="V47996" s="17"/>
    </row>
    <row r="47997" spans="22:22" x14ac:dyDescent="0.35">
      <c r="V47997" s="17"/>
    </row>
    <row r="47998" spans="22:22" x14ac:dyDescent="0.35">
      <c r="V47998" s="17"/>
    </row>
    <row r="47999" spans="22:22" x14ac:dyDescent="0.35">
      <c r="V47999" s="17"/>
    </row>
    <row r="48000" spans="22:22" x14ac:dyDescent="0.35">
      <c r="V48000" s="17"/>
    </row>
    <row r="48001" spans="22:22" x14ac:dyDescent="0.35">
      <c r="V48001" s="17"/>
    </row>
    <row r="48002" spans="22:22" x14ac:dyDescent="0.35">
      <c r="V48002" s="17"/>
    </row>
    <row r="48003" spans="22:22" x14ac:dyDescent="0.35">
      <c r="V48003" s="17"/>
    </row>
    <row r="48004" spans="22:22" x14ac:dyDescent="0.35">
      <c r="V48004" s="17"/>
    </row>
    <row r="48005" spans="22:22" x14ac:dyDescent="0.35">
      <c r="V48005" s="17"/>
    </row>
    <row r="48006" spans="22:22" x14ac:dyDescent="0.35">
      <c r="V48006" s="17"/>
    </row>
    <row r="48007" spans="22:22" x14ac:dyDescent="0.35">
      <c r="V48007" s="17"/>
    </row>
    <row r="48008" spans="22:22" x14ac:dyDescent="0.35">
      <c r="V48008" s="17"/>
    </row>
    <row r="48009" spans="22:22" x14ac:dyDescent="0.35">
      <c r="V48009" s="17"/>
    </row>
    <row r="48010" spans="22:22" x14ac:dyDescent="0.35">
      <c r="V48010" s="17"/>
    </row>
    <row r="48011" spans="22:22" x14ac:dyDescent="0.35">
      <c r="V48011" s="17"/>
    </row>
    <row r="48012" spans="22:22" x14ac:dyDescent="0.35">
      <c r="V48012" s="17"/>
    </row>
    <row r="48013" spans="22:22" x14ac:dyDescent="0.35">
      <c r="V48013" s="17"/>
    </row>
    <row r="48014" spans="22:22" x14ac:dyDescent="0.35">
      <c r="V48014" s="17"/>
    </row>
    <row r="48015" spans="22:22" x14ac:dyDescent="0.35">
      <c r="V48015" s="17"/>
    </row>
    <row r="48016" spans="22:22" x14ac:dyDescent="0.35">
      <c r="V48016" s="17"/>
    </row>
    <row r="48017" spans="22:22" x14ac:dyDescent="0.35">
      <c r="V48017" s="17"/>
    </row>
    <row r="48018" spans="22:22" x14ac:dyDescent="0.35">
      <c r="V48018" s="17"/>
    </row>
    <row r="48019" spans="22:22" x14ac:dyDescent="0.35">
      <c r="V48019" s="17"/>
    </row>
    <row r="48020" spans="22:22" x14ac:dyDescent="0.35">
      <c r="V48020" s="17"/>
    </row>
    <row r="48021" spans="22:22" x14ac:dyDescent="0.35">
      <c r="V48021" s="17"/>
    </row>
    <row r="48022" spans="22:22" x14ac:dyDescent="0.35">
      <c r="V48022" s="17"/>
    </row>
    <row r="48023" spans="22:22" x14ac:dyDescent="0.35">
      <c r="V48023" s="17"/>
    </row>
    <row r="48024" spans="22:22" x14ac:dyDescent="0.35">
      <c r="V48024" s="17"/>
    </row>
    <row r="48025" spans="22:22" x14ac:dyDescent="0.35">
      <c r="V48025" s="17"/>
    </row>
    <row r="48026" spans="22:22" x14ac:dyDescent="0.35">
      <c r="V48026" s="17"/>
    </row>
    <row r="48027" spans="22:22" x14ac:dyDescent="0.35">
      <c r="V48027" s="17"/>
    </row>
    <row r="48028" spans="22:22" x14ac:dyDescent="0.35">
      <c r="V48028" s="17"/>
    </row>
    <row r="48029" spans="22:22" x14ac:dyDescent="0.35">
      <c r="V48029" s="17"/>
    </row>
    <row r="48030" spans="22:22" x14ac:dyDescent="0.35">
      <c r="V48030" s="17"/>
    </row>
    <row r="48031" spans="22:22" x14ac:dyDescent="0.35">
      <c r="V48031" s="17"/>
    </row>
    <row r="48032" spans="22:22" x14ac:dyDescent="0.35">
      <c r="V48032" s="17"/>
    </row>
    <row r="48033" spans="22:22" x14ac:dyDescent="0.35">
      <c r="V48033" s="17"/>
    </row>
    <row r="48034" spans="22:22" x14ac:dyDescent="0.35">
      <c r="V48034" s="17"/>
    </row>
    <row r="48035" spans="22:22" x14ac:dyDescent="0.35">
      <c r="V48035" s="17"/>
    </row>
    <row r="48036" spans="22:22" x14ac:dyDescent="0.35">
      <c r="V48036" s="17"/>
    </row>
    <row r="48037" spans="22:22" x14ac:dyDescent="0.35">
      <c r="V48037" s="17"/>
    </row>
    <row r="48038" spans="22:22" x14ac:dyDescent="0.35">
      <c r="V48038" s="17"/>
    </row>
    <row r="48039" spans="22:22" x14ac:dyDescent="0.35">
      <c r="V48039" s="17"/>
    </row>
    <row r="48040" spans="22:22" x14ac:dyDescent="0.35">
      <c r="V48040" s="17"/>
    </row>
    <row r="48041" spans="22:22" x14ac:dyDescent="0.35">
      <c r="V48041" s="17"/>
    </row>
    <row r="48042" spans="22:22" x14ac:dyDescent="0.35">
      <c r="V48042" s="17"/>
    </row>
    <row r="48043" spans="22:22" x14ac:dyDescent="0.35">
      <c r="V48043" s="17"/>
    </row>
    <row r="48044" spans="22:22" x14ac:dyDescent="0.35">
      <c r="V48044" s="17"/>
    </row>
    <row r="48045" spans="22:22" x14ac:dyDescent="0.35">
      <c r="V48045" s="17"/>
    </row>
    <row r="48046" spans="22:22" x14ac:dyDescent="0.35">
      <c r="V48046" s="17"/>
    </row>
    <row r="48047" spans="22:22" x14ac:dyDescent="0.35">
      <c r="V48047" s="17"/>
    </row>
    <row r="48048" spans="22:22" x14ac:dyDescent="0.35">
      <c r="V48048" s="17"/>
    </row>
    <row r="48049" spans="22:22" x14ac:dyDescent="0.35">
      <c r="V48049" s="17"/>
    </row>
    <row r="48050" spans="22:22" x14ac:dyDescent="0.35">
      <c r="V48050" s="17"/>
    </row>
    <row r="48051" spans="22:22" x14ac:dyDescent="0.35">
      <c r="V48051" s="17"/>
    </row>
    <row r="48052" spans="22:22" x14ac:dyDescent="0.35">
      <c r="V48052" s="17"/>
    </row>
    <row r="48053" spans="22:22" x14ac:dyDescent="0.35">
      <c r="V48053" s="17"/>
    </row>
    <row r="48054" spans="22:22" x14ac:dyDescent="0.35">
      <c r="V48054" s="17"/>
    </row>
    <row r="48055" spans="22:22" x14ac:dyDescent="0.35">
      <c r="V48055" s="17"/>
    </row>
    <row r="48056" spans="22:22" x14ac:dyDescent="0.35">
      <c r="V48056" s="17"/>
    </row>
    <row r="48057" spans="22:22" x14ac:dyDescent="0.35">
      <c r="V48057" s="17"/>
    </row>
    <row r="48058" spans="22:22" x14ac:dyDescent="0.35">
      <c r="V48058" s="17"/>
    </row>
    <row r="48059" spans="22:22" x14ac:dyDescent="0.35">
      <c r="V48059" s="17"/>
    </row>
    <row r="48060" spans="22:22" x14ac:dyDescent="0.35">
      <c r="V48060" s="17"/>
    </row>
    <row r="48061" spans="22:22" x14ac:dyDescent="0.35">
      <c r="V48061" s="17"/>
    </row>
    <row r="48062" spans="22:22" x14ac:dyDescent="0.35">
      <c r="V48062" s="17"/>
    </row>
    <row r="48063" spans="22:22" x14ac:dyDescent="0.35">
      <c r="V48063" s="17"/>
    </row>
    <row r="48064" spans="22:22" x14ac:dyDescent="0.35">
      <c r="V48064" s="17"/>
    </row>
    <row r="48065" spans="22:22" x14ac:dyDescent="0.35">
      <c r="V48065" s="17"/>
    </row>
    <row r="48066" spans="22:22" x14ac:dyDescent="0.35">
      <c r="V48066" s="17"/>
    </row>
    <row r="48067" spans="22:22" x14ac:dyDescent="0.35">
      <c r="V48067" s="17"/>
    </row>
    <row r="48068" spans="22:22" x14ac:dyDescent="0.35">
      <c r="V48068" s="17"/>
    </row>
    <row r="48069" spans="22:22" x14ac:dyDescent="0.35">
      <c r="V48069" s="17"/>
    </row>
    <row r="48070" spans="22:22" x14ac:dyDescent="0.35">
      <c r="V48070" s="17"/>
    </row>
    <row r="48071" spans="22:22" x14ac:dyDescent="0.35">
      <c r="V48071" s="17"/>
    </row>
    <row r="48072" spans="22:22" x14ac:dyDescent="0.35">
      <c r="V48072" s="17"/>
    </row>
    <row r="48073" spans="22:22" x14ac:dyDescent="0.35">
      <c r="V48073" s="17"/>
    </row>
    <row r="48074" spans="22:22" x14ac:dyDescent="0.35">
      <c r="V48074" s="17"/>
    </row>
    <row r="48075" spans="22:22" x14ac:dyDescent="0.35">
      <c r="V48075" s="17"/>
    </row>
    <row r="48076" spans="22:22" x14ac:dyDescent="0.35">
      <c r="V48076" s="17"/>
    </row>
    <row r="48077" spans="22:22" x14ac:dyDescent="0.35">
      <c r="V48077" s="17"/>
    </row>
    <row r="48078" spans="22:22" x14ac:dyDescent="0.35">
      <c r="V48078" s="17"/>
    </row>
    <row r="48079" spans="22:22" x14ac:dyDescent="0.35">
      <c r="V48079" s="17"/>
    </row>
    <row r="48080" spans="22:22" x14ac:dyDescent="0.35">
      <c r="V48080" s="17"/>
    </row>
    <row r="48081" spans="22:22" x14ac:dyDescent="0.35">
      <c r="V48081" s="17"/>
    </row>
    <row r="48082" spans="22:22" x14ac:dyDescent="0.35">
      <c r="V48082" s="17"/>
    </row>
    <row r="48083" spans="22:22" x14ac:dyDescent="0.35">
      <c r="V48083" s="17"/>
    </row>
    <row r="48084" spans="22:22" x14ac:dyDescent="0.35">
      <c r="V48084" s="17"/>
    </row>
    <row r="48085" spans="22:22" x14ac:dyDescent="0.35">
      <c r="V48085" s="17"/>
    </row>
    <row r="48086" spans="22:22" x14ac:dyDescent="0.35">
      <c r="V48086" s="17"/>
    </row>
    <row r="48087" spans="22:22" x14ac:dyDescent="0.35">
      <c r="V48087" s="17"/>
    </row>
    <row r="48088" spans="22:22" x14ac:dyDescent="0.35">
      <c r="V48088" s="17"/>
    </row>
    <row r="48089" spans="22:22" x14ac:dyDescent="0.35">
      <c r="V48089" s="17"/>
    </row>
    <row r="48090" spans="22:22" x14ac:dyDescent="0.35">
      <c r="V48090" s="17"/>
    </row>
    <row r="48091" spans="22:22" x14ac:dyDescent="0.35">
      <c r="V48091" s="17"/>
    </row>
    <row r="48092" spans="22:22" x14ac:dyDescent="0.35">
      <c r="V48092" s="17"/>
    </row>
    <row r="48093" spans="22:22" x14ac:dyDescent="0.35">
      <c r="V48093" s="17"/>
    </row>
    <row r="48094" spans="22:22" x14ac:dyDescent="0.35">
      <c r="V48094" s="17"/>
    </row>
    <row r="48095" spans="22:22" x14ac:dyDescent="0.35">
      <c r="V48095" s="17"/>
    </row>
    <row r="48096" spans="22:22" x14ac:dyDescent="0.35">
      <c r="V48096" s="17"/>
    </row>
    <row r="48097" spans="22:22" x14ac:dyDescent="0.35">
      <c r="V48097" s="17"/>
    </row>
    <row r="48098" spans="22:22" x14ac:dyDescent="0.35">
      <c r="V48098" s="17"/>
    </row>
    <row r="48099" spans="22:22" x14ac:dyDescent="0.35">
      <c r="V48099" s="17"/>
    </row>
    <row r="48100" spans="22:22" x14ac:dyDescent="0.35">
      <c r="V48100" s="17"/>
    </row>
    <row r="48101" spans="22:22" x14ac:dyDescent="0.35">
      <c r="V48101" s="17"/>
    </row>
    <row r="48102" spans="22:22" x14ac:dyDescent="0.35">
      <c r="V48102" s="17"/>
    </row>
    <row r="48103" spans="22:22" x14ac:dyDescent="0.35">
      <c r="V48103" s="17"/>
    </row>
    <row r="48104" spans="22:22" x14ac:dyDescent="0.35">
      <c r="V48104" s="17"/>
    </row>
    <row r="48105" spans="22:22" x14ac:dyDescent="0.35">
      <c r="V48105" s="17"/>
    </row>
    <row r="48106" spans="22:22" x14ac:dyDescent="0.35">
      <c r="V48106" s="17"/>
    </row>
    <row r="48107" spans="22:22" x14ac:dyDescent="0.35">
      <c r="V48107" s="17"/>
    </row>
    <row r="48108" spans="22:22" x14ac:dyDescent="0.35">
      <c r="V48108" s="17"/>
    </row>
    <row r="48109" spans="22:22" x14ac:dyDescent="0.35">
      <c r="V48109" s="17"/>
    </row>
    <row r="48110" spans="22:22" x14ac:dyDescent="0.35">
      <c r="V48110" s="17"/>
    </row>
    <row r="48111" spans="22:22" x14ac:dyDescent="0.35">
      <c r="V48111" s="17"/>
    </row>
    <row r="48112" spans="22:22" x14ac:dyDescent="0.35">
      <c r="V48112" s="17"/>
    </row>
    <row r="48113" spans="22:22" x14ac:dyDescent="0.35">
      <c r="V48113" s="17"/>
    </row>
    <row r="48114" spans="22:22" x14ac:dyDescent="0.35">
      <c r="V48114" s="17"/>
    </row>
    <row r="48115" spans="22:22" x14ac:dyDescent="0.35">
      <c r="V48115" s="17"/>
    </row>
    <row r="48116" spans="22:22" x14ac:dyDescent="0.35">
      <c r="V48116" s="17"/>
    </row>
    <row r="48117" spans="22:22" x14ac:dyDescent="0.35">
      <c r="V48117" s="17"/>
    </row>
    <row r="48118" spans="22:22" x14ac:dyDescent="0.35">
      <c r="V48118" s="17"/>
    </row>
    <row r="48119" spans="22:22" x14ac:dyDescent="0.35">
      <c r="V48119" s="17"/>
    </row>
    <row r="48120" spans="22:22" x14ac:dyDescent="0.35">
      <c r="V48120" s="17"/>
    </row>
    <row r="48121" spans="22:22" x14ac:dyDescent="0.35">
      <c r="V48121" s="17"/>
    </row>
    <row r="48122" spans="22:22" x14ac:dyDescent="0.35">
      <c r="V48122" s="17"/>
    </row>
    <row r="48123" spans="22:22" x14ac:dyDescent="0.35">
      <c r="V48123" s="17"/>
    </row>
    <row r="48124" spans="22:22" x14ac:dyDescent="0.35">
      <c r="V48124" s="17"/>
    </row>
    <row r="48125" spans="22:22" x14ac:dyDescent="0.35">
      <c r="V48125" s="17"/>
    </row>
    <row r="48126" spans="22:22" x14ac:dyDescent="0.35">
      <c r="V48126" s="17"/>
    </row>
    <row r="48127" spans="22:22" x14ac:dyDescent="0.35">
      <c r="V48127" s="17"/>
    </row>
    <row r="48128" spans="22:22" x14ac:dyDescent="0.35">
      <c r="V48128" s="17"/>
    </row>
    <row r="48129" spans="22:22" x14ac:dyDescent="0.35">
      <c r="V48129" s="17"/>
    </row>
    <row r="48130" spans="22:22" x14ac:dyDescent="0.35">
      <c r="V48130" s="17"/>
    </row>
    <row r="48131" spans="22:22" x14ac:dyDescent="0.35">
      <c r="V48131" s="17"/>
    </row>
    <row r="48132" spans="22:22" x14ac:dyDescent="0.35">
      <c r="V48132" s="17"/>
    </row>
    <row r="48133" spans="22:22" x14ac:dyDescent="0.35">
      <c r="V48133" s="17"/>
    </row>
    <row r="48134" spans="22:22" x14ac:dyDescent="0.35">
      <c r="V48134" s="17"/>
    </row>
    <row r="48135" spans="22:22" x14ac:dyDescent="0.35">
      <c r="V48135" s="17"/>
    </row>
    <row r="48136" spans="22:22" x14ac:dyDescent="0.35">
      <c r="V48136" s="17"/>
    </row>
    <row r="48137" spans="22:22" x14ac:dyDescent="0.35">
      <c r="V48137" s="17"/>
    </row>
    <row r="48138" spans="22:22" x14ac:dyDescent="0.35">
      <c r="V48138" s="17"/>
    </row>
    <row r="48139" spans="22:22" x14ac:dyDescent="0.35">
      <c r="V48139" s="17"/>
    </row>
    <row r="48140" spans="22:22" x14ac:dyDescent="0.35">
      <c r="V48140" s="17"/>
    </row>
    <row r="48141" spans="22:22" x14ac:dyDescent="0.35">
      <c r="V48141" s="17"/>
    </row>
    <row r="48142" spans="22:22" x14ac:dyDescent="0.35">
      <c r="V48142" s="17"/>
    </row>
    <row r="48143" spans="22:22" x14ac:dyDescent="0.35">
      <c r="V48143" s="17"/>
    </row>
    <row r="48144" spans="22:22" x14ac:dyDescent="0.35">
      <c r="V48144" s="17"/>
    </row>
    <row r="48145" spans="22:22" x14ac:dyDescent="0.35">
      <c r="V48145" s="17"/>
    </row>
    <row r="48146" spans="22:22" x14ac:dyDescent="0.35">
      <c r="V48146" s="17"/>
    </row>
    <row r="48147" spans="22:22" x14ac:dyDescent="0.35">
      <c r="V48147" s="17"/>
    </row>
    <row r="48148" spans="22:22" x14ac:dyDescent="0.35">
      <c r="V48148" s="17"/>
    </row>
    <row r="48149" spans="22:22" x14ac:dyDescent="0.35">
      <c r="V48149" s="17"/>
    </row>
    <row r="48150" spans="22:22" x14ac:dyDescent="0.35">
      <c r="V48150" s="17"/>
    </row>
    <row r="48151" spans="22:22" x14ac:dyDescent="0.35">
      <c r="V48151" s="17"/>
    </row>
    <row r="48152" spans="22:22" x14ac:dyDescent="0.35">
      <c r="V48152" s="17"/>
    </row>
    <row r="48153" spans="22:22" x14ac:dyDescent="0.35">
      <c r="V48153" s="17"/>
    </row>
    <row r="48154" spans="22:22" x14ac:dyDescent="0.35">
      <c r="V48154" s="17"/>
    </row>
    <row r="48155" spans="22:22" x14ac:dyDescent="0.35">
      <c r="V48155" s="17"/>
    </row>
    <row r="48156" spans="22:22" x14ac:dyDescent="0.35">
      <c r="V48156" s="17"/>
    </row>
    <row r="48157" spans="22:22" x14ac:dyDescent="0.35">
      <c r="V48157" s="17"/>
    </row>
    <row r="48158" spans="22:22" x14ac:dyDescent="0.35">
      <c r="V48158" s="17"/>
    </row>
    <row r="48159" spans="22:22" x14ac:dyDescent="0.35">
      <c r="V48159" s="17"/>
    </row>
    <row r="48160" spans="22:22" x14ac:dyDescent="0.35">
      <c r="V48160" s="17"/>
    </row>
    <row r="48161" spans="22:22" x14ac:dyDescent="0.35">
      <c r="V48161" s="17"/>
    </row>
    <row r="48162" spans="22:22" x14ac:dyDescent="0.35">
      <c r="V48162" s="17"/>
    </row>
    <row r="48163" spans="22:22" x14ac:dyDescent="0.35">
      <c r="V48163" s="17"/>
    </row>
    <row r="48164" spans="22:22" x14ac:dyDescent="0.35">
      <c r="V48164" s="17"/>
    </row>
    <row r="48165" spans="22:22" x14ac:dyDescent="0.35">
      <c r="V48165" s="17"/>
    </row>
    <row r="48166" spans="22:22" x14ac:dyDescent="0.35">
      <c r="V48166" s="17"/>
    </row>
    <row r="48167" spans="22:22" x14ac:dyDescent="0.35">
      <c r="V48167" s="17"/>
    </row>
    <row r="48168" spans="22:22" x14ac:dyDescent="0.35">
      <c r="V48168" s="17"/>
    </row>
    <row r="48169" spans="22:22" x14ac:dyDescent="0.35">
      <c r="V48169" s="17"/>
    </row>
    <row r="48170" spans="22:22" x14ac:dyDescent="0.35">
      <c r="V48170" s="17"/>
    </row>
    <row r="48171" spans="22:22" x14ac:dyDescent="0.35">
      <c r="V48171" s="17"/>
    </row>
    <row r="48172" spans="22:22" x14ac:dyDescent="0.35">
      <c r="V48172" s="17"/>
    </row>
    <row r="48173" spans="22:22" x14ac:dyDescent="0.35">
      <c r="V48173" s="17"/>
    </row>
    <row r="48174" spans="22:22" x14ac:dyDescent="0.35">
      <c r="V48174" s="17"/>
    </row>
    <row r="48175" spans="22:22" x14ac:dyDescent="0.35">
      <c r="V48175" s="17"/>
    </row>
    <row r="48176" spans="22:22" x14ac:dyDescent="0.35">
      <c r="V48176" s="17"/>
    </row>
    <row r="48177" spans="22:22" x14ac:dyDescent="0.35">
      <c r="V48177" s="17"/>
    </row>
    <row r="48178" spans="22:22" x14ac:dyDescent="0.35">
      <c r="V48178" s="17"/>
    </row>
    <row r="48179" spans="22:22" x14ac:dyDescent="0.35">
      <c r="V48179" s="17"/>
    </row>
    <row r="48180" spans="22:22" x14ac:dyDescent="0.35">
      <c r="V48180" s="17"/>
    </row>
    <row r="48181" spans="22:22" x14ac:dyDescent="0.35">
      <c r="V48181" s="17"/>
    </row>
    <row r="48182" spans="22:22" x14ac:dyDescent="0.35">
      <c r="V48182" s="17"/>
    </row>
    <row r="48183" spans="22:22" x14ac:dyDescent="0.35">
      <c r="V48183" s="17"/>
    </row>
    <row r="48184" spans="22:22" x14ac:dyDescent="0.35">
      <c r="V48184" s="17"/>
    </row>
    <row r="48185" spans="22:22" x14ac:dyDescent="0.35">
      <c r="V48185" s="17"/>
    </row>
    <row r="48186" spans="22:22" x14ac:dyDescent="0.35">
      <c r="V48186" s="17"/>
    </row>
    <row r="48187" spans="22:22" x14ac:dyDescent="0.35">
      <c r="V48187" s="17"/>
    </row>
    <row r="48188" spans="22:22" x14ac:dyDescent="0.35">
      <c r="V48188" s="17"/>
    </row>
    <row r="48189" spans="22:22" x14ac:dyDescent="0.35">
      <c r="V48189" s="17"/>
    </row>
    <row r="48190" spans="22:22" x14ac:dyDescent="0.35">
      <c r="V48190" s="17"/>
    </row>
    <row r="48191" spans="22:22" x14ac:dyDescent="0.35">
      <c r="V48191" s="17"/>
    </row>
    <row r="48192" spans="22:22" x14ac:dyDescent="0.35">
      <c r="V48192" s="17"/>
    </row>
    <row r="48193" spans="22:22" x14ac:dyDescent="0.35">
      <c r="V48193" s="17"/>
    </row>
    <row r="48194" spans="22:22" x14ac:dyDescent="0.35">
      <c r="V48194" s="17"/>
    </row>
    <row r="48195" spans="22:22" x14ac:dyDescent="0.35">
      <c r="V48195" s="17"/>
    </row>
    <row r="48196" spans="22:22" x14ac:dyDescent="0.35">
      <c r="V48196" s="17"/>
    </row>
    <row r="48197" spans="22:22" x14ac:dyDescent="0.35">
      <c r="V48197" s="17"/>
    </row>
    <row r="48198" spans="22:22" x14ac:dyDescent="0.35">
      <c r="V48198" s="17"/>
    </row>
    <row r="48199" spans="22:22" x14ac:dyDescent="0.35">
      <c r="V48199" s="17"/>
    </row>
    <row r="48200" spans="22:22" x14ac:dyDescent="0.35">
      <c r="V48200" s="17"/>
    </row>
    <row r="48201" spans="22:22" x14ac:dyDescent="0.35">
      <c r="V48201" s="17"/>
    </row>
    <row r="48202" spans="22:22" x14ac:dyDescent="0.35">
      <c r="V48202" s="17"/>
    </row>
    <row r="48203" spans="22:22" x14ac:dyDescent="0.35">
      <c r="V48203" s="17"/>
    </row>
    <row r="48204" spans="22:22" x14ac:dyDescent="0.35">
      <c r="V48204" s="17"/>
    </row>
    <row r="48205" spans="22:22" x14ac:dyDescent="0.35">
      <c r="V48205" s="17"/>
    </row>
    <row r="48206" spans="22:22" x14ac:dyDescent="0.35">
      <c r="V48206" s="17"/>
    </row>
    <row r="48207" spans="22:22" x14ac:dyDescent="0.35">
      <c r="V48207" s="17"/>
    </row>
    <row r="48208" spans="22:22" x14ac:dyDescent="0.35">
      <c r="V48208" s="17"/>
    </row>
    <row r="48209" spans="22:22" x14ac:dyDescent="0.35">
      <c r="V48209" s="17"/>
    </row>
    <row r="48210" spans="22:22" x14ac:dyDescent="0.35">
      <c r="V48210" s="17"/>
    </row>
    <row r="48211" spans="22:22" x14ac:dyDescent="0.35">
      <c r="V48211" s="17"/>
    </row>
    <row r="48212" spans="22:22" x14ac:dyDescent="0.35">
      <c r="V48212" s="17"/>
    </row>
    <row r="48213" spans="22:22" x14ac:dyDescent="0.35">
      <c r="V48213" s="17"/>
    </row>
    <row r="48214" spans="22:22" x14ac:dyDescent="0.35">
      <c r="V48214" s="17"/>
    </row>
    <row r="48215" spans="22:22" x14ac:dyDescent="0.35">
      <c r="V48215" s="17"/>
    </row>
    <row r="48216" spans="22:22" x14ac:dyDescent="0.35">
      <c r="V48216" s="17"/>
    </row>
    <row r="48217" spans="22:22" x14ac:dyDescent="0.35">
      <c r="V48217" s="17"/>
    </row>
    <row r="48218" spans="22:22" x14ac:dyDescent="0.35">
      <c r="V48218" s="17"/>
    </row>
    <row r="48219" spans="22:22" x14ac:dyDescent="0.35">
      <c r="V48219" s="17"/>
    </row>
    <row r="48220" spans="22:22" x14ac:dyDescent="0.35">
      <c r="V48220" s="17"/>
    </row>
    <row r="48221" spans="22:22" x14ac:dyDescent="0.35">
      <c r="V48221" s="17"/>
    </row>
    <row r="48222" spans="22:22" x14ac:dyDescent="0.35">
      <c r="V48222" s="17"/>
    </row>
    <row r="48223" spans="22:22" x14ac:dyDescent="0.35">
      <c r="V48223" s="17"/>
    </row>
    <row r="48224" spans="22:22" x14ac:dyDescent="0.35">
      <c r="V48224" s="17"/>
    </row>
    <row r="48225" spans="22:22" x14ac:dyDescent="0.35">
      <c r="V48225" s="17"/>
    </row>
    <row r="48226" spans="22:22" x14ac:dyDescent="0.35">
      <c r="V48226" s="17"/>
    </row>
    <row r="48227" spans="22:22" x14ac:dyDescent="0.35">
      <c r="V48227" s="17"/>
    </row>
    <row r="48228" spans="22:22" x14ac:dyDescent="0.35">
      <c r="V48228" s="17"/>
    </row>
    <row r="48229" spans="22:22" x14ac:dyDescent="0.35">
      <c r="V48229" s="17"/>
    </row>
    <row r="48230" spans="22:22" x14ac:dyDescent="0.35">
      <c r="V48230" s="17"/>
    </row>
    <row r="48231" spans="22:22" x14ac:dyDescent="0.35">
      <c r="V48231" s="17"/>
    </row>
    <row r="48232" spans="22:22" x14ac:dyDescent="0.35">
      <c r="V48232" s="17"/>
    </row>
    <row r="48233" spans="22:22" x14ac:dyDescent="0.35">
      <c r="V48233" s="17"/>
    </row>
    <row r="48234" spans="22:22" x14ac:dyDescent="0.35">
      <c r="V48234" s="17"/>
    </row>
    <row r="48235" spans="22:22" x14ac:dyDescent="0.35">
      <c r="V48235" s="17"/>
    </row>
    <row r="48236" spans="22:22" x14ac:dyDescent="0.35">
      <c r="V48236" s="17"/>
    </row>
    <row r="48237" spans="22:22" x14ac:dyDescent="0.35">
      <c r="V48237" s="17"/>
    </row>
    <row r="48238" spans="22:22" x14ac:dyDescent="0.35">
      <c r="V48238" s="17"/>
    </row>
    <row r="48239" spans="22:22" x14ac:dyDescent="0.35">
      <c r="V48239" s="17"/>
    </row>
    <row r="48240" spans="22:22" x14ac:dyDescent="0.35">
      <c r="V48240" s="17"/>
    </row>
    <row r="48241" spans="22:22" x14ac:dyDescent="0.35">
      <c r="V48241" s="17"/>
    </row>
    <row r="48242" spans="22:22" x14ac:dyDescent="0.35">
      <c r="V48242" s="17"/>
    </row>
    <row r="48243" spans="22:22" x14ac:dyDescent="0.35">
      <c r="V48243" s="17"/>
    </row>
    <row r="48244" spans="22:22" x14ac:dyDescent="0.35">
      <c r="V48244" s="17"/>
    </row>
    <row r="48245" spans="22:22" x14ac:dyDescent="0.35">
      <c r="V48245" s="17"/>
    </row>
    <row r="48246" spans="22:22" x14ac:dyDescent="0.35">
      <c r="V48246" s="17"/>
    </row>
    <row r="48247" spans="22:22" x14ac:dyDescent="0.35">
      <c r="V48247" s="17"/>
    </row>
    <row r="48248" spans="22:22" x14ac:dyDescent="0.35">
      <c r="V48248" s="17"/>
    </row>
    <row r="48249" spans="22:22" x14ac:dyDescent="0.35">
      <c r="V48249" s="17"/>
    </row>
    <row r="48250" spans="22:22" x14ac:dyDescent="0.35">
      <c r="V48250" s="17"/>
    </row>
    <row r="48251" spans="22:22" x14ac:dyDescent="0.35">
      <c r="V48251" s="17"/>
    </row>
    <row r="48252" spans="22:22" x14ac:dyDescent="0.35">
      <c r="V48252" s="17"/>
    </row>
    <row r="48253" spans="22:22" x14ac:dyDescent="0.35">
      <c r="V48253" s="17"/>
    </row>
    <row r="48254" spans="22:22" x14ac:dyDescent="0.35">
      <c r="V48254" s="17"/>
    </row>
    <row r="48255" spans="22:22" x14ac:dyDescent="0.35">
      <c r="V48255" s="17"/>
    </row>
    <row r="48256" spans="22:22" x14ac:dyDescent="0.35">
      <c r="V48256" s="17"/>
    </row>
    <row r="48257" spans="22:22" x14ac:dyDescent="0.35">
      <c r="V48257" s="17"/>
    </row>
    <row r="48258" spans="22:22" x14ac:dyDescent="0.35">
      <c r="V48258" s="17"/>
    </row>
    <row r="48259" spans="22:22" x14ac:dyDescent="0.35">
      <c r="V48259" s="17"/>
    </row>
    <row r="48260" spans="22:22" x14ac:dyDescent="0.35">
      <c r="V48260" s="17"/>
    </row>
    <row r="48261" spans="22:22" x14ac:dyDescent="0.35">
      <c r="V48261" s="17"/>
    </row>
    <row r="48262" spans="22:22" x14ac:dyDescent="0.35">
      <c r="V48262" s="17"/>
    </row>
    <row r="48263" spans="22:22" x14ac:dyDescent="0.35">
      <c r="V48263" s="17"/>
    </row>
    <row r="48264" spans="22:22" x14ac:dyDescent="0.35">
      <c r="V48264" s="17"/>
    </row>
    <row r="48265" spans="22:22" x14ac:dyDescent="0.35">
      <c r="V48265" s="17"/>
    </row>
    <row r="48266" spans="22:22" x14ac:dyDescent="0.35">
      <c r="V48266" s="17"/>
    </row>
    <row r="48267" spans="22:22" x14ac:dyDescent="0.35">
      <c r="V48267" s="17"/>
    </row>
    <row r="48268" spans="22:22" x14ac:dyDescent="0.35">
      <c r="V48268" s="17"/>
    </row>
    <row r="48269" spans="22:22" x14ac:dyDescent="0.35">
      <c r="V48269" s="17"/>
    </row>
    <row r="48270" spans="22:22" x14ac:dyDescent="0.35">
      <c r="V48270" s="17"/>
    </row>
    <row r="48271" spans="22:22" x14ac:dyDescent="0.35">
      <c r="V48271" s="17"/>
    </row>
    <row r="48272" spans="22:22" x14ac:dyDescent="0.35">
      <c r="V48272" s="17"/>
    </row>
    <row r="48273" spans="22:22" x14ac:dyDescent="0.35">
      <c r="V48273" s="17"/>
    </row>
    <row r="48274" spans="22:22" x14ac:dyDescent="0.35">
      <c r="V48274" s="17"/>
    </row>
    <row r="48275" spans="22:22" x14ac:dyDescent="0.35">
      <c r="V48275" s="17"/>
    </row>
    <row r="48276" spans="22:22" x14ac:dyDescent="0.35">
      <c r="V48276" s="17"/>
    </row>
    <row r="48277" spans="22:22" x14ac:dyDescent="0.35">
      <c r="V48277" s="17"/>
    </row>
    <row r="48278" spans="22:22" x14ac:dyDescent="0.35">
      <c r="V48278" s="17"/>
    </row>
    <row r="48279" spans="22:22" x14ac:dyDescent="0.35">
      <c r="V48279" s="17"/>
    </row>
    <row r="48280" spans="22:22" x14ac:dyDescent="0.35">
      <c r="V48280" s="17"/>
    </row>
    <row r="48281" spans="22:22" x14ac:dyDescent="0.35">
      <c r="V48281" s="17"/>
    </row>
    <row r="48282" spans="22:22" x14ac:dyDescent="0.35">
      <c r="V48282" s="17"/>
    </row>
    <row r="48283" spans="22:22" x14ac:dyDescent="0.35">
      <c r="V48283" s="17"/>
    </row>
    <row r="48284" spans="22:22" x14ac:dyDescent="0.35">
      <c r="V48284" s="17"/>
    </row>
    <row r="48285" spans="22:22" x14ac:dyDescent="0.35">
      <c r="V48285" s="17"/>
    </row>
    <row r="48286" spans="22:22" x14ac:dyDescent="0.35">
      <c r="V48286" s="17"/>
    </row>
    <row r="48287" spans="22:22" x14ac:dyDescent="0.35">
      <c r="V48287" s="17"/>
    </row>
    <row r="48288" spans="22:22" x14ac:dyDescent="0.35">
      <c r="V48288" s="17"/>
    </row>
    <row r="48289" spans="22:22" x14ac:dyDescent="0.35">
      <c r="V48289" s="17"/>
    </row>
    <row r="48290" spans="22:22" x14ac:dyDescent="0.35">
      <c r="V48290" s="17"/>
    </row>
    <row r="48291" spans="22:22" x14ac:dyDescent="0.35">
      <c r="V48291" s="17"/>
    </row>
    <row r="48292" spans="22:22" x14ac:dyDescent="0.35">
      <c r="V48292" s="17"/>
    </row>
    <row r="48293" spans="22:22" x14ac:dyDescent="0.35">
      <c r="V48293" s="17"/>
    </row>
    <row r="48294" spans="22:22" x14ac:dyDescent="0.35">
      <c r="V48294" s="17"/>
    </row>
    <row r="48295" spans="22:22" x14ac:dyDescent="0.35">
      <c r="V48295" s="17"/>
    </row>
    <row r="48296" spans="22:22" x14ac:dyDescent="0.35">
      <c r="V48296" s="17"/>
    </row>
    <row r="48297" spans="22:22" x14ac:dyDescent="0.35">
      <c r="V48297" s="17"/>
    </row>
    <row r="48298" spans="22:22" x14ac:dyDescent="0.35">
      <c r="V48298" s="17"/>
    </row>
    <row r="48299" spans="22:22" x14ac:dyDescent="0.35">
      <c r="V48299" s="17"/>
    </row>
    <row r="48300" spans="22:22" x14ac:dyDescent="0.35">
      <c r="V48300" s="17"/>
    </row>
    <row r="48301" spans="22:22" x14ac:dyDescent="0.35">
      <c r="V48301" s="17"/>
    </row>
    <row r="48302" spans="22:22" x14ac:dyDescent="0.35">
      <c r="V48302" s="17"/>
    </row>
    <row r="48303" spans="22:22" x14ac:dyDescent="0.35">
      <c r="V48303" s="17"/>
    </row>
    <row r="48304" spans="22:22" x14ac:dyDescent="0.35">
      <c r="V48304" s="17"/>
    </row>
    <row r="48305" spans="22:22" x14ac:dyDescent="0.35">
      <c r="V48305" s="17"/>
    </row>
    <row r="48306" spans="22:22" x14ac:dyDescent="0.35">
      <c r="V48306" s="17"/>
    </row>
    <row r="48307" spans="22:22" x14ac:dyDescent="0.35">
      <c r="V48307" s="17"/>
    </row>
    <row r="48308" spans="22:22" x14ac:dyDescent="0.35">
      <c r="V48308" s="17"/>
    </row>
    <row r="48309" spans="22:22" x14ac:dyDescent="0.35">
      <c r="V48309" s="17"/>
    </row>
    <row r="48310" spans="22:22" x14ac:dyDescent="0.35">
      <c r="V48310" s="17"/>
    </row>
    <row r="48311" spans="22:22" x14ac:dyDescent="0.35">
      <c r="V48311" s="17"/>
    </row>
    <row r="48312" spans="22:22" x14ac:dyDescent="0.35">
      <c r="V48312" s="17"/>
    </row>
    <row r="48313" spans="22:22" x14ac:dyDescent="0.35">
      <c r="V48313" s="17"/>
    </row>
    <row r="48314" spans="22:22" x14ac:dyDescent="0.35">
      <c r="V48314" s="17"/>
    </row>
    <row r="48315" spans="22:22" x14ac:dyDescent="0.35">
      <c r="V48315" s="17"/>
    </row>
    <row r="48316" spans="22:22" x14ac:dyDescent="0.35">
      <c r="V48316" s="17"/>
    </row>
    <row r="48317" spans="22:22" x14ac:dyDescent="0.35">
      <c r="V48317" s="17"/>
    </row>
    <row r="48318" spans="22:22" x14ac:dyDescent="0.35">
      <c r="V48318" s="17"/>
    </row>
    <row r="48319" spans="22:22" x14ac:dyDescent="0.35">
      <c r="V48319" s="17"/>
    </row>
    <row r="48320" spans="22:22" x14ac:dyDescent="0.35">
      <c r="V48320" s="17"/>
    </row>
    <row r="48321" spans="22:22" x14ac:dyDescent="0.35">
      <c r="V48321" s="17"/>
    </row>
    <row r="48322" spans="22:22" x14ac:dyDescent="0.35">
      <c r="V48322" s="17"/>
    </row>
    <row r="48323" spans="22:22" x14ac:dyDescent="0.35">
      <c r="V48323" s="17"/>
    </row>
    <row r="48324" spans="22:22" x14ac:dyDescent="0.35">
      <c r="V48324" s="17"/>
    </row>
    <row r="48325" spans="22:22" x14ac:dyDescent="0.35">
      <c r="V48325" s="17"/>
    </row>
    <row r="48326" spans="22:22" x14ac:dyDescent="0.35">
      <c r="V48326" s="17"/>
    </row>
    <row r="48327" spans="22:22" x14ac:dyDescent="0.35">
      <c r="V48327" s="17"/>
    </row>
    <row r="48328" spans="22:22" x14ac:dyDescent="0.35">
      <c r="V48328" s="17"/>
    </row>
    <row r="48329" spans="22:22" x14ac:dyDescent="0.35">
      <c r="V48329" s="17"/>
    </row>
    <row r="48330" spans="22:22" x14ac:dyDescent="0.35">
      <c r="V48330" s="17"/>
    </row>
    <row r="48331" spans="22:22" x14ac:dyDescent="0.35">
      <c r="V48331" s="17"/>
    </row>
    <row r="48332" spans="22:22" x14ac:dyDescent="0.35">
      <c r="V48332" s="17"/>
    </row>
    <row r="48333" spans="22:22" x14ac:dyDescent="0.35">
      <c r="V48333" s="17"/>
    </row>
    <row r="48334" spans="22:22" x14ac:dyDescent="0.35">
      <c r="V48334" s="17"/>
    </row>
    <row r="48335" spans="22:22" x14ac:dyDescent="0.35">
      <c r="V48335" s="17"/>
    </row>
    <row r="48336" spans="22:22" x14ac:dyDescent="0.35">
      <c r="V48336" s="17"/>
    </row>
    <row r="48337" spans="22:22" x14ac:dyDescent="0.35">
      <c r="V48337" s="17"/>
    </row>
    <row r="48338" spans="22:22" x14ac:dyDescent="0.35">
      <c r="V48338" s="17"/>
    </row>
    <row r="48339" spans="22:22" x14ac:dyDescent="0.35">
      <c r="V48339" s="17"/>
    </row>
    <row r="48340" spans="22:22" x14ac:dyDescent="0.35">
      <c r="V48340" s="17"/>
    </row>
    <row r="48341" spans="22:22" x14ac:dyDescent="0.35">
      <c r="V48341" s="17"/>
    </row>
    <row r="48342" spans="22:22" x14ac:dyDescent="0.35">
      <c r="V48342" s="17"/>
    </row>
    <row r="48343" spans="22:22" x14ac:dyDescent="0.35">
      <c r="V48343" s="17"/>
    </row>
    <row r="48344" spans="22:22" x14ac:dyDescent="0.35">
      <c r="V48344" s="17"/>
    </row>
    <row r="48345" spans="22:22" x14ac:dyDescent="0.35">
      <c r="V48345" s="17"/>
    </row>
    <row r="48346" spans="22:22" x14ac:dyDescent="0.35">
      <c r="V48346" s="17"/>
    </row>
    <row r="48347" spans="22:22" x14ac:dyDescent="0.35">
      <c r="V48347" s="17"/>
    </row>
    <row r="48348" spans="22:22" x14ac:dyDescent="0.35">
      <c r="V48348" s="17"/>
    </row>
    <row r="48349" spans="22:22" x14ac:dyDescent="0.35">
      <c r="V48349" s="17"/>
    </row>
    <row r="48350" spans="22:22" x14ac:dyDescent="0.35">
      <c r="V48350" s="17"/>
    </row>
    <row r="48351" spans="22:22" x14ac:dyDescent="0.35">
      <c r="V48351" s="17"/>
    </row>
    <row r="48352" spans="22:22" x14ac:dyDescent="0.35">
      <c r="V48352" s="17"/>
    </row>
    <row r="48353" spans="22:22" x14ac:dyDescent="0.35">
      <c r="V48353" s="17"/>
    </row>
    <row r="48354" spans="22:22" x14ac:dyDescent="0.35">
      <c r="V48354" s="17"/>
    </row>
    <row r="48355" spans="22:22" x14ac:dyDescent="0.35">
      <c r="V48355" s="17"/>
    </row>
    <row r="48356" spans="22:22" x14ac:dyDescent="0.35">
      <c r="V48356" s="17"/>
    </row>
    <row r="48357" spans="22:22" x14ac:dyDescent="0.35">
      <c r="V48357" s="17"/>
    </row>
    <row r="48358" spans="22:22" x14ac:dyDescent="0.35">
      <c r="V48358" s="17"/>
    </row>
    <row r="48359" spans="22:22" x14ac:dyDescent="0.35">
      <c r="V48359" s="17"/>
    </row>
    <row r="48360" spans="22:22" x14ac:dyDescent="0.35">
      <c r="V48360" s="17"/>
    </row>
    <row r="48361" spans="22:22" x14ac:dyDescent="0.35">
      <c r="V48361" s="17"/>
    </row>
    <row r="48362" spans="22:22" x14ac:dyDescent="0.35">
      <c r="V48362" s="17"/>
    </row>
    <row r="48363" spans="22:22" x14ac:dyDescent="0.35">
      <c r="V48363" s="17"/>
    </row>
    <row r="48364" spans="22:22" x14ac:dyDescent="0.35">
      <c r="V48364" s="17"/>
    </row>
    <row r="48365" spans="22:22" x14ac:dyDescent="0.35">
      <c r="V48365" s="17"/>
    </row>
    <row r="48366" spans="22:22" x14ac:dyDescent="0.35">
      <c r="V48366" s="17"/>
    </row>
    <row r="48367" spans="22:22" x14ac:dyDescent="0.35">
      <c r="V48367" s="17"/>
    </row>
    <row r="48368" spans="22:22" x14ac:dyDescent="0.35">
      <c r="V48368" s="17"/>
    </row>
    <row r="48369" spans="22:22" x14ac:dyDescent="0.35">
      <c r="V48369" s="17"/>
    </row>
    <row r="48370" spans="22:22" x14ac:dyDescent="0.35">
      <c r="V48370" s="17"/>
    </row>
    <row r="48371" spans="22:22" x14ac:dyDescent="0.35">
      <c r="V48371" s="17"/>
    </row>
    <row r="48372" spans="22:22" x14ac:dyDescent="0.35">
      <c r="V48372" s="17"/>
    </row>
    <row r="48373" spans="22:22" x14ac:dyDescent="0.35">
      <c r="V48373" s="17"/>
    </row>
    <row r="48374" spans="22:22" x14ac:dyDescent="0.35">
      <c r="V48374" s="17"/>
    </row>
    <row r="48375" spans="22:22" x14ac:dyDescent="0.35">
      <c r="V48375" s="17"/>
    </row>
    <row r="48376" spans="22:22" x14ac:dyDescent="0.35">
      <c r="V48376" s="17"/>
    </row>
    <row r="48377" spans="22:22" x14ac:dyDescent="0.35">
      <c r="V48377" s="17"/>
    </row>
    <row r="48378" spans="22:22" x14ac:dyDescent="0.35">
      <c r="V48378" s="17"/>
    </row>
    <row r="48379" spans="22:22" x14ac:dyDescent="0.35">
      <c r="V48379" s="17"/>
    </row>
    <row r="48380" spans="22:22" x14ac:dyDescent="0.35">
      <c r="V48380" s="17"/>
    </row>
    <row r="48381" spans="22:22" x14ac:dyDescent="0.35">
      <c r="V48381" s="17"/>
    </row>
    <row r="48382" spans="22:22" x14ac:dyDescent="0.35">
      <c r="V48382" s="17"/>
    </row>
    <row r="48383" spans="22:22" x14ac:dyDescent="0.35">
      <c r="V48383" s="17"/>
    </row>
    <row r="48384" spans="22:22" x14ac:dyDescent="0.35">
      <c r="V48384" s="17"/>
    </row>
    <row r="48385" spans="22:22" x14ac:dyDescent="0.35">
      <c r="V48385" s="17"/>
    </row>
    <row r="48386" spans="22:22" x14ac:dyDescent="0.35">
      <c r="V48386" s="17"/>
    </row>
    <row r="48387" spans="22:22" x14ac:dyDescent="0.35">
      <c r="V48387" s="17"/>
    </row>
    <row r="48388" spans="22:22" x14ac:dyDescent="0.35">
      <c r="V48388" s="17"/>
    </row>
    <row r="48389" spans="22:22" x14ac:dyDescent="0.35">
      <c r="V48389" s="17"/>
    </row>
    <row r="48390" spans="22:22" x14ac:dyDescent="0.35">
      <c r="V48390" s="17"/>
    </row>
    <row r="48391" spans="22:22" x14ac:dyDescent="0.35">
      <c r="V48391" s="17"/>
    </row>
    <row r="48392" spans="22:22" x14ac:dyDescent="0.35">
      <c r="V48392" s="17"/>
    </row>
    <row r="48393" spans="22:22" x14ac:dyDescent="0.35">
      <c r="V48393" s="17"/>
    </row>
    <row r="48394" spans="22:22" x14ac:dyDescent="0.35">
      <c r="V48394" s="17"/>
    </row>
    <row r="48395" spans="22:22" x14ac:dyDescent="0.35">
      <c r="V48395" s="17"/>
    </row>
    <row r="48396" spans="22:22" x14ac:dyDescent="0.35">
      <c r="V48396" s="17"/>
    </row>
    <row r="48397" spans="22:22" x14ac:dyDescent="0.35">
      <c r="V48397" s="17"/>
    </row>
    <row r="48398" spans="22:22" x14ac:dyDescent="0.35">
      <c r="V48398" s="17"/>
    </row>
    <row r="48399" spans="22:22" x14ac:dyDescent="0.35">
      <c r="V48399" s="17"/>
    </row>
    <row r="48400" spans="22:22" x14ac:dyDescent="0.35">
      <c r="V48400" s="17"/>
    </row>
    <row r="48401" spans="22:22" x14ac:dyDescent="0.35">
      <c r="V48401" s="17"/>
    </row>
    <row r="48402" spans="22:22" x14ac:dyDescent="0.35">
      <c r="V48402" s="17"/>
    </row>
    <row r="48403" spans="22:22" x14ac:dyDescent="0.35">
      <c r="V48403" s="17"/>
    </row>
    <row r="48404" spans="22:22" x14ac:dyDescent="0.35">
      <c r="V48404" s="17"/>
    </row>
    <row r="48405" spans="22:22" x14ac:dyDescent="0.35">
      <c r="V48405" s="17"/>
    </row>
    <row r="48406" spans="22:22" x14ac:dyDescent="0.35">
      <c r="V48406" s="17"/>
    </row>
    <row r="48407" spans="22:22" x14ac:dyDescent="0.35">
      <c r="V48407" s="17"/>
    </row>
    <row r="48408" spans="22:22" x14ac:dyDescent="0.35">
      <c r="V48408" s="17"/>
    </row>
    <row r="48409" spans="22:22" x14ac:dyDescent="0.35">
      <c r="V48409" s="17"/>
    </row>
    <row r="48410" spans="22:22" x14ac:dyDescent="0.35">
      <c r="V48410" s="17"/>
    </row>
    <row r="48411" spans="22:22" x14ac:dyDescent="0.35">
      <c r="V48411" s="17"/>
    </row>
    <row r="48412" spans="22:22" x14ac:dyDescent="0.35">
      <c r="V48412" s="17"/>
    </row>
    <row r="48413" spans="22:22" x14ac:dyDescent="0.35">
      <c r="V48413" s="17"/>
    </row>
    <row r="48414" spans="22:22" x14ac:dyDescent="0.35">
      <c r="V48414" s="17"/>
    </row>
    <row r="48415" spans="22:22" x14ac:dyDescent="0.35">
      <c r="V48415" s="17"/>
    </row>
    <row r="48416" spans="22:22" x14ac:dyDescent="0.35">
      <c r="V48416" s="17"/>
    </row>
    <row r="48417" spans="22:22" x14ac:dyDescent="0.35">
      <c r="V48417" s="17"/>
    </row>
    <row r="48418" spans="22:22" x14ac:dyDescent="0.35">
      <c r="V48418" s="17"/>
    </row>
    <row r="48419" spans="22:22" x14ac:dyDescent="0.35">
      <c r="V48419" s="17"/>
    </row>
    <row r="48420" spans="22:22" x14ac:dyDescent="0.35">
      <c r="V48420" s="17"/>
    </row>
    <row r="48421" spans="22:22" x14ac:dyDescent="0.35">
      <c r="V48421" s="17"/>
    </row>
    <row r="48422" spans="22:22" x14ac:dyDescent="0.35">
      <c r="V48422" s="17"/>
    </row>
    <row r="48423" spans="22:22" x14ac:dyDescent="0.35">
      <c r="V48423" s="17"/>
    </row>
    <row r="48424" spans="22:22" x14ac:dyDescent="0.35">
      <c r="V48424" s="17"/>
    </row>
    <row r="48425" spans="22:22" x14ac:dyDescent="0.35">
      <c r="V48425" s="17"/>
    </row>
    <row r="48426" spans="22:22" x14ac:dyDescent="0.35">
      <c r="V48426" s="17"/>
    </row>
    <row r="48427" spans="22:22" x14ac:dyDescent="0.35">
      <c r="V48427" s="17"/>
    </row>
    <row r="48428" spans="22:22" x14ac:dyDescent="0.35">
      <c r="V48428" s="17"/>
    </row>
    <row r="48429" spans="22:22" x14ac:dyDescent="0.35">
      <c r="V48429" s="17"/>
    </row>
    <row r="48430" spans="22:22" x14ac:dyDescent="0.35">
      <c r="V48430" s="17"/>
    </row>
    <row r="48431" spans="22:22" x14ac:dyDescent="0.35">
      <c r="V48431" s="17"/>
    </row>
    <row r="48432" spans="22:22" x14ac:dyDescent="0.35">
      <c r="V48432" s="17"/>
    </row>
    <row r="48433" spans="22:22" x14ac:dyDescent="0.35">
      <c r="V48433" s="17"/>
    </row>
    <row r="48434" spans="22:22" x14ac:dyDescent="0.35">
      <c r="V48434" s="17"/>
    </row>
    <row r="48435" spans="22:22" x14ac:dyDescent="0.35">
      <c r="V48435" s="17"/>
    </row>
    <row r="48436" spans="22:22" x14ac:dyDescent="0.35">
      <c r="V48436" s="17"/>
    </row>
    <row r="48437" spans="22:22" x14ac:dyDescent="0.35">
      <c r="V48437" s="17"/>
    </row>
    <row r="48438" spans="22:22" x14ac:dyDescent="0.35">
      <c r="V48438" s="17"/>
    </row>
    <row r="48439" spans="22:22" x14ac:dyDescent="0.35">
      <c r="V48439" s="17"/>
    </row>
    <row r="48440" spans="22:22" x14ac:dyDescent="0.35">
      <c r="V48440" s="17"/>
    </row>
    <row r="48441" spans="22:22" x14ac:dyDescent="0.35">
      <c r="V48441" s="17"/>
    </row>
    <row r="48442" spans="22:22" x14ac:dyDescent="0.35">
      <c r="V48442" s="17"/>
    </row>
    <row r="48443" spans="22:22" x14ac:dyDescent="0.35">
      <c r="V48443" s="17"/>
    </row>
    <row r="48444" spans="22:22" x14ac:dyDescent="0.35">
      <c r="V48444" s="17"/>
    </row>
    <row r="48445" spans="22:22" x14ac:dyDescent="0.35">
      <c r="V48445" s="17"/>
    </row>
    <row r="48446" spans="22:22" x14ac:dyDescent="0.35">
      <c r="V48446" s="17"/>
    </row>
    <row r="48447" spans="22:22" x14ac:dyDescent="0.35">
      <c r="V48447" s="17"/>
    </row>
    <row r="48448" spans="22:22" x14ac:dyDescent="0.35">
      <c r="V48448" s="17"/>
    </row>
    <row r="48449" spans="22:22" x14ac:dyDescent="0.35">
      <c r="V48449" s="17"/>
    </row>
    <row r="48450" spans="22:22" x14ac:dyDescent="0.35">
      <c r="V48450" s="17"/>
    </row>
    <row r="48451" spans="22:22" x14ac:dyDescent="0.35">
      <c r="V48451" s="17"/>
    </row>
    <row r="48452" spans="22:22" x14ac:dyDescent="0.35">
      <c r="V48452" s="17"/>
    </row>
    <row r="48453" spans="22:22" x14ac:dyDescent="0.35">
      <c r="V48453" s="17"/>
    </row>
    <row r="48454" spans="22:22" x14ac:dyDescent="0.35">
      <c r="V48454" s="17"/>
    </row>
    <row r="48455" spans="22:22" x14ac:dyDescent="0.35">
      <c r="V48455" s="17"/>
    </row>
    <row r="48456" spans="22:22" x14ac:dyDescent="0.35">
      <c r="V48456" s="17"/>
    </row>
    <row r="48457" spans="22:22" x14ac:dyDescent="0.35">
      <c r="V48457" s="17"/>
    </row>
    <row r="48458" spans="22:22" x14ac:dyDescent="0.35">
      <c r="V48458" s="17"/>
    </row>
    <row r="48459" spans="22:22" x14ac:dyDescent="0.35">
      <c r="V48459" s="17"/>
    </row>
    <row r="48460" spans="22:22" x14ac:dyDescent="0.35">
      <c r="V48460" s="17"/>
    </row>
    <row r="48461" spans="22:22" x14ac:dyDescent="0.35">
      <c r="V48461" s="17"/>
    </row>
    <row r="48462" spans="22:22" x14ac:dyDescent="0.35">
      <c r="V48462" s="17"/>
    </row>
    <row r="48463" spans="22:22" x14ac:dyDescent="0.35">
      <c r="V48463" s="17"/>
    </row>
    <row r="48464" spans="22:22" x14ac:dyDescent="0.35">
      <c r="V48464" s="17"/>
    </row>
    <row r="48465" spans="22:22" x14ac:dyDescent="0.35">
      <c r="V48465" s="17"/>
    </row>
    <row r="48466" spans="22:22" x14ac:dyDescent="0.35">
      <c r="V48466" s="17"/>
    </row>
    <row r="48467" spans="22:22" x14ac:dyDescent="0.35">
      <c r="V48467" s="17"/>
    </row>
    <row r="48468" spans="22:22" x14ac:dyDescent="0.35">
      <c r="V48468" s="17"/>
    </row>
    <row r="48469" spans="22:22" x14ac:dyDescent="0.35">
      <c r="V48469" s="17"/>
    </row>
    <row r="48470" spans="22:22" x14ac:dyDescent="0.35">
      <c r="V48470" s="17"/>
    </row>
    <row r="48471" spans="22:22" x14ac:dyDescent="0.35">
      <c r="V48471" s="17"/>
    </row>
    <row r="48472" spans="22:22" x14ac:dyDescent="0.35">
      <c r="V48472" s="17"/>
    </row>
    <row r="48473" spans="22:22" x14ac:dyDescent="0.35">
      <c r="V48473" s="17"/>
    </row>
    <row r="48474" spans="22:22" x14ac:dyDescent="0.35">
      <c r="V48474" s="17"/>
    </row>
    <row r="48475" spans="22:22" x14ac:dyDescent="0.35">
      <c r="V48475" s="17"/>
    </row>
    <row r="48476" spans="22:22" x14ac:dyDescent="0.35">
      <c r="V48476" s="17"/>
    </row>
    <row r="48477" spans="22:22" x14ac:dyDescent="0.35">
      <c r="V48477" s="17"/>
    </row>
    <row r="48478" spans="22:22" x14ac:dyDescent="0.35">
      <c r="V48478" s="17"/>
    </row>
    <row r="48479" spans="22:22" x14ac:dyDescent="0.35">
      <c r="V48479" s="17"/>
    </row>
    <row r="48480" spans="22:22" x14ac:dyDescent="0.35">
      <c r="V48480" s="17"/>
    </row>
    <row r="48481" spans="22:22" x14ac:dyDescent="0.35">
      <c r="V48481" s="17"/>
    </row>
    <row r="48482" spans="22:22" x14ac:dyDescent="0.35">
      <c r="V48482" s="17"/>
    </row>
    <row r="48483" spans="22:22" x14ac:dyDescent="0.35">
      <c r="V48483" s="17"/>
    </row>
    <row r="48484" spans="22:22" x14ac:dyDescent="0.35">
      <c r="V48484" s="17"/>
    </row>
    <row r="48485" spans="22:22" x14ac:dyDescent="0.35">
      <c r="V48485" s="17"/>
    </row>
    <row r="48486" spans="22:22" x14ac:dyDescent="0.35">
      <c r="V48486" s="17"/>
    </row>
    <row r="48487" spans="22:22" x14ac:dyDescent="0.35">
      <c r="V48487" s="17"/>
    </row>
    <row r="48488" spans="22:22" x14ac:dyDescent="0.35">
      <c r="V48488" s="17"/>
    </row>
    <row r="48489" spans="22:22" x14ac:dyDescent="0.35">
      <c r="V48489" s="17"/>
    </row>
    <row r="48490" spans="22:22" x14ac:dyDescent="0.35">
      <c r="V48490" s="17"/>
    </row>
    <row r="48491" spans="22:22" x14ac:dyDescent="0.35">
      <c r="V48491" s="17"/>
    </row>
    <row r="48492" spans="22:22" x14ac:dyDescent="0.35">
      <c r="V48492" s="17"/>
    </row>
    <row r="48493" spans="22:22" x14ac:dyDescent="0.35">
      <c r="V48493" s="17"/>
    </row>
    <row r="48494" spans="22:22" x14ac:dyDescent="0.35">
      <c r="V48494" s="17"/>
    </row>
    <row r="48495" spans="22:22" x14ac:dyDescent="0.35">
      <c r="V48495" s="17"/>
    </row>
    <row r="48496" spans="22:22" x14ac:dyDescent="0.35">
      <c r="V48496" s="17"/>
    </row>
    <row r="48497" spans="22:22" x14ac:dyDescent="0.35">
      <c r="V48497" s="17"/>
    </row>
    <row r="48498" spans="22:22" x14ac:dyDescent="0.35">
      <c r="V48498" s="17"/>
    </row>
    <row r="48499" spans="22:22" x14ac:dyDescent="0.35">
      <c r="V48499" s="17"/>
    </row>
    <row r="48500" spans="22:22" x14ac:dyDescent="0.35">
      <c r="V48500" s="17"/>
    </row>
    <row r="48501" spans="22:22" x14ac:dyDescent="0.35">
      <c r="V48501" s="17"/>
    </row>
    <row r="48502" spans="22:22" x14ac:dyDescent="0.35">
      <c r="V48502" s="17"/>
    </row>
    <row r="48503" spans="22:22" x14ac:dyDescent="0.35">
      <c r="V48503" s="17"/>
    </row>
    <row r="48504" spans="22:22" x14ac:dyDescent="0.35">
      <c r="V48504" s="17"/>
    </row>
    <row r="48505" spans="22:22" x14ac:dyDescent="0.35">
      <c r="V48505" s="17"/>
    </row>
    <row r="48506" spans="22:22" x14ac:dyDescent="0.35">
      <c r="V48506" s="17"/>
    </row>
    <row r="48507" spans="22:22" x14ac:dyDescent="0.35">
      <c r="V48507" s="17"/>
    </row>
    <row r="48508" spans="22:22" x14ac:dyDescent="0.35">
      <c r="V48508" s="17"/>
    </row>
    <row r="48509" spans="22:22" x14ac:dyDescent="0.35">
      <c r="V48509" s="17"/>
    </row>
    <row r="48510" spans="22:22" x14ac:dyDescent="0.35">
      <c r="V48510" s="17"/>
    </row>
    <row r="48511" spans="22:22" x14ac:dyDescent="0.35">
      <c r="V48511" s="17"/>
    </row>
    <row r="48512" spans="22:22" x14ac:dyDescent="0.35">
      <c r="V48512" s="17"/>
    </row>
    <row r="48513" spans="22:22" x14ac:dyDescent="0.35">
      <c r="V48513" s="17"/>
    </row>
    <row r="48514" spans="22:22" x14ac:dyDescent="0.35">
      <c r="V48514" s="17"/>
    </row>
    <row r="48515" spans="22:22" x14ac:dyDescent="0.35">
      <c r="V48515" s="17"/>
    </row>
    <row r="48516" spans="22:22" x14ac:dyDescent="0.35">
      <c r="V48516" s="17"/>
    </row>
    <row r="48517" spans="22:22" x14ac:dyDescent="0.35">
      <c r="V48517" s="17"/>
    </row>
    <row r="48518" spans="22:22" x14ac:dyDescent="0.35">
      <c r="V48518" s="17"/>
    </row>
    <row r="48519" spans="22:22" x14ac:dyDescent="0.35">
      <c r="V48519" s="17"/>
    </row>
    <row r="48520" spans="22:22" x14ac:dyDescent="0.35">
      <c r="V48520" s="17"/>
    </row>
    <row r="48521" spans="22:22" x14ac:dyDescent="0.35">
      <c r="V48521" s="17"/>
    </row>
    <row r="48522" spans="22:22" x14ac:dyDescent="0.35">
      <c r="V48522" s="17"/>
    </row>
    <row r="48523" spans="22:22" x14ac:dyDescent="0.35">
      <c r="V48523" s="17"/>
    </row>
    <row r="48524" spans="22:22" x14ac:dyDescent="0.35">
      <c r="V48524" s="17"/>
    </row>
    <row r="48525" spans="22:22" x14ac:dyDescent="0.35">
      <c r="V48525" s="17"/>
    </row>
    <row r="48526" spans="22:22" x14ac:dyDescent="0.35">
      <c r="V48526" s="17"/>
    </row>
    <row r="48527" spans="22:22" x14ac:dyDescent="0.35">
      <c r="V48527" s="17"/>
    </row>
    <row r="48528" spans="22:22" x14ac:dyDescent="0.35">
      <c r="V48528" s="17"/>
    </row>
    <row r="48529" spans="22:22" x14ac:dyDescent="0.35">
      <c r="V48529" s="17"/>
    </row>
    <row r="48530" spans="22:22" x14ac:dyDescent="0.35">
      <c r="V48530" s="17"/>
    </row>
    <row r="48531" spans="22:22" x14ac:dyDescent="0.35">
      <c r="V48531" s="17"/>
    </row>
    <row r="48532" spans="22:22" x14ac:dyDescent="0.35">
      <c r="V48532" s="17"/>
    </row>
    <row r="48533" spans="22:22" x14ac:dyDescent="0.35">
      <c r="V48533" s="17"/>
    </row>
    <row r="48534" spans="22:22" x14ac:dyDescent="0.35">
      <c r="V48534" s="17"/>
    </row>
    <row r="48535" spans="22:22" x14ac:dyDescent="0.35">
      <c r="V48535" s="17"/>
    </row>
    <row r="48536" spans="22:22" x14ac:dyDescent="0.35">
      <c r="V48536" s="17"/>
    </row>
    <row r="48537" spans="22:22" x14ac:dyDescent="0.35">
      <c r="V48537" s="17"/>
    </row>
    <row r="48538" spans="22:22" x14ac:dyDescent="0.35">
      <c r="V48538" s="17"/>
    </row>
    <row r="48539" spans="22:22" x14ac:dyDescent="0.35">
      <c r="V48539" s="17"/>
    </row>
    <row r="48540" spans="22:22" x14ac:dyDescent="0.35">
      <c r="V48540" s="17"/>
    </row>
    <row r="48541" spans="22:22" x14ac:dyDescent="0.35">
      <c r="V48541" s="17"/>
    </row>
    <row r="48542" spans="22:22" x14ac:dyDescent="0.35">
      <c r="V48542" s="17"/>
    </row>
    <row r="48543" spans="22:22" x14ac:dyDescent="0.35">
      <c r="V48543" s="17"/>
    </row>
    <row r="48544" spans="22:22" x14ac:dyDescent="0.35">
      <c r="V48544" s="17"/>
    </row>
    <row r="48545" spans="22:22" x14ac:dyDescent="0.35">
      <c r="V48545" s="17"/>
    </row>
    <row r="48546" spans="22:22" x14ac:dyDescent="0.35">
      <c r="V48546" s="17"/>
    </row>
    <row r="48547" spans="22:22" x14ac:dyDescent="0.35">
      <c r="V48547" s="17"/>
    </row>
    <row r="48548" spans="22:22" x14ac:dyDescent="0.35">
      <c r="V48548" s="17"/>
    </row>
    <row r="48549" spans="22:22" x14ac:dyDescent="0.35">
      <c r="V48549" s="17"/>
    </row>
    <row r="48550" spans="22:22" x14ac:dyDescent="0.35">
      <c r="V48550" s="17"/>
    </row>
    <row r="48551" spans="22:22" x14ac:dyDescent="0.35">
      <c r="V48551" s="17"/>
    </row>
    <row r="48552" spans="22:22" x14ac:dyDescent="0.35">
      <c r="V48552" s="17"/>
    </row>
    <row r="48553" spans="22:22" x14ac:dyDescent="0.35">
      <c r="V48553" s="17"/>
    </row>
    <row r="48554" spans="22:22" x14ac:dyDescent="0.35">
      <c r="V48554" s="17"/>
    </row>
    <row r="48555" spans="22:22" x14ac:dyDescent="0.35">
      <c r="V48555" s="17"/>
    </row>
    <row r="48556" spans="22:22" x14ac:dyDescent="0.35">
      <c r="V48556" s="17"/>
    </row>
    <row r="48557" spans="22:22" x14ac:dyDescent="0.35">
      <c r="V48557" s="17"/>
    </row>
    <row r="48558" spans="22:22" x14ac:dyDescent="0.35">
      <c r="V48558" s="17"/>
    </row>
    <row r="48559" spans="22:22" x14ac:dyDescent="0.35">
      <c r="V48559" s="17"/>
    </row>
    <row r="48560" spans="22:22" x14ac:dyDescent="0.35">
      <c r="V48560" s="17"/>
    </row>
    <row r="48561" spans="22:22" x14ac:dyDescent="0.35">
      <c r="V48561" s="17"/>
    </row>
    <row r="48562" spans="22:22" x14ac:dyDescent="0.35">
      <c r="V48562" s="17"/>
    </row>
    <row r="48563" spans="22:22" x14ac:dyDescent="0.35">
      <c r="V48563" s="17"/>
    </row>
    <row r="48564" spans="22:22" x14ac:dyDescent="0.35">
      <c r="V48564" s="17"/>
    </row>
    <row r="48565" spans="22:22" x14ac:dyDescent="0.35">
      <c r="V48565" s="17"/>
    </row>
    <row r="48566" spans="22:22" x14ac:dyDescent="0.35">
      <c r="V48566" s="17"/>
    </row>
    <row r="48567" spans="22:22" x14ac:dyDescent="0.35">
      <c r="V48567" s="17"/>
    </row>
    <row r="48568" spans="22:22" x14ac:dyDescent="0.35">
      <c r="V48568" s="17"/>
    </row>
    <row r="48569" spans="22:22" x14ac:dyDescent="0.35">
      <c r="V48569" s="17"/>
    </row>
    <row r="48570" spans="22:22" x14ac:dyDescent="0.35">
      <c r="V48570" s="17"/>
    </row>
    <row r="48571" spans="22:22" x14ac:dyDescent="0.35">
      <c r="V48571" s="17"/>
    </row>
    <row r="48572" spans="22:22" x14ac:dyDescent="0.35">
      <c r="V48572" s="17"/>
    </row>
    <row r="48573" spans="22:22" x14ac:dyDescent="0.35">
      <c r="V48573" s="17"/>
    </row>
    <row r="48574" spans="22:22" x14ac:dyDescent="0.35">
      <c r="V48574" s="17"/>
    </row>
    <row r="48575" spans="22:22" x14ac:dyDescent="0.35">
      <c r="V48575" s="17"/>
    </row>
    <row r="48576" spans="22:22" x14ac:dyDescent="0.35">
      <c r="V48576" s="17"/>
    </row>
    <row r="48577" spans="22:22" x14ac:dyDescent="0.35">
      <c r="V48577" s="17"/>
    </row>
    <row r="48578" spans="22:22" x14ac:dyDescent="0.35">
      <c r="V48578" s="17"/>
    </row>
    <row r="48579" spans="22:22" x14ac:dyDescent="0.35">
      <c r="V48579" s="17"/>
    </row>
    <row r="48580" spans="22:22" x14ac:dyDescent="0.35">
      <c r="V48580" s="17"/>
    </row>
    <row r="48581" spans="22:22" x14ac:dyDescent="0.35">
      <c r="V48581" s="17"/>
    </row>
    <row r="48582" spans="22:22" x14ac:dyDescent="0.35">
      <c r="V48582" s="17"/>
    </row>
    <row r="48583" spans="22:22" x14ac:dyDescent="0.35">
      <c r="V48583" s="17"/>
    </row>
    <row r="48584" spans="22:22" x14ac:dyDescent="0.35">
      <c r="V48584" s="17"/>
    </row>
    <row r="48585" spans="22:22" x14ac:dyDescent="0.35">
      <c r="V48585" s="17"/>
    </row>
    <row r="48586" spans="22:22" x14ac:dyDescent="0.35">
      <c r="V48586" s="17"/>
    </row>
    <row r="48587" spans="22:22" x14ac:dyDescent="0.35">
      <c r="V48587" s="17"/>
    </row>
    <row r="48588" spans="22:22" x14ac:dyDescent="0.35">
      <c r="V48588" s="17"/>
    </row>
    <row r="48589" spans="22:22" x14ac:dyDescent="0.35">
      <c r="V48589" s="17"/>
    </row>
    <row r="48590" spans="22:22" x14ac:dyDescent="0.35">
      <c r="V48590" s="17"/>
    </row>
    <row r="48591" spans="22:22" x14ac:dyDescent="0.35">
      <c r="V48591" s="17"/>
    </row>
    <row r="48592" spans="22:22" x14ac:dyDescent="0.35">
      <c r="V48592" s="17"/>
    </row>
    <row r="48593" spans="22:22" x14ac:dyDescent="0.35">
      <c r="V48593" s="17"/>
    </row>
    <row r="48594" spans="22:22" x14ac:dyDescent="0.35">
      <c r="V48594" s="17"/>
    </row>
    <row r="48595" spans="22:22" x14ac:dyDescent="0.35">
      <c r="V48595" s="17"/>
    </row>
    <row r="48596" spans="22:22" x14ac:dyDescent="0.35">
      <c r="V48596" s="17"/>
    </row>
    <row r="48597" spans="22:22" x14ac:dyDescent="0.35">
      <c r="V48597" s="17"/>
    </row>
    <row r="48598" spans="22:22" x14ac:dyDescent="0.35">
      <c r="V48598" s="17"/>
    </row>
    <row r="48599" spans="22:22" x14ac:dyDescent="0.35">
      <c r="V48599" s="17"/>
    </row>
    <row r="48600" spans="22:22" x14ac:dyDescent="0.35">
      <c r="V48600" s="17"/>
    </row>
    <row r="48601" spans="22:22" x14ac:dyDescent="0.35">
      <c r="V48601" s="17"/>
    </row>
    <row r="48602" spans="22:22" x14ac:dyDescent="0.35">
      <c r="V48602" s="17"/>
    </row>
    <row r="48603" spans="22:22" x14ac:dyDescent="0.35">
      <c r="V48603" s="17"/>
    </row>
    <row r="48604" spans="22:22" x14ac:dyDescent="0.35">
      <c r="V48604" s="17"/>
    </row>
    <row r="48605" spans="22:22" x14ac:dyDescent="0.35">
      <c r="V48605" s="17"/>
    </row>
    <row r="48606" spans="22:22" x14ac:dyDescent="0.35">
      <c r="V48606" s="17"/>
    </row>
    <row r="48607" spans="22:22" x14ac:dyDescent="0.35">
      <c r="V48607" s="17"/>
    </row>
    <row r="48608" spans="22:22" x14ac:dyDescent="0.35">
      <c r="V48608" s="17"/>
    </row>
    <row r="48609" spans="22:22" x14ac:dyDescent="0.35">
      <c r="V48609" s="17"/>
    </row>
    <row r="48610" spans="22:22" x14ac:dyDescent="0.35">
      <c r="V48610" s="17"/>
    </row>
    <row r="48611" spans="22:22" x14ac:dyDescent="0.35">
      <c r="V48611" s="17"/>
    </row>
    <row r="48612" spans="22:22" x14ac:dyDescent="0.35">
      <c r="V48612" s="17"/>
    </row>
    <row r="48613" spans="22:22" x14ac:dyDescent="0.35">
      <c r="V48613" s="17"/>
    </row>
    <row r="48614" spans="22:22" x14ac:dyDescent="0.35">
      <c r="V48614" s="17"/>
    </row>
    <row r="48615" spans="22:22" x14ac:dyDescent="0.35">
      <c r="V48615" s="17"/>
    </row>
    <row r="48616" spans="22:22" x14ac:dyDescent="0.35">
      <c r="V48616" s="17"/>
    </row>
    <row r="48617" spans="22:22" x14ac:dyDescent="0.35">
      <c r="V48617" s="17"/>
    </row>
    <row r="48618" spans="22:22" x14ac:dyDescent="0.35">
      <c r="V48618" s="17"/>
    </row>
    <row r="48619" spans="22:22" x14ac:dyDescent="0.35">
      <c r="V48619" s="17"/>
    </row>
    <row r="48620" spans="22:22" x14ac:dyDescent="0.35">
      <c r="V48620" s="17"/>
    </row>
    <row r="48621" spans="22:22" x14ac:dyDescent="0.35">
      <c r="V48621" s="17"/>
    </row>
    <row r="48622" spans="22:22" x14ac:dyDescent="0.35">
      <c r="V48622" s="17"/>
    </row>
    <row r="48623" spans="22:22" x14ac:dyDescent="0.35">
      <c r="V48623" s="17"/>
    </row>
    <row r="48624" spans="22:22" x14ac:dyDescent="0.35">
      <c r="V48624" s="17"/>
    </row>
    <row r="48625" spans="22:22" x14ac:dyDescent="0.35">
      <c r="V48625" s="17"/>
    </row>
    <row r="48626" spans="22:22" x14ac:dyDescent="0.35">
      <c r="V48626" s="17"/>
    </row>
    <row r="48627" spans="22:22" x14ac:dyDescent="0.35">
      <c r="V48627" s="17"/>
    </row>
    <row r="48628" spans="22:22" x14ac:dyDescent="0.35">
      <c r="V48628" s="17"/>
    </row>
    <row r="48629" spans="22:22" x14ac:dyDescent="0.35">
      <c r="V48629" s="17"/>
    </row>
    <row r="48630" spans="22:22" x14ac:dyDescent="0.35">
      <c r="V48630" s="17"/>
    </row>
    <row r="48631" spans="22:22" x14ac:dyDescent="0.35">
      <c r="V48631" s="17"/>
    </row>
    <row r="48632" spans="22:22" x14ac:dyDescent="0.35">
      <c r="V48632" s="17"/>
    </row>
    <row r="48633" spans="22:22" x14ac:dyDescent="0.35">
      <c r="V48633" s="17"/>
    </row>
    <row r="48634" spans="22:22" x14ac:dyDescent="0.35">
      <c r="V48634" s="17"/>
    </row>
    <row r="48635" spans="22:22" x14ac:dyDescent="0.35">
      <c r="V48635" s="17"/>
    </row>
    <row r="48636" spans="22:22" x14ac:dyDescent="0.35">
      <c r="V48636" s="17"/>
    </row>
    <row r="48637" spans="22:22" x14ac:dyDescent="0.35">
      <c r="V48637" s="17"/>
    </row>
    <row r="48638" spans="22:22" x14ac:dyDescent="0.35">
      <c r="V48638" s="17"/>
    </row>
    <row r="48639" spans="22:22" x14ac:dyDescent="0.35">
      <c r="V48639" s="17"/>
    </row>
    <row r="48640" spans="22:22" x14ac:dyDescent="0.35">
      <c r="V48640" s="17"/>
    </row>
    <row r="48641" spans="22:22" x14ac:dyDescent="0.35">
      <c r="V48641" s="17"/>
    </row>
    <row r="48642" spans="22:22" x14ac:dyDescent="0.35">
      <c r="V48642" s="17"/>
    </row>
    <row r="48643" spans="22:22" x14ac:dyDescent="0.35">
      <c r="V48643" s="17"/>
    </row>
    <row r="48644" spans="22:22" x14ac:dyDescent="0.35">
      <c r="V48644" s="17"/>
    </row>
    <row r="48645" spans="22:22" x14ac:dyDescent="0.35">
      <c r="V48645" s="17"/>
    </row>
    <row r="48646" spans="22:22" x14ac:dyDescent="0.35">
      <c r="V48646" s="17"/>
    </row>
    <row r="48647" spans="22:22" x14ac:dyDescent="0.35">
      <c r="V48647" s="17"/>
    </row>
    <row r="48648" spans="22:22" x14ac:dyDescent="0.35">
      <c r="V48648" s="17"/>
    </row>
    <row r="48649" spans="22:22" x14ac:dyDescent="0.35">
      <c r="V48649" s="17"/>
    </row>
    <row r="48650" spans="22:22" x14ac:dyDescent="0.35">
      <c r="V48650" s="17"/>
    </row>
    <row r="48651" spans="22:22" x14ac:dyDescent="0.35">
      <c r="V48651" s="17"/>
    </row>
    <row r="48652" spans="22:22" x14ac:dyDescent="0.35">
      <c r="V48652" s="17"/>
    </row>
    <row r="48653" spans="22:22" x14ac:dyDescent="0.35">
      <c r="V48653" s="17"/>
    </row>
    <row r="48654" spans="22:22" x14ac:dyDescent="0.35">
      <c r="V48654" s="17"/>
    </row>
    <row r="48655" spans="22:22" x14ac:dyDescent="0.35">
      <c r="V48655" s="17"/>
    </row>
    <row r="48656" spans="22:22" x14ac:dyDescent="0.35">
      <c r="V48656" s="17"/>
    </row>
    <row r="48657" spans="22:22" x14ac:dyDescent="0.35">
      <c r="V48657" s="17"/>
    </row>
    <row r="48658" spans="22:22" x14ac:dyDescent="0.35">
      <c r="V48658" s="17"/>
    </row>
    <row r="48659" spans="22:22" x14ac:dyDescent="0.35">
      <c r="V48659" s="17"/>
    </row>
    <row r="48660" spans="22:22" x14ac:dyDescent="0.35">
      <c r="V48660" s="17"/>
    </row>
    <row r="48661" spans="22:22" x14ac:dyDescent="0.35">
      <c r="V48661" s="17"/>
    </row>
    <row r="48662" spans="22:22" x14ac:dyDescent="0.35">
      <c r="V48662" s="17"/>
    </row>
    <row r="48663" spans="22:22" x14ac:dyDescent="0.35">
      <c r="V48663" s="17"/>
    </row>
    <row r="48664" spans="22:22" x14ac:dyDescent="0.35">
      <c r="V48664" s="17"/>
    </row>
    <row r="48665" spans="22:22" x14ac:dyDescent="0.35">
      <c r="V48665" s="17"/>
    </row>
    <row r="48666" spans="22:22" x14ac:dyDescent="0.35">
      <c r="V48666" s="17"/>
    </row>
    <row r="48667" spans="22:22" x14ac:dyDescent="0.35">
      <c r="V48667" s="17"/>
    </row>
    <row r="48668" spans="22:22" x14ac:dyDescent="0.35">
      <c r="V48668" s="17"/>
    </row>
    <row r="48669" spans="22:22" x14ac:dyDescent="0.35">
      <c r="V48669" s="17"/>
    </row>
    <row r="48670" spans="22:22" x14ac:dyDescent="0.35">
      <c r="V48670" s="17"/>
    </row>
    <row r="48671" spans="22:22" x14ac:dyDescent="0.35">
      <c r="V48671" s="17"/>
    </row>
    <row r="48672" spans="22:22" x14ac:dyDescent="0.35">
      <c r="V48672" s="17"/>
    </row>
    <row r="48673" spans="22:22" x14ac:dyDescent="0.35">
      <c r="V48673" s="17"/>
    </row>
    <row r="48674" spans="22:22" x14ac:dyDescent="0.35">
      <c r="V48674" s="17"/>
    </row>
    <row r="48675" spans="22:22" x14ac:dyDescent="0.35">
      <c r="V48675" s="17"/>
    </row>
    <row r="48676" spans="22:22" x14ac:dyDescent="0.35">
      <c r="V48676" s="17"/>
    </row>
    <row r="48677" spans="22:22" x14ac:dyDescent="0.35">
      <c r="V48677" s="17"/>
    </row>
    <row r="48678" spans="22:22" x14ac:dyDescent="0.35">
      <c r="V48678" s="17"/>
    </row>
    <row r="48679" spans="22:22" x14ac:dyDescent="0.35">
      <c r="V48679" s="17"/>
    </row>
    <row r="48680" spans="22:22" x14ac:dyDescent="0.35">
      <c r="V48680" s="17"/>
    </row>
    <row r="48681" spans="22:22" x14ac:dyDescent="0.35">
      <c r="V48681" s="17"/>
    </row>
    <row r="48682" spans="22:22" x14ac:dyDescent="0.35">
      <c r="V48682" s="17"/>
    </row>
    <row r="48683" spans="22:22" x14ac:dyDescent="0.35">
      <c r="V48683" s="17"/>
    </row>
    <row r="48684" spans="22:22" x14ac:dyDescent="0.35">
      <c r="V48684" s="17"/>
    </row>
    <row r="48685" spans="22:22" x14ac:dyDescent="0.35">
      <c r="V48685" s="17"/>
    </row>
    <row r="48686" spans="22:22" x14ac:dyDescent="0.35">
      <c r="V48686" s="17"/>
    </row>
    <row r="48687" spans="22:22" x14ac:dyDescent="0.35">
      <c r="V48687" s="17"/>
    </row>
    <row r="48688" spans="22:22" x14ac:dyDescent="0.35">
      <c r="V48688" s="17"/>
    </row>
    <row r="48689" spans="22:22" x14ac:dyDescent="0.35">
      <c r="V48689" s="17"/>
    </row>
    <row r="48690" spans="22:22" x14ac:dyDescent="0.35">
      <c r="V48690" s="17"/>
    </row>
    <row r="48691" spans="22:22" x14ac:dyDescent="0.35">
      <c r="V48691" s="17"/>
    </row>
    <row r="48692" spans="22:22" x14ac:dyDescent="0.35">
      <c r="V48692" s="17"/>
    </row>
    <row r="48693" spans="22:22" x14ac:dyDescent="0.35">
      <c r="V48693" s="17"/>
    </row>
    <row r="48694" spans="22:22" x14ac:dyDescent="0.35">
      <c r="V48694" s="17"/>
    </row>
    <row r="48695" spans="22:22" x14ac:dyDescent="0.35">
      <c r="V48695" s="17"/>
    </row>
    <row r="48696" spans="22:22" x14ac:dyDescent="0.35">
      <c r="V48696" s="17"/>
    </row>
    <row r="48697" spans="22:22" x14ac:dyDescent="0.35">
      <c r="V48697" s="17"/>
    </row>
    <row r="48698" spans="22:22" x14ac:dyDescent="0.35">
      <c r="V48698" s="17"/>
    </row>
    <row r="48699" spans="22:22" x14ac:dyDescent="0.35">
      <c r="V48699" s="17"/>
    </row>
    <row r="48700" spans="22:22" x14ac:dyDescent="0.35">
      <c r="V48700" s="17"/>
    </row>
    <row r="48701" spans="22:22" x14ac:dyDescent="0.35">
      <c r="V48701" s="17"/>
    </row>
    <row r="48702" spans="22:22" x14ac:dyDescent="0.35">
      <c r="V48702" s="17"/>
    </row>
    <row r="48703" spans="22:22" x14ac:dyDescent="0.35">
      <c r="V48703" s="17"/>
    </row>
    <row r="48704" spans="22:22" x14ac:dyDescent="0.35">
      <c r="V48704" s="17"/>
    </row>
    <row r="48705" spans="22:22" x14ac:dyDescent="0.35">
      <c r="V48705" s="17"/>
    </row>
    <row r="48706" spans="22:22" x14ac:dyDescent="0.35">
      <c r="V48706" s="17"/>
    </row>
    <row r="48707" spans="22:22" x14ac:dyDescent="0.35">
      <c r="V48707" s="17"/>
    </row>
    <row r="48708" spans="22:22" x14ac:dyDescent="0.35">
      <c r="V48708" s="17"/>
    </row>
    <row r="48709" spans="22:22" x14ac:dyDescent="0.35">
      <c r="V48709" s="17"/>
    </row>
    <row r="48710" spans="22:22" x14ac:dyDescent="0.35">
      <c r="V48710" s="17"/>
    </row>
    <row r="48711" spans="22:22" x14ac:dyDescent="0.35">
      <c r="V48711" s="17"/>
    </row>
    <row r="48712" spans="22:22" x14ac:dyDescent="0.35">
      <c r="V48712" s="17"/>
    </row>
    <row r="48713" spans="22:22" x14ac:dyDescent="0.35">
      <c r="V48713" s="17"/>
    </row>
    <row r="48714" spans="22:22" x14ac:dyDescent="0.35">
      <c r="V48714" s="17"/>
    </row>
    <row r="48715" spans="22:22" x14ac:dyDescent="0.35">
      <c r="V48715" s="17"/>
    </row>
    <row r="48716" spans="22:22" x14ac:dyDescent="0.35">
      <c r="V48716" s="17"/>
    </row>
    <row r="48717" spans="22:22" x14ac:dyDescent="0.35">
      <c r="V48717" s="17"/>
    </row>
    <row r="48718" spans="22:22" x14ac:dyDescent="0.35">
      <c r="V48718" s="17"/>
    </row>
    <row r="48719" spans="22:22" x14ac:dyDescent="0.35">
      <c r="V48719" s="17"/>
    </row>
    <row r="48720" spans="22:22" x14ac:dyDescent="0.35">
      <c r="V48720" s="17"/>
    </row>
    <row r="48721" spans="22:22" x14ac:dyDescent="0.35">
      <c r="V48721" s="17"/>
    </row>
    <row r="48722" spans="22:22" x14ac:dyDescent="0.35">
      <c r="V48722" s="17"/>
    </row>
    <row r="48723" spans="22:22" x14ac:dyDescent="0.35">
      <c r="V48723" s="17"/>
    </row>
    <row r="48724" spans="22:22" x14ac:dyDescent="0.35">
      <c r="V48724" s="17"/>
    </row>
    <row r="48725" spans="22:22" x14ac:dyDescent="0.35">
      <c r="V48725" s="17"/>
    </row>
    <row r="48726" spans="22:22" x14ac:dyDescent="0.35">
      <c r="V48726" s="17"/>
    </row>
    <row r="48727" spans="22:22" x14ac:dyDescent="0.35">
      <c r="V48727" s="17"/>
    </row>
    <row r="48728" spans="22:22" x14ac:dyDescent="0.35">
      <c r="V48728" s="17"/>
    </row>
    <row r="48729" spans="22:22" x14ac:dyDescent="0.35">
      <c r="V48729" s="17"/>
    </row>
    <row r="48730" spans="22:22" x14ac:dyDescent="0.35">
      <c r="V48730" s="17"/>
    </row>
    <row r="48731" spans="22:22" x14ac:dyDescent="0.35">
      <c r="V48731" s="17"/>
    </row>
    <row r="48732" spans="22:22" x14ac:dyDescent="0.35">
      <c r="V48732" s="17"/>
    </row>
    <row r="48733" spans="22:22" x14ac:dyDescent="0.35">
      <c r="V48733" s="17"/>
    </row>
    <row r="48734" spans="22:22" x14ac:dyDescent="0.35">
      <c r="V48734" s="17"/>
    </row>
    <row r="48735" spans="22:22" x14ac:dyDescent="0.35">
      <c r="V48735" s="17"/>
    </row>
    <row r="48736" spans="22:22" x14ac:dyDescent="0.35">
      <c r="V48736" s="17"/>
    </row>
    <row r="48737" spans="22:22" x14ac:dyDescent="0.35">
      <c r="V48737" s="17"/>
    </row>
    <row r="48738" spans="22:22" x14ac:dyDescent="0.35">
      <c r="V48738" s="17"/>
    </row>
    <row r="48739" spans="22:22" x14ac:dyDescent="0.35">
      <c r="V48739" s="17"/>
    </row>
    <row r="48740" spans="22:22" x14ac:dyDescent="0.35">
      <c r="V48740" s="17"/>
    </row>
    <row r="48741" spans="22:22" x14ac:dyDescent="0.35">
      <c r="V48741" s="17"/>
    </row>
    <row r="48742" spans="22:22" x14ac:dyDescent="0.35">
      <c r="V48742" s="17"/>
    </row>
    <row r="48743" spans="22:22" x14ac:dyDescent="0.35">
      <c r="V48743" s="17"/>
    </row>
    <row r="48744" spans="22:22" x14ac:dyDescent="0.35">
      <c r="V48744" s="17"/>
    </row>
    <row r="48745" spans="22:22" x14ac:dyDescent="0.35">
      <c r="V48745" s="17"/>
    </row>
    <row r="48746" spans="22:22" x14ac:dyDescent="0.35">
      <c r="V48746" s="17"/>
    </row>
    <row r="48747" spans="22:22" x14ac:dyDescent="0.35">
      <c r="V48747" s="17"/>
    </row>
    <row r="48748" spans="22:22" x14ac:dyDescent="0.35">
      <c r="V48748" s="17"/>
    </row>
    <row r="48749" spans="22:22" x14ac:dyDescent="0.35">
      <c r="V48749" s="17"/>
    </row>
    <row r="48750" spans="22:22" x14ac:dyDescent="0.35">
      <c r="V48750" s="17"/>
    </row>
    <row r="48751" spans="22:22" x14ac:dyDescent="0.35">
      <c r="V48751" s="17"/>
    </row>
    <row r="48752" spans="22:22" x14ac:dyDescent="0.35">
      <c r="V48752" s="17"/>
    </row>
    <row r="48753" spans="22:22" x14ac:dyDescent="0.35">
      <c r="V48753" s="17"/>
    </row>
    <row r="48754" spans="22:22" x14ac:dyDescent="0.35">
      <c r="V48754" s="17"/>
    </row>
    <row r="48755" spans="22:22" x14ac:dyDescent="0.35">
      <c r="V48755" s="17"/>
    </row>
    <row r="48756" spans="22:22" x14ac:dyDescent="0.35">
      <c r="V48756" s="17"/>
    </row>
    <row r="48757" spans="22:22" x14ac:dyDescent="0.35">
      <c r="V48757" s="17"/>
    </row>
    <row r="48758" spans="22:22" x14ac:dyDescent="0.35">
      <c r="V48758" s="17"/>
    </row>
    <row r="48759" spans="22:22" x14ac:dyDescent="0.35">
      <c r="V48759" s="17"/>
    </row>
    <row r="48760" spans="22:22" x14ac:dyDescent="0.35">
      <c r="V48760" s="17"/>
    </row>
    <row r="48761" spans="22:22" x14ac:dyDescent="0.35">
      <c r="V48761" s="17"/>
    </row>
    <row r="48762" spans="22:22" x14ac:dyDescent="0.35">
      <c r="V48762" s="17"/>
    </row>
    <row r="48763" spans="22:22" x14ac:dyDescent="0.35">
      <c r="V48763" s="17"/>
    </row>
    <row r="48764" spans="22:22" x14ac:dyDescent="0.35">
      <c r="V48764" s="17"/>
    </row>
    <row r="48765" spans="22:22" x14ac:dyDescent="0.35">
      <c r="V48765" s="17"/>
    </row>
    <row r="48766" spans="22:22" x14ac:dyDescent="0.35">
      <c r="V48766" s="17"/>
    </row>
    <row r="48767" spans="22:22" x14ac:dyDescent="0.35">
      <c r="V48767" s="17"/>
    </row>
    <row r="48768" spans="22:22" x14ac:dyDescent="0.35">
      <c r="V48768" s="17"/>
    </row>
    <row r="48769" spans="22:22" x14ac:dyDescent="0.35">
      <c r="V48769" s="17"/>
    </row>
    <row r="48770" spans="22:22" x14ac:dyDescent="0.35">
      <c r="V48770" s="17"/>
    </row>
    <row r="48771" spans="22:22" x14ac:dyDescent="0.35">
      <c r="V48771" s="17"/>
    </row>
    <row r="48772" spans="22:22" x14ac:dyDescent="0.35">
      <c r="V48772" s="17"/>
    </row>
    <row r="48773" spans="22:22" x14ac:dyDescent="0.35">
      <c r="V48773" s="17"/>
    </row>
    <row r="48774" spans="22:22" x14ac:dyDescent="0.35">
      <c r="V48774" s="17"/>
    </row>
    <row r="48775" spans="22:22" x14ac:dyDescent="0.35">
      <c r="V48775" s="17"/>
    </row>
    <row r="48776" spans="22:22" x14ac:dyDescent="0.35">
      <c r="V48776" s="17"/>
    </row>
    <row r="48777" spans="22:22" x14ac:dyDescent="0.35">
      <c r="V48777" s="17"/>
    </row>
    <row r="48778" spans="22:22" x14ac:dyDescent="0.35">
      <c r="V48778" s="17"/>
    </row>
    <row r="48779" spans="22:22" x14ac:dyDescent="0.35">
      <c r="V48779" s="17"/>
    </row>
    <row r="48780" spans="22:22" x14ac:dyDescent="0.35">
      <c r="V48780" s="17"/>
    </row>
    <row r="48781" spans="22:22" x14ac:dyDescent="0.35">
      <c r="V48781" s="17"/>
    </row>
    <row r="48782" spans="22:22" x14ac:dyDescent="0.35">
      <c r="V48782" s="17"/>
    </row>
    <row r="48783" spans="22:22" x14ac:dyDescent="0.35">
      <c r="V48783" s="17"/>
    </row>
    <row r="48784" spans="22:22" x14ac:dyDescent="0.35">
      <c r="V48784" s="17"/>
    </row>
    <row r="48785" spans="22:22" x14ac:dyDescent="0.35">
      <c r="V48785" s="17"/>
    </row>
    <row r="48786" spans="22:22" x14ac:dyDescent="0.35">
      <c r="V48786" s="17"/>
    </row>
    <row r="48787" spans="22:22" x14ac:dyDescent="0.35">
      <c r="V48787" s="17"/>
    </row>
    <row r="48788" spans="22:22" x14ac:dyDescent="0.35">
      <c r="V48788" s="17"/>
    </row>
    <row r="48789" spans="22:22" x14ac:dyDescent="0.35">
      <c r="V48789" s="17"/>
    </row>
    <row r="48790" spans="22:22" x14ac:dyDescent="0.35">
      <c r="V48790" s="17"/>
    </row>
    <row r="48791" spans="22:22" x14ac:dyDescent="0.35">
      <c r="V48791" s="17"/>
    </row>
    <row r="48792" spans="22:22" x14ac:dyDescent="0.35">
      <c r="V48792" s="17"/>
    </row>
    <row r="48793" spans="22:22" x14ac:dyDescent="0.35">
      <c r="V48793" s="17"/>
    </row>
    <row r="48794" spans="22:22" x14ac:dyDescent="0.35">
      <c r="V48794" s="17"/>
    </row>
    <row r="48795" spans="22:22" x14ac:dyDescent="0.35">
      <c r="V48795" s="17"/>
    </row>
    <row r="48796" spans="22:22" x14ac:dyDescent="0.35">
      <c r="V48796" s="17"/>
    </row>
    <row r="48797" spans="22:22" x14ac:dyDescent="0.35">
      <c r="V48797" s="17"/>
    </row>
    <row r="48798" spans="22:22" x14ac:dyDescent="0.35">
      <c r="V48798" s="17"/>
    </row>
    <row r="48799" spans="22:22" x14ac:dyDescent="0.35">
      <c r="V48799" s="17"/>
    </row>
    <row r="48800" spans="22:22" x14ac:dyDescent="0.35">
      <c r="V48800" s="17"/>
    </row>
    <row r="48801" spans="22:22" x14ac:dyDescent="0.35">
      <c r="V48801" s="17"/>
    </row>
    <row r="48802" spans="22:22" x14ac:dyDescent="0.35">
      <c r="V48802" s="17"/>
    </row>
    <row r="48803" spans="22:22" x14ac:dyDescent="0.35">
      <c r="V48803" s="17"/>
    </row>
    <row r="48804" spans="22:22" x14ac:dyDescent="0.35">
      <c r="V48804" s="17"/>
    </row>
    <row r="48805" spans="22:22" x14ac:dyDescent="0.35">
      <c r="V48805" s="17"/>
    </row>
    <row r="48806" spans="22:22" x14ac:dyDescent="0.35">
      <c r="V48806" s="17"/>
    </row>
    <row r="48807" spans="22:22" x14ac:dyDescent="0.35">
      <c r="V48807" s="17"/>
    </row>
    <row r="48808" spans="22:22" x14ac:dyDescent="0.35">
      <c r="V48808" s="17"/>
    </row>
    <row r="48809" spans="22:22" x14ac:dyDescent="0.35">
      <c r="V48809" s="17"/>
    </row>
    <row r="48810" spans="22:22" x14ac:dyDescent="0.35">
      <c r="V48810" s="17"/>
    </row>
    <row r="48811" spans="22:22" x14ac:dyDescent="0.35">
      <c r="V48811" s="17"/>
    </row>
    <row r="48812" spans="22:22" x14ac:dyDescent="0.35">
      <c r="V48812" s="17"/>
    </row>
    <row r="48813" spans="22:22" x14ac:dyDescent="0.35">
      <c r="V48813" s="17"/>
    </row>
    <row r="48814" spans="22:22" x14ac:dyDescent="0.35">
      <c r="V48814" s="17"/>
    </row>
    <row r="48815" spans="22:22" x14ac:dyDescent="0.35">
      <c r="V48815" s="17"/>
    </row>
    <row r="48816" spans="22:22" x14ac:dyDescent="0.35">
      <c r="V48816" s="17"/>
    </row>
    <row r="48817" spans="22:22" x14ac:dyDescent="0.35">
      <c r="V48817" s="17"/>
    </row>
    <row r="48818" spans="22:22" x14ac:dyDescent="0.35">
      <c r="V48818" s="17"/>
    </row>
    <row r="48819" spans="22:22" x14ac:dyDescent="0.35">
      <c r="V48819" s="17"/>
    </row>
    <row r="48820" spans="22:22" x14ac:dyDescent="0.35">
      <c r="V48820" s="17"/>
    </row>
    <row r="48821" spans="22:22" x14ac:dyDescent="0.35">
      <c r="V48821" s="17"/>
    </row>
    <row r="48822" spans="22:22" x14ac:dyDescent="0.35">
      <c r="V48822" s="17"/>
    </row>
    <row r="48823" spans="22:22" x14ac:dyDescent="0.35">
      <c r="V48823" s="17"/>
    </row>
    <row r="48824" spans="22:22" x14ac:dyDescent="0.35">
      <c r="V48824" s="17"/>
    </row>
    <row r="48825" spans="22:22" x14ac:dyDescent="0.35">
      <c r="V48825" s="17"/>
    </row>
    <row r="48826" spans="22:22" x14ac:dyDescent="0.35">
      <c r="V48826" s="17"/>
    </row>
    <row r="48827" spans="22:22" x14ac:dyDescent="0.35">
      <c r="V48827" s="17"/>
    </row>
    <row r="48828" spans="22:22" x14ac:dyDescent="0.35">
      <c r="V48828" s="17"/>
    </row>
    <row r="48829" spans="22:22" x14ac:dyDescent="0.35">
      <c r="V48829" s="17"/>
    </row>
    <row r="48830" spans="22:22" x14ac:dyDescent="0.35">
      <c r="V48830" s="17"/>
    </row>
    <row r="48831" spans="22:22" x14ac:dyDescent="0.35">
      <c r="V48831" s="17"/>
    </row>
    <row r="48832" spans="22:22" x14ac:dyDescent="0.35">
      <c r="V48832" s="17"/>
    </row>
    <row r="48833" spans="22:22" x14ac:dyDescent="0.35">
      <c r="V48833" s="17"/>
    </row>
    <row r="48834" spans="22:22" x14ac:dyDescent="0.35">
      <c r="V48834" s="17"/>
    </row>
    <row r="48835" spans="22:22" x14ac:dyDescent="0.35">
      <c r="V48835" s="17"/>
    </row>
    <row r="48836" spans="22:22" x14ac:dyDescent="0.35">
      <c r="V48836" s="17"/>
    </row>
    <row r="48837" spans="22:22" x14ac:dyDescent="0.35">
      <c r="V48837" s="17"/>
    </row>
    <row r="48838" spans="22:22" x14ac:dyDescent="0.35">
      <c r="V48838" s="17"/>
    </row>
    <row r="48839" spans="22:22" x14ac:dyDescent="0.35">
      <c r="V48839" s="17"/>
    </row>
    <row r="48840" spans="22:22" x14ac:dyDescent="0.35">
      <c r="V48840" s="17"/>
    </row>
    <row r="48841" spans="22:22" x14ac:dyDescent="0.35">
      <c r="V48841" s="17"/>
    </row>
    <row r="48842" spans="22:22" x14ac:dyDescent="0.35">
      <c r="V48842" s="17"/>
    </row>
    <row r="48843" spans="22:22" x14ac:dyDescent="0.35">
      <c r="V48843" s="17"/>
    </row>
    <row r="48844" spans="22:22" x14ac:dyDescent="0.35">
      <c r="V48844" s="17"/>
    </row>
    <row r="48845" spans="22:22" x14ac:dyDescent="0.35">
      <c r="V48845" s="17"/>
    </row>
    <row r="48846" spans="22:22" x14ac:dyDescent="0.35">
      <c r="V48846" s="17"/>
    </row>
    <row r="48847" spans="22:22" x14ac:dyDescent="0.35">
      <c r="V48847" s="17"/>
    </row>
    <row r="48848" spans="22:22" x14ac:dyDescent="0.35">
      <c r="V48848" s="17"/>
    </row>
    <row r="48849" spans="22:22" x14ac:dyDescent="0.35">
      <c r="V48849" s="17"/>
    </row>
    <row r="48850" spans="22:22" x14ac:dyDescent="0.35">
      <c r="V48850" s="17"/>
    </row>
    <row r="48851" spans="22:22" x14ac:dyDescent="0.35">
      <c r="V48851" s="17"/>
    </row>
    <row r="48852" spans="22:22" x14ac:dyDescent="0.35">
      <c r="V48852" s="17"/>
    </row>
    <row r="48853" spans="22:22" x14ac:dyDescent="0.35">
      <c r="V48853" s="17"/>
    </row>
    <row r="48854" spans="22:22" x14ac:dyDescent="0.35">
      <c r="V48854" s="17"/>
    </row>
    <row r="48855" spans="22:22" x14ac:dyDescent="0.35">
      <c r="V48855" s="17"/>
    </row>
    <row r="48856" spans="22:22" x14ac:dyDescent="0.35">
      <c r="V48856" s="17"/>
    </row>
    <row r="48857" spans="22:22" x14ac:dyDescent="0.35">
      <c r="V48857" s="17"/>
    </row>
    <row r="48858" spans="22:22" x14ac:dyDescent="0.35">
      <c r="V48858" s="17"/>
    </row>
    <row r="48859" spans="22:22" x14ac:dyDescent="0.35">
      <c r="V48859" s="17"/>
    </row>
    <row r="48860" spans="22:22" x14ac:dyDescent="0.35">
      <c r="V48860" s="17"/>
    </row>
    <row r="48861" spans="22:22" x14ac:dyDescent="0.35">
      <c r="V48861" s="17"/>
    </row>
    <row r="48862" spans="22:22" x14ac:dyDescent="0.35">
      <c r="V48862" s="17"/>
    </row>
    <row r="48863" spans="22:22" x14ac:dyDescent="0.35">
      <c r="V48863" s="17"/>
    </row>
    <row r="48864" spans="22:22" x14ac:dyDescent="0.35">
      <c r="V48864" s="17"/>
    </row>
    <row r="48865" spans="22:22" x14ac:dyDescent="0.35">
      <c r="V48865" s="17"/>
    </row>
    <row r="48866" spans="22:22" x14ac:dyDescent="0.35">
      <c r="V48866" s="17"/>
    </row>
    <row r="48867" spans="22:22" x14ac:dyDescent="0.35">
      <c r="V48867" s="17"/>
    </row>
    <row r="48868" spans="22:22" x14ac:dyDescent="0.35">
      <c r="V48868" s="17"/>
    </row>
    <row r="48869" spans="22:22" x14ac:dyDescent="0.35">
      <c r="V48869" s="17"/>
    </row>
    <row r="48870" spans="22:22" x14ac:dyDescent="0.35">
      <c r="V48870" s="17"/>
    </row>
    <row r="48871" spans="22:22" x14ac:dyDescent="0.35">
      <c r="V48871" s="17"/>
    </row>
    <row r="48872" spans="22:22" x14ac:dyDescent="0.35">
      <c r="V48872" s="17"/>
    </row>
    <row r="48873" spans="22:22" x14ac:dyDescent="0.35">
      <c r="V48873" s="17"/>
    </row>
    <row r="48874" spans="22:22" x14ac:dyDescent="0.35">
      <c r="V48874" s="17"/>
    </row>
    <row r="48875" spans="22:22" x14ac:dyDescent="0.35">
      <c r="V48875" s="17"/>
    </row>
    <row r="48876" spans="22:22" x14ac:dyDescent="0.35">
      <c r="V48876" s="17"/>
    </row>
    <row r="48877" spans="22:22" x14ac:dyDescent="0.35">
      <c r="V48877" s="17"/>
    </row>
    <row r="48878" spans="22:22" x14ac:dyDescent="0.35">
      <c r="V48878" s="17"/>
    </row>
    <row r="48879" spans="22:22" x14ac:dyDescent="0.35">
      <c r="V48879" s="17"/>
    </row>
    <row r="48880" spans="22:22" x14ac:dyDescent="0.35">
      <c r="V48880" s="17"/>
    </row>
    <row r="48881" spans="22:22" x14ac:dyDescent="0.35">
      <c r="V48881" s="17"/>
    </row>
    <row r="48882" spans="22:22" x14ac:dyDescent="0.35">
      <c r="V48882" s="17"/>
    </row>
    <row r="48883" spans="22:22" x14ac:dyDescent="0.35">
      <c r="V48883" s="17"/>
    </row>
    <row r="48884" spans="22:22" x14ac:dyDescent="0.35">
      <c r="V48884" s="17"/>
    </row>
    <row r="48885" spans="22:22" x14ac:dyDescent="0.35">
      <c r="V48885" s="17"/>
    </row>
    <row r="48886" spans="22:22" x14ac:dyDescent="0.35">
      <c r="V48886" s="17"/>
    </row>
    <row r="48887" spans="22:22" x14ac:dyDescent="0.35">
      <c r="V48887" s="17"/>
    </row>
    <row r="48888" spans="22:22" x14ac:dyDescent="0.35">
      <c r="V48888" s="17"/>
    </row>
    <row r="48889" spans="22:22" x14ac:dyDescent="0.35">
      <c r="V48889" s="17"/>
    </row>
    <row r="48890" spans="22:22" x14ac:dyDescent="0.35">
      <c r="V48890" s="17"/>
    </row>
    <row r="48891" spans="22:22" x14ac:dyDescent="0.35">
      <c r="V48891" s="17"/>
    </row>
    <row r="48892" spans="22:22" x14ac:dyDescent="0.35">
      <c r="V48892" s="17"/>
    </row>
    <row r="48893" spans="22:22" x14ac:dyDescent="0.35">
      <c r="V48893" s="17"/>
    </row>
    <row r="48894" spans="22:22" x14ac:dyDescent="0.35">
      <c r="V48894" s="17"/>
    </row>
    <row r="48895" spans="22:22" x14ac:dyDescent="0.35">
      <c r="V48895" s="17"/>
    </row>
    <row r="48896" spans="22:22" x14ac:dyDescent="0.35">
      <c r="V48896" s="17"/>
    </row>
    <row r="48897" spans="22:22" x14ac:dyDescent="0.35">
      <c r="V48897" s="17"/>
    </row>
    <row r="48898" spans="22:22" x14ac:dyDescent="0.35">
      <c r="V48898" s="17"/>
    </row>
    <row r="48899" spans="22:22" x14ac:dyDescent="0.35">
      <c r="V48899" s="17"/>
    </row>
    <row r="48900" spans="22:22" x14ac:dyDescent="0.35">
      <c r="V48900" s="17"/>
    </row>
    <row r="48901" spans="22:22" x14ac:dyDescent="0.35">
      <c r="V48901" s="17"/>
    </row>
    <row r="48902" spans="22:22" x14ac:dyDescent="0.35">
      <c r="V48902" s="17"/>
    </row>
    <row r="48903" spans="22:22" x14ac:dyDescent="0.35">
      <c r="V48903" s="17"/>
    </row>
    <row r="48904" spans="22:22" x14ac:dyDescent="0.35">
      <c r="V48904" s="17"/>
    </row>
    <row r="48905" spans="22:22" x14ac:dyDescent="0.35">
      <c r="V48905" s="17"/>
    </row>
    <row r="48906" spans="22:22" x14ac:dyDescent="0.35">
      <c r="V48906" s="17"/>
    </row>
    <row r="48907" spans="22:22" x14ac:dyDescent="0.35">
      <c r="V48907" s="17"/>
    </row>
    <row r="48908" spans="22:22" x14ac:dyDescent="0.35">
      <c r="V48908" s="17"/>
    </row>
    <row r="48909" spans="22:22" x14ac:dyDescent="0.35">
      <c r="V48909" s="17"/>
    </row>
    <row r="48910" spans="22:22" x14ac:dyDescent="0.35">
      <c r="V48910" s="17"/>
    </row>
    <row r="48911" spans="22:22" x14ac:dyDescent="0.35">
      <c r="V48911" s="17"/>
    </row>
    <row r="48912" spans="22:22" x14ac:dyDescent="0.35">
      <c r="V48912" s="17"/>
    </row>
    <row r="48913" spans="22:22" x14ac:dyDescent="0.35">
      <c r="V48913" s="17"/>
    </row>
    <row r="48914" spans="22:22" x14ac:dyDescent="0.35">
      <c r="V48914" s="17"/>
    </row>
    <row r="48915" spans="22:22" x14ac:dyDescent="0.35">
      <c r="V48915" s="17"/>
    </row>
    <row r="48916" spans="22:22" x14ac:dyDescent="0.35">
      <c r="V48916" s="17"/>
    </row>
    <row r="48917" spans="22:22" x14ac:dyDescent="0.35">
      <c r="V48917" s="17"/>
    </row>
    <row r="48918" spans="22:22" x14ac:dyDescent="0.35">
      <c r="V48918" s="17"/>
    </row>
    <row r="48919" spans="22:22" x14ac:dyDescent="0.35">
      <c r="V48919" s="17"/>
    </row>
    <row r="48920" spans="22:22" x14ac:dyDescent="0.35">
      <c r="V48920" s="17"/>
    </row>
    <row r="48921" spans="22:22" x14ac:dyDescent="0.35">
      <c r="V48921" s="17"/>
    </row>
    <row r="48922" spans="22:22" x14ac:dyDescent="0.35">
      <c r="V48922" s="17"/>
    </row>
    <row r="48923" spans="22:22" x14ac:dyDescent="0.35">
      <c r="V48923" s="17"/>
    </row>
    <row r="48924" spans="22:22" x14ac:dyDescent="0.35">
      <c r="V48924" s="17"/>
    </row>
    <row r="48925" spans="22:22" x14ac:dyDescent="0.35">
      <c r="V48925" s="17"/>
    </row>
    <row r="48926" spans="22:22" x14ac:dyDescent="0.35">
      <c r="V48926" s="17"/>
    </row>
    <row r="48927" spans="22:22" x14ac:dyDescent="0.35">
      <c r="V48927" s="17"/>
    </row>
    <row r="48928" spans="22:22" x14ac:dyDescent="0.35">
      <c r="V48928" s="17"/>
    </row>
    <row r="48929" spans="22:22" x14ac:dyDescent="0.35">
      <c r="V48929" s="17"/>
    </row>
    <row r="48930" spans="22:22" x14ac:dyDescent="0.35">
      <c r="V48930" s="17"/>
    </row>
    <row r="48931" spans="22:22" x14ac:dyDescent="0.35">
      <c r="V48931" s="17"/>
    </row>
    <row r="48932" spans="22:22" x14ac:dyDescent="0.35">
      <c r="V48932" s="17"/>
    </row>
    <row r="48933" spans="22:22" x14ac:dyDescent="0.35">
      <c r="V48933" s="17"/>
    </row>
    <row r="48934" spans="22:22" x14ac:dyDescent="0.35">
      <c r="V48934" s="17"/>
    </row>
    <row r="48935" spans="22:22" x14ac:dyDescent="0.35">
      <c r="V48935" s="17"/>
    </row>
    <row r="48936" spans="22:22" x14ac:dyDescent="0.35">
      <c r="V48936" s="17"/>
    </row>
    <row r="48937" spans="22:22" x14ac:dyDescent="0.35">
      <c r="V48937" s="17"/>
    </row>
    <row r="48938" spans="22:22" x14ac:dyDescent="0.35">
      <c r="V48938" s="17"/>
    </row>
    <row r="48939" spans="22:22" x14ac:dyDescent="0.35">
      <c r="V48939" s="17"/>
    </row>
    <row r="48940" spans="22:22" x14ac:dyDescent="0.35">
      <c r="V48940" s="17"/>
    </row>
    <row r="48941" spans="22:22" x14ac:dyDescent="0.35">
      <c r="V48941" s="17"/>
    </row>
    <row r="48942" spans="22:22" x14ac:dyDescent="0.35">
      <c r="V48942" s="17"/>
    </row>
    <row r="48943" spans="22:22" x14ac:dyDescent="0.35">
      <c r="V48943" s="17"/>
    </row>
    <row r="48944" spans="22:22" x14ac:dyDescent="0.35">
      <c r="V48944" s="17"/>
    </row>
    <row r="48945" spans="22:22" x14ac:dyDescent="0.35">
      <c r="V48945" s="17"/>
    </row>
    <row r="48946" spans="22:22" x14ac:dyDescent="0.35">
      <c r="V48946" s="17"/>
    </row>
    <row r="48947" spans="22:22" x14ac:dyDescent="0.35">
      <c r="V48947" s="17"/>
    </row>
    <row r="48948" spans="22:22" x14ac:dyDescent="0.35">
      <c r="V48948" s="17"/>
    </row>
    <row r="48949" spans="22:22" x14ac:dyDescent="0.35">
      <c r="V48949" s="17"/>
    </row>
    <row r="48950" spans="22:22" x14ac:dyDescent="0.35">
      <c r="V48950" s="17"/>
    </row>
    <row r="48951" spans="22:22" x14ac:dyDescent="0.35">
      <c r="V48951" s="17"/>
    </row>
    <row r="48952" spans="22:22" x14ac:dyDescent="0.35">
      <c r="V48952" s="17"/>
    </row>
    <row r="48953" spans="22:22" x14ac:dyDescent="0.35">
      <c r="V48953" s="17"/>
    </row>
    <row r="48954" spans="22:22" x14ac:dyDescent="0.35">
      <c r="V48954" s="17"/>
    </row>
    <row r="48955" spans="22:22" x14ac:dyDescent="0.35">
      <c r="V48955" s="17"/>
    </row>
    <row r="48956" spans="22:22" x14ac:dyDescent="0.35">
      <c r="V48956" s="17"/>
    </row>
    <row r="48957" spans="22:22" x14ac:dyDescent="0.35">
      <c r="V48957" s="17"/>
    </row>
    <row r="48958" spans="22:22" x14ac:dyDescent="0.35">
      <c r="V48958" s="17"/>
    </row>
    <row r="48959" spans="22:22" x14ac:dyDescent="0.35">
      <c r="V48959" s="17"/>
    </row>
    <row r="48960" spans="22:22" x14ac:dyDescent="0.35">
      <c r="V48960" s="17"/>
    </row>
    <row r="48961" spans="22:22" x14ac:dyDescent="0.35">
      <c r="V48961" s="17"/>
    </row>
    <row r="48962" spans="22:22" x14ac:dyDescent="0.35">
      <c r="V48962" s="17"/>
    </row>
    <row r="48963" spans="22:22" x14ac:dyDescent="0.35">
      <c r="V48963" s="17"/>
    </row>
    <row r="48964" spans="22:22" x14ac:dyDescent="0.35">
      <c r="V48964" s="17"/>
    </row>
    <row r="48965" spans="22:22" x14ac:dyDescent="0.35">
      <c r="V48965" s="17"/>
    </row>
    <row r="48966" spans="22:22" x14ac:dyDescent="0.35">
      <c r="V48966" s="17"/>
    </row>
    <row r="48967" spans="22:22" x14ac:dyDescent="0.35">
      <c r="V48967" s="17"/>
    </row>
    <row r="48968" spans="22:22" x14ac:dyDescent="0.35">
      <c r="V48968" s="17"/>
    </row>
    <row r="48969" spans="22:22" x14ac:dyDescent="0.35">
      <c r="V48969" s="17"/>
    </row>
    <row r="48970" spans="22:22" x14ac:dyDescent="0.35">
      <c r="V48970" s="17"/>
    </row>
    <row r="48971" spans="22:22" x14ac:dyDescent="0.35">
      <c r="V48971" s="17"/>
    </row>
    <row r="48972" spans="22:22" x14ac:dyDescent="0.35">
      <c r="V48972" s="17"/>
    </row>
    <row r="48973" spans="22:22" x14ac:dyDescent="0.35">
      <c r="V48973" s="17"/>
    </row>
    <row r="48974" spans="22:22" x14ac:dyDescent="0.35">
      <c r="V48974" s="17"/>
    </row>
    <row r="48975" spans="22:22" x14ac:dyDescent="0.35">
      <c r="V48975" s="17"/>
    </row>
    <row r="48976" spans="22:22" x14ac:dyDescent="0.35">
      <c r="V48976" s="17"/>
    </row>
    <row r="48977" spans="22:22" x14ac:dyDescent="0.35">
      <c r="V48977" s="17"/>
    </row>
    <row r="48978" spans="22:22" x14ac:dyDescent="0.35">
      <c r="V48978" s="17"/>
    </row>
    <row r="48979" spans="22:22" x14ac:dyDescent="0.35">
      <c r="V48979" s="17"/>
    </row>
    <row r="48980" spans="22:22" x14ac:dyDescent="0.35">
      <c r="V48980" s="17"/>
    </row>
    <row r="48981" spans="22:22" x14ac:dyDescent="0.35">
      <c r="V48981" s="17"/>
    </row>
    <row r="48982" spans="22:22" x14ac:dyDescent="0.35">
      <c r="V48982" s="17"/>
    </row>
    <row r="48983" spans="22:22" x14ac:dyDescent="0.35">
      <c r="V48983" s="17"/>
    </row>
    <row r="48984" spans="22:22" x14ac:dyDescent="0.35">
      <c r="V48984" s="17"/>
    </row>
    <row r="48985" spans="22:22" x14ac:dyDescent="0.35">
      <c r="V48985" s="17"/>
    </row>
    <row r="48986" spans="22:22" x14ac:dyDescent="0.35">
      <c r="V48986" s="17"/>
    </row>
    <row r="48987" spans="22:22" x14ac:dyDescent="0.35">
      <c r="V48987" s="17"/>
    </row>
    <row r="48988" spans="22:22" x14ac:dyDescent="0.35">
      <c r="V48988" s="17"/>
    </row>
    <row r="48989" spans="22:22" x14ac:dyDescent="0.35">
      <c r="V48989" s="17"/>
    </row>
    <row r="48990" spans="22:22" x14ac:dyDescent="0.35">
      <c r="V48990" s="17"/>
    </row>
    <row r="48991" spans="22:22" x14ac:dyDescent="0.35">
      <c r="V48991" s="17"/>
    </row>
    <row r="48992" spans="22:22" x14ac:dyDescent="0.35">
      <c r="V48992" s="17"/>
    </row>
    <row r="48993" spans="22:22" x14ac:dyDescent="0.35">
      <c r="V48993" s="17"/>
    </row>
    <row r="48994" spans="22:22" x14ac:dyDescent="0.35">
      <c r="V48994" s="17"/>
    </row>
    <row r="48995" spans="22:22" x14ac:dyDescent="0.35">
      <c r="V48995" s="17"/>
    </row>
    <row r="48996" spans="22:22" x14ac:dyDescent="0.35">
      <c r="V48996" s="17"/>
    </row>
    <row r="48997" spans="22:22" x14ac:dyDescent="0.35">
      <c r="V48997" s="17"/>
    </row>
    <row r="48998" spans="22:22" x14ac:dyDescent="0.35">
      <c r="V48998" s="17"/>
    </row>
    <row r="48999" spans="22:22" x14ac:dyDescent="0.35">
      <c r="V48999" s="17"/>
    </row>
    <row r="49000" spans="22:22" x14ac:dyDescent="0.35">
      <c r="V49000" s="17"/>
    </row>
    <row r="49001" spans="22:22" x14ac:dyDescent="0.35">
      <c r="V49001" s="17"/>
    </row>
    <row r="49002" spans="22:22" x14ac:dyDescent="0.35">
      <c r="V49002" s="17"/>
    </row>
    <row r="49003" spans="22:22" x14ac:dyDescent="0.35">
      <c r="V49003" s="17"/>
    </row>
    <row r="49004" spans="22:22" x14ac:dyDescent="0.35">
      <c r="V49004" s="17"/>
    </row>
    <row r="49005" spans="22:22" x14ac:dyDescent="0.35">
      <c r="V49005" s="17"/>
    </row>
    <row r="49006" spans="22:22" x14ac:dyDescent="0.35">
      <c r="V49006" s="17"/>
    </row>
    <row r="49007" spans="22:22" x14ac:dyDescent="0.35">
      <c r="V49007" s="17"/>
    </row>
    <row r="49008" spans="22:22" x14ac:dyDescent="0.35">
      <c r="V49008" s="17"/>
    </row>
    <row r="49009" spans="22:22" x14ac:dyDescent="0.35">
      <c r="V49009" s="17"/>
    </row>
    <row r="49010" spans="22:22" x14ac:dyDescent="0.35">
      <c r="V49010" s="17"/>
    </row>
    <row r="49011" spans="22:22" x14ac:dyDescent="0.35">
      <c r="V49011" s="17"/>
    </row>
    <row r="49012" spans="22:22" x14ac:dyDescent="0.35">
      <c r="V49012" s="17"/>
    </row>
    <row r="49013" spans="22:22" x14ac:dyDescent="0.35">
      <c r="V49013" s="17"/>
    </row>
    <row r="49014" spans="22:22" x14ac:dyDescent="0.35">
      <c r="V49014" s="17"/>
    </row>
    <row r="49015" spans="22:22" x14ac:dyDescent="0.35">
      <c r="V49015" s="17"/>
    </row>
    <row r="49016" spans="22:22" x14ac:dyDescent="0.35">
      <c r="V49016" s="17"/>
    </row>
    <row r="49017" spans="22:22" x14ac:dyDescent="0.35">
      <c r="V49017" s="17"/>
    </row>
    <row r="49018" spans="22:22" x14ac:dyDescent="0.35">
      <c r="V49018" s="17"/>
    </row>
    <row r="49019" spans="22:22" x14ac:dyDescent="0.35">
      <c r="V49019" s="17"/>
    </row>
    <row r="49020" spans="22:22" x14ac:dyDescent="0.35">
      <c r="V49020" s="17"/>
    </row>
    <row r="49021" spans="22:22" x14ac:dyDescent="0.35">
      <c r="V49021" s="17"/>
    </row>
    <row r="49022" spans="22:22" x14ac:dyDescent="0.35">
      <c r="V49022" s="17"/>
    </row>
    <row r="49023" spans="22:22" x14ac:dyDescent="0.35">
      <c r="V49023" s="17"/>
    </row>
    <row r="49024" spans="22:22" x14ac:dyDescent="0.35">
      <c r="V49024" s="17"/>
    </row>
    <row r="49025" spans="22:22" x14ac:dyDescent="0.35">
      <c r="V49025" s="17"/>
    </row>
    <row r="49026" spans="22:22" x14ac:dyDescent="0.35">
      <c r="V49026" s="17"/>
    </row>
    <row r="49027" spans="22:22" x14ac:dyDescent="0.35">
      <c r="V49027" s="17"/>
    </row>
    <row r="49028" spans="22:22" x14ac:dyDescent="0.35">
      <c r="V49028" s="17"/>
    </row>
    <row r="49029" spans="22:22" x14ac:dyDescent="0.35">
      <c r="V49029" s="17"/>
    </row>
    <row r="49030" spans="22:22" x14ac:dyDescent="0.35">
      <c r="V49030" s="17"/>
    </row>
    <row r="49031" spans="22:22" x14ac:dyDescent="0.35">
      <c r="V49031" s="17"/>
    </row>
    <row r="49032" spans="22:22" x14ac:dyDescent="0.35">
      <c r="V49032" s="17"/>
    </row>
    <row r="49033" spans="22:22" x14ac:dyDescent="0.35">
      <c r="V49033" s="17"/>
    </row>
    <row r="49034" spans="22:22" x14ac:dyDescent="0.35">
      <c r="V49034" s="17"/>
    </row>
    <row r="49035" spans="22:22" x14ac:dyDescent="0.35">
      <c r="V49035" s="17"/>
    </row>
    <row r="49036" spans="22:22" x14ac:dyDescent="0.35">
      <c r="V49036" s="17"/>
    </row>
    <row r="49037" spans="22:22" x14ac:dyDescent="0.35">
      <c r="V49037" s="17"/>
    </row>
    <row r="49038" spans="22:22" x14ac:dyDescent="0.35">
      <c r="V49038" s="17"/>
    </row>
    <row r="49039" spans="22:22" x14ac:dyDescent="0.35">
      <c r="V49039" s="17"/>
    </row>
    <row r="49040" spans="22:22" x14ac:dyDescent="0.35">
      <c r="V49040" s="17"/>
    </row>
    <row r="49041" spans="22:22" x14ac:dyDescent="0.35">
      <c r="V49041" s="17"/>
    </row>
    <row r="49042" spans="22:22" x14ac:dyDescent="0.35">
      <c r="V49042" s="17"/>
    </row>
    <row r="49043" spans="22:22" x14ac:dyDescent="0.35">
      <c r="V49043" s="17"/>
    </row>
    <row r="49044" spans="22:22" x14ac:dyDescent="0.35">
      <c r="V49044" s="17"/>
    </row>
    <row r="49045" spans="22:22" x14ac:dyDescent="0.35">
      <c r="V49045" s="17"/>
    </row>
    <row r="49046" spans="22:22" x14ac:dyDescent="0.35">
      <c r="V49046" s="17"/>
    </row>
    <row r="49047" spans="22:22" x14ac:dyDescent="0.35">
      <c r="V49047" s="17"/>
    </row>
    <row r="49048" spans="22:22" x14ac:dyDescent="0.35">
      <c r="V49048" s="17"/>
    </row>
    <row r="49049" spans="22:22" x14ac:dyDescent="0.35">
      <c r="V49049" s="17"/>
    </row>
    <row r="49050" spans="22:22" x14ac:dyDescent="0.35">
      <c r="V49050" s="17"/>
    </row>
    <row r="49051" spans="22:22" x14ac:dyDescent="0.35">
      <c r="V49051" s="17"/>
    </row>
    <row r="49052" spans="22:22" x14ac:dyDescent="0.35">
      <c r="V49052" s="17"/>
    </row>
    <row r="49053" spans="22:22" x14ac:dyDescent="0.35">
      <c r="V49053" s="17"/>
    </row>
    <row r="49054" spans="22:22" x14ac:dyDescent="0.35">
      <c r="V49054" s="17"/>
    </row>
    <row r="49055" spans="22:22" x14ac:dyDescent="0.35">
      <c r="V49055" s="17"/>
    </row>
    <row r="49056" spans="22:22" x14ac:dyDescent="0.35">
      <c r="V49056" s="17"/>
    </row>
    <row r="49057" spans="22:22" x14ac:dyDescent="0.35">
      <c r="V49057" s="17"/>
    </row>
    <row r="49058" spans="22:22" x14ac:dyDescent="0.35">
      <c r="V49058" s="17"/>
    </row>
    <row r="49059" spans="22:22" x14ac:dyDescent="0.35">
      <c r="V49059" s="17"/>
    </row>
    <row r="49060" spans="22:22" x14ac:dyDescent="0.35">
      <c r="V49060" s="17"/>
    </row>
    <row r="49061" spans="22:22" x14ac:dyDescent="0.35">
      <c r="V49061" s="17"/>
    </row>
    <row r="49062" spans="22:22" x14ac:dyDescent="0.35">
      <c r="V49062" s="17"/>
    </row>
    <row r="49063" spans="22:22" x14ac:dyDescent="0.35">
      <c r="V49063" s="17"/>
    </row>
    <row r="49064" spans="22:22" x14ac:dyDescent="0.35">
      <c r="V49064" s="17"/>
    </row>
    <row r="49065" spans="22:22" x14ac:dyDescent="0.35">
      <c r="V49065" s="17"/>
    </row>
    <row r="49066" spans="22:22" x14ac:dyDescent="0.35">
      <c r="V49066" s="17"/>
    </row>
    <row r="49067" spans="22:22" x14ac:dyDescent="0.35">
      <c r="V49067" s="17"/>
    </row>
    <row r="49068" spans="22:22" x14ac:dyDescent="0.35">
      <c r="V49068" s="17"/>
    </row>
    <row r="49069" spans="22:22" x14ac:dyDescent="0.35">
      <c r="V49069" s="17"/>
    </row>
    <row r="49070" spans="22:22" x14ac:dyDescent="0.35">
      <c r="V49070" s="17"/>
    </row>
    <row r="49071" spans="22:22" x14ac:dyDescent="0.35">
      <c r="V49071" s="17"/>
    </row>
    <row r="49072" spans="22:22" x14ac:dyDescent="0.35">
      <c r="V49072" s="17"/>
    </row>
    <row r="49073" spans="22:22" x14ac:dyDescent="0.35">
      <c r="V49073" s="17"/>
    </row>
    <row r="49074" spans="22:22" x14ac:dyDescent="0.35">
      <c r="V49074" s="17"/>
    </row>
    <row r="49075" spans="22:22" x14ac:dyDescent="0.35">
      <c r="V49075" s="17"/>
    </row>
    <row r="49076" spans="22:22" x14ac:dyDescent="0.35">
      <c r="V49076" s="17"/>
    </row>
    <row r="49077" spans="22:22" x14ac:dyDescent="0.35">
      <c r="V49077" s="17"/>
    </row>
    <row r="49078" spans="22:22" x14ac:dyDescent="0.35">
      <c r="V49078" s="17"/>
    </row>
    <row r="49079" spans="22:22" x14ac:dyDescent="0.35">
      <c r="V49079" s="17"/>
    </row>
    <row r="49080" spans="22:22" x14ac:dyDescent="0.35">
      <c r="V49080" s="17"/>
    </row>
    <row r="49081" spans="22:22" x14ac:dyDescent="0.35">
      <c r="V49081" s="17"/>
    </row>
    <row r="49082" spans="22:22" x14ac:dyDescent="0.35">
      <c r="V49082" s="17"/>
    </row>
    <row r="49083" spans="22:22" x14ac:dyDescent="0.35">
      <c r="V49083" s="17"/>
    </row>
    <row r="49084" spans="22:22" x14ac:dyDescent="0.35">
      <c r="V49084" s="17"/>
    </row>
    <row r="49085" spans="22:22" x14ac:dyDescent="0.35">
      <c r="V49085" s="17"/>
    </row>
    <row r="49086" spans="22:22" x14ac:dyDescent="0.35">
      <c r="V49086" s="17"/>
    </row>
    <row r="49087" spans="22:22" x14ac:dyDescent="0.35">
      <c r="V49087" s="17"/>
    </row>
    <row r="49088" spans="22:22" x14ac:dyDescent="0.35">
      <c r="V49088" s="17"/>
    </row>
    <row r="49089" spans="22:22" x14ac:dyDescent="0.35">
      <c r="V49089" s="17"/>
    </row>
    <row r="49090" spans="22:22" x14ac:dyDescent="0.35">
      <c r="V49090" s="17"/>
    </row>
    <row r="49091" spans="22:22" x14ac:dyDescent="0.35">
      <c r="V49091" s="17"/>
    </row>
    <row r="49092" spans="22:22" x14ac:dyDescent="0.35">
      <c r="V49092" s="17"/>
    </row>
    <row r="49093" spans="22:22" x14ac:dyDescent="0.35">
      <c r="V49093" s="17"/>
    </row>
    <row r="49094" spans="22:22" x14ac:dyDescent="0.35">
      <c r="V49094" s="17"/>
    </row>
    <row r="49095" spans="22:22" x14ac:dyDescent="0.35">
      <c r="V49095" s="17"/>
    </row>
    <row r="49096" spans="22:22" x14ac:dyDescent="0.35">
      <c r="V49096" s="17"/>
    </row>
    <row r="49097" spans="22:22" x14ac:dyDescent="0.35">
      <c r="V49097" s="17"/>
    </row>
    <row r="49098" spans="22:22" x14ac:dyDescent="0.35">
      <c r="V49098" s="17"/>
    </row>
    <row r="49099" spans="22:22" x14ac:dyDescent="0.35">
      <c r="V49099" s="17"/>
    </row>
    <row r="49100" spans="22:22" x14ac:dyDescent="0.35">
      <c r="V49100" s="17"/>
    </row>
    <row r="49101" spans="22:22" x14ac:dyDescent="0.35">
      <c r="V49101" s="17"/>
    </row>
    <row r="49102" spans="22:22" x14ac:dyDescent="0.35">
      <c r="V49102" s="17"/>
    </row>
    <row r="49103" spans="22:22" x14ac:dyDescent="0.35">
      <c r="V49103" s="17"/>
    </row>
    <row r="49104" spans="22:22" x14ac:dyDescent="0.35">
      <c r="V49104" s="17"/>
    </row>
    <row r="49105" spans="22:22" x14ac:dyDescent="0.35">
      <c r="V49105" s="17"/>
    </row>
    <row r="49106" spans="22:22" x14ac:dyDescent="0.35">
      <c r="V49106" s="17"/>
    </row>
    <row r="49107" spans="22:22" x14ac:dyDescent="0.35">
      <c r="V49107" s="17"/>
    </row>
    <row r="49108" spans="22:22" x14ac:dyDescent="0.35">
      <c r="V49108" s="17"/>
    </row>
    <row r="49109" spans="22:22" x14ac:dyDescent="0.35">
      <c r="V49109" s="17"/>
    </row>
    <row r="49110" spans="22:22" x14ac:dyDescent="0.35">
      <c r="V49110" s="17"/>
    </row>
    <row r="49111" spans="22:22" x14ac:dyDescent="0.35">
      <c r="V49111" s="17"/>
    </row>
    <row r="49112" spans="22:22" x14ac:dyDescent="0.35">
      <c r="V49112" s="17"/>
    </row>
    <row r="49113" spans="22:22" x14ac:dyDescent="0.35">
      <c r="V49113" s="17"/>
    </row>
    <row r="49114" spans="22:22" x14ac:dyDescent="0.35">
      <c r="V49114" s="17"/>
    </row>
    <row r="49115" spans="22:22" x14ac:dyDescent="0.35">
      <c r="V49115" s="17"/>
    </row>
    <row r="49116" spans="22:22" x14ac:dyDescent="0.35">
      <c r="V49116" s="17"/>
    </row>
    <row r="49117" spans="22:22" x14ac:dyDescent="0.35">
      <c r="V49117" s="17"/>
    </row>
    <row r="49118" spans="22:22" x14ac:dyDescent="0.35">
      <c r="V49118" s="17"/>
    </row>
    <row r="49119" spans="22:22" x14ac:dyDescent="0.35">
      <c r="V49119" s="17"/>
    </row>
    <row r="49120" spans="22:22" x14ac:dyDescent="0.35">
      <c r="V49120" s="17"/>
    </row>
    <row r="49121" spans="22:22" x14ac:dyDescent="0.35">
      <c r="V49121" s="17"/>
    </row>
    <row r="49122" spans="22:22" x14ac:dyDescent="0.35">
      <c r="V49122" s="17"/>
    </row>
    <row r="49123" spans="22:22" x14ac:dyDescent="0.35">
      <c r="V49123" s="17"/>
    </row>
    <row r="49124" spans="22:22" x14ac:dyDescent="0.35">
      <c r="V49124" s="17"/>
    </row>
    <row r="49125" spans="22:22" x14ac:dyDescent="0.35">
      <c r="V49125" s="17"/>
    </row>
    <row r="49126" spans="22:22" x14ac:dyDescent="0.35">
      <c r="V49126" s="17"/>
    </row>
    <row r="49127" spans="22:22" x14ac:dyDescent="0.35">
      <c r="V49127" s="17"/>
    </row>
    <row r="49128" spans="22:22" x14ac:dyDescent="0.35">
      <c r="V49128" s="17"/>
    </row>
    <row r="49129" spans="22:22" x14ac:dyDescent="0.35">
      <c r="V49129" s="17"/>
    </row>
    <row r="49130" spans="22:22" x14ac:dyDescent="0.35">
      <c r="V49130" s="17"/>
    </row>
    <row r="49131" spans="22:22" x14ac:dyDescent="0.35">
      <c r="V49131" s="17"/>
    </row>
    <row r="49132" spans="22:22" x14ac:dyDescent="0.35">
      <c r="V49132" s="17"/>
    </row>
    <row r="49133" spans="22:22" x14ac:dyDescent="0.35">
      <c r="V49133" s="17"/>
    </row>
    <row r="49134" spans="22:22" x14ac:dyDescent="0.35">
      <c r="V49134" s="17"/>
    </row>
    <row r="49135" spans="22:22" x14ac:dyDescent="0.35">
      <c r="V49135" s="17"/>
    </row>
    <row r="49136" spans="22:22" x14ac:dyDescent="0.35">
      <c r="V49136" s="17"/>
    </row>
    <row r="49137" spans="22:22" x14ac:dyDescent="0.35">
      <c r="V49137" s="17"/>
    </row>
    <row r="49138" spans="22:22" x14ac:dyDescent="0.35">
      <c r="V49138" s="17"/>
    </row>
    <row r="49139" spans="22:22" x14ac:dyDescent="0.35">
      <c r="V49139" s="17"/>
    </row>
    <row r="49140" spans="22:22" x14ac:dyDescent="0.35">
      <c r="V49140" s="17"/>
    </row>
    <row r="49141" spans="22:22" x14ac:dyDescent="0.35">
      <c r="V49141" s="17"/>
    </row>
    <row r="49142" spans="22:22" x14ac:dyDescent="0.35">
      <c r="V49142" s="17"/>
    </row>
    <row r="49143" spans="22:22" x14ac:dyDescent="0.35">
      <c r="V49143" s="17"/>
    </row>
    <row r="49144" spans="22:22" x14ac:dyDescent="0.35">
      <c r="V49144" s="17"/>
    </row>
    <row r="49145" spans="22:22" x14ac:dyDescent="0.35">
      <c r="V49145" s="17"/>
    </row>
    <row r="49146" spans="22:22" x14ac:dyDescent="0.35">
      <c r="V49146" s="17"/>
    </row>
    <row r="49147" spans="22:22" x14ac:dyDescent="0.35">
      <c r="V49147" s="17"/>
    </row>
    <row r="49148" spans="22:22" x14ac:dyDescent="0.35">
      <c r="V49148" s="17"/>
    </row>
    <row r="49149" spans="22:22" x14ac:dyDescent="0.35">
      <c r="V49149" s="17"/>
    </row>
    <row r="49150" spans="22:22" x14ac:dyDescent="0.35">
      <c r="V49150" s="17"/>
    </row>
    <row r="49151" spans="22:22" x14ac:dyDescent="0.35">
      <c r="V49151" s="17"/>
    </row>
    <row r="49152" spans="22:22" x14ac:dyDescent="0.35">
      <c r="V49152" s="17"/>
    </row>
    <row r="49153" spans="22:22" x14ac:dyDescent="0.35">
      <c r="V49153" s="17"/>
    </row>
    <row r="49154" spans="22:22" x14ac:dyDescent="0.35">
      <c r="V49154" s="17"/>
    </row>
    <row r="49155" spans="22:22" x14ac:dyDescent="0.35">
      <c r="V49155" s="17"/>
    </row>
    <row r="49156" spans="22:22" x14ac:dyDescent="0.35">
      <c r="V49156" s="17"/>
    </row>
    <row r="49157" spans="22:22" x14ac:dyDescent="0.35">
      <c r="V49157" s="17"/>
    </row>
    <row r="49158" spans="22:22" x14ac:dyDescent="0.35">
      <c r="V49158" s="17"/>
    </row>
    <row r="49159" spans="22:22" x14ac:dyDescent="0.35">
      <c r="V49159" s="17"/>
    </row>
    <row r="49160" spans="22:22" x14ac:dyDescent="0.35">
      <c r="V49160" s="17"/>
    </row>
    <row r="49161" spans="22:22" x14ac:dyDescent="0.35">
      <c r="V49161" s="17"/>
    </row>
    <row r="49162" spans="22:22" x14ac:dyDescent="0.35">
      <c r="V49162" s="17"/>
    </row>
    <row r="49163" spans="22:22" x14ac:dyDescent="0.35">
      <c r="V49163" s="17"/>
    </row>
    <row r="49164" spans="22:22" x14ac:dyDescent="0.35">
      <c r="V49164" s="17"/>
    </row>
    <row r="49165" spans="22:22" x14ac:dyDescent="0.35">
      <c r="V49165" s="17"/>
    </row>
    <row r="49166" spans="22:22" x14ac:dyDescent="0.35">
      <c r="V49166" s="17"/>
    </row>
    <row r="49167" spans="22:22" x14ac:dyDescent="0.35">
      <c r="V49167" s="17"/>
    </row>
    <row r="49168" spans="22:22" x14ac:dyDescent="0.35">
      <c r="V49168" s="17"/>
    </row>
    <row r="49169" spans="22:22" x14ac:dyDescent="0.35">
      <c r="V49169" s="17"/>
    </row>
    <row r="49170" spans="22:22" x14ac:dyDescent="0.35">
      <c r="V49170" s="17"/>
    </row>
    <row r="49171" spans="22:22" x14ac:dyDescent="0.35">
      <c r="V49171" s="17"/>
    </row>
    <row r="49172" spans="22:22" x14ac:dyDescent="0.35">
      <c r="V49172" s="17"/>
    </row>
    <row r="49173" spans="22:22" x14ac:dyDescent="0.35">
      <c r="V49173" s="17"/>
    </row>
    <row r="49174" spans="22:22" x14ac:dyDescent="0.35">
      <c r="V49174" s="17"/>
    </row>
    <row r="49175" spans="22:22" x14ac:dyDescent="0.35">
      <c r="V49175" s="17"/>
    </row>
    <row r="49176" spans="22:22" x14ac:dyDescent="0.35">
      <c r="V49176" s="17"/>
    </row>
    <row r="49177" spans="22:22" x14ac:dyDescent="0.35">
      <c r="V49177" s="17"/>
    </row>
    <row r="49178" spans="22:22" x14ac:dyDescent="0.35">
      <c r="V49178" s="17"/>
    </row>
    <row r="49179" spans="22:22" x14ac:dyDescent="0.35">
      <c r="V49179" s="17"/>
    </row>
    <row r="49180" spans="22:22" x14ac:dyDescent="0.35">
      <c r="V49180" s="17"/>
    </row>
    <row r="49181" spans="22:22" x14ac:dyDescent="0.35">
      <c r="V49181" s="17"/>
    </row>
    <row r="49182" spans="22:22" x14ac:dyDescent="0.35">
      <c r="V49182" s="17"/>
    </row>
    <row r="49183" spans="22:22" x14ac:dyDescent="0.35">
      <c r="V49183" s="17"/>
    </row>
    <row r="49184" spans="22:22" x14ac:dyDescent="0.35">
      <c r="V49184" s="17"/>
    </row>
    <row r="49185" spans="22:22" x14ac:dyDescent="0.35">
      <c r="V49185" s="17"/>
    </row>
    <row r="49186" spans="22:22" x14ac:dyDescent="0.35">
      <c r="V49186" s="17"/>
    </row>
    <row r="49187" spans="22:22" x14ac:dyDescent="0.35">
      <c r="V49187" s="17"/>
    </row>
    <row r="49188" spans="22:22" x14ac:dyDescent="0.35">
      <c r="V49188" s="17"/>
    </row>
    <row r="49189" spans="22:22" x14ac:dyDescent="0.35">
      <c r="V49189" s="17"/>
    </row>
    <row r="49190" spans="22:22" x14ac:dyDescent="0.35">
      <c r="V49190" s="17"/>
    </row>
    <row r="49191" spans="22:22" x14ac:dyDescent="0.35">
      <c r="V49191" s="17"/>
    </row>
    <row r="49192" spans="22:22" x14ac:dyDescent="0.35">
      <c r="V49192" s="17"/>
    </row>
    <row r="49193" spans="22:22" x14ac:dyDescent="0.35">
      <c r="V49193" s="17"/>
    </row>
    <row r="49194" spans="22:22" x14ac:dyDescent="0.35">
      <c r="V49194" s="17"/>
    </row>
    <row r="49195" spans="22:22" x14ac:dyDescent="0.35">
      <c r="V49195" s="17"/>
    </row>
    <row r="49196" spans="22:22" x14ac:dyDescent="0.35">
      <c r="V49196" s="17"/>
    </row>
    <row r="49197" spans="22:22" x14ac:dyDescent="0.35">
      <c r="V49197" s="17"/>
    </row>
    <row r="49198" spans="22:22" x14ac:dyDescent="0.35">
      <c r="V49198" s="17"/>
    </row>
    <row r="49199" spans="22:22" x14ac:dyDescent="0.35">
      <c r="V49199" s="17"/>
    </row>
    <row r="49200" spans="22:22" x14ac:dyDescent="0.35">
      <c r="V49200" s="17"/>
    </row>
    <row r="49201" spans="22:22" x14ac:dyDescent="0.35">
      <c r="V49201" s="17"/>
    </row>
    <row r="49202" spans="22:22" x14ac:dyDescent="0.35">
      <c r="V49202" s="17"/>
    </row>
    <row r="49203" spans="22:22" x14ac:dyDescent="0.35">
      <c r="V49203" s="17"/>
    </row>
    <row r="49204" spans="22:22" x14ac:dyDescent="0.35">
      <c r="V49204" s="17"/>
    </row>
    <row r="49205" spans="22:22" x14ac:dyDescent="0.35">
      <c r="V49205" s="17"/>
    </row>
    <row r="49206" spans="22:22" x14ac:dyDescent="0.35">
      <c r="V49206" s="17"/>
    </row>
    <row r="49207" spans="22:22" x14ac:dyDescent="0.35">
      <c r="V49207" s="17"/>
    </row>
    <row r="49208" spans="22:22" x14ac:dyDescent="0.35">
      <c r="V49208" s="17"/>
    </row>
    <row r="49209" spans="22:22" x14ac:dyDescent="0.35">
      <c r="V49209" s="17"/>
    </row>
    <row r="49210" spans="22:22" x14ac:dyDescent="0.35">
      <c r="V49210" s="17"/>
    </row>
    <row r="49211" spans="22:22" x14ac:dyDescent="0.35">
      <c r="V49211" s="17"/>
    </row>
    <row r="49212" spans="22:22" x14ac:dyDescent="0.35">
      <c r="V49212" s="17"/>
    </row>
    <row r="49213" spans="22:22" x14ac:dyDescent="0.35">
      <c r="V49213" s="17"/>
    </row>
    <row r="49214" spans="22:22" x14ac:dyDescent="0.35">
      <c r="V49214" s="17"/>
    </row>
    <row r="49215" spans="22:22" x14ac:dyDescent="0.35">
      <c r="V49215" s="17"/>
    </row>
    <row r="49216" spans="22:22" x14ac:dyDescent="0.35">
      <c r="V49216" s="17"/>
    </row>
    <row r="49217" spans="22:22" x14ac:dyDescent="0.35">
      <c r="V49217" s="17"/>
    </row>
    <row r="49218" spans="22:22" x14ac:dyDescent="0.35">
      <c r="V49218" s="17"/>
    </row>
    <row r="49219" spans="22:22" x14ac:dyDescent="0.35">
      <c r="V49219" s="17"/>
    </row>
    <row r="49220" spans="22:22" x14ac:dyDescent="0.35">
      <c r="V49220" s="17"/>
    </row>
    <row r="49221" spans="22:22" x14ac:dyDescent="0.35">
      <c r="V49221" s="17"/>
    </row>
    <row r="49222" spans="22:22" x14ac:dyDescent="0.35">
      <c r="V49222" s="17"/>
    </row>
    <row r="49223" spans="22:22" x14ac:dyDescent="0.35">
      <c r="V49223" s="17"/>
    </row>
    <row r="49224" spans="22:22" x14ac:dyDescent="0.35">
      <c r="V49224" s="17"/>
    </row>
    <row r="49225" spans="22:22" x14ac:dyDescent="0.35">
      <c r="V49225" s="17"/>
    </row>
    <row r="49226" spans="22:22" x14ac:dyDescent="0.35">
      <c r="V49226" s="17"/>
    </row>
    <row r="49227" spans="22:22" x14ac:dyDescent="0.35">
      <c r="V49227" s="17"/>
    </row>
    <row r="49228" spans="22:22" x14ac:dyDescent="0.35">
      <c r="V49228" s="17"/>
    </row>
    <row r="49229" spans="22:22" x14ac:dyDescent="0.35">
      <c r="V49229" s="17"/>
    </row>
    <row r="49230" spans="22:22" x14ac:dyDescent="0.35">
      <c r="V49230" s="17"/>
    </row>
    <row r="49231" spans="22:22" x14ac:dyDescent="0.35">
      <c r="V49231" s="17"/>
    </row>
    <row r="49232" spans="22:22" x14ac:dyDescent="0.35">
      <c r="V49232" s="17"/>
    </row>
    <row r="49233" spans="22:22" x14ac:dyDescent="0.35">
      <c r="V49233" s="17"/>
    </row>
    <row r="49234" spans="22:22" x14ac:dyDescent="0.35">
      <c r="V49234" s="17"/>
    </row>
    <row r="49235" spans="22:22" x14ac:dyDescent="0.35">
      <c r="V49235" s="17"/>
    </row>
    <row r="49236" spans="22:22" x14ac:dyDescent="0.35">
      <c r="V49236" s="17"/>
    </row>
    <row r="49237" spans="22:22" x14ac:dyDescent="0.35">
      <c r="V49237" s="17"/>
    </row>
    <row r="49238" spans="22:22" x14ac:dyDescent="0.35">
      <c r="V49238" s="17"/>
    </row>
    <row r="49239" spans="22:22" x14ac:dyDescent="0.35">
      <c r="V49239" s="17"/>
    </row>
    <row r="49240" spans="22:22" x14ac:dyDescent="0.35">
      <c r="V49240" s="17"/>
    </row>
    <row r="49241" spans="22:22" x14ac:dyDescent="0.35">
      <c r="V49241" s="17"/>
    </row>
    <row r="49242" spans="22:22" x14ac:dyDescent="0.35">
      <c r="V49242" s="17"/>
    </row>
    <row r="49243" spans="22:22" x14ac:dyDescent="0.35">
      <c r="V49243" s="17"/>
    </row>
    <row r="49244" spans="22:22" x14ac:dyDescent="0.35">
      <c r="V49244" s="17"/>
    </row>
    <row r="49245" spans="22:22" x14ac:dyDescent="0.35">
      <c r="V49245" s="17"/>
    </row>
    <row r="49246" spans="22:22" x14ac:dyDescent="0.35">
      <c r="V49246" s="17"/>
    </row>
    <row r="49247" spans="22:22" x14ac:dyDescent="0.35">
      <c r="V49247" s="17"/>
    </row>
    <row r="49248" spans="22:22" x14ac:dyDescent="0.35">
      <c r="V49248" s="17"/>
    </row>
    <row r="49249" spans="22:22" x14ac:dyDescent="0.35">
      <c r="V49249" s="17"/>
    </row>
    <row r="49250" spans="22:22" x14ac:dyDescent="0.35">
      <c r="V49250" s="17"/>
    </row>
    <row r="49251" spans="22:22" x14ac:dyDescent="0.35">
      <c r="V49251" s="17"/>
    </row>
    <row r="49252" spans="22:22" x14ac:dyDescent="0.35">
      <c r="V49252" s="17"/>
    </row>
    <row r="49253" spans="22:22" x14ac:dyDescent="0.35">
      <c r="V49253" s="17"/>
    </row>
    <row r="49254" spans="22:22" x14ac:dyDescent="0.35">
      <c r="V49254" s="17"/>
    </row>
    <row r="49255" spans="22:22" x14ac:dyDescent="0.35">
      <c r="V49255" s="17"/>
    </row>
    <row r="49256" spans="22:22" x14ac:dyDescent="0.35">
      <c r="V49256" s="17"/>
    </row>
    <row r="49257" spans="22:22" x14ac:dyDescent="0.35">
      <c r="V49257" s="17"/>
    </row>
    <row r="49258" spans="22:22" x14ac:dyDescent="0.35">
      <c r="V49258" s="17"/>
    </row>
    <row r="49259" spans="22:22" x14ac:dyDescent="0.35">
      <c r="V49259" s="17"/>
    </row>
    <row r="49260" spans="22:22" x14ac:dyDescent="0.35">
      <c r="V49260" s="17"/>
    </row>
    <row r="49261" spans="22:22" x14ac:dyDescent="0.35">
      <c r="V49261" s="17"/>
    </row>
    <row r="49262" spans="22:22" x14ac:dyDescent="0.35">
      <c r="V49262" s="17"/>
    </row>
    <row r="49263" spans="22:22" x14ac:dyDescent="0.35">
      <c r="V49263" s="17"/>
    </row>
    <row r="49264" spans="22:22" x14ac:dyDescent="0.35">
      <c r="V49264" s="17"/>
    </row>
    <row r="49265" spans="22:22" x14ac:dyDescent="0.35">
      <c r="V49265" s="17"/>
    </row>
    <row r="49266" spans="22:22" x14ac:dyDescent="0.35">
      <c r="V49266" s="17"/>
    </row>
    <row r="49267" spans="22:22" x14ac:dyDescent="0.35">
      <c r="V49267" s="17"/>
    </row>
    <row r="49268" spans="22:22" x14ac:dyDescent="0.35">
      <c r="V49268" s="17"/>
    </row>
    <row r="49269" spans="22:22" x14ac:dyDescent="0.35">
      <c r="V49269" s="17"/>
    </row>
    <row r="49270" spans="22:22" x14ac:dyDescent="0.35">
      <c r="V49270" s="17"/>
    </row>
    <row r="49271" spans="22:22" x14ac:dyDescent="0.35">
      <c r="V49271" s="17"/>
    </row>
    <row r="49272" spans="22:22" x14ac:dyDescent="0.35">
      <c r="V49272" s="17"/>
    </row>
    <row r="49273" spans="22:22" x14ac:dyDescent="0.35">
      <c r="V49273" s="17"/>
    </row>
    <row r="49274" spans="22:22" x14ac:dyDescent="0.35">
      <c r="V49274" s="17"/>
    </row>
    <row r="49275" spans="22:22" x14ac:dyDescent="0.35">
      <c r="V49275" s="17"/>
    </row>
    <row r="49276" spans="22:22" x14ac:dyDescent="0.35">
      <c r="V49276" s="17"/>
    </row>
    <row r="49277" spans="22:22" x14ac:dyDescent="0.35">
      <c r="V49277" s="17"/>
    </row>
    <row r="49278" spans="22:22" x14ac:dyDescent="0.35">
      <c r="V49278" s="17"/>
    </row>
    <row r="49279" spans="22:22" x14ac:dyDescent="0.35">
      <c r="V49279" s="17"/>
    </row>
    <row r="49280" spans="22:22" x14ac:dyDescent="0.35">
      <c r="V49280" s="17"/>
    </row>
    <row r="49281" spans="22:22" x14ac:dyDescent="0.35">
      <c r="V49281" s="17"/>
    </row>
    <row r="49282" spans="22:22" x14ac:dyDescent="0.35">
      <c r="V49282" s="17"/>
    </row>
    <row r="49283" spans="22:22" x14ac:dyDescent="0.35">
      <c r="V49283" s="17"/>
    </row>
    <row r="49284" spans="22:22" x14ac:dyDescent="0.35">
      <c r="V49284" s="17"/>
    </row>
    <row r="49285" spans="22:22" x14ac:dyDescent="0.35">
      <c r="V49285" s="17"/>
    </row>
    <row r="49286" spans="22:22" x14ac:dyDescent="0.35">
      <c r="V49286" s="17"/>
    </row>
    <row r="49287" spans="22:22" x14ac:dyDescent="0.35">
      <c r="V49287" s="17"/>
    </row>
    <row r="49288" spans="22:22" x14ac:dyDescent="0.35">
      <c r="V49288" s="17"/>
    </row>
    <row r="49289" spans="22:22" x14ac:dyDescent="0.35">
      <c r="V49289" s="17"/>
    </row>
    <row r="49290" spans="22:22" x14ac:dyDescent="0.35">
      <c r="V49290" s="17"/>
    </row>
    <row r="49291" spans="22:22" x14ac:dyDescent="0.35">
      <c r="V49291" s="17"/>
    </row>
    <row r="49292" spans="22:22" x14ac:dyDescent="0.35">
      <c r="V49292" s="17"/>
    </row>
    <row r="49293" spans="22:22" x14ac:dyDescent="0.35">
      <c r="V49293" s="17"/>
    </row>
    <row r="49294" spans="22:22" x14ac:dyDescent="0.35">
      <c r="V49294" s="17"/>
    </row>
    <row r="49295" spans="22:22" x14ac:dyDescent="0.35">
      <c r="V49295" s="17"/>
    </row>
    <row r="49296" spans="22:22" x14ac:dyDescent="0.35">
      <c r="V49296" s="17"/>
    </row>
    <row r="49297" spans="22:22" x14ac:dyDescent="0.35">
      <c r="V49297" s="17"/>
    </row>
    <row r="49298" spans="22:22" x14ac:dyDescent="0.35">
      <c r="V49298" s="17"/>
    </row>
    <row r="49299" spans="22:22" x14ac:dyDescent="0.35">
      <c r="V49299" s="17"/>
    </row>
    <row r="49300" spans="22:22" x14ac:dyDescent="0.35">
      <c r="V49300" s="17"/>
    </row>
    <row r="49301" spans="22:22" x14ac:dyDescent="0.35">
      <c r="V49301" s="17"/>
    </row>
    <row r="49302" spans="22:22" x14ac:dyDescent="0.35">
      <c r="V49302" s="17"/>
    </row>
    <row r="49303" spans="22:22" x14ac:dyDescent="0.35">
      <c r="V49303" s="17"/>
    </row>
    <row r="49304" spans="22:22" x14ac:dyDescent="0.35">
      <c r="V49304" s="17"/>
    </row>
    <row r="49305" spans="22:22" x14ac:dyDescent="0.35">
      <c r="V49305" s="17"/>
    </row>
    <row r="49306" spans="22:22" x14ac:dyDescent="0.35">
      <c r="V49306" s="17"/>
    </row>
    <row r="49307" spans="22:22" x14ac:dyDescent="0.35">
      <c r="V49307" s="17"/>
    </row>
    <row r="49308" spans="22:22" x14ac:dyDescent="0.35">
      <c r="V49308" s="17"/>
    </row>
    <row r="49309" spans="22:22" x14ac:dyDescent="0.35">
      <c r="V49309" s="17"/>
    </row>
    <row r="49310" spans="22:22" x14ac:dyDescent="0.35">
      <c r="V49310" s="17"/>
    </row>
    <row r="49311" spans="22:22" x14ac:dyDescent="0.35">
      <c r="V49311" s="17"/>
    </row>
    <row r="49312" spans="22:22" x14ac:dyDescent="0.35">
      <c r="V49312" s="17"/>
    </row>
    <row r="49313" spans="22:22" x14ac:dyDescent="0.35">
      <c r="V49313" s="17"/>
    </row>
    <row r="49314" spans="22:22" x14ac:dyDescent="0.35">
      <c r="V49314" s="17"/>
    </row>
    <row r="49315" spans="22:22" x14ac:dyDescent="0.35">
      <c r="V49315" s="17"/>
    </row>
    <row r="49316" spans="22:22" x14ac:dyDescent="0.35">
      <c r="V49316" s="17"/>
    </row>
    <row r="49317" spans="22:22" x14ac:dyDescent="0.35">
      <c r="V49317" s="17"/>
    </row>
    <row r="49318" spans="22:22" x14ac:dyDescent="0.35">
      <c r="V49318" s="17"/>
    </row>
    <row r="49319" spans="22:22" x14ac:dyDescent="0.35">
      <c r="V49319" s="17"/>
    </row>
    <row r="49320" spans="22:22" x14ac:dyDescent="0.35">
      <c r="V49320" s="17"/>
    </row>
    <row r="49321" spans="22:22" x14ac:dyDescent="0.35">
      <c r="V49321" s="17"/>
    </row>
    <row r="49322" spans="22:22" x14ac:dyDescent="0.35">
      <c r="V49322" s="17"/>
    </row>
    <row r="49323" spans="22:22" x14ac:dyDescent="0.35">
      <c r="V49323" s="17"/>
    </row>
    <row r="49324" spans="22:22" x14ac:dyDescent="0.35">
      <c r="V49324" s="17"/>
    </row>
    <row r="49325" spans="22:22" x14ac:dyDescent="0.35">
      <c r="V49325" s="17"/>
    </row>
    <row r="49326" spans="22:22" x14ac:dyDescent="0.35">
      <c r="V49326" s="17"/>
    </row>
    <row r="49327" spans="22:22" x14ac:dyDescent="0.35">
      <c r="V49327" s="17"/>
    </row>
    <row r="49328" spans="22:22" x14ac:dyDescent="0.35">
      <c r="V49328" s="17"/>
    </row>
    <row r="49329" spans="22:22" x14ac:dyDescent="0.35">
      <c r="V49329" s="17"/>
    </row>
    <row r="49330" spans="22:22" x14ac:dyDescent="0.35">
      <c r="V49330" s="17"/>
    </row>
    <row r="49331" spans="22:22" x14ac:dyDescent="0.35">
      <c r="V49331" s="17"/>
    </row>
    <row r="49332" spans="22:22" x14ac:dyDescent="0.35">
      <c r="V49332" s="17"/>
    </row>
    <row r="49333" spans="22:22" x14ac:dyDescent="0.35">
      <c r="V49333" s="17"/>
    </row>
    <row r="49334" spans="22:22" x14ac:dyDescent="0.35">
      <c r="V49334" s="17"/>
    </row>
    <row r="49335" spans="22:22" x14ac:dyDescent="0.35">
      <c r="V49335" s="17"/>
    </row>
    <row r="49336" spans="22:22" x14ac:dyDescent="0.35">
      <c r="V49336" s="17"/>
    </row>
    <row r="49337" spans="22:22" x14ac:dyDescent="0.35">
      <c r="V49337" s="17"/>
    </row>
    <row r="49338" spans="22:22" x14ac:dyDescent="0.35">
      <c r="V49338" s="17"/>
    </row>
    <row r="49339" spans="22:22" x14ac:dyDescent="0.35">
      <c r="V49339" s="17"/>
    </row>
    <row r="49340" spans="22:22" x14ac:dyDescent="0.35">
      <c r="V49340" s="17"/>
    </row>
    <row r="49341" spans="22:22" x14ac:dyDescent="0.35">
      <c r="V49341" s="17"/>
    </row>
    <row r="49342" spans="22:22" x14ac:dyDescent="0.35">
      <c r="V49342" s="17"/>
    </row>
    <row r="49343" spans="22:22" x14ac:dyDescent="0.35">
      <c r="V49343" s="17"/>
    </row>
    <row r="49344" spans="22:22" x14ac:dyDescent="0.35">
      <c r="V49344" s="17"/>
    </row>
    <row r="49345" spans="22:22" x14ac:dyDescent="0.35">
      <c r="V49345" s="17"/>
    </row>
    <row r="49346" spans="22:22" x14ac:dyDescent="0.35">
      <c r="V49346" s="17"/>
    </row>
    <row r="49347" spans="22:22" x14ac:dyDescent="0.35">
      <c r="V49347" s="17"/>
    </row>
    <row r="49348" spans="22:22" x14ac:dyDescent="0.35">
      <c r="V49348" s="17"/>
    </row>
    <row r="49349" spans="22:22" x14ac:dyDescent="0.35">
      <c r="V49349" s="17"/>
    </row>
    <row r="49350" spans="22:22" x14ac:dyDescent="0.35">
      <c r="V49350" s="17"/>
    </row>
    <row r="49351" spans="22:22" x14ac:dyDescent="0.35">
      <c r="V49351" s="17"/>
    </row>
    <row r="49352" spans="22:22" x14ac:dyDescent="0.35">
      <c r="V49352" s="17"/>
    </row>
    <row r="49353" spans="22:22" x14ac:dyDescent="0.35">
      <c r="V49353" s="17"/>
    </row>
    <row r="49354" spans="22:22" x14ac:dyDescent="0.35">
      <c r="V49354" s="17"/>
    </row>
    <row r="49355" spans="22:22" x14ac:dyDescent="0.35">
      <c r="V49355" s="17"/>
    </row>
    <row r="49356" spans="22:22" x14ac:dyDescent="0.35">
      <c r="V49356" s="17"/>
    </row>
    <row r="49357" spans="22:22" x14ac:dyDescent="0.35">
      <c r="V49357" s="17"/>
    </row>
    <row r="49358" spans="22:22" x14ac:dyDescent="0.35">
      <c r="V49358" s="17"/>
    </row>
    <row r="49359" spans="22:22" x14ac:dyDescent="0.35">
      <c r="V49359" s="17"/>
    </row>
    <row r="49360" spans="22:22" x14ac:dyDescent="0.35">
      <c r="V49360" s="17"/>
    </row>
    <row r="49361" spans="22:22" x14ac:dyDescent="0.35">
      <c r="V49361" s="17"/>
    </row>
    <row r="49362" spans="22:22" x14ac:dyDescent="0.35">
      <c r="V49362" s="17"/>
    </row>
    <row r="49363" spans="22:22" x14ac:dyDescent="0.35">
      <c r="V49363" s="17"/>
    </row>
    <row r="49364" spans="22:22" x14ac:dyDescent="0.35">
      <c r="V49364" s="17"/>
    </row>
    <row r="49365" spans="22:22" x14ac:dyDescent="0.35">
      <c r="V49365" s="17"/>
    </row>
    <row r="49366" spans="22:22" x14ac:dyDescent="0.35">
      <c r="V49366" s="17"/>
    </row>
    <row r="49367" spans="22:22" x14ac:dyDescent="0.35">
      <c r="V49367" s="17"/>
    </row>
    <row r="49368" spans="22:22" x14ac:dyDescent="0.35">
      <c r="V49368" s="17"/>
    </row>
    <row r="49369" spans="22:22" x14ac:dyDescent="0.35">
      <c r="V49369" s="17"/>
    </row>
    <row r="49370" spans="22:22" x14ac:dyDescent="0.35">
      <c r="V49370" s="17"/>
    </row>
    <row r="49371" spans="22:22" x14ac:dyDescent="0.35">
      <c r="V49371" s="17"/>
    </row>
    <row r="49372" spans="22:22" x14ac:dyDescent="0.35">
      <c r="V49372" s="17"/>
    </row>
    <row r="49373" spans="22:22" x14ac:dyDescent="0.35">
      <c r="V49373" s="17"/>
    </row>
    <row r="49374" spans="22:22" x14ac:dyDescent="0.35">
      <c r="V49374" s="17"/>
    </row>
    <row r="49375" spans="22:22" x14ac:dyDescent="0.35">
      <c r="V49375" s="17"/>
    </row>
    <row r="49376" spans="22:22" x14ac:dyDescent="0.35">
      <c r="V49376" s="17"/>
    </row>
    <row r="49377" spans="22:22" x14ac:dyDescent="0.35">
      <c r="V49377" s="17"/>
    </row>
    <row r="49378" spans="22:22" x14ac:dyDescent="0.35">
      <c r="V49378" s="17"/>
    </row>
    <row r="49379" spans="22:22" x14ac:dyDescent="0.35">
      <c r="V49379" s="17"/>
    </row>
    <row r="49380" spans="22:22" x14ac:dyDescent="0.35">
      <c r="V49380" s="17"/>
    </row>
    <row r="49381" spans="22:22" x14ac:dyDescent="0.35">
      <c r="V49381" s="17"/>
    </row>
    <row r="49382" spans="22:22" x14ac:dyDescent="0.35">
      <c r="V49382" s="17"/>
    </row>
    <row r="49383" spans="22:22" x14ac:dyDescent="0.35">
      <c r="V49383" s="17"/>
    </row>
    <row r="49384" spans="22:22" x14ac:dyDescent="0.35">
      <c r="V49384" s="17"/>
    </row>
    <row r="49385" spans="22:22" x14ac:dyDescent="0.35">
      <c r="V49385" s="17"/>
    </row>
    <row r="49386" spans="22:22" x14ac:dyDescent="0.35">
      <c r="V49386" s="17"/>
    </row>
    <row r="49387" spans="22:22" x14ac:dyDescent="0.35">
      <c r="V49387" s="17"/>
    </row>
    <row r="49388" spans="22:22" x14ac:dyDescent="0.35">
      <c r="V49388" s="17"/>
    </row>
    <row r="49389" spans="22:22" x14ac:dyDescent="0.35">
      <c r="V49389" s="17"/>
    </row>
    <row r="49390" spans="22:22" x14ac:dyDescent="0.35">
      <c r="V49390" s="17"/>
    </row>
    <row r="49391" spans="22:22" x14ac:dyDescent="0.35">
      <c r="V49391" s="17"/>
    </row>
    <row r="49392" spans="22:22" x14ac:dyDescent="0.35">
      <c r="V49392" s="17"/>
    </row>
    <row r="49393" spans="22:22" x14ac:dyDescent="0.35">
      <c r="V49393" s="17"/>
    </row>
    <row r="49394" spans="22:22" x14ac:dyDescent="0.35">
      <c r="V49394" s="17"/>
    </row>
    <row r="49395" spans="22:22" x14ac:dyDescent="0.35">
      <c r="V49395" s="17"/>
    </row>
    <row r="49396" spans="22:22" x14ac:dyDescent="0.35">
      <c r="V49396" s="17"/>
    </row>
    <row r="49397" spans="22:22" x14ac:dyDescent="0.35">
      <c r="V49397" s="17"/>
    </row>
    <row r="49398" spans="22:22" x14ac:dyDescent="0.35">
      <c r="V49398" s="17"/>
    </row>
    <row r="49399" spans="22:22" x14ac:dyDescent="0.35">
      <c r="V49399" s="17"/>
    </row>
    <row r="49400" spans="22:22" x14ac:dyDescent="0.35">
      <c r="V49400" s="17"/>
    </row>
    <row r="49401" spans="22:22" x14ac:dyDescent="0.35">
      <c r="V49401" s="17"/>
    </row>
    <row r="49402" spans="22:22" x14ac:dyDescent="0.35">
      <c r="V49402" s="17"/>
    </row>
    <row r="49403" spans="22:22" x14ac:dyDescent="0.35">
      <c r="V49403" s="17"/>
    </row>
    <row r="49404" spans="22:22" x14ac:dyDescent="0.35">
      <c r="V49404" s="17"/>
    </row>
    <row r="49405" spans="22:22" x14ac:dyDescent="0.35">
      <c r="V49405" s="17"/>
    </row>
    <row r="49406" spans="22:22" x14ac:dyDescent="0.35">
      <c r="V49406" s="17"/>
    </row>
    <row r="49407" spans="22:22" x14ac:dyDescent="0.35">
      <c r="V49407" s="17"/>
    </row>
    <row r="49408" spans="22:22" x14ac:dyDescent="0.35">
      <c r="V49408" s="17"/>
    </row>
    <row r="49409" spans="22:22" x14ac:dyDescent="0.35">
      <c r="V49409" s="17"/>
    </row>
    <row r="49410" spans="22:22" x14ac:dyDescent="0.35">
      <c r="V49410" s="17"/>
    </row>
    <row r="49411" spans="22:22" x14ac:dyDescent="0.35">
      <c r="V49411" s="17"/>
    </row>
    <row r="49412" spans="22:22" x14ac:dyDescent="0.35">
      <c r="V49412" s="17"/>
    </row>
    <row r="49413" spans="22:22" x14ac:dyDescent="0.35">
      <c r="V49413" s="17"/>
    </row>
    <row r="49414" spans="22:22" x14ac:dyDescent="0.35">
      <c r="V49414" s="17"/>
    </row>
    <row r="49415" spans="22:22" x14ac:dyDescent="0.35">
      <c r="V49415" s="17"/>
    </row>
    <row r="49416" spans="22:22" x14ac:dyDescent="0.35">
      <c r="V49416" s="17"/>
    </row>
    <row r="49417" spans="22:22" x14ac:dyDescent="0.35">
      <c r="V49417" s="17"/>
    </row>
    <row r="49418" spans="22:22" x14ac:dyDescent="0.35">
      <c r="V49418" s="17"/>
    </row>
    <row r="49419" spans="22:22" x14ac:dyDescent="0.35">
      <c r="V49419" s="17"/>
    </row>
    <row r="49420" spans="22:22" x14ac:dyDescent="0.35">
      <c r="V49420" s="17"/>
    </row>
    <row r="49421" spans="22:22" x14ac:dyDescent="0.35">
      <c r="V49421" s="17"/>
    </row>
    <row r="49422" spans="22:22" x14ac:dyDescent="0.35">
      <c r="V49422" s="17"/>
    </row>
    <row r="49423" spans="22:22" x14ac:dyDescent="0.35">
      <c r="V49423" s="17"/>
    </row>
    <row r="49424" spans="22:22" x14ac:dyDescent="0.35">
      <c r="V49424" s="17"/>
    </row>
    <row r="49425" spans="22:22" x14ac:dyDescent="0.35">
      <c r="V49425" s="17"/>
    </row>
    <row r="49426" spans="22:22" x14ac:dyDescent="0.35">
      <c r="V49426" s="17"/>
    </row>
    <row r="49427" spans="22:22" x14ac:dyDescent="0.35">
      <c r="V49427" s="17"/>
    </row>
    <row r="49428" spans="22:22" x14ac:dyDescent="0.35">
      <c r="V49428" s="17"/>
    </row>
    <row r="49429" spans="22:22" x14ac:dyDescent="0.35">
      <c r="V49429" s="17"/>
    </row>
    <row r="49430" spans="22:22" x14ac:dyDescent="0.35">
      <c r="V49430" s="17"/>
    </row>
    <row r="49431" spans="22:22" x14ac:dyDescent="0.35">
      <c r="V49431" s="17"/>
    </row>
    <row r="49432" spans="22:22" x14ac:dyDescent="0.35">
      <c r="V49432" s="17"/>
    </row>
    <row r="49433" spans="22:22" x14ac:dyDescent="0.35">
      <c r="V49433" s="17"/>
    </row>
    <row r="49434" spans="22:22" x14ac:dyDescent="0.35">
      <c r="V49434" s="17"/>
    </row>
    <row r="49435" spans="22:22" x14ac:dyDescent="0.35">
      <c r="V49435" s="17"/>
    </row>
    <row r="49436" spans="22:22" x14ac:dyDescent="0.35">
      <c r="V49436" s="17"/>
    </row>
    <row r="49437" spans="22:22" x14ac:dyDescent="0.35">
      <c r="V49437" s="17"/>
    </row>
    <row r="49438" spans="22:22" x14ac:dyDescent="0.35">
      <c r="V49438" s="17"/>
    </row>
    <row r="49439" spans="22:22" x14ac:dyDescent="0.35">
      <c r="V49439" s="17"/>
    </row>
    <row r="49440" spans="22:22" x14ac:dyDescent="0.35">
      <c r="V49440" s="17"/>
    </row>
    <row r="49441" spans="22:22" x14ac:dyDescent="0.35">
      <c r="V49441" s="17"/>
    </row>
    <row r="49442" spans="22:22" x14ac:dyDescent="0.35">
      <c r="V49442" s="17"/>
    </row>
    <row r="49443" spans="22:22" x14ac:dyDescent="0.35">
      <c r="V49443" s="17"/>
    </row>
    <row r="49444" spans="22:22" x14ac:dyDescent="0.35">
      <c r="V49444" s="17"/>
    </row>
    <row r="49445" spans="22:22" x14ac:dyDescent="0.35">
      <c r="V49445" s="17"/>
    </row>
    <row r="49446" spans="22:22" x14ac:dyDescent="0.35">
      <c r="V49446" s="17"/>
    </row>
    <row r="49447" spans="22:22" x14ac:dyDescent="0.35">
      <c r="V49447" s="17"/>
    </row>
    <row r="49448" spans="22:22" x14ac:dyDescent="0.35">
      <c r="V49448" s="17"/>
    </row>
    <row r="49449" spans="22:22" x14ac:dyDescent="0.35">
      <c r="V49449" s="17"/>
    </row>
    <row r="49450" spans="22:22" x14ac:dyDescent="0.35">
      <c r="V49450" s="17"/>
    </row>
    <row r="49451" spans="22:22" x14ac:dyDescent="0.35">
      <c r="V49451" s="17"/>
    </row>
    <row r="49452" spans="22:22" x14ac:dyDescent="0.35">
      <c r="V49452" s="17"/>
    </row>
    <row r="49453" spans="22:22" x14ac:dyDescent="0.35">
      <c r="V49453" s="17"/>
    </row>
    <row r="49454" spans="22:22" x14ac:dyDescent="0.35">
      <c r="V49454" s="17"/>
    </row>
    <row r="49455" spans="22:22" x14ac:dyDescent="0.35">
      <c r="V49455" s="17"/>
    </row>
    <row r="49456" spans="22:22" x14ac:dyDescent="0.35">
      <c r="V49456" s="17"/>
    </row>
    <row r="49457" spans="22:22" x14ac:dyDescent="0.35">
      <c r="V49457" s="17"/>
    </row>
    <row r="49458" spans="22:22" x14ac:dyDescent="0.35">
      <c r="V49458" s="17"/>
    </row>
    <row r="49459" spans="22:22" x14ac:dyDescent="0.35">
      <c r="V49459" s="17"/>
    </row>
    <row r="49460" spans="22:22" x14ac:dyDescent="0.35">
      <c r="V49460" s="17"/>
    </row>
    <row r="49461" spans="22:22" x14ac:dyDescent="0.35">
      <c r="V49461" s="17"/>
    </row>
    <row r="49462" spans="22:22" x14ac:dyDescent="0.35">
      <c r="V49462" s="17"/>
    </row>
    <row r="49463" spans="22:22" x14ac:dyDescent="0.35">
      <c r="V49463" s="17"/>
    </row>
    <row r="49464" spans="22:22" x14ac:dyDescent="0.35">
      <c r="V49464" s="17"/>
    </row>
    <row r="49465" spans="22:22" x14ac:dyDescent="0.35">
      <c r="V49465" s="17"/>
    </row>
    <row r="49466" spans="22:22" x14ac:dyDescent="0.35">
      <c r="V49466" s="17"/>
    </row>
    <row r="49467" spans="22:22" x14ac:dyDescent="0.35">
      <c r="V49467" s="17"/>
    </row>
    <row r="49468" spans="22:22" x14ac:dyDescent="0.35">
      <c r="V49468" s="17"/>
    </row>
    <row r="49469" spans="22:22" x14ac:dyDescent="0.35">
      <c r="V49469" s="17"/>
    </row>
    <row r="49470" spans="22:22" x14ac:dyDescent="0.35">
      <c r="V49470" s="17"/>
    </row>
    <row r="49471" spans="22:22" x14ac:dyDescent="0.35">
      <c r="V49471" s="17"/>
    </row>
    <row r="49472" spans="22:22" x14ac:dyDescent="0.35">
      <c r="V49472" s="17"/>
    </row>
    <row r="49473" spans="22:22" x14ac:dyDescent="0.35">
      <c r="V49473" s="17"/>
    </row>
    <row r="49474" spans="22:22" x14ac:dyDescent="0.35">
      <c r="V49474" s="17"/>
    </row>
    <row r="49475" spans="22:22" x14ac:dyDescent="0.35">
      <c r="V49475" s="17"/>
    </row>
    <row r="49476" spans="22:22" x14ac:dyDescent="0.35">
      <c r="V49476" s="17"/>
    </row>
    <row r="49477" spans="22:22" x14ac:dyDescent="0.35">
      <c r="V49477" s="17"/>
    </row>
    <row r="49478" spans="22:22" x14ac:dyDescent="0.35">
      <c r="V49478" s="17"/>
    </row>
    <row r="49479" spans="22:22" x14ac:dyDescent="0.35">
      <c r="V49479" s="17"/>
    </row>
    <row r="49480" spans="22:22" x14ac:dyDescent="0.35">
      <c r="V49480" s="17"/>
    </row>
    <row r="49481" spans="22:22" x14ac:dyDescent="0.35">
      <c r="V49481" s="17"/>
    </row>
    <row r="49482" spans="22:22" x14ac:dyDescent="0.35">
      <c r="V49482" s="17"/>
    </row>
    <row r="49483" spans="22:22" x14ac:dyDescent="0.35">
      <c r="V49483" s="17"/>
    </row>
    <row r="49484" spans="22:22" x14ac:dyDescent="0.35">
      <c r="V49484" s="17"/>
    </row>
    <row r="49485" spans="22:22" x14ac:dyDescent="0.35">
      <c r="V49485" s="17"/>
    </row>
    <row r="49486" spans="22:22" x14ac:dyDescent="0.35">
      <c r="V49486" s="17"/>
    </row>
    <row r="49487" spans="22:22" x14ac:dyDescent="0.35">
      <c r="V49487" s="17"/>
    </row>
    <row r="49488" spans="22:22" x14ac:dyDescent="0.35">
      <c r="V49488" s="17"/>
    </row>
    <row r="49489" spans="22:22" x14ac:dyDescent="0.35">
      <c r="V49489" s="17"/>
    </row>
    <row r="49490" spans="22:22" x14ac:dyDescent="0.35">
      <c r="V49490" s="17"/>
    </row>
    <row r="49491" spans="22:22" x14ac:dyDescent="0.35">
      <c r="V49491" s="17"/>
    </row>
    <row r="49492" spans="22:22" x14ac:dyDescent="0.35">
      <c r="V49492" s="17"/>
    </row>
    <row r="49493" spans="22:22" x14ac:dyDescent="0.35">
      <c r="V49493" s="17"/>
    </row>
    <row r="49494" spans="22:22" x14ac:dyDescent="0.35">
      <c r="V49494" s="17"/>
    </row>
    <row r="49495" spans="22:22" x14ac:dyDescent="0.35">
      <c r="V49495" s="17"/>
    </row>
    <row r="49496" spans="22:22" x14ac:dyDescent="0.35">
      <c r="V49496" s="17"/>
    </row>
    <row r="49497" spans="22:22" x14ac:dyDescent="0.35">
      <c r="V49497" s="17"/>
    </row>
    <row r="49498" spans="22:22" x14ac:dyDescent="0.35">
      <c r="V49498" s="17"/>
    </row>
    <row r="49499" spans="22:22" x14ac:dyDescent="0.35">
      <c r="V49499" s="17"/>
    </row>
    <row r="49500" spans="22:22" x14ac:dyDescent="0.35">
      <c r="V49500" s="17"/>
    </row>
    <row r="49501" spans="22:22" x14ac:dyDescent="0.35">
      <c r="V49501" s="17"/>
    </row>
    <row r="49502" spans="22:22" x14ac:dyDescent="0.35">
      <c r="V49502" s="17"/>
    </row>
    <row r="49503" spans="22:22" x14ac:dyDescent="0.35">
      <c r="V49503" s="17"/>
    </row>
    <row r="49504" spans="22:22" x14ac:dyDescent="0.35">
      <c r="V49504" s="17"/>
    </row>
    <row r="49505" spans="22:22" x14ac:dyDescent="0.35">
      <c r="V49505" s="17"/>
    </row>
    <row r="49506" spans="22:22" x14ac:dyDescent="0.35">
      <c r="V49506" s="17"/>
    </row>
    <row r="49507" spans="22:22" x14ac:dyDescent="0.35">
      <c r="V49507" s="17"/>
    </row>
    <row r="49508" spans="22:22" x14ac:dyDescent="0.35">
      <c r="V49508" s="17"/>
    </row>
    <row r="49509" spans="22:22" x14ac:dyDescent="0.35">
      <c r="V49509" s="17"/>
    </row>
    <row r="49510" spans="22:22" x14ac:dyDescent="0.35">
      <c r="V49510" s="17"/>
    </row>
    <row r="49511" spans="22:22" x14ac:dyDescent="0.35">
      <c r="V49511" s="17"/>
    </row>
    <row r="49512" spans="22:22" x14ac:dyDescent="0.35">
      <c r="V49512" s="17"/>
    </row>
    <row r="49513" spans="22:22" x14ac:dyDescent="0.35">
      <c r="V49513" s="17"/>
    </row>
    <row r="49514" spans="22:22" x14ac:dyDescent="0.35">
      <c r="V49514" s="17"/>
    </row>
    <row r="49515" spans="22:22" x14ac:dyDescent="0.35">
      <c r="V49515" s="17"/>
    </row>
    <row r="49516" spans="22:22" x14ac:dyDescent="0.35">
      <c r="V49516" s="17"/>
    </row>
    <row r="49517" spans="22:22" x14ac:dyDescent="0.35">
      <c r="V49517" s="17"/>
    </row>
    <row r="49518" spans="22:22" x14ac:dyDescent="0.35">
      <c r="V49518" s="17"/>
    </row>
    <row r="49519" spans="22:22" x14ac:dyDescent="0.35">
      <c r="V49519" s="17"/>
    </row>
    <row r="49520" spans="22:22" x14ac:dyDescent="0.35">
      <c r="V49520" s="17"/>
    </row>
    <row r="49521" spans="22:22" x14ac:dyDescent="0.35">
      <c r="V49521" s="17"/>
    </row>
    <row r="49522" spans="22:22" x14ac:dyDescent="0.35">
      <c r="V49522" s="17"/>
    </row>
    <row r="49523" spans="22:22" x14ac:dyDescent="0.35">
      <c r="V49523" s="17"/>
    </row>
    <row r="49524" spans="22:22" x14ac:dyDescent="0.35">
      <c r="V49524" s="17"/>
    </row>
    <row r="49525" spans="22:22" x14ac:dyDescent="0.35">
      <c r="V49525" s="17"/>
    </row>
    <row r="49526" spans="22:22" x14ac:dyDescent="0.35">
      <c r="V49526" s="17"/>
    </row>
    <row r="49527" spans="22:22" x14ac:dyDescent="0.35">
      <c r="V49527" s="17"/>
    </row>
    <row r="49528" spans="22:22" x14ac:dyDescent="0.35">
      <c r="V49528" s="17"/>
    </row>
    <row r="49529" spans="22:22" x14ac:dyDescent="0.35">
      <c r="V49529" s="17"/>
    </row>
    <row r="49530" spans="22:22" x14ac:dyDescent="0.35">
      <c r="V49530" s="17"/>
    </row>
    <row r="49531" spans="22:22" x14ac:dyDescent="0.35">
      <c r="V49531" s="17"/>
    </row>
    <row r="49532" spans="22:22" x14ac:dyDescent="0.35">
      <c r="V49532" s="17"/>
    </row>
    <row r="49533" spans="22:22" x14ac:dyDescent="0.35">
      <c r="V49533" s="17"/>
    </row>
    <row r="49534" spans="22:22" x14ac:dyDescent="0.35">
      <c r="V49534" s="17"/>
    </row>
    <row r="49535" spans="22:22" x14ac:dyDescent="0.35">
      <c r="V49535" s="17"/>
    </row>
    <row r="49536" spans="22:22" x14ac:dyDescent="0.35">
      <c r="V49536" s="17"/>
    </row>
    <row r="49537" spans="22:22" x14ac:dyDescent="0.35">
      <c r="V49537" s="17"/>
    </row>
    <row r="49538" spans="22:22" x14ac:dyDescent="0.35">
      <c r="V49538" s="17"/>
    </row>
    <row r="49539" spans="22:22" x14ac:dyDescent="0.35">
      <c r="V49539" s="17"/>
    </row>
    <row r="49540" spans="22:22" x14ac:dyDescent="0.35">
      <c r="V49540" s="17"/>
    </row>
    <row r="49541" spans="22:22" x14ac:dyDescent="0.35">
      <c r="V49541" s="17"/>
    </row>
    <row r="49542" spans="22:22" x14ac:dyDescent="0.35">
      <c r="V49542" s="17"/>
    </row>
    <row r="49543" spans="22:22" x14ac:dyDescent="0.35">
      <c r="V49543" s="17"/>
    </row>
    <row r="49544" spans="22:22" x14ac:dyDescent="0.35">
      <c r="V49544" s="17"/>
    </row>
    <row r="49545" spans="22:22" x14ac:dyDescent="0.35">
      <c r="V49545" s="17"/>
    </row>
    <row r="49546" spans="22:22" x14ac:dyDescent="0.35">
      <c r="V49546" s="17"/>
    </row>
    <row r="49547" spans="22:22" x14ac:dyDescent="0.35">
      <c r="V49547" s="17"/>
    </row>
    <row r="49548" spans="22:22" x14ac:dyDescent="0.35">
      <c r="V49548" s="17"/>
    </row>
    <row r="49549" spans="22:22" x14ac:dyDescent="0.35">
      <c r="V49549" s="17"/>
    </row>
    <row r="49550" spans="22:22" x14ac:dyDescent="0.35">
      <c r="V49550" s="17"/>
    </row>
    <row r="49551" spans="22:22" x14ac:dyDescent="0.35">
      <c r="V49551" s="17"/>
    </row>
    <row r="49552" spans="22:22" x14ac:dyDescent="0.35">
      <c r="V49552" s="17"/>
    </row>
    <row r="49553" spans="22:22" x14ac:dyDescent="0.35">
      <c r="V49553" s="17"/>
    </row>
    <row r="49554" spans="22:22" x14ac:dyDescent="0.35">
      <c r="V49554" s="17"/>
    </row>
    <row r="49555" spans="22:22" x14ac:dyDescent="0.35">
      <c r="V49555" s="17"/>
    </row>
    <row r="49556" spans="22:22" x14ac:dyDescent="0.35">
      <c r="V49556" s="17"/>
    </row>
    <row r="49557" spans="22:22" x14ac:dyDescent="0.35">
      <c r="V49557" s="17"/>
    </row>
    <row r="49558" spans="22:22" x14ac:dyDescent="0.35">
      <c r="V49558" s="17"/>
    </row>
    <row r="49559" spans="22:22" x14ac:dyDescent="0.35">
      <c r="V49559" s="17"/>
    </row>
    <row r="49560" spans="22:22" x14ac:dyDescent="0.35">
      <c r="V49560" s="17"/>
    </row>
    <row r="49561" spans="22:22" x14ac:dyDescent="0.35">
      <c r="V49561" s="17"/>
    </row>
    <row r="49562" spans="22:22" x14ac:dyDescent="0.35">
      <c r="V49562" s="17"/>
    </row>
    <row r="49563" spans="22:22" x14ac:dyDescent="0.35">
      <c r="V49563" s="17"/>
    </row>
    <row r="49564" spans="22:22" x14ac:dyDescent="0.35">
      <c r="V49564" s="17"/>
    </row>
    <row r="49565" spans="22:22" x14ac:dyDescent="0.35">
      <c r="V49565" s="17"/>
    </row>
    <row r="49566" spans="22:22" x14ac:dyDescent="0.35">
      <c r="V49566" s="17"/>
    </row>
    <row r="49567" spans="22:22" x14ac:dyDescent="0.35">
      <c r="V49567" s="17"/>
    </row>
    <row r="49568" spans="22:22" x14ac:dyDescent="0.35">
      <c r="V49568" s="17"/>
    </row>
    <row r="49569" spans="22:22" x14ac:dyDescent="0.35">
      <c r="V49569" s="17"/>
    </row>
    <row r="49570" spans="22:22" x14ac:dyDescent="0.35">
      <c r="V49570" s="17"/>
    </row>
    <row r="49571" spans="22:22" x14ac:dyDescent="0.35">
      <c r="V49571" s="17"/>
    </row>
    <row r="49572" spans="22:22" x14ac:dyDescent="0.35">
      <c r="V49572" s="17"/>
    </row>
    <row r="49573" spans="22:22" x14ac:dyDescent="0.35">
      <c r="V49573" s="17"/>
    </row>
    <row r="49574" spans="22:22" x14ac:dyDescent="0.35">
      <c r="V49574" s="17"/>
    </row>
    <row r="49575" spans="22:22" x14ac:dyDescent="0.35">
      <c r="V49575" s="17"/>
    </row>
    <row r="49576" spans="22:22" x14ac:dyDescent="0.35">
      <c r="V49576" s="17"/>
    </row>
    <row r="49577" spans="22:22" x14ac:dyDescent="0.35">
      <c r="V49577" s="17"/>
    </row>
    <row r="49578" spans="22:22" x14ac:dyDescent="0.35">
      <c r="V49578" s="17"/>
    </row>
    <row r="49579" spans="22:22" x14ac:dyDescent="0.35">
      <c r="V49579" s="17"/>
    </row>
    <row r="49580" spans="22:22" x14ac:dyDescent="0.35">
      <c r="V49580" s="17"/>
    </row>
    <row r="49581" spans="22:22" x14ac:dyDescent="0.35">
      <c r="V49581" s="17"/>
    </row>
    <row r="49582" spans="22:22" x14ac:dyDescent="0.35">
      <c r="V49582" s="17"/>
    </row>
    <row r="49583" spans="22:22" x14ac:dyDescent="0.35">
      <c r="V49583" s="17"/>
    </row>
    <row r="49584" spans="22:22" x14ac:dyDescent="0.35">
      <c r="V49584" s="17"/>
    </row>
    <row r="49585" spans="22:22" x14ac:dyDescent="0.35">
      <c r="V49585" s="17"/>
    </row>
    <row r="49586" spans="22:22" x14ac:dyDescent="0.35">
      <c r="V49586" s="17"/>
    </row>
    <row r="49587" spans="22:22" x14ac:dyDescent="0.35">
      <c r="V49587" s="17"/>
    </row>
    <row r="49588" spans="22:22" x14ac:dyDescent="0.35">
      <c r="V49588" s="17"/>
    </row>
    <row r="49589" spans="22:22" x14ac:dyDescent="0.35">
      <c r="V49589" s="17"/>
    </row>
    <row r="49590" spans="22:22" x14ac:dyDescent="0.35">
      <c r="V49590" s="17"/>
    </row>
    <row r="49591" spans="22:22" x14ac:dyDescent="0.35">
      <c r="V49591" s="17"/>
    </row>
    <row r="49592" spans="22:22" x14ac:dyDescent="0.35">
      <c r="V49592" s="17"/>
    </row>
    <row r="49593" spans="22:22" x14ac:dyDescent="0.35">
      <c r="V49593" s="17"/>
    </row>
    <row r="49594" spans="22:22" x14ac:dyDescent="0.35">
      <c r="V49594" s="17"/>
    </row>
    <row r="49595" spans="22:22" x14ac:dyDescent="0.35">
      <c r="V49595" s="17"/>
    </row>
    <row r="49596" spans="22:22" x14ac:dyDescent="0.35">
      <c r="V49596" s="17"/>
    </row>
    <row r="49597" spans="22:22" x14ac:dyDescent="0.35">
      <c r="V49597" s="17"/>
    </row>
    <row r="49598" spans="22:22" x14ac:dyDescent="0.35">
      <c r="V49598" s="17"/>
    </row>
    <row r="49599" spans="22:22" x14ac:dyDescent="0.35">
      <c r="V49599" s="17"/>
    </row>
    <row r="49600" spans="22:22" x14ac:dyDescent="0.35">
      <c r="V49600" s="17"/>
    </row>
    <row r="49601" spans="22:22" x14ac:dyDescent="0.35">
      <c r="V49601" s="17"/>
    </row>
    <row r="49602" spans="22:22" x14ac:dyDescent="0.35">
      <c r="V49602" s="17"/>
    </row>
    <row r="49603" spans="22:22" x14ac:dyDescent="0.35">
      <c r="V49603" s="17"/>
    </row>
    <row r="49604" spans="22:22" x14ac:dyDescent="0.35">
      <c r="V49604" s="17"/>
    </row>
    <row r="49605" spans="22:22" x14ac:dyDescent="0.35">
      <c r="V49605" s="17"/>
    </row>
    <row r="49606" spans="22:22" x14ac:dyDescent="0.35">
      <c r="V49606" s="17"/>
    </row>
    <row r="49607" spans="22:22" x14ac:dyDescent="0.35">
      <c r="V49607" s="17"/>
    </row>
    <row r="49608" spans="22:22" x14ac:dyDescent="0.35">
      <c r="V49608" s="17"/>
    </row>
    <row r="49609" spans="22:22" x14ac:dyDescent="0.35">
      <c r="V49609" s="17"/>
    </row>
    <row r="49610" spans="22:22" x14ac:dyDescent="0.35">
      <c r="V49610" s="17"/>
    </row>
    <row r="49611" spans="22:22" x14ac:dyDescent="0.35">
      <c r="V49611" s="17"/>
    </row>
    <row r="49612" spans="22:22" x14ac:dyDescent="0.35">
      <c r="V49612" s="17"/>
    </row>
    <row r="49613" spans="22:22" x14ac:dyDescent="0.35">
      <c r="V49613" s="17"/>
    </row>
    <row r="49614" spans="22:22" x14ac:dyDescent="0.35">
      <c r="V49614" s="17"/>
    </row>
    <row r="49615" spans="22:22" x14ac:dyDescent="0.35">
      <c r="V49615" s="17"/>
    </row>
    <row r="49616" spans="22:22" x14ac:dyDescent="0.35">
      <c r="V49616" s="17"/>
    </row>
    <row r="49617" spans="22:22" x14ac:dyDescent="0.35">
      <c r="V49617" s="17"/>
    </row>
    <row r="49618" spans="22:22" x14ac:dyDescent="0.35">
      <c r="V49618" s="17"/>
    </row>
    <row r="49619" spans="22:22" x14ac:dyDescent="0.35">
      <c r="V49619" s="17"/>
    </row>
    <row r="49620" spans="22:22" x14ac:dyDescent="0.35">
      <c r="V49620" s="17"/>
    </row>
    <row r="49621" spans="22:22" x14ac:dyDescent="0.35">
      <c r="V49621" s="17"/>
    </row>
    <row r="49622" spans="22:22" x14ac:dyDescent="0.35">
      <c r="V49622" s="17"/>
    </row>
    <row r="49623" spans="22:22" x14ac:dyDescent="0.35">
      <c r="V49623" s="17"/>
    </row>
    <row r="49624" spans="22:22" x14ac:dyDescent="0.35">
      <c r="V49624" s="17"/>
    </row>
    <row r="49625" spans="22:22" x14ac:dyDescent="0.35">
      <c r="V49625" s="17"/>
    </row>
    <row r="49626" spans="22:22" x14ac:dyDescent="0.35">
      <c r="V49626" s="17"/>
    </row>
    <row r="49627" spans="22:22" x14ac:dyDescent="0.35">
      <c r="V49627" s="17"/>
    </row>
    <row r="49628" spans="22:22" x14ac:dyDescent="0.35">
      <c r="V49628" s="17"/>
    </row>
    <row r="49629" spans="22:22" x14ac:dyDescent="0.35">
      <c r="V49629" s="17"/>
    </row>
    <row r="49630" spans="22:22" x14ac:dyDescent="0.35">
      <c r="V49630" s="17"/>
    </row>
    <row r="49631" spans="22:22" x14ac:dyDescent="0.35">
      <c r="V49631" s="17"/>
    </row>
    <row r="49632" spans="22:22" x14ac:dyDescent="0.35">
      <c r="V49632" s="17"/>
    </row>
    <row r="49633" spans="22:22" x14ac:dyDescent="0.35">
      <c r="V49633" s="17"/>
    </row>
    <row r="49634" spans="22:22" x14ac:dyDescent="0.35">
      <c r="V49634" s="17"/>
    </row>
    <row r="49635" spans="22:22" x14ac:dyDescent="0.35">
      <c r="V49635" s="17"/>
    </row>
    <row r="49636" spans="22:22" x14ac:dyDescent="0.35">
      <c r="V49636" s="17"/>
    </row>
    <row r="49637" spans="22:22" x14ac:dyDescent="0.35">
      <c r="V49637" s="17"/>
    </row>
    <row r="49638" spans="22:22" x14ac:dyDescent="0.35">
      <c r="V49638" s="17"/>
    </row>
    <row r="49639" spans="22:22" x14ac:dyDescent="0.35">
      <c r="V49639" s="17"/>
    </row>
    <row r="49640" spans="22:22" x14ac:dyDescent="0.35">
      <c r="V49640" s="17"/>
    </row>
    <row r="49641" spans="22:22" x14ac:dyDescent="0.35">
      <c r="V49641" s="17"/>
    </row>
    <row r="49642" spans="22:22" x14ac:dyDescent="0.35">
      <c r="V49642" s="17"/>
    </row>
    <row r="49643" spans="22:22" x14ac:dyDescent="0.35">
      <c r="V49643" s="17"/>
    </row>
    <row r="49644" spans="22:22" x14ac:dyDescent="0.35">
      <c r="V49644" s="17"/>
    </row>
    <row r="49645" spans="22:22" x14ac:dyDescent="0.35">
      <c r="V49645" s="17"/>
    </row>
    <row r="49646" spans="22:22" x14ac:dyDescent="0.35">
      <c r="V49646" s="17"/>
    </row>
    <row r="49647" spans="22:22" x14ac:dyDescent="0.35">
      <c r="V49647" s="17"/>
    </row>
    <row r="49648" spans="22:22" x14ac:dyDescent="0.35">
      <c r="V49648" s="17"/>
    </row>
    <row r="49649" spans="22:22" x14ac:dyDescent="0.35">
      <c r="V49649" s="17"/>
    </row>
    <row r="49650" spans="22:22" x14ac:dyDescent="0.35">
      <c r="V49650" s="17"/>
    </row>
    <row r="49651" spans="22:22" x14ac:dyDescent="0.35">
      <c r="V49651" s="17"/>
    </row>
    <row r="49652" spans="22:22" x14ac:dyDescent="0.35">
      <c r="V49652" s="17"/>
    </row>
    <row r="49653" spans="22:22" x14ac:dyDescent="0.35">
      <c r="V49653" s="17"/>
    </row>
    <row r="49654" spans="22:22" x14ac:dyDescent="0.35">
      <c r="V49654" s="17"/>
    </row>
    <row r="49655" spans="22:22" x14ac:dyDescent="0.35">
      <c r="V49655" s="17"/>
    </row>
    <row r="49656" spans="22:22" x14ac:dyDescent="0.35">
      <c r="V49656" s="17"/>
    </row>
    <row r="49657" spans="22:22" x14ac:dyDescent="0.35">
      <c r="V49657" s="17"/>
    </row>
    <row r="49658" spans="22:22" x14ac:dyDescent="0.35">
      <c r="V49658" s="17"/>
    </row>
    <row r="49659" spans="22:22" x14ac:dyDescent="0.35">
      <c r="V49659" s="17"/>
    </row>
    <row r="49660" spans="22:22" x14ac:dyDescent="0.35">
      <c r="V49660" s="17"/>
    </row>
    <row r="49661" spans="22:22" x14ac:dyDescent="0.35">
      <c r="V49661" s="17"/>
    </row>
    <row r="49662" spans="22:22" x14ac:dyDescent="0.35">
      <c r="V49662" s="17"/>
    </row>
    <row r="49663" spans="22:22" x14ac:dyDescent="0.35">
      <c r="V49663" s="17"/>
    </row>
    <row r="49664" spans="22:22" x14ac:dyDescent="0.35">
      <c r="V49664" s="17"/>
    </row>
    <row r="49665" spans="22:22" x14ac:dyDescent="0.35">
      <c r="V49665" s="17"/>
    </row>
    <row r="49666" spans="22:22" x14ac:dyDescent="0.35">
      <c r="V49666" s="17"/>
    </row>
    <row r="49667" spans="22:22" x14ac:dyDescent="0.35">
      <c r="V49667" s="17"/>
    </row>
    <row r="49668" spans="22:22" x14ac:dyDescent="0.35">
      <c r="V49668" s="17"/>
    </row>
    <row r="49669" spans="22:22" x14ac:dyDescent="0.35">
      <c r="V49669" s="17"/>
    </row>
    <row r="49670" spans="22:22" x14ac:dyDescent="0.35">
      <c r="V49670" s="17"/>
    </row>
    <row r="49671" spans="22:22" x14ac:dyDescent="0.35">
      <c r="V49671" s="17"/>
    </row>
    <row r="49672" spans="22:22" x14ac:dyDescent="0.35">
      <c r="V49672" s="17"/>
    </row>
    <row r="49673" spans="22:22" x14ac:dyDescent="0.35">
      <c r="V49673" s="17"/>
    </row>
    <row r="49674" spans="22:22" x14ac:dyDescent="0.35">
      <c r="V49674" s="17"/>
    </row>
    <row r="49675" spans="22:22" x14ac:dyDescent="0.35">
      <c r="V49675" s="17"/>
    </row>
    <row r="49676" spans="22:22" x14ac:dyDescent="0.35">
      <c r="V49676" s="17"/>
    </row>
    <row r="49677" spans="22:22" x14ac:dyDescent="0.35">
      <c r="V49677" s="17"/>
    </row>
    <row r="49678" spans="22:22" x14ac:dyDescent="0.35">
      <c r="V49678" s="17"/>
    </row>
    <row r="49679" spans="22:22" x14ac:dyDescent="0.35">
      <c r="V49679" s="17"/>
    </row>
    <row r="49680" spans="22:22" x14ac:dyDescent="0.35">
      <c r="V49680" s="17"/>
    </row>
    <row r="49681" spans="22:22" x14ac:dyDescent="0.35">
      <c r="V49681" s="17"/>
    </row>
    <row r="49682" spans="22:22" x14ac:dyDescent="0.35">
      <c r="V49682" s="17"/>
    </row>
    <row r="49683" spans="22:22" x14ac:dyDescent="0.35">
      <c r="V49683" s="17"/>
    </row>
    <row r="49684" spans="22:22" x14ac:dyDescent="0.35">
      <c r="V49684" s="17"/>
    </row>
    <row r="49685" spans="22:22" x14ac:dyDescent="0.35">
      <c r="V49685" s="17"/>
    </row>
    <row r="49686" spans="22:22" x14ac:dyDescent="0.35">
      <c r="V49686" s="17"/>
    </row>
    <row r="49687" spans="22:22" x14ac:dyDescent="0.35">
      <c r="V49687" s="17"/>
    </row>
    <row r="49688" spans="22:22" x14ac:dyDescent="0.35">
      <c r="V49688" s="17"/>
    </row>
    <row r="49689" spans="22:22" x14ac:dyDescent="0.35">
      <c r="V49689" s="17"/>
    </row>
    <row r="49690" spans="22:22" x14ac:dyDescent="0.35">
      <c r="V49690" s="17"/>
    </row>
    <row r="49691" spans="22:22" x14ac:dyDescent="0.35">
      <c r="V49691" s="17"/>
    </row>
    <row r="49692" spans="22:22" x14ac:dyDescent="0.35">
      <c r="V49692" s="17"/>
    </row>
    <row r="49693" spans="22:22" x14ac:dyDescent="0.35">
      <c r="V49693" s="17"/>
    </row>
    <row r="49694" spans="22:22" x14ac:dyDescent="0.35">
      <c r="V49694" s="17"/>
    </row>
    <row r="49695" spans="22:22" x14ac:dyDescent="0.35">
      <c r="V49695" s="17"/>
    </row>
    <row r="49696" spans="22:22" x14ac:dyDescent="0.35">
      <c r="V49696" s="17"/>
    </row>
    <row r="49697" spans="22:22" x14ac:dyDescent="0.35">
      <c r="V49697" s="17"/>
    </row>
    <row r="49698" spans="22:22" x14ac:dyDescent="0.35">
      <c r="V49698" s="17"/>
    </row>
    <row r="49699" spans="22:22" x14ac:dyDescent="0.35">
      <c r="V49699" s="17"/>
    </row>
    <row r="49700" spans="22:22" x14ac:dyDescent="0.35">
      <c r="V49700" s="17"/>
    </row>
    <row r="49701" spans="22:22" x14ac:dyDescent="0.35">
      <c r="V49701" s="17"/>
    </row>
    <row r="49702" spans="22:22" x14ac:dyDescent="0.35">
      <c r="V49702" s="17"/>
    </row>
    <row r="49703" spans="22:22" x14ac:dyDescent="0.35">
      <c r="V49703" s="17"/>
    </row>
    <row r="49704" spans="22:22" x14ac:dyDescent="0.35">
      <c r="V49704" s="17"/>
    </row>
    <row r="49705" spans="22:22" x14ac:dyDescent="0.35">
      <c r="V49705" s="17"/>
    </row>
    <row r="49706" spans="22:22" x14ac:dyDescent="0.35">
      <c r="V49706" s="17"/>
    </row>
    <row r="49707" spans="22:22" x14ac:dyDescent="0.35">
      <c r="V49707" s="17"/>
    </row>
    <row r="49708" spans="22:22" x14ac:dyDescent="0.35">
      <c r="V49708" s="17"/>
    </row>
    <row r="49709" spans="22:22" x14ac:dyDescent="0.35">
      <c r="V49709" s="17"/>
    </row>
    <row r="49710" spans="22:22" x14ac:dyDescent="0.35">
      <c r="V49710" s="17"/>
    </row>
    <row r="49711" spans="22:22" x14ac:dyDescent="0.35">
      <c r="V49711" s="17"/>
    </row>
    <row r="49712" spans="22:22" x14ac:dyDescent="0.35">
      <c r="V49712" s="17"/>
    </row>
    <row r="49713" spans="22:22" x14ac:dyDescent="0.35">
      <c r="V49713" s="17"/>
    </row>
    <row r="49714" spans="22:22" x14ac:dyDescent="0.35">
      <c r="V49714" s="17"/>
    </row>
    <row r="49715" spans="22:22" x14ac:dyDescent="0.35">
      <c r="V49715" s="17"/>
    </row>
    <row r="49716" spans="22:22" x14ac:dyDescent="0.35">
      <c r="V49716" s="17"/>
    </row>
    <row r="49717" spans="22:22" x14ac:dyDescent="0.35">
      <c r="V49717" s="17"/>
    </row>
    <row r="49718" spans="22:22" x14ac:dyDescent="0.35">
      <c r="V49718" s="17"/>
    </row>
    <row r="49719" spans="22:22" x14ac:dyDescent="0.35">
      <c r="V49719" s="17"/>
    </row>
    <row r="49720" spans="22:22" x14ac:dyDescent="0.35">
      <c r="V49720" s="17"/>
    </row>
    <row r="49721" spans="22:22" x14ac:dyDescent="0.35">
      <c r="V49721" s="17"/>
    </row>
    <row r="49722" spans="22:22" x14ac:dyDescent="0.35">
      <c r="V49722" s="17"/>
    </row>
    <row r="49723" spans="22:22" x14ac:dyDescent="0.35">
      <c r="V49723" s="17"/>
    </row>
    <row r="49724" spans="22:22" x14ac:dyDescent="0.35">
      <c r="V49724" s="17"/>
    </row>
    <row r="49725" spans="22:22" x14ac:dyDescent="0.35">
      <c r="V49725" s="17"/>
    </row>
    <row r="49726" spans="22:22" x14ac:dyDescent="0.35">
      <c r="V49726" s="17"/>
    </row>
    <row r="49727" spans="22:22" x14ac:dyDescent="0.35">
      <c r="V49727" s="17"/>
    </row>
    <row r="49728" spans="22:22" x14ac:dyDescent="0.35">
      <c r="V49728" s="17"/>
    </row>
    <row r="49729" spans="22:22" x14ac:dyDescent="0.35">
      <c r="V49729" s="17"/>
    </row>
    <row r="49730" spans="22:22" x14ac:dyDescent="0.35">
      <c r="V49730" s="17"/>
    </row>
    <row r="49731" spans="22:22" x14ac:dyDescent="0.35">
      <c r="V49731" s="17"/>
    </row>
    <row r="49732" spans="22:22" x14ac:dyDescent="0.35">
      <c r="V49732" s="17"/>
    </row>
    <row r="49733" spans="22:22" x14ac:dyDescent="0.35">
      <c r="V49733" s="17"/>
    </row>
    <row r="49734" spans="22:22" x14ac:dyDescent="0.35">
      <c r="V49734" s="17"/>
    </row>
    <row r="49735" spans="22:22" x14ac:dyDescent="0.35">
      <c r="V49735" s="17"/>
    </row>
    <row r="49736" spans="22:22" x14ac:dyDescent="0.35">
      <c r="V49736" s="17"/>
    </row>
    <row r="49737" spans="22:22" x14ac:dyDescent="0.35">
      <c r="V49737" s="17"/>
    </row>
    <row r="49738" spans="22:22" x14ac:dyDescent="0.35">
      <c r="V49738" s="17"/>
    </row>
    <row r="49739" spans="22:22" x14ac:dyDescent="0.35">
      <c r="V49739" s="17"/>
    </row>
    <row r="49740" spans="22:22" x14ac:dyDescent="0.35">
      <c r="V49740" s="17"/>
    </row>
    <row r="49741" spans="22:22" x14ac:dyDescent="0.35">
      <c r="V49741" s="17"/>
    </row>
    <row r="49742" spans="22:22" x14ac:dyDescent="0.35">
      <c r="V49742" s="17"/>
    </row>
    <row r="49743" spans="22:22" x14ac:dyDescent="0.35">
      <c r="V49743" s="17"/>
    </row>
    <row r="49744" spans="22:22" x14ac:dyDescent="0.35">
      <c r="V49744" s="17"/>
    </row>
    <row r="49745" spans="22:22" x14ac:dyDescent="0.35">
      <c r="V49745" s="17"/>
    </row>
    <row r="49746" spans="22:22" x14ac:dyDescent="0.35">
      <c r="V49746" s="17"/>
    </row>
    <row r="49747" spans="22:22" x14ac:dyDescent="0.35">
      <c r="V49747" s="17"/>
    </row>
    <row r="49748" spans="22:22" x14ac:dyDescent="0.35">
      <c r="V49748" s="17"/>
    </row>
    <row r="49749" spans="22:22" x14ac:dyDescent="0.35">
      <c r="V49749" s="17"/>
    </row>
    <row r="49750" spans="22:22" x14ac:dyDescent="0.35">
      <c r="V49750" s="17"/>
    </row>
    <row r="49751" spans="22:22" x14ac:dyDescent="0.35">
      <c r="V49751" s="17"/>
    </row>
    <row r="49752" spans="22:22" x14ac:dyDescent="0.35">
      <c r="V49752" s="17"/>
    </row>
    <row r="49753" spans="22:22" x14ac:dyDescent="0.35">
      <c r="V49753" s="17"/>
    </row>
    <row r="49754" spans="22:22" x14ac:dyDescent="0.35">
      <c r="V49754" s="17"/>
    </row>
    <row r="49755" spans="22:22" x14ac:dyDescent="0.35">
      <c r="V49755" s="17"/>
    </row>
    <row r="49756" spans="22:22" x14ac:dyDescent="0.35">
      <c r="V49756" s="17"/>
    </row>
    <row r="49757" spans="22:22" x14ac:dyDescent="0.35">
      <c r="V49757" s="17"/>
    </row>
    <row r="49758" spans="22:22" x14ac:dyDescent="0.35">
      <c r="V49758" s="17"/>
    </row>
    <row r="49759" spans="22:22" x14ac:dyDescent="0.35">
      <c r="V49759" s="17"/>
    </row>
    <row r="49760" spans="22:22" x14ac:dyDescent="0.35">
      <c r="V49760" s="17"/>
    </row>
    <row r="49761" spans="22:22" x14ac:dyDescent="0.35">
      <c r="V49761" s="17"/>
    </row>
    <row r="49762" spans="22:22" x14ac:dyDescent="0.35">
      <c r="V49762" s="17"/>
    </row>
    <row r="49763" spans="22:22" x14ac:dyDescent="0.35">
      <c r="V49763" s="17"/>
    </row>
    <row r="49764" spans="22:22" x14ac:dyDescent="0.35">
      <c r="V49764" s="17"/>
    </row>
    <row r="49765" spans="22:22" x14ac:dyDescent="0.35">
      <c r="V49765" s="17"/>
    </row>
    <row r="49766" spans="22:22" x14ac:dyDescent="0.35">
      <c r="V49766" s="17"/>
    </row>
    <row r="49767" spans="22:22" x14ac:dyDescent="0.35">
      <c r="V49767" s="17"/>
    </row>
    <row r="49768" spans="22:22" x14ac:dyDescent="0.35">
      <c r="V49768" s="17"/>
    </row>
    <row r="49769" spans="22:22" x14ac:dyDescent="0.35">
      <c r="V49769" s="17"/>
    </row>
    <row r="49770" spans="22:22" x14ac:dyDescent="0.35">
      <c r="V49770" s="17"/>
    </row>
    <row r="49771" spans="22:22" x14ac:dyDescent="0.35">
      <c r="V49771" s="17"/>
    </row>
    <row r="49772" spans="22:22" x14ac:dyDescent="0.35">
      <c r="V49772" s="17"/>
    </row>
    <row r="49773" spans="22:22" x14ac:dyDescent="0.35">
      <c r="V49773" s="17"/>
    </row>
    <row r="49774" spans="22:22" x14ac:dyDescent="0.35">
      <c r="V49774" s="17"/>
    </row>
    <row r="49775" spans="22:22" x14ac:dyDescent="0.35">
      <c r="V49775" s="17"/>
    </row>
    <row r="49776" spans="22:22" x14ac:dyDescent="0.35">
      <c r="V49776" s="17"/>
    </row>
    <row r="49777" spans="22:22" x14ac:dyDescent="0.35">
      <c r="V49777" s="17"/>
    </row>
    <row r="49778" spans="22:22" x14ac:dyDescent="0.35">
      <c r="V49778" s="17"/>
    </row>
    <row r="49779" spans="22:22" x14ac:dyDescent="0.35">
      <c r="V49779" s="17"/>
    </row>
    <row r="49780" spans="22:22" x14ac:dyDescent="0.35">
      <c r="V49780" s="17"/>
    </row>
    <row r="49781" spans="22:22" x14ac:dyDescent="0.35">
      <c r="V49781" s="17"/>
    </row>
    <row r="49782" spans="22:22" x14ac:dyDescent="0.35">
      <c r="V49782" s="17"/>
    </row>
    <row r="49783" spans="22:22" x14ac:dyDescent="0.35">
      <c r="V49783" s="17"/>
    </row>
    <row r="49784" spans="22:22" x14ac:dyDescent="0.35">
      <c r="V49784" s="17"/>
    </row>
    <row r="49785" spans="22:22" x14ac:dyDescent="0.35">
      <c r="V49785" s="17"/>
    </row>
    <row r="49786" spans="22:22" x14ac:dyDescent="0.35">
      <c r="V49786" s="17"/>
    </row>
    <row r="49787" spans="22:22" x14ac:dyDescent="0.35">
      <c r="V49787" s="17"/>
    </row>
    <row r="49788" spans="22:22" x14ac:dyDescent="0.35">
      <c r="V49788" s="17"/>
    </row>
    <row r="49789" spans="22:22" x14ac:dyDescent="0.35">
      <c r="V49789" s="17"/>
    </row>
    <row r="49790" spans="22:22" x14ac:dyDescent="0.35">
      <c r="V49790" s="17"/>
    </row>
    <row r="49791" spans="22:22" x14ac:dyDescent="0.35">
      <c r="V49791" s="17"/>
    </row>
    <row r="49792" spans="22:22" x14ac:dyDescent="0.35">
      <c r="V49792" s="17"/>
    </row>
    <row r="49793" spans="22:22" x14ac:dyDescent="0.35">
      <c r="V49793" s="17"/>
    </row>
    <row r="49794" spans="22:22" x14ac:dyDescent="0.35">
      <c r="V49794" s="17"/>
    </row>
    <row r="49795" spans="22:22" x14ac:dyDescent="0.35">
      <c r="V49795" s="17"/>
    </row>
    <row r="49796" spans="22:22" x14ac:dyDescent="0.35">
      <c r="V49796" s="17"/>
    </row>
    <row r="49797" spans="22:22" x14ac:dyDescent="0.35">
      <c r="V49797" s="17"/>
    </row>
    <row r="49798" spans="22:22" x14ac:dyDescent="0.35">
      <c r="V49798" s="17"/>
    </row>
    <row r="49799" spans="22:22" x14ac:dyDescent="0.35">
      <c r="V49799" s="17"/>
    </row>
    <row r="49800" spans="22:22" x14ac:dyDescent="0.35">
      <c r="V49800" s="17"/>
    </row>
    <row r="49801" spans="22:22" x14ac:dyDescent="0.35">
      <c r="V49801" s="17"/>
    </row>
    <row r="49802" spans="22:22" x14ac:dyDescent="0.35">
      <c r="V49802" s="17"/>
    </row>
    <row r="49803" spans="22:22" x14ac:dyDescent="0.35">
      <c r="V49803" s="17"/>
    </row>
    <row r="49804" spans="22:22" x14ac:dyDescent="0.35">
      <c r="V49804" s="17"/>
    </row>
    <row r="49805" spans="22:22" x14ac:dyDescent="0.35">
      <c r="V49805" s="17"/>
    </row>
    <row r="49806" spans="22:22" x14ac:dyDescent="0.35">
      <c r="V49806" s="17"/>
    </row>
    <row r="49807" spans="22:22" x14ac:dyDescent="0.35">
      <c r="V49807" s="17"/>
    </row>
    <row r="49808" spans="22:22" x14ac:dyDescent="0.35">
      <c r="V49808" s="17"/>
    </row>
    <row r="49809" spans="22:22" x14ac:dyDescent="0.35">
      <c r="V49809" s="17"/>
    </row>
    <row r="49810" spans="22:22" x14ac:dyDescent="0.35">
      <c r="V49810" s="17"/>
    </row>
    <row r="49811" spans="22:22" x14ac:dyDescent="0.35">
      <c r="V49811" s="17"/>
    </row>
    <row r="49812" spans="22:22" x14ac:dyDescent="0.35">
      <c r="V49812" s="17"/>
    </row>
    <row r="49813" spans="22:22" x14ac:dyDescent="0.35">
      <c r="V49813" s="17"/>
    </row>
    <row r="49814" spans="22:22" x14ac:dyDescent="0.35">
      <c r="V49814" s="17"/>
    </row>
    <row r="49815" spans="22:22" x14ac:dyDescent="0.35">
      <c r="V49815" s="17"/>
    </row>
    <row r="49816" spans="22:22" x14ac:dyDescent="0.35">
      <c r="V49816" s="17"/>
    </row>
    <row r="49817" spans="22:22" x14ac:dyDescent="0.35">
      <c r="V49817" s="17"/>
    </row>
    <row r="49818" spans="22:22" x14ac:dyDescent="0.35">
      <c r="V49818" s="17"/>
    </row>
    <row r="49819" spans="22:22" x14ac:dyDescent="0.35">
      <c r="V49819" s="17"/>
    </row>
    <row r="49820" spans="22:22" x14ac:dyDescent="0.35">
      <c r="V49820" s="17"/>
    </row>
    <row r="49821" spans="22:22" x14ac:dyDescent="0.35">
      <c r="V49821" s="17"/>
    </row>
    <row r="49822" spans="22:22" x14ac:dyDescent="0.35">
      <c r="V49822" s="17"/>
    </row>
    <row r="49823" spans="22:22" x14ac:dyDescent="0.35">
      <c r="V49823" s="17"/>
    </row>
    <row r="49824" spans="22:22" x14ac:dyDescent="0.35">
      <c r="V49824" s="17"/>
    </row>
    <row r="49825" spans="22:22" x14ac:dyDescent="0.35">
      <c r="V49825" s="17"/>
    </row>
    <row r="49826" spans="22:22" x14ac:dyDescent="0.35">
      <c r="V49826" s="17"/>
    </row>
    <row r="49827" spans="22:22" x14ac:dyDescent="0.35">
      <c r="V49827" s="17"/>
    </row>
    <row r="49828" spans="22:22" x14ac:dyDescent="0.35">
      <c r="V49828" s="17"/>
    </row>
    <row r="49829" spans="22:22" x14ac:dyDescent="0.35">
      <c r="V49829" s="17"/>
    </row>
    <row r="49830" spans="22:22" x14ac:dyDescent="0.35">
      <c r="V49830" s="17"/>
    </row>
    <row r="49831" spans="22:22" x14ac:dyDescent="0.35">
      <c r="V49831" s="17"/>
    </row>
    <row r="49832" spans="22:22" x14ac:dyDescent="0.35">
      <c r="V49832" s="17"/>
    </row>
    <row r="49833" spans="22:22" x14ac:dyDescent="0.35">
      <c r="V49833" s="17"/>
    </row>
    <row r="49834" spans="22:22" x14ac:dyDescent="0.35">
      <c r="V49834" s="17"/>
    </row>
    <row r="49835" spans="22:22" x14ac:dyDescent="0.35">
      <c r="V49835" s="17"/>
    </row>
    <row r="49836" spans="22:22" x14ac:dyDescent="0.35">
      <c r="V49836" s="17"/>
    </row>
    <row r="49837" spans="22:22" x14ac:dyDescent="0.35">
      <c r="V49837" s="17"/>
    </row>
    <row r="49838" spans="22:22" x14ac:dyDescent="0.35">
      <c r="V49838" s="17"/>
    </row>
    <row r="49839" spans="22:22" x14ac:dyDescent="0.35">
      <c r="V49839" s="17"/>
    </row>
    <row r="49840" spans="22:22" x14ac:dyDescent="0.35">
      <c r="V49840" s="17"/>
    </row>
    <row r="49841" spans="22:22" x14ac:dyDescent="0.35">
      <c r="V49841" s="17"/>
    </row>
    <row r="49842" spans="22:22" x14ac:dyDescent="0.35">
      <c r="V49842" s="17"/>
    </row>
    <row r="49843" spans="22:22" x14ac:dyDescent="0.35">
      <c r="V49843" s="17"/>
    </row>
    <row r="49844" spans="22:22" x14ac:dyDescent="0.35">
      <c r="V49844" s="17"/>
    </row>
    <row r="49845" spans="22:22" x14ac:dyDescent="0.35">
      <c r="V49845" s="17"/>
    </row>
    <row r="49846" spans="22:22" x14ac:dyDescent="0.35">
      <c r="V49846" s="17"/>
    </row>
    <row r="49847" spans="22:22" x14ac:dyDescent="0.35">
      <c r="V49847" s="17"/>
    </row>
    <row r="49848" spans="22:22" x14ac:dyDescent="0.35">
      <c r="V49848" s="17"/>
    </row>
    <row r="49849" spans="22:22" x14ac:dyDescent="0.35">
      <c r="V49849" s="17"/>
    </row>
    <row r="49850" spans="22:22" x14ac:dyDescent="0.35">
      <c r="V49850" s="17"/>
    </row>
    <row r="49851" spans="22:22" x14ac:dyDescent="0.35">
      <c r="V49851" s="17"/>
    </row>
    <row r="49852" spans="22:22" x14ac:dyDescent="0.35">
      <c r="V49852" s="17"/>
    </row>
    <row r="49853" spans="22:22" x14ac:dyDescent="0.35">
      <c r="V49853" s="17"/>
    </row>
    <row r="49854" spans="22:22" x14ac:dyDescent="0.35">
      <c r="V49854" s="17"/>
    </row>
    <row r="49855" spans="22:22" x14ac:dyDescent="0.35">
      <c r="V49855" s="17"/>
    </row>
    <row r="49856" spans="22:22" x14ac:dyDescent="0.35">
      <c r="V49856" s="17"/>
    </row>
    <row r="49857" spans="22:22" x14ac:dyDescent="0.35">
      <c r="V49857" s="17"/>
    </row>
    <row r="49858" spans="22:22" x14ac:dyDescent="0.35">
      <c r="V49858" s="17"/>
    </row>
    <row r="49859" spans="22:22" x14ac:dyDescent="0.35">
      <c r="V49859" s="17"/>
    </row>
    <row r="49860" spans="22:22" x14ac:dyDescent="0.35">
      <c r="V49860" s="17"/>
    </row>
    <row r="49861" spans="22:22" x14ac:dyDescent="0.35">
      <c r="V49861" s="17"/>
    </row>
    <row r="49862" spans="22:22" x14ac:dyDescent="0.35">
      <c r="V49862" s="17"/>
    </row>
    <row r="49863" spans="22:22" x14ac:dyDescent="0.35">
      <c r="V49863" s="17"/>
    </row>
    <row r="49864" spans="22:22" x14ac:dyDescent="0.35">
      <c r="V49864" s="17"/>
    </row>
    <row r="49865" spans="22:22" x14ac:dyDescent="0.35">
      <c r="V49865" s="17"/>
    </row>
    <row r="49866" spans="22:22" x14ac:dyDescent="0.35">
      <c r="V49866" s="17"/>
    </row>
    <row r="49867" spans="22:22" x14ac:dyDescent="0.35">
      <c r="V49867" s="17"/>
    </row>
    <row r="49868" spans="22:22" x14ac:dyDescent="0.35">
      <c r="V49868" s="17"/>
    </row>
    <row r="49869" spans="22:22" x14ac:dyDescent="0.35">
      <c r="V49869" s="17"/>
    </row>
    <row r="49870" spans="22:22" x14ac:dyDescent="0.35">
      <c r="V49870" s="17"/>
    </row>
    <row r="49871" spans="22:22" x14ac:dyDescent="0.35">
      <c r="V49871" s="17"/>
    </row>
    <row r="49872" spans="22:22" x14ac:dyDescent="0.35">
      <c r="V49872" s="17"/>
    </row>
    <row r="49873" spans="22:22" x14ac:dyDescent="0.35">
      <c r="V49873" s="17"/>
    </row>
    <row r="49874" spans="22:22" x14ac:dyDescent="0.35">
      <c r="V49874" s="17"/>
    </row>
    <row r="49875" spans="22:22" x14ac:dyDescent="0.35">
      <c r="V49875" s="17"/>
    </row>
    <row r="49876" spans="22:22" x14ac:dyDescent="0.35">
      <c r="V49876" s="17"/>
    </row>
    <row r="49877" spans="22:22" x14ac:dyDescent="0.35">
      <c r="V49877" s="17"/>
    </row>
    <row r="49878" spans="22:22" x14ac:dyDescent="0.35">
      <c r="V49878" s="17"/>
    </row>
    <row r="49879" spans="22:22" x14ac:dyDescent="0.35">
      <c r="V49879" s="17"/>
    </row>
    <row r="49880" spans="22:22" x14ac:dyDescent="0.35">
      <c r="V49880" s="17"/>
    </row>
    <row r="49881" spans="22:22" x14ac:dyDescent="0.35">
      <c r="V49881" s="17"/>
    </row>
    <row r="49882" spans="22:22" x14ac:dyDescent="0.35">
      <c r="V49882" s="17"/>
    </row>
    <row r="49883" spans="22:22" x14ac:dyDescent="0.35">
      <c r="V49883" s="17"/>
    </row>
    <row r="49884" spans="22:22" x14ac:dyDescent="0.35">
      <c r="V49884" s="17"/>
    </row>
    <row r="49885" spans="22:22" x14ac:dyDescent="0.35">
      <c r="V49885" s="17"/>
    </row>
    <row r="49886" spans="22:22" x14ac:dyDescent="0.35">
      <c r="V49886" s="17"/>
    </row>
    <row r="49887" spans="22:22" x14ac:dyDescent="0.35">
      <c r="V49887" s="17"/>
    </row>
    <row r="49888" spans="22:22" x14ac:dyDescent="0.35">
      <c r="V49888" s="17"/>
    </row>
    <row r="49889" spans="22:22" x14ac:dyDescent="0.35">
      <c r="V49889" s="17"/>
    </row>
    <row r="49890" spans="22:22" x14ac:dyDescent="0.35">
      <c r="V49890" s="17"/>
    </row>
    <row r="49891" spans="22:22" x14ac:dyDescent="0.35">
      <c r="V49891" s="17"/>
    </row>
    <row r="49892" spans="22:22" x14ac:dyDescent="0.35">
      <c r="V49892" s="17"/>
    </row>
    <row r="49893" spans="22:22" x14ac:dyDescent="0.35">
      <c r="V49893" s="17"/>
    </row>
    <row r="49894" spans="22:22" x14ac:dyDescent="0.35">
      <c r="V49894" s="17"/>
    </row>
    <row r="49895" spans="22:22" x14ac:dyDescent="0.35">
      <c r="V49895" s="17"/>
    </row>
    <row r="49896" spans="22:22" x14ac:dyDescent="0.35">
      <c r="V49896" s="17"/>
    </row>
    <row r="49897" spans="22:22" x14ac:dyDescent="0.35">
      <c r="V49897" s="17"/>
    </row>
    <row r="49898" spans="22:22" x14ac:dyDescent="0.35">
      <c r="V49898" s="17"/>
    </row>
    <row r="49899" spans="22:22" x14ac:dyDescent="0.35">
      <c r="V49899" s="17"/>
    </row>
    <row r="49900" spans="22:22" x14ac:dyDescent="0.35">
      <c r="V49900" s="17"/>
    </row>
    <row r="49901" spans="22:22" x14ac:dyDescent="0.35">
      <c r="V49901" s="17"/>
    </row>
    <row r="49902" spans="22:22" x14ac:dyDescent="0.35">
      <c r="V49902" s="17"/>
    </row>
    <row r="49903" spans="22:22" x14ac:dyDescent="0.35">
      <c r="V49903" s="17"/>
    </row>
    <row r="49904" spans="22:22" x14ac:dyDescent="0.35">
      <c r="V49904" s="17"/>
    </row>
    <row r="49905" spans="22:22" x14ac:dyDescent="0.35">
      <c r="V49905" s="17"/>
    </row>
    <row r="49906" spans="22:22" x14ac:dyDescent="0.35">
      <c r="V49906" s="17"/>
    </row>
    <row r="49907" spans="22:22" x14ac:dyDescent="0.35">
      <c r="V49907" s="17"/>
    </row>
    <row r="49908" spans="22:22" x14ac:dyDescent="0.35">
      <c r="V49908" s="17"/>
    </row>
    <row r="49909" spans="22:22" x14ac:dyDescent="0.35">
      <c r="V49909" s="17"/>
    </row>
    <row r="49910" spans="22:22" x14ac:dyDescent="0.35">
      <c r="V49910" s="17"/>
    </row>
    <row r="49911" spans="22:22" x14ac:dyDescent="0.35">
      <c r="V49911" s="17"/>
    </row>
    <row r="49912" spans="22:22" x14ac:dyDescent="0.35">
      <c r="V49912" s="17"/>
    </row>
    <row r="49913" spans="22:22" x14ac:dyDescent="0.35">
      <c r="V49913" s="17"/>
    </row>
    <row r="49914" spans="22:22" x14ac:dyDescent="0.35">
      <c r="V49914" s="17"/>
    </row>
    <row r="49915" spans="22:22" x14ac:dyDescent="0.35">
      <c r="V49915" s="17"/>
    </row>
    <row r="49916" spans="22:22" x14ac:dyDescent="0.35">
      <c r="V49916" s="17"/>
    </row>
    <row r="49917" spans="22:22" x14ac:dyDescent="0.35">
      <c r="V49917" s="17"/>
    </row>
    <row r="49918" spans="22:22" x14ac:dyDescent="0.35">
      <c r="V49918" s="17"/>
    </row>
    <row r="49919" spans="22:22" x14ac:dyDescent="0.35">
      <c r="V49919" s="17"/>
    </row>
    <row r="49920" spans="22:22" x14ac:dyDescent="0.35">
      <c r="V49920" s="17"/>
    </row>
    <row r="49921" spans="22:22" x14ac:dyDescent="0.35">
      <c r="V49921" s="17"/>
    </row>
    <row r="49922" spans="22:22" x14ac:dyDescent="0.35">
      <c r="V49922" s="17"/>
    </row>
    <row r="49923" spans="22:22" x14ac:dyDescent="0.35">
      <c r="V49923" s="17"/>
    </row>
    <row r="49924" spans="22:22" x14ac:dyDescent="0.35">
      <c r="V49924" s="17"/>
    </row>
    <row r="49925" spans="22:22" x14ac:dyDescent="0.35">
      <c r="V49925" s="17"/>
    </row>
    <row r="49926" spans="22:22" x14ac:dyDescent="0.35">
      <c r="V49926" s="17"/>
    </row>
    <row r="49927" spans="22:22" x14ac:dyDescent="0.35">
      <c r="V49927" s="17"/>
    </row>
    <row r="49928" spans="22:22" x14ac:dyDescent="0.35">
      <c r="V49928" s="17"/>
    </row>
    <row r="49929" spans="22:22" x14ac:dyDescent="0.35">
      <c r="V49929" s="17"/>
    </row>
    <row r="49930" spans="22:22" x14ac:dyDescent="0.35">
      <c r="V49930" s="17"/>
    </row>
    <row r="49931" spans="22:22" x14ac:dyDescent="0.35">
      <c r="V49931" s="17"/>
    </row>
    <row r="49932" spans="22:22" x14ac:dyDescent="0.35">
      <c r="V49932" s="17"/>
    </row>
    <row r="49933" spans="22:22" x14ac:dyDescent="0.35">
      <c r="V49933" s="17"/>
    </row>
    <row r="49934" spans="22:22" x14ac:dyDescent="0.35">
      <c r="V49934" s="17"/>
    </row>
    <row r="49935" spans="22:22" x14ac:dyDescent="0.35">
      <c r="V49935" s="17"/>
    </row>
    <row r="49936" spans="22:22" x14ac:dyDescent="0.35">
      <c r="V49936" s="17"/>
    </row>
    <row r="49937" spans="22:22" x14ac:dyDescent="0.35">
      <c r="V49937" s="17"/>
    </row>
    <row r="49938" spans="22:22" x14ac:dyDescent="0.35">
      <c r="V49938" s="17"/>
    </row>
    <row r="49939" spans="22:22" x14ac:dyDescent="0.35">
      <c r="V49939" s="17"/>
    </row>
    <row r="49940" spans="22:22" x14ac:dyDescent="0.35">
      <c r="V49940" s="17"/>
    </row>
    <row r="49941" spans="22:22" x14ac:dyDescent="0.35">
      <c r="V49941" s="17"/>
    </row>
    <row r="49942" spans="22:22" x14ac:dyDescent="0.35">
      <c r="V49942" s="17"/>
    </row>
    <row r="49943" spans="22:22" x14ac:dyDescent="0.35">
      <c r="V49943" s="17"/>
    </row>
    <row r="49944" spans="22:22" x14ac:dyDescent="0.35">
      <c r="V49944" s="17"/>
    </row>
    <row r="49945" spans="22:22" x14ac:dyDescent="0.35">
      <c r="V49945" s="17"/>
    </row>
    <row r="49946" spans="22:22" x14ac:dyDescent="0.35">
      <c r="V49946" s="17"/>
    </row>
    <row r="49947" spans="22:22" x14ac:dyDescent="0.35">
      <c r="V49947" s="17"/>
    </row>
    <row r="49948" spans="22:22" x14ac:dyDescent="0.35">
      <c r="V49948" s="17"/>
    </row>
    <row r="49949" spans="22:22" x14ac:dyDescent="0.35">
      <c r="V49949" s="17"/>
    </row>
    <row r="49950" spans="22:22" x14ac:dyDescent="0.35">
      <c r="V49950" s="17"/>
    </row>
    <row r="49951" spans="22:22" x14ac:dyDescent="0.35">
      <c r="V49951" s="17"/>
    </row>
    <row r="49952" spans="22:22" x14ac:dyDescent="0.35">
      <c r="V49952" s="17"/>
    </row>
    <row r="49953" spans="22:22" x14ac:dyDescent="0.35">
      <c r="V49953" s="17"/>
    </row>
    <row r="49954" spans="22:22" x14ac:dyDescent="0.35">
      <c r="V49954" s="17"/>
    </row>
    <row r="49955" spans="22:22" x14ac:dyDescent="0.35">
      <c r="V49955" s="17"/>
    </row>
    <row r="49956" spans="22:22" x14ac:dyDescent="0.35">
      <c r="V49956" s="17"/>
    </row>
    <row r="49957" spans="22:22" x14ac:dyDescent="0.35">
      <c r="V49957" s="17"/>
    </row>
    <row r="49958" spans="22:22" x14ac:dyDescent="0.35">
      <c r="V49958" s="17"/>
    </row>
    <row r="49959" spans="22:22" x14ac:dyDescent="0.35">
      <c r="V49959" s="17"/>
    </row>
    <row r="49960" spans="22:22" x14ac:dyDescent="0.35">
      <c r="V49960" s="17"/>
    </row>
    <row r="49961" spans="22:22" x14ac:dyDescent="0.35">
      <c r="V49961" s="17"/>
    </row>
    <row r="49962" spans="22:22" x14ac:dyDescent="0.35">
      <c r="V49962" s="17"/>
    </row>
    <row r="49963" spans="22:22" x14ac:dyDescent="0.35">
      <c r="V49963" s="17"/>
    </row>
    <row r="49964" spans="22:22" x14ac:dyDescent="0.35">
      <c r="V49964" s="17"/>
    </row>
    <row r="49965" spans="22:22" x14ac:dyDescent="0.35">
      <c r="V49965" s="17"/>
    </row>
    <row r="49966" spans="22:22" x14ac:dyDescent="0.35">
      <c r="V49966" s="17"/>
    </row>
    <row r="49967" spans="22:22" x14ac:dyDescent="0.35">
      <c r="V49967" s="17"/>
    </row>
    <row r="49968" spans="22:22" x14ac:dyDescent="0.35">
      <c r="V49968" s="17"/>
    </row>
    <row r="49969" spans="22:22" x14ac:dyDescent="0.35">
      <c r="V49969" s="17"/>
    </row>
    <row r="49970" spans="22:22" x14ac:dyDescent="0.35">
      <c r="V49970" s="17"/>
    </row>
    <row r="49971" spans="22:22" x14ac:dyDescent="0.35">
      <c r="V49971" s="17"/>
    </row>
    <row r="49972" spans="22:22" x14ac:dyDescent="0.35">
      <c r="V49972" s="17"/>
    </row>
    <row r="49973" spans="22:22" x14ac:dyDescent="0.35">
      <c r="V49973" s="17"/>
    </row>
    <row r="49974" spans="22:22" x14ac:dyDescent="0.35">
      <c r="V49974" s="17"/>
    </row>
    <row r="49975" spans="22:22" x14ac:dyDescent="0.35">
      <c r="V49975" s="17"/>
    </row>
    <row r="49976" spans="22:22" x14ac:dyDescent="0.35">
      <c r="V49976" s="17"/>
    </row>
    <row r="49977" spans="22:22" x14ac:dyDescent="0.35">
      <c r="V49977" s="17"/>
    </row>
    <row r="49978" spans="22:22" x14ac:dyDescent="0.35">
      <c r="V49978" s="17"/>
    </row>
    <row r="49979" spans="22:22" x14ac:dyDescent="0.35">
      <c r="V49979" s="17"/>
    </row>
    <row r="49980" spans="22:22" x14ac:dyDescent="0.35">
      <c r="V49980" s="17"/>
    </row>
    <row r="49981" spans="22:22" x14ac:dyDescent="0.35">
      <c r="V49981" s="17"/>
    </row>
    <row r="49982" spans="22:22" x14ac:dyDescent="0.35">
      <c r="V49982" s="17"/>
    </row>
    <row r="49983" spans="22:22" x14ac:dyDescent="0.35">
      <c r="V49983" s="17"/>
    </row>
    <row r="49984" spans="22:22" x14ac:dyDescent="0.35">
      <c r="V49984" s="17"/>
    </row>
    <row r="49985" spans="22:22" x14ac:dyDescent="0.35">
      <c r="V49985" s="17"/>
    </row>
    <row r="49986" spans="22:22" x14ac:dyDescent="0.35">
      <c r="V49986" s="17"/>
    </row>
    <row r="49987" spans="22:22" x14ac:dyDescent="0.35">
      <c r="V49987" s="17"/>
    </row>
    <row r="49988" spans="22:22" x14ac:dyDescent="0.35">
      <c r="V49988" s="17"/>
    </row>
    <row r="49989" spans="22:22" x14ac:dyDescent="0.35">
      <c r="V49989" s="17"/>
    </row>
    <row r="49990" spans="22:22" x14ac:dyDescent="0.35">
      <c r="V49990" s="17"/>
    </row>
    <row r="49991" spans="22:22" x14ac:dyDescent="0.35">
      <c r="V49991" s="17"/>
    </row>
    <row r="49992" spans="22:22" x14ac:dyDescent="0.35">
      <c r="V49992" s="17"/>
    </row>
    <row r="49993" spans="22:22" x14ac:dyDescent="0.35">
      <c r="V49993" s="17"/>
    </row>
    <row r="49994" spans="22:22" x14ac:dyDescent="0.35">
      <c r="V49994" s="17"/>
    </row>
    <row r="49995" spans="22:22" x14ac:dyDescent="0.35">
      <c r="V49995" s="17"/>
    </row>
    <row r="49996" spans="22:22" x14ac:dyDescent="0.35">
      <c r="V49996" s="17"/>
    </row>
    <row r="49997" spans="22:22" x14ac:dyDescent="0.35">
      <c r="V49997" s="17"/>
    </row>
    <row r="49998" spans="22:22" x14ac:dyDescent="0.35">
      <c r="V49998" s="17"/>
    </row>
    <row r="49999" spans="22:22" x14ac:dyDescent="0.35">
      <c r="V49999" s="17"/>
    </row>
    <row r="50000" spans="22:22" x14ac:dyDescent="0.35">
      <c r="V50000" s="17"/>
    </row>
    <row r="50001" spans="22:22" x14ac:dyDescent="0.35">
      <c r="V50001" s="17"/>
    </row>
    <row r="50002" spans="22:22" x14ac:dyDescent="0.35">
      <c r="V50002" s="17"/>
    </row>
    <row r="50003" spans="22:22" x14ac:dyDescent="0.35">
      <c r="V50003" s="17"/>
    </row>
    <row r="50004" spans="22:22" x14ac:dyDescent="0.35">
      <c r="V50004" s="17"/>
    </row>
    <row r="50005" spans="22:22" x14ac:dyDescent="0.35">
      <c r="V50005" s="17"/>
    </row>
    <row r="50006" spans="22:22" x14ac:dyDescent="0.35">
      <c r="V50006" s="17"/>
    </row>
    <row r="50007" spans="22:22" x14ac:dyDescent="0.35">
      <c r="V50007" s="17"/>
    </row>
    <row r="50008" spans="22:22" x14ac:dyDescent="0.35">
      <c r="V50008" s="17"/>
    </row>
    <row r="50009" spans="22:22" x14ac:dyDescent="0.35">
      <c r="V50009" s="17"/>
    </row>
    <row r="50010" spans="22:22" x14ac:dyDescent="0.35">
      <c r="V50010" s="17"/>
    </row>
    <row r="50011" spans="22:22" x14ac:dyDescent="0.35">
      <c r="V50011" s="17"/>
    </row>
    <row r="50012" spans="22:22" x14ac:dyDescent="0.35">
      <c r="V50012" s="17"/>
    </row>
    <row r="50013" spans="22:22" x14ac:dyDescent="0.35">
      <c r="V50013" s="17"/>
    </row>
    <row r="50014" spans="22:22" x14ac:dyDescent="0.35">
      <c r="V50014" s="17"/>
    </row>
    <row r="50015" spans="22:22" x14ac:dyDescent="0.35">
      <c r="V50015" s="17"/>
    </row>
    <row r="50016" spans="22:22" x14ac:dyDescent="0.35">
      <c r="V50016" s="17"/>
    </row>
    <row r="50017" spans="22:22" x14ac:dyDescent="0.35">
      <c r="V50017" s="17"/>
    </row>
    <row r="50018" spans="22:22" x14ac:dyDescent="0.35">
      <c r="V50018" s="17"/>
    </row>
    <row r="50019" spans="22:22" x14ac:dyDescent="0.35">
      <c r="V50019" s="17"/>
    </row>
    <row r="50020" spans="22:22" x14ac:dyDescent="0.35">
      <c r="V50020" s="17"/>
    </row>
    <row r="50021" spans="22:22" x14ac:dyDescent="0.35">
      <c r="V50021" s="17"/>
    </row>
    <row r="50022" spans="22:22" x14ac:dyDescent="0.35">
      <c r="V50022" s="17"/>
    </row>
    <row r="50023" spans="22:22" x14ac:dyDescent="0.35">
      <c r="V50023" s="17"/>
    </row>
    <row r="50024" spans="22:22" x14ac:dyDescent="0.35">
      <c r="V50024" s="17"/>
    </row>
    <row r="50025" spans="22:22" x14ac:dyDescent="0.35">
      <c r="V50025" s="17"/>
    </row>
    <row r="50026" spans="22:22" x14ac:dyDescent="0.35">
      <c r="V50026" s="17"/>
    </row>
    <row r="50027" spans="22:22" x14ac:dyDescent="0.35">
      <c r="V50027" s="17"/>
    </row>
    <row r="50028" spans="22:22" x14ac:dyDescent="0.35">
      <c r="V50028" s="17"/>
    </row>
    <row r="50029" spans="22:22" x14ac:dyDescent="0.35">
      <c r="V50029" s="17"/>
    </row>
    <row r="50030" spans="22:22" x14ac:dyDescent="0.35">
      <c r="V50030" s="17"/>
    </row>
    <row r="50031" spans="22:22" x14ac:dyDescent="0.35">
      <c r="V50031" s="17"/>
    </row>
    <row r="50032" spans="22:22" x14ac:dyDescent="0.35">
      <c r="V50032" s="17"/>
    </row>
    <row r="50033" spans="22:22" x14ac:dyDescent="0.35">
      <c r="V50033" s="17"/>
    </row>
    <row r="50034" spans="22:22" x14ac:dyDescent="0.35">
      <c r="V50034" s="17"/>
    </row>
    <row r="50035" spans="22:22" x14ac:dyDescent="0.35">
      <c r="V50035" s="17"/>
    </row>
    <row r="50036" spans="22:22" x14ac:dyDescent="0.35">
      <c r="V50036" s="17"/>
    </row>
    <row r="50037" spans="22:22" x14ac:dyDescent="0.35">
      <c r="V50037" s="17"/>
    </row>
    <row r="50038" spans="22:22" x14ac:dyDescent="0.35">
      <c r="V50038" s="17"/>
    </row>
    <row r="50039" spans="22:22" x14ac:dyDescent="0.35">
      <c r="V50039" s="17"/>
    </row>
    <row r="50040" spans="22:22" x14ac:dyDescent="0.35">
      <c r="V50040" s="17"/>
    </row>
    <row r="50041" spans="22:22" x14ac:dyDescent="0.35">
      <c r="V50041" s="17"/>
    </row>
    <row r="50042" spans="22:22" x14ac:dyDescent="0.35">
      <c r="V50042" s="17"/>
    </row>
    <row r="50043" spans="22:22" x14ac:dyDescent="0.35">
      <c r="V50043" s="17"/>
    </row>
    <row r="50044" spans="22:22" x14ac:dyDescent="0.35">
      <c r="V50044" s="17"/>
    </row>
    <row r="50045" spans="22:22" x14ac:dyDescent="0.35">
      <c r="V50045" s="17"/>
    </row>
    <row r="50046" spans="22:22" x14ac:dyDescent="0.35">
      <c r="V50046" s="17"/>
    </row>
    <row r="50047" spans="22:22" x14ac:dyDescent="0.35">
      <c r="V50047" s="17"/>
    </row>
    <row r="50048" spans="22:22" x14ac:dyDescent="0.35">
      <c r="V50048" s="17"/>
    </row>
    <row r="50049" spans="22:22" x14ac:dyDescent="0.35">
      <c r="V50049" s="17"/>
    </row>
    <row r="50050" spans="22:22" x14ac:dyDescent="0.35">
      <c r="V50050" s="17"/>
    </row>
    <row r="50051" spans="22:22" x14ac:dyDescent="0.35">
      <c r="V50051" s="17"/>
    </row>
    <row r="50052" spans="22:22" x14ac:dyDescent="0.35">
      <c r="V50052" s="17"/>
    </row>
    <row r="50053" spans="22:22" x14ac:dyDescent="0.35">
      <c r="V50053" s="17"/>
    </row>
    <row r="50054" spans="22:22" x14ac:dyDescent="0.35">
      <c r="V50054" s="17"/>
    </row>
    <row r="50055" spans="22:22" x14ac:dyDescent="0.35">
      <c r="V50055" s="17"/>
    </row>
    <row r="50056" spans="22:22" x14ac:dyDescent="0.35">
      <c r="V50056" s="17"/>
    </row>
    <row r="50057" spans="22:22" x14ac:dyDescent="0.35">
      <c r="V50057" s="17"/>
    </row>
    <row r="50058" spans="22:22" x14ac:dyDescent="0.35">
      <c r="V50058" s="17"/>
    </row>
    <row r="50059" spans="22:22" x14ac:dyDescent="0.35">
      <c r="V50059" s="17"/>
    </row>
    <row r="50060" spans="22:22" x14ac:dyDescent="0.35">
      <c r="V50060" s="17"/>
    </row>
    <row r="50061" spans="22:22" x14ac:dyDescent="0.35">
      <c r="V50061" s="17"/>
    </row>
    <row r="50062" spans="22:22" x14ac:dyDescent="0.35">
      <c r="V50062" s="17"/>
    </row>
    <row r="50063" spans="22:22" x14ac:dyDescent="0.35">
      <c r="V50063" s="17"/>
    </row>
    <row r="50064" spans="22:22" x14ac:dyDescent="0.35">
      <c r="V50064" s="17"/>
    </row>
    <row r="50065" spans="22:22" x14ac:dyDescent="0.35">
      <c r="V50065" s="17"/>
    </row>
    <row r="50066" spans="22:22" x14ac:dyDescent="0.35">
      <c r="V50066" s="17"/>
    </row>
    <row r="50067" spans="22:22" x14ac:dyDescent="0.35">
      <c r="V50067" s="17"/>
    </row>
    <row r="50068" spans="22:22" x14ac:dyDescent="0.35">
      <c r="V50068" s="17"/>
    </row>
    <row r="50069" spans="22:22" x14ac:dyDescent="0.35">
      <c r="V50069" s="17"/>
    </row>
    <row r="50070" spans="22:22" x14ac:dyDescent="0.35">
      <c r="V50070" s="17"/>
    </row>
    <row r="50071" spans="22:22" x14ac:dyDescent="0.35">
      <c r="V50071" s="17"/>
    </row>
    <row r="50072" spans="22:22" x14ac:dyDescent="0.35">
      <c r="V50072" s="17"/>
    </row>
    <row r="50073" spans="22:22" x14ac:dyDescent="0.35">
      <c r="V50073" s="17"/>
    </row>
    <row r="50074" spans="22:22" x14ac:dyDescent="0.35">
      <c r="V50074" s="17"/>
    </row>
    <row r="50075" spans="22:22" x14ac:dyDescent="0.35">
      <c r="V50075" s="17"/>
    </row>
    <row r="50076" spans="22:22" x14ac:dyDescent="0.35">
      <c r="V50076" s="17"/>
    </row>
    <row r="50077" spans="22:22" x14ac:dyDescent="0.35">
      <c r="V50077" s="17"/>
    </row>
    <row r="50078" spans="22:22" x14ac:dyDescent="0.35">
      <c r="V50078" s="17"/>
    </row>
    <row r="50079" spans="22:22" x14ac:dyDescent="0.35">
      <c r="V50079" s="17"/>
    </row>
    <row r="50080" spans="22:22" x14ac:dyDescent="0.35">
      <c r="V50080" s="17"/>
    </row>
    <row r="50081" spans="22:22" x14ac:dyDescent="0.35">
      <c r="V50081" s="17"/>
    </row>
    <row r="50082" spans="22:22" x14ac:dyDescent="0.35">
      <c r="V50082" s="17"/>
    </row>
    <row r="50083" spans="22:22" x14ac:dyDescent="0.35">
      <c r="V50083" s="17"/>
    </row>
    <row r="50084" spans="22:22" x14ac:dyDescent="0.35">
      <c r="V50084" s="17"/>
    </row>
    <row r="50085" spans="22:22" x14ac:dyDescent="0.35">
      <c r="V50085" s="17"/>
    </row>
    <row r="50086" spans="22:22" x14ac:dyDescent="0.35">
      <c r="V50086" s="17"/>
    </row>
    <row r="50087" spans="22:22" x14ac:dyDescent="0.35">
      <c r="V50087" s="17"/>
    </row>
    <row r="50088" spans="22:22" x14ac:dyDescent="0.35">
      <c r="V50088" s="17"/>
    </row>
    <row r="50089" spans="22:22" x14ac:dyDescent="0.35">
      <c r="V50089" s="17"/>
    </row>
    <row r="50090" spans="22:22" x14ac:dyDescent="0.35">
      <c r="V50090" s="17"/>
    </row>
    <row r="50091" spans="22:22" x14ac:dyDescent="0.35">
      <c r="V50091" s="17"/>
    </row>
    <row r="50092" spans="22:22" x14ac:dyDescent="0.35">
      <c r="V50092" s="17"/>
    </row>
    <row r="50093" spans="22:22" x14ac:dyDescent="0.35">
      <c r="V50093" s="17"/>
    </row>
    <row r="50094" spans="22:22" x14ac:dyDescent="0.35">
      <c r="V50094" s="17"/>
    </row>
    <row r="50095" spans="22:22" x14ac:dyDescent="0.35">
      <c r="V50095" s="17"/>
    </row>
    <row r="50096" spans="22:22" x14ac:dyDescent="0.35">
      <c r="V50096" s="17"/>
    </row>
    <row r="50097" spans="22:22" x14ac:dyDescent="0.35">
      <c r="V50097" s="17"/>
    </row>
    <row r="50098" spans="22:22" x14ac:dyDescent="0.35">
      <c r="V50098" s="17"/>
    </row>
    <row r="50099" spans="22:22" x14ac:dyDescent="0.35">
      <c r="V50099" s="17"/>
    </row>
    <row r="50100" spans="22:22" x14ac:dyDescent="0.35">
      <c r="V50100" s="17"/>
    </row>
    <row r="50101" spans="22:22" x14ac:dyDescent="0.35">
      <c r="V50101" s="17"/>
    </row>
    <row r="50102" spans="22:22" x14ac:dyDescent="0.35">
      <c r="V50102" s="17"/>
    </row>
    <row r="50103" spans="22:22" x14ac:dyDescent="0.35">
      <c r="V50103" s="17"/>
    </row>
    <row r="50104" spans="22:22" x14ac:dyDescent="0.35">
      <c r="V50104" s="17"/>
    </row>
    <row r="50105" spans="22:22" x14ac:dyDescent="0.35">
      <c r="V50105" s="17"/>
    </row>
    <row r="50106" spans="22:22" x14ac:dyDescent="0.35">
      <c r="V50106" s="17"/>
    </row>
    <row r="50107" spans="22:22" x14ac:dyDescent="0.35">
      <c r="V50107" s="17"/>
    </row>
    <row r="50108" spans="22:22" x14ac:dyDescent="0.35">
      <c r="V50108" s="17"/>
    </row>
    <row r="50109" spans="22:22" x14ac:dyDescent="0.35">
      <c r="V50109" s="17"/>
    </row>
    <row r="50110" spans="22:22" x14ac:dyDescent="0.35">
      <c r="V50110" s="17"/>
    </row>
    <row r="50111" spans="22:22" x14ac:dyDescent="0.35">
      <c r="V50111" s="17"/>
    </row>
    <row r="50112" spans="22:22" x14ac:dyDescent="0.35">
      <c r="V50112" s="17"/>
    </row>
    <row r="50113" spans="22:22" x14ac:dyDescent="0.35">
      <c r="V50113" s="17"/>
    </row>
    <row r="50114" spans="22:22" x14ac:dyDescent="0.35">
      <c r="V50114" s="17"/>
    </row>
    <row r="50115" spans="22:22" x14ac:dyDescent="0.35">
      <c r="V50115" s="17"/>
    </row>
    <row r="50116" spans="22:22" x14ac:dyDescent="0.35">
      <c r="V50116" s="17"/>
    </row>
    <row r="50117" spans="22:22" x14ac:dyDescent="0.35">
      <c r="V50117" s="17"/>
    </row>
    <row r="50118" spans="22:22" x14ac:dyDescent="0.35">
      <c r="V50118" s="17"/>
    </row>
    <row r="50119" spans="22:22" x14ac:dyDescent="0.35">
      <c r="V50119" s="17"/>
    </row>
    <row r="50120" spans="22:22" x14ac:dyDescent="0.35">
      <c r="V50120" s="17"/>
    </row>
    <row r="50121" spans="22:22" x14ac:dyDescent="0.35">
      <c r="V50121" s="17"/>
    </row>
    <row r="50122" spans="22:22" x14ac:dyDescent="0.35">
      <c r="V50122" s="17"/>
    </row>
    <row r="50123" spans="22:22" x14ac:dyDescent="0.35">
      <c r="V50123" s="17"/>
    </row>
    <row r="50124" spans="22:22" x14ac:dyDescent="0.35">
      <c r="V50124" s="17"/>
    </row>
    <row r="50125" spans="22:22" x14ac:dyDescent="0.35">
      <c r="V50125" s="17"/>
    </row>
    <row r="50126" spans="22:22" x14ac:dyDescent="0.35">
      <c r="V50126" s="17"/>
    </row>
    <row r="50127" spans="22:22" x14ac:dyDescent="0.35">
      <c r="V50127" s="17"/>
    </row>
    <row r="50128" spans="22:22" x14ac:dyDescent="0.35">
      <c r="V50128" s="17"/>
    </row>
    <row r="50129" spans="22:22" x14ac:dyDescent="0.35">
      <c r="V50129" s="17"/>
    </row>
    <row r="50130" spans="22:22" x14ac:dyDescent="0.35">
      <c r="V50130" s="17"/>
    </row>
    <row r="50131" spans="22:22" x14ac:dyDescent="0.35">
      <c r="V50131" s="17"/>
    </row>
    <row r="50132" spans="22:22" x14ac:dyDescent="0.35">
      <c r="V50132" s="17"/>
    </row>
    <row r="50133" spans="22:22" x14ac:dyDescent="0.35">
      <c r="V50133" s="17"/>
    </row>
    <row r="50134" spans="22:22" x14ac:dyDescent="0.35">
      <c r="V50134" s="17"/>
    </row>
    <row r="50135" spans="22:22" x14ac:dyDescent="0.35">
      <c r="V50135" s="17"/>
    </row>
    <row r="50136" spans="22:22" x14ac:dyDescent="0.35">
      <c r="V50136" s="17"/>
    </row>
    <row r="50137" spans="22:22" x14ac:dyDescent="0.35">
      <c r="V50137" s="17"/>
    </row>
    <row r="50138" spans="22:22" x14ac:dyDescent="0.35">
      <c r="V50138" s="17"/>
    </row>
    <row r="50139" spans="22:22" x14ac:dyDescent="0.35">
      <c r="V50139" s="17"/>
    </row>
    <row r="50140" spans="22:22" x14ac:dyDescent="0.35">
      <c r="V50140" s="17"/>
    </row>
    <row r="50141" spans="22:22" x14ac:dyDescent="0.35">
      <c r="V50141" s="17"/>
    </row>
    <row r="50142" spans="22:22" x14ac:dyDescent="0.35">
      <c r="V50142" s="17"/>
    </row>
    <row r="50143" spans="22:22" x14ac:dyDescent="0.35">
      <c r="V50143" s="17"/>
    </row>
    <row r="50144" spans="22:22" x14ac:dyDescent="0.35">
      <c r="V50144" s="17"/>
    </row>
    <row r="50145" spans="22:22" x14ac:dyDescent="0.35">
      <c r="V50145" s="17"/>
    </row>
    <row r="50146" spans="22:22" x14ac:dyDescent="0.35">
      <c r="V50146" s="17"/>
    </row>
    <row r="50147" spans="22:22" x14ac:dyDescent="0.35">
      <c r="V50147" s="17"/>
    </row>
    <row r="50148" spans="22:22" x14ac:dyDescent="0.35">
      <c r="V50148" s="17"/>
    </row>
    <row r="50149" spans="22:22" x14ac:dyDescent="0.35">
      <c r="V50149" s="17"/>
    </row>
    <row r="50150" spans="22:22" x14ac:dyDescent="0.35">
      <c r="V50150" s="17"/>
    </row>
    <row r="50151" spans="22:22" x14ac:dyDescent="0.35">
      <c r="V50151" s="17"/>
    </row>
    <row r="50152" spans="22:22" x14ac:dyDescent="0.35">
      <c r="V50152" s="17"/>
    </row>
    <row r="50153" spans="22:22" x14ac:dyDescent="0.35">
      <c r="V50153" s="17"/>
    </row>
    <row r="50154" spans="22:22" x14ac:dyDescent="0.35">
      <c r="V50154" s="17"/>
    </row>
    <row r="50155" spans="22:22" x14ac:dyDescent="0.35">
      <c r="V50155" s="17"/>
    </row>
    <row r="50156" spans="22:22" x14ac:dyDescent="0.35">
      <c r="V50156" s="17"/>
    </row>
    <row r="50157" spans="22:22" x14ac:dyDescent="0.35">
      <c r="V50157" s="17"/>
    </row>
    <row r="50158" spans="22:22" x14ac:dyDescent="0.35">
      <c r="V50158" s="17"/>
    </row>
    <row r="50159" spans="22:22" x14ac:dyDescent="0.35">
      <c r="V50159" s="17"/>
    </row>
    <row r="50160" spans="22:22" x14ac:dyDescent="0.35">
      <c r="V50160" s="17"/>
    </row>
    <row r="50161" spans="22:22" x14ac:dyDescent="0.35">
      <c r="V50161" s="17"/>
    </row>
    <row r="50162" spans="22:22" x14ac:dyDescent="0.35">
      <c r="V50162" s="17"/>
    </row>
    <row r="50163" spans="22:22" x14ac:dyDescent="0.35">
      <c r="V50163" s="17"/>
    </row>
    <row r="50164" spans="22:22" x14ac:dyDescent="0.35">
      <c r="V50164" s="17"/>
    </row>
    <row r="50165" spans="22:22" x14ac:dyDescent="0.35">
      <c r="V50165" s="17"/>
    </row>
    <row r="50166" spans="22:22" x14ac:dyDescent="0.35">
      <c r="V50166" s="17"/>
    </row>
    <row r="50167" spans="22:22" x14ac:dyDescent="0.35">
      <c r="V50167" s="17"/>
    </row>
    <row r="50168" spans="22:22" x14ac:dyDescent="0.35">
      <c r="V50168" s="17"/>
    </row>
    <row r="50169" spans="22:22" x14ac:dyDescent="0.35">
      <c r="V50169" s="17"/>
    </row>
    <row r="50170" spans="22:22" x14ac:dyDescent="0.35">
      <c r="V50170" s="17"/>
    </row>
    <row r="50171" spans="22:22" x14ac:dyDescent="0.35">
      <c r="V50171" s="17"/>
    </row>
    <row r="50172" spans="22:22" x14ac:dyDescent="0.35">
      <c r="V50172" s="17"/>
    </row>
    <row r="50173" spans="22:22" x14ac:dyDescent="0.35">
      <c r="V50173" s="17"/>
    </row>
    <row r="50174" spans="22:22" x14ac:dyDescent="0.35">
      <c r="V50174" s="17"/>
    </row>
    <row r="50175" spans="22:22" x14ac:dyDescent="0.35">
      <c r="V50175" s="17"/>
    </row>
    <row r="50176" spans="22:22" x14ac:dyDescent="0.35">
      <c r="V50176" s="17"/>
    </row>
    <row r="50177" spans="22:22" x14ac:dyDescent="0.35">
      <c r="V50177" s="17"/>
    </row>
    <row r="50178" spans="22:22" x14ac:dyDescent="0.35">
      <c r="V50178" s="17"/>
    </row>
    <row r="50179" spans="22:22" x14ac:dyDescent="0.35">
      <c r="V50179" s="17"/>
    </row>
    <row r="50180" spans="22:22" x14ac:dyDescent="0.35">
      <c r="V50180" s="17"/>
    </row>
    <row r="50181" spans="22:22" x14ac:dyDescent="0.35">
      <c r="V50181" s="17"/>
    </row>
    <row r="50182" spans="22:22" x14ac:dyDescent="0.35">
      <c r="V50182" s="17"/>
    </row>
    <row r="50183" spans="22:22" x14ac:dyDescent="0.35">
      <c r="V50183" s="17"/>
    </row>
    <row r="50184" spans="22:22" x14ac:dyDescent="0.35">
      <c r="V50184" s="17"/>
    </row>
    <row r="50185" spans="22:22" x14ac:dyDescent="0.35">
      <c r="V50185" s="17"/>
    </row>
    <row r="50186" spans="22:22" x14ac:dyDescent="0.35">
      <c r="V50186" s="17"/>
    </row>
    <row r="50187" spans="22:22" x14ac:dyDescent="0.35">
      <c r="V50187" s="17"/>
    </row>
    <row r="50188" spans="22:22" x14ac:dyDescent="0.35">
      <c r="V50188" s="17"/>
    </row>
    <row r="50189" spans="22:22" x14ac:dyDescent="0.35">
      <c r="V50189" s="17"/>
    </row>
    <row r="50190" spans="22:22" x14ac:dyDescent="0.35">
      <c r="V50190" s="17"/>
    </row>
    <row r="50191" spans="22:22" x14ac:dyDescent="0.35">
      <c r="V50191" s="17"/>
    </row>
    <row r="50192" spans="22:22" x14ac:dyDescent="0.35">
      <c r="V50192" s="17"/>
    </row>
    <row r="50193" spans="22:22" x14ac:dyDescent="0.35">
      <c r="V50193" s="17"/>
    </row>
    <row r="50194" spans="22:22" x14ac:dyDescent="0.35">
      <c r="V50194" s="17"/>
    </row>
    <row r="50195" spans="22:22" x14ac:dyDescent="0.35">
      <c r="V50195" s="17"/>
    </row>
    <row r="50196" spans="22:22" x14ac:dyDescent="0.35">
      <c r="V50196" s="17"/>
    </row>
    <row r="50197" spans="22:22" x14ac:dyDescent="0.35">
      <c r="V50197" s="17"/>
    </row>
    <row r="50198" spans="22:22" x14ac:dyDescent="0.35">
      <c r="V50198" s="17"/>
    </row>
    <row r="50199" spans="22:22" x14ac:dyDescent="0.35">
      <c r="V50199" s="17"/>
    </row>
    <row r="50200" spans="22:22" x14ac:dyDescent="0.35">
      <c r="V50200" s="17"/>
    </row>
    <row r="50201" spans="22:22" x14ac:dyDescent="0.35">
      <c r="V50201" s="17"/>
    </row>
    <row r="50202" spans="22:22" x14ac:dyDescent="0.35">
      <c r="V50202" s="17"/>
    </row>
    <row r="50203" spans="22:22" x14ac:dyDescent="0.35">
      <c r="V50203" s="17"/>
    </row>
    <row r="50204" spans="22:22" x14ac:dyDescent="0.35">
      <c r="V50204" s="17"/>
    </row>
    <row r="50205" spans="22:22" x14ac:dyDescent="0.35">
      <c r="V50205" s="17"/>
    </row>
    <row r="50206" spans="22:22" x14ac:dyDescent="0.35">
      <c r="V50206" s="17"/>
    </row>
    <row r="50207" spans="22:22" x14ac:dyDescent="0.35">
      <c r="V50207" s="17"/>
    </row>
    <row r="50208" spans="22:22" x14ac:dyDescent="0.35">
      <c r="V50208" s="17"/>
    </row>
    <row r="50209" spans="22:22" x14ac:dyDescent="0.35">
      <c r="V50209" s="17"/>
    </row>
    <row r="50210" spans="22:22" x14ac:dyDescent="0.35">
      <c r="V50210" s="17"/>
    </row>
    <row r="50211" spans="22:22" x14ac:dyDescent="0.35">
      <c r="V50211" s="17"/>
    </row>
    <row r="50212" spans="22:22" x14ac:dyDescent="0.35">
      <c r="V50212" s="17"/>
    </row>
    <row r="50213" spans="22:22" x14ac:dyDescent="0.35">
      <c r="V50213" s="17"/>
    </row>
    <row r="50214" spans="22:22" x14ac:dyDescent="0.35">
      <c r="V50214" s="17"/>
    </row>
    <row r="50215" spans="22:22" x14ac:dyDescent="0.35">
      <c r="V50215" s="17"/>
    </row>
    <row r="50216" spans="22:22" x14ac:dyDescent="0.35">
      <c r="V50216" s="17"/>
    </row>
    <row r="50217" spans="22:22" x14ac:dyDescent="0.35">
      <c r="V50217" s="17"/>
    </row>
    <row r="50218" spans="22:22" x14ac:dyDescent="0.35">
      <c r="V50218" s="17"/>
    </row>
    <row r="50219" spans="22:22" x14ac:dyDescent="0.35">
      <c r="V50219" s="17"/>
    </row>
    <row r="50220" spans="22:22" x14ac:dyDescent="0.35">
      <c r="V50220" s="17"/>
    </row>
    <row r="50221" spans="22:22" x14ac:dyDescent="0.35">
      <c r="V50221" s="17"/>
    </row>
    <row r="50222" spans="22:22" x14ac:dyDescent="0.35">
      <c r="V50222" s="17"/>
    </row>
    <row r="50223" spans="22:22" x14ac:dyDescent="0.35">
      <c r="V50223" s="17"/>
    </row>
    <row r="50224" spans="22:22" x14ac:dyDescent="0.35">
      <c r="V50224" s="17"/>
    </row>
    <row r="50225" spans="22:22" x14ac:dyDescent="0.35">
      <c r="V50225" s="17"/>
    </row>
    <row r="50226" spans="22:22" x14ac:dyDescent="0.35">
      <c r="V50226" s="17"/>
    </row>
    <row r="50227" spans="22:22" x14ac:dyDescent="0.35">
      <c r="V50227" s="17"/>
    </row>
    <row r="50228" spans="22:22" x14ac:dyDescent="0.35">
      <c r="V50228" s="17"/>
    </row>
    <row r="50229" spans="22:22" x14ac:dyDescent="0.35">
      <c r="V50229" s="17"/>
    </row>
    <row r="50230" spans="22:22" x14ac:dyDescent="0.35">
      <c r="V50230" s="17"/>
    </row>
    <row r="50231" spans="22:22" x14ac:dyDescent="0.35">
      <c r="V50231" s="17"/>
    </row>
    <row r="50232" spans="22:22" x14ac:dyDescent="0.35">
      <c r="V50232" s="17"/>
    </row>
    <row r="50233" spans="22:22" x14ac:dyDescent="0.35">
      <c r="V50233" s="17"/>
    </row>
    <row r="50234" spans="22:22" x14ac:dyDescent="0.35">
      <c r="V50234" s="17"/>
    </row>
    <row r="50235" spans="22:22" x14ac:dyDescent="0.35">
      <c r="V50235" s="17"/>
    </row>
    <row r="50236" spans="22:22" x14ac:dyDescent="0.35">
      <c r="V50236" s="17"/>
    </row>
    <row r="50237" spans="22:22" x14ac:dyDescent="0.35">
      <c r="V50237" s="17"/>
    </row>
    <row r="50238" spans="22:22" x14ac:dyDescent="0.35">
      <c r="V50238" s="17"/>
    </row>
    <row r="50239" spans="22:22" x14ac:dyDescent="0.35">
      <c r="V50239" s="17"/>
    </row>
    <row r="50240" spans="22:22" x14ac:dyDescent="0.35">
      <c r="V50240" s="17"/>
    </row>
    <row r="50241" spans="22:22" x14ac:dyDescent="0.35">
      <c r="V50241" s="17"/>
    </row>
    <row r="50242" spans="22:22" x14ac:dyDescent="0.35">
      <c r="V50242" s="17"/>
    </row>
    <row r="50243" spans="22:22" x14ac:dyDescent="0.35">
      <c r="V50243" s="17"/>
    </row>
    <row r="50244" spans="22:22" x14ac:dyDescent="0.35">
      <c r="V50244" s="17"/>
    </row>
    <row r="50245" spans="22:22" x14ac:dyDescent="0.35">
      <c r="V50245" s="17"/>
    </row>
    <row r="50246" spans="22:22" x14ac:dyDescent="0.35">
      <c r="V50246" s="17"/>
    </row>
    <row r="50247" spans="22:22" x14ac:dyDescent="0.35">
      <c r="V50247" s="17"/>
    </row>
    <row r="50248" spans="22:22" x14ac:dyDescent="0.35">
      <c r="V50248" s="17"/>
    </row>
    <row r="50249" spans="22:22" x14ac:dyDescent="0.35">
      <c r="V50249" s="17"/>
    </row>
    <row r="50250" spans="22:22" x14ac:dyDescent="0.35">
      <c r="V50250" s="17"/>
    </row>
    <row r="50251" spans="22:22" x14ac:dyDescent="0.35">
      <c r="V50251" s="17"/>
    </row>
    <row r="50252" spans="22:22" x14ac:dyDescent="0.35">
      <c r="V50252" s="17"/>
    </row>
    <row r="50253" spans="22:22" x14ac:dyDescent="0.35">
      <c r="V50253" s="17"/>
    </row>
    <row r="50254" spans="22:22" x14ac:dyDescent="0.35">
      <c r="V50254" s="17"/>
    </row>
    <row r="50255" spans="22:22" x14ac:dyDescent="0.35">
      <c r="V50255" s="17"/>
    </row>
    <row r="50256" spans="22:22" x14ac:dyDescent="0.35">
      <c r="V50256" s="17"/>
    </row>
    <row r="50257" spans="22:22" x14ac:dyDescent="0.35">
      <c r="V50257" s="17"/>
    </row>
    <row r="50258" spans="22:22" x14ac:dyDescent="0.35">
      <c r="V50258" s="17"/>
    </row>
    <row r="50259" spans="22:22" x14ac:dyDescent="0.35">
      <c r="V50259" s="17"/>
    </row>
    <row r="50260" spans="22:22" x14ac:dyDescent="0.35">
      <c r="V50260" s="17"/>
    </row>
    <row r="50261" spans="22:22" x14ac:dyDescent="0.35">
      <c r="V50261" s="17"/>
    </row>
    <row r="50262" spans="22:22" x14ac:dyDescent="0.35">
      <c r="V50262" s="17"/>
    </row>
    <row r="50263" spans="22:22" x14ac:dyDescent="0.35">
      <c r="V50263" s="17"/>
    </row>
    <row r="50264" spans="22:22" x14ac:dyDescent="0.35">
      <c r="V50264" s="17"/>
    </row>
    <row r="50265" spans="22:22" x14ac:dyDescent="0.35">
      <c r="V50265" s="17"/>
    </row>
    <row r="50266" spans="22:22" x14ac:dyDescent="0.35">
      <c r="V50266" s="17"/>
    </row>
    <row r="50267" spans="22:22" x14ac:dyDescent="0.35">
      <c r="V50267" s="17"/>
    </row>
    <row r="50268" spans="22:22" x14ac:dyDescent="0.35">
      <c r="V50268" s="17"/>
    </row>
    <row r="50269" spans="22:22" x14ac:dyDescent="0.35">
      <c r="V50269" s="17"/>
    </row>
    <row r="50270" spans="22:22" x14ac:dyDescent="0.35">
      <c r="V50270" s="17"/>
    </row>
    <row r="50271" spans="22:22" x14ac:dyDescent="0.35">
      <c r="V50271" s="17"/>
    </row>
    <row r="50272" spans="22:22" x14ac:dyDescent="0.35">
      <c r="V50272" s="17"/>
    </row>
    <row r="50273" spans="22:22" x14ac:dyDescent="0.35">
      <c r="V50273" s="17"/>
    </row>
    <row r="50274" spans="22:22" x14ac:dyDescent="0.35">
      <c r="V50274" s="17"/>
    </row>
    <row r="50275" spans="22:22" x14ac:dyDescent="0.35">
      <c r="V50275" s="17"/>
    </row>
    <row r="50276" spans="22:22" x14ac:dyDescent="0.35">
      <c r="V50276" s="17"/>
    </row>
    <row r="50277" spans="22:22" x14ac:dyDescent="0.35">
      <c r="V50277" s="17"/>
    </row>
    <row r="50278" spans="22:22" x14ac:dyDescent="0.35">
      <c r="V50278" s="17"/>
    </row>
    <row r="50279" spans="22:22" x14ac:dyDescent="0.35">
      <c r="V50279" s="17"/>
    </row>
    <row r="50280" spans="22:22" x14ac:dyDescent="0.35">
      <c r="V50280" s="17"/>
    </row>
    <row r="50281" spans="22:22" x14ac:dyDescent="0.35">
      <c r="V50281" s="17"/>
    </row>
    <row r="50282" spans="22:22" x14ac:dyDescent="0.35">
      <c r="V50282" s="17"/>
    </row>
    <row r="50283" spans="22:22" x14ac:dyDescent="0.35">
      <c r="V50283" s="17"/>
    </row>
    <row r="50284" spans="22:22" x14ac:dyDescent="0.35">
      <c r="V50284" s="17"/>
    </row>
    <row r="50285" spans="22:22" x14ac:dyDescent="0.35">
      <c r="V50285" s="17"/>
    </row>
    <row r="50286" spans="22:22" x14ac:dyDescent="0.35">
      <c r="V50286" s="17"/>
    </row>
    <row r="50287" spans="22:22" x14ac:dyDescent="0.35">
      <c r="V50287" s="17"/>
    </row>
    <row r="50288" spans="22:22" x14ac:dyDescent="0.35">
      <c r="V50288" s="17"/>
    </row>
    <row r="50289" spans="22:22" x14ac:dyDescent="0.35">
      <c r="V50289" s="17"/>
    </row>
    <row r="50290" spans="22:22" x14ac:dyDescent="0.35">
      <c r="V50290" s="17"/>
    </row>
    <row r="50291" spans="22:22" x14ac:dyDescent="0.35">
      <c r="V50291" s="17"/>
    </row>
    <row r="50292" spans="22:22" x14ac:dyDescent="0.35">
      <c r="V50292" s="17"/>
    </row>
    <row r="50293" spans="22:22" x14ac:dyDescent="0.35">
      <c r="V50293" s="17"/>
    </row>
    <row r="50294" spans="22:22" x14ac:dyDescent="0.35">
      <c r="V50294" s="17"/>
    </row>
    <row r="50295" spans="22:22" x14ac:dyDescent="0.35">
      <c r="V50295" s="17"/>
    </row>
    <row r="50296" spans="22:22" x14ac:dyDescent="0.35">
      <c r="V50296" s="17"/>
    </row>
    <row r="50297" spans="22:22" x14ac:dyDescent="0.35">
      <c r="V50297" s="17"/>
    </row>
    <row r="50298" spans="22:22" x14ac:dyDescent="0.35">
      <c r="V50298" s="17"/>
    </row>
    <row r="50299" spans="22:22" x14ac:dyDescent="0.35">
      <c r="V50299" s="17"/>
    </row>
    <row r="50300" spans="22:22" x14ac:dyDescent="0.35">
      <c r="V50300" s="17"/>
    </row>
    <row r="50301" spans="22:22" x14ac:dyDescent="0.35">
      <c r="V50301" s="17"/>
    </row>
    <row r="50302" spans="22:22" x14ac:dyDescent="0.35">
      <c r="V50302" s="17"/>
    </row>
    <row r="50303" spans="22:22" x14ac:dyDescent="0.35">
      <c r="V50303" s="17"/>
    </row>
    <row r="50304" spans="22:22" x14ac:dyDescent="0.35">
      <c r="V50304" s="17"/>
    </row>
    <row r="50305" spans="22:22" x14ac:dyDescent="0.35">
      <c r="V50305" s="17"/>
    </row>
    <row r="50306" spans="22:22" x14ac:dyDescent="0.35">
      <c r="V50306" s="17"/>
    </row>
    <row r="50307" spans="22:22" x14ac:dyDescent="0.35">
      <c r="V50307" s="17"/>
    </row>
    <row r="50308" spans="22:22" x14ac:dyDescent="0.35">
      <c r="V50308" s="17"/>
    </row>
    <row r="50309" spans="22:22" x14ac:dyDescent="0.35">
      <c r="V50309" s="17"/>
    </row>
    <row r="50310" spans="22:22" x14ac:dyDescent="0.35">
      <c r="V50310" s="17"/>
    </row>
    <row r="50311" spans="22:22" x14ac:dyDescent="0.35">
      <c r="V50311" s="17"/>
    </row>
    <row r="50312" spans="22:22" x14ac:dyDescent="0.35">
      <c r="V50312" s="17"/>
    </row>
    <row r="50313" spans="22:22" x14ac:dyDescent="0.35">
      <c r="V50313" s="17"/>
    </row>
    <row r="50314" spans="22:22" x14ac:dyDescent="0.35">
      <c r="V50314" s="17"/>
    </row>
    <row r="50315" spans="22:22" x14ac:dyDescent="0.35">
      <c r="V50315" s="17"/>
    </row>
    <row r="50316" spans="22:22" x14ac:dyDescent="0.35">
      <c r="V50316" s="17"/>
    </row>
    <row r="50317" spans="22:22" x14ac:dyDescent="0.35">
      <c r="V50317" s="17"/>
    </row>
    <row r="50318" spans="22:22" x14ac:dyDescent="0.35">
      <c r="V50318" s="17"/>
    </row>
    <row r="50319" spans="22:22" x14ac:dyDescent="0.35">
      <c r="V50319" s="17"/>
    </row>
    <row r="50320" spans="22:22" x14ac:dyDescent="0.35">
      <c r="V50320" s="17"/>
    </row>
    <row r="50321" spans="22:22" x14ac:dyDescent="0.35">
      <c r="V50321" s="17"/>
    </row>
    <row r="50322" spans="22:22" x14ac:dyDescent="0.35">
      <c r="V50322" s="17"/>
    </row>
    <row r="50323" spans="22:22" x14ac:dyDescent="0.35">
      <c r="V50323" s="17"/>
    </row>
    <row r="50324" spans="22:22" x14ac:dyDescent="0.35">
      <c r="V50324" s="17"/>
    </row>
    <row r="50325" spans="22:22" x14ac:dyDescent="0.35">
      <c r="V50325" s="17"/>
    </row>
    <row r="50326" spans="22:22" x14ac:dyDescent="0.35">
      <c r="V50326" s="17"/>
    </row>
    <row r="50327" spans="22:22" x14ac:dyDescent="0.35">
      <c r="V50327" s="17"/>
    </row>
    <row r="50328" spans="22:22" x14ac:dyDescent="0.35">
      <c r="V50328" s="17"/>
    </row>
    <row r="50329" spans="22:22" x14ac:dyDescent="0.35">
      <c r="V50329" s="17"/>
    </row>
    <row r="50330" spans="22:22" x14ac:dyDescent="0.35">
      <c r="V50330" s="17"/>
    </row>
    <row r="50331" spans="22:22" x14ac:dyDescent="0.35">
      <c r="V50331" s="17"/>
    </row>
    <row r="50332" spans="22:22" x14ac:dyDescent="0.35">
      <c r="V50332" s="17"/>
    </row>
    <row r="50333" spans="22:22" x14ac:dyDescent="0.35">
      <c r="V50333" s="17"/>
    </row>
    <row r="50334" spans="22:22" x14ac:dyDescent="0.35">
      <c r="V50334" s="17"/>
    </row>
    <row r="50335" spans="22:22" x14ac:dyDescent="0.35">
      <c r="V50335" s="17"/>
    </row>
    <row r="50336" spans="22:22" x14ac:dyDescent="0.35">
      <c r="V50336" s="17"/>
    </row>
    <row r="50337" spans="22:22" x14ac:dyDescent="0.35">
      <c r="V50337" s="17"/>
    </row>
    <row r="50338" spans="22:22" x14ac:dyDescent="0.35">
      <c r="V50338" s="17"/>
    </row>
    <row r="50339" spans="22:22" x14ac:dyDescent="0.35">
      <c r="V50339" s="17"/>
    </row>
    <row r="50340" spans="22:22" x14ac:dyDescent="0.35">
      <c r="V50340" s="17"/>
    </row>
    <row r="50341" spans="22:22" x14ac:dyDescent="0.35">
      <c r="V50341" s="17"/>
    </row>
    <row r="50342" spans="22:22" x14ac:dyDescent="0.35">
      <c r="V50342" s="17"/>
    </row>
    <row r="50343" spans="22:22" x14ac:dyDescent="0.35">
      <c r="V50343" s="17"/>
    </row>
    <row r="50344" spans="22:22" x14ac:dyDescent="0.35">
      <c r="V50344" s="17"/>
    </row>
    <row r="50345" spans="22:22" x14ac:dyDescent="0.35">
      <c r="V50345" s="17"/>
    </row>
    <row r="50346" spans="22:22" x14ac:dyDescent="0.35">
      <c r="V50346" s="17"/>
    </row>
    <row r="50347" spans="22:22" x14ac:dyDescent="0.35">
      <c r="V50347" s="17"/>
    </row>
    <row r="50348" spans="22:22" x14ac:dyDescent="0.35">
      <c r="V50348" s="17"/>
    </row>
    <row r="50349" spans="22:22" x14ac:dyDescent="0.35">
      <c r="V50349" s="17"/>
    </row>
    <row r="50350" spans="22:22" x14ac:dyDescent="0.35">
      <c r="V50350" s="17"/>
    </row>
    <row r="50351" spans="22:22" x14ac:dyDescent="0.35">
      <c r="V50351" s="17"/>
    </row>
    <row r="50352" spans="22:22" x14ac:dyDescent="0.35">
      <c r="V50352" s="17"/>
    </row>
    <row r="50353" spans="22:22" x14ac:dyDescent="0.35">
      <c r="V50353" s="17"/>
    </row>
    <row r="50354" spans="22:22" x14ac:dyDescent="0.35">
      <c r="V50354" s="17"/>
    </row>
    <row r="50355" spans="22:22" x14ac:dyDescent="0.35">
      <c r="V50355" s="17"/>
    </row>
    <row r="50356" spans="22:22" x14ac:dyDescent="0.35">
      <c r="V50356" s="17"/>
    </row>
    <row r="50357" spans="22:22" x14ac:dyDescent="0.35">
      <c r="V50357" s="17"/>
    </row>
    <row r="50358" spans="22:22" x14ac:dyDescent="0.35">
      <c r="V50358" s="17"/>
    </row>
    <row r="50359" spans="22:22" x14ac:dyDescent="0.35">
      <c r="V50359" s="17"/>
    </row>
    <row r="50360" spans="22:22" x14ac:dyDescent="0.35">
      <c r="V50360" s="17"/>
    </row>
    <row r="50361" spans="22:22" x14ac:dyDescent="0.35">
      <c r="V50361" s="17"/>
    </row>
    <row r="50362" spans="22:22" x14ac:dyDescent="0.35">
      <c r="V50362" s="17"/>
    </row>
    <row r="50363" spans="22:22" x14ac:dyDescent="0.35">
      <c r="V50363" s="17"/>
    </row>
    <row r="50364" spans="22:22" x14ac:dyDescent="0.35">
      <c r="V50364" s="17"/>
    </row>
    <row r="50365" spans="22:22" x14ac:dyDescent="0.35">
      <c r="V50365" s="17"/>
    </row>
    <row r="50366" spans="22:22" x14ac:dyDescent="0.35">
      <c r="V50366" s="17"/>
    </row>
    <row r="50367" spans="22:22" x14ac:dyDescent="0.35">
      <c r="V50367" s="17"/>
    </row>
    <row r="50368" spans="22:22" x14ac:dyDescent="0.35">
      <c r="V50368" s="17"/>
    </row>
    <row r="50369" spans="22:22" x14ac:dyDescent="0.35">
      <c r="V50369" s="17"/>
    </row>
    <row r="50370" spans="22:22" x14ac:dyDescent="0.35">
      <c r="V50370" s="17"/>
    </row>
    <row r="50371" spans="22:22" x14ac:dyDescent="0.35">
      <c r="V50371" s="17"/>
    </row>
    <row r="50372" spans="22:22" x14ac:dyDescent="0.35">
      <c r="V50372" s="17"/>
    </row>
    <row r="50373" spans="22:22" x14ac:dyDescent="0.35">
      <c r="V50373" s="17"/>
    </row>
    <row r="50374" spans="22:22" x14ac:dyDescent="0.35">
      <c r="V50374" s="17"/>
    </row>
    <row r="50375" spans="22:22" x14ac:dyDescent="0.35">
      <c r="V50375" s="17"/>
    </row>
    <row r="50376" spans="22:22" x14ac:dyDescent="0.35">
      <c r="V50376" s="17"/>
    </row>
    <row r="50377" spans="22:22" x14ac:dyDescent="0.35">
      <c r="V50377" s="17"/>
    </row>
    <row r="50378" spans="22:22" x14ac:dyDescent="0.35">
      <c r="V50378" s="17"/>
    </row>
    <row r="50379" spans="22:22" x14ac:dyDescent="0.35">
      <c r="V50379" s="17"/>
    </row>
    <row r="50380" spans="22:22" x14ac:dyDescent="0.35">
      <c r="V50380" s="17"/>
    </row>
    <row r="50381" spans="22:22" x14ac:dyDescent="0.35">
      <c r="V50381" s="17"/>
    </row>
    <row r="50382" spans="22:22" x14ac:dyDescent="0.35">
      <c r="V50382" s="17"/>
    </row>
    <row r="50383" spans="22:22" x14ac:dyDescent="0.35">
      <c r="V50383" s="17"/>
    </row>
    <row r="50384" spans="22:22" x14ac:dyDescent="0.35">
      <c r="V50384" s="17"/>
    </row>
    <row r="50385" spans="22:22" x14ac:dyDescent="0.35">
      <c r="V50385" s="17"/>
    </row>
    <row r="50386" spans="22:22" x14ac:dyDescent="0.35">
      <c r="V50386" s="17"/>
    </row>
    <row r="50387" spans="22:22" x14ac:dyDescent="0.35">
      <c r="V50387" s="17"/>
    </row>
    <row r="50388" spans="22:22" x14ac:dyDescent="0.35">
      <c r="V50388" s="17"/>
    </row>
    <row r="50389" spans="22:22" x14ac:dyDescent="0.35">
      <c r="V50389" s="17"/>
    </row>
    <row r="50390" spans="22:22" x14ac:dyDescent="0.35">
      <c r="V50390" s="17"/>
    </row>
    <row r="50391" spans="22:22" x14ac:dyDescent="0.35">
      <c r="V50391" s="17"/>
    </row>
    <row r="50392" spans="22:22" x14ac:dyDescent="0.35">
      <c r="V50392" s="17"/>
    </row>
    <row r="50393" spans="22:22" x14ac:dyDescent="0.35">
      <c r="V50393" s="17"/>
    </row>
    <row r="50394" spans="22:22" x14ac:dyDescent="0.35">
      <c r="V50394" s="17"/>
    </row>
    <row r="50395" spans="22:22" x14ac:dyDescent="0.35">
      <c r="V50395" s="17"/>
    </row>
    <row r="50396" spans="22:22" x14ac:dyDescent="0.35">
      <c r="V50396" s="17"/>
    </row>
    <row r="50397" spans="22:22" x14ac:dyDescent="0.35">
      <c r="V50397" s="17"/>
    </row>
    <row r="50398" spans="22:22" x14ac:dyDescent="0.35">
      <c r="V50398" s="17"/>
    </row>
    <row r="50399" spans="22:22" x14ac:dyDescent="0.35">
      <c r="V50399" s="17"/>
    </row>
    <row r="50400" spans="22:22" x14ac:dyDescent="0.35">
      <c r="V50400" s="17"/>
    </row>
    <row r="50401" spans="22:22" x14ac:dyDescent="0.35">
      <c r="V50401" s="17"/>
    </row>
    <row r="50402" spans="22:22" x14ac:dyDescent="0.35">
      <c r="V50402" s="17"/>
    </row>
    <row r="50403" spans="22:22" x14ac:dyDescent="0.35">
      <c r="V50403" s="17"/>
    </row>
    <row r="50404" spans="22:22" x14ac:dyDescent="0.35">
      <c r="V50404" s="17"/>
    </row>
    <row r="50405" spans="22:22" x14ac:dyDescent="0.35">
      <c r="V50405" s="17"/>
    </row>
    <row r="50406" spans="22:22" x14ac:dyDescent="0.35">
      <c r="V50406" s="17"/>
    </row>
    <row r="50407" spans="22:22" x14ac:dyDescent="0.35">
      <c r="V50407" s="17"/>
    </row>
    <row r="50408" spans="22:22" x14ac:dyDescent="0.35">
      <c r="V50408" s="17"/>
    </row>
    <row r="50409" spans="22:22" x14ac:dyDescent="0.35">
      <c r="V50409" s="17"/>
    </row>
    <row r="50410" spans="22:22" x14ac:dyDescent="0.35">
      <c r="V50410" s="17"/>
    </row>
    <row r="50411" spans="22:22" x14ac:dyDescent="0.35">
      <c r="V50411" s="17"/>
    </row>
    <row r="50412" spans="22:22" x14ac:dyDescent="0.35">
      <c r="V50412" s="17"/>
    </row>
    <row r="50413" spans="22:22" x14ac:dyDescent="0.35">
      <c r="V50413" s="17"/>
    </row>
    <row r="50414" spans="22:22" x14ac:dyDescent="0.35">
      <c r="V50414" s="17"/>
    </row>
    <row r="50415" spans="22:22" x14ac:dyDescent="0.35">
      <c r="V50415" s="17"/>
    </row>
    <row r="50416" spans="22:22" x14ac:dyDescent="0.35">
      <c r="V50416" s="17"/>
    </row>
    <row r="50417" spans="22:22" x14ac:dyDescent="0.35">
      <c r="V50417" s="17"/>
    </row>
    <row r="50418" spans="22:22" x14ac:dyDescent="0.35">
      <c r="V50418" s="17"/>
    </row>
    <row r="50419" spans="22:22" x14ac:dyDescent="0.35">
      <c r="V50419" s="17"/>
    </row>
    <row r="50420" spans="22:22" x14ac:dyDescent="0.35">
      <c r="V50420" s="17"/>
    </row>
    <row r="50421" spans="22:22" x14ac:dyDescent="0.35">
      <c r="V50421" s="17"/>
    </row>
    <row r="50422" spans="22:22" x14ac:dyDescent="0.35">
      <c r="V50422" s="17"/>
    </row>
    <row r="50423" spans="22:22" x14ac:dyDescent="0.35">
      <c r="V50423" s="17"/>
    </row>
    <row r="50424" spans="22:22" x14ac:dyDescent="0.35">
      <c r="V50424" s="17"/>
    </row>
    <row r="50425" spans="22:22" x14ac:dyDescent="0.35">
      <c r="V50425" s="17"/>
    </row>
    <row r="50426" spans="22:22" x14ac:dyDescent="0.35">
      <c r="V50426" s="17"/>
    </row>
    <row r="50427" spans="22:22" x14ac:dyDescent="0.35">
      <c r="V50427" s="17"/>
    </row>
    <row r="50428" spans="22:22" x14ac:dyDescent="0.35">
      <c r="V50428" s="17"/>
    </row>
    <row r="50429" spans="22:22" x14ac:dyDescent="0.35">
      <c r="V50429" s="17"/>
    </row>
    <row r="50430" spans="22:22" x14ac:dyDescent="0.35">
      <c r="V50430" s="17"/>
    </row>
    <row r="50431" spans="22:22" x14ac:dyDescent="0.35">
      <c r="V50431" s="17"/>
    </row>
    <row r="50432" spans="22:22" x14ac:dyDescent="0.35">
      <c r="V50432" s="17"/>
    </row>
    <row r="50433" spans="22:22" x14ac:dyDescent="0.35">
      <c r="V50433" s="17"/>
    </row>
    <row r="50434" spans="22:22" x14ac:dyDescent="0.35">
      <c r="V50434" s="17"/>
    </row>
    <row r="50435" spans="22:22" x14ac:dyDescent="0.35">
      <c r="V50435" s="17"/>
    </row>
    <row r="50436" spans="22:22" x14ac:dyDescent="0.35">
      <c r="V50436" s="17"/>
    </row>
    <row r="50437" spans="22:22" x14ac:dyDescent="0.35">
      <c r="V50437" s="17"/>
    </row>
    <row r="50438" spans="22:22" x14ac:dyDescent="0.35">
      <c r="V50438" s="17"/>
    </row>
    <row r="50439" spans="22:22" x14ac:dyDescent="0.35">
      <c r="V50439" s="17"/>
    </row>
    <row r="50440" spans="22:22" x14ac:dyDescent="0.35">
      <c r="V50440" s="17"/>
    </row>
    <row r="50441" spans="22:22" x14ac:dyDescent="0.35">
      <c r="V50441" s="17"/>
    </row>
    <row r="50442" spans="22:22" x14ac:dyDescent="0.35">
      <c r="V50442" s="17"/>
    </row>
    <row r="50443" spans="22:22" x14ac:dyDescent="0.35">
      <c r="V50443" s="17"/>
    </row>
    <row r="50444" spans="22:22" x14ac:dyDescent="0.35">
      <c r="V50444" s="17"/>
    </row>
    <row r="50445" spans="22:22" x14ac:dyDescent="0.35">
      <c r="V50445" s="17"/>
    </row>
    <row r="50446" spans="22:22" x14ac:dyDescent="0.35">
      <c r="V50446" s="17"/>
    </row>
    <row r="50447" spans="22:22" x14ac:dyDescent="0.35">
      <c r="V50447" s="17"/>
    </row>
    <row r="50448" spans="22:22" x14ac:dyDescent="0.35">
      <c r="V50448" s="17"/>
    </row>
    <row r="50449" spans="22:22" x14ac:dyDescent="0.35">
      <c r="V50449" s="17"/>
    </row>
    <row r="50450" spans="22:22" x14ac:dyDescent="0.35">
      <c r="V50450" s="17"/>
    </row>
    <row r="50451" spans="22:22" x14ac:dyDescent="0.35">
      <c r="V50451" s="17"/>
    </row>
    <row r="50452" spans="22:22" x14ac:dyDescent="0.35">
      <c r="V50452" s="17"/>
    </row>
    <row r="50453" spans="22:22" x14ac:dyDescent="0.35">
      <c r="V50453" s="17"/>
    </row>
    <row r="50454" spans="22:22" x14ac:dyDescent="0.35">
      <c r="V50454" s="17"/>
    </row>
    <row r="50455" spans="22:22" x14ac:dyDescent="0.35">
      <c r="V50455" s="17"/>
    </row>
    <row r="50456" spans="22:22" x14ac:dyDescent="0.35">
      <c r="V50456" s="17"/>
    </row>
    <row r="50457" spans="22:22" x14ac:dyDescent="0.35">
      <c r="V50457" s="17"/>
    </row>
    <row r="50458" spans="22:22" x14ac:dyDescent="0.35">
      <c r="V50458" s="17"/>
    </row>
    <row r="50459" spans="22:22" x14ac:dyDescent="0.35">
      <c r="V50459" s="17"/>
    </row>
    <row r="50460" spans="22:22" x14ac:dyDescent="0.35">
      <c r="V50460" s="17"/>
    </row>
    <row r="50461" spans="22:22" x14ac:dyDescent="0.35">
      <c r="V50461" s="17"/>
    </row>
    <row r="50462" spans="22:22" x14ac:dyDescent="0.35">
      <c r="V50462" s="17"/>
    </row>
    <row r="50463" spans="22:22" x14ac:dyDescent="0.35">
      <c r="V50463" s="17"/>
    </row>
    <row r="50464" spans="22:22" x14ac:dyDescent="0.35">
      <c r="V50464" s="17"/>
    </row>
    <row r="50465" spans="22:22" x14ac:dyDescent="0.35">
      <c r="V50465" s="17"/>
    </row>
    <row r="50466" spans="22:22" x14ac:dyDescent="0.35">
      <c r="V50466" s="17"/>
    </row>
    <row r="50467" spans="22:22" x14ac:dyDescent="0.35">
      <c r="V50467" s="17"/>
    </row>
    <row r="50468" spans="22:22" x14ac:dyDescent="0.35">
      <c r="V50468" s="17"/>
    </row>
    <row r="50469" spans="22:22" x14ac:dyDescent="0.35">
      <c r="V50469" s="17"/>
    </row>
    <row r="50470" spans="22:22" x14ac:dyDescent="0.35">
      <c r="V50470" s="17"/>
    </row>
    <row r="50471" spans="22:22" x14ac:dyDescent="0.35">
      <c r="V50471" s="17"/>
    </row>
    <row r="50472" spans="22:22" x14ac:dyDescent="0.35">
      <c r="V50472" s="17"/>
    </row>
    <row r="50473" spans="22:22" x14ac:dyDescent="0.35">
      <c r="V50473" s="17"/>
    </row>
    <row r="50474" spans="22:22" x14ac:dyDescent="0.35">
      <c r="V50474" s="17"/>
    </row>
    <row r="50475" spans="22:22" x14ac:dyDescent="0.35">
      <c r="V50475" s="17"/>
    </row>
    <row r="50476" spans="22:22" x14ac:dyDescent="0.35">
      <c r="V50476" s="17"/>
    </row>
    <row r="50477" spans="22:22" x14ac:dyDescent="0.35">
      <c r="V50477" s="17"/>
    </row>
    <row r="50478" spans="22:22" x14ac:dyDescent="0.35">
      <c r="V50478" s="17"/>
    </row>
    <row r="50479" spans="22:22" x14ac:dyDescent="0.35">
      <c r="V50479" s="17"/>
    </row>
    <row r="50480" spans="22:22" x14ac:dyDescent="0.35">
      <c r="V50480" s="17"/>
    </row>
    <row r="50481" spans="22:22" x14ac:dyDescent="0.35">
      <c r="V50481" s="17"/>
    </row>
    <row r="50482" spans="22:22" x14ac:dyDescent="0.35">
      <c r="V50482" s="17"/>
    </row>
    <row r="50483" spans="22:22" x14ac:dyDescent="0.35">
      <c r="V50483" s="17"/>
    </row>
    <row r="50484" spans="22:22" x14ac:dyDescent="0.35">
      <c r="V50484" s="17"/>
    </row>
    <row r="50485" spans="22:22" x14ac:dyDescent="0.35">
      <c r="V50485" s="17"/>
    </row>
    <row r="50486" spans="22:22" x14ac:dyDescent="0.35">
      <c r="V50486" s="17"/>
    </row>
    <row r="50487" spans="22:22" x14ac:dyDescent="0.35">
      <c r="V50487" s="17"/>
    </row>
    <row r="50488" spans="22:22" x14ac:dyDescent="0.35">
      <c r="V50488" s="17"/>
    </row>
    <row r="50489" spans="22:22" x14ac:dyDescent="0.35">
      <c r="V50489" s="17"/>
    </row>
    <row r="50490" spans="22:22" x14ac:dyDescent="0.35">
      <c r="V50490" s="17"/>
    </row>
    <row r="50491" spans="22:22" x14ac:dyDescent="0.35">
      <c r="V50491" s="17"/>
    </row>
    <row r="50492" spans="22:22" x14ac:dyDescent="0.35">
      <c r="V50492" s="17"/>
    </row>
    <row r="50493" spans="22:22" x14ac:dyDescent="0.35">
      <c r="V50493" s="17"/>
    </row>
    <row r="50494" spans="22:22" x14ac:dyDescent="0.35">
      <c r="V50494" s="17"/>
    </row>
    <row r="50495" spans="22:22" x14ac:dyDescent="0.35">
      <c r="V50495" s="17"/>
    </row>
    <row r="50496" spans="22:22" x14ac:dyDescent="0.35">
      <c r="V50496" s="17"/>
    </row>
    <row r="50497" spans="22:22" x14ac:dyDescent="0.35">
      <c r="V50497" s="17"/>
    </row>
    <row r="50498" spans="22:22" x14ac:dyDescent="0.35">
      <c r="V50498" s="17"/>
    </row>
    <row r="50499" spans="22:22" x14ac:dyDescent="0.35">
      <c r="V50499" s="17"/>
    </row>
    <row r="50500" spans="22:22" x14ac:dyDescent="0.35">
      <c r="V50500" s="17"/>
    </row>
    <row r="50501" spans="22:22" x14ac:dyDescent="0.35">
      <c r="V50501" s="17"/>
    </row>
    <row r="50502" spans="22:22" x14ac:dyDescent="0.35">
      <c r="V50502" s="17"/>
    </row>
    <row r="50503" spans="22:22" x14ac:dyDescent="0.35">
      <c r="V50503" s="17"/>
    </row>
    <row r="50504" spans="22:22" x14ac:dyDescent="0.35">
      <c r="V50504" s="17"/>
    </row>
    <row r="50505" spans="22:22" x14ac:dyDescent="0.35">
      <c r="V50505" s="17"/>
    </row>
    <row r="50506" spans="22:22" x14ac:dyDescent="0.35">
      <c r="V50506" s="17"/>
    </row>
    <row r="50507" spans="22:22" x14ac:dyDescent="0.35">
      <c r="V50507" s="17"/>
    </row>
    <row r="50508" spans="22:22" x14ac:dyDescent="0.35">
      <c r="V50508" s="17"/>
    </row>
    <row r="50509" spans="22:22" x14ac:dyDescent="0.35">
      <c r="V50509" s="17"/>
    </row>
    <row r="50510" spans="22:22" x14ac:dyDescent="0.35">
      <c r="V50510" s="17"/>
    </row>
    <row r="50511" spans="22:22" x14ac:dyDescent="0.35">
      <c r="V50511" s="17"/>
    </row>
    <row r="50512" spans="22:22" x14ac:dyDescent="0.35">
      <c r="V50512" s="17"/>
    </row>
    <row r="50513" spans="22:22" x14ac:dyDescent="0.35">
      <c r="V50513" s="17"/>
    </row>
    <row r="50514" spans="22:22" x14ac:dyDescent="0.35">
      <c r="V50514" s="17"/>
    </row>
    <row r="50515" spans="22:22" x14ac:dyDescent="0.35">
      <c r="V50515" s="17"/>
    </row>
    <row r="50516" spans="22:22" x14ac:dyDescent="0.35">
      <c r="V50516" s="17"/>
    </row>
    <row r="50517" spans="22:22" x14ac:dyDescent="0.35">
      <c r="V50517" s="17"/>
    </row>
    <row r="50518" spans="22:22" x14ac:dyDescent="0.35">
      <c r="V50518" s="17"/>
    </row>
    <row r="50519" spans="22:22" x14ac:dyDescent="0.35">
      <c r="V50519" s="17"/>
    </row>
    <row r="50520" spans="22:22" x14ac:dyDescent="0.35">
      <c r="V50520" s="17"/>
    </row>
    <row r="50521" spans="22:22" x14ac:dyDescent="0.35">
      <c r="V50521" s="17"/>
    </row>
    <row r="50522" spans="22:22" x14ac:dyDescent="0.35">
      <c r="V50522" s="17"/>
    </row>
    <row r="50523" spans="22:22" x14ac:dyDescent="0.35">
      <c r="V50523" s="17"/>
    </row>
    <row r="50524" spans="22:22" x14ac:dyDescent="0.35">
      <c r="V50524" s="17"/>
    </row>
    <row r="50525" spans="22:22" x14ac:dyDescent="0.35">
      <c r="V50525" s="17"/>
    </row>
    <row r="50526" spans="22:22" x14ac:dyDescent="0.35">
      <c r="V50526" s="17"/>
    </row>
    <row r="50527" spans="22:22" x14ac:dyDescent="0.35">
      <c r="V50527" s="17"/>
    </row>
    <row r="50528" spans="22:22" x14ac:dyDescent="0.35">
      <c r="V50528" s="17"/>
    </row>
    <row r="50529" spans="22:22" x14ac:dyDescent="0.35">
      <c r="V50529" s="17"/>
    </row>
    <row r="50530" spans="22:22" x14ac:dyDescent="0.35">
      <c r="V50530" s="17"/>
    </row>
    <row r="50531" spans="22:22" x14ac:dyDescent="0.35">
      <c r="V50531" s="17"/>
    </row>
    <row r="50532" spans="22:22" x14ac:dyDescent="0.35">
      <c r="V50532" s="17"/>
    </row>
    <row r="50533" spans="22:22" x14ac:dyDescent="0.35">
      <c r="V50533" s="17"/>
    </row>
    <row r="50534" spans="22:22" x14ac:dyDescent="0.35">
      <c r="V50534" s="17"/>
    </row>
    <row r="50535" spans="22:22" x14ac:dyDescent="0.35">
      <c r="V50535" s="17"/>
    </row>
    <row r="50536" spans="22:22" x14ac:dyDescent="0.35">
      <c r="V50536" s="17"/>
    </row>
    <row r="50537" spans="22:22" x14ac:dyDescent="0.35">
      <c r="V50537" s="17"/>
    </row>
    <row r="50538" spans="22:22" x14ac:dyDescent="0.35">
      <c r="V50538" s="17"/>
    </row>
    <row r="50539" spans="22:22" x14ac:dyDescent="0.35">
      <c r="V50539" s="17"/>
    </row>
    <row r="50540" spans="22:22" x14ac:dyDescent="0.35">
      <c r="V50540" s="17"/>
    </row>
    <row r="50541" spans="22:22" x14ac:dyDescent="0.35">
      <c r="V50541" s="17"/>
    </row>
    <row r="50542" spans="22:22" x14ac:dyDescent="0.35">
      <c r="V50542" s="17"/>
    </row>
    <row r="50543" spans="22:22" x14ac:dyDescent="0.35">
      <c r="V50543" s="17"/>
    </row>
    <row r="50544" spans="22:22" x14ac:dyDescent="0.35">
      <c r="V50544" s="17"/>
    </row>
    <row r="50545" spans="22:22" x14ac:dyDescent="0.35">
      <c r="V50545" s="17"/>
    </row>
    <row r="50546" spans="22:22" x14ac:dyDescent="0.35">
      <c r="V50546" s="17"/>
    </row>
    <row r="50547" spans="22:22" x14ac:dyDescent="0.35">
      <c r="V50547" s="17"/>
    </row>
    <row r="50548" spans="22:22" x14ac:dyDescent="0.35">
      <c r="V50548" s="17"/>
    </row>
    <row r="50549" spans="22:22" x14ac:dyDescent="0.35">
      <c r="V50549" s="17"/>
    </row>
    <row r="50550" spans="22:22" x14ac:dyDescent="0.35">
      <c r="V50550" s="17"/>
    </row>
    <row r="50551" spans="22:22" x14ac:dyDescent="0.35">
      <c r="V50551" s="17"/>
    </row>
    <row r="50552" spans="22:22" x14ac:dyDescent="0.35">
      <c r="V50552" s="17"/>
    </row>
    <row r="50553" spans="22:22" x14ac:dyDescent="0.35">
      <c r="V50553" s="17"/>
    </row>
    <row r="50554" spans="22:22" x14ac:dyDescent="0.35">
      <c r="V50554" s="17"/>
    </row>
    <row r="50555" spans="22:22" x14ac:dyDescent="0.35">
      <c r="V50555" s="17"/>
    </row>
    <row r="50556" spans="22:22" x14ac:dyDescent="0.35">
      <c r="V50556" s="17"/>
    </row>
    <row r="50557" spans="22:22" x14ac:dyDescent="0.35">
      <c r="V50557" s="17"/>
    </row>
    <row r="50558" spans="22:22" x14ac:dyDescent="0.35">
      <c r="V50558" s="17"/>
    </row>
    <row r="50559" spans="22:22" x14ac:dyDescent="0.35">
      <c r="V50559" s="17"/>
    </row>
    <row r="50560" spans="22:22" x14ac:dyDescent="0.35">
      <c r="V50560" s="17"/>
    </row>
    <row r="50561" spans="22:22" x14ac:dyDescent="0.35">
      <c r="V50561" s="17"/>
    </row>
    <row r="50562" spans="22:22" x14ac:dyDescent="0.35">
      <c r="V50562" s="17"/>
    </row>
    <row r="50563" spans="22:22" x14ac:dyDescent="0.35">
      <c r="V50563" s="17"/>
    </row>
    <row r="50564" spans="22:22" x14ac:dyDescent="0.35">
      <c r="V50564" s="17"/>
    </row>
    <row r="50565" spans="22:22" x14ac:dyDescent="0.35">
      <c r="V50565" s="17"/>
    </row>
    <row r="50566" spans="22:22" x14ac:dyDescent="0.35">
      <c r="V50566" s="17"/>
    </row>
    <row r="50567" spans="22:22" x14ac:dyDescent="0.35">
      <c r="V50567" s="17"/>
    </row>
    <row r="50568" spans="22:22" x14ac:dyDescent="0.35">
      <c r="V50568" s="17"/>
    </row>
    <row r="50569" spans="22:22" x14ac:dyDescent="0.35">
      <c r="V50569" s="17"/>
    </row>
    <row r="50570" spans="22:22" x14ac:dyDescent="0.35">
      <c r="V50570" s="17"/>
    </row>
    <row r="50571" spans="22:22" x14ac:dyDescent="0.35">
      <c r="V50571" s="17"/>
    </row>
    <row r="50572" spans="22:22" x14ac:dyDescent="0.35">
      <c r="V50572" s="17"/>
    </row>
    <row r="50573" spans="22:22" x14ac:dyDescent="0.35">
      <c r="V50573" s="17"/>
    </row>
    <row r="50574" spans="22:22" x14ac:dyDescent="0.35">
      <c r="V50574" s="17"/>
    </row>
    <row r="50575" spans="22:22" x14ac:dyDescent="0.35">
      <c r="V50575" s="17"/>
    </row>
    <row r="50576" spans="22:22" x14ac:dyDescent="0.35">
      <c r="V50576" s="17"/>
    </row>
    <row r="50577" spans="22:22" x14ac:dyDescent="0.35">
      <c r="V50577" s="17"/>
    </row>
    <row r="50578" spans="22:22" x14ac:dyDescent="0.35">
      <c r="V50578" s="17"/>
    </row>
    <row r="50579" spans="22:22" x14ac:dyDescent="0.35">
      <c r="V50579" s="17"/>
    </row>
    <row r="50580" spans="22:22" x14ac:dyDescent="0.35">
      <c r="V50580" s="17"/>
    </row>
    <row r="50581" spans="22:22" x14ac:dyDescent="0.35">
      <c r="V50581" s="17"/>
    </row>
    <row r="50582" spans="22:22" x14ac:dyDescent="0.35">
      <c r="V50582" s="17"/>
    </row>
    <row r="50583" spans="22:22" x14ac:dyDescent="0.35">
      <c r="V50583" s="17"/>
    </row>
    <row r="50584" spans="22:22" x14ac:dyDescent="0.35">
      <c r="V50584" s="17"/>
    </row>
    <row r="50585" spans="22:22" x14ac:dyDescent="0.35">
      <c r="V50585" s="17"/>
    </row>
    <row r="50586" spans="22:22" x14ac:dyDescent="0.35">
      <c r="V50586" s="17"/>
    </row>
    <row r="50587" spans="22:22" x14ac:dyDescent="0.35">
      <c r="V50587" s="17"/>
    </row>
    <row r="50588" spans="22:22" x14ac:dyDescent="0.35">
      <c r="V50588" s="17"/>
    </row>
    <row r="50589" spans="22:22" x14ac:dyDescent="0.35">
      <c r="V50589" s="17"/>
    </row>
    <row r="50590" spans="22:22" x14ac:dyDescent="0.35">
      <c r="V50590" s="17"/>
    </row>
    <row r="50591" spans="22:22" x14ac:dyDescent="0.35">
      <c r="V50591" s="17"/>
    </row>
    <row r="50592" spans="22:22" x14ac:dyDescent="0.35">
      <c r="V50592" s="17"/>
    </row>
    <row r="50593" spans="22:22" x14ac:dyDescent="0.35">
      <c r="V50593" s="17"/>
    </row>
    <row r="50594" spans="22:22" x14ac:dyDescent="0.35">
      <c r="V50594" s="17"/>
    </row>
    <row r="50595" spans="22:22" x14ac:dyDescent="0.35">
      <c r="V50595" s="17"/>
    </row>
    <row r="50596" spans="22:22" x14ac:dyDescent="0.35">
      <c r="V50596" s="17"/>
    </row>
    <row r="50597" spans="22:22" x14ac:dyDescent="0.35">
      <c r="V50597" s="17"/>
    </row>
    <row r="50598" spans="22:22" x14ac:dyDescent="0.35">
      <c r="V50598" s="17"/>
    </row>
    <row r="50599" spans="22:22" x14ac:dyDescent="0.35">
      <c r="V50599" s="17"/>
    </row>
    <row r="50600" spans="22:22" x14ac:dyDescent="0.35">
      <c r="V50600" s="17"/>
    </row>
    <row r="50601" spans="22:22" x14ac:dyDescent="0.35">
      <c r="V50601" s="17"/>
    </row>
    <row r="50602" spans="22:22" x14ac:dyDescent="0.35">
      <c r="V50602" s="17"/>
    </row>
    <row r="50603" spans="22:22" x14ac:dyDescent="0.35">
      <c r="V50603" s="17"/>
    </row>
    <row r="50604" spans="22:22" x14ac:dyDescent="0.35">
      <c r="V50604" s="17"/>
    </row>
    <row r="50605" spans="22:22" x14ac:dyDescent="0.35">
      <c r="V50605" s="17"/>
    </row>
    <row r="50606" spans="22:22" x14ac:dyDescent="0.35">
      <c r="V50606" s="17"/>
    </row>
    <row r="50607" spans="22:22" x14ac:dyDescent="0.35">
      <c r="V50607" s="17"/>
    </row>
    <row r="50608" spans="22:22" x14ac:dyDescent="0.35">
      <c r="V50608" s="17"/>
    </row>
    <row r="50609" spans="22:22" x14ac:dyDescent="0.35">
      <c r="V50609" s="17"/>
    </row>
    <row r="50610" spans="22:22" x14ac:dyDescent="0.35">
      <c r="V50610" s="17"/>
    </row>
    <row r="50611" spans="22:22" x14ac:dyDescent="0.35">
      <c r="V50611" s="17"/>
    </row>
    <row r="50612" spans="22:22" x14ac:dyDescent="0.35">
      <c r="V50612" s="17"/>
    </row>
    <row r="50613" spans="22:22" x14ac:dyDescent="0.35">
      <c r="V50613" s="17"/>
    </row>
    <row r="50614" spans="22:22" x14ac:dyDescent="0.35">
      <c r="V50614" s="17"/>
    </row>
    <row r="50615" spans="22:22" x14ac:dyDescent="0.35">
      <c r="V50615" s="17"/>
    </row>
    <row r="50616" spans="22:22" x14ac:dyDescent="0.35">
      <c r="V50616" s="17"/>
    </row>
    <row r="50617" spans="22:22" x14ac:dyDescent="0.35">
      <c r="V50617" s="17"/>
    </row>
    <row r="50618" spans="22:22" x14ac:dyDescent="0.35">
      <c r="V50618" s="17"/>
    </row>
    <row r="50619" spans="22:22" x14ac:dyDescent="0.35">
      <c r="V50619" s="17"/>
    </row>
    <row r="50620" spans="22:22" x14ac:dyDescent="0.35">
      <c r="V50620" s="17"/>
    </row>
    <row r="50621" spans="22:22" x14ac:dyDescent="0.35">
      <c r="V50621" s="17"/>
    </row>
    <row r="50622" spans="22:22" x14ac:dyDescent="0.35">
      <c r="V50622" s="17"/>
    </row>
    <row r="50623" spans="22:22" x14ac:dyDescent="0.35">
      <c r="V50623" s="17"/>
    </row>
    <row r="50624" spans="22:22" x14ac:dyDescent="0.35">
      <c r="V50624" s="17"/>
    </row>
    <row r="50625" spans="22:22" x14ac:dyDescent="0.35">
      <c r="V50625" s="17"/>
    </row>
    <row r="50626" spans="22:22" x14ac:dyDescent="0.35">
      <c r="V50626" s="17"/>
    </row>
    <row r="50627" spans="22:22" x14ac:dyDescent="0.35">
      <c r="V50627" s="17"/>
    </row>
    <row r="50628" spans="22:22" x14ac:dyDescent="0.35">
      <c r="V50628" s="17"/>
    </row>
    <row r="50629" spans="22:22" x14ac:dyDescent="0.35">
      <c r="V50629" s="17"/>
    </row>
    <row r="50630" spans="22:22" x14ac:dyDescent="0.35">
      <c r="V50630" s="17"/>
    </row>
    <row r="50631" spans="22:22" x14ac:dyDescent="0.35">
      <c r="V50631" s="17"/>
    </row>
    <row r="50632" spans="22:22" x14ac:dyDescent="0.35">
      <c r="V50632" s="17"/>
    </row>
    <row r="50633" spans="22:22" x14ac:dyDescent="0.35">
      <c r="V50633" s="17"/>
    </row>
    <row r="50634" spans="22:22" x14ac:dyDescent="0.35">
      <c r="V50634" s="17"/>
    </row>
    <row r="50635" spans="22:22" x14ac:dyDescent="0.35">
      <c r="V50635" s="17"/>
    </row>
    <row r="50636" spans="22:22" x14ac:dyDescent="0.35">
      <c r="V50636" s="17"/>
    </row>
    <row r="50637" spans="22:22" x14ac:dyDescent="0.35">
      <c r="V50637" s="17"/>
    </row>
    <row r="50638" spans="22:22" x14ac:dyDescent="0.35">
      <c r="V50638" s="17"/>
    </row>
    <row r="50639" spans="22:22" x14ac:dyDescent="0.35">
      <c r="V50639" s="17"/>
    </row>
    <row r="50640" spans="22:22" x14ac:dyDescent="0.35">
      <c r="V50640" s="17"/>
    </row>
    <row r="50641" spans="22:22" x14ac:dyDescent="0.35">
      <c r="V50641" s="17"/>
    </row>
    <row r="50642" spans="22:22" x14ac:dyDescent="0.35">
      <c r="V50642" s="17"/>
    </row>
    <row r="50643" spans="22:22" x14ac:dyDescent="0.35">
      <c r="V50643" s="17"/>
    </row>
    <row r="50644" spans="22:22" x14ac:dyDescent="0.35">
      <c r="V50644" s="17"/>
    </row>
    <row r="50645" spans="22:22" x14ac:dyDescent="0.35">
      <c r="V50645" s="17"/>
    </row>
    <row r="50646" spans="22:22" x14ac:dyDescent="0.35">
      <c r="V50646" s="17"/>
    </row>
    <row r="50647" spans="22:22" x14ac:dyDescent="0.35">
      <c r="V50647" s="17"/>
    </row>
    <row r="50648" spans="22:22" x14ac:dyDescent="0.35">
      <c r="V50648" s="17"/>
    </row>
    <row r="50649" spans="22:22" x14ac:dyDescent="0.35">
      <c r="V50649" s="17"/>
    </row>
    <row r="50650" spans="22:22" x14ac:dyDescent="0.35">
      <c r="V50650" s="17"/>
    </row>
    <row r="50651" spans="22:22" x14ac:dyDescent="0.35">
      <c r="V50651" s="17"/>
    </row>
    <row r="50652" spans="22:22" x14ac:dyDescent="0.35">
      <c r="V50652" s="17"/>
    </row>
    <row r="50653" spans="22:22" x14ac:dyDescent="0.35">
      <c r="V50653" s="17"/>
    </row>
    <row r="50654" spans="22:22" x14ac:dyDescent="0.35">
      <c r="V50654" s="17"/>
    </row>
    <row r="50655" spans="22:22" x14ac:dyDescent="0.35">
      <c r="V50655" s="17"/>
    </row>
    <row r="50656" spans="22:22" x14ac:dyDescent="0.35">
      <c r="V50656" s="17"/>
    </row>
    <row r="50657" spans="22:22" x14ac:dyDescent="0.35">
      <c r="V50657" s="17"/>
    </row>
    <row r="50658" spans="22:22" x14ac:dyDescent="0.35">
      <c r="V50658" s="17"/>
    </row>
    <row r="50659" spans="22:22" x14ac:dyDescent="0.35">
      <c r="V50659" s="17"/>
    </row>
    <row r="50660" spans="22:22" x14ac:dyDescent="0.35">
      <c r="V50660" s="17"/>
    </row>
    <row r="50661" spans="22:22" x14ac:dyDescent="0.35">
      <c r="V50661" s="17"/>
    </row>
    <row r="50662" spans="22:22" x14ac:dyDescent="0.35">
      <c r="V50662" s="17"/>
    </row>
    <row r="50663" spans="22:22" x14ac:dyDescent="0.35">
      <c r="V50663" s="17"/>
    </row>
    <row r="50664" spans="22:22" x14ac:dyDescent="0.35">
      <c r="V50664" s="17"/>
    </row>
    <row r="50665" spans="22:22" x14ac:dyDescent="0.35">
      <c r="V50665" s="17"/>
    </row>
    <row r="50666" spans="22:22" x14ac:dyDescent="0.35">
      <c r="V50666" s="17"/>
    </row>
    <row r="50667" spans="22:22" x14ac:dyDescent="0.35">
      <c r="V50667" s="17"/>
    </row>
    <row r="50668" spans="22:22" x14ac:dyDescent="0.35">
      <c r="V50668" s="17"/>
    </row>
    <row r="50669" spans="22:22" x14ac:dyDescent="0.35">
      <c r="V50669" s="17"/>
    </row>
    <row r="50670" spans="22:22" x14ac:dyDescent="0.35">
      <c r="V50670" s="17"/>
    </row>
    <row r="50671" spans="22:22" x14ac:dyDescent="0.35">
      <c r="V50671" s="17"/>
    </row>
    <row r="50672" spans="22:22" x14ac:dyDescent="0.35">
      <c r="V50672" s="17"/>
    </row>
    <row r="50673" spans="22:22" x14ac:dyDescent="0.35">
      <c r="V50673" s="17"/>
    </row>
    <row r="50674" spans="22:22" x14ac:dyDescent="0.35">
      <c r="V50674" s="17"/>
    </row>
    <row r="50675" spans="22:22" x14ac:dyDescent="0.35">
      <c r="V50675" s="17"/>
    </row>
    <row r="50676" spans="22:22" x14ac:dyDescent="0.35">
      <c r="V50676" s="17"/>
    </row>
    <row r="50677" spans="22:22" x14ac:dyDescent="0.35">
      <c r="V50677" s="17"/>
    </row>
    <row r="50678" spans="22:22" x14ac:dyDescent="0.35">
      <c r="V50678" s="17"/>
    </row>
    <row r="50679" spans="22:22" x14ac:dyDescent="0.35">
      <c r="V50679" s="17"/>
    </row>
    <row r="50680" spans="22:22" x14ac:dyDescent="0.35">
      <c r="V50680" s="17"/>
    </row>
    <row r="50681" spans="22:22" x14ac:dyDescent="0.35">
      <c r="V50681" s="17"/>
    </row>
    <row r="50682" spans="22:22" x14ac:dyDescent="0.35">
      <c r="V50682" s="17"/>
    </row>
    <row r="50683" spans="22:22" x14ac:dyDescent="0.35">
      <c r="V50683" s="17"/>
    </row>
    <row r="50684" spans="22:22" x14ac:dyDescent="0.35">
      <c r="V50684" s="17"/>
    </row>
    <row r="50685" spans="22:22" x14ac:dyDescent="0.35">
      <c r="V50685" s="17"/>
    </row>
    <row r="50686" spans="22:22" x14ac:dyDescent="0.35">
      <c r="V50686" s="17"/>
    </row>
    <row r="50687" spans="22:22" x14ac:dyDescent="0.35">
      <c r="V50687" s="17"/>
    </row>
    <row r="50688" spans="22:22" x14ac:dyDescent="0.35">
      <c r="V50688" s="17"/>
    </row>
    <row r="50689" spans="22:22" x14ac:dyDescent="0.35">
      <c r="V50689" s="17"/>
    </row>
    <row r="50690" spans="22:22" x14ac:dyDescent="0.35">
      <c r="V50690" s="17"/>
    </row>
    <row r="50691" spans="22:22" x14ac:dyDescent="0.35">
      <c r="V50691" s="17"/>
    </row>
    <row r="50692" spans="22:22" x14ac:dyDescent="0.35">
      <c r="V50692" s="17"/>
    </row>
    <row r="50693" spans="22:22" x14ac:dyDescent="0.35">
      <c r="V50693" s="17"/>
    </row>
    <row r="50694" spans="22:22" x14ac:dyDescent="0.35">
      <c r="V50694" s="17"/>
    </row>
    <row r="50695" spans="22:22" x14ac:dyDescent="0.35">
      <c r="V50695" s="17"/>
    </row>
    <row r="50696" spans="22:22" x14ac:dyDescent="0.35">
      <c r="V50696" s="17"/>
    </row>
    <row r="50697" spans="22:22" x14ac:dyDescent="0.35">
      <c r="V50697" s="17"/>
    </row>
    <row r="50698" spans="22:22" x14ac:dyDescent="0.35">
      <c r="V50698" s="17"/>
    </row>
    <row r="50699" spans="22:22" x14ac:dyDescent="0.35">
      <c r="V50699" s="17"/>
    </row>
    <row r="50700" spans="22:22" x14ac:dyDescent="0.35">
      <c r="V50700" s="17"/>
    </row>
    <row r="50701" spans="22:22" x14ac:dyDescent="0.35">
      <c r="V50701" s="17"/>
    </row>
    <row r="50702" spans="22:22" x14ac:dyDescent="0.35">
      <c r="V50702" s="17"/>
    </row>
    <row r="50703" spans="22:22" x14ac:dyDescent="0.35">
      <c r="V50703" s="17"/>
    </row>
    <row r="50704" spans="22:22" x14ac:dyDescent="0.35">
      <c r="V50704" s="17"/>
    </row>
    <row r="50705" spans="22:22" x14ac:dyDescent="0.35">
      <c r="V50705" s="17"/>
    </row>
    <row r="50706" spans="22:22" x14ac:dyDescent="0.35">
      <c r="V50706" s="17"/>
    </row>
    <row r="50707" spans="22:22" x14ac:dyDescent="0.35">
      <c r="V50707" s="17"/>
    </row>
    <row r="50708" spans="22:22" x14ac:dyDescent="0.35">
      <c r="V50708" s="17"/>
    </row>
    <row r="50709" spans="22:22" x14ac:dyDescent="0.35">
      <c r="V50709" s="17"/>
    </row>
    <row r="50710" spans="22:22" x14ac:dyDescent="0.35">
      <c r="V50710" s="17"/>
    </row>
    <row r="50711" spans="22:22" x14ac:dyDescent="0.35">
      <c r="V50711" s="17"/>
    </row>
    <row r="50712" spans="22:22" x14ac:dyDescent="0.35">
      <c r="V50712" s="17"/>
    </row>
    <row r="50713" spans="22:22" x14ac:dyDescent="0.35">
      <c r="V50713" s="17"/>
    </row>
    <row r="50714" spans="22:22" x14ac:dyDescent="0.35">
      <c r="V50714" s="17"/>
    </row>
    <row r="50715" spans="22:22" x14ac:dyDescent="0.35">
      <c r="V50715" s="17"/>
    </row>
    <row r="50716" spans="22:22" x14ac:dyDescent="0.35">
      <c r="V50716" s="17"/>
    </row>
    <row r="50717" spans="22:22" x14ac:dyDescent="0.35">
      <c r="V50717" s="17"/>
    </row>
    <row r="50718" spans="22:22" x14ac:dyDescent="0.35">
      <c r="V50718" s="17"/>
    </row>
    <row r="50719" spans="22:22" x14ac:dyDescent="0.35">
      <c r="V50719" s="17"/>
    </row>
    <row r="50720" spans="22:22" x14ac:dyDescent="0.35">
      <c r="V50720" s="17"/>
    </row>
    <row r="50721" spans="22:22" x14ac:dyDescent="0.35">
      <c r="V50721" s="17"/>
    </row>
    <row r="50722" spans="22:22" x14ac:dyDescent="0.35">
      <c r="V50722" s="17"/>
    </row>
    <row r="50723" spans="22:22" x14ac:dyDescent="0.35">
      <c r="V50723" s="17"/>
    </row>
    <row r="50724" spans="22:22" x14ac:dyDescent="0.35">
      <c r="V50724" s="17"/>
    </row>
    <row r="50725" spans="22:22" x14ac:dyDescent="0.35">
      <c r="V50725" s="17"/>
    </row>
    <row r="50726" spans="22:22" x14ac:dyDescent="0.35">
      <c r="V50726" s="17"/>
    </row>
    <row r="50727" spans="22:22" x14ac:dyDescent="0.35">
      <c r="V50727" s="17"/>
    </row>
    <row r="50728" spans="22:22" x14ac:dyDescent="0.35">
      <c r="V50728" s="17"/>
    </row>
    <row r="50729" spans="22:22" x14ac:dyDescent="0.35">
      <c r="V50729" s="17"/>
    </row>
    <row r="50730" spans="22:22" x14ac:dyDescent="0.35">
      <c r="V50730" s="17"/>
    </row>
    <row r="50731" spans="22:22" x14ac:dyDescent="0.35">
      <c r="V50731" s="17"/>
    </row>
    <row r="50732" spans="22:22" x14ac:dyDescent="0.35">
      <c r="V50732" s="17"/>
    </row>
    <row r="50733" spans="22:22" x14ac:dyDescent="0.35">
      <c r="V50733" s="17"/>
    </row>
    <row r="50734" spans="22:22" x14ac:dyDescent="0.35">
      <c r="V50734" s="17"/>
    </row>
    <row r="50735" spans="22:22" x14ac:dyDescent="0.35">
      <c r="V50735" s="17"/>
    </row>
    <row r="50736" spans="22:22" x14ac:dyDescent="0.35">
      <c r="V50736" s="17"/>
    </row>
    <row r="50737" spans="22:22" x14ac:dyDescent="0.35">
      <c r="V50737" s="17"/>
    </row>
    <row r="50738" spans="22:22" x14ac:dyDescent="0.35">
      <c r="V50738" s="17"/>
    </row>
    <row r="50739" spans="22:22" x14ac:dyDescent="0.35">
      <c r="V50739" s="17"/>
    </row>
    <row r="50740" spans="22:22" x14ac:dyDescent="0.35">
      <c r="V50740" s="17"/>
    </row>
    <row r="50741" spans="22:22" x14ac:dyDescent="0.35">
      <c r="V50741" s="17"/>
    </row>
    <row r="50742" spans="22:22" x14ac:dyDescent="0.35">
      <c r="V50742" s="17"/>
    </row>
    <row r="50743" spans="22:22" x14ac:dyDescent="0.35">
      <c r="V50743" s="17"/>
    </row>
    <row r="50744" spans="22:22" x14ac:dyDescent="0.35">
      <c r="V50744" s="17"/>
    </row>
    <row r="50745" spans="22:22" x14ac:dyDescent="0.35">
      <c r="V50745" s="17"/>
    </row>
    <row r="50746" spans="22:22" x14ac:dyDescent="0.35">
      <c r="V50746" s="17"/>
    </row>
    <row r="50747" spans="22:22" x14ac:dyDescent="0.35">
      <c r="V50747" s="17"/>
    </row>
    <row r="50748" spans="22:22" x14ac:dyDescent="0.35">
      <c r="V50748" s="17"/>
    </row>
    <row r="50749" spans="22:22" x14ac:dyDescent="0.35">
      <c r="V50749" s="17"/>
    </row>
    <row r="50750" spans="22:22" x14ac:dyDescent="0.35">
      <c r="V50750" s="17"/>
    </row>
    <row r="50751" spans="22:22" x14ac:dyDescent="0.35">
      <c r="V50751" s="17"/>
    </row>
    <row r="50752" spans="22:22" x14ac:dyDescent="0.35">
      <c r="V50752" s="17"/>
    </row>
    <row r="50753" spans="22:22" x14ac:dyDescent="0.35">
      <c r="V50753" s="17"/>
    </row>
    <row r="50754" spans="22:22" x14ac:dyDescent="0.35">
      <c r="V50754" s="17"/>
    </row>
    <row r="50755" spans="22:22" x14ac:dyDescent="0.35">
      <c r="V50755" s="17"/>
    </row>
    <row r="50756" spans="22:22" x14ac:dyDescent="0.35">
      <c r="V50756" s="17"/>
    </row>
    <row r="50757" spans="22:22" x14ac:dyDescent="0.35">
      <c r="V50757" s="17"/>
    </row>
    <row r="50758" spans="22:22" x14ac:dyDescent="0.35">
      <c r="V50758" s="17"/>
    </row>
    <row r="50759" spans="22:22" x14ac:dyDescent="0.35">
      <c r="V50759" s="17"/>
    </row>
    <row r="50760" spans="22:22" x14ac:dyDescent="0.35">
      <c r="V50760" s="17"/>
    </row>
    <row r="50761" spans="22:22" x14ac:dyDescent="0.35">
      <c r="V50761" s="17"/>
    </row>
    <row r="50762" spans="22:22" x14ac:dyDescent="0.35">
      <c r="V50762" s="17"/>
    </row>
    <row r="50763" spans="22:22" x14ac:dyDescent="0.35">
      <c r="V50763" s="17"/>
    </row>
    <row r="50764" spans="22:22" x14ac:dyDescent="0.35">
      <c r="V50764" s="17"/>
    </row>
    <row r="50765" spans="22:22" x14ac:dyDescent="0.35">
      <c r="V50765" s="17"/>
    </row>
    <row r="50766" spans="22:22" x14ac:dyDescent="0.35">
      <c r="V50766" s="17"/>
    </row>
    <row r="50767" spans="22:22" x14ac:dyDescent="0.35">
      <c r="V50767" s="17"/>
    </row>
    <row r="50768" spans="22:22" x14ac:dyDescent="0.35">
      <c r="V50768" s="17"/>
    </row>
    <row r="50769" spans="22:22" x14ac:dyDescent="0.35">
      <c r="V50769" s="17"/>
    </row>
    <row r="50770" spans="22:22" x14ac:dyDescent="0.35">
      <c r="V50770" s="17"/>
    </row>
    <row r="50771" spans="22:22" x14ac:dyDescent="0.35">
      <c r="V50771" s="17"/>
    </row>
    <row r="50772" spans="22:22" x14ac:dyDescent="0.35">
      <c r="V50772" s="17"/>
    </row>
    <row r="50773" spans="22:22" x14ac:dyDescent="0.35">
      <c r="V50773" s="17"/>
    </row>
    <row r="50774" spans="22:22" x14ac:dyDescent="0.35">
      <c r="V50774" s="17"/>
    </row>
    <row r="50775" spans="22:22" x14ac:dyDescent="0.35">
      <c r="V50775" s="17"/>
    </row>
    <row r="50776" spans="22:22" x14ac:dyDescent="0.35">
      <c r="V50776" s="17"/>
    </row>
    <row r="50777" spans="22:22" x14ac:dyDescent="0.35">
      <c r="V50777" s="17"/>
    </row>
    <row r="50778" spans="22:22" x14ac:dyDescent="0.35">
      <c r="V50778" s="17"/>
    </row>
    <row r="50779" spans="22:22" x14ac:dyDescent="0.35">
      <c r="V50779" s="17"/>
    </row>
    <row r="50780" spans="22:22" x14ac:dyDescent="0.35">
      <c r="V50780" s="17"/>
    </row>
    <row r="50781" spans="22:22" x14ac:dyDescent="0.35">
      <c r="V50781" s="17"/>
    </row>
    <row r="50782" spans="22:22" x14ac:dyDescent="0.35">
      <c r="V50782" s="17"/>
    </row>
    <row r="50783" spans="22:22" x14ac:dyDescent="0.35">
      <c r="V50783" s="17"/>
    </row>
    <row r="50784" spans="22:22" x14ac:dyDescent="0.35">
      <c r="V50784" s="17"/>
    </row>
    <row r="50785" spans="22:22" x14ac:dyDescent="0.35">
      <c r="V50785" s="17"/>
    </row>
    <row r="50786" spans="22:22" x14ac:dyDescent="0.35">
      <c r="V50786" s="17"/>
    </row>
    <row r="50787" spans="22:22" x14ac:dyDescent="0.35">
      <c r="V50787" s="17"/>
    </row>
    <row r="50788" spans="22:22" x14ac:dyDescent="0.35">
      <c r="V50788" s="17"/>
    </row>
    <row r="50789" spans="22:22" x14ac:dyDescent="0.35">
      <c r="V50789" s="17"/>
    </row>
    <row r="50790" spans="22:22" x14ac:dyDescent="0.35">
      <c r="V50790" s="17"/>
    </row>
    <row r="50791" spans="22:22" x14ac:dyDescent="0.35">
      <c r="V50791" s="17"/>
    </row>
    <row r="50792" spans="22:22" x14ac:dyDescent="0.35">
      <c r="V50792" s="17"/>
    </row>
    <row r="50793" spans="22:22" x14ac:dyDescent="0.35">
      <c r="V50793" s="17"/>
    </row>
    <row r="50794" spans="22:22" x14ac:dyDescent="0.35">
      <c r="V50794" s="17"/>
    </row>
    <row r="50795" spans="22:22" x14ac:dyDescent="0.35">
      <c r="V50795" s="17"/>
    </row>
    <row r="50796" spans="22:22" x14ac:dyDescent="0.35">
      <c r="V50796" s="17"/>
    </row>
    <row r="50797" spans="22:22" x14ac:dyDescent="0.35">
      <c r="V50797" s="17"/>
    </row>
    <row r="50798" spans="22:22" x14ac:dyDescent="0.35">
      <c r="V50798" s="17"/>
    </row>
    <row r="50799" spans="22:22" x14ac:dyDescent="0.35">
      <c r="V50799" s="17"/>
    </row>
    <row r="50800" spans="22:22" x14ac:dyDescent="0.35">
      <c r="V50800" s="17"/>
    </row>
    <row r="50801" spans="22:22" x14ac:dyDescent="0.35">
      <c r="V50801" s="17"/>
    </row>
    <row r="50802" spans="22:22" x14ac:dyDescent="0.35">
      <c r="V50802" s="17"/>
    </row>
    <row r="50803" spans="22:22" x14ac:dyDescent="0.35">
      <c r="V50803" s="17"/>
    </row>
    <row r="50804" spans="22:22" x14ac:dyDescent="0.35">
      <c r="V50804" s="17"/>
    </row>
    <row r="50805" spans="22:22" x14ac:dyDescent="0.35">
      <c r="V50805" s="17"/>
    </row>
    <row r="50806" spans="22:22" x14ac:dyDescent="0.35">
      <c r="V50806" s="17"/>
    </row>
    <row r="50807" spans="22:22" x14ac:dyDescent="0.35">
      <c r="V50807" s="17"/>
    </row>
    <row r="50808" spans="22:22" x14ac:dyDescent="0.35">
      <c r="V50808" s="17"/>
    </row>
    <row r="50809" spans="22:22" x14ac:dyDescent="0.35">
      <c r="V50809" s="17"/>
    </row>
    <row r="50810" spans="22:22" x14ac:dyDescent="0.35">
      <c r="V50810" s="17"/>
    </row>
    <row r="50811" spans="22:22" x14ac:dyDescent="0.35">
      <c r="V50811" s="17"/>
    </row>
    <row r="50812" spans="22:22" x14ac:dyDescent="0.35">
      <c r="V50812" s="17"/>
    </row>
    <row r="50813" spans="22:22" x14ac:dyDescent="0.35">
      <c r="V50813" s="17"/>
    </row>
    <row r="50814" spans="22:22" x14ac:dyDescent="0.35">
      <c r="V50814" s="17"/>
    </row>
    <row r="50815" spans="22:22" x14ac:dyDescent="0.35">
      <c r="V50815" s="17"/>
    </row>
    <row r="50816" spans="22:22" x14ac:dyDescent="0.35">
      <c r="V50816" s="17"/>
    </row>
    <row r="50817" spans="22:22" x14ac:dyDescent="0.35">
      <c r="V50817" s="17"/>
    </row>
    <row r="50818" spans="22:22" x14ac:dyDescent="0.35">
      <c r="V50818" s="17"/>
    </row>
    <row r="50819" spans="22:22" x14ac:dyDescent="0.35">
      <c r="V50819" s="17"/>
    </row>
    <row r="50820" spans="22:22" x14ac:dyDescent="0.35">
      <c r="V50820" s="17"/>
    </row>
    <row r="50821" spans="22:22" x14ac:dyDescent="0.35">
      <c r="V50821" s="17"/>
    </row>
    <row r="50822" spans="22:22" x14ac:dyDescent="0.35">
      <c r="V50822" s="17"/>
    </row>
    <row r="50823" spans="22:22" x14ac:dyDescent="0.35">
      <c r="V50823" s="17"/>
    </row>
    <row r="50824" spans="22:22" x14ac:dyDescent="0.35">
      <c r="V50824" s="17"/>
    </row>
    <row r="50825" spans="22:22" x14ac:dyDescent="0.35">
      <c r="V50825" s="17"/>
    </row>
    <row r="50826" spans="22:22" x14ac:dyDescent="0.35">
      <c r="V50826" s="17"/>
    </row>
    <row r="50827" spans="22:22" x14ac:dyDescent="0.35">
      <c r="V50827" s="17"/>
    </row>
    <row r="50828" spans="22:22" x14ac:dyDescent="0.35">
      <c r="V50828" s="17"/>
    </row>
    <row r="50829" spans="22:22" x14ac:dyDescent="0.35">
      <c r="V50829" s="17"/>
    </row>
    <row r="50830" spans="22:22" x14ac:dyDescent="0.35">
      <c r="V50830" s="17"/>
    </row>
    <row r="50831" spans="22:22" x14ac:dyDescent="0.35">
      <c r="V50831" s="17"/>
    </row>
    <row r="50832" spans="22:22" x14ac:dyDescent="0.35">
      <c r="V50832" s="17"/>
    </row>
    <row r="50833" spans="22:22" x14ac:dyDescent="0.35">
      <c r="V50833" s="17"/>
    </row>
    <row r="50834" spans="22:22" x14ac:dyDescent="0.35">
      <c r="V50834" s="17"/>
    </row>
    <row r="50835" spans="22:22" x14ac:dyDescent="0.35">
      <c r="V50835" s="17"/>
    </row>
    <row r="50836" spans="22:22" x14ac:dyDescent="0.35">
      <c r="V50836" s="17"/>
    </row>
    <row r="50837" spans="22:22" x14ac:dyDescent="0.35">
      <c r="V50837" s="17"/>
    </row>
    <row r="50838" spans="22:22" x14ac:dyDescent="0.35">
      <c r="V50838" s="17"/>
    </row>
    <row r="50839" spans="22:22" x14ac:dyDescent="0.35">
      <c r="V50839" s="17"/>
    </row>
    <row r="50840" spans="22:22" x14ac:dyDescent="0.35">
      <c r="V50840" s="17"/>
    </row>
    <row r="50841" spans="22:22" x14ac:dyDescent="0.35">
      <c r="V50841" s="17"/>
    </row>
    <row r="50842" spans="22:22" x14ac:dyDescent="0.35">
      <c r="V50842" s="17"/>
    </row>
    <row r="50843" spans="22:22" x14ac:dyDescent="0.35">
      <c r="V50843" s="17"/>
    </row>
    <row r="50844" spans="22:22" x14ac:dyDescent="0.35">
      <c r="V50844" s="17"/>
    </row>
    <row r="50845" spans="22:22" x14ac:dyDescent="0.35">
      <c r="V50845" s="17"/>
    </row>
    <row r="50846" spans="22:22" x14ac:dyDescent="0.35">
      <c r="V50846" s="17"/>
    </row>
    <row r="50847" spans="22:22" x14ac:dyDescent="0.35">
      <c r="V50847" s="17"/>
    </row>
    <row r="50848" spans="22:22" x14ac:dyDescent="0.35">
      <c r="V50848" s="17"/>
    </row>
    <row r="50849" spans="22:22" x14ac:dyDescent="0.35">
      <c r="V50849" s="17"/>
    </row>
    <row r="50850" spans="22:22" x14ac:dyDescent="0.35">
      <c r="V50850" s="17"/>
    </row>
    <row r="50851" spans="22:22" x14ac:dyDescent="0.35">
      <c r="V50851" s="17"/>
    </row>
    <row r="50852" spans="22:22" x14ac:dyDescent="0.35">
      <c r="V50852" s="17"/>
    </row>
    <row r="50853" spans="22:22" x14ac:dyDescent="0.35">
      <c r="V50853" s="17"/>
    </row>
    <row r="50854" spans="22:22" x14ac:dyDescent="0.35">
      <c r="V50854" s="17"/>
    </row>
    <row r="50855" spans="22:22" x14ac:dyDescent="0.35">
      <c r="V50855" s="17"/>
    </row>
    <row r="50856" spans="22:22" x14ac:dyDescent="0.35">
      <c r="V50856" s="17"/>
    </row>
    <row r="50857" spans="22:22" x14ac:dyDescent="0.35">
      <c r="V50857" s="17"/>
    </row>
    <row r="50858" spans="22:22" x14ac:dyDescent="0.35">
      <c r="V50858" s="17"/>
    </row>
    <row r="50859" spans="22:22" x14ac:dyDescent="0.35">
      <c r="V50859" s="17"/>
    </row>
    <row r="50860" spans="22:22" x14ac:dyDescent="0.35">
      <c r="V50860" s="17"/>
    </row>
    <row r="50861" spans="22:22" x14ac:dyDescent="0.35">
      <c r="V50861" s="17"/>
    </row>
    <row r="50862" spans="22:22" x14ac:dyDescent="0.35">
      <c r="V50862" s="17"/>
    </row>
    <row r="50863" spans="22:22" x14ac:dyDescent="0.35">
      <c r="V50863" s="17"/>
    </row>
    <row r="50864" spans="22:22" x14ac:dyDescent="0.35">
      <c r="V50864" s="17"/>
    </row>
    <row r="50865" spans="22:22" x14ac:dyDescent="0.35">
      <c r="V50865" s="17"/>
    </row>
    <row r="50866" spans="22:22" x14ac:dyDescent="0.35">
      <c r="V50866" s="17"/>
    </row>
    <row r="50867" spans="22:22" x14ac:dyDescent="0.35">
      <c r="V50867" s="17"/>
    </row>
    <row r="50868" spans="22:22" x14ac:dyDescent="0.35">
      <c r="V50868" s="17"/>
    </row>
    <row r="50869" spans="22:22" x14ac:dyDescent="0.35">
      <c r="V50869" s="17"/>
    </row>
    <row r="50870" spans="22:22" x14ac:dyDescent="0.35">
      <c r="V50870" s="17"/>
    </row>
    <row r="50871" spans="22:22" x14ac:dyDescent="0.35">
      <c r="V50871" s="17"/>
    </row>
    <row r="50872" spans="22:22" x14ac:dyDescent="0.35">
      <c r="V50872" s="17"/>
    </row>
    <row r="50873" spans="22:22" x14ac:dyDescent="0.35">
      <c r="V50873" s="17"/>
    </row>
    <row r="50874" spans="22:22" x14ac:dyDescent="0.35">
      <c r="V50874" s="17"/>
    </row>
    <row r="50875" spans="22:22" x14ac:dyDescent="0.35">
      <c r="V50875" s="17"/>
    </row>
    <row r="50876" spans="22:22" x14ac:dyDescent="0.35">
      <c r="V50876" s="17"/>
    </row>
    <row r="50877" spans="22:22" x14ac:dyDescent="0.35">
      <c r="V50877" s="17"/>
    </row>
    <row r="50878" spans="22:22" x14ac:dyDescent="0.35">
      <c r="V50878" s="17"/>
    </row>
    <row r="50879" spans="22:22" x14ac:dyDescent="0.35">
      <c r="V50879" s="17"/>
    </row>
    <row r="50880" spans="22:22" x14ac:dyDescent="0.35">
      <c r="V50880" s="17"/>
    </row>
    <row r="50881" spans="22:22" x14ac:dyDescent="0.35">
      <c r="V50881" s="17"/>
    </row>
    <row r="50882" spans="22:22" x14ac:dyDescent="0.35">
      <c r="V50882" s="17"/>
    </row>
    <row r="50883" spans="22:22" x14ac:dyDescent="0.35">
      <c r="V50883" s="17"/>
    </row>
    <row r="50884" spans="22:22" x14ac:dyDescent="0.35">
      <c r="V50884" s="17"/>
    </row>
    <row r="50885" spans="22:22" x14ac:dyDescent="0.35">
      <c r="V50885" s="17"/>
    </row>
    <row r="50886" spans="22:22" x14ac:dyDescent="0.35">
      <c r="V50886" s="17"/>
    </row>
    <row r="50887" spans="22:22" x14ac:dyDescent="0.35">
      <c r="V50887" s="17"/>
    </row>
    <row r="50888" spans="22:22" x14ac:dyDescent="0.35">
      <c r="V50888" s="17"/>
    </row>
    <row r="50889" spans="22:22" x14ac:dyDescent="0.35">
      <c r="V50889" s="17"/>
    </row>
    <row r="50890" spans="22:22" x14ac:dyDescent="0.35">
      <c r="V50890" s="17"/>
    </row>
    <row r="50891" spans="22:22" x14ac:dyDescent="0.35">
      <c r="V50891" s="17"/>
    </row>
    <row r="50892" spans="22:22" x14ac:dyDescent="0.35">
      <c r="V50892" s="17"/>
    </row>
    <row r="50893" spans="22:22" x14ac:dyDescent="0.35">
      <c r="V50893" s="17"/>
    </row>
    <row r="50894" spans="22:22" x14ac:dyDescent="0.35">
      <c r="V50894" s="17"/>
    </row>
    <row r="50895" spans="22:22" x14ac:dyDescent="0.35">
      <c r="V50895" s="17"/>
    </row>
    <row r="50896" spans="22:22" x14ac:dyDescent="0.35">
      <c r="V50896" s="17"/>
    </row>
    <row r="50897" spans="22:22" x14ac:dyDescent="0.35">
      <c r="V50897" s="17"/>
    </row>
    <row r="50898" spans="22:22" x14ac:dyDescent="0.35">
      <c r="V50898" s="17"/>
    </row>
    <row r="50899" spans="22:22" x14ac:dyDescent="0.35">
      <c r="V50899" s="17"/>
    </row>
    <row r="50900" spans="22:22" x14ac:dyDescent="0.35">
      <c r="V50900" s="17"/>
    </row>
    <row r="50901" spans="22:22" x14ac:dyDescent="0.35">
      <c r="V50901" s="17"/>
    </row>
    <row r="50902" spans="22:22" x14ac:dyDescent="0.35">
      <c r="V50902" s="17"/>
    </row>
    <row r="50903" spans="22:22" x14ac:dyDescent="0.35">
      <c r="V50903" s="17"/>
    </row>
    <row r="50904" spans="22:22" x14ac:dyDescent="0.35">
      <c r="V50904" s="17"/>
    </row>
    <row r="50905" spans="22:22" x14ac:dyDescent="0.35">
      <c r="V50905" s="17"/>
    </row>
    <row r="50906" spans="22:22" x14ac:dyDescent="0.35">
      <c r="V50906" s="17"/>
    </row>
    <row r="50907" spans="22:22" x14ac:dyDescent="0.35">
      <c r="V50907" s="17"/>
    </row>
    <row r="50908" spans="22:22" x14ac:dyDescent="0.35">
      <c r="V50908" s="17"/>
    </row>
    <row r="50909" spans="22:22" x14ac:dyDescent="0.35">
      <c r="V50909" s="17"/>
    </row>
    <row r="50910" spans="22:22" x14ac:dyDescent="0.35">
      <c r="V50910" s="17"/>
    </row>
    <row r="50911" spans="22:22" x14ac:dyDescent="0.35">
      <c r="V50911" s="17"/>
    </row>
    <row r="50912" spans="22:22" x14ac:dyDescent="0.35">
      <c r="V50912" s="17"/>
    </row>
    <row r="50913" spans="22:22" x14ac:dyDescent="0.35">
      <c r="V50913" s="17"/>
    </row>
    <row r="50914" spans="22:22" x14ac:dyDescent="0.35">
      <c r="V50914" s="17"/>
    </row>
    <row r="50915" spans="22:22" x14ac:dyDescent="0.35">
      <c r="V50915" s="17"/>
    </row>
    <row r="50916" spans="22:22" x14ac:dyDescent="0.35">
      <c r="V50916" s="17"/>
    </row>
    <row r="50917" spans="22:22" x14ac:dyDescent="0.35">
      <c r="V50917" s="17"/>
    </row>
    <row r="50918" spans="22:22" x14ac:dyDescent="0.35">
      <c r="V50918" s="17"/>
    </row>
    <row r="50919" spans="22:22" x14ac:dyDescent="0.35">
      <c r="V50919" s="17"/>
    </row>
    <row r="50920" spans="22:22" x14ac:dyDescent="0.35">
      <c r="V50920" s="17"/>
    </row>
    <row r="50921" spans="22:22" x14ac:dyDescent="0.35">
      <c r="V50921" s="17"/>
    </row>
    <row r="50922" spans="22:22" x14ac:dyDescent="0.35">
      <c r="V50922" s="17"/>
    </row>
    <row r="50923" spans="22:22" x14ac:dyDescent="0.35">
      <c r="V50923" s="17"/>
    </row>
    <row r="50924" spans="22:22" x14ac:dyDescent="0.35">
      <c r="V50924" s="17"/>
    </row>
    <row r="50925" spans="22:22" x14ac:dyDescent="0.35">
      <c r="V50925" s="17"/>
    </row>
    <row r="50926" spans="22:22" x14ac:dyDescent="0.35">
      <c r="V50926" s="17"/>
    </row>
    <row r="50927" spans="22:22" x14ac:dyDescent="0.35">
      <c r="V50927" s="17"/>
    </row>
    <row r="50928" spans="22:22" x14ac:dyDescent="0.35">
      <c r="V50928" s="17"/>
    </row>
    <row r="50929" spans="22:22" x14ac:dyDescent="0.35">
      <c r="V50929" s="17"/>
    </row>
    <row r="50930" spans="22:22" x14ac:dyDescent="0.35">
      <c r="V50930" s="17"/>
    </row>
    <row r="50931" spans="22:22" x14ac:dyDescent="0.35">
      <c r="V50931" s="17"/>
    </row>
    <row r="50932" spans="22:22" x14ac:dyDescent="0.35">
      <c r="V50932" s="17"/>
    </row>
    <row r="50933" spans="22:22" x14ac:dyDescent="0.35">
      <c r="V50933" s="17"/>
    </row>
    <row r="50934" spans="22:22" x14ac:dyDescent="0.35">
      <c r="V50934" s="17"/>
    </row>
    <row r="50935" spans="22:22" x14ac:dyDescent="0.35">
      <c r="V50935" s="17"/>
    </row>
    <row r="50936" spans="22:22" x14ac:dyDescent="0.35">
      <c r="V50936" s="17"/>
    </row>
    <row r="50937" spans="22:22" x14ac:dyDescent="0.35">
      <c r="V50937" s="17"/>
    </row>
    <row r="50938" spans="22:22" x14ac:dyDescent="0.35">
      <c r="V50938" s="17"/>
    </row>
    <row r="50939" spans="22:22" x14ac:dyDescent="0.35">
      <c r="V50939" s="17"/>
    </row>
    <row r="50940" spans="22:22" x14ac:dyDescent="0.35">
      <c r="V50940" s="17"/>
    </row>
    <row r="50941" spans="22:22" x14ac:dyDescent="0.35">
      <c r="V50941" s="17"/>
    </row>
    <row r="50942" spans="22:22" x14ac:dyDescent="0.35">
      <c r="V50942" s="17"/>
    </row>
    <row r="50943" spans="22:22" x14ac:dyDescent="0.35">
      <c r="V50943" s="17"/>
    </row>
    <row r="50944" spans="22:22" x14ac:dyDescent="0.35">
      <c r="V50944" s="17"/>
    </row>
    <row r="50945" spans="22:22" x14ac:dyDescent="0.35">
      <c r="V50945" s="17"/>
    </row>
    <row r="50946" spans="22:22" x14ac:dyDescent="0.35">
      <c r="V50946" s="17"/>
    </row>
    <row r="50947" spans="22:22" x14ac:dyDescent="0.35">
      <c r="V50947" s="17"/>
    </row>
    <row r="50948" spans="22:22" x14ac:dyDescent="0.35">
      <c r="V50948" s="17"/>
    </row>
    <row r="50949" spans="22:22" x14ac:dyDescent="0.35">
      <c r="V50949" s="17"/>
    </row>
    <row r="50950" spans="22:22" x14ac:dyDescent="0.35">
      <c r="V50950" s="17"/>
    </row>
    <row r="50951" spans="22:22" x14ac:dyDescent="0.35">
      <c r="V50951" s="17"/>
    </row>
    <row r="50952" spans="22:22" x14ac:dyDescent="0.35">
      <c r="V50952" s="17"/>
    </row>
    <row r="50953" spans="22:22" x14ac:dyDescent="0.35">
      <c r="V50953" s="17"/>
    </row>
    <row r="50954" spans="22:22" x14ac:dyDescent="0.35">
      <c r="V50954" s="17"/>
    </row>
    <row r="50955" spans="22:22" x14ac:dyDescent="0.35">
      <c r="V50955" s="17"/>
    </row>
    <row r="50956" spans="22:22" x14ac:dyDescent="0.35">
      <c r="V50956" s="17"/>
    </row>
    <row r="50957" spans="22:22" x14ac:dyDescent="0.35">
      <c r="V50957" s="17"/>
    </row>
    <row r="50958" spans="22:22" x14ac:dyDescent="0.35">
      <c r="V50958" s="17"/>
    </row>
    <row r="50959" spans="22:22" x14ac:dyDescent="0.35">
      <c r="V50959" s="17"/>
    </row>
    <row r="50960" spans="22:22" x14ac:dyDescent="0.35">
      <c r="V50960" s="17"/>
    </row>
    <row r="50961" spans="22:22" x14ac:dyDescent="0.35">
      <c r="V50961" s="17"/>
    </row>
    <row r="50962" spans="22:22" x14ac:dyDescent="0.35">
      <c r="V50962" s="17"/>
    </row>
    <row r="50963" spans="22:22" x14ac:dyDescent="0.35">
      <c r="V50963" s="17"/>
    </row>
    <row r="50964" spans="22:22" x14ac:dyDescent="0.35">
      <c r="V50964" s="17"/>
    </row>
    <row r="50965" spans="22:22" x14ac:dyDescent="0.35">
      <c r="V50965" s="17"/>
    </row>
    <row r="50966" spans="22:22" x14ac:dyDescent="0.35">
      <c r="V50966" s="17"/>
    </row>
    <row r="50967" spans="22:22" x14ac:dyDescent="0.35">
      <c r="V50967" s="17"/>
    </row>
    <row r="50968" spans="22:22" x14ac:dyDescent="0.35">
      <c r="V50968" s="17"/>
    </row>
    <row r="50969" spans="22:22" x14ac:dyDescent="0.35">
      <c r="V50969" s="17"/>
    </row>
    <row r="50970" spans="22:22" x14ac:dyDescent="0.35">
      <c r="V50970" s="17"/>
    </row>
    <row r="50971" spans="22:22" x14ac:dyDescent="0.35">
      <c r="V50971" s="17"/>
    </row>
    <row r="50972" spans="22:22" x14ac:dyDescent="0.35">
      <c r="V50972" s="17"/>
    </row>
    <row r="50973" spans="22:22" x14ac:dyDescent="0.35">
      <c r="V50973" s="17"/>
    </row>
    <row r="50974" spans="22:22" x14ac:dyDescent="0.35">
      <c r="V50974" s="17"/>
    </row>
    <row r="50975" spans="22:22" x14ac:dyDescent="0.35">
      <c r="V50975" s="17"/>
    </row>
    <row r="50976" spans="22:22" x14ac:dyDescent="0.35">
      <c r="V50976" s="17"/>
    </row>
    <row r="50977" spans="22:22" x14ac:dyDescent="0.35">
      <c r="V50977" s="17"/>
    </row>
    <row r="50978" spans="22:22" x14ac:dyDescent="0.35">
      <c r="V50978" s="17"/>
    </row>
    <row r="50979" spans="22:22" x14ac:dyDescent="0.35">
      <c r="V50979" s="17"/>
    </row>
    <row r="50980" spans="22:22" x14ac:dyDescent="0.35">
      <c r="V50980" s="17"/>
    </row>
    <row r="50981" spans="22:22" x14ac:dyDescent="0.35">
      <c r="V50981" s="17"/>
    </row>
    <row r="50982" spans="22:22" x14ac:dyDescent="0.35">
      <c r="V50982" s="17"/>
    </row>
    <row r="50983" spans="22:22" x14ac:dyDescent="0.35">
      <c r="V50983" s="17"/>
    </row>
    <row r="50984" spans="22:22" x14ac:dyDescent="0.35">
      <c r="V50984" s="17"/>
    </row>
    <row r="50985" spans="22:22" x14ac:dyDescent="0.35">
      <c r="V50985" s="17"/>
    </row>
    <row r="50986" spans="22:22" x14ac:dyDescent="0.35">
      <c r="V50986" s="17"/>
    </row>
    <row r="50987" spans="22:22" x14ac:dyDescent="0.35">
      <c r="V50987" s="17"/>
    </row>
    <row r="50988" spans="22:22" x14ac:dyDescent="0.35">
      <c r="V50988" s="17"/>
    </row>
    <row r="50989" spans="22:22" x14ac:dyDescent="0.35">
      <c r="V50989" s="17"/>
    </row>
    <row r="50990" spans="22:22" x14ac:dyDescent="0.35">
      <c r="V50990" s="17"/>
    </row>
    <row r="50991" spans="22:22" x14ac:dyDescent="0.35">
      <c r="V50991" s="17"/>
    </row>
    <row r="50992" spans="22:22" x14ac:dyDescent="0.35">
      <c r="V50992" s="17"/>
    </row>
    <row r="50993" spans="22:22" x14ac:dyDescent="0.35">
      <c r="V50993" s="17"/>
    </row>
    <row r="50994" spans="22:22" x14ac:dyDescent="0.35">
      <c r="V50994" s="17"/>
    </row>
    <row r="50995" spans="22:22" x14ac:dyDescent="0.35">
      <c r="V50995" s="17"/>
    </row>
    <row r="50996" spans="22:22" x14ac:dyDescent="0.35">
      <c r="V50996" s="17"/>
    </row>
    <row r="50997" spans="22:22" x14ac:dyDescent="0.35">
      <c r="V50997" s="17"/>
    </row>
    <row r="50998" spans="22:22" x14ac:dyDescent="0.35">
      <c r="V50998" s="17"/>
    </row>
    <row r="50999" spans="22:22" x14ac:dyDescent="0.35">
      <c r="V50999" s="17"/>
    </row>
    <row r="51000" spans="22:22" x14ac:dyDescent="0.35">
      <c r="V51000" s="17"/>
    </row>
    <row r="51001" spans="22:22" x14ac:dyDescent="0.35">
      <c r="V51001" s="17"/>
    </row>
    <row r="51002" spans="22:22" x14ac:dyDescent="0.35">
      <c r="V51002" s="17"/>
    </row>
    <row r="51003" spans="22:22" x14ac:dyDescent="0.35">
      <c r="V51003" s="17"/>
    </row>
    <row r="51004" spans="22:22" x14ac:dyDescent="0.35">
      <c r="V51004" s="17"/>
    </row>
    <row r="51005" spans="22:22" x14ac:dyDescent="0.35">
      <c r="V51005" s="17"/>
    </row>
    <row r="51006" spans="22:22" x14ac:dyDescent="0.35">
      <c r="V51006" s="17"/>
    </row>
    <row r="51007" spans="22:22" x14ac:dyDescent="0.35">
      <c r="V51007" s="17"/>
    </row>
    <row r="51008" spans="22:22" x14ac:dyDescent="0.35">
      <c r="V51008" s="17"/>
    </row>
    <row r="51009" spans="22:22" x14ac:dyDescent="0.35">
      <c r="V51009" s="17"/>
    </row>
    <row r="51010" spans="22:22" x14ac:dyDescent="0.35">
      <c r="V51010" s="17"/>
    </row>
    <row r="51011" spans="22:22" x14ac:dyDescent="0.35">
      <c r="V51011" s="17"/>
    </row>
    <row r="51012" spans="22:22" x14ac:dyDescent="0.35">
      <c r="V51012" s="17"/>
    </row>
    <row r="51013" spans="22:22" x14ac:dyDescent="0.35">
      <c r="V51013" s="17"/>
    </row>
    <row r="51014" spans="22:22" x14ac:dyDescent="0.35">
      <c r="V51014" s="17"/>
    </row>
    <row r="51015" spans="22:22" x14ac:dyDescent="0.35">
      <c r="V51015" s="17"/>
    </row>
    <row r="51016" spans="22:22" x14ac:dyDescent="0.35">
      <c r="V51016" s="17"/>
    </row>
    <row r="51017" spans="22:22" x14ac:dyDescent="0.35">
      <c r="V51017" s="17"/>
    </row>
    <row r="51018" spans="22:22" x14ac:dyDescent="0.35">
      <c r="V51018" s="17"/>
    </row>
    <row r="51019" spans="22:22" x14ac:dyDescent="0.35">
      <c r="V51019" s="17"/>
    </row>
    <row r="51020" spans="22:22" x14ac:dyDescent="0.35">
      <c r="V51020" s="17"/>
    </row>
    <row r="51021" spans="22:22" x14ac:dyDescent="0.35">
      <c r="V51021" s="17"/>
    </row>
    <row r="51022" spans="22:22" x14ac:dyDescent="0.35">
      <c r="V51022" s="17"/>
    </row>
    <row r="51023" spans="22:22" x14ac:dyDescent="0.35">
      <c r="V51023" s="17"/>
    </row>
    <row r="51024" spans="22:22" x14ac:dyDescent="0.35">
      <c r="V51024" s="17"/>
    </row>
    <row r="51025" spans="22:22" x14ac:dyDescent="0.35">
      <c r="V51025" s="17"/>
    </row>
    <row r="51026" spans="22:22" x14ac:dyDescent="0.35">
      <c r="V51026" s="17"/>
    </row>
    <row r="51027" spans="22:22" x14ac:dyDescent="0.35">
      <c r="V51027" s="17"/>
    </row>
    <row r="51028" spans="22:22" x14ac:dyDescent="0.35">
      <c r="V51028" s="17"/>
    </row>
    <row r="51029" spans="22:22" x14ac:dyDescent="0.35">
      <c r="V51029" s="17"/>
    </row>
    <row r="51030" spans="22:22" x14ac:dyDescent="0.35">
      <c r="V51030" s="17"/>
    </row>
    <row r="51031" spans="22:22" x14ac:dyDescent="0.35">
      <c r="V51031" s="17"/>
    </row>
    <row r="51032" spans="22:22" x14ac:dyDescent="0.35">
      <c r="V51032" s="17"/>
    </row>
    <row r="51033" spans="22:22" x14ac:dyDescent="0.35">
      <c r="V51033" s="17"/>
    </row>
    <row r="51034" spans="22:22" x14ac:dyDescent="0.35">
      <c r="V51034" s="17"/>
    </row>
    <row r="51035" spans="22:22" x14ac:dyDescent="0.35">
      <c r="V51035" s="17"/>
    </row>
    <row r="51036" spans="22:22" x14ac:dyDescent="0.35">
      <c r="V51036" s="17"/>
    </row>
    <row r="51037" spans="22:22" x14ac:dyDescent="0.35">
      <c r="V51037" s="17"/>
    </row>
    <row r="51038" spans="22:22" x14ac:dyDescent="0.35">
      <c r="V51038" s="17"/>
    </row>
    <row r="51039" spans="22:22" x14ac:dyDescent="0.35">
      <c r="V51039" s="17"/>
    </row>
    <row r="51040" spans="22:22" x14ac:dyDescent="0.35">
      <c r="V51040" s="17"/>
    </row>
    <row r="51041" spans="22:22" x14ac:dyDescent="0.35">
      <c r="V51041" s="17"/>
    </row>
    <row r="51042" spans="22:22" x14ac:dyDescent="0.35">
      <c r="V51042" s="17"/>
    </row>
    <row r="51043" spans="22:22" x14ac:dyDescent="0.35">
      <c r="V51043" s="17"/>
    </row>
    <row r="51044" spans="22:22" x14ac:dyDescent="0.35">
      <c r="V51044" s="17"/>
    </row>
    <row r="51045" spans="22:22" x14ac:dyDescent="0.35">
      <c r="V51045" s="17"/>
    </row>
    <row r="51046" spans="22:22" x14ac:dyDescent="0.35">
      <c r="V51046" s="17"/>
    </row>
    <row r="51047" spans="22:22" x14ac:dyDescent="0.35">
      <c r="V51047" s="17"/>
    </row>
    <row r="51048" spans="22:22" x14ac:dyDescent="0.35">
      <c r="V51048" s="17"/>
    </row>
    <row r="51049" spans="22:22" x14ac:dyDescent="0.35">
      <c r="V51049" s="17"/>
    </row>
    <row r="51050" spans="22:22" x14ac:dyDescent="0.35">
      <c r="V51050" s="17"/>
    </row>
    <row r="51051" spans="22:22" x14ac:dyDescent="0.35">
      <c r="V51051" s="17"/>
    </row>
    <row r="51052" spans="22:22" x14ac:dyDescent="0.35">
      <c r="V51052" s="17"/>
    </row>
    <row r="51053" spans="22:22" x14ac:dyDescent="0.35">
      <c r="V51053" s="17"/>
    </row>
    <row r="51054" spans="22:22" x14ac:dyDescent="0.35">
      <c r="V51054" s="17"/>
    </row>
    <row r="51055" spans="22:22" x14ac:dyDescent="0.35">
      <c r="V51055" s="17"/>
    </row>
    <row r="51056" spans="22:22" x14ac:dyDescent="0.35">
      <c r="V51056" s="17"/>
    </row>
    <row r="51057" spans="22:22" x14ac:dyDescent="0.35">
      <c r="V51057" s="17"/>
    </row>
    <row r="51058" spans="22:22" x14ac:dyDescent="0.35">
      <c r="V51058" s="17"/>
    </row>
    <row r="51059" spans="22:22" x14ac:dyDescent="0.35">
      <c r="V51059" s="17"/>
    </row>
    <row r="51060" spans="22:22" x14ac:dyDescent="0.35">
      <c r="V51060" s="17"/>
    </row>
    <row r="51061" spans="22:22" x14ac:dyDescent="0.35">
      <c r="V51061" s="17"/>
    </row>
    <row r="51062" spans="22:22" x14ac:dyDescent="0.35">
      <c r="V51062" s="17"/>
    </row>
    <row r="51063" spans="22:22" x14ac:dyDescent="0.35">
      <c r="V51063" s="17"/>
    </row>
    <row r="51064" spans="22:22" x14ac:dyDescent="0.35">
      <c r="V51064" s="17"/>
    </row>
    <row r="51065" spans="22:22" x14ac:dyDescent="0.35">
      <c r="V51065" s="17"/>
    </row>
    <row r="51066" spans="22:22" x14ac:dyDescent="0.35">
      <c r="V51066" s="17"/>
    </row>
    <row r="51067" spans="22:22" x14ac:dyDescent="0.35">
      <c r="V51067" s="17"/>
    </row>
    <row r="51068" spans="22:22" x14ac:dyDescent="0.35">
      <c r="V51068" s="17"/>
    </row>
    <row r="51069" spans="22:22" x14ac:dyDescent="0.35">
      <c r="V51069" s="17"/>
    </row>
    <row r="51070" spans="22:22" x14ac:dyDescent="0.35">
      <c r="V51070" s="17"/>
    </row>
    <row r="51071" spans="22:22" x14ac:dyDescent="0.35">
      <c r="V51071" s="17"/>
    </row>
    <row r="51072" spans="22:22" x14ac:dyDescent="0.35">
      <c r="V51072" s="17"/>
    </row>
    <row r="51073" spans="22:22" x14ac:dyDescent="0.35">
      <c r="V51073" s="17"/>
    </row>
    <row r="51074" spans="22:22" x14ac:dyDescent="0.35">
      <c r="V51074" s="17"/>
    </row>
    <row r="51075" spans="22:22" x14ac:dyDescent="0.35">
      <c r="V51075" s="17"/>
    </row>
    <row r="51076" spans="22:22" x14ac:dyDescent="0.35">
      <c r="V51076" s="17"/>
    </row>
    <row r="51077" spans="22:22" x14ac:dyDescent="0.35">
      <c r="V51077" s="17"/>
    </row>
    <row r="51078" spans="22:22" x14ac:dyDescent="0.35">
      <c r="V51078" s="17"/>
    </row>
    <row r="51079" spans="22:22" x14ac:dyDescent="0.35">
      <c r="V51079" s="17"/>
    </row>
    <row r="51080" spans="22:22" x14ac:dyDescent="0.35">
      <c r="V51080" s="17"/>
    </row>
    <row r="51081" spans="22:22" x14ac:dyDescent="0.35">
      <c r="V51081" s="17"/>
    </row>
    <row r="51082" spans="22:22" x14ac:dyDescent="0.35">
      <c r="V51082" s="17"/>
    </row>
    <row r="51083" spans="22:22" x14ac:dyDescent="0.35">
      <c r="V51083" s="17"/>
    </row>
    <row r="51084" spans="22:22" x14ac:dyDescent="0.35">
      <c r="V51084" s="17"/>
    </row>
    <row r="51085" spans="22:22" x14ac:dyDescent="0.35">
      <c r="V51085" s="17"/>
    </row>
    <row r="51086" spans="22:22" x14ac:dyDescent="0.35">
      <c r="V51086" s="17"/>
    </row>
    <row r="51087" spans="22:22" x14ac:dyDescent="0.35">
      <c r="V51087" s="17"/>
    </row>
    <row r="51088" spans="22:22" x14ac:dyDescent="0.35">
      <c r="V51088" s="17"/>
    </row>
    <row r="51089" spans="22:22" x14ac:dyDescent="0.35">
      <c r="V51089" s="17"/>
    </row>
    <row r="51090" spans="22:22" x14ac:dyDescent="0.35">
      <c r="V51090" s="17"/>
    </row>
    <row r="51091" spans="22:22" x14ac:dyDescent="0.35">
      <c r="V51091" s="17"/>
    </row>
    <row r="51092" spans="22:22" x14ac:dyDescent="0.35">
      <c r="V51092" s="17"/>
    </row>
    <row r="51093" spans="22:22" x14ac:dyDescent="0.35">
      <c r="V51093" s="17"/>
    </row>
    <row r="51094" spans="22:22" x14ac:dyDescent="0.35">
      <c r="V51094" s="17"/>
    </row>
    <row r="51095" spans="22:22" x14ac:dyDescent="0.35">
      <c r="V51095" s="17"/>
    </row>
    <row r="51096" spans="22:22" x14ac:dyDescent="0.35">
      <c r="V51096" s="17"/>
    </row>
    <row r="51097" spans="22:22" x14ac:dyDescent="0.35">
      <c r="V51097" s="17"/>
    </row>
    <row r="51098" spans="22:22" x14ac:dyDescent="0.35">
      <c r="V51098" s="17"/>
    </row>
    <row r="51099" spans="22:22" x14ac:dyDescent="0.35">
      <c r="V51099" s="17"/>
    </row>
    <row r="51100" spans="22:22" x14ac:dyDescent="0.35">
      <c r="V51100" s="17"/>
    </row>
    <row r="51101" spans="22:22" x14ac:dyDescent="0.35">
      <c r="V51101" s="17"/>
    </row>
    <row r="51102" spans="22:22" x14ac:dyDescent="0.35">
      <c r="V51102" s="17"/>
    </row>
    <row r="51103" spans="22:22" x14ac:dyDescent="0.35">
      <c r="V51103" s="17"/>
    </row>
    <row r="51104" spans="22:22" x14ac:dyDescent="0.35">
      <c r="V51104" s="17"/>
    </row>
    <row r="51105" spans="22:22" x14ac:dyDescent="0.35">
      <c r="V51105" s="17"/>
    </row>
    <row r="51106" spans="22:22" x14ac:dyDescent="0.35">
      <c r="V51106" s="17"/>
    </row>
    <row r="51107" spans="22:22" x14ac:dyDescent="0.35">
      <c r="V51107" s="17"/>
    </row>
    <row r="51108" spans="22:22" x14ac:dyDescent="0.35">
      <c r="V51108" s="17"/>
    </row>
    <row r="51109" spans="22:22" x14ac:dyDescent="0.35">
      <c r="V51109" s="17"/>
    </row>
    <row r="51110" spans="22:22" x14ac:dyDescent="0.35">
      <c r="V51110" s="17"/>
    </row>
    <row r="51111" spans="22:22" x14ac:dyDescent="0.35">
      <c r="V51111" s="17"/>
    </row>
    <row r="51112" spans="22:22" x14ac:dyDescent="0.35">
      <c r="V51112" s="17"/>
    </row>
    <row r="51113" spans="22:22" x14ac:dyDescent="0.35">
      <c r="V51113" s="17"/>
    </row>
    <row r="51114" spans="22:22" x14ac:dyDescent="0.35">
      <c r="V51114" s="17"/>
    </row>
    <row r="51115" spans="22:22" x14ac:dyDescent="0.35">
      <c r="V51115" s="17"/>
    </row>
    <row r="51116" spans="22:22" x14ac:dyDescent="0.35">
      <c r="V51116" s="17"/>
    </row>
    <row r="51117" spans="22:22" x14ac:dyDescent="0.35">
      <c r="V51117" s="17"/>
    </row>
    <row r="51118" spans="22:22" x14ac:dyDescent="0.35">
      <c r="V51118" s="17"/>
    </row>
    <row r="51119" spans="22:22" x14ac:dyDescent="0.35">
      <c r="V51119" s="17"/>
    </row>
    <row r="51120" spans="22:22" x14ac:dyDescent="0.35">
      <c r="V51120" s="17"/>
    </row>
    <row r="51121" spans="22:22" x14ac:dyDescent="0.35">
      <c r="V51121" s="17"/>
    </row>
    <row r="51122" spans="22:22" x14ac:dyDescent="0.35">
      <c r="V51122" s="17"/>
    </row>
    <row r="51123" spans="22:22" x14ac:dyDescent="0.35">
      <c r="V51123" s="17"/>
    </row>
    <row r="51124" spans="22:22" x14ac:dyDescent="0.35">
      <c r="V51124" s="17"/>
    </row>
    <row r="51125" spans="22:22" x14ac:dyDescent="0.35">
      <c r="V51125" s="17"/>
    </row>
    <row r="51126" spans="22:22" x14ac:dyDescent="0.35">
      <c r="V51126" s="17"/>
    </row>
    <row r="51127" spans="22:22" x14ac:dyDescent="0.35">
      <c r="V51127" s="17"/>
    </row>
    <row r="51128" spans="22:22" x14ac:dyDescent="0.35">
      <c r="V51128" s="17"/>
    </row>
    <row r="51129" spans="22:22" x14ac:dyDescent="0.35">
      <c r="V51129" s="17"/>
    </row>
    <row r="51130" spans="22:22" x14ac:dyDescent="0.35">
      <c r="V51130" s="17"/>
    </row>
    <row r="51131" spans="22:22" x14ac:dyDescent="0.35">
      <c r="V51131" s="17"/>
    </row>
    <row r="51132" spans="22:22" x14ac:dyDescent="0.35">
      <c r="V51132" s="17"/>
    </row>
    <row r="51133" spans="22:22" x14ac:dyDescent="0.35">
      <c r="V51133" s="17"/>
    </row>
    <row r="51134" spans="22:22" x14ac:dyDescent="0.35">
      <c r="V51134" s="17"/>
    </row>
    <row r="51135" spans="22:22" x14ac:dyDescent="0.35">
      <c r="V51135" s="17"/>
    </row>
    <row r="51136" spans="22:22" x14ac:dyDescent="0.35">
      <c r="V51136" s="17"/>
    </row>
    <row r="51137" spans="22:22" x14ac:dyDescent="0.35">
      <c r="V51137" s="17"/>
    </row>
    <row r="51138" spans="22:22" x14ac:dyDescent="0.35">
      <c r="V51138" s="17"/>
    </row>
    <row r="51139" spans="22:22" x14ac:dyDescent="0.35">
      <c r="V51139" s="17"/>
    </row>
    <row r="51140" spans="22:22" x14ac:dyDescent="0.35">
      <c r="V51140" s="17"/>
    </row>
    <row r="51141" spans="22:22" x14ac:dyDescent="0.35">
      <c r="V51141" s="17"/>
    </row>
    <row r="51142" spans="22:22" x14ac:dyDescent="0.35">
      <c r="V51142" s="17"/>
    </row>
    <row r="51143" spans="22:22" x14ac:dyDescent="0.35">
      <c r="V51143" s="17"/>
    </row>
    <row r="51144" spans="22:22" x14ac:dyDescent="0.35">
      <c r="V51144" s="17"/>
    </row>
    <row r="51145" spans="22:22" x14ac:dyDescent="0.35">
      <c r="V51145" s="17"/>
    </row>
    <row r="51146" spans="22:22" x14ac:dyDescent="0.35">
      <c r="V51146" s="17"/>
    </row>
    <row r="51147" spans="22:22" x14ac:dyDescent="0.35">
      <c r="V51147" s="17"/>
    </row>
    <row r="51148" spans="22:22" x14ac:dyDescent="0.35">
      <c r="V51148" s="17"/>
    </row>
    <row r="51149" spans="22:22" x14ac:dyDescent="0.35">
      <c r="V51149" s="17"/>
    </row>
    <row r="51150" spans="22:22" x14ac:dyDescent="0.35">
      <c r="V51150" s="17"/>
    </row>
    <row r="51151" spans="22:22" x14ac:dyDescent="0.35">
      <c r="V51151" s="17"/>
    </row>
    <row r="51152" spans="22:22" x14ac:dyDescent="0.35">
      <c r="V51152" s="17"/>
    </row>
    <row r="51153" spans="22:22" x14ac:dyDescent="0.35">
      <c r="V51153" s="17"/>
    </row>
    <row r="51154" spans="22:22" x14ac:dyDescent="0.35">
      <c r="V51154" s="17"/>
    </row>
    <row r="51155" spans="22:22" x14ac:dyDescent="0.35">
      <c r="V51155" s="17"/>
    </row>
    <row r="51156" spans="22:22" x14ac:dyDescent="0.35">
      <c r="V51156" s="17"/>
    </row>
    <row r="51157" spans="22:22" x14ac:dyDescent="0.35">
      <c r="V51157" s="17"/>
    </row>
    <row r="51158" spans="22:22" x14ac:dyDescent="0.35">
      <c r="V51158" s="17"/>
    </row>
    <row r="51159" spans="22:22" x14ac:dyDescent="0.35">
      <c r="V51159" s="17"/>
    </row>
    <row r="51160" spans="22:22" x14ac:dyDescent="0.35">
      <c r="V51160" s="17"/>
    </row>
    <row r="51161" spans="22:22" x14ac:dyDescent="0.35">
      <c r="V51161" s="17"/>
    </row>
    <row r="51162" spans="22:22" x14ac:dyDescent="0.35">
      <c r="V51162" s="17"/>
    </row>
    <row r="51163" spans="22:22" x14ac:dyDescent="0.35">
      <c r="V51163" s="17"/>
    </row>
    <row r="51164" spans="22:22" x14ac:dyDescent="0.35">
      <c r="V51164" s="17"/>
    </row>
    <row r="51165" spans="22:22" x14ac:dyDescent="0.35">
      <c r="V51165" s="17"/>
    </row>
    <row r="51166" spans="22:22" x14ac:dyDescent="0.35">
      <c r="V51166" s="17"/>
    </row>
    <row r="51167" spans="22:22" x14ac:dyDescent="0.35">
      <c r="V51167" s="17"/>
    </row>
    <row r="51168" spans="22:22" x14ac:dyDescent="0.35">
      <c r="V51168" s="17"/>
    </row>
    <row r="51169" spans="22:22" x14ac:dyDescent="0.35">
      <c r="V51169" s="17"/>
    </row>
    <row r="51170" spans="22:22" x14ac:dyDescent="0.35">
      <c r="V51170" s="17"/>
    </row>
    <row r="51171" spans="22:22" x14ac:dyDescent="0.35">
      <c r="V51171" s="17"/>
    </row>
    <row r="51172" spans="22:22" x14ac:dyDescent="0.35">
      <c r="V51172" s="17"/>
    </row>
    <row r="51173" spans="22:22" x14ac:dyDescent="0.35">
      <c r="V51173" s="17"/>
    </row>
    <row r="51174" spans="22:22" x14ac:dyDescent="0.35">
      <c r="V51174" s="17"/>
    </row>
    <row r="51175" spans="22:22" x14ac:dyDescent="0.35">
      <c r="V51175" s="17"/>
    </row>
    <row r="51176" spans="22:22" x14ac:dyDescent="0.35">
      <c r="V51176" s="17"/>
    </row>
    <row r="51177" spans="22:22" x14ac:dyDescent="0.35">
      <c r="V51177" s="17"/>
    </row>
    <row r="51178" spans="22:22" x14ac:dyDescent="0.35">
      <c r="V51178" s="17"/>
    </row>
    <row r="51179" spans="22:22" x14ac:dyDescent="0.35">
      <c r="V51179" s="17"/>
    </row>
    <row r="51180" spans="22:22" x14ac:dyDescent="0.35">
      <c r="V51180" s="17"/>
    </row>
    <row r="51181" spans="22:22" x14ac:dyDescent="0.35">
      <c r="V51181" s="17"/>
    </row>
    <row r="51182" spans="22:22" x14ac:dyDescent="0.35">
      <c r="V51182" s="17"/>
    </row>
    <row r="51183" spans="22:22" x14ac:dyDescent="0.35">
      <c r="V51183" s="17"/>
    </row>
    <row r="51184" spans="22:22" x14ac:dyDescent="0.35">
      <c r="V51184" s="17"/>
    </row>
    <row r="51185" spans="22:22" x14ac:dyDescent="0.35">
      <c r="V51185" s="17"/>
    </row>
    <row r="51186" spans="22:22" x14ac:dyDescent="0.35">
      <c r="V51186" s="17"/>
    </row>
    <row r="51187" spans="22:22" x14ac:dyDescent="0.35">
      <c r="V51187" s="17"/>
    </row>
    <row r="51188" spans="22:22" x14ac:dyDescent="0.35">
      <c r="V51188" s="17"/>
    </row>
    <row r="51189" spans="22:22" x14ac:dyDescent="0.35">
      <c r="V51189" s="17"/>
    </row>
    <row r="51190" spans="22:22" x14ac:dyDescent="0.35">
      <c r="V51190" s="17"/>
    </row>
    <row r="51191" spans="22:22" x14ac:dyDescent="0.35">
      <c r="V51191" s="17"/>
    </row>
    <row r="51192" spans="22:22" x14ac:dyDescent="0.35">
      <c r="V51192" s="17"/>
    </row>
    <row r="51193" spans="22:22" x14ac:dyDescent="0.35">
      <c r="V51193" s="17"/>
    </row>
    <row r="51194" spans="22:22" x14ac:dyDescent="0.35">
      <c r="V51194" s="17"/>
    </row>
    <row r="51195" spans="22:22" x14ac:dyDescent="0.35">
      <c r="V51195" s="17"/>
    </row>
    <row r="51196" spans="22:22" x14ac:dyDescent="0.35">
      <c r="V51196" s="17"/>
    </row>
    <row r="51197" spans="22:22" x14ac:dyDescent="0.35">
      <c r="V51197" s="17"/>
    </row>
    <row r="51198" spans="22:22" x14ac:dyDescent="0.35">
      <c r="V51198" s="17"/>
    </row>
    <row r="51199" spans="22:22" x14ac:dyDescent="0.35">
      <c r="V51199" s="17"/>
    </row>
    <row r="51200" spans="22:22" x14ac:dyDescent="0.35">
      <c r="V51200" s="17"/>
    </row>
    <row r="51201" spans="22:22" x14ac:dyDescent="0.35">
      <c r="V51201" s="17"/>
    </row>
    <row r="51202" spans="22:22" x14ac:dyDescent="0.35">
      <c r="V51202" s="17"/>
    </row>
    <row r="51203" spans="22:22" x14ac:dyDescent="0.35">
      <c r="V51203" s="17"/>
    </row>
    <row r="51204" spans="22:22" x14ac:dyDescent="0.35">
      <c r="V51204" s="17"/>
    </row>
    <row r="51205" spans="22:22" x14ac:dyDescent="0.35">
      <c r="V51205" s="17"/>
    </row>
    <row r="51206" spans="22:22" x14ac:dyDescent="0.35">
      <c r="V51206" s="17"/>
    </row>
    <row r="51207" spans="22:22" x14ac:dyDescent="0.35">
      <c r="V51207" s="17"/>
    </row>
    <row r="51208" spans="22:22" x14ac:dyDescent="0.35">
      <c r="V51208" s="17"/>
    </row>
    <row r="51209" spans="22:22" x14ac:dyDescent="0.35">
      <c r="V51209" s="17"/>
    </row>
    <row r="51210" spans="22:22" x14ac:dyDescent="0.35">
      <c r="V51210" s="17"/>
    </row>
    <row r="51211" spans="22:22" x14ac:dyDescent="0.35">
      <c r="V51211" s="17"/>
    </row>
    <row r="51212" spans="22:22" x14ac:dyDescent="0.35">
      <c r="V51212" s="17"/>
    </row>
    <row r="51213" spans="22:22" x14ac:dyDescent="0.35">
      <c r="V51213" s="17"/>
    </row>
    <row r="51214" spans="22:22" x14ac:dyDescent="0.35">
      <c r="V51214" s="17"/>
    </row>
    <row r="51215" spans="22:22" x14ac:dyDescent="0.35">
      <c r="V51215" s="17"/>
    </row>
    <row r="51216" spans="22:22" x14ac:dyDescent="0.35">
      <c r="V51216" s="17"/>
    </row>
    <row r="51217" spans="22:22" x14ac:dyDescent="0.35">
      <c r="V51217" s="17"/>
    </row>
    <row r="51218" spans="22:22" x14ac:dyDescent="0.35">
      <c r="V51218" s="17"/>
    </row>
    <row r="51219" spans="22:22" x14ac:dyDescent="0.35">
      <c r="V51219" s="17"/>
    </row>
    <row r="51220" spans="22:22" x14ac:dyDescent="0.35">
      <c r="V51220" s="17"/>
    </row>
    <row r="51221" spans="22:22" x14ac:dyDescent="0.35">
      <c r="V51221" s="17"/>
    </row>
    <row r="51222" spans="22:22" x14ac:dyDescent="0.35">
      <c r="V51222" s="17"/>
    </row>
    <row r="51223" spans="22:22" x14ac:dyDescent="0.35">
      <c r="V51223" s="17"/>
    </row>
    <row r="51224" spans="22:22" x14ac:dyDescent="0.35">
      <c r="V51224" s="17"/>
    </row>
    <row r="51225" spans="22:22" x14ac:dyDescent="0.35">
      <c r="V51225" s="17"/>
    </row>
    <row r="51226" spans="22:22" x14ac:dyDescent="0.35">
      <c r="V51226" s="17"/>
    </row>
    <row r="51227" spans="22:22" x14ac:dyDescent="0.35">
      <c r="V51227" s="17"/>
    </row>
    <row r="51228" spans="22:22" x14ac:dyDescent="0.35">
      <c r="V51228" s="17"/>
    </row>
    <row r="51229" spans="22:22" x14ac:dyDescent="0.35">
      <c r="V51229" s="17"/>
    </row>
    <row r="51230" spans="22:22" x14ac:dyDescent="0.35">
      <c r="V51230" s="17"/>
    </row>
    <row r="51231" spans="22:22" x14ac:dyDescent="0.35">
      <c r="V51231" s="17"/>
    </row>
    <row r="51232" spans="22:22" x14ac:dyDescent="0.35">
      <c r="V51232" s="17"/>
    </row>
    <row r="51233" spans="22:22" x14ac:dyDescent="0.35">
      <c r="V51233" s="17"/>
    </row>
    <row r="51234" spans="22:22" x14ac:dyDescent="0.35">
      <c r="V51234" s="17"/>
    </row>
    <row r="51235" spans="22:22" x14ac:dyDescent="0.35">
      <c r="V51235" s="17"/>
    </row>
    <row r="51236" spans="22:22" x14ac:dyDescent="0.35">
      <c r="V51236" s="17"/>
    </row>
    <row r="51237" spans="22:22" x14ac:dyDescent="0.35">
      <c r="V51237" s="17"/>
    </row>
    <row r="51238" spans="22:22" x14ac:dyDescent="0.35">
      <c r="V51238" s="17"/>
    </row>
    <row r="51239" spans="22:22" x14ac:dyDescent="0.35">
      <c r="V51239" s="17"/>
    </row>
    <row r="51240" spans="22:22" x14ac:dyDescent="0.35">
      <c r="V51240" s="17"/>
    </row>
    <row r="51241" spans="22:22" x14ac:dyDescent="0.35">
      <c r="V51241" s="17"/>
    </row>
    <row r="51242" spans="22:22" x14ac:dyDescent="0.35">
      <c r="V51242" s="17"/>
    </row>
    <row r="51243" spans="22:22" x14ac:dyDescent="0.35">
      <c r="V51243" s="17"/>
    </row>
    <row r="51244" spans="22:22" x14ac:dyDescent="0.35">
      <c r="V51244" s="17"/>
    </row>
    <row r="51245" spans="22:22" x14ac:dyDescent="0.35">
      <c r="V51245" s="17"/>
    </row>
    <row r="51246" spans="22:22" x14ac:dyDescent="0.35">
      <c r="V51246" s="17"/>
    </row>
    <row r="51247" spans="22:22" x14ac:dyDescent="0.35">
      <c r="V51247" s="17"/>
    </row>
    <row r="51248" spans="22:22" x14ac:dyDescent="0.35">
      <c r="V51248" s="17"/>
    </row>
    <row r="51249" spans="22:22" x14ac:dyDescent="0.35">
      <c r="V51249" s="17"/>
    </row>
    <row r="51250" spans="22:22" x14ac:dyDescent="0.35">
      <c r="V51250" s="17"/>
    </row>
    <row r="51251" spans="22:22" x14ac:dyDescent="0.35">
      <c r="V51251" s="17"/>
    </row>
    <row r="51252" spans="22:22" x14ac:dyDescent="0.35">
      <c r="V51252" s="17"/>
    </row>
    <row r="51253" spans="22:22" x14ac:dyDescent="0.35">
      <c r="V51253" s="17"/>
    </row>
    <row r="51254" spans="22:22" x14ac:dyDescent="0.35">
      <c r="V51254" s="17"/>
    </row>
    <row r="51255" spans="22:22" x14ac:dyDescent="0.35">
      <c r="V51255" s="17"/>
    </row>
    <row r="51256" spans="22:22" x14ac:dyDescent="0.35">
      <c r="V51256" s="17"/>
    </row>
    <row r="51257" spans="22:22" x14ac:dyDescent="0.35">
      <c r="V51257" s="17"/>
    </row>
    <row r="51258" spans="22:22" x14ac:dyDescent="0.35">
      <c r="V51258" s="17"/>
    </row>
    <row r="51259" spans="22:22" x14ac:dyDescent="0.35">
      <c r="V51259" s="17"/>
    </row>
    <row r="51260" spans="22:22" x14ac:dyDescent="0.35">
      <c r="V51260" s="17"/>
    </row>
    <row r="51261" spans="22:22" x14ac:dyDescent="0.35">
      <c r="V51261" s="17"/>
    </row>
    <row r="51262" spans="22:22" x14ac:dyDescent="0.35">
      <c r="V51262" s="17"/>
    </row>
    <row r="51263" spans="22:22" x14ac:dyDescent="0.35">
      <c r="V51263" s="17"/>
    </row>
    <row r="51264" spans="22:22" x14ac:dyDescent="0.35">
      <c r="V51264" s="17"/>
    </row>
    <row r="51265" spans="22:22" x14ac:dyDescent="0.35">
      <c r="V51265" s="17"/>
    </row>
    <row r="51266" spans="22:22" x14ac:dyDescent="0.35">
      <c r="V51266" s="17"/>
    </row>
    <row r="51267" spans="22:22" x14ac:dyDescent="0.35">
      <c r="V51267" s="17"/>
    </row>
    <row r="51268" spans="22:22" x14ac:dyDescent="0.35">
      <c r="V51268" s="17"/>
    </row>
    <row r="51269" spans="22:22" x14ac:dyDescent="0.35">
      <c r="V51269" s="17"/>
    </row>
    <row r="51270" spans="22:22" x14ac:dyDescent="0.35">
      <c r="V51270" s="17"/>
    </row>
    <row r="51271" spans="22:22" x14ac:dyDescent="0.35">
      <c r="V51271" s="17"/>
    </row>
    <row r="51272" spans="22:22" x14ac:dyDescent="0.35">
      <c r="V51272" s="17"/>
    </row>
    <row r="51273" spans="22:22" x14ac:dyDescent="0.35">
      <c r="V51273" s="17"/>
    </row>
    <row r="51274" spans="22:22" x14ac:dyDescent="0.35">
      <c r="V51274" s="17"/>
    </row>
    <row r="51275" spans="22:22" x14ac:dyDescent="0.35">
      <c r="V51275" s="17"/>
    </row>
    <row r="51276" spans="22:22" x14ac:dyDescent="0.35">
      <c r="V51276" s="17"/>
    </row>
    <row r="51277" spans="22:22" x14ac:dyDescent="0.35">
      <c r="V51277" s="17"/>
    </row>
    <row r="51278" spans="22:22" x14ac:dyDescent="0.35">
      <c r="V51278" s="17"/>
    </row>
    <row r="51279" spans="22:22" x14ac:dyDescent="0.35">
      <c r="V51279" s="17"/>
    </row>
    <row r="51280" spans="22:22" x14ac:dyDescent="0.35">
      <c r="V51280" s="17"/>
    </row>
    <row r="51281" spans="22:22" x14ac:dyDescent="0.35">
      <c r="V51281" s="17"/>
    </row>
    <row r="51282" spans="22:22" x14ac:dyDescent="0.35">
      <c r="V51282" s="17"/>
    </row>
    <row r="51283" spans="22:22" x14ac:dyDescent="0.35">
      <c r="V51283" s="17"/>
    </row>
    <row r="51284" spans="22:22" x14ac:dyDescent="0.35">
      <c r="V51284" s="17"/>
    </row>
    <row r="51285" spans="22:22" x14ac:dyDescent="0.35">
      <c r="V51285" s="17"/>
    </row>
    <row r="51286" spans="22:22" x14ac:dyDescent="0.35">
      <c r="V51286" s="17"/>
    </row>
    <row r="51287" spans="22:22" x14ac:dyDescent="0.35">
      <c r="V51287" s="17"/>
    </row>
    <row r="51288" spans="22:22" x14ac:dyDescent="0.35">
      <c r="V51288" s="17"/>
    </row>
    <row r="51289" spans="22:22" x14ac:dyDescent="0.35">
      <c r="V51289" s="17"/>
    </row>
    <row r="51290" spans="22:22" x14ac:dyDescent="0.35">
      <c r="V51290" s="17"/>
    </row>
    <row r="51291" spans="22:22" x14ac:dyDescent="0.35">
      <c r="V51291" s="17"/>
    </row>
    <row r="51292" spans="22:22" x14ac:dyDescent="0.35">
      <c r="V51292" s="17"/>
    </row>
    <row r="51293" spans="22:22" x14ac:dyDescent="0.35">
      <c r="V51293" s="17"/>
    </row>
    <row r="51294" spans="22:22" x14ac:dyDescent="0.35">
      <c r="V51294" s="17"/>
    </row>
    <row r="51295" spans="22:22" x14ac:dyDescent="0.35">
      <c r="V51295" s="17"/>
    </row>
    <row r="51296" spans="22:22" x14ac:dyDescent="0.35">
      <c r="V51296" s="17"/>
    </row>
    <row r="51297" spans="22:22" x14ac:dyDescent="0.35">
      <c r="V51297" s="17"/>
    </row>
    <row r="51298" spans="22:22" x14ac:dyDescent="0.35">
      <c r="V51298" s="17"/>
    </row>
    <row r="51299" spans="22:22" x14ac:dyDescent="0.35">
      <c r="V51299" s="17"/>
    </row>
    <row r="51300" spans="22:22" x14ac:dyDescent="0.35">
      <c r="V51300" s="17"/>
    </row>
    <row r="51301" spans="22:22" x14ac:dyDescent="0.35">
      <c r="V51301" s="17"/>
    </row>
    <row r="51302" spans="22:22" x14ac:dyDescent="0.35">
      <c r="V51302" s="17"/>
    </row>
    <row r="51303" spans="22:22" x14ac:dyDescent="0.35">
      <c r="V51303" s="17"/>
    </row>
    <row r="51304" spans="22:22" x14ac:dyDescent="0.35">
      <c r="V51304" s="17"/>
    </row>
    <row r="51305" spans="22:22" x14ac:dyDescent="0.35">
      <c r="V51305" s="17"/>
    </row>
    <row r="51306" spans="22:22" x14ac:dyDescent="0.35">
      <c r="V51306" s="17"/>
    </row>
    <row r="51307" spans="22:22" x14ac:dyDescent="0.35">
      <c r="V51307" s="17"/>
    </row>
    <row r="51308" spans="22:22" x14ac:dyDescent="0.35">
      <c r="V51308" s="17"/>
    </row>
    <row r="51309" spans="22:22" x14ac:dyDescent="0.35">
      <c r="V51309" s="17"/>
    </row>
    <row r="51310" spans="22:22" x14ac:dyDescent="0.35">
      <c r="V51310" s="17"/>
    </row>
    <row r="51311" spans="22:22" x14ac:dyDescent="0.35">
      <c r="V51311" s="17"/>
    </row>
    <row r="51312" spans="22:22" x14ac:dyDescent="0.35">
      <c r="V51312" s="17"/>
    </row>
    <row r="51313" spans="22:22" x14ac:dyDescent="0.35">
      <c r="V51313" s="17"/>
    </row>
    <row r="51314" spans="22:22" x14ac:dyDescent="0.35">
      <c r="V51314" s="17"/>
    </row>
    <row r="51315" spans="22:22" x14ac:dyDescent="0.35">
      <c r="V51315" s="17"/>
    </row>
    <row r="51316" spans="22:22" x14ac:dyDescent="0.35">
      <c r="V51316" s="17"/>
    </row>
    <row r="51317" spans="22:22" x14ac:dyDescent="0.35">
      <c r="V51317" s="17"/>
    </row>
    <row r="51318" spans="22:22" x14ac:dyDescent="0.35">
      <c r="V51318" s="17"/>
    </row>
    <row r="51319" spans="22:22" x14ac:dyDescent="0.35">
      <c r="V51319" s="17"/>
    </row>
    <row r="51320" spans="22:22" x14ac:dyDescent="0.35">
      <c r="V51320" s="17"/>
    </row>
    <row r="51321" spans="22:22" x14ac:dyDescent="0.35">
      <c r="V51321" s="17"/>
    </row>
    <row r="51322" spans="22:22" x14ac:dyDescent="0.35">
      <c r="V51322" s="17"/>
    </row>
    <row r="51323" spans="22:22" x14ac:dyDescent="0.35">
      <c r="V51323" s="17"/>
    </row>
    <row r="51324" spans="22:22" x14ac:dyDescent="0.35">
      <c r="V51324" s="17"/>
    </row>
    <row r="51325" spans="22:22" x14ac:dyDescent="0.35">
      <c r="V51325" s="17"/>
    </row>
    <row r="51326" spans="22:22" x14ac:dyDescent="0.35">
      <c r="V51326" s="17"/>
    </row>
    <row r="51327" spans="22:22" x14ac:dyDescent="0.35">
      <c r="V51327" s="17"/>
    </row>
    <row r="51328" spans="22:22" x14ac:dyDescent="0.35">
      <c r="V51328" s="17"/>
    </row>
    <row r="51329" spans="22:22" x14ac:dyDescent="0.35">
      <c r="V51329" s="17"/>
    </row>
    <row r="51330" spans="22:22" x14ac:dyDescent="0.35">
      <c r="V51330" s="17"/>
    </row>
    <row r="51331" spans="22:22" x14ac:dyDescent="0.35">
      <c r="V51331" s="17"/>
    </row>
    <row r="51332" spans="22:22" x14ac:dyDescent="0.35">
      <c r="V51332" s="17"/>
    </row>
    <row r="51333" spans="22:22" x14ac:dyDescent="0.35">
      <c r="V51333" s="17"/>
    </row>
    <row r="51334" spans="22:22" x14ac:dyDescent="0.35">
      <c r="V51334" s="17"/>
    </row>
    <row r="51335" spans="22:22" x14ac:dyDescent="0.35">
      <c r="V51335" s="17"/>
    </row>
    <row r="51336" spans="22:22" x14ac:dyDescent="0.35">
      <c r="V51336" s="17"/>
    </row>
    <row r="51337" spans="22:22" x14ac:dyDescent="0.35">
      <c r="V51337" s="17"/>
    </row>
    <row r="51338" spans="22:22" x14ac:dyDescent="0.35">
      <c r="V51338" s="17"/>
    </row>
    <row r="51339" spans="22:22" x14ac:dyDescent="0.35">
      <c r="V51339" s="17"/>
    </row>
    <row r="51340" spans="22:22" x14ac:dyDescent="0.35">
      <c r="V51340" s="17"/>
    </row>
    <row r="51341" spans="22:22" x14ac:dyDescent="0.35">
      <c r="V51341" s="17"/>
    </row>
    <row r="51342" spans="22:22" x14ac:dyDescent="0.35">
      <c r="V51342" s="17"/>
    </row>
    <row r="51343" spans="22:22" x14ac:dyDescent="0.35">
      <c r="V51343" s="17"/>
    </row>
    <row r="51344" spans="22:22" x14ac:dyDescent="0.35">
      <c r="V51344" s="17"/>
    </row>
    <row r="51345" spans="22:22" x14ac:dyDescent="0.35">
      <c r="V51345" s="17"/>
    </row>
    <row r="51346" spans="22:22" x14ac:dyDescent="0.35">
      <c r="V51346" s="17"/>
    </row>
    <row r="51347" spans="22:22" x14ac:dyDescent="0.35">
      <c r="V51347" s="17"/>
    </row>
    <row r="51348" spans="22:22" x14ac:dyDescent="0.35">
      <c r="V51348" s="17"/>
    </row>
    <row r="51349" spans="22:22" x14ac:dyDescent="0.35">
      <c r="V51349" s="17"/>
    </row>
    <row r="51350" spans="22:22" x14ac:dyDescent="0.35">
      <c r="V51350" s="17"/>
    </row>
    <row r="51351" spans="22:22" x14ac:dyDescent="0.35">
      <c r="V51351" s="17"/>
    </row>
    <row r="51352" spans="22:22" x14ac:dyDescent="0.35">
      <c r="V51352" s="17"/>
    </row>
    <row r="51353" spans="22:22" x14ac:dyDescent="0.35">
      <c r="V51353" s="17"/>
    </row>
    <row r="51354" spans="22:22" x14ac:dyDescent="0.35">
      <c r="V51354" s="17"/>
    </row>
    <row r="51355" spans="22:22" x14ac:dyDescent="0.35">
      <c r="V51355" s="17"/>
    </row>
    <row r="51356" spans="22:22" x14ac:dyDescent="0.35">
      <c r="V51356" s="17"/>
    </row>
    <row r="51357" spans="22:22" x14ac:dyDescent="0.35">
      <c r="V51357" s="17"/>
    </row>
    <row r="51358" spans="22:22" x14ac:dyDescent="0.35">
      <c r="V51358" s="17"/>
    </row>
    <row r="51359" spans="22:22" x14ac:dyDescent="0.35">
      <c r="V51359" s="17"/>
    </row>
    <row r="51360" spans="22:22" x14ac:dyDescent="0.35">
      <c r="V51360" s="17"/>
    </row>
    <row r="51361" spans="22:22" x14ac:dyDescent="0.35">
      <c r="V51361" s="17"/>
    </row>
    <row r="51362" spans="22:22" x14ac:dyDescent="0.35">
      <c r="V51362" s="17"/>
    </row>
    <row r="51363" spans="22:22" x14ac:dyDescent="0.35">
      <c r="V51363" s="17"/>
    </row>
    <row r="51364" spans="22:22" x14ac:dyDescent="0.35">
      <c r="V51364" s="17"/>
    </row>
    <row r="51365" spans="22:22" x14ac:dyDescent="0.35">
      <c r="V51365" s="17"/>
    </row>
    <row r="51366" spans="22:22" x14ac:dyDescent="0.35">
      <c r="V51366" s="17"/>
    </row>
    <row r="51367" spans="22:22" x14ac:dyDescent="0.35">
      <c r="V51367" s="17"/>
    </row>
    <row r="51368" spans="22:22" x14ac:dyDescent="0.35">
      <c r="V51368" s="17"/>
    </row>
    <row r="51369" spans="22:22" x14ac:dyDescent="0.35">
      <c r="V51369" s="17"/>
    </row>
    <row r="51370" spans="22:22" x14ac:dyDescent="0.35">
      <c r="V51370" s="17"/>
    </row>
    <row r="51371" spans="22:22" x14ac:dyDescent="0.35">
      <c r="V51371" s="17"/>
    </row>
    <row r="51372" spans="22:22" x14ac:dyDescent="0.35">
      <c r="V51372" s="17"/>
    </row>
    <row r="51373" spans="22:22" x14ac:dyDescent="0.35">
      <c r="V51373" s="17"/>
    </row>
    <row r="51374" spans="22:22" x14ac:dyDescent="0.35">
      <c r="V51374" s="17"/>
    </row>
    <row r="51375" spans="22:22" x14ac:dyDescent="0.35">
      <c r="V51375" s="17"/>
    </row>
    <row r="51376" spans="22:22" x14ac:dyDescent="0.35">
      <c r="V51376" s="17"/>
    </row>
    <row r="51377" spans="22:22" x14ac:dyDescent="0.35">
      <c r="V51377" s="17"/>
    </row>
    <row r="51378" spans="22:22" x14ac:dyDescent="0.35">
      <c r="V51378" s="17"/>
    </row>
    <row r="51379" spans="22:22" x14ac:dyDescent="0.35">
      <c r="V51379" s="17"/>
    </row>
    <row r="51380" spans="22:22" x14ac:dyDescent="0.35">
      <c r="V51380" s="17"/>
    </row>
    <row r="51381" spans="22:22" x14ac:dyDescent="0.35">
      <c r="V51381" s="17"/>
    </row>
    <row r="51382" spans="22:22" x14ac:dyDescent="0.35">
      <c r="V51382" s="17"/>
    </row>
    <row r="51383" spans="22:22" x14ac:dyDescent="0.35">
      <c r="V51383" s="17"/>
    </row>
    <row r="51384" spans="22:22" x14ac:dyDescent="0.35">
      <c r="V51384" s="17"/>
    </row>
    <row r="51385" spans="22:22" x14ac:dyDescent="0.35">
      <c r="V51385" s="17"/>
    </row>
    <row r="51386" spans="22:22" x14ac:dyDescent="0.35">
      <c r="V51386" s="17"/>
    </row>
    <row r="51387" spans="22:22" x14ac:dyDescent="0.35">
      <c r="V51387" s="17"/>
    </row>
    <row r="51388" spans="22:22" x14ac:dyDescent="0.35">
      <c r="V51388" s="17"/>
    </row>
    <row r="51389" spans="22:22" x14ac:dyDescent="0.35">
      <c r="V51389" s="17"/>
    </row>
    <row r="51390" spans="22:22" x14ac:dyDescent="0.35">
      <c r="V51390" s="17"/>
    </row>
    <row r="51391" spans="22:22" x14ac:dyDescent="0.35">
      <c r="V51391" s="17"/>
    </row>
    <row r="51392" spans="22:22" x14ac:dyDescent="0.35">
      <c r="V51392" s="17"/>
    </row>
    <row r="51393" spans="22:22" x14ac:dyDescent="0.35">
      <c r="V51393" s="17"/>
    </row>
    <row r="51394" spans="22:22" x14ac:dyDescent="0.35">
      <c r="V51394" s="17"/>
    </row>
    <row r="51395" spans="22:22" x14ac:dyDescent="0.35">
      <c r="V51395" s="17"/>
    </row>
    <row r="51396" spans="22:22" x14ac:dyDescent="0.35">
      <c r="V51396" s="17"/>
    </row>
    <row r="51397" spans="22:22" x14ac:dyDescent="0.35">
      <c r="V51397" s="17"/>
    </row>
    <row r="51398" spans="22:22" x14ac:dyDescent="0.35">
      <c r="V51398" s="17"/>
    </row>
    <row r="51399" spans="22:22" x14ac:dyDescent="0.35">
      <c r="V51399" s="17"/>
    </row>
    <row r="51400" spans="22:22" x14ac:dyDescent="0.35">
      <c r="V51400" s="17"/>
    </row>
    <row r="51401" spans="22:22" x14ac:dyDescent="0.35">
      <c r="V51401" s="17"/>
    </row>
    <row r="51402" spans="22:22" x14ac:dyDescent="0.35">
      <c r="V51402" s="17"/>
    </row>
    <row r="51403" spans="22:22" x14ac:dyDescent="0.35">
      <c r="V51403" s="17"/>
    </row>
    <row r="51404" spans="22:22" x14ac:dyDescent="0.35">
      <c r="V51404" s="17"/>
    </row>
    <row r="51405" spans="22:22" x14ac:dyDescent="0.35">
      <c r="V51405" s="17"/>
    </row>
    <row r="51406" spans="22:22" x14ac:dyDescent="0.35">
      <c r="V51406" s="17"/>
    </row>
    <row r="51407" spans="22:22" x14ac:dyDescent="0.35">
      <c r="V51407" s="17"/>
    </row>
    <row r="51408" spans="22:22" x14ac:dyDescent="0.35">
      <c r="V51408" s="17"/>
    </row>
    <row r="51409" spans="22:22" x14ac:dyDescent="0.35">
      <c r="V51409" s="17"/>
    </row>
    <row r="51410" spans="22:22" x14ac:dyDescent="0.35">
      <c r="V51410" s="17"/>
    </row>
    <row r="51411" spans="22:22" x14ac:dyDescent="0.35">
      <c r="V51411" s="17"/>
    </row>
    <row r="51412" spans="22:22" x14ac:dyDescent="0.35">
      <c r="V51412" s="17"/>
    </row>
    <row r="51413" spans="22:22" x14ac:dyDescent="0.35">
      <c r="V51413" s="17"/>
    </row>
    <row r="51414" spans="22:22" x14ac:dyDescent="0.35">
      <c r="V51414" s="17"/>
    </row>
    <row r="51415" spans="22:22" x14ac:dyDescent="0.35">
      <c r="V51415" s="17"/>
    </row>
    <row r="51416" spans="22:22" x14ac:dyDescent="0.35">
      <c r="V51416" s="17"/>
    </row>
    <row r="51417" spans="22:22" x14ac:dyDescent="0.35">
      <c r="V51417" s="17"/>
    </row>
    <row r="51418" spans="22:22" x14ac:dyDescent="0.35">
      <c r="V51418" s="17"/>
    </row>
    <row r="51419" spans="22:22" x14ac:dyDescent="0.35">
      <c r="V51419" s="17"/>
    </row>
    <row r="51420" spans="22:22" x14ac:dyDescent="0.35">
      <c r="V51420" s="17"/>
    </row>
    <row r="51421" spans="22:22" x14ac:dyDescent="0.35">
      <c r="V51421" s="17"/>
    </row>
    <row r="51422" spans="22:22" x14ac:dyDescent="0.35">
      <c r="V51422" s="17"/>
    </row>
    <row r="51423" spans="22:22" x14ac:dyDescent="0.35">
      <c r="V51423" s="17"/>
    </row>
    <row r="51424" spans="22:22" x14ac:dyDescent="0.35">
      <c r="V51424" s="17"/>
    </row>
    <row r="51425" spans="22:22" x14ac:dyDescent="0.35">
      <c r="V51425" s="17"/>
    </row>
    <row r="51426" spans="22:22" x14ac:dyDescent="0.35">
      <c r="V51426" s="17"/>
    </row>
    <row r="51427" spans="22:22" x14ac:dyDescent="0.35">
      <c r="V51427" s="17"/>
    </row>
    <row r="51428" spans="22:22" x14ac:dyDescent="0.35">
      <c r="V51428" s="17"/>
    </row>
    <row r="51429" spans="22:22" x14ac:dyDescent="0.35">
      <c r="V51429" s="17"/>
    </row>
    <row r="51430" spans="22:22" x14ac:dyDescent="0.35">
      <c r="V51430" s="17"/>
    </row>
    <row r="51431" spans="22:22" x14ac:dyDescent="0.35">
      <c r="V51431" s="17"/>
    </row>
    <row r="51432" spans="22:22" x14ac:dyDescent="0.35">
      <c r="V51432" s="17"/>
    </row>
    <row r="51433" spans="22:22" x14ac:dyDescent="0.35">
      <c r="V51433" s="17"/>
    </row>
    <row r="51434" spans="22:22" x14ac:dyDescent="0.35">
      <c r="V51434" s="17"/>
    </row>
    <row r="51435" spans="22:22" x14ac:dyDescent="0.35">
      <c r="V51435" s="17"/>
    </row>
    <row r="51436" spans="22:22" x14ac:dyDescent="0.35">
      <c r="V51436" s="17"/>
    </row>
    <row r="51437" spans="22:22" x14ac:dyDescent="0.35">
      <c r="V51437" s="17"/>
    </row>
    <row r="51438" spans="22:22" x14ac:dyDescent="0.35">
      <c r="V51438" s="17"/>
    </row>
    <row r="51439" spans="22:22" x14ac:dyDescent="0.35">
      <c r="V51439" s="17"/>
    </row>
    <row r="51440" spans="22:22" x14ac:dyDescent="0.35">
      <c r="V51440" s="17"/>
    </row>
    <row r="51441" spans="22:22" x14ac:dyDescent="0.35">
      <c r="V51441" s="17"/>
    </row>
    <row r="51442" spans="22:22" x14ac:dyDescent="0.35">
      <c r="V51442" s="17"/>
    </row>
    <row r="51443" spans="22:22" x14ac:dyDescent="0.35">
      <c r="V51443" s="17"/>
    </row>
    <row r="51444" spans="22:22" x14ac:dyDescent="0.35">
      <c r="V51444" s="17"/>
    </row>
    <row r="51445" spans="22:22" x14ac:dyDescent="0.35">
      <c r="V51445" s="17"/>
    </row>
    <row r="51446" spans="22:22" x14ac:dyDescent="0.35">
      <c r="V51446" s="17"/>
    </row>
    <row r="51447" spans="22:22" x14ac:dyDescent="0.35">
      <c r="V51447" s="17"/>
    </row>
    <row r="51448" spans="22:22" x14ac:dyDescent="0.35">
      <c r="V51448" s="17"/>
    </row>
    <row r="51449" spans="22:22" x14ac:dyDescent="0.35">
      <c r="V51449" s="17"/>
    </row>
    <row r="51450" spans="22:22" x14ac:dyDescent="0.35">
      <c r="V51450" s="17"/>
    </row>
    <row r="51451" spans="22:22" x14ac:dyDescent="0.35">
      <c r="V51451" s="17"/>
    </row>
    <row r="51452" spans="22:22" x14ac:dyDescent="0.35">
      <c r="V51452" s="17"/>
    </row>
    <row r="51453" spans="22:22" x14ac:dyDescent="0.35">
      <c r="V51453" s="17"/>
    </row>
    <row r="51454" spans="22:22" x14ac:dyDescent="0.35">
      <c r="V51454" s="17"/>
    </row>
    <row r="51455" spans="22:22" x14ac:dyDescent="0.35">
      <c r="V51455" s="17"/>
    </row>
    <row r="51456" spans="22:22" x14ac:dyDescent="0.35">
      <c r="V51456" s="17"/>
    </row>
    <row r="51457" spans="22:22" x14ac:dyDescent="0.35">
      <c r="V51457" s="17"/>
    </row>
    <row r="51458" spans="22:22" x14ac:dyDescent="0.35">
      <c r="V51458" s="17"/>
    </row>
    <row r="51459" spans="22:22" x14ac:dyDescent="0.35">
      <c r="V51459" s="17"/>
    </row>
    <row r="51460" spans="22:22" x14ac:dyDescent="0.35">
      <c r="V51460" s="17"/>
    </row>
    <row r="51461" spans="22:22" x14ac:dyDescent="0.35">
      <c r="V51461" s="17"/>
    </row>
    <row r="51462" spans="22:22" x14ac:dyDescent="0.35">
      <c r="V51462" s="17"/>
    </row>
    <row r="51463" spans="22:22" x14ac:dyDescent="0.35">
      <c r="V51463" s="17"/>
    </row>
    <row r="51464" spans="22:22" x14ac:dyDescent="0.35">
      <c r="V51464" s="17"/>
    </row>
    <row r="51465" spans="22:22" x14ac:dyDescent="0.35">
      <c r="V51465" s="17"/>
    </row>
    <row r="51466" spans="22:22" x14ac:dyDescent="0.35">
      <c r="V51466" s="17"/>
    </row>
    <row r="51467" spans="22:22" x14ac:dyDescent="0.35">
      <c r="V51467" s="17"/>
    </row>
    <row r="51468" spans="22:22" x14ac:dyDescent="0.35">
      <c r="V51468" s="17"/>
    </row>
    <row r="51469" spans="22:22" x14ac:dyDescent="0.35">
      <c r="V51469" s="17"/>
    </row>
    <row r="51470" spans="22:22" x14ac:dyDescent="0.35">
      <c r="V51470" s="17"/>
    </row>
    <row r="51471" spans="22:22" x14ac:dyDescent="0.35">
      <c r="V51471" s="17"/>
    </row>
    <row r="51472" spans="22:22" x14ac:dyDescent="0.35">
      <c r="V51472" s="17"/>
    </row>
    <row r="51473" spans="22:22" x14ac:dyDescent="0.35">
      <c r="V51473" s="17"/>
    </row>
    <row r="51474" spans="22:22" x14ac:dyDescent="0.35">
      <c r="V51474" s="17"/>
    </row>
    <row r="51475" spans="22:22" x14ac:dyDescent="0.35">
      <c r="V51475" s="17"/>
    </row>
    <row r="51476" spans="22:22" x14ac:dyDescent="0.35">
      <c r="V51476" s="17"/>
    </row>
    <row r="51477" spans="22:22" x14ac:dyDescent="0.35">
      <c r="V51477" s="17"/>
    </row>
    <row r="51478" spans="22:22" x14ac:dyDescent="0.35">
      <c r="V51478" s="17"/>
    </row>
    <row r="51479" spans="22:22" x14ac:dyDescent="0.35">
      <c r="V51479" s="17"/>
    </row>
    <row r="51480" spans="22:22" x14ac:dyDescent="0.35">
      <c r="V51480" s="17"/>
    </row>
    <row r="51481" spans="22:22" x14ac:dyDescent="0.35">
      <c r="V51481" s="17"/>
    </row>
    <row r="51482" spans="22:22" x14ac:dyDescent="0.35">
      <c r="V51482" s="17"/>
    </row>
    <row r="51483" spans="22:22" x14ac:dyDescent="0.35">
      <c r="V51483" s="17"/>
    </row>
    <row r="51484" spans="22:22" x14ac:dyDescent="0.35">
      <c r="V51484" s="17"/>
    </row>
    <row r="51485" spans="22:22" x14ac:dyDescent="0.35">
      <c r="V51485" s="17"/>
    </row>
    <row r="51486" spans="22:22" x14ac:dyDescent="0.35">
      <c r="V51486" s="17"/>
    </row>
    <row r="51487" spans="22:22" x14ac:dyDescent="0.35">
      <c r="V51487" s="17"/>
    </row>
    <row r="51488" spans="22:22" x14ac:dyDescent="0.35">
      <c r="V51488" s="17"/>
    </row>
    <row r="51489" spans="22:22" x14ac:dyDescent="0.35">
      <c r="V51489" s="17"/>
    </row>
    <row r="51490" spans="22:22" x14ac:dyDescent="0.35">
      <c r="V51490" s="17"/>
    </row>
    <row r="51491" spans="22:22" x14ac:dyDescent="0.35">
      <c r="V51491" s="17"/>
    </row>
    <row r="51492" spans="22:22" x14ac:dyDescent="0.35">
      <c r="V51492" s="17"/>
    </row>
    <row r="51493" spans="22:22" x14ac:dyDescent="0.35">
      <c r="V51493" s="17"/>
    </row>
    <row r="51494" spans="22:22" x14ac:dyDescent="0.35">
      <c r="V51494" s="17"/>
    </row>
    <row r="51495" spans="22:22" x14ac:dyDescent="0.35">
      <c r="V51495" s="17"/>
    </row>
    <row r="51496" spans="22:22" x14ac:dyDescent="0.35">
      <c r="V51496" s="17"/>
    </row>
    <row r="51497" spans="22:22" x14ac:dyDescent="0.35">
      <c r="V51497" s="17"/>
    </row>
    <row r="51498" spans="22:22" x14ac:dyDescent="0.35">
      <c r="V51498" s="17"/>
    </row>
    <row r="51499" spans="22:22" x14ac:dyDescent="0.35">
      <c r="V51499" s="17"/>
    </row>
    <row r="51500" spans="22:22" x14ac:dyDescent="0.35">
      <c r="V51500" s="17"/>
    </row>
    <row r="51501" spans="22:22" x14ac:dyDescent="0.35">
      <c r="V51501" s="17"/>
    </row>
    <row r="51502" spans="22:22" x14ac:dyDescent="0.35">
      <c r="V51502" s="17"/>
    </row>
    <row r="51503" spans="22:22" x14ac:dyDescent="0.35">
      <c r="V51503" s="17"/>
    </row>
    <row r="51504" spans="22:22" x14ac:dyDescent="0.35">
      <c r="V51504" s="17"/>
    </row>
    <row r="51505" spans="22:22" x14ac:dyDescent="0.35">
      <c r="V51505" s="17"/>
    </row>
    <row r="51506" spans="22:22" x14ac:dyDescent="0.35">
      <c r="V51506" s="17"/>
    </row>
    <row r="51507" spans="22:22" x14ac:dyDescent="0.35">
      <c r="V51507" s="17"/>
    </row>
    <row r="51508" spans="22:22" x14ac:dyDescent="0.35">
      <c r="V51508" s="17"/>
    </row>
    <row r="51509" spans="22:22" x14ac:dyDescent="0.35">
      <c r="V51509" s="17"/>
    </row>
    <row r="51510" spans="22:22" x14ac:dyDescent="0.35">
      <c r="V51510" s="17"/>
    </row>
    <row r="51511" spans="22:22" x14ac:dyDescent="0.35">
      <c r="V51511" s="17"/>
    </row>
    <row r="51512" spans="22:22" x14ac:dyDescent="0.35">
      <c r="V51512" s="17"/>
    </row>
    <row r="51513" spans="22:22" x14ac:dyDescent="0.35">
      <c r="V51513" s="17"/>
    </row>
    <row r="51514" spans="22:22" x14ac:dyDescent="0.35">
      <c r="V51514" s="17"/>
    </row>
    <row r="51515" spans="22:22" x14ac:dyDescent="0.35">
      <c r="V51515" s="17"/>
    </row>
    <row r="51516" spans="22:22" x14ac:dyDescent="0.35">
      <c r="V51516" s="17"/>
    </row>
    <row r="51517" spans="22:22" x14ac:dyDescent="0.35">
      <c r="V51517" s="17"/>
    </row>
    <row r="51518" spans="22:22" x14ac:dyDescent="0.35">
      <c r="V51518" s="17"/>
    </row>
    <row r="51519" spans="22:22" x14ac:dyDescent="0.35">
      <c r="V51519" s="17"/>
    </row>
    <row r="51520" spans="22:22" x14ac:dyDescent="0.35">
      <c r="V51520" s="17"/>
    </row>
    <row r="51521" spans="22:22" x14ac:dyDescent="0.35">
      <c r="V51521" s="17"/>
    </row>
    <row r="51522" spans="22:22" x14ac:dyDescent="0.35">
      <c r="V51522" s="17"/>
    </row>
    <row r="51523" spans="22:22" x14ac:dyDescent="0.35">
      <c r="V51523" s="17"/>
    </row>
    <row r="51524" spans="22:22" x14ac:dyDescent="0.35">
      <c r="V51524" s="17"/>
    </row>
    <row r="51525" spans="22:22" x14ac:dyDescent="0.35">
      <c r="V51525" s="17"/>
    </row>
    <row r="51526" spans="22:22" x14ac:dyDescent="0.35">
      <c r="V51526" s="17"/>
    </row>
    <row r="51527" spans="22:22" x14ac:dyDescent="0.35">
      <c r="V51527" s="17"/>
    </row>
    <row r="51528" spans="22:22" x14ac:dyDescent="0.35">
      <c r="V51528" s="17"/>
    </row>
    <row r="51529" spans="22:22" x14ac:dyDescent="0.35">
      <c r="V51529" s="17"/>
    </row>
    <row r="51530" spans="22:22" x14ac:dyDescent="0.35">
      <c r="V51530" s="17"/>
    </row>
    <row r="51531" spans="22:22" x14ac:dyDescent="0.35">
      <c r="V51531" s="17"/>
    </row>
    <row r="51532" spans="22:22" x14ac:dyDescent="0.35">
      <c r="V51532" s="17"/>
    </row>
    <row r="51533" spans="22:22" x14ac:dyDescent="0.35">
      <c r="V51533" s="17"/>
    </row>
    <row r="51534" spans="22:22" x14ac:dyDescent="0.35">
      <c r="V51534" s="17"/>
    </row>
    <row r="51535" spans="22:22" x14ac:dyDescent="0.35">
      <c r="V51535" s="17"/>
    </row>
    <row r="51536" spans="22:22" x14ac:dyDescent="0.35">
      <c r="V51536" s="17"/>
    </row>
    <row r="51537" spans="22:22" x14ac:dyDescent="0.35">
      <c r="V51537" s="17"/>
    </row>
    <row r="51538" spans="22:22" x14ac:dyDescent="0.35">
      <c r="V51538" s="17"/>
    </row>
    <row r="51539" spans="22:22" x14ac:dyDescent="0.35">
      <c r="V51539" s="17"/>
    </row>
    <row r="51540" spans="22:22" x14ac:dyDescent="0.35">
      <c r="V51540" s="17"/>
    </row>
    <row r="51541" spans="22:22" x14ac:dyDescent="0.35">
      <c r="V51541" s="17"/>
    </row>
    <row r="51542" spans="22:22" x14ac:dyDescent="0.35">
      <c r="V51542" s="17"/>
    </row>
    <row r="51543" spans="22:22" x14ac:dyDescent="0.35">
      <c r="V51543" s="17"/>
    </row>
    <row r="51544" spans="22:22" x14ac:dyDescent="0.35">
      <c r="V51544" s="17"/>
    </row>
    <row r="51545" spans="22:22" x14ac:dyDescent="0.35">
      <c r="V51545" s="17"/>
    </row>
    <row r="51546" spans="22:22" x14ac:dyDescent="0.35">
      <c r="V51546" s="17"/>
    </row>
    <row r="51547" spans="22:22" x14ac:dyDescent="0.35">
      <c r="V51547" s="17"/>
    </row>
    <row r="51548" spans="22:22" x14ac:dyDescent="0.35">
      <c r="V51548" s="17"/>
    </row>
    <row r="51549" spans="22:22" x14ac:dyDescent="0.35">
      <c r="V51549" s="17"/>
    </row>
    <row r="51550" spans="22:22" x14ac:dyDescent="0.35">
      <c r="V51550" s="17"/>
    </row>
    <row r="51551" spans="22:22" x14ac:dyDescent="0.35">
      <c r="V51551" s="17"/>
    </row>
    <row r="51552" spans="22:22" x14ac:dyDescent="0.35">
      <c r="V51552" s="17"/>
    </row>
    <row r="51553" spans="22:22" x14ac:dyDescent="0.35">
      <c r="V51553" s="17"/>
    </row>
    <row r="51554" spans="22:22" x14ac:dyDescent="0.35">
      <c r="V51554" s="17"/>
    </row>
    <row r="51555" spans="22:22" x14ac:dyDescent="0.35">
      <c r="V51555" s="17"/>
    </row>
    <row r="51556" spans="22:22" x14ac:dyDescent="0.35">
      <c r="V51556" s="17"/>
    </row>
    <row r="51557" spans="22:22" x14ac:dyDescent="0.35">
      <c r="V51557" s="17"/>
    </row>
    <row r="51558" spans="22:22" x14ac:dyDescent="0.35">
      <c r="V51558" s="17"/>
    </row>
    <row r="51559" spans="22:22" x14ac:dyDescent="0.35">
      <c r="V51559" s="17"/>
    </row>
    <row r="51560" spans="22:22" x14ac:dyDescent="0.35">
      <c r="V51560" s="17"/>
    </row>
    <row r="51561" spans="22:22" x14ac:dyDescent="0.35">
      <c r="V51561" s="17"/>
    </row>
    <row r="51562" spans="22:22" x14ac:dyDescent="0.35">
      <c r="V51562" s="17"/>
    </row>
    <row r="51563" spans="22:22" x14ac:dyDescent="0.35">
      <c r="V51563" s="17"/>
    </row>
    <row r="51564" spans="22:22" x14ac:dyDescent="0.35">
      <c r="V51564" s="17"/>
    </row>
    <row r="51565" spans="22:22" x14ac:dyDescent="0.35">
      <c r="V51565" s="17"/>
    </row>
    <row r="51566" spans="22:22" x14ac:dyDescent="0.35">
      <c r="V51566" s="17"/>
    </row>
    <row r="51567" spans="22:22" x14ac:dyDescent="0.35">
      <c r="V51567" s="17"/>
    </row>
    <row r="51568" spans="22:22" x14ac:dyDescent="0.35">
      <c r="V51568" s="17"/>
    </row>
    <row r="51569" spans="22:22" x14ac:dyDescent="0.35">
      <c r="V51569" s="17"/>
    </row>
    <row r="51570" spans="22:22" x14ac:dyDescent="0.35">
      <c r="V51570" s="17"/>
    </row>
    <row r="51571" spans="22:22" x14ac:dyDescent="0.35">
      <c r="V51571" s="17"/>
    </row>
    <row r="51572" spans="22:22" x14ac:dyDescent="0.35">
      <c r="V51572" s="17"/>
    </row>
    <row r="51573" spans="22:22" x14ac:dyDescent="0.35">
      <c r="V51573" s="17"/>
    </row>
    <row r="51574" spans="22:22" x14ac:dyDescent="0.35">
      <c r="V51574" s="17"/>
    </row>
    <row r="51575" spans="22:22" x14ac:dyDescent="0.35">
      <c r="V51575" s="17"/>
    </row>
    <row r="51576" spans="22:22" x14ac:dyDescent="0.35">
      <c r="V51576" s="17"/>
    </row>
    <row r="51577" spans="22:22" x14ac:dyDescent="0.35">
      <c r="V51577" s="17"/>
    </row>
    <row r="51578" spans="22:22" x14ac:dyDescent="0.35">
      <c r="V51578" s="17"/>
    </row>
    <row r="51579" spans="22:22" x14ac:dyDescent="0.35">
      <c r="V51579" s="17"/>
    </row>
    <row r="51580" spans="22:22" x14ac:dyDescent="0.35">
      <c r="V51580" s="17"/>
    </row>
    <row r="51581" spans="22:22" x14ac:dyDescent="0.35">
      <c r="V51581" s="17"/>
    </row>
    <row r="51582" spans="22:22" x14ac:dyDescent="0.35">
      <c r="V51582" s="17"/>
    </row>
    <row r="51583" spans="22:22" x14ac:dyDescent="0.35">
      <c r="V51583" s="17"/>
    </row>
    <row r="51584" spans="22:22" x14ac:dyDescent="0.35">
      <c r="V51584" s="17"/>
    </row>
    <row r="51585" spans="22:22" x14ac:dyDescent="0.35">
      <c r="V51585" s="17"/>
    </row>
    <row r="51586" spans="22:22" x14ac:dyDescent="0.35">
      <c r="V51586" s="17"/>
    </row>
    <row r="51587" spans="22:22" x14ac:dyDescent="0.35">
      <c r="V51587" s="17"/>
    </row>
    <row r="51588" spans="22:22" x14ac:dyDescent="0.35">
      <c r="V51588" s="17"/>
    </row>
    <row r="51589" spans="22:22" x14ac:dyDescent="0.35">
      <c r="V51589" s="17"/>
    </row>
    <row r="51590" spans="22:22" x14ac:dyDescent="0.35">
      <c r="V51590" s="17"/>
    </row>
    <row r="51591" spans="22:22" x14ac:dyDescent="0.35">
      <c r="V51591" s="17"/>
    </row>
    <row r="51592" spans="22:22" x14ac:dyDescent="0.35">
      <c r="V51592" s="17"/>
    </row>
    <row r="51593" spans="22:22" x14ac:dyDescent="0.35">
      <c r="V51593" s="17"/>
    </row>
    <row r="51594" spans="22:22" x14ac:dyDescent="0.35">
      <c r="V51594" s="17"/>
    </row>
    <row r="51595" spans="22:22" x14ac:dyDescent="0.35">
      <c r="V51595" s="17"/>
    </row>
    <row r="51596" spans="22:22" x14ac:dyDescent="0.35">
      <c r="V51596" s="17"/>
    </row>
    <row r="51597" spans="22:22" x14ac:dyDescent="0.35">
      <c r="V51597" s="17"/>
    </row>
    <row r="51598" spans="22:22" x14ac:dyDescent="0.35">
      <c r="V51598" s="17"/>
    </row>
    <row r="51599" spans="22:22" x14ac:dyDescent="0.35">
      <c r="V51599" s="17"/>
    </row>
    <row r="51600" spans="22:22" x14ac:dyDescent="0.35">
      <c r="V51600" s="17"/>
    </row>
    <row r="51601" spans="22:22" x14ac:dyDescent="0.35">
      <c r="V51601" s="17"/>
    </row>
    <row r="51602" spans="22:22" x14ac:dyDescent="0.35">
      <c r="V51602" s="17"/>
    </row>
    <row r="51603" spans="22:22" x14ac:dyDescent="0.35">
      <c r="V51603" s="17"/>
    </row>
    <row r="51604" spans="22:22" x14ac:dyDescent="0.35">
      <c r="V51604" s="17"/>
    </row>
    <row r="51605" spans="22:22" x14ac:dyDescent="0.35">
      <c r="V51605" s="17"/>
    </row>
    <row r="51606" spans="22:22" x14ac:dyDescent="0.35">
      <c r="V51606" s="17"/>
    </row>
    <row r="51607" spans="22:22" x14ac:dyDescent="0.35">
      <c r="V51607" s="17"/>
    </row>
    <row r="51608" spans="22:22" x14ac:dyDescent="0.35">
      <c r="V51608" s="17"/>
    </row>
    <row r="51609" spans="22:22" x14ac:dyDescent="0.35">
      <c r="V51609" s="17"/>
    </row>
    <row r="51610" spans="22:22" x14ac:dyDescent="0.35">
      <c r="V51610" s="17"/>
    </row>
    <row r="51611" spans="22:22" x14ac:dyDescent="0.35">
      <c r="V51611" s="17"/>
    </row>
    <row r="51612" spans="22:22" x14ac:dyDescent="0.35">
      <c r="V51612" s="17"/>
    </row>
    <row r="51613" spans="22:22" x14ac:dyDescent="0.35">
      <c r="V51613" s="17"/>
    </row>
    <row r="51614" spans="22:22" x14ac:dyDescent="0.35">
      <c r="V51614" s="17"/>
    </row>
    <row r="51615" spans="22:22" x14ac:dyDescent="0.35">
      <c r="V51615" s="17"/>
    </row>
    <row r="51616" spans="22:22" x14ac:dyDescent="0.35">
      <c r="V51616" s="17"/>
    </row>
    <row r="51617" spans="22:22" x14ac:dyDescent="0.35">
      <c r="V51617" s="17"/>
    </row>
    <row r="51618" spans="22:22" x14ac:dyDescent="0.35">
      <c r="V51618" s="17"/>
    </row>
    <row r="51619" spans="22:22" x14ac:dyDescent="0.35">
      <c r="V51619" s="17"/>
    </row>
    <row r="51620" spans="22:22" x14ac:dyDescent="0.35">
      <c r="V51620" s="17"/>
    </row>
    <row r="51621" spans="22:22" x14ac:dyDescent="0.35">
      <c r="V51621" s="17"/>
    </row>
    <row r="51622" spans="22:22" x14ac:dyDescent="0.35">
      <c r="V51622" s="17"/>
    </row>
    <row r="51623" spans="22:22" x14ac:dyDescent="0.35">
      <c r="V51623" s="17"/>
    </row>
    <row r="51624" spans="22:22" x14ac:dyDescent="0.35">
      <c r="V51624" s="17"/>
    </row>
    <row r="51625" spans="22:22" x14ac:dyDescent="0.35">
      <c r="V51625" s="17"/>
    </row>
    <row r="51626" spans="22:22" x14ac:dyDescent="0.35">
      <c r="V51626" s="17"/>
    </row>
    <row r="51627" spans="22:22" x14ac:dyDescent="0.35">
      <c r="V51627" s="17"/>
    </row>
    <row r="51628" spans="22:22" x14ac:dyDescent="0.35">
      <c r="V51628" s="17"/>
    </row>
    <row r="51629" spans="22:22" x14ac:dyDescent="0.35">
      <c r="V51629" s="17"/>
    </row>
    <row r="51630" spans="22:22" x14ac:dyDescent="0.35">
      <c r="V51630" s="17"/>
    </row>
    <row r="51631" spans="22:22" x14ac:dyDescent="0.35">
      <c r="V51631" s="17"/>
    </row>
    <row r="51632" spans="22:22" x14ac:dyDescent="0.35">
      <c r="V51632" s="17"/>
    </row>
    <row r="51633" spans="22:22" x14ac:dyDescent="0.35">
      <c r="V51633" s="17"/>
    </row>
    <row r="51634" spans="22:22" x14ac:dyDescent="0.35">
      <c r="V51634" s="17"/>
    </row>
    <row r="51635" spans="22:22" x14ac:dyDescent="0.35">
      <c r="V51635" s="17"/>
    </row>
    <row r="51636" spans="22:22" x14ac:dyDescent="0.35">
      <c r="V51636" s="17"/>
    </row>
    <row r="51637" spans="22:22" x14ac:dyDescent="0.35">
      <c r="V51637" s="17"/>
    </row>
    <row r="51638" spans="22:22" x14ac:dyDescent="0.35">
      <c r="V51638" s="17"/>
    </row>
    <row r="51639" spans="22:22" x14ac:dyDescent="0.35">
      <c r="V51639" s="17"/>
    </row>
    <row r="51640" spans="22:22" x14ac:dyDescent="0.35">
      <c r="V51640" s="17"/>
    </row>
    <row r="51641" spans="22:22" x14ac:dyDescent="0.35">
      <c r="V51641" s="17"/>
    </row>
    <row r="51642" spans="22:22" x14ac:dyDescent="0.35">
      <c r="V51642" s="17"/>
    </row>
    <row r="51643" spans="22:22" x14ac:dyDescent="0.35">
      <c r="V51643" s="17"/>
    </row>
    <row r="51644" spans="22:22" x14ac:dyDescent="0.35">
      <c r="V51644" s="17"/>
    </row>
    <row r="51645" spans="22:22" x14ac:dyDescent="0.35">
      <c r="V51645" s="17"/>
    </row>
    <row r="51646" spans="22:22" x14ac:dyDescent="0.35">
      <c r="V51646" s="17"/>
    </row>
    <row r="51647" spans="22:22" x14ac:dyDescent="0.35">
      <c r="V51647" s="17"/>
    </row>
    <row r="51648" spans="22:22" x14ac:dyDescent="0.35">
      <c r="V51648" s="17"/>
    </row>
    <row r="51649" spans="22:22" x14ac:dyDescent="0.35">
      <c r="V51649" s="17"/>
    </row>
    <row r="51650" spans="22:22" x14ac:dyDescent="0.35">
      <c r="V51650" s="17"/>
    </row>
    <row r="51651" spans="22:22" x14ac:dyDescent="0.35">
      <c r="V51651" s="17"/>
    </row>
    <row r="51652" spans="22:22" x14ac:dyDescent="0.35">
      <c r="V51652" s="17"/>
    </row>
    <row r="51653" spans="22:22" x14ac:dyDescent="0.35">
      <c r="V51653" s="17"/>
    </row>
    <row r="51654" spans="22:22" x14ac:dyDescent="0.35">
      <c r="V51654" s="17"/>
    </row>
    <row r="51655" spans="22:22" x14ac:dyDescent="0.35">
      <c r="V51655" s="17"/>
    </row>
    <row r="51656" spans="22:22" x14ac:dyDescent="0.35">
      <c r="V51656" s="17"/>
    </row>
    <row r="51657" spans="22:22" x14ac:dyDescent="0.35">
      <c r="V51657" s="17"/>
    </row>
    <row r="51658" spans="22:22" x14ac:dyDescent="0.35">
      <c r="V51658" s="17"/>
    </row>
    <row r="51659" spans="22:22" x14ac:dyDescent="0.35">
      <c r="V51659" s="17"/>
    </row>
    <row r="51660" spans="22:22" x14ac:dyDescent="0.35">
      <c r="V51660" s="17"/>
    </row>
    <row r="51661" spans="22:22" x14ac:dyDescent="0.35">
      <c r="V51661" s="17"/>
    </row>
    <row r="51662" spans="22:22" x14ac:dyDescent="0.35">
      <c r="V51662" s="17"/>
    </row>
    <row r="51663" spans="22:22" x14ac:dyDescent="0.35">
      <c r="V51663" s="17"/>
    </row>
    <row r="51664" spans="22:22" x14ac:dyDescent="0.35">
      <c r="V51664" s="17"/>
    </row>
    <row r="51665" spans="22:22" x14ac:dyDescent="0.35">
      <c r="V51665" s="17"/>
    </row>
    <row r="51666" spans="22:22" x14ac:dyDescent="0.35">
      <c r="V51666" s="17"/>
    </row>
    <row r="51667" spans="22:22" x14ac:dyDescent="0.35">
      <c r="V51667" s="17"/>
    </row>
    <row r="51668" spans="22:22" x14ac:dyDescent="0.35">
      <c r="V51668" s="17"/>
    </row>
    <row r="51669" spans="22:22" x14ac:dyDescent="0.35">
      <c r="V51669" s="17"/>
    </row>
    <row r="51670" spans="22:22" x14ac:dyDescent="0.35">
      <c r="V51670" s="17"/>
    </row>
    <row r="51671" spans="22:22" x14ac:dyDescent="0.35">
      <c r="V51671" s="17"/>
    </row>
    <row r="51672" spans="22:22" x14ac:dyDescent="0.35">
      <c r="V51672" s="17"/>
    </row>
    <row r="51673" spans="22:22" x14ac:dyDescent="0.35">
      <c r="V51673" s="17"/>
    </row>
    <row r="51674" spans="22:22" x14ac:dyDescent="0.35">
      <c r="V51674" s="17"/>
    </row>
    <row r="51675" spans="22:22" x14ac:dyDescent="0.35">
      <c r="V51675" s="17"/>
    </row>
    <row r="51676" spans="22:22" x14ac:dyDescent="0.35">
      <c r="V51676" s="17"/>
    </row>
    <row r="51677" spans="22:22" x14ac:dyDescent="0.35">
      <c r="V51677" s="17"/>
    </row>
    <row r="51678" spans="22:22" x14ac:dyDescent="0.35">
      <c r="V51678" s="17"/>
    </row>
    <row r="51679" spans="22:22" x14ac:dyDescent="0.35">
      <c r="V51679" s="17"/>
    </row>
    <row r="51680" spans="22:22" x14ac:dyDescent="0.35">
      <c r="V51680" s="17"/>
    </row>
    <row r="51681" spans="22:22" x14ac:dyDescent="0.35">
      <c r="V51681" s="17"/>
    </row>
    <row r="51682" spans="22:22" x14ac:dyDescent="0.35">
      <c r="V51682" s="17"/>
    </row>
    <row r="51683" spans="22:22" x14ac:dyDescent="0.35">
      <c r="V51683" s="17"/>
    </row>
    <row r="51684" spans="22:22" x14ac:dyDescent="0.35">
      <c r="V51684" s="17"/>
    </row>
    <row r="51685" spans="22:22" x14ac:dyDescent="0.35">
      <c r="V51685" s="17"/>
    </row>
    <row r="51686" spans="22:22" x14ac:dyDescent="0.35">
      <c r="V51686" s="17"/>
    </row>
    <row r="51687" spans="22:22" x14ac:dyDescent="0.35">
      <c r="V51687" s="17"/>
    </row>
    <row r="51688" spans="22:22" x14ac:dyDescent="0.35">
      <c r="V51688" s="17"/>
    </row>
    <row r="51689" spans="22:22" x14ac:dyDescent="0.35">
      <c r="V51689" s="17"/>
    </row>
    <row r="51690" spans="22:22" x14ac:dyDescent="0.35">
      <c r="V51690" s="17"/>
    </row>
    <row r="51691" spans="22:22" x14ac:dyDescent="0.35">
      <c r="V51691" s="17"/>
    </row>
    <row r="51692" spans="22:22" x14ac:dyDescent="0.35">
      <c r="V51692" s="17"/>
    </row>
    <row r="51693" spans="22:22" x14ac:dyDescent="0.35">
      <c r="V51693" s="17"/>
    </row>
    <row r="51694" spans="22:22" x14ac:dyDescent="0.35">
      <c r="V51694" s="17"/>
    </row>
    <row r="51695" spans="22:22" x14ac:dyDescent="0.35">
      <c r="V51695" s="17"/>
    </row>
    <row r="51696" spans="22:22" x14ac:dyDescent="0.35">
      <c r="V51696" s="17"/>
    </row>
    <row r="51697" spans="22:22" x14ac:dyDescent="0.35">
      <c r="V51697" s="17"/>
    </row>
    <row r="51698" spans="22:22" x14ac:dyDescent="0.35">
      <c r="V51698" s="17"/>
    </row>
    <row r="51699" spans="22:22" x14ac:dyDescent="0.35">
      <c r="V51699" s="17"/>
    </row>
    <row r="51700" spans="22:22" x14ac:dyDescent="0.35">
      <c r="V51700" s="17"/>
    </row>
    <row r="51701" spans="22:22" x14ac:dyDescent="0.35">
      <c r="V51701" s="17"/>
    </row>
    <row r="51702" spans="22:22" x14ac:dyDescent="0.35">
      <c r="V51702" s="17"/>
    </row>
    <row r="51703" spans="22:22" x14ac:dyDescent="0.35">
      <c r="V51703" s="17"/>
    </row>
    <row r="51704" spans="22:22" x14ac:dyDescent="0.35">
      <c r="V51704" s="17"/>
    </row>
    <row r="51705" spans="22:22" x14ac:dyDescent="0.35">
      <c r="V51705" s="17"/>
    </row>
    <row r="51706" spans="22:22" x14ac:dyDescent="0.35">
      <c r="V51706" s="17"/>
    </row>
    <row r="51707" spans="22:22" x14ac:dyDescent="0.35">
      <c r="V51707" s="17"/>
    </row>
    <row r="51708" spans="22:22" x14ac:dyDescent="0.35">
      <c r="V51708" s="17"/>
    </row>
    <row r="51709" spans="22:22" x14ac:dyDescent="0.35">
      <c r="V51709" s="17"/>
    </row>
    <row r="51710" spans="22:22" x14ac:dyDescent="0.35">
      <c r="V51710" s="17"/>
    </row>
    <row r="51711" spans="22:22" x14ac:dyDescent="0.35">
      <c r="V51711" s="17"/>
    </row>
    <row r="51712" spans="22:22" x14ac:dyDescent="0.35">
      <c r="V51712" s="17"/>
    </row>
    <row r="51713" spans="22:22" x14ac:dyDescent="0.35">
      <c r="V51713" s="17"/>
    </row>
    <row r="51714" spans="22:22" x14ac:dyDescent="0.35">
      <c r="V51714" s="17"/>
    </row>
    <row r="51715" spans="22:22" x14ac:dyDescent="0.35">
      <c r="V51715" s="17"/>
    </row>
    <row r="51716" spans="22:22" x14ac:dyDescent="0.35">
      <c r="V51716" s="17"/>
    </row>
    <row r="51717" spans="22:22" x14ac:dyDescent="0.35">
      <c r="V51717" s="17"/>
    </row>
    <row r="51718" spans="22:22" x14ac:dyDescent="0.35">
      <c r="V51718" s="17"/>
    </row>
    <row r="51719" spans="22:22" x14ac:dyDescent="0.35">
      <c r="V51719" s="17"/>
    </row>
    <row r="51720" spans="22:22" x14ac:dyDescent="0.35">
      <c r="V51720" s="17"/>
    </row>
    <row r="51721" spans="22:22" x14ac:dyDescent="0.35">
      <c r="V51721" s="17"/>
    </row>
    <row r="51722" spans="22:22" x14ac:dyDescent="0.35">
      <c r="V51722" s="17"/>
    </row>
    <row r="51723" spans="22:22" x14ac:dyDescent="0.35">
      <c r="V51723" s="17"/>
    </row>
    <row r="51724" spans="22:22" x14ac:dyDescent="0.35">
      <c r="V51724" s="17"/>
    </row>
    <row r="51725" spans="22:22" x14ac:dyDescent="0.35">
      <c r="V51725" s="17"/>
    </row>
    <row r="51726" spans="22:22" x14ac:dyDescent="0.35">
      <c r="V51726" s="17"/>
    </row>
    <row r="51727" spans="22:22" x14ac:dyDescent="0.35">
      <c r="V51727" s="17"/>
    </row>
    <row r="51728" spans="22:22" x14ac:dyDescent="0.35">
      <c r="V51728" s="17"/>
    </row>
    <row r="51729" spans="22:22" x14ac:dyDescent="0.35">
      <c r="V51729" s="17"/>
    </row>
    <row r="51730" spans="22:22" x14ac:dyDescent="0.35">
      <c r="V51730" s="17"/>
    </row>
    <row r="51731" spans="22:22" x14ac:dyDescent="0.35">
      <c r="V51731" s="17"/>
    </row>
    <row r="51732" spans="22:22" x14ac:dyDescent="0.35">
      <c r="V51732" s="17"/>
    </row>
    <row r="51733" spans="22:22" x14ac:dyDescent="0.35">
      <c r="V51733" s="17"/>
    </row>
    <row r="51734" spans="22:22" x14ac:dyDescent="0.35">
      <c r="V51734" s="17"/>
    </row>
    <row r="51735" spans="22:22" x14ac:dyDescent="0.35">
      <c r="V51735" s="17"/>
    </row>
    <row r="51736" spans="22:22" x14ac:dyDescent="0.35">
      <c r="V51736" s="17"/>
    </row>
    <row r="51737" spans="22:22" x14ac:dyDescent="0.35">
      <c r="V51737" s="17"/>
    </row>
    <row r="51738" spans="22:22" x14ac:dyDescent="0.35">
      <c r="V51738" s="17"/>
    </row>
    <row r="51739" spans="22:22" x14ac:dyDescent="0.35">
      <c r="V51739" s="17"/>
    </row>
    <row r="51740" spans="22:22" x14ac:dyDescent="0.35">
      <c r="V51740" s="17"/>
    </row>
    <row r="51741" spans="22:22" x14ac:dyDescent="0.35">
      <c r="V51741" s="17"/>
    </row>
    <row r="51742" spans="22:22" x14ac:dyDescent="0.35">
      <c r="V51742" s="17"/>
    </row>
    <row r="51743" spans="22:22" x14ac:dyDescent="0.35">
      <c r="V51743" s="17"/>
    </row>
    <row r="51744" spans="22:22" x14ac:dyDescent="0.35">
      <c r="V51744" s="17"/>
    </row>
    <row r="51745" spans="22:22" x14ac:dyDescent="0.35">
      <c r="V51745" s="17"/>
    </row>
    <row r="51746" spans="22:22" x14ac:dyDescent="0.35">
      <c r="V51746" s="17"/>
    </row>
    <row r="51747" spans="22:22" x14ac:dyDescent="0.35">
      <c r="V51747" s="17"/>
    </row>
    <row r="51748" spans="22:22" x14ac:dyDescent="0.35">
      <c r="V51748" s="17"/>
    </row>
    <row r="51749" spans="22:22" x14ac:dyDescent="0.35">
      <c r="V51749" s="17"/>
    </row>
    <row r="51750" spans="22:22" x14ac:dyDescent="0.35">
      <c r="V51750" s="17"/>
    </row>
    <row r="51751" spans="22:22" x14ac:dyDescent="0.35">
      <c r="V51751" s="17"/>
    </row>
    <row r="51752" spans="22:22" x14ac:dyDescent="0.35">
      <c r="V51752" s="17"/>
    </row>
    <row r="51753" spans="22:22" x14ac:dyDescent="0.35">
      <c r="V51753" s="17"/>
    </row>
    <row r="51754" spans="22:22" x14ac:dyDescent="0.35">
      <c r="V51754" s="17"/>
    </row>
    <row r="51755" spans="22:22" x14ac:dyDescent="0.35">
      <c r="V51755" s="17"/>
    </row>
    <row r="51756" spans="22:22" x14ac:dyDescent="0.35">
      <c r="V51756" s="17"/>
    </row>
    <row r="51757" spans="22:22" x14ac:dyDescent="0.35">
      <c r="V51757" s="17"/>
    </row>
    <row r="51758" spans="22:22" x14ac:dyDescent="0.35">
      <c r="V51758" s="17"/>
    </row>
    <row r="51759" spans="22:22" x14ac:dyDescent="0.35">
      <c r="V51759" s="17"/>
    </row>
    <row r="51760" spans="22:22" x14ac:dyDescent="0.35">
      <c r="V51760" s="17"/>
    </row>
    <row r="51761" spans="22:22" x14ac:dyDescent="0.35">
      <c r="V51761" s="17"/>
    </row>
    <row r="51762" spans="22:22" x14ac:dyDescent="0.35">
      <c r="V51762" s="17"/>
    </row>
    <row r="51763" spans="22:22" x14ac:dyDescent="0.35">
      <c r="V51763" s="17"/>
    </row>
    <row r="51764" spans="22:22" x14ac:dyDescent="0.35">
      <c r="V51764" s="17"/>
    </row>
    <row r="51765" spans="22:22" x14ac:dyDescent="0.35">
      <c r="V51765" s="17"/>
    </row>
    <row r="51766" spans="22:22" x14ac:dyDescent="0.35">
      <c r="V51766" s="17"/>
    </row>
    <row r="51767" spans="22:22" x14ac:dyDescent="0.35">
      <c r="V51767" s="17"/>
    </row>
    <row r="51768" spans="22:22" x14ac:dyDescent="0.35">
      <c r="V51768" s="17"/>
    </row>
    <row r="51769" spans="22:22" x14ac:dyDescent="0.35">
      <c r="V51769" s="17"/>
    </row>
    <row r="51770" spans="22:22" x14ac:dyDescent="0.35">
      <c r="V51770" s="17"/>
    </row>
    <row r="51771" spans="22:22" x14ac:dyDescent="0.35">
      <c r="V51771" s="17"/>
    </row>
    <row r="51772" spans="22:22" x14ac:dyDescent="0.35">
      <c r="V51772" s="17"/>
    </row>
    <row r="51773" spans="22:22" x14ac:dyDescent="0.35">
      <c r="V51773" s="17"/>
    </row>
    <row r="51774" spans="22:22" x14ac:dyDescent="0.35">
      <c r="V51774" s="17"/>
    </row>
    <row r="51775" spans="22:22" x14ac:dyDescent="0.35">
      <c r="V51775" s="17"/>
    </row>
    <row r="51776" spans="22:22" x14ac:dyDescent="0.35">
      <c r="V51776" s="17"/>
    </row>
    <row r="51777" spans="22:22" x14ac:dyDescent="0.35">
      <c r="V51777" s="17"/>
    </row>
    <row r="51778" spans="22:22" x14ac:dyDescent="0.35">
      <c r="V51778" s="17"/>
    </row>
    <row r="51779" spans="22:22" x14ac:dyDescent="0.35">
      <c r="V51779" s="17"/>
    </row>
    <row r="51780" spans="22:22" x14ac:dyDescent="0.35">
      <c r="V51780" s="17"/>
    </row>
    <row r="51781" spans="22:22" x14ac:dyDescent="0.35">
      <c r="V51781" s="17"/>
    </row>
    <row r="51782" spans="22:22" x14ac:dyDescent="0.35">
      <c r="V51782" s="17"/>
    </row>
    <row r="51783" spans="22:22" x14ac:dyDescent="0.35">
      <c r="V51783" s="17"/>
    </row>
    <row r="51784" spans="22:22" x14ac:dyDescent="0.35">
      <c r="V51784" s="17"/>
    </row>
    <row r="51785" spans="22:22" x14ac:dyDescent="0.35">
      <c r="V51785" s="17"/>
    </row>
    <row r="51786" spans="22:22" x14ac:dyDescent="0.35">
      <c r="V51786" s="17"/>
    </row>
    <row r="51787" spans="22:22" x14ac:dyDescent="0.35">
      <c r="V51787" s="17"/>
    </row>
    <row r="51788" spans="22:22" x14ac:dyDescent="0.35">
      <c r="V51788" s="17"/>
    </row>
    <row r="51789" spans="22:22" x14ac:dyDescent="0.35">
      <c r="V51789" s="17"/>
    </row>
    <row r="51790" spans="22:22" x14ac:dyDescent="0.35">
      <c r="V51790" s="17"/>
    </row>
    <row r="51791" spans="22:22" x14ac:dyDescent="0.35">
      <c r="V51791" s="17"/>
    </row>
    <row r="51792" spans="22:22" x14ac:dyDescent="0.35">
      <c r="V51792" s="17"/>
    </row>
    <row r="51793" spans="22:22" x14ac:dyDescent="0.35">
      <c r="V51793" s="17"/>
    </row>
    <row r="51794" spans="22:22" x14ac:dyDescent="0.35">
      <c r="V51794" s="17"/>
    </row>
    <row r="51795" spans="22:22" x14ac:dyDescent="0.35">
      <c r="V51795" s="17"/>
    </row>
    <row r="51796" spans="22:22" x14ac:dyDescent="0.35">
      <c r="V51796" s="17"/>
    </row>
    <row r="51797" spans="22:22" x14ac:dyDescent="0.35">
      <c r="V51797" s="17"/>
    </row>
    <row r="51798" spans="22:22" x14ac:dyDescent="0.35">
      <c r="V51798" s="17"/>
    </row>
    <row r="51799" spans="22:22" x14ac:dyDescent="0.35">
      <c r="V51799" s="17"/>
    </row>
    <row r="51800" spans="22:22" x14ac:dyDescent="0.35">
      <c r="V51800" s="17"/>
    </row>
    <row r="51801" spans="22:22" x14ac:dyDescent="0.35">
      <c r="V51801" s="17"/>
    </row>
    <row r="51802" spans="22:22" x14ac:dyDescent="0.35">
      <c r="V51802" s="17"/>
    </row>
    <row r="51803" spans="22:22" x14ac:dyDescent="0.35">
      <c r="V51803" s="17"/>
    </row>
    <row r="51804" spans="22:22" x14ac:dyDescent="0.35">
      <c r="V51804" s="17"/>
    </row>
    <row r="51805" spans="22:22" x14ac:dyDescent="0.35">
      <c r="V51805" s="17"/>
    </row>
    <row r="51806" spans="22:22" x14ac:dyDescent="0.35">
      <c r="V51806" s="17"/>
    </row>
    <row r="51807" spans="22:22" x14ac:dyDescent="0.35">
      <c r="V51807" s="17"/>
    </row>
    <row r="51808" spans="22:22" x14ac:dyDescent="0.35">
      <c r="V51808" s="17"/>
    </row>
    <row r="51809" spans="22:22" x14ac:dyDescent="0.35">
      <c r="V51809" s="17"/>
    </row>
    <row r="51810" spans="22:22" x14ac:dyDescent="0.35">
      <c r="V51810" s="17"/>
    </row>
    <row r="51811" spans="22:22" x14ac:dyDescent="0.35">
      <c r="V51811" s="17"/>
    </row>
    <row r="51812" spans="22:22" x14ac:dyDescent="0.35">
      <c r="V51812" s="17"/>
    </row>
    <row r="51813" spans="22:22" x14ac:dyDescent="0.35">
      <c r="V51813" s="17"/>
    </row>
    <row r="51814" spans="22:22" x14ac:dyDescent="0.35">
      <c r="V51814" s="17"/>
    </row>
    <row r="51815" spans="22:22" x14ac:dyDescent="0.35">
      <c r="V51815" s="17"/>
    </row>
    <row r="51816" spans="22:22" x14ac:dyDescent="0.35">
      <c r="V51816" s="17"/>
    </row>
    <row r="51817" spans="22:22" x14ac:dyDescent="0.35">
      <c r="V51817" s="17"/>
    </row>
    <row r="51818" spans="22:22" x14ac:dyDescent="0.35">
      <c r="V51818" s="17"/>
    </row>
    <row r="51819" spans="22:22" x14ac:dyDescent="0.35">
      <c r="V51819" s="17"/>
    </row>
    <row r="51820" spans="22:22" x14ac:dyDescent="0.35">
      <c r="V51820" s="17"/>
    </row>
    <row r="51821" spans="22:22" x14ac:dyDescent="0.35">
      <c r="V51821" s="17"/>
    </row>
    <row r="51822" spans="22:22" x14ac:dyDescent="0.35">
      <c r="V51822" s="17"/>
    </row>
    <row r="51823" spans="22:22" x14ac:dyDescent="0.35">
      <c r="V51823" s="17"/>
    </row>
    <row r="51824" spans="22:22" x14ac:dyDescent="0.35">
      <c r="V51824" s="17"/>
    </row>
    <row r="51825" spans="22:22" x14ac:dyDescent="0.35">
      <c r="V51825" s="17"/>
    </row>
    <row r="51826" spans="22:22" x14ac:dyDescent="0.35">
      <c r="V51826" s="17"/>
    </row>
    <row r="51827" spans="22:22" x14ac:dyDescent="0.35">
      <c r="V51827" s="17"/>
    </row>
    <row r="51828" spans="22:22" x14ac:dyDescent="0.35">
      <c r="V51828" s="17"/>
    </row>
    <row r="51829" spans="22:22" x14ac:dyDescent="0.35">
      <c r="V51829" s="17"/>
    </row>
    <row r="51830" spans="22:22" x14ac:dyDescent="0.35">
      <c r="V51830" s="17"/>
    </row>
    <row r="51831" spans="22:22" x14ac:dyDescent="0.35">
      <c r="V51831" s="17"/>
    </row>
    <row r="51832" spans="22:22" x14ac:dyDescent="0.35">
      <c r="V51832" s="17"/>
    </row>
    <row r="51833" spans="22:22" x14ac:dyDescent="0.35">
      <c r="V51833" s="17"/>
    </row>
    <row r="51834" spans="22:22" x14ac:dyDescent="0.35">
      <c r="V51834" s="17"/>
    </row>
    <row r="51835" spans="22:22" x14ac:dyDescent="0.35">
      <c r="V51835" s="17"/>
    </row>
    <row r="51836" spans="22:22" x14ac:dyDescent="0.35">
      <c r="V51836" s="17"/>
    </row>
    <row r="51837" spans="22:22" x14ac:dyDescent="0.35">
      <c r="V51837" s="17"/>
    </row>
    <row r="51838" spans="22:22" x14ac:dyDescent="0.35">
      <c r="V51838" s="17"/>
    </row>
    <row r="51839" spans="22:22" x14ac:dyDescent="0.35">
      <c r="V51839" s="17"/>
    </row>
    <row r="51840" spans="22:22" x14ac:dyDescent="0.35">
      <c r="V51840" s="17"/>
    </row>
    <row r="51841" spans="22:22" x14ac:dyDescent="0.35">
      <c r="V51841" s="17"/>
    </row>
    <row r="51842" spans="22:22" x14ac:dyDescent="0.35">
      <c r="V51842" s="17"/>
    </row>
    <row r="51843" spans="22:22" x14ac:dyDescent="0.35">
      <c r="V51843" s="17"/>
    </row>
    <row r="51844" spans="22:22" x14ac:dyDescent="0.35">
      <c r="V51844" s="17"/>
    </row>
    <row r="51845" spans="22:22" x14ac:dyDescent="0.35">
      <c r="V51845" s="17"/>
    </row>
    <row r="51846" spans="22:22" x14ac:dyDescent="0.35">
      <c r="V51846" s="17"/>
    </row>
    <row r="51847" spans="22:22" x14ac:dyDescent="0.35">
      <c r="V51847" s="17"/>
    </row>
    <row r="51848" spans="22:22" x14ac:dyDescent="0.35">
      <c r="V51848" s="17"/>
    </row>
    <row r="51849" spans="22:22" x14ac:dyDescent="0.35">
      <c r="V51849" s="17"/>
    </row>
    <row r="51850" spans="22:22" x14ac:dyDescent="0.35">
      <c r="V51850" s="17"/>
    </row>
    <row r="51851" spans="22:22" x14ac:dyDescent="0.35">
      <c r="V51851" s="17"/>
    </row>
    <row r="51852" spans="22:22" x14ac:dyDescent="0.35">
      <c r="V51852" s="17"/>
    </row>
    <row r="51853" spans="22:22" x14ac:dyDescent="0.35">
      <c r="V51853" s="17"/>
    </row>
    <row r="51854" spans="22:22" x14ac:dyDescent="0.35">
      <c r="V51854" s="17"/>
    </row>
    <row r="51855" spans="22:22" x14ac:dyDescent="0.35">
      <c r="V51855" s="17"/>
    </row>
    <row r="51856" spans="22:22" x14ac:dyDescent="0.35">
      <c r="V51856" s="17"/>
    </row>
    <row r="51857" spans="22:22" x14ac:dyDescent="0.35">
      <c r="V51857" s="17"/>
    </row>
    <row r="51858" spans="22:22" x14ac:dyDescent="0.35">
      <c r="V51858" s="17"/>
    </row>
    <row r="51859" spans="22:22" x14ac:dyDescent="0.35">
      <c r="V51859" s="17"/>
    </row>
    <row r="51860" spans="22:22" x14ac:dyDescent="0.35">
      <c r="V51860" s="17"/>
    </row>
    <row r="51861" spans="22:22" x14ac:dyDescent="0.35">
      <c r="V51861" s="17"/>
    </row>
    <row r="51862" spans="22:22" x14ac:dyDescent="0.35">
      <c r="V51862" s="17"/>
    </row>
    <row r="51863" spans="22:22" x14ac:dyDescent="0.35">
      <c r="V51863" s="17"/>
    </row>
    <row r="51864" spans="22:22" x14ac:dyDescent="0.35">
      <c r="V51864" s="17"/>
    </row>
    <row r="51865" spans="22:22" x14ac:dyDescent="0.35">
      <c r="V51865" s="17"/>
    </row>
    <row r="51866" spans="22:22" x14ac:dyDescent="0.35">
      <c r="V51866" s="17"/>
    </row>
    <row r="51867" spans="22:22" x14ac:dyDescent="0.35">
      <c r="V51867" s="17"/>
    </row>
    <row r="51868" spans="22:22" x14ac:dyDescent="0.35">
      <c r="V51868" s="17"/>
    </row>
    <row r="51869" spans="22:22" x14ac:dyDescent="0.35">
      <c r="V51869" s="17"/>
    </row>
    <row r="51870" spans="22:22" x14ac:dyDescent="0.35">
      <c r="V51870" s="17"/>
    </row>
    <row r="51871" spans="22:22" x14ac:dyDescent="0.35">
      <c r="V51871" s="17"/>
    </row>
    <row r="51872" spans="22:22" x14ac:dyDescent="0.35">
      <c r="V51872" s="17"/>
    </row>
    <row r="51873" spans="22:22" x14ac:dyDescent="0.35">
      <c r="V51873" s="17"/>
    </row>
    <row r="51874" spans="22:22" x14ac:dyDescent="0.35">
      <c r="V51874" s="17"/>
    </row>
    <row r="51875" spans="22:22" x14ac:dyDescent="0.35">
      <c r="V51875" s="17"/>
    </row>
    <row r="51876" spans="22:22" x14ac:dyDescent="0.35">
      <c r="V51876" s="17"/>
    </row>
    <row r="51877" spans="22:22" x14ac:dyDescent="0.35">
      <c r="V51877" s="17"/>
    </row>
    <row r="51878" spans="22:22" x14ac:dyDescent="0.35">
      <c r="V51878" s="17"/>
    </row>
    <row r="51879" spans="22:22" x14ac:dyDescent="0.35">
      <c r="V51879" s="17"/>
    </row>
    <row r="51880" spans="22:22" x14ac:dyDescent="0.35">
      <c r="V51880" s="17"/>
    </row>
    <row r="51881" spans="22:22" x14ac:dyDescent="0.35">
      <c r="V51881" s="17"/>
    </row>
    <row r="51882" spans="22:22" x14ac:dyDescent="0.35">
      <c r="V51882" s="17"/>
    </row>
    <row r="51883" spans="22:22" x14ac:dyDescent="0.35">
      <c r="V51883" s="17"/>
    </row>
    <row r="51884" spans="22:22" x14ac:dyDescent="0.35">
      <c r="V51884" s="17"/>
    </row>
    <row r="51885" spans="22:22" x14ac:dyDescent="0.35">
      <c r="V51885" s="17"/>
    </row>
    <row r="51886" spans="22:22" x14ac:dyDescent="0.35">
      <c r="V51886" s="17"/>
    </row>
    <row r="51887" spans="22:22" x14ac:dyDescent="0.35">
      <c r="V51887" s="17"/>
    </row>
    <row r="51888" spans="22:22" x14ac:dyDescent="0.35">
      <c r="V51888" s="17"/>
    </row>
    <row r="51889" spans="22:22" x14ac:dyDescent="0.35">
      <c r="V51889" s="17"/>
    </row>
    <row r="51890" spans="22:22" x14ac:dyDescent="0.35">
      <c r="V51890" s="17"/>
    </row>
    <row r="51891" spans="22:22" x14ac:dyDescent="0.35">
      <c r="V51891" s="17"/>
    </row>
    <row r="51892" spans="22:22" x14ac:dyDescent="0.35">
      <c r="V51892" s="17"/>
    </row>
    <row r="51893" spans="22:22" x14ac:dyDescent="0.35">
      <c r="V51893" s="17"/>
    </row>
    <row r="51894" spans="22:22" x14ac:dyDescent="0.35">
      <c r="V51894" s="17"/>
    </row>
    <row r="51895" spans="22:22" x14ac:dyDescent="0.35">
      <c r="V51895" s="17"/>
    </row>
    <row r="51896" spans="22:22" x14ac:dyDescent="0.35">
      <c r="V51896" s="17"/>
    </row>
    <row r="51897" spans="22:22" x14ac:dyDescent="0.35">
      <c r="V51897" s="17"/>
    </row>
    <row r="51898" spans="22:22" x14ac:dyDescent="0.35">
      <c r="V51898" s="17"/>
    </row>
    <row r="51899" spans="22:22" x14ac:dyDescent="0.35">
      <c r="V51899" s="17"/>
    </row>
    <row r="51900" spans="22:22" x14ac:dyDescent="0.35">
      <c r="V51900" s="17"/>
    </row>
    <row r="51901" spans="22:22" x14ac:dyDescent="0.35">
      <c r="V51901" s="17"/>
    </row>
    <row r="51902" spans="22:22" x14ac:dyDescent="0.35">
      <c r="V51902" s="17"/>
    </row>
    <row r="51903" spans="22:22" x14ac:dyDescent="0.35">
      <c r="V51903" s="17"/>
    </row>
    <row r="51904" spans="22:22" x14ac:dyDescent="0.35">
      <c r="V51904" s="17"/>
    </row>
    <row r="51905" spans="22:22" x14ac:dyDescent="0.35">
      <c r="V51905" s="17"/>
    </row>
    <row r="51906" spans="22:22" x14ac:dyDescent="0.35">
      <c r="V51906" s="17"/>
    </row>
    <row r="51907" spans="22:22" x14ac:dyDescent="0.35">
      <c r="V51907" s="17"/>
    </row>
    <row r="51908" spans="22:22" x14ac:dyDescent="0.35">
      <c r="V51908" s="17"/>
    </row>
    <row r="51909" spans="22:22" x14ac:dyDescent="0.35">
      <c r="V51909" s="17"/>
    </row>
    <row r="51910" spans="22:22" x14ac:dyDescent="0.35">
      <c r="V51910" s="17"/>
    </row>
    <row r="51911" spans="22:22" x14ac:dyDescent="0.35">
      <c r="V51911" s="17"/>
    </row>
    <row r="51912" spans="22:22" x14ac:dyDescent="0.35">
      <c r="V51912" s="17"/>
    </row>
    <row r="51913" spans="22:22" x14ac:dyDescent="0.35">
      <c r="V51913" s="17"/>
    </row>
    <row r="51914" spans="22:22" x14ac:dyDescent="0.35">
      <c r="V51914" s="17"/>
    </row>
    <row r="51915" spans="22:22" x14ac:dyDescent="0.35">
      <c r="V51915" s="17"/>
    </row>
    <row r="51916" spans="22:22" x14ac:dyDescent="0.35">
      <c r="V51916" s="17"/>
    </row>
    <row r="51917" spans="22:22" x14ac:dyDescent="0.35">
      <c r="V51917" s="17"/>
    </row>
    <row r="51918" spans="22:22" x14ac:dyDescent="0.35">
      <c r="V51918" s="17"/>
    </row>
    <row r="51919" spans="22:22" x14ac:dyDescent="0.35">
      <c r="V51919" s="17"/>
    </row>
    <row r="51920" spans="22:22" x14ac:dyDescent="0.35">
      <c r="V51920" s="17"/>
    </row>
    <row r="51921" spans="22:22" x14ac:dyDescent="0.35">
      <c r="V51921" s="17"/>
    </row>
    <row r="51922" spans="22:22" x14ac:dyDescent="0.35">
      <c r="V51922" s="17"/>
    </row>
    <row r="51923" spans="22:22" x14ac:dyDescent="0.35">
      <c r="V51923" s="17"/>
    </row>
    <row r="51924" spans="22:22" x14ac:dyDescent="0.35">
      <c r="V51924" s="17"/>
    </row>
    <row r="51925" spans="22:22" x14ac:dyDescent="0.35">
      <c r="V51925" s="17"/>
    </row>
    <row r="51926" spans="22:22" x14ac:dyDescent="0.35">
      <c r="V51926" s="17"/>
    </row>
    <row r="51927" spans="22:22" x14ac:dyDescent="0.35">
      <c r="V51927" s="17"/>
    </row>
    <row r="51928" spans="22:22" x14ac:dyDescent="0.35">
      <c r="V51928" s="17"/>
    </row>
    <row r="51929" spans="22:22" x14ac:dyDescent="0.35">
      <c r="V51929" s="17"/>
    </row>
    <row r="51930" spans="22:22" x14ac:dyDescent="0.35">
      <c r="V51930" s="17"/>
    </row>
    <row r="51931" spans="22:22" x14ac:dyDescent="0.35">
      <c r="V51931" s="17"/>
    </row>
    <row r="51932" spans="22:22" x14ac:dyDescent="0.35">
      <c r="V51932" s="17"/>
    </row>
    <row r="51933" spans="22:22" x14ac:dyDescent="0.35">
      <c r="V51933" s="17"/>
    </row>
    <row r="51934" spans="22:22" x14ac:dyDescent="0.35">
      <c r="V51934" s="17"/>
    </row>
    <row r="51935" spans="22:22" x14ac:dyDescent="0.35">
      <c r="V51935" s="17"/>
    </row>
    <row r="51936" spans="22:22" x14ac:dyDescent="0.35">
      <c r="V51936" s="17"/>
    </row>
    <row r="51937" spans="22:22" x14ac:dyDescent="0.35">
      <c r="V51937" s="17"/>
    </row>
    <row r="51938" spans="22:22" x14ac:dyDescent="0.35">
      <c r="V51938" s="17"/>
    </row>
    <row r="51939" spans="22:22" x14ac:dyDescent="0.35">
      <c r="V51939" s="17"/>
    </row>
    <row r="51940" spans="22:22" x14ac:dyDescent="0.35">
      <c r="V51940" s="17"/>
    </row>
    <row r="51941" spans="22:22" x14ac:dyDescent="0.35">
      <c r="V51941" s="17"/>
    </row>
    <row r="51942" spans="22:22" x14ac:dyDescent="0.35">
      <c r="V51942" s="17"/>
    </row>
    <row r="51943" spans="22:22" x14ac:dyDescent="0.35">
      <c r="V51943" s="17"/>
    </row>
    <row r="51944" spans="22:22" x14ac:dyDescent="0.35">
      <c r="V51944" s="17"/>
    </row>
    <row r="51945" spans="22:22" x14ac:dyDescent="0.35">
      <c r="V51945" s="17"/>
    </row>
    <row r="51946" spans="22:22" x14ac:dyDescent="0.35">
      <c r="V51946" s="17"/>
    </row>
    <row r="51947" spans="22:22" x14ac:dyDescent="0.35">
      <c r="V51947" s="17"/>
    </row>
    <row r="51948" spans="22:22" x14ac:dyDescent="0.35">
      <c r="V51948" s="17"/>
    </row>
    <row r="51949" spans="22:22" x14ac:dyDescent="0.35">
      <c r="V51949" s="17"/>
    </row>
    <row r="51950" spans="22:22" x14ac:dyDescent="0.35">
      <c r="V51950" s="17"/>
    </row>
    <row r="51951" spans="22:22" x14ac:dyDescent="0.35">
      <c r="V51951" s="17"/>
    </row>
    <row r="51952" spans="22:22" x14ac:dyDescent="0.35">
      <c r="V51952" s="17"/>
    </row>
    <row r="51953" spans="22:22" x14ac:dyDescent="0.35">
      <c r="V51953" s="17"/>
    </row>
    <row r="51954" spans="22:22" x14ac:dyDescent="0.35">
      <c r="V51954" s="17"/>
    </row>
    <row r="51955" spans="22:22" x14ac:dyDescent="0.35">
      <c r="V51955" s="17"/>
    </row>
    <row r="51956" spans="22:22" x14ac:dyDescent="0.35">
      <c r="V51956" s="17"/>
    </row>
    <row r="51957" spans="22:22" x14ac:dyDescent="0.35">
      <c r="V51957" s="17"/>
    </row>
    <row r="51958" spans="22:22" x14ac:dyDescent="0.35">
      <c r="V51958" s="17"/>
    </row>
    <row r="51959" spans="22:22" x14ac:dyDescent="0.35">
      <c r="V51959" s="17"/>
    </row>
    <row r="51960" spans="22:22" x14ac:dyDescent="0.35">
      <c r="V51960" s="17"/>
    </row>
    <row r="51961" spans="22:22" x14ac:dyDescent="0.35">
      <c r="V51961" s="17"/>
    </row>
    <row r="51962" spans="22:22" x14ac:dyDescent="0.35">
      <c r="V51962" s="17"/>
    </row>
    <row r="51963" spans="22:22" x14ac:dyDescent="0.35">
      <c r="V51963" s="17"/>
    </row>
    <row r="51964" spans="22:22" x14ac:dyDescent="0.35">
      <c r="V51964" s="17"/>
    </row>
    <row r="51965" spans="22:22" x14ac:dyDescent="0.35">
      <c r="V51965" s="17"/>
    </row>
    <row r="51966" spans="22:22" x14ac:dyDescent="0.35">
      <c r="V51966" s="17"/>
    </row>
    <row r="51967" spans="22:22" x14ac:dyDescent="0.35">
      <c r="V51967" s="17"/>
    </row>
    <row r="51968" spans="22:22" x14ac:dyDescent="0.35">
      <c r="V51968" s="17"/>
    </row>
    <row r="51969" spans="22:22" x14ac:dyDescent="0.35">
      <c r="V51969" s="17"/>
    </row>
    <row r="51970" spans="22:22" x14ac:dyDescent="0.35">
      <c r="V51970" s="17"/>
    </row>
    <row r="51971" spans="22:22" x14ac:dyDescent="0.35">
      <c r="V51971" s="17"/>
    </row>
    <row r="51972" spans="22:22" x14ac:dyDescent="0.35">
      <c r="V51972" s="17"/>
    </row>
    <row r="51973" spans="22:22" x14ac:dyDescent="0.35">
      <c r="V51973" s="17"/>
    </row>
    <row r="51974" spans="22:22" x14ac:dyDescent="0.35">
      <c r="V51974" s="17"/>
    </row>
    <row r="51975" spans="22:22" x14ac:dyDescent="0.35">
      <c r="V51975" s="17"/>
    </row>
    <row r="51976" spans="22:22" x14ac:dyDescent="0.35">
      <c r="V51976" s="17"/>
    </row>
    <row r="51977" spans="22:22" x14ac:dyDescent="0.35">
      <c r="V51977" s="17"/>
    </row>
    <row r="51978" spans="22:22" x14ac:dyDescent="0.35">
      <c r="V51978" s="17"/>
    </row>
    <row r="51979" spans="22:22" x14ac:dyDescent="0.35">
      <c r="V51979" s="17"/>
    </row>
    <row r="51980" spans="22:22" x14ac:dyDescent="0.35">
      <c r="V51980" s="17"/>
    </row>
    <row r="51981" spans="22:22" x14ac:dyDescent="0.35">
      <c r="V51981" s="17"/>
    </row>
    <row r="51982" spans="22:22" x14ac:dyDescent="0.35">
      <c r="V51982" s="17"/>
    </row>
    <row r="51983" spans="22:22" x14ac:dyDescent="0.35">
      <c r="V51983" s="17"/>
    </row>
    <row r="51984" spans="22:22" x14ac:dyDescent="0.35">
      <c r="V51984" s="17"/>
    </row>
    <row r="51985" spans="22:22" x14ac:dyDescent="0.35">
      <c r="V51985" s="17"/>
    </row>
    <row r="51986" spans="22:22" x14ac:dyDescent="0.35">
      <c r="V51986" s="17"/>
    </row>
    <row r="51987" spans="22:22" x14ac:dyDescent="0.35">
      <c r="V51987" s="17"/>
    </row>
    <row r="51988" spans="22:22" x14ac:dyDescent="0.35">
      <c r="V51988" s="17"/>
    </row>
    <row r="51989" spans="22:22" x14ac:dyDescent="0.35">
      <c r="V51989" s="17"/>
    </row>
    <row r="51990" spans="22:22" x14ac:dyDescent="0.35">
      <c r="V51990" s="17"/>
    </row>
    <row r="51991" spans="22:22" x14ac:dyDescent="0.35">
      <c r="V51991" s="17"/>
    </row>
    <row r="51992" spans="22:22" x14ac:dyDescent="0.35">
      <c r="V51992" s="17"/>
    </row>
    <row r="51993" spans="22:22" x14ac:dyDescent="0.35">
      <c r="V51993" s="17"/>
    </row>
    <row r="51994" spans="22:22" x14ac:dyDescent="0.35">
      <c r="V51994" s="17"/>
    </row>
    <row r="51995" spans="22:22" x14ac:dyDescent="0.35">
      <c r="V51995" s="17"/>
    </row>
    <row r="51996" spans="22:22" x14ac:dyDescent="0.35">
      <c r="V51996" s="17"/>
    </row>
    <row r="51997" spans="22:22" x14ac:dyDescent="0.35">
      <c r="V51997" s="17"/>
    </row>
    <row r="51998" spans="22:22" x14ac:dyDescent="0.35">
      <c r="V51998" s="17"/>
    </row>
    <row r="51999" spans="22:22" x14ac:dyDescent="0.35">
      <c r="V51999" s="17"/>
    </row>
    <row r="52000" spans="22:22" x14ac:dyDescent="0.35">
      <c r="V52000" s="17"/>
    </row>
    <row r="52001" spans="22:22" x14ac:dyDescent="0.35">
      <c r="V52001" s="17"/>
    </row>
    <row r="52002" spans="22:22" x14ac:dyDescent="0.35">
      <c r="V52002" s="17"/>
    </row>
    <row r="52003" spans="22:22" x14ac:dyDescent="0.35">
      <c r="V52003" s="17"/>
    </row>
    <row r="52004" spans="22:22" x14ac:dyDescent="0.35">
      <c r="V52004" s="17"/>
    </row>
    <row r="52005" spans="22:22" x14ac:dyDescent="0.35">
      <c r="V52005" s="17"/>
    </row>
    <row r="52006" spans="22:22" x14ac:dyDescent="0.35">
      <c r="V52006" s="17"/>
    </row>
    <row r="52007" spans="22:22" x14ac:dyDescent="0.35">
      <c r="V52007" s="17"/>
    </row>
    <row r="52008" spans="22:22" x14ac:dyDescent="0.35">
      <c r="V52008" s="17"/>
    </row>
    <row r="52009" spans="22:22" x14ac:dyDescent="0.35">
      <c r="V52009" s="17"/>
    </row>
    <row r="52010" spans="22:22" x14ac:dyDescent="0.35">
      <c r="V52010" s="17"/>
    </row>
    <row r="52011" spans="22:22" x14ac:dyDescent="0.35">
      <c r="V52011" s="17"/>
    </row>
    <row r="52012" spans="22:22" x14ac:dyDescent="0.35">
      <c r="V52012" s="17"/>
    </row>
    <row r="52013" spans="22:22" x14ac:dyDescent="0.35">
      <c r="V52013" s="17"/>
    </row>
    <row r="52014" spans="22:22" x14ac:dyDescent="0.35">
      <c r="V52014" s="17"/>
    </row>
    <row r="52015" spans="22:22" x14ac:dyDescent="0.35">
      <c r="V52015" s="17"/>
    </row>
    <row r="52016" spans="22:22" x14ac:dyDescent="0.35">
      <c r="V52016" s="17"/>
    </row>
    <row r="52017" spans="22:22" x14ac:dyDescent="0.35">
      <c r="V52017" s="17"/>
    </row>
    <row r="52018" spans="22:22" x14ac:dyDescent="0.35">
      <c r="V52018" s="17"/>
    </row>
    <row r="52019" spans="22:22" x14ac:dyDescent="0.35">
      <c r="V52019" s="17"/>
    </row>
    <row r="52020" spans="22:22" x14ac:dyDescent="0.35">
      <c r="V52020" s="17"/>
    </row>
    <row r="52021" spans="22:22" x14ac:dyDescent="0.35">
      <c r="V52021" s="17"/>
    </row>
    <row r="52022" spans="22:22" x14ac:dyDescent="0.35">
      <c r="V52022" s="17"/>
    </row>
    <row r="52023" spans="22:22" x14ac:dyDescent="0.35">
      <c r="V52023" s="17"/>
    </row>
    <row r="52024" spans="22:22" x14ac:dyDescent="0.35">
      <c r="V52024" s="17"/>
    </row>
    <row r="52025" spans="22:22" x14ac:dyDescent="0.35">
      <c r="V52025" s="17"/>
    </row>
    <row r="52026" spans="22:22" x14ac:dyDescent="0.35">
      <c r="V52026" s="17"/>
    </row>
    <row r="52027" spans="22:22" x14ac:dyDescent="0.35">
      <c r="V52027" s="17"/>
    </row>
    <row r="52028" spans="22:22" x14ac:dyDescent="0.35">
      <c r="V52028" s="17"/>
    </row>
    <row r="52029" spans="22:22" x14ac:dyDescent="0.35">
      <c r="V52029" s="17"/>
    </row>
    <row r="52030" spans="22:22" x14ac:dyDescent="0.35">
      <c r="V52030" s="17"/>
    </row>
    <row r="52031" spans="22:22" x14ac:dyDescent="0.35">
      <c r="V52031" s="17"/>
    </row>
    <row r="52032" spans="22:22" x14ac:dyDescent="0.35">
      <c r="V52032" s="17"/>
    </row>
    <row r="52033" spans="22:22" x14ac:dyDescent="0.35">
      <c r="V52033" s="17"/>
    </row>
    <row r="52034" spans="22:22" x14ac:dyDescent="0.35">
      <c r="V52034" s="17"/>
    </row>
    <row r="52035" spans="22:22" x14ac:dyDescent="0.35">
      <c r="V52035" s="17"/>
    </row>
    <row r="52036" spans="22:22" x14ac:dyDescent="0.35">
      <c r="V52036" s="17"/>
    </row>
    <row r="52037" spans="22:22" x14ac:dyDescent="0.35">
      <c r="V52037" s="17"/>
    </row>
    <row r="52038" spans="22:22" x14ac:dyDescent="0.35">
      <c r="V52038" s="17"/>
    </row>
    <row r="52039" spans="22:22" x14ac:dyDescent="0.35">
      <c r="V52039" s="17"/>
    </row>
    <row r="52040" spans="22:22" x14ac:dyDescent="0.35">
      <c r="V52040" s="17"/>
    </row>
    <row r="52041" spans="22:22" x14ac:dyDescent="0.35">
      <c r="V52041" s="17"/>
    </row>
    <row r="52042" spans="22:22" x14ac:dyDescent="0.35">
      <c r="V52042" s="17"/>
    </row>
    <row r="52043" spans="22:22" x14ac:dyDescent="0.35">
      <c r="V52043" s="17"/>
    </row>
    <row r="52044" spans="22:22" x14ac:dyDescent="0.35">
      <c r="V52044" s="17"/>
    </row>
    <row r="52045" spans="22:22" x14ac:dyDescent="0.35">
      <c r="V52045" s="17"/>
    </row>
    <row r="52046" spans="22:22" x14ac:dyDescent="0.35">
      <c r="V52046" s="17"/>
    </row>
    <row r="52047" spans="22:22" x14ac:dyDescent="0.35">
      <c r="V52047" s="17"/>
    </row>
    <row r="52048" spans="22:22" x14ac:dyDescent="0.35">
      <c r="V52048" s="17"/>
    </row>
    <row r="52049" spans="22:22" x14ac:dyDescent="0.35">
      <c r="V52049" s="17"/>
    </row>
    <row r="52050" spans="22:22" x14ac:dyDescent="0.35">
      <c r="V52050" s="17"/>
    </row>
    <row r="52051" spans="22:22" x14ac:dyDescent="0.35">
      <c r="V52051" s="17"/>
    </row>
    <row r="52052" spans="22:22" x14ac:dyDescent="0.35">
      <c r="V52052" s="17"/>
    </row>
    <row r="52053" spans="22:22" x14ac:dyDescent="0.35">
      <c r="V52053" s="17"/>
    </row>
    <row r="52054" spans="22:22" x14ac:dyDescent="0.35">
      <c r="V52054" s="17"/>
    </row>
    <row r="52055" spans="22:22" x14ac:dyDescent="0.35">
      <c r="V52055" s="17"/>
    </row>
    <row r="52056" spans="22:22" x14ac:dyDescent="0.35">
      <c r="V52056" s="17"/>
    </row>
    <row r="52057" spans="22:22" x14ac:dyDescent="0.35">
      <c r="V52057" s="17"/>
    </row>
    <row r="52058" spans="22:22" x14ac:dyDescent="0.35">
      <c r="V52058" s="17"/>
    </row>
    <row r="52059" spans="22:22" x14ac:dyDescent="0.35">
      <c r="V52059" s="17"/>
    </row>
    <row r="52060" spans="22:22" x14ac:dyDescent="0.35">
      <c r="V52060" s="17"/>
    </row>
    <row r="52061" spans="22:22" x14ac:dyDescent="0.35">
      <c r="V52061" s="17"/>
    </row>
    <row r="52062" spans="22:22" x14ac:dyDescent="0.35">
      <c r="V52062" s="17"/>
    </row>
    <row r="52063" spans="22:22" x14ac:dyDescent="0.35">
      <c r="V52063" s="17"/>
    </row>
    <row r="52064" spans="22:22" x14ac:dyDescent="0.35">
      <c r="V52064" s="17"/>
    </row>
    <row r="52065" spans="22:22" x14ac:dyDescent="0.35">
      <c r="V52065" s="17"/>
    </row>
    <row r="52066" spans="22:22" x14ac:dyDescent="0.35">
      <c r="V52066" s="17"/>
    </row>
    <row r="52067" spans="22:22" x14ac:dyDescent="0.35">
      <c r="V52067" s="17"/>
    </row>
    <row r="52068" spans="22:22" x14ac:dyDescent="0.35">
      <c r="V52068" s="17"/>
    </row>
    <row r="52069" spans="22:22" x14ac:dyDescent="0.35">
      <c r="V52069" s="17"/>
    </row>
    <row r="52070" spans="22:22" x14ac:dyDescent="0.35">
      <c r="V52070" s="17"/>
    </row>
    <row r="52071" spans="22:22" x14ac:dyDescent="0.35">
      <c r="V52071" s="17"/>
    </row>
    <row r="52072" spans="22:22" x14ac:dyDescent="0.35">
      <c r="V52072" s="17"/>
    </row>
    <row r="52073" spans="22:22" x14ac:dyDescent="0.35">
      <c r="V52073" s="17"/>
    </row>
    <row r="52074" spans="22:22" x14ac:dyDescent="0.35">
      <c r="V52074" s="17"/>
    </row>
    <row r="52075" spans="22:22" x14ac:dyDescent="0.35">
      <c r="V52075" s="17"/>
    </row>
    <row r="52076" spans="22:22" x14ac:dyDescent="0.35">
      <c r="V52076" s="17"/>
    </row>
    <row r="52077" spans="22:22" x14ac:dyDescent="0.35">
      <c r="V52077" s="17"/>
    </row>
    <row r="52078" spans="22:22" x14ac:dyDescent="0.35">
      <c r="V52078" s="17"/>
    </row>
    <row r="52079" spans="22:22" x14ac:dyDescent="0.35">
      <c r="V52079" s="17"/>
    </row>
    <row r="52080" spans="22:22" x14ac:dyDescent="0.35">
      <c r="V52080" s="17"/>
    </row>
    <row r="52081" spans="22:22" x14ac:dyDescent="0.35">
      <c r="V52081" s="17"/>
    </row>
    <row r="52082" spans="22:22" x14ac:dyDescent="0.35">
      <c r="V52082" s="17"/>
    </row>
    <row r="52083" spans="22:22" x14ac:dyDescent="0.35">
      <c r="V52083" s="17"/>
    </row>
    <row r="52084" spans="22:22" x14ac:dyDescent="0.35">
      <c r="V52084" s="17"/>
    </row>
    <row r="52085" spans="22:22" x14ac:dyDescent="0.35">
      <c r="V52085" s="17"/>
    </row>
    <row r="52086" spans="22:22" x14ac:dyDescent="0.35">
      <c r="V52086" s="17"/>
    </row>
    <row r="52087" spans="22:22" x14ac:dyDescent="0.35">
      <c r="V52087" s="17"/>
    </row>
    <row r="52088" spans="22:22" x14ac:dyDescent="0.35">
      <c r="V52088" s="17"/>
    </row>
    <row r="52089" spans="22:22" x14ac:dyDescent="0.35">
      <c r="V52089" s="17"/>
    </row>
    <row r="52090" spans="22:22" x14ac:dyDescent="0.35">
      <c r="V52090" s="17"/>
    </row>
    <row r="52091" spans="22:22" x14ac:dyDescent="0.35">
      <c r="V52091" s="17"/>
    </row>
    <row r="52092" spans="22:22" x14ac:dyDescent="0.35">
      <c r="V52092" s="17"/>
    </row>
    <row r="52093" spans="22:22" x14ac:dyDescent="0.35">
      <c r="V52093" s="17"/>
    </row>
    <row r="52094" spans="22:22" x14ac:dyDescent="0.35">
      <c r="V52094" s="17"/>
    </row>
    <row r="52095" spans="22:22" x14ac:dyDescent="0.35">
      <c r="V52095" s="17"/>
    </row>
    <row r="52096" spans="22:22" x14ac:dyDescent="0.35">
      <c r="V52096" s="17"/>
    </row>
    <row r="52097" spans="22:22" x14ac:dyDescent="0.35">
      <c r="V52097" s="17"/>
    </row>
    <row r="52098" spans="22:22" x14ac:dyDescent="0.35">
      <c r="V52098" s="17"/>
    </row>
    <row r="52099" spans="22:22" x14ac:dyDescent="0.35">
      <c r="V52099" s="17"/>
    </row>
    <row r="52100" spans="22:22" x14ac:dyDescent="0.35">
      <c r="V52100" s="17"/>
    </row>
    <row r="52101" spans="22:22" x14ac:dyDescent="0.35">
      <c r="V52101" s="17"/>
    </row>
    <row r="52102" spans="22:22" x14ac:dyDescent="0.35">
      <c r="V52102" s="17"/>
    </row>
    <row r="52103" spans="22:22" x14ac:dyDescent="0.35">
      <c r="V52103" s="17"/>
    </row>
    <row r="52104" spans="22:22" x14ac:dyDescent="0.35">
      <c r="V52104" s="17"/>
    </row>
    <row r="52105" spans="22:22" x14ac:dyDescent="0.35">
      <c r="V52105" s="17"/>
    </row>
    <row r="52106" spans="22:22" x14ac:dyDescent="0.35">
      <c r="V52106" s="17"/>
    </row>
    <row r="52107" spans="22:22" x14ac:dyDescent="0.35">
      <c r="V52107" s="17"/>
    </row>
    <row r="52108" spans="22:22" x14ac:dyDescent="0.35">
      <c r="V52108" s="17"/>
    </row>
    <row r="52109" spans="22:22" x14ac:dyDescent="0.35">
      <c r="V52109" s="17"/>
    </row>
    <row r="52110" spans="22:22" x14ac:dyDescent="0.35">
      <c r="V52110" s="17"/>
    </row>
    <row r="52111" spans="22:22" x14ac:dyDescent="0.35">
      <c r="V52111" s="17"/>
    </row>
    <row r="52112" spans="22:22" x14ac:dyDescent="0.35">
      <c r="V52112" s="17"/>
    </row>
    <row r="52113" spans="22:22" x14ac:dyDescent="0.35">
      <c r="V52113" s="17"/>
    </row>
    <row r="52114" spans="22:22" x14ac:dyDescent="0.35">
      <c r="V52114" s="17"/>
    </row>
    <row r="52115" spans="22:22" x14ac:dyDescent="0.35">
      <c r="V52115" s="17"/>
    </row>
    <row r="52116" spans="22:22" x14ac:dyDescent="0.35">
      <c r="V52116" s="17"/>
    </row>
    <row r="52117" spans="22:22" x14ac:dyDescent="0.35">
      <c r="V52117" s="17"/>
    </row>
    <row r="52118" spans="22:22" x14ac:dyDescent="0.35">
      <c r="V52118" s="17"/>
    </row>
    <row r="52119" spans="22:22" x14ac:dyDescent="0.35">
      <c r="V52119" s="17"/>
    </row>
    <row r="52120" spans="22:22" x14ac:dyDescent="0.35">
      <c r="V52120" s="17"/>
    </row>
    <row r="52121" spans="22:22" x14ac:dyDescent="0.35">
      <c r="V52121" s="17"/>
    </row>
    <row r="52122" spans="22:22" x14ac:dyDescent="0.35">
      <c r="V52122" s="17"/>
    </row>
    <row r="52123" spans="22:22" x14ac:dyDescent="0.35">
      <c r="V52123" s="17"/>
    </row>
    <row r="52124" spans="22:22" x14ac:dyDescent="0.35">
      <c r="V52124" s="17"/>
    </row>
    <row r="52125" spans="22:22" x14ac:dyDescent="0.35">
      <c r="V52125" s="17"/>
    </row>
    <row r="52126" spans="22:22" x14ac:dyDescent="0.35">
      <c r="V52126" s="17"/>
    </row>
    <row r="52127" spans="22:22" x14ac:dyDescent="0.35">
      <c r="V52127" s="17"/>
    </row>
    <row r="52128" spans="22:22" x14ac:dyDescent="0.35">
      <c r="V52128" s="17"/>
    </row>
    <row r="52129" spans="22:22" x14ac:dyDescent="0.35">
      <c r="V52129" s="17"/>
    </row>
    <row r="52130" spans="22:22" x14ac:dyDescent="0.35">
      <c r="V52130" s="17"/>
    </row>
    <row r="52131" spans="22:22" x14ac:dyDescent="0.35">
      <c r="V52131" s="17"/>
    </row>
    <row r="52132" spans="22:22" x14ac:dyDescent="0.35">
      <c r="V52132" s="17"/>
    </row>
    <row r="52133" spans="22:22" x14ac:dyDescent="0.35">
      <c r="V52133" s="17"/>
    </row>
    <row r="52134" spans="22:22" x14ac:dyDescent="0.35">
      <c r="V52134" s="17"/>
    </row>
    <row r="52135" spans="22:22" x14ac:dyDescent="0.35">
      <c r="V52135" s="17"/>
    </row>
    <row r="52136" spans="22:22" x14ac:dyDescent="0.35">
      <c r="V52136" s="17"/>
    </row>
    <row r="52137" spans="22:22" x14ac:dyDescent="0.35">
      <c r="V52137" s="17"/>
    </row>
    <row r="52138" spans="22:22" x14ac:dyDescent="0.35">
      <c r="V52138" s="17"/>
    </row>
    <row r="52139" spans="22:22" x14ac:dyDescent="0.35">
      <c r="V52139" s="17"/>
    </row>
    <row r="52140" spans="22:22" x14ac:dyDescent="0.35">
      <c r="V52140" s="17"/>
    </row>
    <row r="52141" spans="22:22" x14ac:dyDescent="0.35">
      <c r="V52141" s="17"/>
    </row>
    <row r="52142" spans="22:22" x14ac:dyDescent="0.35">
      <c r="V52142" s="17"/>
    </row>
    <row r="52143" spans="22:22" x14ac:dyDescent="0.35">
      <c r="V52143" s="17"/>
    </row>
    <row r="52144" spans="22:22" x14ac:dyDescent="0.35">
      <c r="V52144" s="17"/>
    </row>
    <row r="52145" spans="22:22" x14ac:dyDescent="0.35">
      <c r="V52145" s="17"/>
    </row>
    <row r="52146" spans="22:22" x14ac:dyDescent="0.35">
      <c r="V52146" s="17"/>
    </row>
    <row r="52147" spans="22:22" x14ac:dyDescent="0.35">
      <c r="V52147" s="17"/>
    </row>
    <row r="52148" spans="22:22" x14ac:dyDescent="0.35">
      <c r="V52148" s="17"/>
    </row>
    <row r="52149" spans="22:22" x14ac:dyDescent="0.35">
      <c r="V52149" s="17"/>
    </row>
    <row r="52150" spans="22:22" x14ac:dyDescent="0.35">
      <c r="V52150" s="17"/>
    </row>
    <row r="52151" spans="22:22" x14ac:dyDescent="0.35">
      <c r="V52151" s="17"/>
    </row>
    <row r="52152" spans="22:22" x14ac:dyDescent="0.35">
      <c r="V52152" s="17"/>
    </row>
    <row r="52153" spans="22:22" x14ac:dyDescent="0.35">
      <c r="V52153" s="17"/>
    </row>
    <row r="52154" spans="22:22" x14ac:dyDescent="0.35">
      <c r="V52154" s="17"/>
    </row>
    <row r="52155" spans="22:22" x14ac:dyDescent="0.35">
      <c r="V52155" s="17"/>
    </row>
    <row r="52156" spans="22:22" x14ac:dyDescent="0.35">
      <c r="V52156" s="17"/>
    </row>
    <row r="52157" spans="22:22" x14ac:dyDescent="0.35">
      <c r="V52157" s="17"/>
    </row>
    <row r="52158" spans="22:22" x14ac:dyDescent="0.35">
      <c r="V52158" s="17"/>
    </row>
    <row r="52159" spans="22:22" x14ac:dyDescent="0.35">
      <c r="V52159" s="17"/>
    </row>
    <row r="52160" spans="22:22" x14ac:dyDescent="0.35">
      <c r="V52160" s="17"/>
    </row>
    <row r="52161" spans="22:22" x14ac:dyDescent="0.35">
      <c r="V52161" s="17"/>
    </row>
    <row r="52162" spans="22:22" x14ac:dyDescent="0.35">
      <c r="V52162" s="17"/>
    </row>
    <row r="52163" spans="22:22" x14ac:dyDescent="0.35">
      <c r="V52163" s="17"/>
    </row>
    <row r="52164" spans="22:22" x14ac:dyDescent="0.35">
      <c r="V52164" s="17"/>
    </row>
    <row r="52165" spans="22:22" x14ac:dyDescent="0.35">
      <c r="V52165" s="17"/>
    </row>
    <row r="52166" spans="22:22" x14ac:dyDescent="0.35">
      <c r="V52166" s="17"/>
    </row>
    <row r="52167" spans="22:22" x14ac:dyDescent="0.35">
      <c r="V52167" s="17"/>
    </row>
    <row r="52168" spans="22:22" x14ac:dyDescent="0.35">
      <c r="V52168" s="17"/>
    </row>
    <row r="52169" spans="22:22" x14ac:dyDescent="0.35">
      <c r="V52169" s="17"/>
    </row>
    <row r="52170" spans="22:22" x14ac:dyDescent="0.35">
      <c r="V52170" s="17"/>
    </row>
    <row r="52171" spans="22:22" x14ac:dyDescent="0.35">
      <c r="V52171" s="17"/>
    </row>
    <row r="52172" spans="22:22" x14ac:dyDescent="0.35">
      <c r="V52172" s="17"/>
    </row>
    <row r="52173" spans="22:22" x14ac:dyDescent="0.35">
      <c r="V52173" s="17"/>
    </row>
    <row r="52174" spans="22:22" x14ac:dyDescent="0.35">
      <c r="V52174" s="17"/>
    </row>
    <row r="52175" spans="22:22" x14ac:dyDescent="0.35">
      <c r="V52175" s="17"/>
    </row>
    <row r="52176" spans="22:22" x14ac:dyDescent="0.35">
      <c r="V52176" s="17"/>
    </row>
    <row r="52177" spans="22:22" x14ac:dyDescent="0.35">
      <c r="V52177" s="17"/>
    </row>
    <row r="52178" spans="22:22" x14ac:dyDescent="0.35">
      <c r="V52178" s="17"/>
    </row>
    <row r="52179" spans="22:22" x14ac:dyDescent="0.35">
      <c r="V52179" s="17"/>
    </row>
    <row r="52180" spans="22:22" x14ac:dyDescent="0.35">
      <c r="V52180" s="17"/>
    </row>
    <row r="52181" spans="22:22" x14ac:dyDescent="0.35">
      <c r="V52181" s="17"/>
    </row>
    <row r="52182" spans="22:22" x14ac:dyDescent="0.35">
      <c r="V52182" s="17"/>
    </row>
    <row r="52183" spans="22:22" x14ac:dyDescent="0.35">
      <c r="V52183" s="17"/>
    </row>
    <row r="52184" spans="22:22" x14ac:dyDescent="0.35">
      <c r="V52184" s="17"/>
    </row>
    <row r="52185" spans="22:22" x14ac:dyDescent="0.35">
      <c r="V52185" s="17"/>
    </row>
    <row r="52186" spans="22:22" x14ac:dyDescent="0.35">
      <c r="V52186" s="17"/>
    </row>
    <row r="52187" spans="22:22" x14ac:dyDescent="0.35">
      <c r="V52187" s="17"/>
    </row>
    <row r="52188" spans="22:22" x14ac:dyDescent="0.35">
      <c r="V52188" s="17"/>
    </row>
    <row r="52189" spans="22:22" x14ac:dyDescent="0.35">
      <c r="V52189" s="17"/>
    </row>
    <row r="52190" spans="22:22" x14ac:dyDescent="0.35">
      <c r="V52190" s="17"/>
    </row>
    <row r="52191" spans="22:22" x14ac:dyDescent="0.35">
      <c r="V52191" s="17"/>
    </row>
    <row r="52192" spans="22:22" x14ac:dyDescent="0.35">
      <c r="V52192" s="17"/>
    </row>
    <row r="52193" spans="22:22" x14ac:dyDescent="0.35">
      <c r="V52193" s="17"/>
    </row>
    <row r="52194" spans="22:22" x14ac:dyDescent="0.35">
      <c r="V52194" s="17"/>
    </row>
    <row r="52195" spans="22:22" x14ac:dyDescent="0.35">
      <c r="V52195" s="17"/>
    </row>
    <row r="52196" spans="22:22" x14ac:dyDescent="0.35">
      <c r="V52196" s="17"/>
    </row>
    <row r="52197" spans="22:22" x14ac:dyDescent="0.35">
      <c r="V52197" s="17"/>
    </row>
    <row r="52198" spans="22:22" x14ac:dyDescent="0.35">
      <c r="V52198" s="17"/>
    </row>
    <row r="52199" spans="22:22" x14ac:dyDescent="0.35">
      <c r="V52199" s="17"/>
    </row>
    <row r="52200" spans="22:22" x14ac:dyDescent="0.35">
      <c r="V52200" s="17"/>
    </row>
    <row r="52201" spans="22:22" x14ac:dyDescent="0.35">
      <c r="V52201" s="17"/>
    </row>
    <row r="52202" spans="22:22" x14ac:dyDescent="0.35">
      <c r="V52202" s="17"/>
    </row>
    <row r="52203" spans="22:22" x14ac:dyDescent="0.35">
      <c r="V52203" s="17"/>
    </row>
    <row r="52204" spans="22:22" x14ac:dyDescent="0.35">
      <c r="V52204" s="17"/>
    </row>
    <row r="52205" spans="22:22" x14ac:dyDescent="0.35">
      <c r="V52205" s="17"/>
    </row>
    <row r="52206" spans="22:22" x14ac:dyDescent="0.35">
      <c r="V52206" s="17"/>
    </row>
    <row r="52207" spans="22:22" x14ac:dyDescent="0.35">
      <c r="V52207" s="17"/>
    </row>
    <row r="52208" spans="22:22" x14ac:dyDescent="0.35">
      <c r="V52208" s="17"/>
    </row>
    <row r="52209" spans="22:22" x14ac:dyDescent="0.35">
      <c r="V52209" s="17"/>
    </row>
    <row r="52210" spans="22:22" x14ac:dyDescent="0.35">
      <c r="V52210" s="17"/>
    </row>
    <row r="52211" spans="22:22" x14ac:dyDescent="0.35">
      <c r="V52211" s="17"/>
    </row>
    <row r="52212" spans="22:22" x14ac:dyDescent="0.35">
      <c r="V52212" s="17"/>
    </row>
    <row r="52213" spans="22:22" x14ac:dyDescent="0.35">
      <c r="V52213" s="17"/>
    </row>
    <row r="52214" spans="22:22" x14ac:dyDescent="0.35">
      <c r="V52214" s="17"/>
    </row>
    <row r="52215" spans="22:22" x14ac:dyDescent="0.35">
      <c r="V52215" s="17"/>
    </row>
    <row r="52216" spans="22:22" x14ac:dyDescent="0.35">
      <c r="V52216" s="17"/>
    </row>
    <row r="52217" spans="22:22" x14ac:dyDescent="0.35">
      <c r="V52217" s="17"/>
    </row>
    <row r="52218" spans="22:22" x14ac:dyDescent="0.35">
      <c r="V52218" s="17"/>
    </row>
    <row r="52219" spans="22:22" x14ac:dyDescent="0.35">
      <c r="V52219" s="17"/>
    </row>
    <row r="52220" spans="22:22" x14ac:dyDescent="0.35">
      <c r="V52220" s="17"/>
    </row>
    <row r="52221" spans="22:22" x14ac:dyDescent="0.35">
      <c r="V52221" s="17"/>
    </row>
    <row r="52222" spans="22:22" x14ac:dyDescent="0.35">
      <c r="V52222" s="17"/>
    </row>
    <row r="52223" spans="22:22" x14ac:dyDescent="0.35">
      <c r="V52223" s="17"/>
    </row>
    <row r="52224" spans="22:22" x14ac:dyDescent="0.35">
      <c r="V52224" s="17"/>
    </row>
    <row r="52225" spans="22:22" x14ac:dyDescent="0.35">
      <c r="V52225" s="17"/>
    </row>
    <row r="52226" spans="22:22" x14ac:dyDescent="0.35">
      <c r="V52226" s="17"/>
    </row>
    <row r="52227" spans="22:22" x14ac:dyDescent="0.35">
      <c r="V52227" s="17"/>
    </row>
    <row r="52228" spans="22:22" x14ac:dyDescent="0.35">
      <c r="V52228" s="17"/>
    </row>
    <row r="52229" spans="22:22" x14ac:dyDescent="0.35">
      <c r="V52229" s="17"/>
    </row>
    <row r="52230" spans="22:22" x14ac:dyDescent="0.35">
      <c r="V52230" s="17"/>
    </row>
    <row r="52231" spans="22:22" x14ac:dyDescent="0.35">
      <c r="V52231" s="17"/>
    </row>
    <row r="52232" spans="22:22" x14ac:dyDescent="0.35">
      <c r="V52232" s="17"/>
    </row>
    <row r="52233" spans="22:22" x14ac:dyDescent="0.35">
      <c r="V52233" s="17"/>
    </row>
    <row r="52234" spans="22:22" x14ac:dyDescent="0.35">
      <c r="V52234" s="17"/>
    </row>
    <row r="52235" spans="22:22" x14ac:dyDescent="0.35">
      <c r="V52235" s="17"/>
    </row>
    <row r="52236" spans="22:22" x14ac:dyDescent="0.35">
      <c r="V52236" s="17"/>
    </row>
    <row r="52237" spans="22:22" x14ac:dyDescent="0.35">
      <c r="V52237" s="17"/>
    </row>
    <row r="52238" spans="22:22" x14ac:dyDescent="0.35">
      <c r="V52238" s="17"/>
    </row>
    <row r="52239" spans="22:22" x14ac:dyDescent="0.35">
      <c r="V52239" s="17"/>
    </row>
    <row r="52240" spans="22:22" x14ac:dyDescent="0.35">
      <c r="V52240" s="17"/>
    </row>
    <row r="52241" spans="22:22" x14ac:dyDescent="0.35">
      <c r="V52241" s="17"/>
    </row>
    <row r="52242" spans="22:22" x14ac:dyDescent="0.35">
      <c r="V52242" s="17"/>
    </row>
    <row r="52243" spans="22:22" x14ac:dyDescent="0.35">
      <c r="V52243" s="17"/>
    </row>
    <row r="52244" spans="22:22" x14ac:dyDescent="0.35">
      <c r="V52244" s="17"/>
    </row>
    <row r="52245" spans="22:22" x14ac:dyDescent="0.35">
      <c r="V52245" s="17"/>
    </row>
    <row r="52246" spans="22:22" x14ac:dyDescent="0.35">
      <c r="V52246" s="17"/>
    </row>
    <row r="52247" spans="22:22" x14ac:dyDescent="0.35">
      <c r="V52247" s="17"/>
    </row>
    <row r="52248" spans="22:22" x14ac:dyDescent="0.35">
      <c r="V52248" s="17"/>
    </row>
    <row r="52249" spans="22:22" x14ac:dyDescent="0.35">
      <c r="V52249" s="17"/>
    </row>
    <row r="52250" spans="22:22" x14ac:dyDescent="0.35">
      <c r="V52250" s="17"/>
    </row>
    <row r="52251" spans="22:22" x14ac:dyDescent="0.35">
      <c r="V52251" s="17"/>
    </row>
    <row r="52252" spans="22:22" x14ac:dyDescent="0.35">
      <c r="V52252" s="17"/>
    </row>
    <row r="52253" spans="22:22" x14ac:dyDescent="0.35">
      <c r="V52253" s="17"/>
    </row>
    <row r="52254" spans="22:22" x14ac:dyDescent="0.35">
      <c r="V52254" s="17"/>
    </row>
    <row r="52255" spans="22:22" x14ac:dyDescent="0.35">
      <c r="V52255" s="17"/>
    </row>
    <row r="52256" spans="22:22" x14ac:dyDescent="0.35">
      <c r="V52256" s="17"/>
    </row>
    <row r="52257" spans="22:22" x14ac:dyDescent="0.35">
      <c r="V52257" s="17"/>
    </row>
    <row r="52258" spans="22:22" x14ac:dyDescent="0.35">
      <c r="V52258" s="17"/>
    </row>
    <row r="52259" spans="22:22" x14ac:dyDescent="0.35">
      <c r="V52259" s="17"/>
    </row>
    <row r="52260" spans="22:22" x14ac:dyDescent="0.35">
      <c r="V52260" s="17"/>
    </row>
    <row r="52261" spans="22:22" x14ac:dyDescent="0.35">
      <c r="V52261" s="17"/>
    </row>
    <row r="52262" spans="22:22" x14ac:dyDescent="0.35">
      <c r="V52262" s="17"/>
    </row>
    <row r="52263" spans="22:22" x14ac:dyDescent="0.35">
      <c r="V52263" s="17"/>
    </row>
    <row r="52264" spans="22:22" x14ac:dyDescent="0.35">
      <c r="V52264" s="17"/>
    </row>
    <row r="52265" spans="22:22" x14ac:dyDescent="0.35">
      <c r="V52265" s="17"/>
    </row>
    <row r="52266" spans="22:22" x14ac:dyDescent="0.35">
      <c r="V52266" s="17"/>
    </row>
    <row r="52267" spans="22:22" x14ac:dyDescent="0.35">
      <c r="V52267" s="17"/>
    </row>
    <row r="52268" spans="22:22" x14ac:dyDescent="0.35">
      <c r="V52268" s="17"/>
    </row>
    <row r="52269" spans="22:22" x14ac:dyDescent="0.35">
      <c r="V52269" s="17"/>
    </row>
    <row r="52270" spans="22:22" x14ac:dyDescent="0.35">
      <c r="V52270" s="17"/>
    </row>
    <row r="52271" spans="22:22" x14ac:dyDescent="0.35">
      <c r="V52271" s="17"/>
    </row>
    <row r="52272" spans="22:22" x14ac:dyDescent="0.35">
      <c r="V52272" s="17"/>
    </row>
    <row r="52273" spans="22:22" x14ac:dyDescent="0.35">
      <c r="V52273" s="17"/>
    </row>
    <row r="52274" spans="22:22" x14ac:dyDescent="0.35">
      <c r="V52274" s="17"/>
    </row>
    <row r="52275" spans="22:22" x14ac:dyDescent="0.35">
      <c r="V52275" s="17"/>
    </row>
    <row r="52276" spans="22:22" x14ac:dyDescent="0.35">
      <c r="V52276" s="17"/>
    </row>
    <row r="52277" spans="22:22" x14ac:dyDescent="0.35">
      <c r="V52277" s="17"/>
    </row>
    <row r="52278" spans="22:22" x14ac:dyDescent="0.35">
      <c r="V52278" s="17"/>
    </row>
    <row r="52279" spans="22:22" x14ac:dyDescent="0.35">
      <c r="V52279" s="17"/>
    </row>
    <row r="52280" spans="22:22" x14ac:dyDescent="0.35">
      <c r="V52280" s="17"/>
    </row>
    <row r="52281" spans="22:22" x14ac:dyDescent="0.35">
      <c r="V52281" s="17"/>
    </row>
    <row r="52282" spans="22:22" x14ac:dyDescent="0.35">
      <c r="V52282" s="17"/>
    </row>
    <row r="52283" spans="22:22" x14ac:dyDescent="0.35">
      <c r="V52283" s="17"/>
    </row>
    <row r="52284" spans="22:22" x14ac:dyDescent="0.35">
      <c r="V52284" s="17"/>
    </row>
    <row r="52285" spans="22:22" x14ac:dyDescent="0.35">
      <c r="V52285" s="17"/>
    </row>
    <row r="52286" spans="22:22" x14ac:dyDescent="0.35">
      <c r="V52286" s="17"/>
    </row>
    <row r="52287" spans="22:22" x14ac:dyDescent="0.35">
      <c r="V52287" s="17"/>
    </row>
    <row r="52288" spans="22:22" x14ac:dyDescent="0.35">
      <c r="V52288" s="17"/>
    </row>
    <row r="52289" spans="22:22" x14ac:dyDescent="0.35">
      <c r="V52289" s="17"/>
    </row>
    <row r="52290" spans="22:22" x14ac:dyDescent="0.35">
      <c r="V52290" s="17"/>
    </row>
    <row r="52291" spans="22:22" x14ac:dyDescent="0.35">
      <c r="V52291" s="17"/>
    </row>
    <row r="52292" spans="22:22" x14ac:dyDescent="0.35">
      <c r="V52292" s="17"/>
    </row>
    <row r="52293" spans="22:22" x14ac:dyDescent="0.35">
      <c r="V52293" s="17"/>
    </row>
    <row r="52294" spans="22:22" x14ac:dyDescent="0.35">
      <c r="V52294" s="17"/>
    </row>
    <row r="52295" spans="22:22" x14ac:dyDescent="0.35">
      <c r="V52295" s="17"/>
    </row>
    <row r="52296" spans="22:22" x14ac:dyDescent="0.35">
      <c r="V52296" s="17"/>
    </row>
    <row r="52297" spans="22:22" x14ac:dyDescent="0.35">
      <c r="V52297" s="17"/>
    </row>
    <row r="52298" spans="22:22" x14ac:dyDescent="0.35">
      <c r="V52298" s="17"/>
    </row>
    <row r="52299" spans="22:22" x14ac:dyDescent="0.35">
      <c r="V52299" s="17"/>
    </row>
    <row r="52300" spans="22:22" x14ac:dyDescent="0.35">
      <c r="V52300" s="17"/>
    </row>
    <row r="52301" spans="22:22" x14ac:dyDescent="0.35">
      <c r="V52301" s="17"/>
    </row>
    <row r="52302" spans="22:22" x14ac:dyDescent="0.35">
      <c r="V52302" s="17"/>
    </row>
    <row r="52303" spans="22:22" x14ac:dyDescent="0.35">
      <c r="V52303" s="17"/>
    </row>
    <row r="52304" spans="22:22" x14ac:dyDescent="0.35">
      <c r="V52304" s="17"/>
    </row>
    <row r="52305" spans="22:22" x14ac:dyDescent="0.35">
      <c r="V52305" s="17"/>
    </row>
    <row r="52306" spans="22:22" x14ac:dyDescent="0.35">
      <c r="V52306" s="17"/>
    </row>
    <row r="52307" spans="22:22" x14ac:dyDescent="0.35">
      <c r="V52307" s="17"/>
    </row>
    <row r="52308" spans="22:22" x14ac:dyDescent="0.35">
      <c r="V52308" s="17"/>
    </row>
    <row r="52309" spans="22:22" x14ac:dyDescent="0.35">
      <c r="V52309" s="17"/>
    </row>
    <row r="52310" spans="22:22" x14ac:dyDescent="0.35">
      <c r="V52310" s="17"/>
    </row>
    <row r="52311" spans="22:22" x14ac:dyDescent="0.35">
      <c r="V52311" s="17"/>
    </row>
    <row r="52312" spans="22:22" x14ac:dyDescent="0.35">
      <c r="V52312" s="17"/>
    </row>
    <row r="52313" spans="22:22" x14ac:dyDescent="0.35">
      <c r="V52313" s="17"/>
    </row>
    <row r="52314" spans="22:22" x14ac:dyDescent="0.35">
      <c r="V52314" s="17"/>
    </row>
    <row r="52315" spans="22:22" x14ac:dyDescent="0.35">
      <c r="V52315" s="17"/>
    </row>
    <row r="52316" spans="22:22" x14ac:dyDescent="0.35">
      <c r="V52316" s="17"/>
    </row>
    <row r="52317" spans="22:22" x14ac:dyDescent="0.35">
      <c r="V52317" s="17"/>
    </row>
    <row r="52318" spans="22:22" x14ac:dyDescent="0.35">
      <c r="V52318" s="17"/>
    </row>
    <row r="52319" spans="22:22" x14ac:dyDescent="0.35">
      <c r="V52319" s="17"/>
    </row>
    <row r="52320" spans="22:22" x14ac:dyDescent="0.35">
      <c r="V52320" s="17"/>
    </row>
    <row r="52321" spans="22:22" x14ac:dyDescent="0.35">
      <c r="V52321" s="17"/>
    </row>
    <row r="52322" spans="22:22" x14ac:dyDescent="0.35">
      <c r="V52322" s="17"/>
    </row>
    <row r="52323" spans="22:22" x14ac:dyDescent="0.35">
      <c r="V52323" s="17"/>
    </row>
    <row r="52324" spans="22:22" x14ac:dyDescent="0.35">
      <c r="V52324" s="17"/>
    </row>
    <row r="52325" spans="22:22" x14ac:dyDescent="0.35">
      <c r="V52325" s="17"/>
    </row>
    <row r="52326" spans="22:22" x14ac:dyDescent="0.35">
      <c r="V52326" s="17"/>
    </row>
    <row r="52327" spans="22:22" x14ac:dyDescent="0.35">
      <c r="V52327" s="17"/>
    </row>
    <row r="52328" spans="22:22" x14ac:dyDescent="0.35">
      <c r="V52328" s="17"/>
    </row>
    <row r="52329" spans="22:22" x14ac:dyDescent="0.35">
      <c r="V52329" s="17"/>
    </row>
    <row r="52330" spans="22:22" x14ac:dyDescent="0.35">
      <c r="V52330" s="17"/>
    </row>
    <row r="52331" spans="22:22" x14ac:dyDescent="0.35">
      <c r="V52331" s="17"/>
    </row>
    <row r="52332" spans="22:22" x14ac:dyDescent="0.35">
      <c r="V52332" s="17"/>
    </row>
    <row r="52333" spans="22:22" x14ac:dyDescent="0.35">
      <c r="V52333" s="17"/>
    </row>
    <row r="52334" spans="22:22" x14ac:dyDescent="0.35">
      <c r="V52334" s="17"/>
    </row>
    <row r="52335" spans="22:22" x14ac:dyDescent="0.35">
      <c r="V52335" s="17"/>
    </row>
    <row r="52336" spans="22:22" x14ac:dyDescent="0.35">
      <c r="V52336" s="17"/>
    </row>
    <row r="52337" spans="22:22" x14ac:dyDescent="0.35">
      <c r="V52337" s="17"/>
    </row>
    <row r="52338" spans="22:22" x14ac:dyDescent="0.35">
      <c r="V52338" s="17"/>
    </row>
    <row r="52339" spans="22:22" x14ac:dyDescent="0.35">
      <c r="V52339" s="17"/>
    </row>
    <row r="52340" spans="22:22" x14ac:dyDescent="0.35">
      <c r="V52340" s="17"/>
    </row>
    <row r="52341" spans="22:22" x14ac:dyDescent="0.35">
      <c r="V52341" s="17"/>
    </row>
    <row r="52342" spans="22:22" x14ac:dyDescent="0.35">
      <c r="V52342" s="17"/>
    </row>
    <row r="52343" spans="22:22" x14ac:dyDescent="0.35">
      <c r="V52343" s="17"/>
    </row>
    <row r="52344" spans="22:22" x14ac:dyDescent="0.35">
      <c r="V52344" s="17"/>
    </row>
    <row r="52345" spans="22:22" x14ac:dyDescent="0.35">
      <c r="V52345" s="17"/>
    </row>
    <row r="52346" spans="22:22" x14ac:dyDescent="0.35">
      <c r="V52346" s="17"/>
    </row>
    <row r="52347" spans="22:22" x14ac:dyDescent="0.35">
      <c r="V52347" s="17"/>
    </row>
    <row r="52348" spans="22:22" x14ac:dyDescent="0.35">
      <c r="V52348" s="17"/>
    </row>
    <row r="52349" spans="22:22" x14ac:dyDescent="0.35">
      <c r="V52349" s="17"/>
    </row>
    <row r="52350" spans="22:22" x14ac:dyDescent="0.35">
      <c r="V52350" s="17"/>
    </row>
    <row r="52351" spans="22:22" x14ac:dyDescent="0.35">
      <c r="V52351" s="17"/>
    </row>
    <row r="52352" spans="22:22" x14ac:dyDescent="0.35">
      <c r="V52352" s="17"/>
    </row>
    <row r="52353" spans="22:22" x14ac:dyDescent="0.35">
      <c r="V52353" s="17"/>
    </row>
    <row r="52354" spans="22:22" x14ac:dyDescent="0.35">
      <c r="V52354" s="17"/>
    </row>
    <row r="52355" spans="22:22" x14ac:dyDescent="0.35">
      <c r="V52355" s="17"/>
    </row>
    <row r="52356" spans="22:22" x14ac:dyDescent="0.35">
      <c r="V52356" s="17"/>
    </row>
    <row r="52357" spans="22:22" x14ac:dyDescent="0.35">
      <c r="V52357" s="17"/>
    </row>
    <row r="52358" spans="22:22" x14ac:dyDescent="0.35">
      <c r="V52358" s="17"/>
    </row>
    <row r="52359" spans="22:22" x14ac:dyDescent="0.35">
      <c r="V52359" s="17"/>
    </row>
    <row r="52360" spans="22:22" x14ac:dyDescent="0.35">
      <c r="V52360" s="17"/>
    </row>
    <row r="52361" spans="22:22" x14ac:dyDescent="0.35">
      <c r="V52361" s="17"/>
    </row>
    <row r="52362" spans="22:22" x14ac:dyDescent="0.35">
      <c r="V52362" s="17"/>
    </row>
    <row r="52363" spans="22:22" x14ac:dyDescent="0.35">
      <c r="V52363" s="17"/>
    </row>
    <row r="52364" spans="22:22" x14ac:dyDescent="0.35">
      <c r="V52364" s="17"/>
    </row>
    <row r="52365" spans="22:22" x14ac:dyDescent="0.35">
      <c r="V52365" s="17"/>
    </row>
    <row r="52366" spans="22:22" x14ac:dyDescent="0.35">
      <c r="V52366" s="17"/>
    </row>
    <row r="52367" spans="22:22" x14ac:dyDescent="0.35">
      <c r="V52367" s="17"/>
    </row>
    <row r="52368" spans="22:22" x14ac:dyDescent="0.35">
      <c r="V52368" s="17"/>
    </row>
    <row r="52369" spans="22:22" x14ac:dyDescent="0.35">
      <c r="V52369" s="17"/>
    </row>
    <row r="52370" spans="22:22" x14ac:dyDescent="0.35">
      <c r="V52370" s="17"/>
    </row>
    <row r="52371" spans="22:22" x14ac:dyDescent="0.35">
      <c r="V52371" s="17"/>
    </row>
    <row r="52372" spans="22:22" x14ac:dyDescent="0.35">
      <c r="V52372" s="17"/>
    </row>
    <row r="52373" spans="22:22" x14ac:dyDescent="0.35">
      <c r="V52373" s="17"/>
    </row>
    <row r="52374" spans="22:22" x14ac:dyDescent="0.35">
      <c r="V52374" s="17"/>
    </row>
    <row r="52375" spans="22:22" x14ac:dyDescent="0.35">
      <c r="V52375" s="17"/>
    </row>
    <row r="52376" spans="22:22" x14ac:dyDescent="0.35">
      <c r="V52376" s="17"/>
    </row>
    <row r="52377" spans="22:22" x14ac:dyDescent="0.35">
      <c r="V52377" s="17"/>
    </row>
    <row r="52378" spans="22:22" x14ac:dyDescent="0.35">
      <c r="V52378" s="17"/>
    </row>
    <row r="52379" spans="22:22" x14ac:dyDescent="0.35">
      <c r="V52379" s="17"/>
    </row>
    <row r="52380" spans="22:22" x14ac:dyDescent="0.35">
      <c r="V52380" s="17"/>
    </row>
    <row r="52381" spans="22:22" x14ac:dyDescent="0.35">
      <c r="V52381" s="17"/>
    </row>
    <row r="52382" spans="22:22" x14ac:dyDescent="0.35">
      <c r="V52382" s="17"/>
    </row>
    <row r="52383" spans="22:22" x14ac:dyDescent="0.35">
      <c r="V52383" s="17"/>
    </row>
    <row r="52384" spans="22:22" x14ac:dyDescent="0.35">
      <c r="V52384" s="17"/>
    </row>
    <row r="52385" spans="22:22" x14ac:dyDescent="0.35">
      <c r="V52385" s="17"/>
    </row>
    <row r="52386" spans="22:22" x14ac:dyDescent="0.35">
      <c r="V52386" s="17"/>
    </row>
    <row r="52387" spans="22:22" x14ac:dyDescent="0.35">
      <c r="V52387" s="17"/>
    </row>
    <row r="52388" spans="22:22" x14ac:dyDescent="0.35">
      <c r="V52388" s="17"/>
    </row>
    <row r="52389" spans="22:22" x14ac:dyDescent="0.35">
      <c r="V52389" s="17"/>
    </row>
    <row r="52390" spans="22:22" x14ac:dyDescent="0.35">
      <c r="V52390" s="17"/>
    </row>
    <row r="52391" spans="22:22" x14ac:dyDescent="0.35">
      <c r="V52391" s="17"/>
    </row>
    <row r="52392" spans="22:22" x14ac:dyDescent="0.35">
      <c r="V52392" s="17"/>
    </row>
    <row r="52393" spans="22:22" x14ac:dyDescent="0.35">
      <c r="V52393" s="17"/>
    </row>
    <row r="52394" spans="22:22" x14ac:dyDescent="0.35">
      <c r="V52394" s="17"/>
    </row>
    <row r="52395" spans="22:22" x14ac:dyDescent="0.35">
      <c r="V52395" s="17"/>
    </row>
    <row r="52396" spans="22:22" x14ac:dyDescent="0.35">
      <c r="V52396" s="17"/>
    </row>
    <row r="52397" spans="22:22" x14ac:dyDescent="0.35">
      <c r="V52397" s="17"/>
    </row>
    <row r="52398" spans="22:22" x14ac:dyDescent="0.35">
      <c r="V52398" s="17"/>
    </row>
    <row r="52399" spans="22:22" x14ac:dyDescent="0.35">
      <c r="V52399" s="17"/>
    </row>
    <row r="52400" spans="22:22" x14ac:dyDescent="0.35">
      <c r="V52400" s="17"/>
    </row>
    <row r="52401" spans="22:22" x14ac:dyDescent="0.35">
      <c r="V52401" s="17"/>
    </row>
    <row r="52402" spans="22:22" x14ac:dyDescent="0.35">
      <c r="V52402" s="17"/>
    </row>
    <row r="52403" spans="22:22" x14ac:dyDescent="0.35">
      <c r="V52403" s="17"/>
    </row>
    <row r="52404" spans="22:22" x14ac:dyDescent="0.35">
      <c r="V52404" s="17"/>
    </row>
    <row r="52405" spans="22:22" x14ac:dyDescent="0.35">
      <c r="V52405" s="17"/>
    </row>
    <row r="52406" spans="22:22" x14ac:dyDescent="0.35">
      <c r="V52406" s="17"/>
    </row>
    <row r="52407" spans="22:22" x14ac:dyDescent="0.35">
      <c r="V52407" s="17"/>
    </row>
    <row r="52408" spans="22:22" x14ac:dyDescent="0.35">
      <c r="V52408" s="17"/>
    </row>
    <row r="52409" spans="22:22" x14ac:dyDescent="0.35">
      <c r="V52409" s="17"/>
    </row>
    <row r="52410" spans="22:22" x14ac:dyDescent="0.35">
      <c r="V52410" s="17"/>
    </row>
    <row r="52411" spans="22:22" x14ac:dyDescent="0.35">
      <c r="V52411" s="17"/>
    </row>
    <row r="52412" spans="22:22" x14ac:dyDescent="0.35">
      <c r="V52412" s="17"/>
    </row>
    <row r="52413" spans="22:22" x14ac:dyDescent="0.35">
      <c r="V52413" s="17"/>
    </row>
    <row r="52414" spans="22:22" x14ac:dyDescent="0.35">
      <c r="V52414" s="17"/>
    </row>
    <row r="52415" spans="22:22" x14ac:dyDescent="0.35">
      <c r="V52415" s="17"/>
    </row>
    <row r="52416" spans="22:22" x14ac:dyDescent="0.35">
      <c r="V52416" s="17"/>
    </row>
    <row r="52417" spans="22:22" x14ac:dyDescent="0.35">
      <c r="V52417" s="17"/>
    </row>
    <row r="52418" spans="22:22" x14ac:dyDescent="0.35">
      <c r="V52418" s="17"/>
    </row>
    <row r="52419" spans="22:22" x14ac:dyDescent="0.35">
      <c r="V52419" s="17"/>
    </row>
    <row r="52420" spans="22:22" x14ac:dyDescent="0.35">
      <c r="V52420" s="17"/>
    </row>
    <row r="52421" spans="22:22" x14ac:dyDescent="0.35">
      <c r="V52421" s="17"/>
    </row>
    <row r="52422" spans="22:22" x14ac:dyDescent="0.35">
      <c r="V52422" s="17"/>
    </row>
    <row r="52423" spans="22:22" x14ac:dyDescent="0.35">
      <c r="V52423" s="17"/>
    </row>
    <row r="52424" spans="22:22" x14ac:dyDescent="0.35">
      <c r="V52424" s="17"/>
    </row>
    <row r="52425" spans="22:22" x14ac:dyDescent="0.35">
      <c r="V52425" s="17"/>
    </row>
    <row r="52426" spans="22:22" x14ac:dyDescent="0.35">
      <c r="V52426" s="17"/>
    </row>
    <row r="52427" spans="22:22" x14ac:dyDescent="0.35">
      <c r="V52427" s="17"/>
    </row>
    <row r="52428" spans="22:22" x14ac:dyDescent="0.35">
      <c r="V52428" s="17"/>
    </row>
    <row r="52429" spans="22:22" x14ac:dyDescent="0.35">
      <c r="V52429" s="17"/>
    </row>
    <row r="52430" spans="22:22" x14ac:dyDescent="0.35">
      <c r="V52430" s="17"/>
    </row>
    <row r="52431" spans="22:22" x14ac:dyDescent="0.35">
      <c r="V52431" s="17"/>
    </row>
    <row r="52432" spans="22:22" x14ac:dyDescent="0.35">
      <c r="V52432" s="17"/>
    </row>
    <row r="52433" spans="22:22" x14ac:dyDescent="0.35">
      <c r="V52433" s="17"/>
    </row>
    <row r="52434" spans="22:22" x14ac:dyDescent="0.35">
      <c r="V52434" s="17"/>
    </row>
    <row r="52435" spans="22:22" x14ac:dyDescent="0.35">
      <c r="V52435" s="17"/>
    </row>
    <row r="52436" spans="22:22" x14ac:dyDescent="0.35">
      <c r="V52436" s="17"/>
    </row>
    <row r="52437" spans="22:22" x14ac:dyDescent="0.35">
      <c r="V52437" s="17"/>
    </row>
    <row r="52438" spans="22:22" x14ac:dyDescent="0.35">
      <c r="V52438" s="17"/>
    </row>
    <row r="52439" spans="22:22" x14ac:dyDescent="0.35">
      <c r="V52439" s="17"/>
    </row>
    <row r="52440" spans="22:22" x14ac:dyDescent="0.35">
      <c r="V52440" s="17"/>
    </row>
    <row r="52441" spans="22:22" x14ac:dyDescent="0.35">
      <c r="V52441" s="17"/>
    </row>
    <row r="52442" spans="22:22" x14ac:dyDescent="0.35">
      <c r="V52442" s="17"/>
    </row>
    <row r="52443" spans="22:22" x14ac:dyDescent="0.35">
      <c r="V52443" s="17"/>
    </row>
    <row r="52444" spans="22:22" x14ac:dyDescent="0.35">
      <c r="V52444" s="17"/>
    </row>
    <row r="52445" spans="22:22" x14ac:dyDescent="0.35">
      <c r="V52445" s="17"/>
    </row>
    <row r="52446" spans="22:22" x14ac:dyDescent="0.35">
      <c r="V52446" s="17"/>
    </row>
    <row r="52447" spans="22:22" x14ac:dyDescent="0.35">
      <c r="V52447" s="17"/>
    </row>
    <row r="52448" spans="22:22" x14ac:dyDescent="0.35">
      <c r="V52448" s="17"/>
    </row>
    <row r="52449" spans="22:22" x14ac:dyDescent="0.35">
      <c r="V52449" s="17"/>
    </row>
    <row r="52450" spans="22:22" x14ac:dyDescent="0.35">
      <c r="V52450" s="17"/>
    </row>
    <row r="52451" spans="22:22" x14ac:dyDescent="0.35">
      <c r="V52451" s="17"/>
    </row>
    <row r="52452" spans="22:22" x14ac:dyDescent="0.35">
      <c r="V52452" s="17"/>
    </row>
    <row r="52453" spans="22:22" x14ac:dyDescent="0.35">
      <c r="V52453" s="17"/>
    </row>
    <row r="52454" spans="22:22" x14ac:dyDescent="0.35">
      <c r="V52454" s="17"/>
    </row>
    <row r="52455" spans="22:22" x14ac:dyDescent="0.35">
      <c r="V52455" s="17"/>
    </row>
    <row r="52456" spans="22:22" x14ac:dyDescent="0.35">
      <c r="V52456" s="17"/>
    </row>
    <row r="52457" spans="22:22" x14ac:dyDescent="0.35">
      <c r="V52457" s="17"/>
    </row>
    <row r="52458" spans="22:22" x14ac:dyDescent="0.35">
      <c r="V52458" s="17"/>
    </row>
    <row r="52459" spans="22:22" x14ac:dyDescent="0.35">
      <c r="V52459" s="17"/>
    </row>
    <row r="52460" spans="22:22" x14ac:dyDescent="0.35">
      <c r="V52460" s="17"/>
    </row>
    <row r="52461" spans="22:22" x14ac:dyDescent="0.35">
      <c r="V52461" s="17"/>
    </row>
    <row r="52462" spans="22:22" x14ac:dyDescent="0.35">
      <c r="V52462" s="17"/>
    </row>
    <row r="52463" spans="22:22" x14ac:dyDescent="0.35">
      <c r="V52463" s="17"/>
    </row>
    <row r="52464" spans="22:22" x14ac:dyDescent="0.35">
      <c r="V52464" s="17"/>
    </row>
    <row r="52465" spans="22:22" x14ac:dyDescent="0.35">
      <c r="V52465" s="17"/>
    </row>
    <row r="52466" spans="22:22" x14ac:dyDescent="0.35">
      <c r="V52466" s="17"/>
    </row>
    <row r="52467" spans="22:22" x14ac:dyDescent="0.35">
      <c r="V52467" s="17"/>
    </row>
    <row r="52468" spans="22:22" x14ac:dyDescent="0.35">
      <c r="V52468" s="17"/>
    </row>
    <row r="52469" spans="22:22" x14ac:dyDescent="0.35">
      <c r="V52469" s="17"/>
    </row>
    <row r="52470" spans="22:22" x14ac:dyDescent="0.35">
      <c r="V52470" s="17"/>
    </row>
    <row r="52471" spans="22:22" x14ac:dyDescent="0.35">
      <c r="V52471" s="17"/>
    </row>
    <row r="52472" spans="22:22" x14ac:dyDescent="0.35">
      <c r="V52472" s="17"/>
    </row>
    <row r="52473" spans="22:22" x14ac:dyDescent="0.35">
      <c r="V52473" s="17"/>
    </row>
    <row r="52474" spans="22:22" x14ac:dyDescent="0.35">
      <c r="V52474" s="17"/>
    </row>
    <row r="52475" spans="22:22" x14ac:dyDescent="0.35">
      <c r="V52475" s="17"/>
    </row>
    <row r="52476" spans="22:22" x14ac:dyDescent="0.35">
      <c r="V52476" s="17"/>
    </row>
    <row r="52477" spans="22:22" x14ac:dyDescent="0.35">
      <c r="V52477" s="17"/>
    </row>
    <row r="52478" spans="22:22" x14ac:dyDescent="0.35">
      <c r="V52478" s="17"/>
    </row>
    <row r="52479" spans="22:22" x14ac:dyDescent="0.35">
      <c r="V52479" s="17"/>
    </row>
    <row r="52480" spans="22:22" x14ac:dyDescent="0.35">
      <c r="V52480" s="17"/>
    </row>
    <row r="52481" spans="22:22" x14ac:dyDescent="0.35">
      <c r="V52481" s="17"/>
    </row>
    <row r="52482" spans="22:22" x14ac:dyDescent="0.35">
      <c r="V52482" s="17"/>
    </row>
    <row r="52483" spans="22:22" x14ac:dyDescent="0.35">
      <c r="V52483" s="17"/>
    </row>
    <row r="52484" spans="22:22" x14ac:dyDescent="0.35">
      <c r="V52484" s="17"/>
    </row>
    <row r="52485" spans="22:22" x14ac:dyDescent="0.35">
      <c r="V52485" s="17"/>
    </row>
    <row r="52486" spans="22:22" x14ac:dyDescent="0.35">
      <c r="V52486" s="17"/>
    </row>
    <row r="52487" spans="22:22" x14ac:dyDescent="0.35">
      <c r="V52487" s="17"/>
    </row>
    <row r="52488" spans="22:22" x14ac:dyDescent="0.35">
      <c r="V52488" s="17"/>
    </row>
    <row r="52489" spans="22:22" x14ac:dyDescent="0.35">
      <c r="V52489" s="17"/>
    </row>
    <row r="52490" spans="22:22" x14ac:dyDescent="0.35">
      <c r="V52490" s="17"/>
    </row>
    <row r="52491" spans="22:22" x14ac:dyDescent="0.35">
      <c r="V52491" s="17"/>
    </row>
    <row r="52492" spans="22:22" x14ac:dyDescent="0.35">
      <c r="V52492" s="17"/>
    </row>
    <row r="52493" spans="22:22" x14ac:dyDescent="0.35">
      <c r="V52493" s="17"/>
    </row>
    <row r="52494" spans="22:22" x14ac:dyDescent="0.35">
      <c r="V52494" s="17"/>
    </row>
    <row r="52495" spans="22:22" x14ac:dyDescent="0.35">
      <c r="V52495" s="17"/>
    </row>
    <row r="52496" spans="22:22" x14ac:dyDescent="0.35">
      <c r="V52496" s="17"/>
    </row>
    <row r="52497" spans="22:22" x14ac:dyDescent="0.35">
      <c r="V52497" s="17"/>
    </row>
    <row r="52498" spans="22:22" x14ac:dyDescent="0.35">
      <c r="V52498" s="17"/>
    </row>
    <row r="52499" spans="22:22" x14ac:dyDescent="0.35">
      <c r="V52499" s="17"/>
    </row>
    <row r="52500" spans="22:22" x14ac:dyDescent="0.35">
      <c r="V52500" s="17"/>
    </row>
    <row r="52501" spans="22:22" x14ac:dyDescent="0.35">
      <c r="V52501" s="17"/>
    </row>
    <row r="52502" spans="22:22" x14ac:dyDescent="0.35">
      <c r="V52502" s="17"/>
    </row>
    <row r="52503" spans="22:22" x14ac:dyDescent="0.35">
      <c r="V52503" s="17"/>
    </row>
    <row r="52504" spans="22:22" x14ac:dyDescent="0.35">
      <c r="V52504" s="17"/>
    </row>
    <row r="52505" spans="22:22" x14ac:dyDescent="0.35">
      <c r="V52505" s="17"/>
    </row>
    <row r="52506" spans="22:22" x14ac:dyDescent="0.35">
      <c r="V52506" s="17"/>
    </row>
    <row r="52507" spans="22:22" x14ac:dyDescent="0.35">
      <c r="V52507" s="17"/>
    </row>
    <row r="52508" spans="22:22" x14ac:dyDescent="0.35">
      <c r="V52508" s="17"/>
    </row>
    <row r="52509" spans="22:22" x14ac:dyDescent="0.35">
      <c r="V52509" s="17"/>
    </row>
    <row r="52510" spans="22:22" x14ac:dyDescent="0.35">
      <c r="V52510" s="17"/>
    </row>
    <row r="52511" spans="22:22" x14ac:dyDescent="0.35">
      <c r="V52511" s="17"/>
    </row>
    <row r="52512" spans="22:22" x14ac:dyDescent="0.35">
      <c r="V52512" s="17"/>
    </row>
    <row r="52513" spans="22:22" x14ac:dyDescent="0.35">
      <c r="V52513" s="17"/>
    </row>
    <row r="52514" spans="22:22" x14ac:dyDescent="0.35">
      <c r="V52514" s="17"/>
    </row>
    <row r="52515" spans="22:22" x14ac:dyDescent="0.35">
      <c r="V52515" s="17"/>
    </row>
    <row r="52516" spans="22:22" x14ac:dyDescent="0.35">
      <c r="V52516" s="17"/>
    </row>
    <row r="52517" spans="22:22" x14ac:dyDescent="0.35">
      <c r="V52517" s="17"/>
    </row>
    <row r="52518" spans="22:22" x14ac:dyDescent="0.35">
      <c r="V52518" s="17"/>
    </row>
    <row r="52519" spans="22:22" x14ac:dyDescent="0.35">
      <c r="V52519" s="17"/>
    </row>
    <row r="52520" spans="22:22" x14ac:dyDescent="0.35">
      <c r="V52520" s="17"/>
    </row>
    <row r="52521" spans="22:22" x14ac:dyDescent="0.35">
      <c r="V52521" s="17"/>
    </row>
    <row r="52522" spans="22:22" x14ac:dyDescent="0.35">
      <c r="V52522" s="17"/>
    </row>
    <row r="52523" spans="22:22" x14ac:dyDescent="0.35">
      <c r="V52523" s="17"/>
    </row>
    <row r="52524" spans="22:22" x14ac:dyDescent="0.35">
      <c r="V52524" s="17"/>
    </row>
    <row r="52525" spans="22:22" x14ac:dyDescent="0.35">
      <c r="V52525" s="17"/>
    </row>
    <row r="52526" spans="22:22" x14ac:dyDescent="0.35">
      <c r="V52526" s="17"/>
    </row>
    <row r="52527" spans="22:22" x14ac:dyDescent="0.35">
      <c r="V52527" s="17"/>
    </row>
    <row r="52528" spans="22:22" x14ac:dyDescent="0.35">
      <c r="V52528" s="17"/>
    </row>
    <row r="52529" spans="22:22" x14ac:dyDescent="0.35">
      <c r="V52529" s="17"/>
    </row>
    <row r="52530" spans="22:22" x14ac:dyDescent="0.35">
      <c r="V52530" s="17"/>
    </row>
    <row r="52531" spans="22:22" x14ac:dyDescent="0.35">
      <c r="V52531" s="17"/>
    </row>
    <row r="52532" spans="22:22" x14ac:dyDescent="0.35">
      <c r="V52532" s="17"/>
    </row>
    <row r="52533" spans="22:22" x14ac:dyDescent="0.35">
      <c r="V52533" s="17"/>
    </row>
    <row r="52534" spans="22:22" x14ac:dyDescent="0.35">
      <c r="V52534" s="17"/>
    </row>
    <row r="52535" spans="22:22" x14ac:dyDescent="0.35">
      <c r="V52535" s="17"/>
    </row>
    <row r="52536" spans="22:22" x14ac:dyDescent="0.35">
      <c r="V52536" s="17"/>
    </row>
    <row r="52537" spans="22:22" x14ac:dyDescent="0.35">
      <c r="V52537" s="17"/>
    </row>
    <row r="52538" spans="22:22" x14ac:dyDescent="0.35">
      <c r="V52538" s="17"/>
    </row>
    <row r="52539" spans="22:22" x14ac:dyDescent="0.35">
      <c r="V52539" s="17"/>
    </row>
    <row r="52540" spans="22:22" x14ac:dyDescent="0.35">
      <c r="V52540" s="17"/>
    </row>
    <row r="52541" spans="22:22" x14ac:dyDescent="0.35">
      <c r="V52541" s="17"/>
    </row>
    <row r="52542" spans="22:22" x14ac:dyDescent="0.35">
      <c r="V52542" s="17"/>
    </row>
    <row r="52543" spans="22:22" x14ac:dyDescent="0.35">
      <c r="V52543" s="17"/>
    </row>
    <row r="52544" spans="22:22" x14ac:dyDescent="0.35">
      <c r="V52544" s="17"/>
    </row>
    <row r="52545" spans="22:22" x14ac:dyDescent="0.35">
      <c r="V52545" s="17"/>
    </row>
    <row r="52546" spans="22:22" x14ac:dyDescent="0.35">
      <c r="V52546" s="17"/>
    </row>
    <row r="52547" spans="22:22" x14ac:dyDescent="0.35">
      <c r="V52547" s="17"/>
    </row>
    <row r="52548" spans="22:22" x14ac:dyDescent="0.35">
      <c r="V52548" s="17"/>
    </row>
    <row r="52549" spans="22:22" x14ac:dyDescent="0.35">
      <c r="V52549" s="17"/>
    </row>
    <row r="52550" spans="22:22" x14ac:dyDescent="0.35">
      <c r="V52550" s="17"/>
    </row>
    <row r="52551" spans="22:22" x14ac:dyDescent="0.35">
      <c r="V52551" s="17"/>
    </row>
    <row r="52552" spans="22:22" x14ac:dyDescent="0.35">
      <c r="V52552" s="17"/>
    </row>
    <row r="52553" spans="22:22" x14ac:dyDescent="0.35">
      <c r="V52553" s="17"/>
    </row>
    <row r="52554" spans="22:22" x14ac:dyDescent="0.35">
      <c r="V52554" s="17"/>
    </row>
    <row r="52555" spans="22:22" x14ac:dyDescent="0.35">
      <c r="V52555" s="17"/>
    </row>
    <row r="52556" spans="22:22" x14ac:dyDescent="0.35">
      <c r="V52556" s="17"/>
    </row>
    <row r="52557" spans="22:22" x14ac:dyDescent="0.35">
      <c r="V52557" s="17"/>
    </row>
    <row r="52558" spans="22:22" x14ac:dyDescent="0.35">
      <c r="V52558" s="17"/>
    </row>
    <row r="52559" spans="22:22" x14ac:dyDescent="0.35">
      <c r="V52559" s="17"/>
    </row>
    <row r="52560" spans="22:22" x14ac:dyDescent="0.35">
      <c r="V52560" s="17"/>
    </row>
    <row r="52561" spans="22:22" x14ac:dyDescent="0.35">
      <c r="V52561" s="17"/>
    </row>
    <row r="52562" spans="22:22" x14ac:dyDescent="0.35">
      <c r="V52562" s="17"/>
    </row>
    <row r="52563" spans="22:22" x14ac:dyDescent="0.35">
      <c r="V52563" s="17"/>
    </row>
    <row r="52564" spans="22:22" x14ac:dyDescent="0.35">
      <c r="V52564" s="17"/>
    </row>
    <row r="52565" spans="22:22" x14ac:dyDescent="0.35">
      <c r="V52565" s="17"/>
    </row>
    <row r="52566" spans="22:22" x14ac:dyDescent="0.35">
      <c r="V52566" s="17"/>
    </row>
    <row r="52567" spans="22:22" x14ac:dyDescent="0.35">
      <c r="V52567" s="17"/>
    </row>
    <row r="52568" spans="22:22" x14ac:dyDescent="0.35">
      <c r="V52568" s="17"/>
    </row>
    <row r="52569" spans="22:22" x14ac:dyDescent="0.35">
      <c r="V52569" s="17"/>
    </row>
    <row r="52570" spans="22:22" x14ac:dyDescent="0.35">
      <c r="V52570" s="17"/>
    </row>
    <row r="52571" spans="22:22" x14ac:dyDescent="0.35">
      <c r="V52571" s="17"/>
    </row>
    <row r="52572" spans="22:22" x14ac:dyDescent="0.35">
      <c r="V52572" s="17"/>
    </row>
    <row r="52573" spans="22:22" x14ac:dyDescent="0.35">
      <c r="V52573" s="17"/>
    </row>
    <row r="52574" spans="22:22" x14ac:dyDescent="0.35">
      <c r="V52574" s="17"/>
    </row>
    <row r="52575" spans="22:22" x14ac:dyDescent="0.35">
      <c r="V52575" s="17"/>
    </row>
    <row r="52576" spans="22:22" x14ac:dyDescent="0.35">
      <c r="V52576" s="17"/>
    </row>
    <row r="52577" spans="22:22" x14ac:dyDescent="0.35">
      <c r="V52577" s="17"/>
    </row>
    <row r="52578" spans="22:22" x14ac:dyDescent="0.35">
      <c r="V52578" s="17"/>
    </row>
    <row r="52579" spans="22:22" x14ac:dyDescent="0.35">
      <c r="V52579" s="17"/>
    </row>
    <row r="52580" spans="22:22" x14ac:dyDescent="0.35">
      <c r="V52580" s="17"/>
    </row>
    <row r="52581" spans="22:22" x14ac:dyDescent="0.35">
      <c r="V52581" s="17"/>
    </row>
    <row r="52582" spans="22:22" x14ac:dyDescent="0.35">
      <c r="V52582" s="17"/>
    </row>
    <row r="52583" spans="22:22" x14ac:dyDescent="0.35">
      <c r="V52583" s="17"/>
    </row>
    <row r="52584" spans="22:22" x14ac:dyDescent="0.35">
      <c r="V52584" s="17"/>
    </row>
    <row r="52585" spans="22:22" x14ac:dyDescent="0.35">
      <c r="V52585" s="17"/>
    </row>
    <row r="52586" spans="22:22" x14ac:dyDescent="0.35">
      <c r="V52586" s="17"/>
    </row>
    <row r="52587" spans="22:22" x14ac:dyDescent="0.35">
      <c r="V52587" s="17"/>
    </row>
    <row r="52588" spans="22:22" x14ac:dyDescent="0.35">
      <c r="V52588" s="17"/>
    </row>
    <row r="52589" spans="22:22" x14ac:dyDescent="0.35">
      <c r="V52589" s="17"/>
    </row>
    <row r="52590" spans="22:22" x14ac:dyDescent="0.35">
      <c r="V52590" s="17"/>
    </row>
    <row r="52591" spans="22:22" x14ac:dyDescent="0.35">
      <c r="V52591" s="17"/>
    </row>
    <row r="52592" spans="22:22" x14ac:dyDescent="0.35">
      <c r="V52592" s="17"/>
    </row>
    <row r="52593" spans="22:22" x14ac:dyDescent="0.35">
      <c r="V52593" s="17"/>
    </row>
    <row r="52594" spans="22:22" x14ac:dyDescent="0.35">
      <c r="V52594" s="17"/>
    </row>
    <row r="52595" spans="22:22" x14ac:dyDescent="0.35">
      <c r="V52595" s="17"/>
    </row>
    <row r="52596" spans="22:22" x14ac:dyDescent="0.35">
      <c r="V52596" s="17"/>
    </row>
    <row r="52597" spans="22:22" x14ac:dyDescent="0.35">
      <c r="V52597" s="17"/>
    </row>
    <row r="52598" spans="22:22" x14ac:dyDescent="0.35">
      <c r="V52598" s="17"/>
    </row>
    <row r="52599" spans="22:22" x14ac:dyDescent="0.35">
      <c r="V52599" s="17"/>
    </row>
    <row r="52600" spans="22:22" x14ac:dyDescent="0.35">
      <c r="V52600" s="17"/>
    </row>
    <row r="52601" spans="22:22" x14ac:dyDescent="0.35">
      <c r="V52601" s="17"/>
    </row>
    <row r="52602" spans="22:22" x14ac:dyDescent="0.35">
      <c r="V52602" s="17"/>
    </row>
    <row r="52603" spans="22:22" x14ac:dyDescent="0.35">
      <c r="V52603" s="17"/>
    </row>
    <row r="52604" spans="22:22" x14ac:dyDescent="0.35">
      <c r="V52604" s="17"/>
    </row>
    <row r="52605" spans="22:22" x14ac:dyDescent="0.35">
      <c r="V52605" s="17"/>
    </row>
    <row r="52606" spans="22:22" x14ac:dyDescent="0.35">
      <c r="V52606" s="17"/>
    </row>
    <row r="52607" spans="22:22" x14ac:dyDescent="0.35">
      <c r="V52607" s="17"/>
    </row>
    <row r="52608" spans="22:22" x14ac:dyDescent="0.35">
      <c r="V52608" s="17"/>
    </row>
    <row r="52609" spans="22:22" x14ac:dyDescent="0.35">
      <c r="V52609" s="17"/>
    </row>
    <row r="52610" spans="22:22" x14ac:dyDescent="0.35">
      <c r="V52610" s="17"/>
    </row>
    <row r="52611" spans="22:22" x14ac:dyDescent="0.35">
      <c r="V52611" s="17"/>
    </row>
    <row r="52612" spans="22:22" x14ac:dyDescent="0.35">
      <c r="V52612" s="17"/>
    </row>
    <row r="52613" spans="22:22" x14ac:dyDescent="0.35">
      <c r="V52613" s="17"/>
    </row>
    <row r="52614" spans="22:22" x14ac:dyDescent="0.35">
      <c r="V52614" s="17"/>
    </row>
    <row r="52615" spans="22:22" x14ac:dyDescent="0.35">
      <c r="V52615" s="17"/>
    </row>
    <row r="52616" spans="22:22" x14ac:dyDescent="0.35">
      <c r="V52616" s="17"/>
    </row>
    <row r="52617" spans="22:22" x14ac:dyDescent="0.35">
      <c r="V52617" s="17"/>
    </row>
    <row r="52618" spans="22:22" x14ac:dyDescent="0.35">
      <c r="V52618" s="17"/>
    </row>
    <row r="52619" spans="22:22" x14ac:dyDescent="0.35">
      <c r="V52619" s="17"/>
    </row>
    <row r="52620" spans="22:22" x14ac:dyDescent="0.35">
      <c r="V52620" s="17"/>
    </row>
    <row r="52621" spans="22:22" x14ac:dyDescent="0.35">
      <c r="V52621" s="17"/>
    </row>
    <row r="52622" spans="22:22" x14ac:dyDescent="0.35">
      <c r="V52622" s="17"/>
    </row>
    <row r="52623" spans="22:22" x14ac:dyDescent="0.35">
      <c r="V52623" s="17"/>
    </row>
    <row r="52624" spans="22:22" x14ac:dyDescent="0.35">
      <c r="V52624" s="17"/>
    </row>
    <row r="52625" spans="22:22" x14ac:dyDescent="0.35">
      <c r="V52625" s="17"/>
    </row>
    <row r="52626" spans="22:22" x14ac:dyDescent="0.35">
      <c r="V52626" s="17"/>
    </row>
    <row r="52627" spans="22:22" x14ac:dyDescent="0.35">
      <c r="V52627" s="17"/>
    </row>
    <row r="52628" spans="22:22" x14ac:dyDescent="0.35">
      <c r="V52628" s="17"/>
    </row>
    <row r="52629" spans="22:22" x14ac:dyDescent="0.35">
      <c r="V52629" s="17"/>
    </row>
    <row r="52630" spans="22:22" x14ac:dyDescent="0.35">
      <c r="V52630" s="17"/>
    </row>
    <row r="52631" spans="22:22" x14ac:dyDescent="0.35">
      <c r="V52631" s="17"/>
    </row>
    <row r="52632" spans="22:22" x14ac:dyDescent="0.35">
      <c r="V52632" s="17"/>
    </row>
    <row r="52633" spans="22:22" x14ac:dyDescent="0.35">
      <c r="V52633" s="17"/>
    </row>
    <row r="52634" spans="22:22" x14ac:dyDescent="0.35">
      <c r="V52634" s="17"/>
    </row>
    <row r="52635" spans="22:22" x14ac:dyDescent="0.35">
      <c r="V52635" s="17"/>
    </row>
    <row r="52636" spans="22:22" x14ac:dyDescent="0.35">
      <c r="V52636" s="17"/>
    </row>
    <row r="52637" spans="22:22" x14ac:dyDescent="0.35">
      <c r="V52637" s="17"/>
    </row>
    <row r="52638" spans="22:22" x14ac:dyDescent="0.35">
      <c r="V52638" s="17"/>
    </row>
    <row r="52639" spans="22:22" x14ac:dyDescent="0.35">
      <c r="V52639" s="17"/>
    </row>
    <row r="52640" spans="22:22" x14ac:dyDescent="0.35">
      <c r="V52640" s="17"/>
    </row>
    <row r="52641" spans="22:22" x14ac:dyDescent="0.35">
      <c r="V52641" s="17"/>
    </row>
    <row r="52642" spans="22:22" x14ac:dyDescent="0.35">
      <c r="V52642" s="17"/>
    </row>
    <row r="52643" spans="22:22" x14ac:dyDescent="0.35">
      <c r="V52643" s="17"/>
    </row>
    <row r="52644" spans="22:22" x14ac:dyDescent="0.35">
      <c r="V52644" s="17"/>
    </row>
    <row r="52645" spans="22:22" x14ac:dyDescent="0.35">
      <c r="V52645" s="17"/>
    </row>
    <row r="52646" spans="22:22" x14ac:dyDescent="0.35">
      <c r="V52646" s="17"/>
    </row>
    <row r="52647" spans="22:22" x14ac:dyDescent="0.35">
      <c r="V52647" s="17"/>
    </row>
    <row r="52648" spans="22:22" x14ac:dyDescent="0.35">
      <c r="V52648" s="17"/>
    </row>
    <row r="52649" spans="22:22" x14ac:dyDescent="0.35">
      <c r="V52649" s="17"/>
    </row>
    <row r="52650" spans="22:22" x14ac:dyDescent="0.35">
      <c r="V52650" s="17"/>
    </row>
    <row r="52651" spans="22:22" x14ac:dyDescent="0.35">
      <c r="V52651" s="17"/>
    </row>
    <row r="52652" spans="22:22" x14ac:dyDescent="0.35">
      <c r="V52652" s="17"/>
    </row>
    <row r="52653" spans="22:22" x14ac:dyDescent="0.35">
      <c r="V52653" s="17"/>
    </row>
    <row r="52654" spans="22:22" x14ac:dyDescent="0.35">
      <c r="V52654" s="17"/>
    </row>
    <row r="52655" spans="22:22" x14ac:dyDescent="0.35">
      <c r="V52655" s="17"/>
    </row>
    <row r="52656" spans="22:22" x14ac:dyDescent="0.35">
      <c r="V52656" s="17"/>
    </row>
    <row r="52657" spans="22:22" x14ac:dyDescent="0.35">
      <c r="V52657" s="17"/>
    </row>
    <row r="52658" spans="22:22" x14ac:dyDescent="0.35">
      <c r="V52658" s="17"/>
    </row>
    <row r="52659" spans="22:22" x14ac:dyDescent="0.35">
      <c r="V52659" s="17"/>
    </row>
    <row r="52660" spans="22:22" x14ac:dyDescent="0.35">
      <c r="V52660" s="17"/>
    </row>
    <row r="52661" spans="22:22" x14ac:dyDescent="0.35">
      <c r="V52661" s="17"/>
    </row>
    <row r="52662" spans="22:22" x14ac:dyDescent="0.35">
      <c r="V52662" s="17"/>
    </row>
    <row r="52663" spans="22:22" x14ac:dyDescent="0.35">
      <c r="V52663" s="17"/>
    </row>
    <row r="52664" spans="22:22" x14ac:dyDescent="0.35">
      <c r="V52664" s="17"/>
    </row>
    <row r="52665" spans="22:22" x14ac:dyDescent="0.35">
      <c r="V52665" s="17"/>
    </row>
    <row r="52666" spans="22:22" x14ac:dyDescent="0.35">
      <c r="V52666" s="17"/>
    </row>
    <row r="52667" spans="22:22" x14ac:dyDescent="0.35">
      <c r="V52667" s="17"/>
    </row>
    <row r="52668" spans="22:22" x14ac:dyDescent="0.35">
      <c r="V52668" s="17"/>
    </row>
    <row r="52669" spans="22:22" x14ac:dyDescent="0.35">
      <c r="V52669" s="17"/>
    </row>
    <row r="52670" spans="22:22" x14ac:dyDescent="0.35">
      <c r="V52670" s="17"/>
    </row>
    <row r="52671" spans="22:22" x14ac:dyDescent="0.35">
      <c r="V52671" s="17"/>
    </row>
    <row r="52672" spans="22:22" x14ac:dyDescent="0.35">
      <c r="V52672" s="17"/>
    </row>
    <row r="52673" spans="22:22" x14ac:dyDescent="0.35">
      <c r="V52673" s="17"/>
    </row>
    <row r="52674" spans="22:22" x14ac:dyDescent="0.35">
      <c r="V52674" s="17"/>
    </row>
    <row r="52675" spans="22:22" x14ac:dyDescent="0.35">
      <c r="V52675" s="17"/>
    </row>
    <row r="52676" spans="22:22" x14ac:dyDescent="0.35">
      <c r="V52676" s="17"/>
    </row>
    <row r="52677" spans="22:22" x14ac:dyDescent="0.35">
      <c r="V52677" s="17"/>
    </row>
    <row r="52678" spans="22:22" x14ac:dyDescent="0.35">
      <c r="V52678" s="17"/>
    </row>
    <row r="52679" spans="22:22" x14ac:dyDescent="0.35">
      <c r="V52679" s="17"/>
    </row>
    <row r="52680" spans="22:22" x14ac:dyDescent="0.35">
      <c r="V52680" s="17"/>
    </row>
    <row r="52681" spans="22:22" x14ac:dyDescent="0.35">
      <c r="V52681" s="17"/>
    </row>
    <row r="52682" spans="22:22" x14ac:dyDescent="0.35">
      <c r="V52682" s="17"/>
    </row>
    <row r="52683" spans="22:22" x14ac:dyDescent="0.35">
      <c r="V52683" s="17"/>
    </row>
    <row r="52684" spans="22:22" x14ac:dyDescent="0.35">
      <c r="V52684" s="17"/>
    </row>
    <row r="52685" spans="22:22" x14ac:dyDescent="0.35">
      <c r="V52685" s="17"/>
    </row>
    <row r="52686" spans="22:22" x14ac:dyDescent="0.35">
      <c r="V52686" s="17"/>
    </row>
    <row r="52687" spans="22:22" x14ac:dyDescent="0.35">
      <c r="V52687" s="17"/>
    </row>
    <row r="52688" spans="22:22" x14ac:dyDescent="0.35">
      <c r="V52688" s="17"/>
    </row>
    <row r="52689" spans="22:22" x14ac:dyDescent="0.35">
      <c r="V52689" s="17"/>
    </row>
    <row r="52690" spans="22:22" x14ac:dyDescent="0.35">
      <c r="V52690" s="17"/>
    </row>
    <row r="52691" spans="22:22" x14ac:dyDescent="0.35">
      <c r="V52691" s="17"/>
    </row>
    <row r="52692" spans="22:22" x14ac:dyDescent="0.35">
      <c r="V52692" s="17"/>
    </row>
    <row r="52693" spans="22:22" x14ac:dyDescent="0.35">
      <c r="V52693" s="17"/>
    </row>
    <row r="52694" spans="22:22" x14ac:dyDescent="0.35">
      <c r="V52694" s="17"/>
    </row>
    <row r="52695" spans="22:22" x14ac:dyDescent="0.35">
      <c r="V52695" s="17"/>
    </row>
    <row r="52696" spans="22:22" x14ac:dyDescent="0.35">
      <c r="V52696" s="17"/>
    </row>
    <row r="52697" spans="22:22" x14ac:dyDescent="0.35">
      <c r="V52697" s="17"/>
    </row>
    <row r="52698" spans="22:22" x14ac:dyDescent="0.35">
      <c r="V52698" s="17"/>
    </row>
    <row r="52699" spans="22:22" x14ac:dyDescent="0.35">
      <c r="V52699" s="17"/>
    </row>
    <row r="52700" spans="22:22" x14ac:dyDescent="0.35">
      <c r="V52700" s="17"/>
    </row>
    <row r="52701" spans="22:22" x14ac:dyDescent="0.35">
      <c r="V52701" s="17"/>
    </row>
    <row r="52702" spans="22:22" x14ac:dyDescent="0.35">
      <c r="V52702" s="17"/>
    </row>
    <row r="52703" spans="22:22" x14ac:dyDescent="0.35">
      <c r="V52703" s="17"/>
    </row>
    <row r="52704" spans="22:22" x14ac:dyDescent="0.35">
      <c r="V52704" s="17"/>
    </row>
    <row r="52705" spans="22:22" x14ac:dyDescent="0.35">
      <c r="V52705" s="17"/>
    </row>
    <row r="52706" spans="22:22" x14ac:dyDescent="0.35">
      <c r="V52706" s="17"/>
    </row>
    <row r="52707" spans="22:22" x14ac:dyDescent="0.35">
      <c r="V52707" s="17"/>
    </row>
    <row r="52708" spans="22:22" x14ac:dyDescent="0.35">
      <c r="V52708" s="17"/>
    </row>
    <row r="52709" spans="22:22" x14ac:dyDescent="0.35">
      <c r="V52709" s="17"/>
    </row>
    <row r="52710" spans="22:22" x14ac:dyDescent="0.35">
      <c r="V52710" s="17"/>
    </row>
    <row r="52711" spans="22:22" x14ac:dyDescent="0.35">
      <c r="V52711" s="17"/>
    </row>
    <row r="52712" spans="22:22" x14ac:dyDescent="0.35">
      <c r="V52712" s="17"/>
    </row>
    <row r="52713" spans="22:22" x14ac:dyDescent="0.35">
      <c r="V52713" s="17"/>
    </row>
    <row r="52714" spans="22:22" x14ac:dyDescent="0.35">
      <c r="V52714" s="17"/>
    </row>
    <row r="52715" spans="22:22" x14ac:dyDescent="0.35">
      <c r="V52715" s="17"/>
    </row>
    <row r="52716" spans="22:22" x14ac:dyDescent="0.35">
      <c r="V52716" s="17"/>
    </row>
    <row r="52717" spans="22:22" x14ac:dyDescent="0.35">
      <c r="V52717" s="17"/>
    </row>
    <row r="52718" spans="22:22" x14ac:dyDescent="0.35">
      <c r="V52718" s="17"/>
    </row>
    <row r="52719" spans="22:22" x14ac:dyDescent="0.35">
      <c r="V52719" s="17"/>
    </row>
    <row r="52720" spans="22:22" x14ac:dyDescent="0.35">
      <c r="V52720" s="17"/>
    </row>
    <row r="52721" spans="22:22" x14ac:dyDescent="0.35">
      <c r="V52721" s="17"/>
    </row>
    <row r="52722" spans="22:22" x14ac:dyDescent="0.35">
      <c r="V52722" s="17"/>
    </row>
    <row r="52723" spans="22:22" x14ac:dyDescent="0.35">
      <c r="V52723" s="17"/>
    </row>
    <row r="52724" spans="22:22" x14ac:dyDescent="0.35">
      <c r="V52724" s="17"/>
    </row>
    <row r="52725" spans="22:22" x14ac:dyDescent="0.35">
      <c r="V52725" s="17"/>
    </row>
    <row r="52726" spans="22:22" x14ac:dyDescent="0.35">
      <c r="V52726" s="17"/>
    </row>
    <row r="52727" spans="22:22" x14ac:dyDescent="0.35">
      <c r="V52727" s="17"/>
    </row>
    <row r="52728" spans="22:22" x14ac:dyDescent="0.35">
      <c r="V52728" s="17"/>
    </row>
    <row r="52729" spans="22:22" x14ac:dyDescent="0.35">
      <c r="V52729" s="17"/>
    </row>
    <row r="52730" spans="22:22" x14ac:dyDescent="0.35">
      <c r="V52730" s="17"/>
    </row>
    <row r="52731" spans="22:22" x14ac:dyDescent="0.35">
      <c r="V52731" s="17"/>
    </row>
    <row r="52732" spans="22:22" x14ac:dyDescent="0.35">
      <c r="V52732" s="17"/>
    </row>
    <row r="52733" spans="22:22" x14ac:dyDescent="0.35">
      <c r="V52733" s="17"/>
    </row>
    <row r="52734" spans="22:22" x14ac:dyDescent="0.35">
      <c r="V52734" s="17"/>
    </row>
    <row r="52735" spans="22:22" x14ac:dyDescent="0.35">
      <c r="V52735" s="17"/>
    </row>
    <row r="52736" spans="22:22" x14ac:dyDescent="0.35">
      <c r="V52736" s="17"/>
    </row>
    <row r="52737" spans="22:22" x14ac:dyDescent="0.35">
      <c r="V52737" s="17"/>
    </row>
    <row r="52738" spans="22:22" x14ac:dyDescent="0.35">
      <c r="V52738" s="17"/>
    </row>
    <row r="52739" spans="22:22" x14ac:dyDescent="0.35">
      <c r="V52739" s="17"/>
    </row>
    <row r="52740" spans="22:22" x14ac:dyDescent="0.35">
      <c r="V52740" s="17"/>
    </row>
    <row r="52741" spans="22:22" x14ac:dyDescent="0.35">
      <c r="V52741" s="17"/>
    </row>
    <row r="52742" spans="22:22" x14ac:dyDescent="0.35">
      <c r="V52742" s="17"/>
    </row>
    <row r="52743" spans="22:22" x14ac:dyDescent="0.35">
      <c r="V52743" s="17"/>
    </row>
    <row r="52744" spans="22:22" x14ac:dyDescent="0.35">
      <c r="V52744" s="17"/>
    </row>
    <row r="52745" spans="22:22" x14ac:dyDescent="0.35">
      <c r="V52745" s="17"/>
    </row>
    <row r="52746" spans="22:22" x14ac:dyDescent="0.35">
      <c r="V52746" s="17"/>
    </row>
    <row r="52747" spans="22:22" x14ac:dyDescent="0.35">
      <c r="V52747" s="17"/>
    </row>
    <row r="52748" spans="22:22" x14ac:dyDescent="0.35">
      <c r="V52748" s="17"/>
    </row>
    <row r="52749" spans="22:22" x14ac:dyDescent="0.35">
      <c r="V52749" s="17"/>
    </row>
    <row r="52750" spans="22:22" x14ac:dyDescent="0.35">
      <c r="V52750" s="17"/>
    </row>
    <row r="52751" spans="22:22" x14ac:dyDescent="0.35">
      <c r="V52751" s="17"/>
    </row>
    <row r="52752" spans="22:22" x14ac:dyDescent="0.35">
      <c r="V52752" s="17"/>
    </row>
    <row r="52753" spans="22:22" x14ac:dyDescent="0.35">
      <c r="V52753" s="17"/>
    </row>
    <row r="52754" spans="22:22" x14ac:dyDescent="0.35">
      <c r="V52754" s="17"/>
    </row>
    <row r="52755" spans="22:22" x14ac:dyDescent="0.35">
      <c r="V52755" s="17"/>
    </row>
    <row r="52756" spans="22:22" x14ac:dyDescent="0.35">
      <c r="V52756" s="17"/>
    </row>
    <row r="52757" spans="22:22" x14ac:dyDescent="0.35">
      <c r="V52757" s="17"/>
    </row>
    <row r="52758" spans="22:22" x14ac:dyDescent="0.35">
      <c r="V52758" s="17"/>
    </row>
    <row r="52759" spans="22:22" x14ac:dyDescent="0.35">
      <c r="V52759" s="17"/>
    </row>
    <row r="52760" spans="22:22" x14ac:dyDescent="0.35">
      <c r="V52760" s="17"/>
    </row>
    <row r="52761" spans="22:22" x14ac:dyDescent="0.35">
      <c r="V52761" s="17"/>
    </row>
    <row r="52762" spans="22:22" x14ac:dyDescent="0.35">
      <c r="V52762" s="17"/>
    </row>
    <row r="52763" spans="22:22" x14ac:dyDescent="0.35">
      <c r="V52763" s="17"/>
    </row>
    <row r="52764" spans="22:22" x14ac:dyDescent="0.35">
      <c r="V52764" s="17"/>
    </row>
    <row r="52765" spans="22:22" x14ac:dyDescent="0.35">
      <c r="V52765" s="17"/>
    </row>
    <row r="52766" spans="22:22" x14ac:dyDescent="0.35">
      <c r="V52766" s="17"/>
    </row>
    <row r="52767" spans="22:22" x14ac:dyDescent="0.35">
      <c r="V52767" s="17"/>
    </row>
    <row r="52768" spans="22:22" x14ac:dyDescent="0.35">
      <c r="V52768" s="17"/>
    </row>
    <row r="52769" spans="22:22" x14ac:dyDescent="0.35">
      <c r="V52769" s="17"/>
    </row>
    <row r="52770" spans="22:22" x14ac:dyDescent="0.35">
      <c r="V52770" s="17"/>
    </row>
    <row r="52771" spans="22:22" x14ac:dyDescent="0.35">
      <c r="V52771" s="17"/>
    </row>
    <row r="52772" spans="22:22" x14ac:dyDescent="0.35">
      <c r="V52772" s="17"/>
    </row>
    <row r="52773" spans="22:22" x14ac:dyDescent="0.35">
      <c r="V52773" s="17"/>
    </row>
    <row r="52774" spans="22:22" x14ac:dyDescent="0.35">
      <c r="V52774" s="17"/>
    </row>
    <row r="52775" spans="22:22" x14ac:dyDescent="0.35">
      <c r="V52775" s="17"/>
    </row>
    <row r="52776" spans="22:22" x14ac:dyDescent="0.35">
      <c r="V52776" s="17"/>
    </row>
    <row r="52777" spans="22:22" x14ac:dyDescent="0.35">
      <c r="V52777" s="17"/>
    </row>
    <row r="52778" spans="22:22" x14ac:dyDescent="0.35">
      <c r="V52778" s="17"/>
    </row>
    <row r="52779" spans="22:22" x14ac:dyDescent="0.35">
      <c r="V52779" s="17"/>
    </row>
    <row r="52780" spans="22:22" x14ac:dyDescent="0.35">
      <c r="V52780" s="17"/>
    </row>
    <row r="52781" spans="22:22" x14ac:dyDescent="0.35">
      <c r="V52781" s="17"/>
    </row>
    <row r="52782" spans="22:22" x14ac:dyDescent="0.35">
      <c r="V52782" s="17"/>
    </row>
    <row r="52783" spans="22:22" x14ac:dyDescent="0.35">
      <c r="V52783" s="17"/>
    </row>
    <row r="52784" spans="22:22" x14ac:dyDescent="0.35">
      <c r="V52784" s="17"/>
    </row>
    <row r="52785" spans="22:22" x14ac:dyDescent="0.35">
      <c r="V52785" s="17"/>
    </row>
    <row r="52786" spans="22:22" x14ac:dyDescent="0.35">
      <c r="V52786" s="17"/>
    </row>
    <row r="52787" spans="22:22" x14ac:dyDescent="0.35">
      <c r="V52787" s="17"/>
    </row>
    <row r="52788" spans="22:22" x14ac:dyDescent="0.35">
      <c r="V52788" s="17"/>
    </row>
    <row r="52789" spans="22:22" x14ac:dyDescent="0.35">
      <c r="V52789" s="17"/>
    </row>
    <row r="52790" spans="22:22" x14ac:dyDescent="0.35">
      <c r="V52790" s="17"/>
    </row>
    <row r="52791" spans="22:22" x14ac:dyDescent="0.35">
      <c r="V52791" s="17"/>
    </row>
    <row r="52792" spans="22:22" x14ac:dyDescent="0.35">
      <c r="V52792" s="17"/>
    </row>
    <row r="52793" spans="22:22" x14ac:dyDescent="0.35">
      <c r="V52793" s="17"/>
    </row>
    <row r="52794" spans="22:22" x14ac:dyDescent="0.35">
      <c r="V52794" s="17"/>
    </row>
    <row r="52795" spans="22:22" x14ac:dyDescent="0.35">
      <c r="V52795" s="17"/>
    </row>
    <row r="52796" spans="22:22" x14ac:dyDescent="0.35">
      <c r="V52796" s="17"/>
    </row>
    <row r="52797" spans="22:22" x14ac:dyDescent="0.35">
      <c r="V52797" s="17"/>
    </row>
    <row r="52798" spans="22:22" x14ac:dyDescent="0.35">
      <c r="V52798" s="17"/>
    </row>
    <row r="52799" spans="22:22" x14ac:dyDescent="0.35">
      <c r="V52799" s="17"/>
    </row>
    <row r="52800" spans="22:22" x14ac:dyDescent="0.35">
      <c r="V52800" s="17"/>
    </row>
    <row r="52801" spans="22:22" x14ac:dyDescent="0.35">
      <c r="V52801" s="17"/>
    </row>
    <row r="52802" spans="22:22" x14ac:dyDescent="0.35">
      <c r="V52802" s="17"/>
    </row>
    <row r="52803" spans="22:22" x14ac:dyDescent="0.35">
      <c r="V52803" s="17"/>
    </row>
    <row r="52804" spans="22:22" x14ac:dyDescent="0.35">
      <c r="V52804" s="17"/>
    </row>
    <row r="52805" spans="22:22" x14ac:dyDescent="0.35">
      <c r="V52805" s="17"/>
    </row>
    <row r="52806" spans="22:22" x14ac:dyDescent="0.35">
      <c r="V52806" s="17"/>
    </row>
    <row r="52807" spans="22:22" x14ac:dyDescent="0.35">
      <c r="V52807" s="17"/>
    </row>
    <row r="52808" spans="22:22" x14ac:dyDescent="0.35">
      <c r="V52808" s="17"/>
    </row>
    <row r="52809" spans="22:22" x14ac:dyDescent="0.35">
      <c r="V52809" s="17"/>
    </row>
    <row r="52810" spans="22:22" x14ac:dyDescent="0.35">
      <c r="V52810" s="17"/>
    </row>
    <row r="52811" spans="22:22" x14ac:dyDescent="0.35">
      <c r="V52811" s="17"/>
    </row>
    <row r="52812" spans="22:22" x14ac:dyDescent="0.35">
      <c r="V52812" s="17"/>
    </row>
    <row r="52813" spans="22:22" x14ac:dyDescent="0.35">
      <c r="V52813" s="17"/>
    </row>
    <row r="52814" spans="22:22" x14ac:dyDescent="0.35">
      <c r="V52814" s="17"/>
    </row>
    <row r="52815" spans="22:22" x14ac:dyDescent="0.35">
      <c r="V52815" s="17"/>
    </row>
    <row r="52816" spans="22:22" x14ac:dyDescent="0.35">
      <c r="V52816" s="17"/>
    </row>
    <row r="52817" spans="22:22" x14ac:dyDescent="0.35">
      <c r="V52817" s="17"/>
    </row>
    <row r="52818" spans="22:22" x14ac:dyDescent="0.35">
      <c r="V52818" s="17"/>
    </row>
    <row r="52819" spans="22:22" x14ac:dyDescent="0.35">
      <c r="V52819" s="17"/>
    </row>
    <row r="52820" spans="22:22" x14ac:dyDescent="0.35">
      <c r="V52820" s="17"/>
    </row>
    <row r="52821" spans="22:22" x14ac:dyDescent="0.35">
      <c r="V52821" s="17"/>
    </row>
    <row r="52822" spans="22:22" x14ac:dyDescent="0.35">
      <c r="V52822" s="17"/>
    </row>
    <row r="52823" spans="22:22" x14ac:dyDescent="0.35">
      <c r="V52823" s="17"/>
    </row>
    <row r="52824" spans="22:22" x14ac:dyDescent="0.35">
      <c r="V52824" s="17"/>
    </row>
    <row r="52825" spans="22:22" x14ac:dyDescent="0.35">
      <c r="V52825" s="17"/>
    </row>
    <row r="52826" spans="22:22" x14ac:dyDescent="0.35">
      <c r="V52826" s="17"/>
    </row>
    <row r="52827" spans="22:22" x14ac:dyDescent="0.35">
      <c r="V52827" s="17"/>
    </row>
    <row r="52828" spans="22:22" x14ac:dyDescent="0.35">
      <c r="V52828" s="17"/>
    </row>
    <row r="52829" spans="22:22" x14ac:dyDescent="0.35">
      <c r="V52829" s="17"/>
    </row>
    <row r="52830" spans="22:22" x14ac:dyDescent="0.35">
      <c r="V52830" s="17"/>
    </row>
    <row r="52831" spans="22:22" x14ac:dyDescent="0.35">
      <c r="V52831" s="17"/>
    </row>
    <row r="52832" spans="22:22" x14ac:dyDescent="0.35">
      <c r="V52832" s="17"/>
    </row>
    <row r="52833" spans="22:22" x14ac:dyDescent="0.35">
      <c r="V52833" s="17"/>
    </row>
    <row r="52834" spans="22:22" x14ac:dyDescent="0.35">
      <c r="V52834" s="17"/>
    </row>
    <row r="52835" spans="22:22" x14ac:dyDescent="0.35">
      <c r="V52835" s="17"/>
    </row>
    <row r="52836" spans="22:22" x14ac:dyDescent="0.35">
      <c r="V52836" s="17"/>
    </row>
    <row r="52837" spans="22:22" x14ac:dyDescent="0.35">
      <c r="V52837" s="17"/>
    </row>
    <row r="52838" spans="22:22" x14ac:dyDescent="0.35">
      <c r="V52838" s="17"/>
    </row>
    <row r="52839" spans="22:22" x14ac:dyDescent="0.35">
      <c r="V52839" s="17"/>
    </row>
    <row r="52840" spans="22:22" x14ac:dyDescent="0.35">
      <c r="V52840" s="17"/>
    </row>
    <row r="52841" spans="22:22" x14ac:dyDescent="0.35">
      <c r="V52841" s="17"/>
    </row>
    <row r="52842" spans="22:22" x14ac:dyDescent="0.35">
      <c r="V52842" s="17"/>
    </row>
    <row r="52843" spans="22:22" x14ac:dyDescent="0.35">
      <c r="V52843" s="17"/>
    </row>
    <row r="52844" spans="22:22" x14ac:dyDescent="0.35">
      <c r="V52844" s="17"/>
    </row>
    <row r="52845" spans="22:22" x14ac:dyDescent="0.35">
      <c r="V52845" s="17"/>
    </row>
    <row r="52846" spans="22:22" x14ac:dyDescent="0.35">
      <c r="V52846" s="17"/>
    </row>
    <row r="52847" spans="22:22" x14ac:dyDescent="0.35">
      <c r="V52847" s="17"/>
    </row>
    <row r="52848" spans="22:22" x14ac:dyDescent="0.35">
      <c r="V52848" s="17"/>
    </row>
    <row r="52849" spans="22:22" x14ac:dyDescent="0.35">
      <c r="V52849" s="17"/>
    </row>
    <row r="52850" spans="22:22" x14ac:dyDescent="0.35">
      <c r="V52850" s="17"/>
    </row>
    <row r="52851" spans="22:22" x14ac:dyDescent="0.35">
      <c r="V52851" s="17"/>
    </row>
    <row r="52852" spans="22:22" x14ac:dyDescent="0.35">
      <c r="V52852" s="17"/>
    </row>
    <row r="52853" spans="22:22" x14ac:dyDescent="0.35">
      <c r="V52853" s="17"/>
    </row>
    <row r="52854" spans="22:22" x14ac:dyDescent="0.35">
      <c r="V52854" s="17"/>
    </row>
    <row r="52855" spans="22:22" x14ac:dyDescent="0.35">
      <c r="V52855" s="17"/>
    </row>
    <row r="52856" spans="22:22" x14ac:dyDescent="0.35">
      <c r="V52856" s="17"/>
    </row>
    <row r="52857" spans="22:22" x14ac:dyDescent="0.35">
      <c r="V52857" s="17"/>
    </row>
    <row r="52858" spans="22:22" x14ac:dyDescent="0.35">
      <c r="V52858" s="17"/>
    </row>
    <row r="52859" spans="22:22" x14ac:dyDescent="0.35">
      <c r="V52859" s="17"/>
    </row>
    <row r="52860" spans="22:22" x14ac:dyDescent="0.35">
      <c r="V52860" s="17"/>
    </row>
    <row r="52861" spans="22:22" x14ac:dyDescent="0.35">
      <c r="V52861" s="17"/>
    </row>
    <row r="52862" spans="22:22" x14ac:dyDescent="0.35">
      <c r="V52862" s="17"/>
    </row>
    <row r="52863" spans="22:22" x14ac:dyDescent="0.35">
      <c r="V52863" s="17"/>
    </row>
    <row r="52864" spans="22:22" x14ac:dyDescent="0.35">
      <c r="V52864" s="17"/>
    </row>
    <row r="52865" spans="22:22" x14ac:dyDescent="0.35">
      <c r="V52865" s="17"/>
    </row>
    <row r="52866" spans="22:22" x14ac:dyDescent="0.35">
      <c r="V52866" s="17"/>
    </row>
    <row r="52867" spans="22:22" x14ac:dyDescent="0.35">
      <c r="V52867" s="17"/>
    </row>
    <row r="52868" spans="22:22" x14ac:dyDescent="0.35">
      <c r="V52868" s="17"/>
    </row>
    <row r="52869" spans="22:22" x14ac:dyDescent="0.35">
      <c r="V52869" s="17"/>
    </row>
    <row r="52870" spans="22:22" x14ac:dyDescent="0.35">
      <c r="V52870" s="17"/>
    </row>
    <row r="52871" spans="22:22" x14ac:dyDescent="0.35">
      <c r="V52871" s="17"/>
    </row>
    <row r="52872" spans="22:22" x14ac:dyDescent="0.35">
      <c r="V52872" s="17"/>
    </row>
    <row r="52873" spans="22:22" x14ac:dyDescent="0.35">
      <c r="V52873" s="17"/>
    </row>
    <row r="52874" spans="22:22" x14ac:dyDescent="0.35">
      <c r="V52874" s="17"/>
    </row>
    <row r="52875" spans="22:22" x14ac:dyDescent="0.35">
      <c r="V52875" s="17"/>
    </row>
    <row r="52876" spans="22:22" x14ac:dyDescent="0.35">
      <c r="V52876" s="17"/>
    </row>
    <row r="52877" spans="22:22" x14ac:dyDescent="0.35">
      <c r="V52877" s="17"/>
    </row>
    <row r="52878" spans="22:22" x14ac:dyDescent="0.35">
      <c r="V52878" s="17"/>
    </row>
    <row r="52879" spans="22:22" x14ac:dyDescent="0.35">
      <c r="V52879" s="17"/>
    </row>
    <row r="52880" spans="22:22" x14ac:dyDescent="0.35">
      <c r="V52880" s="17"/>
    </row>
    <row r="52881" spans="22:22" x14ac:dyDescent="0.35">
      <c r="V52881" s="17"/>
    </row>
    <row r="52882" spans="22:22" x14ac:dyDescent="0.35">
      <c r="V52882" s="17"/>
    </row>
    <row r="52883" spans="22:22" x14ac:dyDescent="0.35">
      <c r="V52883" s="17"/>
    </row>
    <row r="52884" spans="22:22" x14ac:dyDescent="0.35">
      <c r="V52884" s="17"/>
    </row>
    <row r="52885" spans="22:22" x14ac:dyDescent="0.35">
      <c r="V52885" s="17"/>
    </row>
    <row r="52886" spans="22:22" x14ac:dyDescent="0.35">
      <c r="V52886" s="17"/>
    </row>
    <row r="52887" spans="22:22" x14ac:dyDescent="0.35">
      <c r="V52887" s="17"/>
    </row>
    <row r="52888" spans="22:22" x14ac:dyDescent="0.35">
      <c r="V52888" s="17"/>
    </row>
    <row r="52889" spans="22:22" x14ac:dyDescent="0.35">
      <c r="V52889" s="17"/>
    </row>
    <row r="52890" spans="22:22" x14ac:dyDescent="0.35">
      <c r="V52890" s="17"/>
    </row>
    <row r="52891" spans="22:22" x14ac:dyDescent="0.35">
      <c r="V52891" s="17"/>
    </row>
    <row r="52892" spans="22:22" x14ac:dyDescent="0.35">
      <c r="V52892" s="17"/>
    </row>
    <row r="52893" spans="22:22" x14ac:dyDescent="0.35">
      <c r="V52893" s="17"/>
    </row>
    <row r="52894" spans="22:22" x14ac:dyDescent="0.35">
      <c r="V52894" s="17"/>
    </row>
    <row r="52895" spans="22:22" x14ac:dyDescent="0.35">
      <c r="V52895" s="17"/>
    </row>
    <row r="52896" spans="22:22" x14ac:dyDescent="0.35">
      <c r="V52896" s="17"/>
    </row>
    <row r="52897" spans="22:22" x14ac:dyDescent="0.35">
      <c r="V52897" s="17"/>
    </row>
    <row r="52898" spans="22:22" x14ac:dyDescent="0.35">
      <c r="V52898" s="17"/>
    </row>
    <row r="52899" spans="22:22" x14ac:dyDescent="0.35">
      <c r="V52899" s="17"/>
    </row>
    <row r="52900" spans="22:22" x14ac:dyDescent="0.35">
      <c r="V52900" s="17"/>
    </row>
    <row r="52901" spans="22:22" x14ac:dyDescent="0.35">
      <c r="V52901" s="17"/>
    </row>
    <row r="52902" spans="22:22" x14ac:dyDescent="0.35">
      <c r="V52902" s="17"/>
    </row>
    <row r="52903" spans="22:22" x14ac:dyDescent="0.35">
      <c r="V52903" s="17"/>
    </row>
    <row r="52904" spans="22:22" x14ac:dyDescent="0.35">
      <c r="V52904" s="17"/>
    </row>
    <row r="52905" spans="22:22" x14ac:dyDescent="0.35">
      <c r="V52905" s="17"/>
    </row>
    <row r="52906" spans="22:22" x14ac:dyDescent="0.35">
      <c r="V52906" s="17"/>
    </row>
    <row r="52907" spans="22:22" x14ac:dyDescent="0.35">
      <c r="V52907" s="17"/>
    </row>
    <row r="52908" spans="22:22" x14ac:dyDescent="0.35">
      <c r="V52908" s="17"/>
    </row>
    <row r="52909" spans="22:22" x14ac:dyDescent="0.35">
      <c r="V52909" s="17"/>
    </row>
    <row r="52910" spans="22:22" x14ac:dyDescent="0.35">
      <c r="V52910" s="17"/>
    </row>
    <row r="52911" spans="22:22" x14ac:dyDescent="0.35">
      <c r="V52911" s="17"/>
    </row>
    <row r="52912" spans="22:22" x14ac:dyDescent="0.35">
      <c r="V52912" s="17"/>
    </row>
    <row r="52913" spans="22:22" x14ac:dyDescent="0.35">
      <c r="V52913" s="17"/>
    </row>
    <row r="52914" spans="22:22" x14ac:dyDescent="0.35">
      <c r="V52914" s="17"/>
    </row>
    <row r="52915" spans="22:22" x14ac:dyDescent="0.35">
      <c r="V52915" s="17"/>
    </row>
    <row r="52916" spans="22:22" x14ac:dyDescent="0.35">
      <c r="V52916" s="17"/>
    </row>
    <row r="52917" spans="22:22" x14ac:dyDescent="0.35">
      <c r="V52917" s="17"/>
    </row>
    <row r="52918" spans="22:22" x14ac:dyDescent="0.35">
      <c r="V52918" s="17"/>
    </row>
    <row r="52919" spans="22:22" x14ac:dyDescent="0.35">
      <c r="V52919" s="17"/>
    </row>
    <row r="52920" spans="22:22" x14ac:dyDescent="0.35">
      <c r="V52920" s="17"/>
    </row>
    <row r="52921" spans="22:22" x14ac:dyDescent="0.35">
      <c r="V52921" s="17"/>
    </row>
    <row r="52922" spans="22:22" x14ac:dyDescent="0.35">
      <c r="V52922" s="17"/>
    </row>
    <row r="52923" spans="22:22" x14ac:dyDescent="0.35">
      <c r="V52923" s="17"/>
    </row>
    <row r="52924" spans="22:22" x14ac:dyDescent="0.35">
      <c r="V52924" s="17"/>
    </row>
    <row r="52925" spans="22:22" x14ac:dyDescent="0.35">
      <c r="V52925" s="17"/>
    </row>
    <row r="52926" spans="22:22" x14ac:dyDescent="0.35">
      <c r="V52926" s="17"/>
    </row>
    <row r="52927" spans="22:22" x14ac:dyDescent="0.35">
      <c r="V52927" s="17"/>
    </row>
    <row r="52928" spans="22:22" x14ac:dyDescent="0.35">
      <c r="V52928" s="17"/>
    </row>
    <row r="52929" spans="22:22" x14ac:dyDescent="0.35">
      <c r="V52929" s="17"/>
    </row>
    <row r="52930" spans="22:22" x14ac:dyDescent="0.35">
      <c r="V52930" s="17"/>
    </row>
    <row r="52931" spans="22:22" x14ac:dyDescent="0.35">
      <c r="V52931" s="17"/>
    </row>
    <row r="52932" spans="22:22" x14ac:dyDescent="0.35">
      <c r="V52932" s="17"/>
    </row>
    <row r="52933" spans="22:22" x14ac:dyDescent="0.35">
      <c r="V52933" s="17"/>
    </row>
    <row r="52934" spans="22:22" x14ac:dyDescent="0.35">
      <c r="V52934" s="17"/>
    </row>
    <row r="52935" spans="22:22" x14ac:dyDescent="0.35">
      <c r="V52935" s="17"/>
    </row>
    <row r="52936" spans="22:22" x14ac:dyDescent="0.35">
      <c r="V52936" s="17"/>
    </row>
    <row r="52937" spans="22:22" x14ac:dyDescent="0.35">
      <c r="V52937" s="17"/>
    </row>
    <row r="52938" spans="22:22" x14ac:dyDescent="0.35">
      <c r="V52938" s="17"/>
    </row>
    <row r="52939" spans="22:22" x14ac:dyDescent="0.35">
      <c r="V52939" s="17"/>
    </row>
    <row r="52940" spans="22:22" x14ac:dyDescent="0.35">
      <c r="V52940" s="17"/>
    </row>
    <row r="52941" spans="22:22" x14ac:dyDescent="0.35">
      <c r="V52941" s="17"/>
    </row>
    <row r="52942" spans="22:22" x14ac:dyDescent="0.35">
      <c r="V52942" s="17"/>
    </row>
    <row r="52943" spans="22:22" x14ac:dyDescent="0.35">
      <c r="V52943" s="17"/>
    </row>
    <row r="52944" spans="22:22" x14ac:dyDescent="0.35">
      <c r="V52944" s="17"/>
    </row>
    <row r="52945" spans="22:22" x14ac:dyDescent="0.35">
      <c r="V52945" s="17"/>
    </row>
    <row r="52946" spans="22:22" x14ac:dyDescent="0.35">
      <c r="V52946" s="17"/>
    </row>
    <row r="52947" spans="22:22" x14ac:dyDescent="0.35">
      <c r="V52947" s="17"/>
    </row>
    <row r="52948" spans="22:22" x14ac:dyDescent="0.35">
      <c r="V52948" s="17"/>
    </row>
    <row r="52949" spans="22:22" x14ac:dyDescent="0.35">
      <c r="V52949" s="17"/>
    </row>
    <row r="52950" spans="22:22" x14ac:dyDescent="0.35">
      <c r="V52950" s="17"/>
    </row>
    <row r="52951" spans="22:22" x14ac:dyDescent="0.35">
      <c r="V52951" s="17"/>
    </row>
    <row r="52952" spans="22:22" x14ac:dyDescent="0.35">
      <c r="V52952" s="17"/>
    </row>
    <row r="52953" spans="22:22" x14ac:dyDescent="0.35">
      <c r="V52953" s="17"/>
    </row>
    <row r="52954" spans="22:22" x14ac:dyDescent="0.35">
      <c r="V52954" s="17"/>
    </row>
    <row r="52955" spans="22:22" x14ac:dyDescent="0.35">
      <c r="V52955" s="17"/>
    </row>
    <row r="52956" spans="22:22" x14ac:dyDescent="0.35">
      <c r="V52956" s="17"/>
    </row>
    <row r="52957" spans="22:22" x14ac:dyDescent="0.35">
      <c r="V52957" s="17"/>
    </row>
    <row r="52958" spans="22:22" x14ac:dyDescent="0.35">
      <c r="V52958" s="17"/>
    </row>
    <row r="52959" spans="22:22" x14ac:dyDescent="0.35">
      <c r="V52959" s="17"/>
    </row>
    <row r="52960" spans="22:22" x14ac:dyDescent="0.35">
      <c r="V52960" s="17"/>
    </row>
    <row r="52961" spans="22:22" x14ac:dyDescent="0.35">
      <c r="V52961" s="17"/>
    </row>
    <row r="52962" spans="22:22" x14ac:dyDescent="0.35">
      <c r="V52962" s="17"/>
    </row>
    <row r="52963" spans="22:22" x14ac:dyDescent="0.35">
      <c r="V52963" s="17"/>
    </row>
    <row r="52964" spans="22:22" x14ac:dyDescent="0.35">
      <c r="V52964" s="17"/>
    </row>
    <row r="52965" spans="22:22" x14ac:dyDescent="0.35">
      <c r="V52965" s="17"/>
    </row>
    <row r="52966" spans="22:22" x14ac:dyDescent="0.35">
      <c r="V52966" s="17"/>
    </row>
    <row r="52967" spans="22:22" x14ac:dyDescent="0.35">
      <c r="V52967" s="17"/>
    </row>
    <row r="52968" spans="22:22" x14ac:dyDescent="0.35">
      <c r="V52968" s="17"/>
    </row>
    <row r="52969" spans="22:22" x14ac:dyDescent="0.35">
      <c r="V52969" s="17"/>
    </row>
    <row r="52970" spans="22:22" x14ac:dyDescent="0.35">
      <c r="V52970" s="17"/>
    </row>
    <row r="52971" spans="22:22" x14ac:dyDescent="0.35">
      <c r="V52971" s="17"/>
    </row>
    <row r="52972" spans="22:22" x14ac:dyDescent="0.35">
      <c r="V52972" s="17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0645-118A-406C-86FD-90246A17EC82}">
  <sheetPr>
    <tabColor theme="7" tint="0.79998168889431442"/>
  </sheetPr>
  <dimension ref="A1:BN17"/>
  <sheetViews>
    <sheetView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H31" sqref="H31"/>
    </sheetView>
  </sheetViews>
  <sheetFormatPr defaultRowHeight="14.5" x14ac:dyDescent="0.35"/>
  <cols>
    <col min="1" max="3" width="8.7265625" style="52"/>
    <col min="4" max="4" width="36.08984375" style="52" bestFit="1" customWidth="1"/>
    <col min="5" max="17" width="8.7265625" style="52"/>
    <col min="18" max="18" width="8.7265625" style="280"/>
    <col min="19" max="16384" width="8.7265625" style="52"/>
  </cols>
  <sheetData>
    <row r="1" spans="1:66" s="25" customFormat="1" x14ac:dyDescent="0.35">
      <c r="A1" s="25" t="s">
        <v>44</v>
      </c>
      <c r="B1" s="25" t="s">
        <v>45</v>
      </c>
      <c r="C1" s="25" t="s">
        <v>46</v>
      </c>
      <c r="D1" s="25" t="s">
        <v>47</v>
      </c>
      <c r="E1" s="40" t="s">
        <v>48</v>
      </c>
      <c r="F1" s="25" t="s">
        <v>49</v>
      </c>
      <c r="G1" s="25" t="s">
        <v>50</v>
      </c>
      <c r="H1" s="25" t="s">
        <v>148</v>
      </c>
      <c r="I1" s="25" t="s">
        <v>149</v>
      </c>
      <c r="J1" s="25" t="s">
        <v>150</v>
      </c>
      <c r="K1" s="25" t="s">
        <v>151</v>
      </c>
      <c r="L1" s="25" t="s">
        <v>152</v>
      </c>
      <c r="M1" s="25" t="s">
        <v>153</v>
      </c>
      <c r="N1" s="25" t="s">
        <v>154</v>
      </c>
      <c r="O1" s="25" t="s">
        <v>155</v>
      </c>
      <c r="P1" s="25" t="s">
        <v>156</v>
      </c>
      <c r="Q1" s="25" t="s">
        <v>157</v>
      </c>
      <c r="R1" s="264" t="s">
        <v>158</v>
      </c>
      <c r="S1" s="25" t="s">
        <v>159</v>
      </c>
      <c r="T1" s="25" t="s">
        <v>160</v>
      </c>
      <c r="U1" s="25" t="s">
        <v>161</v>
      </c>
      <c r="V1" s="25" t="s">
        <v>162</v>
      </c>
      <c r="W1" s="25" t="s">
        <v>163</v>
      </c>
      <c r="X1" s="25" t="s">
        <v>164</v>
      </c>
      <c r="Y1" s="25" t="s">
        <v>165</v>
      </c>
      <c r="Z1" s="25" t="s">
        <v>166</v>
      </c>
      <c r="AA1" s="25" t="s">
        <v>167</v>
      </c>
      <c r="AB1" s="25" t="s">
        <v>168</v>
      </c>
      <c r="AC1" s="25" t="s">
        <v>169</v>
      </c>
      <c r="AD1" s="25" t="s">
        <v>170</v>
      </c>
      <c r="AE1" s="25" t="s">
        <v>171</v>
      </c>
      <c r="AF1" s="25" t="s">
        <v>172</v>
      </c>
      <c r="AG1" s="25" t="s">
        <v>173</v>
      </c>
      <c r="AH1" s="25" t="s">
        <v>174</v>
      </c>
      <c r="AI1" s="25" t="s">
        <v>175</v>
      </c>
      <c r="AJ1" s="25" t="s">
        <v>176</v>
      </c>
      <c r="AK1" s="25" t="s">
        <v>177</v>
      </c>
      <c r="AL1" s="25" t="s">
        <v>13</v>
      </c>
      <c r="AM1" s="25" t="s">
        <v>14</v>
      </c>
      <c r="AN1" s="25" t="s">
        <v>15</v>
      </c>
      <c r="AO1" s="25" t="s">
        <v>16</v>
      </c>
      <c r="AP1" s="25" t="s">
        <v>17</v>
      </c>
      <c r="AQ1" s="25" t="s">
        <v>18</v>
      </c>
      <c r="AR1" s="25" t="s">
        <v>19</v>
      </c>
      <c r="AS1" s="25" t="s">
        <v>20</v>
      </c>
      <c r="AT1" s="25" t="s">
        <v>21</v>
      </c>
      <c r="AU1" s="25" t="s">
        <v>22</v>
      </c>
      <c r="AV1" s="25" t="s">
        <v>23</v>
      </c>
      <c r="AW1" s="25" t="s">
        <v>24</v>
      </c>
      <c r="AX1" s="25" t="s">
        <v>25</v>
      </c>
      <c r="AY1" s="25" t="s">
        <v>26</v>
      </c>
      <c r="AZ1" s="25" t="s">
        <v>27</v>
      </c>
      <c r="BA1" s="25" t="s">
        <v>28</v>
      </c>
      <c r="BB1" s="25" t="s">
        <v>29</v>
      </c>
      <c r="BC1" s="25" t="s">
        <v>30</v>
      </c>
      <c r="BD1" s="25" t="s">
        <v>31</v>
      </c>
      <c r="BE1" s="25" t="s">
        <v>32</v>
      </c>
      <c r="BF1" s="25" t="s">
        <v>178</v>
      </c>
      <c r="BG1" s="25" t="s">
        <v>179</v>
      </c>
      <c r="BH1" s="25" t="s">
        <v>180</v>
      </c>
      <c r="BI1" s="25" t="s">
        <v>181</v>
      </c>
      <c r="BJ1" s="25" t="s">
        <v>182</v>
      </c>
      <c r="BK1" s="25" t="s">
        <v>183</v>
      </c>
      <c r="BL1" s="25" t="s">
        <v>184</v>
      </c>
      <c r="BM1" s="25" t="s">
        <v>185</v>
      </c>
      <c r="BN1" s="25" t="s">
        <v>186</v>
      </c>
    </row>
    <row r="2" spans="1:66" s="25" customFormat="1" x14ac:dyDescent="0.35">
      <c r="A2" s="25">
        <v>39</v>
      </c>
      <c r="B2" s="25" t="s">
        <v>466</v>
      </c>
      <c r="C2" s="25">
        <v>6600</v>
      </c>
      <c r="D2" s="25" t="s">
        <v>187</v>
      </c>
      <c r="E2" s="40">
        <v>5110</v>
      </c>
      <c r="F2" s="25" t="s">
        <v>45</v>
      </c>
      <c r="G2" s="25" t="s">
        <v>92</v>
      </c>
      <c r="H2" s="25">
        <v>128400</v>
      </c>
      <c r="I2" s="25">
        <v>128400</v>
      </c>
      <c r="J2" s="25">
        <v>128400</v>
      </c>
      <c r="K2" s="25">
        <v>128400</v>
      </c>
      <c r="L2" s="25">
        <v>128400</v>
      </c>
      <c r="M2" s="25">
        <v>128400</v>
      </c>
      <c r="N2" s="25">
        <v>128400</v>
      </c>
      <c r="O2" s="25">
        <v>128400</v>
      </c>
      <c r="P2" s="25">
        <v>128400</v>
      </c>
      <c r="Q2" s="25">
        <v>128400</v>
      </c>
      <c r="R2" s="264">
        <v>128400</v>
      </c>
      <c r="S2" s="25">
        <v>128400</v>
      </c>
      <c r="T2" s="25">
        <v>128400</v>
      </c>
      <c r="U2" s="25">
        <v>128400</v>
      </c>
      <c r="V2" s="25">
        <v>128400</v>
      </c>
      <c r="W2" s="25">
        <v>128400</v>
      </c>
      <c r="X2" s="25">
        <v>128400</v>
      </c>
      <c r="Y2" s="25">
        <v>128400</v>
      </c>
      <c r="Z2" s="25">
        <v>128400</v>
      </c>
      <c r="AA2" s="25">
        <v>128400</v>
      </c>
      <c r="AB2" s="25">
        <v>128400</v>
      </c>
      <c r="AC2" s="25">
        <v>128400</v>
      </c>
      <c r="AD2" s="25">
        <v>128400</v>
      </c>
      <c r="AE2" s="25">
        <v>128400</v>
      </c>
      <c r="AF2" s="25">
        <v>128400</v>
      </c>
      <c r="AG2" s="25">
        <v>128400</v>
      </c>
      <c r="AH2" s="25">
        <v>128400</v>
      </c>
      <c r="AI2" s="25">
        <v>128400</v>
      </c>
      <c r="AJ2" s="25">
        <v>128400</v>
      </c>
      <c r="AK2" s="25">
        <v>128400</v>
      </c>
      <c r="AL2" s="25">
        <v>128400</v>
      </c>
      <c r="AM2" s="25">
        <v>128400</v>
      </c>
      <c r="AN2" s="25">
        <v>128400</v>
      </c>
      <c r="AO2" s="25">
        <v>128400</v>
      </c>
      <c r="AP2" s="25">
        <v>128400</v>
      </c>
      <c r="AQ2" s="25">
        <v>128400</v>
      </c>
      <c r="AR2" s="25">
        <v>128400</v>
      </c>
      <c r="AS2" s="25">
        <v>128400</v>
      </c>
      <c r="AT2" s="25">
        <v>128400</v>
      </c>
      <c r="AU2" s="25">
        <v>128400</v>
      </c>
      <c r="AV2" s="25">
        <v>128400</v>
      </c>
      <c r="AW2" s="25">
        <v>128400</v>
      </c>
      <c r="AX2" s="25">
        <v>128400</v>
      </c>
      <c r="AY2" s="25">
        <v>128400</v>
      </c>
      <c r="AZ2" s="25">
        <v>128400</v>
      </c>
      <c r="BA2" s="25">
        <v>128400</v>
      </c>
      <c r="BB2" s="25">
        <v>128400</v>
      </c>
      <c r="BC2" s="25">
        <v>128400</v>
      </c>
      <c r="BD2" s="25">
        <v>128400</v>
      </c>
      <c r="BE2" s="25">
        <v>128400</v>
      </c>
      <c r="BF2" s="25">
        <v>128400</v>
      </c>
      <c r="BG2" s="25">
        <v>128400</v>
      </c>
      <c r="BH2" s="25">
        <v>128400</v>
      </c>
      <c r="BI2" s="25">
        <v>128400</v>
      </c>
      <c r="BJ2" s="25">
        <v>128400</v>
      </c>
      <c r="BK2" s="25">
        <v>128400</v>
      </c>
      <c r="BL2" s="25">
        <v>128400</v>
      </c>
      <c r="BM2" s="25">
        <v>128400</v>
      </c>
      <c r="BN2" s="25">
        <v>128400</v>
      </c>
    </row>
    <row r="3" spans="1:66" s="25" customFormat="1" x14ac:dyDescent="0.35">
      <c r="A3" s="25">
        <v>39</v>
      </c>
      <c r="B3" s="25" t="s">
        <v>466</v>
      </c>
      <c r="C3" s="25">
        <v>6601</v>
      </c>
      <c r="D3" s="25" t="s">
        <v>188</v>
      </c>
      <c r="E3" s="40">
        <v>5110</v>
      </c>
      <c r="F3" s="25" t="s">
        <v>45</v>
      </c>
      <c r="G3" s="25" t="s">
        <v>92</v>
      </c>
      <c r="H3" s="25">
        <v>126000</v>
      </c>
      <c r="I3" s="25">
        <v>126000</v>
      </c>
      <c r="J3" s="25">
        <v>126000</v>
      </c>
      <c r="K3" s="25">
        <v>126000</v>
      </c>
      <c r="L3" s="25">
        <v>126000</v>
      </c>
      <c r="M3" s="25">
        <v>126000</v>
      </c>
      <c r="N3" s="25">
        <v>126000</v>
      </c>
      <c r="O3" s="25">
        <v>126000</v>
      </c>
      <c r="P3" s="25">
        <v>126000</v>
      </c>
      <c r="Q3" s="25">
        <v>126000</v>
      </c>
      <c r="R3" s="264">
        <v>126000</v>
      </c>
      <c r="S3" s="25">
        <v>126000</v>
      </c>
      <c r="T3" s="25">
        <v>126000</v>
      </c>
      <c r="U3" s="25">
        <v>125960</v>
      </c>
      <c r="V3" s="25">
        <v>125920</v>
      </c>
      <c r="W3" s="25">
        <v>125920</v>
      </c>
      <c r="X3" s="25">
        <v>125920</v>
      </c>
      <c r="Y3" s="25">
        <v>125920</v>
      </c>
      <c r="Z3" s="25">
        <v>125920</v>
      </c>
      <c r="AA3" s="25">
        <v>125920</v>
      </c>
      <c r="AB3" s="25">
        <v>125920</v>
      </c>
      <c r="AC3" s="25">
        <v>125920</v>
      </c>
      <c r="AD3" s="25">
        <v>125920</v>
      </c>
      <c r="AE3" s="25">
        <v>125920</v>
      </c>
      <c r="AF3" s="25">
        <v>125920</v>
      </c>
      <c r="AG3" s="25">
        <v>125920</v>
      </c>
      <c r="AH3" s="25">
        <v>125920</v>
      </c>
      <c r="AI3" s="25">
        <v>125920</v>
      </c>
      <c r="AJ3" s="25">
        <v>125920</v>
      </c>
      <c r="AK3" s="25">
        <v>125920</v>
      </c>
      <c r="AL3" s="25">
        <v>125920</v>
      </c>
      <c r="AM3" s="25">
        <v>125920</v>
      </c>
      <c r="AN3" s="25">
        <v>125920</v>
      </c>
      <c r="AO3" s="25">
        <v>125920</v>
      </c>
      <c r="AP3" s="25">
        <v>125920</v>
      </c>
      <c r="AQ3" s="25">
        <v>125920</v>
      </c>
      <c r="AR3" s="25">
        <v>125920</v>
      </c>
      <c r="AS3" s="25">
        <v>125920</v>
      </c>
      <c r="AT3" s="25">
        <v>125920</v>
      </c>
      <c r="AU3" s="25">
        <v>125920</v>
      </c>
      <c r="AV3" s="25">
        <v>125920</v>
      </c>
      <c r="AW3" s="25">
        <v>125920</v>
      </c>
      <c r="AX3" s="25">
        <v>125920</v>
      </c>
      <c r="AY3" s="25">
        <v>125920</v>
      </c>
      <c r="AZ3" s="25">
        <v>125920</v>
      </c>
      <c r="BA3" s="25">
        <v>125920</v>
      </c>
      <c r="BB3" s="25">
        <v>125920</v>
      </c>
      <c r="BC3" s="25">
        <v>125920</v>
      </c>
      <c r="BD3" s="25">
        <v>125920</v>
      </c>
      <c r="BE3" s="25">
        <v>125920</v>
      </c>
      <c r="BF3" s="25">
        <v>125920</v>
      </c>
      <c r="BG3" s="25">
        <v>125920</v>
      </c>
      <c r="BH3" s="25">
        <v>125920</v>
      </c>
      <c r="BI3" s="25">
        <v>125920</v>
      </c>
      <c r="BJ3" s="25">
        <v>125920</v>
      </c>
      <c r="BK3" s="25">
        <v>125920</v>
      </c>
      <c r="BL3" s="25">
        <v>125920</v>
      </c>
      <c r="BM3" s="25">
        <v>125920</v>
      </c>
      <c r="BN3" s="25">
        <v>125920</v>
      </c>
    </row>
    <row r="4" spans="1:66" s="25" customFormat="1" x14ac:dyDescent="0.35">
      <c r="A4" s="25">
        <v>39</v>
      </c>
      <c r="B4" s="25" t="s">
        <v>466</v>
      </c>
      <c r="C4" s="25">
        <v>6602</v>
      </c>
      <c r="D4" s="25" t="s">
        <v>189</v>
      </c>
      <c r="E4" s="40">
        <v>5110</v>
      </c>
      <c r="F4" s="25" t="s">
        <v>45</v>
      </c>
      <c r="G4" s="25" t="s">
        <v>92</v>
      </c>
      <c r="H4" s="25">
        <v>47900</v>
      </c>
      <c r="I4" s="25">
        <v>47900</v>
      </c>
      <c r="J4" s="25">
        <v>47900</v>
      </c>
      <c r="K4" s="25">
        <v>47900</v>
      </c>
      <c r="L4" s="25">
        <v>47900</v>
      </c>
      <c r="M4" s="25">
        <v>47900</v>
      </c>
      <c r="N4" s="25">
        <v>47900</v>
      </c>
      <c r="O4" s="25">
        <v>47900</v>
      </c>
      <c r="P4" s="25">
        <v>47900</v>
      </c>
      <c r="Q4" s="25">
        <v>47900</v>
      </c>
      <c r="R4" s="264">
        <v>47900</v>
      </c>
      <c r="S4" s="25">
        <v>47900</v>
      </c>
      <c r="T4" s="25">
        <v>47910</v>
      </c>
      <c r="U4" s="25">
        <v>47920</v>
      </c>
      <c r="V4" s="25">
        <v>48000</v>
      </c>
      <c r="W4" s="25">
        <v>48100</v>
      </c>
      <c r="X4" s="25">
        <v>48100</v>
      </c>
      <c r="Y4" s="25">
        <v>48150</v>
      </c>
      <c r="Z4" s="25">
        <v>48150</v>
      </c>
      <c r="AA4" s="25">
        <v>48150</v>
      </c>
      <c r="AB4" s="25">
        <v>48150</v>
      </c>
      <c r="AC4" s="25">
        <v>48150</v>
      </c>
      <c r="AD4" s="25">
        <v>48150</v>
      </c>
      <c r="AE4" s="25">
        <v>48150</v>
      </c>
      <c r="AF4" s="25">
        <v>48155</v>
      </c>
      <c r="AG4" s="25">
        <v>48205</v>
      </c>
      <c r="AH4" s="25">
        <v>48205</v>
      </c>
      <c r="AI4" s="25">
        <v>48230</v>
      </c>
      <c r="AJ4" s="25">
        <v>48250</v>
      </c>
      <c r="AK4" s="25">
        <v>48300</v>
      </c>
      <c r="AL4" s="25">
        <v>48350</v>
      </c>
      <c r="AM4" s="25">
        <v>48370</v>
      </c>
      <c r="AN4" s="25">
        <v>48400</v>
      </c>
      <c r="AO4" s="25">
        <v>48420</v>
      </c>
      <c r="AP4" s="25">
        <v>48450</v>
      </c>
      <c r="AQ4" s="25">
        <v>48430</v>
      </c>
      <c r="AR4" s="25">
        <v>48630</v>
      </c>
      <c r="AS4" s="25">
        <v>48630</v>
      </c>
      <c r="AT4" s="25">
        <v>48630</v>
      </c>
      <c r="AU4" s="25">
        <v>48630</v>
      </c>
      <c r="AV4" s="25">
        <v>48930</v>
      </c>
      <c r="AW4" s="25">
        <v>48730</v>
      </c>
      <c r="AX4" s="25">
        <v>48830</v>
      </c>
      <c r="AY4" s="25">
        <v>48830</v>
      </c>
      <c r="AZ4" s="25">
        <v>48930</v>
      </c>
      <c r="BA4" s="25">
        <v>48930</v>
      </c>
      <c r="BB4" s="25">
        <v>48931</v>
      </c>
      <c r="BC4" s="25">
        <v>48931</v>
      </c>
      <c r="BD4" s="25">
        <v>49035</v>
      </c>
      <c r="BE4" s="25">
        <v>49235</v>
      </c>
      <c r="BF4" s="25">
        <v>49335</v>
      </c>
      <c r="BG4" s="25">
        <v>49685</v>
      </c>
      <c r="BH4" s="25">
        <v>50036</v>
      </c>
      <c r="BI4" s="25">
        <v>50236</v>
      </c>
      <c r="BJ4" s="25">
        <v>50237</v>
      </c>
      <c r="BK4" s="25">
        <v>50238</v>
      </c>
      <c r="BL4" s="25">
        <v>50238</v>
      </c>
      <c r="BM4" s="25">
        <v>50238</v>
      </c>
      <c r="BN4" s="25">
        <v>50238</v>
      </c>
    </row>
    <row r="5" spans="1:66" s="25" customFormat="1" x14ac:dyDescent="0.35">
      <c r="A5" s="25">
        <v>39</v>
      </c>
      <c r="B5" s="25" t="s">
        <v>466</v>
      </c>
      <c r="C5" s="25">
        <v>6610</v>
      </c>
      <c r="D5" s="25" t="s">
        <v>190</v>
      </c>
      <c r="E5" s="40">
        <v>5110</v>
      </c>
      <c r="F5" s="25" t="s">
        <v>45</v>
      </c>
      <c r="G5" s="25" t="s">
        <v>92</v>
      </c>
      <c r="H5" s="25">
        <v>47900</v>
      </c>
      <c r="I5" s="25">
        <v>47900</v>
      </c>
      <c r="J5" s="25">
        <v>47900</v>
      </c>
      <c r="K5" s="25">
        <v>47900</v>
      </c>
      <c r="L5" s="25">
        <v>47900</v>
      </c>
      <c r="M5" s="25">
        <v>47900</v>
      </c>
      <c r="N5" s="25">
        <v>47900</v>
      </c>
      <c r="O5" s="25">
        <v>47900</v>
      </c>
      <c r="P5" s="25">
        <v>47900</v>
      </c>
      <c r="Q5" s="25">
        <v>47900</v>
      </c>
      <c r="R5" s="264">
        <v>47900</v>
      </c>
      <c r="S5" s="25">
        <v>47900</v>
      </c>
      <c r="T5" s="25">
        <v>47910</v>
      </c>
      <c r="U5" s="25">
        <v>47920</v>
      </c>
      <c r="V5" s="25">
        <v>48000</v>
      </c>
      <c r="W5" s="25">
        <v>48100</v>
      </c>
      <c r="X5" s="25">
        <v>48100</v>
      </c>
      <c r="Y5" s="25">
        <v>48150</v>
      </c>
      <c r="Z5" s="25">
        <v>48150</v>
      </c>
      <c r="AA5" s="25">
        <v>48150</v>
      </c>
      <c r="AB5" s="25">
        <v>48150</v>
      </c>
      <c r="AC5" s="25">
        <v>48150</v>
      </c>
      <c r="AD5" s="25">
        <v>48150</v>
      </c>
      <c r="AE5" s="25">
        <v>48150</v>
      </c>
      <c r="AF5" s="25">
        <v>48155</v>
      </c>
      <c r="AG5" s="25">
        <v>48205</v>
      </c>
      <c r="AH5" s="25">
        <v>48205</v>
      </c>
      <c r="AI5" s="25">
        <v>48230</v>
      </c>
      <c r="AJ5" s="25">
        <v>48250</v>
      </c>
      <c r="AK5" s="25">
        <v>48300</v>
      </c>
      <c r="AL5" s="25">
        <v>48350</v>
      </c>
      <c r="AM5" s="25">
        <v>48370</v>
      </c>
      <c r="AN5" s="25">
        <v>48400</v>
      </c>
      <c r="AO5" s="25">
        <v>48420</v>
      </c>
      <c r="AP5" s="25">
        <v>48450</v>
      </c>
      <c r="AQ5" s="25">
        <v>48430</v>
      </c>
      <c r="AR5" s="25">
        <v>48630</v>
      </c>
      <c r="AS5" s="25">
        <v>48630</v>
      </c>
      <c r="AT5" s="25">
        <v>48630</v>
      </c>
      <c r="AU5" s="25">
        <v>48630</v>
      </c>
      <c r="AV5" s="25">
        <v>48930</v>
      </c>
      <c r="AW5" s="25">
        <v>48730</v>
      </c>
      <c r="AX5" s="25">
        <v>48830</v>
      </c>
      <c r="AY5" s="25">
        <v>48830</v>
      </c>
      <c r="AZ5" s="25">
        <v>48930</v>
      </c>
      <c r="BA5" s="25">
        <v>48930</v>
      </c>
      <c r="BB5" s="25">
        <v>48931</v>
      </c>
      <c r="BC5" s="25">
        <v>48931</v>
      </c>
      <c r="BD5" s="25">
        <v>49035</v>
      </c>
      <c r="BE5" s="25">
        <v>49235</v>
      </c>
      <c r="BF5" s="25">
        <v>49335</v>
      </c>
      <c r="BG5" s="25">
        <v>49685</v>
      </c>
      <c r="BH5" s="25">
        <v>50036</v>
      </c>
      <c r="BI5" s="25">
        <v>50236</v>
      </c>
      <c r="BJ5" s="25">
        <v>50237</v>
      </c>
      <c r="BK5" s="25">
        <v>50238</v>
      </c>
      <c r="BL5" s="25">
        <v>50238</v>
      </c>
      <c r="BM5" s="25">
        <v>50238</v>
      </c>
      <c r="BN5" s="25">
        <v>50238</v>
      </c>
    </row>
    <row r="6" spans="1:66" s="25" customFormat="1" x14ac:dyDescent="0.35">
      <c r="A6" s="25">
        <v>39</v>
      </c>
      <c r="B6" s="25" t="s">
        <v>466</v>
      </c>
      <c r="C6" s="25">
        <v>6620</v>
      </c>
      <c r="D6" s="25" t="s">
        <v>97</v>
      </c>
      <c r="E6" s="40">
        <v>5110</v>
      </c>
      <c r="F6" s="25" t="s">
        <v>45</v>
      </c>
      <c r="G6" s="25" t="s">
        <v>92</v>
      </c>
      <c r="H6" s="25">
        <v>2900</v>
      </c>
      <c r="I6" s="25">
        <v>2900</v>
      </c>
      <c r="J6" s="25">
        <v>2900</v>
      </c>
      <c r="K6" s="25">
        <v>2900</v>
      </c>
      <c r="L6" s="25">
        <v>2900</v>
      </c>
      <c r="M6" s="25">
        <v>2900</v>
      </c>
      <c r="N6" s="25">
        <v>2900</v>
      </c>
      <c r="O6" s="25">
        <v>2900</v>
      </c>
      <c r="P6" s="25">
        <v>2900</v>
      </c>
      <c r="Q6" s="25">
        <v>2900</v>
      </c>
      <c r="R6" s="264">
        <v>2900</v>
      </c>
      <c r="S6" s="25">
        <v>2900</v>
      </c>
      <c r="T6" s="25">
        <v>2910</v>
      </c>
      <c r="U6" s="25">
        <v>2920</v>
      </c>
      <c r="V6" s="25">
        <v>3000</v>
      </c>
      <c r="W6" s="25">
        <v>3100</v>
      </c>
      <c r="X6" s="25">
        <v>3100</v>
      </c>
      <c r="Y6" s="25">
        <v>3150</v>
      </c>
      <c r="Z6" s="25">
        <v>3150</v>
      </c>
      <c r="AA6" s="25">
        <v>3150</v>
      </c>
      <c r="AB6" s="25">
        <v>3150</v>
      </c>
      <c r="AC6" s="25">
        <v>3150</v>
      </c>
      <c r="AD6" s="25">
        <v>3150</v>
      </c>
      <c r="AE6" s="25">
        <v>3150</v>
      </c>
      <c r="AF6" s="25">
        <v>3155</v>
      </c>
      <c r="AG6" s="25">
        <v>3205</v>
      </c>
      <c r="AH6" s="25">
        <v>3205</v>
      </c>
      <c r="AI6" s="25">
        <v>3230</v>
      </c>
      <c r="AJ6" s="25">
        <v>3250</v>
      </c>
      <c r="AK6" s="25">
        <v>3300</v>
      </c>
      <c r="AL6" s="25">
        <v>3350</v>
      </c>
      <c r="AM6" s="25">
        <v>3370</v>
      </c>
      <c r="AN6" s="25">
        <v>3400</v>
      </c>
      <c r="AO6" s="25">
        <v>3420</v>
      </c>
      <c r="AP6" s="25">
        <v>3450</v>
      </c>
      <c r="AQ6" s="25">
        <v>3430</v>
      </c>
      <c r="AR6" s="25">
        <v>3630</v>
      </c>
      <c r="AS6" s="25">
        <v>3630</v>
      </c>
      <c r="AT6" s="25">
        <v>3630</v>
      </c>
      <c r="AU6" s="25">
        <v>3630</v>
      </c>
      <c r="AV6" s="25">
        <v>3930</v>
      </c>
      <c r="AW6" s="25">
        <v>3730</v>
      </c>
      <c r="AX6" s="25">
        <v>3830</v>
      </c>
      <c r="AY6" s="25">
        <v>3830</v>
      </c>
      <c r="AZ6" s="25">
        <v>3930</v>
      </c>
      <c r="BA6" s="25">
        <v>3930</v>
      </c>
      <c r="BB6" s="25">
        <v>3931</v>
      </c>
      <c r="BC6" s="25">
        <v>3931</v>
      </c>
      <c r="BD6" s="25">
        <v>4035</v>
      </c>
      <c r="BE6" s="25">
        <v>4235</v>
      </c>
      <c r="BF6" s="25">
        <v>4335</v>
      </c>
      <c r="BG6" s="25">
        <v>4685</v>
      </c>
      <c r="BH6" s="25">
        <v>5036</v>
      </c>
      <c r="BI6" s="25">
        <v>5236</v>
      </c>
      <c r="BJ6" s="25">
        <v>5237</v>
      </c>
      <c r="BK6" s="25">
        <v>5238</v>
      </c>
      <c r="BL6" s="25">
        <v>5238</v>
      </c>
      <c r="BM6" s="25">
        <v>5238</v>
      </c>
      <c r="BN6" s="25">
        <v>5238</v>
      </c>
    </row>
    <row r="7" spans="1:66" s="25" customFormat="1" x14ac:dyDescent="0.35">
      <c r="A7" s="25">
        <v>39</v>
      </c>
      <c r="B7" s="25" t="s">
        <v>466</v>
      </c>
      <c r="C7" s="25">
        <v>6621</v>
      </c>
      <c r="D7" s="25" t="s">
        <v>191</v>
      </c>
      <c r="E7" s="40">
        <v>5110</v>
      </c>
      <c r="F7" s="25" t="s">
        <v>45</v>
      </c>
      <c r="G7" s="25" t="s">
        <v>92</v>
      </c>
      <c r="H7" s="25">
        <v>2897</v>
      </c>
      <c r="I7" s="25">
        <v>2897</v>
      </c>
      <c r="J7" s="25">
        <v>2897</v>
      </c>
      <c r="K7" s="25">
        <v>2897</v>
      </c>
      <c r="L7" s="25">
        <v>2897</v>
      </c>
      <c r="M7" s="25">
        <v>2897</v>
      </c>
      <c r="N7" s="25">
        <v>2897</v>
      </c>
      <c r="O7" s="25">
        <v>2897</v>
      </c>
      <c r="P7" s="25">
        <v>2897</v>
      </c>
      <c r="Q7" s="25">
        <v>2897</v>
      </c>
      <c r="R7" s="264">
        <v>2897</v>
      </c>
      <c r="S7" s="25">
        <v>2897</v>
      </c>
      <c r="T7" s="25">
        <v>2907</v>
      </c>
      <c r="U7" s="25">
        <v>2917</v>
      </c>
      <c r="V7" s="25">
        <v>2997</v>
      </c>
      <c r="W7" s="25">
        <v>3095</v>
      </c>
      <c r="X7" s="25">
        <v>3095</v>
      </c>
      <c r="Y7" s="25">
        <v>3143</v>
      </c>
      <c r="Z7" s="25">
        <v>3140</v>
      </c>
      <c r="AA7" s="25">
        <v>3137</v>
      </c>
      <c r="AB7" s="25">
        <v>3135</v>
      </c>
      <c r="AC7" s="25">
        <v>3132</v>
      </c>
      <c r="AD7" s="25">
        <v>3130</v>
      </c>
      <c r="AE7" s="25">
        <v>3127</v>
      </c>
      <c r="AF7" s="25">
        <v>3130</v>
      </c>
      <c r="AG7" s="25">
        <v>3180</v>
      </c>
      <c r="AH7" s="25">
        <v>3180</v>
      </c>
      <c r="AI7" s="25">
        <v>3203</v>
      </c>
      <c r="AJ7" s="25">
        <v>3223</v>
      </c>
      <c r="AK7" s="25">
        <v>3273</v>
      </c>
      <c r="AL7" s="25">
        <v>3322</v>
      </c>
      <c r="AM7" s="25">
        <v>3342</v>
      </c>
      <c r="AN7" s="25">
        <v>3370</v>
      </c>
      <c r="AO7" s="25">
        <v>3390</v>
      </c>
      <c r="AP7" s="25">
        <v>3420</v>
      </c>
      <c r="AQ7" s="25">
        <v>3400</v>
      </c>
      <c r="AR7" s="25">
        <v>3600</v>
      </c>
      <c r="AS7" s="25">
        <v>3600</v>
      </c>
      <c r="AT7" s="25">
        <v>3600</v>
      </c>
      <c r="AU7" s="25">
        <v>3600</v>
      </c>
      <c r="AV7" s="25">
        <v>3900</v>
      </c>
      <c r="AW7" s="25">
        <v>3700</v>
      </c>
      <c r="AX7" s="25">
        <v>3800</v>
      </c>
      <c r="AY7" s="25">
        <v>3800</v>
      </c>
      <c r="AZ7" s="25">
        <v>3900</v>
      </c>
      <c r="BA7" s="25">
        <v>3900</v>
      </c>
      <c r="BB7" s="25">
        <v>3900</v>
      </c>
      <c r="BC7" s="25">
        <v>3900</v>
      </c>
      <c r="BD7" s="25">
        <v>4000</v>
      </c>
      <c r="BE7" s="25">
        <v>4200</v>
      </c>
      <c r="BF7" s="25">
        <v>4300</v>
      </c>
      <c r="BG7" s="25">
        <v>4650</v>
      </c>
      <c r="BH7" s="25">
        <v>5000</v>
      </c>
      <c r="BI7" s="25">
        <v>5200</v>
      </c>
      <c r="BJ7" s="25">
        <v>5200</v>
      </c>
      <c r="BK7" s="25">
        <v>5200</v>
      </c>
      <c r="BL7" s="25">
        <v>5200</v>
      </c>
      <c r="BM7" s="25">
        <v>5200</v>
      </c>
      <c r="BN7" s="25">
        <v>5200</v>
      </c>
    </row>
    <row r="8" spans="1:66" s="25" customFormat="1" x14ac:dyDescent="0.35">
      <c r="A8" s="25">
        <v>39</v>
      </c>
      <c r="B8" s="25" t="s">
        <v>466</v>
      </c>
      <c r="C8" s="25">
        <v>6650</v>
      </c>
      <c r="D8" s="25" t="s">
        <v>192</v>
      </c>
      <c r="E8" s="40">
        <v>5110</v>
      </c>
      <c r="F8" s="25" t="s">
        <v>45</v>
      </c>
      <c r="G8" s="25" t="s">
        <v>92</v>
      </c>
      <c r="H8" s="25">
        <v>3</v>
      </c>
      <c r="I8" s="25">
        <v>3</v>
      </c>
      <c r="J8" s="25">
        <v>3</v>
      </c>
      <c r="K8" s="25">
        <v>3</v>
      </c>
      <c r="L8" s="25">
        <v>3</v>
      </c>
      <c r="M8" s="25">
        <v>3</v>
      </c>
      <c r="N8" s="25">
        <v>3</v>
      </c>
      <c r="O8" s="25">
        <v>3</v>
      </c>
      <c r="P8" s="25">
        <v>3</v>
      </c>
      <c r="Q8" s="25">
        <v>3</v>
      </c>
      <c r="R8" s="264">
        <v>3</v>
      </c>
      <c r="S8" s="25">
        <v>3</v>
      </c>
      <c r="T8" s="25">
        <v>3</v>
      </c>
      <c r="U8" s="25">
        <v>3</v>
      </c>
      <c r="V8" s="25">
        <v>3</v>
      </c>
      <c r="W8" s="25">
        <v>5</v>
      </c>
      <c r="X8" s="25">
        <v>5</v>
      </c>
      <c r="Y8" s="25">
        <v>7</v>
      </c>
      <c r="Z8" s="25">
        <v>10</v>
      </c>
      <c r="AA8" s="25">
        <v>13</v>
      </c>
      <c r="AB8" s="25">
        <v>15</v>
      </c>
      <c r="AC8" s="25">
        <v>18</v>
      </c>
      <c r="AD8" s="25">
        <v>20</v>
      </c>
      <c r="AE8" s="25">
        <v>23</v>
      </c>
      <c r="AF8" s="25">
        <v>25</v>
      </c>
      <c r="AG8" s="25">
        <v>25</v>
      </c>
      <c r="AH8" s="25">
        <v>25</v>
      </c>
      <c r="AI8" s="25">
        <v>27</v>
      </c>
      <c r="AJ8" s="25">
        <v>27</v>
      </c>
      <c r="AK8" s="25">
        <v>27</v>
      </c>
      <c r="AL8" s="25">
        <v>28</v>
      </c>
      <c r="AM8" s="25">
        <v>28</v>
      </c>
      <c r="AN8" s="25">
        <v>30</v>
      </c>
      <c r="AO8" s="25">
        <v>30</v>
      </c>
      <c r="AP8" s="25">
        <v>30</v>
      </c>
      <c r="AQ8" s="25">
        <v>30</v>
      </c>
      <c r="AR8" s="25">
        <v>30</v>
      </c>
      <c r="AS8" s="25">
        <v>30</v>
      </c>
      <c r="AT8" s="25">
        <v>30</v>
      </c>
      <c r="AU8" s="25">
        <v>30</v>
      </c>
      <c r="AV8" s="25">
        <v>30</v>
      </c>
      <c r="AW8" s="25">
        <v>30</v>
      </c>
      <c r="AX8" s="25">
        <v>30</v>
      </c>
      <c r="AY8" s="25">
        <v>30</v>
      </c>
      <c r="AZ8" s="25">
        <v>30</v>
      </c>
      <c r="BA8" s="25">
        <v>30</v>
      </c>
      <c r="BB8" s="25">
        <v>31</v>
      </c>
      <c r="BC8" s="25">
        <v>31</v>
      </c>
      <c r="BD8" s="25">
        <v>35</v>
      </c>
      <c r="BE8" s="25">
        <v>35</v>
      </c>
      <c r="BF8" s="25">
        <v>35</v>
      </c>
      <c r="BG8" s="25">
        <v>35</v>
      </c>
      <c r="BH8" s="25">
        <v>36</v>
      </c>
      <c r="BI8" s="25">
        <v>36</v>
      </c>
      <c r="BJ8" s="25">
        <v>37</v>
      </c>
      <c r="BK8" s="25">
        <v>38</v>
      </c>
      <c r="BL8" s="25">
        <v>38</v>
      </c>
      <c r="BM8" s="25">
        <v>38</v>
      </c>
      <c r="BN8" s="25">
        <v>38</v>
      </c>
    </row>
    <row r="9" spans="1:66" s="25" customFormat="1" x14ac:dyDescent="0.35">
      <c r="A9" s="25">
        <v>39</v>
      </c>
      <c r="B9" s="25" t="s">
        <v>466</v>
      </c>
      <c r="C9" s="25">
        <v>6655</v>
      </c>
      <c r="D9" s="25" t="s">
        <v>193</v>
      </c>
      <c r="E9" s="40">
        <v>5110</v>
      </c>
      <c r="F9" s="25" t="s">
        <v>45</v>
      </c>
      <c r="G9" s="25" t="s">
        <v>92</v>
      </c>
      <c r="H9" s="25">
        <v>45000</v>
      </c>
      <c r="I9" s="25">
        <v>45000</v>
      </c>
      <c r="J9" s="25">
        <v>45000</v>
      </c>
      <c r="K9" s="25">
        <v>45000</v>
      </c>
      <c r="L9" s="25">
        <v>45000</v>
      </c>
      <c r="M9" s="25">
        <v>45000</v>
      </c>
      <c r="N9" s="25">
        <v>45000</v>
      </c>
      <c r="O9" s="25">
        <v>45000</v>
      </c>
      <c r="P9" s="25">
        <v>45000</v>
      </c>
      <c r="Q9" s="25">
        <v>45000</v>
      </c>
      <c r="R9" s="264">
        <v>45000</v>
      </c>
      <c r="S9" s="25">
        <v>45000</v>
      </c>
      <c r="T9" s="25">
        <v>45000</v>
      </c>
      <c r="U9" s="25">
        <v>45000</v>
      </c>
      <c r="V9" s="25">
        <v>45000</v>
      </c>
      <c r="W9" s="25">
        <v>45000</v>
      </c>
      <c r="X9" s="25">
        <v>45000</v>
      </c>
      <c r="Y9" s="25">
        <v>45000</v>
      </c>
      <c r="Z9" s="25">
        <v>45000</v>
      </c>
      <c r="AA9" s="25">
        <v>45000</v>
      </c>
      <c r="AB9" s="25">
        <v>45000</v>
      </c>
      <c r="AC9" s="25">
        <v>45000</v>
      </c>
      <c r="AD9" s="25">
        <v>45000</v>
      </c>
      <c r="AE9" s="25">
        <v>45000</v>
      </c>
      <c r="AF9" s="25">
        <v>45000</v>
      </c>
      <c r="AG9" s="25">
        <v>45000</v>
      </c>
      <c r="AH9" s="25">
        <v>45000</v>
      </c>
      <c r="AI9" s="25">
        <v>45000</v>
      </c>
      <c r="AJ9" s="25">
        <v>45000</v>
      </c>
      <c r="AK9" s="25">
        <v>45000</v>
      </c>
      <c r="AL9" s="25">
        <v>45000</v>
      </c>
      <c r="AM9" s="25">
        <v>45000</v>
      </c>
      <c r="AN9" s="25">
        <v>45000</v>
      </c>
      <c r="AO9" s="25">
        <v>45000</v>
      </c>
      <c r="AP9" s="25">
        <v>45000</v>
      </c>
      <c r="AQ9" s="25">
        <v>45000</v>
      </c>
      <c r="AR9" s="25">
        <v>45000</v>
      </c>
      <c r="AS9" s="25">
        <v>45000</v>
      </c>
      <c r="AT9" s="25">
        <v>45000</v>
      </c>
      <c r="AU9" s="25">
        <v>45000</v>
      </c>
      <c r="AV9" s="25">
        <v>45000</v>
      </c>
      <c r="AW9" s="25">
        <v>45000</v>
      </c>
      <c r="AX9" s="25">
        <v>45000</v>
      </c>
      <c r="AY9" s="25">
        <v>45000</v>
      </c>
      <c r="AZ9" s="25">
        <v>45000</v>
      </c>
      <c r="BA9" s="25">
        <v>45000</v>
      </c>
      <c r="BB9" s="25">
        <v>45000</v>
      </c>
      <c r="BC9" s="25">
        <v>45000</v>
      </c>
      <c r="BD9" s="25">
        <v>45000</v>
      </c>
      <c r="BE9" s="25">
        <v>45000</v>
      </c>
      <c r="BF9" s="25">
        <v>45000</v>
      </c>
      <c r="BG9" s="25">
        <v>45000</v>
      </c>
      <c r="BH9" s="25">
        <v>45000</v>
      </c>
      <c r="BI9" s="25">
        <v>45000</v>
      </c>
      <c r="BJ9" s="25">
        <v>45000</v>
      </c>
      <c r="BK9" s="25">
        <v>45000</v>
      </c>
      <c r="BL9" s="25">
        <v>45000</v>
      </c>
      <c r="BM9" s="25">
        <v>45000</v>
      </c>
      <c r="BN9" s="25">
        <v>45000</v>
      </c>
    </row>
    <row r="10" spans="1:66" s="25" customFormat="1" x14ac:dyDescent="0.35">
      <c r="A10" s="25">
        <v>39</v>
      </c>
      <c r="B10" s="25" t="s">
        <v>466</v>
      </c>
      <c r="C10" s="25">
        <v>6646</v>
      </c>
      <c r="D10" s="25" t="s">
        <v>194</v>
      </c>
      <c r="E10" s="40">
        <v>5110</v>
      </c>
      <c r="F10" s="25" t="s">
        <v>45</v>
      </c>
      <c r="G10" s="25" t="s">
        <v>92</v>
      </c>
      <c r="R10" s="264"/>
      <c r="AK10" s="25">
        <v>6730</v>
      </c>
      <c r="AL10" s="25">
        <v>6692.3</v>
      </c>
      <c r="AM10" s="25">
        <v>6654.6</v>
      </c>
      <c r="AN10" s="25">
        <v>6616.9</v>
      </c>
      <c r="AO10" s="25">
        <v>6579.2</v>
      </c>
      <c r="AP10" s="25">
        <v>6541.5</v>
      </c>
      <c r="AQ10" s="25">
        <v>6503.8</v>
      </c>
      <c r="AR10" s="25">
        <v>6466.1</v>
      </c>
      <c r="AS10" s="25">
        <v>6428.4</v>
      </c>
      <c r="AT10" s="25">
        <v>6390.7</v>
      </c>
      <c r="AU10" s="25">
        <v>6353</v>
      </c>
      <c r="AV10" s="25">
        <v>6270.7</v>
      </c>
      <c r="AW10" s="25">
        <v>6188.4</v>
      </c>
      <c r="AX10" s="25">
        <v>6106.1</v>
      </c>
      <c r="AY10" s="25">
        <v>6023.8</v>
      </c>
      <c r="AZ10" s="25">
        <v>5941.5</v>
      </c>
      <c r="BA10" s="25">
        <v>5859.2</v>
      </c>
      <c r="BB10" s="25">
        <v>5776.9</v>
      </c>
      <c r="BC10" s="25">
        <v>5694.6</v>
      </c>
      <c r="BD10" s="25">
        <v>5612.3</v>
      </c>
      <c r="BE10" s="25">
        <v>5530</v>
      </c>
      <c r="BF10" s="25">
        <v>5402</v>
      </c>
      <c r="BG10" s="25">
        <v>5274</v>
      </c>
      <c r="BH10" s="25">
        <v>5146</v>
      </c>
      <c r="BI10" s="25">
        <v>5018</v>
      </c>
      <c r="BJ10" s="25">
        <v>4890</v>
      </c>
      <c r="BK10" s="25">
        <v>4769</v>
      </c>
      <c r="BL10" s="25">
        <v>4651</v>
      </c>
      <c r="BM10" s="25">
        <v>4535</v>
      </c>
      <c r="BN10" s="25">
        <v>4422</v>
      </c>
    </row>
    <row r="11" spans="1:66" s="25" customFormat="1" x14ac:dyDescent="0.35">
      <c r="A11" s="25">
        <v>39</v>
      </c>
      <c r="B11" s="25" t="s">
        <v>466</v>
      </c>
      <c r="C11" s="25">
        <v>6646</v>
      </c>
      <c r="D11" s="25" t="s">
        <v>194</v>
      </c>
      <c r="E11" s="40">
        <v>72151</v>
      </c>
      <c r="F11" s="25" t="s">
        <v>373</v>
      </c>
      <c r="G11" s="25" t="s">
        <v>374</v>
      </c>
      <c r="R11" s="264"/>
      <c r="AK11" s="25">
        <v>370.15</v>
      </c>
      <c r="AL11" s="25">
        <v>368.07010000000002</v>
      </c>
      <c r="AM11" s="25">
        <v>365.99029999999999</v>
      </c>
      <c r="AN11" s="25">
        <v>363.91039999999998</v>
      </c>
      <c r="AO11" s="25">
        <v>361.8306</v>
      </c>
      <c r="AP11" s="25">
        <v>359.75069999999999</v>
      </c>
      <c r="AQ11" s="25">
        <v>357.67090000000002</v>
      </c>
      <c r="AR11" s="25">
        <v>355.59100000000001</v>
      </c>
      <c r="AS11" s="25">
        <v>353.51119999999997</v>
      </c>
      <c r="AT11" s="25">
        <v>351.43130000000002</v>
      </c>
      <c r="AU11" s="25">
        <v>349.35149999999999</v>
      </c>
      <c r="AV11" s="25">
        <v>344.80369999999999</v>
      </c>
      <c r="AW11" s="25">
        <v>340.2559</v>
      </c>
      <c r="AX11" s="25">
        <v>335.7081</v>
      </c>
      <c r="AY11" s="25">
        <v>331.16030000000001</v>
      </c>
      <c r="AZ11" s="25">
        <v>326.61250000000001</v>
      </c>
      <c r="BA11" s="25">
        <v>322.06470000000002</v>
      </c>
      <c r="BB11" s="25">
        <v>317.51690000000002</v>
      </c>
      <c r="BC11" s="25">
        <v>312.96910000000003</v>
      </c>
      <c r="BD11" s="25">
        <v>308.42129999999997</v>
      </c>
      <c r="BE11" s="25">
        <v>303.87349999999998</v>
      </c>
      <c r="BF11" s="25">
        <v>296.81060000000002</v>
      </c>
      <c r="BG11" s="25">
        <v>289.74759999999998</v>
      </c>
      <c r="BH11" s="25">
        <v>282.68470000000002</v>
      </c>
      <c r="BI11" s="25">
        <v>275.62169999999998</v>
      </c>
      <c r="BJ11" s="25">
        <v>268.55880000000002</v>
      </c>
      <c r="BK11" s="25">
        <v>261.86579999999998</v>
      </c>
      <c r="BL11" s="25">
        <v>255.38640000000001</v>
      </c>
      <c r="BM11" s="25">
        <v>249.01689999999999</v>
      </c>
      <c r="BN11" s="25">
        <v>242.76779999999999</v>
      </c>
    </row>
    <row r="12" spans="1:66" s="25" customFormat="1" x14ac:dyDescent="0.35">
      <c r="A12" s="25">
        <v>39</v>
      </c>
      <c r="B12" s="25" t="s">
        <v>466</v>
      </c>
      <c r="C12" s="25">
        <v>6717</v>
      </c>
      <c r="D12" s="25" t="s">
        <v>195</v>
      </c>
      <c r="E12" s="40">
        <v>5110</v>
      </c>
      <c r="F12" s="25" t="s">
        <v>45</v>
      </c>
      <c r="G12" s="25" t="s">
        <v>92</v>
      </c>
      <c r="R12" s="264"/>
      <c r="AK12" s="25">
        <v>6719.2</v>
      </c>
      <c r="AL12" s="25">
        <v>6681.2</v>
      </c>
      <c r="AM12" s="25">
        <v>6643.2</v>
      </c>
      <c r="AN12" s="25">
        <v>6605.2</v>
      </c>
      <c r="AO12" s="25">
        <v>6567.2</v>
      </c>
      <c r="AP12" s="25">
        <v>6529.2</v>
      </c>
      <c r="AQ12" s="25">
        <v>6491.2</v>
      </c>
      <c r="AR12" s="25">
        <v>6453.2</v>
      </c>
      <c r="AS12" s="25">
        <v>6415.2</v>
      </c>
      <c r="AT12" s="25">
        <v>6377.2</v>
      </c>
      <c r="AU12" s="25">
        <v>6339.2</v>
      </c>
      <c r="AV12" s="25">
        <v>6256.51</v>
      </c>
      <c r="AW12" s="25">
        <v>6173.82</v>
      </c>
      <c r="AX12" s="25">
        <v>6091.13</v>
      </c>
      <c r="AY12" s="25">
        <v>6008.44</v>
      </c>
      <c r="AZ12" s="25">
        <v>5925.75</v>
      </c>
      <c r="BA12" s="25">
        <v>5843.06</v>
      </c>
      <c r="BB12" s="25">
        <v>5760.37</v>
      </c>
      <c r="BC12" s="25">
        <v>5677.68</v>
      </c>
      <c r="BD12" s="25">
        <v>5594.99</v>
      </c>
      <c r="BE12" s="25">
        <v>5512.3</v>
      </c>
      <c r="BF12" s="25">
        <v>5384.18</v>
      </c>
      <c r="BG12" s="25">
        <v>5256.06</v>
      </c>
      <c r="BH12" s="25">
        <v>5127.9399999999996</v>
      </c>
      <c r="BI12" s="25">
        <v>4999.82</v>
      </c>
      <c r="BJ12" s="25">
        <v>4871.7</v>
      </c>
      <c r="BK12" s="25">
        <v>4750.3999999999996</v>
      </c>
      <c r="BL12" s="25">
        <v>4632.1000000000004</v>
      </c>
      <c r="BM12" s="25">
        <v>4515.8</v>
      </c>
      <c r="BN12" s="25">
        <v>4402.5</v>
      </c>
    </row>
    <row r="13" spans="1:66" s="25" customFormat="1" x14ac:dyDescent="0.35">
      <c r="A13" s="25">
        <v>39</v>
      </c>
      <c r="B13" s="25" t="s">
        <v>466</v>
      </c>
      <c r="C13" s="25">
        <v>6716</v>
      </c>
      <c r="D13" s="25" t="s">
        <v>196</v>
      </c>
      <c r="E13" s="40">
        <v>5110</v>
      </c>
      <c r="F13" s="25" t="s">
        <v>45</v>
      </c>
      <c r="G13" s="25" t="s">
        <v>92</v>
      </c>
      <c r="R13" s="264"/>
      <c r="AK13" s="25">
        <v>10.8</v>
      </c>
      <c r="AL13" s="25">
        <v>11.1</v>
      </c>
      <c r="AM13" s="25">
        <v>11.4</v>
      </c>
      <c r="AN13" s="25">
        <v>11.7</v>
      </c>
      <c r="AO13" s="25">
        <v>12</v>
      </c>
      <c r="AP13" s="25">
        <v>12.3</v>
      </c>
      <c r="AQ13" s="25">
        <v>12.6</v>
      </c>
      <c r="AR13" s="25">
        <v>12.9</v>
      </c>
      <c r="AS13" s="25">
        <v>13.2</v>
      </c>
      <c r="AT13" s="25">
        <v>13.5</v>
      </c>
      <c r="AU13" s="25">
        <v>13.8</v>
      </c>
      <c r="AV13" s="25">
        <v>14.19</v>
      </c>
      <c r="AW13" s="25">
        <v>14.58</v>
      </c>
      <c r="AX13" s="25">
        <v>14.97</v>
      </c>
      <c r="AY13" s="25">
        <v>15.36</v>
      </c>
      <c r="AZ13" s="25">
        <v>15.75</v>
      </c>
      <c r="BA13" s="25">
        <v>16.14</v>
      </c>
      <c r="BB13" s="25">
        <v>16.53</v>
      </c>
      <c r="BC13" s="25">
        <v>16.920000000000002</v>
      </c>
      <c r="BD13" s="25">
        <v>17.309999999999999</v>
      </c>
      <c r="BE13" s="25">
        <v>17.7</v>
      </c>
      <c r="BF13" s="25">
        <v>17.82</v>
      </c>
      <c r="BG13" s="25">
        <v>17.940000000000001</v>
      </c>
      <c r="BH13" s="25">
        <v>18.059999999999999</v>
      </c>
      <c r="BI13" s="25">
        <v>18.18</v>
      </c>
      <c r="BJ13" s="25">
        <v>18.3</v>
      </c>
      <c r="BK13" s="25">
        <v>18.600000000000001</v>
      </c>
      <c r="BL13" s="25">
        <v>18.899999999999999</v>
      </c>
      <c r="BM13" s="25">
        <v>19.2</v>
      </c>
      <c r="BN13" s="25">
        <v>19.5</v>
      </c>
    </row>
    <row r="14" spans="1:66" s="25" customFormat="1" x14ac:dyDescent="0.35">
      <c r="A14" s="25">
        <v>39</v>
      </c>
      <c r="B14" s="25" t="s">
        <v>466</v>
      </c>
      <c r="C14" s="25">
        <v>6670</v>
      </c>
      <c r="D14" s="25" t="s">
        <v>197</v>
      </c>
      <c r="E14" s="40">
        <v>5110</v>
      </c>
      <c r="F14" s="25" t="s">
        <v>45</v>
      </c>
      <c r="G14" s="25" t="s">
        <v>92</v>
      </c>
      <c r="R14" s="264"/>
      <c r="AK14" s="25">
        <v>70890</v>
      </c>
      <c r="AL14" s="25">
        <v>70877.7</v>
      </c>
      <c r="AM14" s="25">
        <v>70895.399999999994</v>
      </c>
      <c r="AN14" s="25">
        <v>70903.100000000006</v>
      </c>
      <c r="AO14" s="25">
        <v>70920.800000000003</v>
      </c>
      <c r="AP14" s="25">
        <v>70928.5</v>
      </c>
      <c r="AQ14" s="25">
        <v>70986.2</v>
      </c>
      <c r="AR14" s="25">
        <v>70823.899999999994</v>
      </c>
      <c r="AS14" s="25">
        <v>70861.600000000006</v>
      </c>
      <c r="AT14" s="25">
        <v>70899.3</v>
      </c>
      <c r="AU14" s="25">
        <v>70937</v>
      </c>
      <c r="AV14" s="25">
        <v>70719.3</v>
      </c>
      <c r="AW14" s="25">
        <v>71001.600000000006</v>
      </c>
      <c r="AX14" s="25">
        <v>70983.899999999994</v>
      </c>
      <c r="AY14" s="25">
        <v>71066.2</v>
      </c>
      <c r="AZ14" s="25">
        <v>71048.5</v>
      </c>
      <c r="BA14" s="25">
        <v>71130.8</v>
      </c>
      <c r="BB14" s="25">
        <v>71212.100000000006</v>
      </c>
      <c r="BC14" s="25">
        <v>71294.399999999994</v>
      </c>
      <c r="BD14" s="25">
        <v>71272.7</v>
      </c>
      <c r="BE14" s="25">
        <v>71155</v>
      </c>
      <c r="BF14" s="25">
        <v>71183</v>
      </c>
      <c r="BG14" s="25">
        <v>70961</v>
      </c>
      <c r="BH14" s="25">
        <v>70738</v>
      </c>
      <c r="BI14" s="25">
        <v>70666</v>
      </c>
      <c r="BJ14" s="25">
        <v>70793</v>
      </c>
      <c r="BK14" s="25">
        <v>70913</v>
      </c>
      <c r="BL14" s="25">
        <v>71031</v>
      </c>
      <c r="BM14" s="25">
        <v>71147</v>
      </c>
      <c r="BN14" s="25">
        <v>71260</v>
      </c>
    </row>
    <row r="15" spans="1:66" s="25" customFormat="1" x14ac:dyDescent="0.35">
      <c r="A15" s="25">
        <v>39</v>
      </c>
      <c r="B15" s="25" t="s">
        <v>466</v>
      </c>
      <c r="C15" s="25">
        <v>6680</v>
      </c>
      <c r="D15" s="25" t="s">
        <v>198</v>
      </c>
      <c r="E15" s="40">
        <v>5110</v>
      </c>
      <c r="F15" s="25" t="s">
        <v>45</v>
      </c>
      <c r="G15" s="25" t="s">
        <v>92</v>
      </c>
      <c r="H15" s="25">
        <v>2400</v>
      </c>
      <c r="I15" s="25">
        <v>2400</v>
      </c>
      <c r="J15" s="25">
        <v>2400</v>
      </c>
      <c r="K15" s="25">
        <v>2400</v>
      </c>
      <c r="L15" s="25">
        <v>2400</v>
      </c>
      <c r="M15" s="25">
        <v>2400</v>
      </c>
      <c r="N15" s="25">
        <v>2400</v>
      </c>
      <c r="O15" s="25">
        <v>2400</v>
      </c>
      <c r="P15" s="25">
        <v>2400</v>
      </c>
      <c r="Q15" s="25">
        <v>2400</v>
      </c>
      <c r="R15" s="264">
        <v>2400</v>
      </c>
      <c r="S15" s="25">
        <v>2400</v>
      </c>
      <c r="T15" s="25">
        <v>2400</v>
      </c>
      <c r="U15" s="25">
        <v>2440</v>
      </c>
      <c r="V15" s="25">
        <v>2480</v>
      </c>
      <c r="W15" s="25">
        <v>2480</v>
      </c>
      <c r="X15" s="25">
        <v>2480</v>
      </c>
      <c r="Y15" s="25">
        <v>2480</v>
      </c>
      <c r="Z15" s="25">
        <v>2480</v>
      </c>
      <c r="AA15" s="25">
        <v>2480</v>
      </c>
      <c r="AB15" s="25">
        <v>2480</v>
      </c>
      <c r="AC15" s="25">
        <v>2480</v>
      </c>
      <c r="AD15" s="25">
        <v>2480</v>
      </c>
      <c r="AE15" s="25">
        <v>2480</v>
      </c>
      <c r="AF15" s="25">
        <v>2480</v>
      </c>
      <c r="AG15" s="25">
        <v>2480</v>
      </c>
      <c r="AH15" s="25">
        <v>2480</v>
      </c>
      <c r="AI15" s="25">
        <v>2480</v>
      </c>
      <c r="AJ15" s="25">
        <v>2480</v>
      </c>
      <c r="AK15" s="25">
        <v>2480</v>
      </c>
      <c r="AL15" s="25">
        <v>2480</v>
      </c>
      <c r="AM15" s="25">
        <v>2480</v>
      </c>
      <c r="AN15" s="25">
        <v>2480</v>
      </c>
      <c r="AO15" s="25">
        <v>2480</v>
      </c>
      <c r="AP15" s="25">
        <v>2480</v>
      </c>
      <c r="AQ15" s="25">
        <v>2480</v>
      </c>
      <c r="AR15" s="25">
        <v>2480</v>
      </c>
      <c r="AS15" s="25">
        <v>2480</v>
      </c>
      <c r="AT15" s="25">
        <v>2480</v>
      </c>
      <c r="AU15" s="25">
        <v>2480</v>
      </c>
      <c r="AV15" s="25">
        <v>2480</v>
      </c>
      <c r="AW15" s="25">
        <v>2480</v>
      </c>
      <c r="AX15" s="25">
        <v>2480</v>
      </c>
      <c r="AY15" s="25">
        <v>2480</v>
      </c>
      <c r="AZ15" s="25">
        <v>2480</v>
      </c>
      <c r="BA15" s="25">
        <v>2480</v>
      </c>
      <c r="BB15" s="25">
        <v>2480</v>
      </c>
      <c r="BC15" s="25">
        <v>2480</v>
      </c>
      <c r="BD15" s="25">
        <v>2480</v>
      </c>
      <c r="BE15" s="25">
        <v>2480</v>
      </c>
      <c r="BF15" s="25">
        <v>2480</v>
      </c>
      <c r="BG15" s="25">
        <v>2480</v>
      </c>
      <c r="BH15" s="25">
        <v>2480</v>
      </c>
      <c r="BI15" s="25">
        <v>2480</v>
      </c>
      <c r="BJ15" s="25">
        <v>2480</v>
      </c>
      <c r="BK15" s="25">
        <v>2480</v>
      </c>
      <c r="BL15" s="25">
        <v>2480</v>
      </c>
      <c r="BM15" s="25">
        <v>2480</v>
      </c>
      <c r="BN15" s="25">
        <v>2480</v>
      </c>
    </row>
    <row r="16" spans="1:66" s="25" customFormat="1" x14ac:dyDescent="0.35">
      <c r="A16" s="25">
        <v>39</v>
      </c>
      <c r="B16" s="25" t="s">
        <v>466</v>
      </c>
      <c r="C16" s="25">
        <v>6690</v>
      </c>
      <c r="D16" s="25" t="s">
        <v>199</v>
      </c>
      <c r="E16" s="40">
        <v>5110</v>
      </c>
      <c r="F16" s="25" t="s">
        <v>45</v>
      </c>
      <c r="G16" s="25" t="s">
        <v>92</v>
      </c>
      <c r="H16" s="25">
        <v>7</v>
      </c>
      <c r="I16" s="25">
        <v>7</v>
      </c>
      <c r="J16" s="25">
        <v>7</v>
      </c>
      <c r="K16" s="25">
        <v>7</v>
      </c>
      <c r="L16" s="25">
        <v>7</v>
      </c>
      <c r="M16" s="25">
        <v>8</v>
      </c>
      <c r="N16" s="25">
        <v>8</v>
      </c>
      <c r="O16" s="25">
        <v>8</v>
      </c>
      <c r="P16" s="25">
        <v>8</v>
      </c>
      <c r="Q16" s="25">
        <v>8</v>
      </c>
      <c r="R16" s="264">
        <v>9</v>
      </c>
      <c r="S16" s="25">
        <v>9</v>
      </c>
      <c r="T16" s="25">
        <v>9</v>
      </c>
      <c r="U16" s="25">
        <v>10</v>
      </c>
      <c r="V16" s="25">
        <v>10</v>
      </c>
      <c r="W16" s="25">
        <v>10</v>
      </c>
      <c r="X16" s="25">
        <v>10</v>
      </c>
      <c r="Y16" s="25">
        <v>12</v>
      </c>
      <c r="Z16" s="25">
        <v>12</v>
      </c>
      <c r="AA16" s="25">
        <v>12</v>
      </c>
      <c r="AB16" s="25">
        <v>14</v>
      </c>
      <c r="AC16" s="25">
        <v>14</v>
      </c>
      <c r="AD16" s="25">
        <v>14</v>
      </c>
      <c r="AE16" s="25">
        <v>14</v>
      </c>
      <c r="AF16" s="25">
        <v>14</v>
      </c>
      <c r="AG16" s="25">
        <v>14</v>
      </c>
      <c r="AH16" s="25">
        <v>14</v>
      </c>
      <c r="AI16" s="25">
        <v>14</v>
      </c>
      <c r="AJ16" s="25">
        <v>16</v>
      </c>
      <c r="AK16" s="25">
        <v>16</v>
      </c>
      <c r="AL16" s="25">
        <v>16</v>
      </c>
      <c r="AM16" s="25">
        <v>18.7</v>
      </c>
      <c r="AN16" s="25">
        <v>18.7</v>
      </c>
      <c r="AO16" s="25">
        <v>19</v>
      </c>
      <c r="AP16" s="25">
        <v>20</v>
      </c>
      <c r="AQ16" s="25">
        <v>20</v>
      </c>
      <c r="AR16" s="25">
        <v>20</v>
      </c>
      <c r="AS16" s="25">
        <v>22</v>
      </c>
      <c r="AT16" s="25">
        <v>24</v>
      </c>
      <c r="AU16" s="25">
        <v>26</v>
      </c>
      <c r="AV16" s="25">
        <v>28</v>
      </c>
      <c r="AW16" s="25">
        <v>30.3</v>
      </c>
      <c r="AX16" s="25">
        <v>30.3</v>
      </c>
      <c r="AY16" s="25">
        <v>30.3</v>
      </c>
      <c r="AZ16" s="25">
        <v>30.3</v>
      </c>
      <c r="BA16" s="25">
        <v>30.3</v>
      </c>
      <c r="BB16" s="25">
        <v>30.3</v>
      </c>
      <c r="BC16" s="25">
        <v>30.3</v>
      </c>
      <c r="BD16" s="25">
        <v>30.3</v>
      </c>
      <c r="BE16" s="25">
        <v>30.3</v>
      </c>
      <c r="BF16" s="25">
        <v>30.3</v>
      </c>
      <c r="BG16" s="25">
        <v>30.3</v>
      </c>
      <c r="BH16" s="25">
        <v>30.3</v>
      </c>
      <c r="BI16" s="25">
        <v>30.3</v>
      </c>
      <c r="BJ16" s="25">
        <v>30.3</v>
      </c>
      <c r="BK16" s="25">
        <v>30.3</v>
      </c>
      <c r="BL16" s="25">
        <v>30.3</v>
      </c>
      <c r="BM16" s="25">
        <v>30.3</v>
      </c>
      <c r="BN16" s="25">
        <v>30.3</v>
      </c>
    </row>
    <row r="17" spans="1:64" s="25" customFormat="1" x14ac:dyDescent="0.35">
      <c r="A17" s="25">
        <v>39</v>
      </c>
      <c r="B17" s="25" t="s">
        <v>466</v>
      </c>
      <c r="C17" s="25">
        <v>6714</v>
      </c>
      <c r="D17" s="25" t="s">
        <v>200</v>
      </c>
      <c r="E17" s="40">
        <v>5110</v>
      </c>
      <c r="F17" s="25" t="s">
        <v>45</v>
      </c>
      <c r="G17" s="25" t="s">
        <v>92</v>
      </c>
      <c r="R17" s="264"/>
      <c r="AK17" s="25">
        <v>0</v>
      </c>
      <c r="AL17" s="25">
        <v>0</v>
      </c>
      <c r="AM17" s="25">
        <v>0</v>
      </c>
      <c r="AN17" s="25">
        <v>0</v>
      </c>
      <c r="AO17" s="25">
        <v>0</v>
      </c>
      <c r="AP17" s="25">
        <v>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0</v>
      </c>
      <c r="BI17" s="25">
        <v>0</v>
      </c>
      <c r="BJ17" s="25">
        <v>0</v>
      </c>
      <c r="BK17" s="25">
        <v>0</v>
      </c>
      <c r="BL17" s="25">
        <v>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6D47F-539E-447C-9D14-79C6FB836BB7}">
  <sheetPr>
    <tabColor theme="7" tint="0.79998168889431442"/>
  </sheetPr>
  <dimension ref="A1:BI53379"/>
  <sheetViews>
    <sheetView workbookViewId="0">
      <pane xSplit="1" ySplit="17" topLeftCell="B449" activePane="bottomRight" state="frozen"/>
      <selection pane="topRight" activeCell="B1" sqref="B1"/>
      <selection pane="bottomLeft" activeCell="A17" sqref="A17"/>
      <selection pane="bottomRight" activeCell="A461" sqref="A461"/>
    </sheetView>
  </sheetViews>
  <sheetFormatPr defaultRowHeight="14.5" x14ac:dyDescent="0.35"/>
  <cols>
    <col min="1" max="1" width="66.81640625" style="73" customWidth="1"/>
    <col min="2" max="27" width="17.6328125" style="52" customWidth="1"/>
    <col min="28" max="28" width="17.6328125" style="18" customWidth="1"/>
    <col min="29" max="31" width="17.6328125" style="52" customWidth="1"/>
    <col min="32" max="32" width="17.6328125" style="18" customWidth="1"/>
    <col min="33" max="50" width="17.6328125" style="52" customWidth="1"/>
    <col min="51" max="16384" width="8.7265625" style="52"/>
  </cols>
  <sheetData>
    <row r="1" spans="1:49" ht="18.5" x14ac:dyDescent="0.45">
      <c r="A1" s="85" t="s">
        <v>465</v>
      </c>
      <c r="B1" s="18"/>
      <c r="C1" s="18"/>
      <c r="AB1" s="52"/>
      <c r="AF1" s="52"/>
    </row>
    <row r="2" spans="1:49" ht="18" x14ac:dyDescent="0.35">
      <c r="A2" s="74" t="s">
        <v>459</v>
      </c>
      <c r="W2" s="17"/>
    </row>
    <row r="3" spans="1:49" x14ac:dyDescent="0.35">
      <c r="W3" s="17"/>
    </row>
    <row r="4" spans="1:49" ht="18" x14ac:dyDescent="0.35">
      <c r="A4" s="74" t="s">
        <v>460</v>
      </c>
      <c r="W4" s="17"/>
    </row>
    <row r="5" spans="1:49" x14ac:dyDescent="0.35">
      <c r="W5" s="17"/>
    </row>
    <row r="6" spans="1:49" ht="18" x14ac:dyDescent="0.35">
      <c r="A6" s="74" t="s">
        <v>79</v>
      </c>
      <c r="W6" s="17"/>
    </row>
    <row r="7" spans="1:49" x14ac:dyDescent="0.35">
      <c r="W7" s="17"/>
    </row>
    <row r="8" spans="1:49" ht="18" x14ac:dyDescent="0.35">
      <c r="A8" s="74" t="s">
        <v>461</v>
      </c>
      <c r="W8" s="17"/>
    </row>
    <row r="9" spans="1:49" x14ac:dyDescent="0.35">
      <c r="W9" s="17"/>
    </row>
    <row r="10" spans="1:49" ht="18" x14ac:dyDescent="0.35">
      <c r="A10" s="74" t="s">
        <v>462</v>
      </c>
      <c r="W10" s="17"/>
    </row>
    <row r="11" spans="1:49" x14ac:dyDescent="0.35">
      <c r="W11" s="17"/>
    </row>
    <row r="12" spans="1:49" ht="18" x14ac:dyDescent="0.35">
      <c r="A12" s="74" t="s">
        <v>463</v>
      </c>
      <c r="W12" s="17"/>
    </row>
    <row r="13" spans="1:49" x14ac:dyDescent="0.35">
      <c r="W13" s="17"/>
    </row>
    <row r="14" spans="1:49" ht="18" x14ac:dyDescent="0.35">
      <c r="A14" s="74" t="s">
        <v>464</v>
      </c>
      <c r="W14" s="17"/>
    </row>
    <row r="15" spans="1:49" x14ac:dyDescent="0.35">
      <c r="B15" s="18"/>
      <c r="C15" s="18"/>
      <c r="AB15" s="52"/>
      <c r="AF15" s="52"/>
    </row>
    <row r="16" spans="1:49" s="53" customFormat="1" x14ac:dyDescent="0.35">
      <c r="B16" s="53">
        <v>1971</v>
      </c>
      <c r="C16" s="53">
        <f>B16+1</f>
        <v>1972</v>
      </c>
      <c r="D16" s="53">
        <f t="shared" ref="D16:U16" si="0">C16+1</f>
        <v>1973</v>
      </c>
      <c r="E16" s="53">
        <f t="shared" si="0"/>
        <v>1974</v>
      </c>
      <c r="F16" s="53">
        <f t="shared" si="0"/>
        <v>1975</v>
      </c>
      <c r="G16" s="53">
        <f t="shared" si="0"/>
        <v>1976</v>
      </c>
      <c r="H16" s="53">
        <f t="shared" si="0"/>
        <v>1977</v>
      </c>
      <c r="I16" s="53">
        <f t="shared" si="0"/>
        <v>1978</v>
      </c>
      <c r="J16" s="53">
        <f t="shared" si="0"/>
        <v>1979</v>
      </c>
      <c r="K16" s="53">
        <f t="shared" si="0"/>
        <v>1980</v>
      </c>
      <c r="L16" s="53">
        <f t="shared" si="0"/>
        <v>1981</v>
      </c>
      <c r="M16" s="53">
        <f t="shared" si="0"/>
        <v>1982</v>
      </c>
      <c r="N16" s="53">
        <f t="shared" si="0"/>
        <v>1983</v>
      </c>
      <c r="O16" s="53">
        <f t="shared" si="0"/>
        <v>1984</v>
      </c>
      <c r="P16" s="53">
        <f t="shared" si="0"/>
        <v>1985</v>
      </c>
      <c r="Q16" s="53">
        <f t="shared" si="0"/>
        <v>1986</v>
      </c>
      <c r="R16" s="53">
        <f t="shared" si="0"/>
        <v>1987</v>
      </c>
      <c r="S16" s="53">
        <f t="shared" si="0"/>
        <v>1988</v>
      </c>
      <c r="T16" s="53">
        <f t="shared" si="0"/>
        <v>1989</v>
      </c>
      <c r="U16" s="53">
        <f t="shared" si="0"/>
        <v>1990</v>
      </c>
      <c r="V16" s="53">
        <v>1991</v>
      </c>
      <c r="W16" s="53">
        <v>1992</v>
      </c>
      <c r="X16" s="53">
        <v>1993</v>
      </c>
      <c r="Y16" s="53">
        <v>1994</v>
      </c>
      <c r="Z16" s="53">
        <v>1995</v>
      </c>
      <c r="AA16" s="53">
        <v>1996</v>
      </c>
      <c r="AB16" s="53">
        <v>1997</v>
      </c>
      <c r="AC16" s="53">
        <v>1998</v>
      </c>
      <c r="AD16" s="53">
        <v>1999</v>
      </c>
      <c r="AE16" s="53">
        <v>2000</v>
      </c>
      <c r="AF16" s="53">
        <v>2001</v>
      </c>
      <c r="AG16" s="53">
        <v>2002</v>
      </c>
      <c r="AH16" s="53">
        <v>2003</v>
      </c>
      <c r="AI16" s="53">
        <v>2004</v>
      </c>
      <c r="AJ16" s="53">
        <v>2005</v>
      </c>
      <c r="AK16" s="53">
        <v>2006</v>
      </c>
      <c r="AL16" s="53">
        <v>2007</v>
      </c>
      <c r="AM16" s="53">
        <v>2008</v>
      </c>
      <c r="AN16" s="53">
        <v>2009</v>
      </c>
      <c r="AO16" s="53">
        <v>2010</v>
      </c>
      <c r="AP16" s="53">
        <f t="shared" ref="AP16:AW16" si="1">AO16+1</f>
        <v>2011</v>
      </c>
      <c r="AQ16" s="53">
        <f t="shared" si="1"/>
        <v>2012</v>
      </c>
      <c r="AR16" s="53">
        <f t="shared" si="1"/>
        <v>2013</v>
      </c>
      <c r="AS16" s="53">
        <f t="shared" si="1"/>
        <v>2014</v>
      </c>
      <c r="AT16" s="53">
        <f t="shared" si="1"/>
        <v>2015</v>
      </c>
      <c r="AU16" s="53">
        <f t="shared" si="1"/>
        <v>2016</v>
      </c>
      <c r="AV16" s="53">
        <f t="shared" si="1"/>
        <v>2017</v>
      </c>
      <c r="AW16" s="53">
        <f t="shared" si="1"/>
        <v>2018</v>
      </c>
    </row>
    <row r="17" spans="2:49" s="39" customFormat="1" x14ac:dyDescent="0.35">
      <c r="B17" s="78" t="s">
        <v>135</v>
      </c>
      <c r="C17" s="78" t="s">
        <v>135</v>
      </c>
      <c r="D17" s="78" t="s">
        <v>135</v>
      </c>
      <c r="E17" s="78" t="s">
        <v>135</v>
      </c>
      <c r="F17" s="78" t="s">
        <v>135</v>
      </c>
      <c r="G17" s="78" t="s">
        <v>135</v>
      </c>
      <c r="H17" s="78" t="s">
        <v>135</v>
      </c>
      <c r="I17" s="78" t="s">
        <v>135</v>
      </c>
      <c r="J17" s="78" t="s">
        <v>135</v>
      </c>
      <c r="K17" s="78" t="s">
        <v>135</v>
      </c>
      <c r="L17" s="78" t="s">
        <v>135</v>
      </c>
      <c r="M17" s="78" t="s">
        <v>135</v>
      </c>
      <c r="N17" s="78" t="s">
        <v>135</v>
      </c>
      <c r="O17" s="78" t="s">
        <v>135</v>
      </c>
      <c r="P17" s="78" t="s">
        <v>135</v>
      </c>
      <c r="Q17" s="78" t="s">
        <v>135</v>
      </c>
      <c r="R17" s="78" t="s">
        <v>135</v>
      </c>
      <c r="S17" s="78" t="s">
        <v>135</v>
      </c>
      <c r="T17" s="78" t="s">
        <v>135</v>
      </c>
      <c r="U17" s="78" t="s">
        <v>135</v>
      </c>
      <c r="V17" s="78" t="s">
        <v>135</v>
      </c>
      <c r="W17" s="78" t="s">
        <v>135</v>
      </c>
      <c r="X17" s="78" t="s">
        <v>135</v>
      </c>
      <c r="Y17" s="78" t="s">
        <v>135</v>
      </c>
      <c r="Z17" s="78" t="s">
        <v>135</v>
      </c>
      <c r="AA17" s="78" t="s">
        <v>135</v>
      </c>
      <c r="AB17" s="78" t="s">
        <v>135</v>
      </c>
      <c r="AC17" s="78" t="s">
        <v>135</v>
      </c>
      <c r="AD17" s="78" t="s">
        <v>135</v>
      </c>
      <c r="AE17" s="78" t="s">
        <v>135</v>
      </c>
      <c r="AF17" s="78" t="s">
        <v>135</v>
      </c>
      <c r="AG17" s="78" t="s">
        <v>135</v>
      </c>
      <c r="AH17" s="78" t="s">
        <v>135</v>
      </c>
      <c r="AI17" s="78" t="s">
        <v>135</v>
      </c>
      <c r="AJ17" s="78" t="s">
        <v>135</v>
      </c>
      <c r="AK17" s="78" t="s">
        <v>135</v>
      </c>
      <c r="AL17" s="78" t="s">
        <v>135</v>
      </c>
      <c r="AM17" s="78" t="s">
        <v>135</v>
      </c>
      <c r="AN17" s="78" t="s">
        <v>135</v>
      </c>
      <c r="AO17" s="78" t="s">
        <v>135</v>
      </c>
      <c r="AP17" s="78" t="s">
        <v>135</v>
      </c>
      <c r="AQ17" s="78" t="s">
        <v>135</v>
      </c>
      <c r="AR17" s="78" t="s">
        <v>135</v>
      </c>
      <c r="AS17" s="78" t="s">
        <v>135</v>
      </c>
      <c r="AT17" s="78" t="s">
        <v>135</v>
      </c>
      <c r="AU17" s="78" t="s">
        <v>135</v>
      </c>
      <c r="AV17" s="78" t="s">
        <v>135</v>
      </c>
      <c r="AW17" s="78" t="s">
        <v>135</v>
      </c>
    </row>
    <row r="18" spans="2:49" x14ac:dyDescent="0.35"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</row>
    <row r="19" spans="2:49" x14ac:dyDescent="0.35">
      <c r="B19" s="17">
        <f>IF('cha raw lpjml output'!A4&lt;0,0,'cha raw lpjml output'!A4)</f>
        <v>0</v>
      </c>
      <c r="C19" s="17">
        <f>IF('cha raw lpjml output'!B4&lt;0,0,'cha raw lpjml output'!B4)</f>
        <v>0</v>
      </c>
      <c r="D19" s="17">
        <f>IF('cha raw lpjml output'!C4&lt;0,0,'cha raw lpjml output'!C4)</f>
        <v>1.5792399999999999E-4</v>
      </c>
      <c r="E19" s="17">
        <f>IF('cha raw lpjml output'!D4&lt;0,0,'cha raw lpjml output'!D4)</f>
        <v>0</v>
      </c>
      <c r="F19" s="17">
        <f>IF('cha raw lpjml output'!E4&lt;0,0,'cha raw lpjml output'!E4)</f>
        <v>0</v>
      </c>
      <c r="G19" s="17">
        <f>IF('cha raw lpjml output'!F4&lt;0,0,'cha raw lpjml output'!F4)</f>
        <v>0</v>
      </c>
      <c r="H19" s="17">
        <f>IF('cha raw lpjml output'!G4&lt;0,0,'cha raw lpjml output'!G4)</f>
        <v>0</v>
      </c>
      <c r="I19" s="17">
        <f>IF('cha raw lpjml output'!H4&lt;0,0,'cha raw lpjml output'!H4)</f>
        <v>0</v>
      </c>
      <c r="J19" s="17">
        <f>IF('cha raw lpjml output'!I4&lt;0,0,'cha raw lpjml output'!I4)</f>
        <v>0</v>
      </c>
      <c r="K19" s="17">
        <f>IF('cha raw lpjml output'!J4&lt;0,0,'cha raw lpjml output'!J4)</f>
        <v>0</v>
      </c>
      <c r="L19" s="17">
        <f>IF('cha raw lpjml output'!K4&lt;0,0,'cha raw lpjml output'!K4)</f>
        <v>0</v>
      </c>
      <c r="M19" s="17">
        <f>IF('cha raw lpjml output'!L4&lt;0,0,'cha raw lpjml output'!L4)</f>
        <v>0</v>
      </c>
      <c r="N19" s="17">
        <f>IF('cha raw lpjml output'!M4&lt;0,0,'cha raw lpjml output'!M4)</f>
        <v>0</v>
      </c>
      <c r="O19" s="17">
        <f>IF('cha raw lpjml output'!N4&lt;0,0,'cha raw lpjml output'!N4)</f>
        <v>0</v>
      </c>
      <c r="P19" s="17">
        <f>IF('cha raw lpjml output'!O4&lt;0,0,'cha raw lpjml output'!O4)</f>
        <v>0</v>
      </c>
      <c r="Q19" s="17">
        <f>IF('cha raw lpjml output'!P4&lt;0,0,'cha raw lpjml output'!P4)</f>
        <v>0</v>
      </c>
      <c r="R19" s="17">
        <f>IF('cha raw lpjml output'!Q4&lt;0,0,'cha raw lpjml output'!Q4)</f>
        <v>0</v>
      </c>
      <c r="S19" s="17">
        <f>IF('cha raw lpjml output'!R4&lt;0,0,'cha raw lpjml output'!R4)</f>
        <v>0</v>
      </c>
      <c r="T19" s="17">
        <f>IF('cha raw lpjml output'!S4&lt;0,0,'cha raw lpjml output'!S4)</f>
        <v>0</v>
      </c>
      <c r="U19" s="17">
        <f>IF('cha raw lpjml output'!T4&lt;0,0,'cha raw lpjml output'!T4)</f>
        <v>0</v>
      </c>
      <c r="V19" s="17">
        <f>IF('cha raw lpjml output'!U4&lt;0,0,'cha raw lpjml output'!U4)</f>
        <v>0</v>
      </c>
      <c r="W19" s="17">
        <f>IF('cha raw lpjml output'!V4&lt;0,0,'cha raw lpjml output'!V4)</f>
        <v>0</v>
      </c>
      <c r="X19" s="17">
        <f>IF('cha raw lpjml output'!W4&lt;0,0,'cha raw lpjml output'!W4)</f>
        <v>0</v>
      </c>
      <c r="Y19" s="17">
        <f>IF('cha raw lpjml output'!X4&lt;0,0,'cha raw lpjml output'!X4)</f>
        <v>0</v>
      </c>
      <c r="Z19" s="17">
        <f>IF('cha raw lpjml output'!Y4&lt;0,0,'cha raw lpjml output'!Y4)</f>
        <v>0</v>
      </c>
      <c r="AA19" s="17">
        <f>IF('cha raw lpjml output'!Z4&lt;0,0,'cha raw lpjml output'!Z4)</f>
        <v>0</v>
      </c>
      <c r="AB19" s="17">
        <f>IF('cha raw lpjml output'!AA4&lt;0,0,'cha raw lpjml output'!AA4)</f>
        <v>0</v>
      </c>
      <c r="AC19" s="17">
        <f>IF('cha raw lpjml output'!AB4&lt;0,0,'cha raw lpjml output'!AB4)</f>
        <v>0</v>
      </c>
      <c r="AD19" s="17">
        <f>IF('cha raw lpjml output'!AC4&lt;0,0,'cha raw lpjml output'!AC4)</f>
        <v>0</v>
      </c>
      <c r="AE19" s="17">
        <f>IF('cha raw lpjml output'!AD4&lt;0,0,'cha raw lpjml output'!AD4)</f>
        <v>0</v>
      </c>
      <c r="AF19" s="17">
        <f>IF('cha raw lpjml output'!AE4&lt;0,0,'cha raw lpjml output'!AE4)</f>
        <v>0</v>
      </c>
      <c r="AG19" s="17">
        <f>IF('cha raw lpjml output'!AF4&lt;0,0,'cha raw lpjml output'!AF4)</f>
        <v>0</v>
      </c>
      <c r="AH19" s="17">
        <f>IF('cha raw lpjml output'!AG4&lt;0,0,'cha raw lpjml output'!AG4)</f>
        <v>0</v>
      </c>
      <c r="AI19" s="17">
        <f>IF('cha raw lpjml output'!AH4&lt;0,0,'cha raw lpjml output'!AH4)</f>
        <v>0</v>
      </c>
      <c r="AJ19" s="17">
        <f>IF('cha raw lpjml output'!AI4&lt;0,0,'cha raw lpjml output'!AI4)</f>
        <v>0</v>
      </c>
      <c r="AK19" s="17">
        <f>IF('cha raw lpjml output'!AJ4&lt;0,0,'cha raw lpjml output'!AJ4)</f>
        <v>0</v>
      </c>
      <c r="AL19" s="17">
        <f>IF('cha raw lpjml output'!AK4&lt;0,0,'cha raw lpjml output'!AK4)</f>
        <v>0</v>
      </c>
      <c r="AM19" s="17">
        <f>IF('cha raw lpjml output'!AL4&lt;0,0,'cha raw lpjml output'!AL4)</f>
        <v>0</v>
      </c>
      <c r="AN19" s="17">
        <f>IF('cha raw lpjml output'!AM4&lt;0,0,'cha raw lpjml output'!AM4)</f>
        <v>0</v>
      </c>
      <c r="AO19" s="17">
        <f>IF('cha raw lpjml output'!AN4&lt;0,0,'cha raw lpjml output'!AN4)</f>
        <v>0</v>
      </c>
      <c r="AP19" s="17">
        <f>IF('cha raw lpjml output'!AO4&lt;0,0,'cha raw lpjml output'!AO4)</f>
        <v>0</v>
      </c>
      <c r="AQ19" s="17"/>
    </row>
    <row r="20" spans="2:49" x14ac:dyDescent="0.35">
      <c r="B20" s="17">
        <f>IF('cha raw lpjml output'!A5&lt;0,0,'cha raw lpjml output'!A5)</f>
        <v>0</v>
      </c>
      <c r="C20" s="17">
        <f>IF('cha raw lpjml output'!B5&lt;0,0,'cha raw lpjml output'!B5)</f>
        <v>0</v>
      </c>
      <c r="D20" s="17">
        <f>IF('cha raw lpjml output'!C5&lt;0,0,'cha raw lpjml output'!C5)</f>
        <v>1.6034099999999999E-4</v>
      </c>
      <c r="E20" s="17">
        <f>IF('cha raw lpjml output'!D5&lt;0,0,'cha raw lpjml output'!D5)</f>
        <v>0</v>
      </c>
      <c r="F20" s="17">
        <f>IF('cha raw lpjml output'!E5&lt;0,0,'cha raw lpjml output'!E5)</f>
        <v>0</v>
      </c>
      <c r="G20" s="17">
        <f>IF('cha raw lpjml output'!F5&lt;0,0,'cha raw lpjml output'!F5)</f>
        <v>0</v>
      </c>
      <c r="H20" s="17">
        <f>IF('cha raw lpjml output'!G5&lt;0,0,'cha raw lpjml output'!G5)</f>
        <v>0</v>
      </c>
      <c r="I20" s="17">
        <f>IF('cha raw lpjml output'!H5&lt;0,0,'cha raw lpjml output'!H5)</f>
        <v>0</v>
      </c>
      <c r="J20" s="17">
        <f>IF('cha raw lpjml output'!I5&lt;0,0,'cha raw lpjml output'!I5)</f>
        <v>0</v>
      </c>
      <c r="K20" s="17">
        <f>IF('cha raw lpjml output'!J5&lt;0,0,'cha raw lpjml output'!J5)</f>
        <v>0</v>
      </c>
      <c r="L20" s="17">
        <f>IF('cha raw lpjml output'!K5&lt;0,0,'cha raw lpjml output'!K5)</f>
        <v>0</v>
      </c>
      <c r="M20" s="17">
        <f>IF('cha raw lpjml output'!L5&lt;0,0,'cha raw lpjml output'!L5)</f>
        <v>0</v>
      </c>
      <c r="N20" s="17">
        <f>IF('cha raw lpjml output'!M5&lt;0,0,'cha raw lpjml output'!M5)</f>
        <v>0</v>
      </c>
      <c r="O20" s="17">
        <f>IF('cha raw lpjml output'!N5&lt;0,0,'cha raw lpjml output'!N5)</f>
        <v>0</v>
      </c>
      <c r="P20" s="17">
        <f>IF('cha raw lpjml output'!O5&lt;0,0,'cha raw lpjml output'!O5)</f>
        <v>0</v>
      </c>
      <c r="Q20" s="17">
        <f>IF('cha raw lpjml output'!P5&lt;0,0,'cha raw lpjml output'!P5)</f>
        <v>0</v>
      </c>
      <c r="R20" s="17">
        <f>IF('cha raw lpjml output'!Q5&lt;0,0,'cha raw lpjml output'!Q5)</f>
        <v>0</v>
      </c>
      <c r="S20" s="17">
        <f>IF('cha raw lpjml output'!R5&lt;0,0,'cha raw lpjml output'!R5)</f>
        <v>0</v>
      </c>
      <c r="T20" s="17">
        <f>IF('cha raw lpjml output'!S5&lt;0,0,'cha raw lpjml output'!S5)</f>
        <v>0</v>
      </c>
      <c r="U20" s="17">
        <f>IF('cha raw lpjml output'!T5&lt;0,0,'cha raw lpjml output'!T5)</f>
        <v>0</v>
      </c>
      <c r="V20" s="17">
        <f>IF('cha raw lpjml output'!U5&lt;0,0,'cha raw lpjml output'!U5)</f>
        <v>0</v>
      </c>
      <c r="W20" s="17">
        <f>IF('cha raw lpjml output'!V5&lt;0,0,'cha raw lpjml output'!V5)</f>
        <v>0</v>
      </c>
      <c r="X20" s="17">
        <f>IF('cha raw lpjml output'!W5&lt;0,0,'cha raw lpjml output'!W5)</f>
        <v>0</v>
      </c>
      <c r="Y20" s="17">
        <f>IF('cha raw lpjml output'!X5&lt;0,0,'cha raw lpjml output'!X5)</f>
        <v>0</v>
      </c>
      <c r="Z20" s="17">
        <f>IF('cha raw lpjml output'!Y5&lt;0,0,'cha raw lpjml output'!Y5)</f>
        <v>0</v>
      </c>
      <c r="AA20" s="17">
        <f>IF('cha raw lpjml output'!Z5&lt;0,0,'cha raw lpjml output'!Z5)</f>
        <v>0</v>
      </c>
      <c r="AB20" s="17">
        <f>IF('cha raw lpjml output'!AA5&lt;0,0,'cha raw lpjml output'!AA5)</f>
        <v>0</v>
      </c>
      <c r="AC20" s="17">
        <f>IF('cha raw lpjml output'!AB5&lt;0,0,'cha raw lpjml output'!AB5)</f>
        <v>0</v>
      </c>
      <c r="AD20" s="17">
        <f>IF('cha raw lpjml output'!AC5&lt;0,0,'cha raw lpjml output'!AC5)</f>
        <v>0</v>
      </c>
      <c r="AE20" s="17">
        <f>IF('cha raw lpjml output'!AD5&lt;0,0,'cha raw lpjml output'!AD5)</f>
        <v>0</v>
      </c>
      <c r="AF20" s="17">
        <f>IF('cha raw lpjml output'!AE5&lt;0,0,'cha raw lpjml output'!AE5)</f>
        <v>0</v>
      </c>
      <c r="AG20" s="17">
        <f>IF('cha raw lpjml output'!AF5&lt;0,0,'cha raw lpjml output'!AF5)</f>
        <v>0</v>
      </c>
      <c r="AH20" s="17">
        <f>IF('cha raw lpjml output'!AG5&lt;0,0,'cha raw lpjml output'!AG5)</f>
        <v>0</v>
      </c>
      <c r="AI20" s="17">
        <f>IF('cha raw lpjml output'!AH5&lt;0,0,'cha raw lpjml output'!AH5)</f>
        <v>0</v>
      </c>
      <c r="AJ20" s="17">
        <f>IF('cha raw lpjml output'!AI5&lt;0,0,'cha raw lpjml output'!AI5)</f>
        <v>0</v>
      </c>
      <c r="AK20" s="17">
        <f>IF('cha raw lpjml output'!AJ5&lt;0,0,'cha raw lpjml output'!AJ5)</f>
        <v>0</v>
      </c>
      <c r="AL20" s="17">
        <f>IF('cha raw lpjml output'!AK5&lt;0,0,'cha raw lpjml output'!AK5)</f>
        <v>0</v>
      </c>
      <c r="AM20" s="17">
        <f>IF('cha raw lpjml output'!AL5&lt;0,0,'cha raw lpjml output'!AL5)</f>
        <v>0</v>
      </c>
      <c r="AN20" s="17">
        <f>IF('cha raw lpjml output'!AM5&lt;0,0,'cha raw lpjml output'!AM5)</f>
        <v>0</v>
      </c>
      <c r="AO20" s="17">
        <f>IF('cha raw lpjml output'!AN5&lt;0,0,'cha raw lpjml output'!AN5)</f>
        <v>0</v>
      </c>
      <c r="AP20" s="17">
        <f>IF('cha raw lpjml output'!AO5&lt;0,0,'cha raw lpjml output'!AO5)</f>
        <v>0</v>
      </c>
      <c r="AQ20" s="17"/>
    </row>
    <row r="21" spans="2:49" x14ac:dyDescent="0.35">
      <c r="B21" s="17">
        <f>IF('cha raw lpjml output'!A6&lt;0,0,'cha raw lpjml output'!A6)</f>
        <v>0</v>
      </c>
      <c r="C21" s="17">
        <f>IF('cha raw lpjml output'!B6&lt;0,0,'cha raw lpjml output'!B6)</f>
        <v>0</v>
      </c>
      <c r="D21" s="17">
        <f>IF('cha raw lpjml output'!C6&lt;0,0,'cha raw lpjml output'!C6)</f>
        <v>1.87543E-4</v>
      </c>
      <c r="E21" s="17">
        <f>IF('cha raw lpjml output'!D6&lt;0,0,'cha raw lpjml output'!D6)</f>
        <v>0</v>
      </c>
      <c r="F21" s="17">
        <f>IF('cha raw lpjml output'!E6&lt;0,0,'cha raw lpjml output'!E6)</f>
        <v>0</v>
      </c>
      <c r="G21" s="17">
        <f>IF('cha raw lpjml output'!F6&lt;0,0,'cha raw lpjml output'!F6)</f>
        <v>0</v>
      </c>
      <c r="H21" s="17">
        <f>IF('cha raw lpjml output'!G6&lt;0,0,'cha raw lpjml output'!G6)</f>
        <v>0</v>
      </c>
      <c r="I21" s="17">
        <f>IF('cha raw lpjml output'!H6&lt;0,0,'cha raw lpjml output'!H6)</f>
        <v>0</v>
      </c>
      <c r="J21" s="17">
        <f>IF('cha raw lpjml output'!I6&lt;0,0,'cha raw lpjml output'!I6)</f>
        <v>0</v>
      </c>
      <c r="K21" s="17">
        <f>IF('cha raw lpjml output'!J6&lt;0,0,'cha raw lpjml output'!J6)</f>
        <v>0</v>
      </c>
      <c r="L21" s="17">
        <f>IF('cha raw lpjml output'!K6&lt;0,0,'cha raw lpjml output'!K6)</f>
        <v>0</v>
      </c>
      <c r="M21" s="17">
        <f>IF('cha raw lpjml output'!L6&lt;0,0,'cha raw lpjml output'!L6)</f>
        <v>0</v>
      </c>
      <c r="N21" s="17">
        <f>IF('cha raw lpjml output'!M6&lt;0,0,'cha raw lpjml output'!M6)</f>
        <v>0</v>
      </c>
      <c r="O21" s="17">
        <f>IF('cha raw lpjml output'!N6&lt;0,0,'cha raw lpjml output'!N6)</f>
        <v>0</v>
      </c>
      <c r="P21" s="17">
        <f>IF('cha raw lpjml output'!O6&lt;0,0,'cha raw lpjml output'!O6)</f>
        <v>0</v>
      </c>
      <c r="Q21" s="17">
        <f>IF('cha raw lpjml output'!P6&lt;0,0,'cha raw lpjml output'!P6)</f>
        <v>0</v>
      </c>
      <c r="R21" s="17">
        <f>IF('cha raw lpjml output'!Q6&lt;0,0,'cha raw lpjml output'!Q6)</f>
        <v>0</v>
      </c>
      <c r="S21" s="17">
        <f>IF('cha raw lpjml output'!R6&lt;0,0,'cha raw lpjml output'!R6)</f>
        <v>0</v>
      </c>
      <c r="T21" s="17">
        <f>IF('cha raw lpjml output'!S6&lt;0,0,'cha raw lpjml output'!S6)</f>
        <v>0</v>
      </c>
      <c r="U21" s="17">
        <f>IF('cha raw lpjml output'!T6&lt;0,0,'cha raw lpjml output'!T6)</f>
        <v>0</v>
      </c>
      <c r="V21" s="17">
        <f>IF('cha raw lpjml output'!U6&lt;0,0,'cha raw lpjml output'!U6)</f>
        <v>0</v>
      </c>
      <c r="W21" s="17">
        <f>IF('cha raw lpjml output'!V6&lt;0,0,'cha raw lpjml output'!V6)</f>
        <v>0</v>
      </c>
      <c r="X21" s="17">
        <f>IF('cha raw lpjml output'!W6&lt;0,0,'cha raw lpjml output'!W6)</f>
        <v>0</v>
      </c>
      <c r="Y21" s="17">
        <f>IF('cha raw lpjml output'!X6&lt;0,0,'cha raw lpjml output'!X6)</f>
        <v>0</v>
      </c>
      <c r="Z21" s="17">
        <f>IF('cha raw lpjml output'!Y6&lt;0,0,'cha raw lpjml output'!Y6)</f>
        <v>0</v>
      </c>
      <c r="AA21" s="17">
        <f>IF('cha raw lpjml output'!Z6&lt;0,0,'cha raw lpjml output'!Z6)</f>
        <v>0</v>
      </c>
      <c r="AB21" s="17">
        <f>IF('cha raw lpjml output'!AA6&lt;0,0,'cha raw lpjml output'!AA6)</f>
        <v>0</v>
      </c>
      <c r="AC21" s="17">
        <f>IF('cha raw lpjml output'!AB6&lt;0,0,'cha raw lpjml output'!AB6)</f>
        <v>0</v>
      </c>
      <c r="AD21" s="17">
        <f>IF('cha raw lpjml output'!AC6&lt;0,0,'cha raw lpjml output'!AC6)</f>
        <v>1.8426400000000001E-4</v>
      </c>
      <c r="AE21" s="17">
        <f>IF('cha raw lpjml output'!AD6&lt;0,0,'cha raw lpjml output'!AD6)</f>
        <v>0</v>
      </c>
      <c r="AF21" s="17">
        <f>IF('cha raw lpjml output'!AE6&lt;0,0,'cha raw lpjml output'!AE6)</f>
        <v>0</v>
      </c>
      <c r="AG21" s="17">
        <f>IF('cha raw lpjml output'!AF6&lt;0,0,'cha raw lpjml output'!AF6)</f>
        <v>0</v>
      </c>
      <c r="AH21" s="17">
        <f>IF('cha raw lpjml output'!AG6&lt;0,0,'cha raw lpjml output'!AG6)</f>
        <v>0</v>
      </c>
      <c r="AI21" s="17">
        <f>IF('cha raw lpjml output'!AH6&lt;0,0,'cha raw lpjml output'!AH6)</f>
        <v>0</v>
      </c>
      <c r="AJ21" s="17">
        <f>IF('cha raw lpjml output'!AI6&lt;0,0,'cha raw lpjml output'!AI6)</f>
        <v>0</v>
      </c>
      <c r="AK21" s="17">
        <f>IF('cha raw lpjml output'!AJ6&lt;0,0,'cha raw lpjml output'!AJ6)</f>
        <v>3.2509299999999999E-4</v>
      </c>
      <c r="AL21" s="17">
        <f>IF('cha raw lpjml output'!AK6&lt;0,0,'cha raw lpjml output'!AK6)</f>
        <v>0</v>
      </c>
      <c r="AM21" s="17">
        <f>IF('cha raw lpjml output'!AL6&lt;0,0,'cha raw lpjml output'!AL6)</f>
        <v>0</v>
      </c>
      <c r="AN21" s="17">
        <f>IF('cha raw lpjml output'!AM6&lt;0,0,'cha raw lpjml output'!AM6)</f>
        <v>0</v>
      </c>
      <c r="AO21" s="17">
        <f>IF('cha raw lpjml output'!AN6&lt;0,0,'cha raw lpjml output'!AN6)</f>
        <v>3.0303499999999999E-5</v>
      </c>
      <c r="AP21" s="17">
        <f>IF('cha raw lpjml output'!AO6&lt;0,0,'cha raw lpjml output'!AO6)</f>
        <v>0</v>
      </c>
      <c r="AQ21" s="17"/>
    </row>
    <row r="22" spans="2:49" x14ac:dyDescent="0.35">
      <c r="B22" s="17">
        <f>IF('cha raw lpjml output'!A7&lt;0,0,'cha raw lpjml output'!A7)</f>
        <v>0</v>
      </c>
      <c r="C22" s="17">
        <f>IF('cha raw lpjml output'!B7&lt;0,0,'cha raw lpjml output'!B7)</f>
        <v>0</v>
      </c>
      <c r="D22" s="17">
        <f>IF('cha raw lpjml output'!C7&lt;0,0,'cha raw lpjml output'!C7)</f>
        <v>1.9635799999999999E-4</v>
      </c>
      <c r="E22" s="17">
        <f>IF('cha raw lpjml output'!D7&lt;0,0,'cha raw lpjml output'!D7)</f>
        <v>0</v>
      </c>
      <c r="F22" s="17">
        <f>IF('cha raw lpjml output'!E7&lt;0,0,'cha raw lpjml output'!E7)</f>
        <v>0</v>
      </c>
      <c r="G22" s="17">
        <f>IF('cha raw lpjml output'!F7&lt;0,0,'cha raw lpjml output'!F7)</f>
        <v>0</v>
      </c>
      <c r="H22" s="17">
        <f>IF('cha raw lpjml output'!G7&lt;0,0,'cha raw lpjml output'!G7)</f>
        <v>0</v>
      </c>
      <c r="I22" s="17">
        <f>IF('cha raw lpjml output'!H7&lt;0,0,'cha raw lpjml output'!H7)</f>
        <v>0</v>
      </c>
      <c r="J22" s="17">
        <f>IF('cha raw lpjml output'!I7&lt;0,0,'cha raw lpjml output'!I7)</f>
        <v>0</v>
      </c>
      <c r="K22" s="17">
        <f>IF('cha raw lpjml output'!J7&lt;0,0,'cha raw lpjml output'!J7)</f>
        <v>0</v>
      </c>
      <c r="L22" s="17">
        <f>IF('cha raw lpjml output'!K7&lt;0,0,'cha raw lpjml output'!K7)</f>
        <v>0</v>
      </c>
      <c r="M22" s="17">
        <f>IF('cha raw lpjml output'!L7&lt;0,0,'cha raw lpjml output'!L7)</f>
        <v>0</v>
      </c>
      <c r="N22" s="17">
        <f>IF('cha raw lpjml output'!M7&lt;0,0,'cha raw lpjml output'!M7)</f>
        <v>0</v>
      </c>
      <c r="O22" s="17">
        <f>IF('cha raw lpjml output'!N7&lt;0,0,'cha raw lpjml output'!N7)</f>
        <v>0</v>
      </c>
      <c r="P22" s="17">
        <f>IF('cha raw lpjml output'!O7&lt;0,0,'cha raw lpjml output'!O7)</f>
        <v>0</v>
      </c>
      <c r="Q22" s="17">
        <f>IF('cha raw lpjml output'!P7&lt;0,0,'cha raw lpjml output'!P7)</f>
        <v>0</v>
      </c>
      <c r="R22" s="17">
        <f>IF('cha raw lpjml output'!Q7&lt;0,0,'cha raw lpjml output'!Q7)</f>
        <v>0</v>
      </c>
      <c r="S22" s="17">
        <f>IF('cha raw lpjml output'!R7&lt;0,0,'cha raw lpjml output'!R7)</f>
        <v>0</v>
      </c>
      <c r="T22" s="17">
        <f>IF('cha raw lpjml output'!S7&lt;0,0,'cha raw lpjml output'!S7)</f>
        <v>0</v>
      </c>
      <c r="U22" s="17">
        <f>IF('cha raw lpjml output'!T7&lt;0,0,'cha raw lpjml output'!T7)</f>
        <v>0</v>
      </c>
      <c r="V22" s="17">
        <f>IF('cha raw lpjml output'!U7&lt;0,0,'cha raw lpjml output'!U7)</f>
        <v>0</v>
      </c>
      <c r="W22" s="17">
        <f>IF('cha raw lpjml output'!V7&lt;0,0,'cha raw lpjml output'!V7)</f>
        <v>0</v>
      </c>
      <c r="X22" s="17">
        <f>IF('cha raw lpjml output'!W7&lt;0,0,'cha raw lpjml output'!W7)</f>
        <v>0</v>
      </c>
      <c r="Y22" s="17">
        <f>IF('cha raw lpjml output'!X7&lt;0,0,'cha raw lpjml output'!X7)</f>
        <v>0</v>
      </c>
      <c r="Z22" s="17">
        <f>IF('cha raw lpjml output'!Y7&lt;0,0,'cha raw lpjml output'!Y7)</f>
        <v>0</v>
      </c>
      <c r="AA22" s="17">
        <f>IF('cha raw lpjml output'!Z7&lt;0,0,'cha raw lpjml output'!Z7)</f>
        <v>0</v>
      </c>
      <c r="AB22" s="17">
        <f>IF('cha raw lpjml output'!AA7&lt;0,0,'cha raw lpjml output'!AA7)</f>
        <v>0</v>
      </c>
      <c r="AC22" s="17">
        <f>IF('cha raw lpjml output'!AB7&lt;0,0,'cha raw lpjml output'!AB7)</f>
        <v>0</v>
      </c>
      <c r="AD22" s="17">
        <f>IF('cha raw lpjml output'!AC7&lt;0,0,'cha raw lpjml output'!AC7)</f>
        <v>1.9687900000000001E-4</v>
      </c>
      <c r="AE22" s="17">
        <f>IF('cha raw lpjml output'!AD7&lt;0,0,'cha raw lpjml output'!AD7)</f>
        <v>3.25042E-5</v>
      </c>
      <c r="AF22" s="17">
        <f>IF('cha raw lpjml output'!AE7&lt;0,0,'cha raw lpjml output'!AE7)</f>
        <v>0</v>
      </c>
      <c r="AG22" s="17">
        <f>IF('cha raw lpjml output'!AF7&lt;0,0,'cha raw lpjml output'!AF7)</f>
        <v>0</v>
      </c>
      <c r="AH22" s="17">
        <f>IF('cha raw lpjml output'!AG7&lt;0,0,'cha raw lpjml output'!AG7)</f>
        <v>1.1999500000000001E-4</v>
      </c>
      <c r="AI22" s="17">
        <f>IF('cha raw lpjml output'!AH7&lt;0,0,'cha raw lpjml output'!AH7)</f>
        <v>0</v>
      </c>
      <c r="AJ22" s="17">
        <f>IF('cha raw lpjml output'!AI7&lt;0,0,'cha raw lpjml output'!AI7)</f>
        <v>0</v>
      </c>
      <c r="AK22" s="17">
        <f>IF('cha raw lpjml output'!AJ7&lt;0,0,'cha raw lpjml output'!AJ7)</f>
        <v>3.37709E-4</v>
      </c>
      <c r="AL22" s="17">
        <f>IF('cha raw lpjml output'!AK7&lt;0,0,'cha raw lpjml output'!AK7)</f>
        <v>0</v>
      </c>
      <c r="AM22" s="17">
        <f>IF('cha raw lpjml output'!AL7&lt;0,0,'cha raw lpjml output'!AL7)</f>
        <v>0</v>
      </c>
      <c r="AN22" s="17">
        <f>IF('cha raw lpjml output'!AM7&lt;0,0,'cha raw lpjml output'!AM7)</f>
        <v>0</v>
      </c>
      <c r="AO22" s="17">
        <f>IF('cha raw lpjml output'!AN7&lt;0,0,'cha raw lpjml output'!AN7)</f>
        <v>3.9330699999999999E-5</v>
      </c>
      <c r="AP22" s="17">
        <f>IF('cha raw lpjml output'!AO7&lt;0,0,'cha raw lpjml output'!AO7)</f>
        <v>0</v>
      </c>
      <c r="AQ22" s="17"/>
    </row>
    <row r="23" spans="2:49" x14ac:dyDescent="0.35">
      <c r="B23" s="17">
        <f>IF('cha raw lpjml output'!A8&lt;0,0,'cha raw lpjml output'!A8)</f>
        <v>0</v>
      </c>
      <c r="C23" s="17">
        <f>IF('cha raw lpjml output'!B8&lt;0,0,'cha raw lpjml output'!B8)</f>
        <v>0</v>
      </c>
      <c r="D23" s="17">
        <f>IF('cha raw lpjml output'!C8&lt;0,0,'cha raw lpjml output'!C8)</f>
        <v>2.1810699999999999E-4</v>
      </c>
      <c r="E23" s="17">
        <f>IF('cha raw lpjml output'!D8&lt;0,0,'cha raw lpjml output'!D8)</f>
        <v>7.5833499999999998E-5</v>
      </c>
      <c r="F23" s="17">
        <f>IF('cha raw lpjml output'!E8&lt;0,0,'cha raw lpjml output'!E8)</f>
        <v>0</v>
      </c>
      <c r="G23" s="17">
        <f>IF('cha raw lpjml output'!F8&lt;0,0,'cha raw lpjml output'!F8)</f>
        <v>0</v>
      </c>
      <c r="H23" s="17">
        <f>IF('cha raw lpjml output'!G8&lt;0,0,'cha raw lpjml output'!G8)</f>
        <v>7.8344100000000001E-5</v>
      </c>
      <c r="I23" s="17">
        <f>IF('cha raw lpjml output'!H8&lt;0,0,'cha raw lpjml output'!H8)</f>
        <v>1.4213999999999999E-4</v>
      </c>
      <c r="J23" s="17">
        <f>IF('cha raw lpjml output'!I8&lt;0,0,'cha raw lpjml output'!I8)</f>
        <v>2.3391899999999999E-4</v>
      </c>
      <c r="K23" s="17">
        <f>IF('cha raw lpjml output'!J8&lt;0,0,'cha raw lpjml output'!J8)</f>
        <v>6.1202699999999996E-5</v>
      </c>
      <c r="L23" s="17">
        <f>IF('cha raw lpjml output'!K8&lt;0,0,'cha raw lpjml output'!K8)</f>
        <v>0</v>
      </c>
      <c r="M23" s="17">
        <f>IF('cha raw lpjml output'!L8&lt;0,0,'cha raw lpjml output'!L8)</f>
        <v>0</v>
      </c>
      <c r="N23" s="17">
        <f>IF('cha raw lpjml output'!M8&lt;0,0,'cha raw lpjml output'!M8)</f>
        <v>0</v>
      </c>
      <c r="O23" s="17">
        <f>IF('cha raw lpjml output'!N8&lt;0,0,'cha raw lpjml output'!N8)</f>
        <v>0</v>
      </c>
      <c r="P23" s="17">
        <f>IF('cha raw lpjml output'!O8&lt;0,0,'cha raw lpjml output'!O8)</f>
        <v>0</v>
      </c>
      <c r="Q23" s="17">
        <f>IF('cha raw lpjml output'!P8&lt;0,0,'cha raw lpjml output'!P8)</f>
        <v>0</v>
      </c>
      <c r="R23" s="17">
        <f>IF('cha raw lpjml output'!Q8&lt;0,0,'cha raw lpjml output'!Q8)</f>
        <v>0</v>
      </c>
      <c r="S23" s="17">
        <f>IF('cha raw lpjml output'!R8&lt;0,0,'cha raw lpjml output'!R8)</f>
        <v>0</v>
      </c>
      <c r="T23" s="17">
        <f>IF('cha raw lpjml output'!S8&lt;0,0,'cha raw lpjml output'!S8)</f>
        <v>0</v>
      </c>
      <c r="U23" s="17">
        <f>IF('cha raw lpjml output'!T8&lt;0,0,'cha raw lpjml output'!T8)</f>
        <v>0</v>
      </c>
      <c r="V23" s="17">
        <f>IF('cha raw lpjml output'!U8&lt;0,0,'cha raw lpjml output'!U8)</f>
        <v>0</v>
      </c>
      <c r="W23" s="17">
        <f>IF('cha raw lpjml output'!V8&lt;0,0,'cha raw lpjml output'!V8)</f>
        <v>0</v>
      </c>
      <c r="X23" s="17">
        <f>IF('cha raw lpjml output'!W8&lt;0,0,'cha raw lpjml output'!W8)</f>
        <v>0</v>
      </c>
      <c r="Y23" s="17">
        <f>IF('cha raw lpjml output'!X8&lt;0,0,'cha raw lpjml output'!X8)</f>
        <v>1.39679E-4</v>
      </c>
      <c r="Z23" s="17">
        <f>IF('cha raw lpjml output'!Y8&lt;0,0,'cha raw lpjml output'!Y8)</f>
        <v>0</v>
      </c>
      <c r="AA23" s="17">
        <f>IF('cha raw lpjml output'!Z8&lt;0,0,'cha raw lpjml output'!Z8)</f>
        <v>0</v>
      </c>
      <c r="AB23" s="17">
        <f>IF('cha raw lpjml output'!AA8&lt;0,0,'cha raw lpjml output'!AA8)</f>
        <v>0</v>
      </c>
      <c r="AC23" s="17">
        <f>IF('cha raw lpjml output'!AB8&lt;0,0,'cha raw lpjml output'!AB8)</f>
        <v>0</v>
      </c>
      <c r="AD23" s="17">
        <f>IF('cha raw lpjml output'!AC8&lt;0,0,'cha raw lpjml output'!AC8)</f>
        <v>2.4174E-4</v>
      </c>
      <c r="AE23" s="17">
        <f>IF('cha raw lpjml output'!AD8&lt;0,0,'cha raw lpjml output'!AD8)</f>
        <v>1.02376E-4</v>
      </c>
      <c r="AF23" s="17">
        <f>IF('cha raw lpjml output'!AE8&lt;0,0,'cha raw lpjml output'!AE8)</f>
        <v>0</v>
      </c>
      <c r="AG23" s="17">
        <f>IF('cha raw lpjml output'!AF8&lt;0,0,'cha raw lpjml output'!AF8)</f>
        <v>0</v>
      </c>
      <c r="AH23" s="17">
        <f>IF('cha raw lpjml output'!AG8&lt;0,0,'cha raw lpjml output'!AG8)</f>
        <v>1.4092799999999999E-4</v>
      </c>
      <c r="AI23" s="17">
        <f>IF('cha raw lpjml output'!AH8&lt;0,0,'cha raw lpjml output'!AH8)</f>
        <v>0</v>
      </c>
      <c r="AJ23" s="17">
        <f>IF('cha raw lpjml output'!AI8&lt;0,0,'cha raw lpjml output'!AI8)</f>
        <v>0</v>
      </c>
      <c r="AK23" s="17">
        <f>IF('cha raw lpjml output'!AJ8&lt;0,0,'cha raw lpjml output'!AJ8)</f>
        <v>3.4639700000000002E-4</v>
      </c>
      <c r="AL23" s="17">
        <f>IF('cha raw lpjml output'!AK8&lt;0,0,'cha raw lpjml output'!AK8)</f>
        <v>0</v>
      </c>
      <c r="AM23" s="17">
        <f>IF('cha raw lpjml output'!AL8&lt;0,0,'cha raw lpjml output'!AL8)</f>
        <v>0</v>
      </c>
      <c r="AN23" s="17">
        <f>IF('cha raw lpjml output'!AM8&lt;0,0,'cha raw lpjml output'!AM8)</f>
        <v>0</v>
      </c>
      <c r="AO23" s="17">
        <f>IF('cha raw lpjml output'!AN8&lt;0,0,'cha raw lpjml output'!AN8)</f>
        <v>5.4447699999999997E-5</v>
      </c>
      <c r="AP23" s="17">
        <f>IF('cha raw lpjml output'!AO8&lt;0,0,'cha raw lpjml output'!AO8)</f>
        <v>0</v>
      </c>
      <c r="AQ23" s="17"/>
    </row>
    <row r="24" spans="2:49" x14ac:dyDescent="0.35">
      <c r="B24" s="17">
        <f>IF('cha raw lpjml output'!A9&lt;0,0,'cha raw lpjml output'!A9)</f>
        <v>0</v>
      </c>
      <c r="C24" s="17">
        <f>IF('cha raw lpjml output'!B9&lt;0,0,'cha raw lpjml output'!B9)</f>
        <v>0</v>
      </c>
      <c r="D24" s="17">
        <f>IF('cha raw lpjml output'!C9&lt;0,0,'cha raw lpjml output'!C9)</f>
        <v>2.1954400000000001E-4</v>
      </c>
      <c r="E24" s="17">
        <f>IF('cha raw lpjml output'!D9&lt;0,0,'cha raw lpjml output'!D9)</f>
        <v>7.6560800000000001E-5</v>
      </c>
      <c r="F24" s="17">
        <f>IF('cha raw lpjml output'!E9&lt;0,0,'cha raw lpjml output'!E9)</f>
        <v>0</v>
      </c>
      <c r="G24" s="17">
        <f>IF('cha raw lpjml output'!F9&lt;0,0,'cha raw lpjml output'!F9)</f>
        <v>0</v>
      </c>
      <c r="H24" s="17">
        <f>IF('cha raw lpjml output'!G9&lt;0,0,'cha raw lpjml output'!G9)</f>
        <v>9.0826200000000001E-5</v>
      </c>
      <c r="I24" s="17">
        <f>IF('cha raw lpjml output'!H9&lt;0,0,'cha raw lpjml output'!H9)</f>
        <v>1.6059900000000001E-4</v>
      </c>
      <c r="J24" s="17">
        <f>IF('cha raw lpjml output'!I9&lt;0,0,'cha raw lpjml output'!I9)</f>
        <v>2.6382700000000001E-4</v>
      </c>
      <c r="K24" s="17">
        <f>IF('cha raw lpjml output'!J9&lt;0,0,'cha raw lpjml output'!J9)</f>
        <v>9.3892499999999996E-5</v>
      </c>
      <c r="L24" s="17">
        <f>IF('cha raw lpjml output'!K9&lt;0,0,'cha raw lpjml output'!K9)</f>
        <v>7.3710799999999999E-5</v>
      </c>
      <c r="M24" s="17">
        <f>IF('cha raw lpjml output'!L9&lt;0,0,'cha raw lpjml output'!L9)</f>
        <v>0</v>
      </c>
      <c r="N24" s="17">
        <f>IF('cha raw lpjml output'!M9&lt;0,0,'cha raw lpjml output'!M9)</f>
        <v>8.4996399999999997E-7</v>
      </c>
      <c r="O24" s="17">
        <f>IF('cha raw lpjml output'!N9&lt;0,0,'cha raw lpjml output'!N9)</f>
        <v>0</v>
      </c>
      <c r="P24" s="17">
        <f>IF('cha raw lpjml output'!O9&lt;0,0,'cha raw lpjml output'!O9)</f>
        <v>0</v>
      </c>
      <c r="Q24" s="17">
        <f>IF('cha raw lpjml output'!P9&lt;0,0,'cha raw lpjml output'!P9)</f>
        <v>0</v>
      </c>
      <c r="R24" s="17">
        <f>IF('cha raw lpjml output'!Q9&lt;0,0,'cha raw lpjml output'!Q9)</f>
        <v>0</v>
      </c>
      <c r="S24" s="17">
        <f>IF('cha raw lpjml output'!R9&lt;0,0,'cha raw lpjml output'!R9)</f>
        <v>0</v>
      </c>
      <c r="T24" s="17">
        <f>IF('cha raw lpjml output'!S9&lt;0,0,'cha raw lpjml output'!S9)</f>
        <v>0</v>
      </c>
      <c r="U24" s="17">
        <f>IF('cha raw lpjml output'!T9&lt;0,0,'cha raw lpjml output'!T9)</f>
        <v>0</v>
      </c>
      <c r="V24" s="17">
        <f>IF('cha raw lpjml output'!U9&lt;0,0,'cha raw lpjml output'!U9)</f>
        <v>0</v>
      </c>
      <c r="W24" s="17">
        <f>IF('cha raw lpjml output'!V9&lt;0,0,'cha raw lpjml output'!V9)</f>
        <v>0</v>
      </c>
      <c r="X24" s="17">
        <f>IF('cha raw lpjml output'!W9&lt;0,0,'cha raw lpjml output'!W9)</f>
        <v>0</v>
      </c>
      <c r="Y24" s="17">
        <f>IF('cha raw lpjml output'!X9&lt;0,0,'cha raw lpjml output'!X9)</f>
        <v>1.78627E-4</v>
      </c>
      <c r="Z24" s="17">
        <f>IF('cha raw lpjml output'!Y9&lt;0,0,'cha raw lpjml output'!Y9)</f>
        <v>0</v>
      </c>
      <c r="AA24" s="17">
        <f>IF('cha raw lpjml output'!Z9&lt;0,0,'cha raw lpjml output'!Z9)</f>
        <v>0</v>
      </c>
      <c r="AB24" s="17">
        <f>IF('cha raw lpjml output'!AA9&lt;0,0,'cha raw lpjml output'!AA9)</f>
        <v>0</v>
      </c>
      <c r="AC24" s="17">
        <f>IF('cha raw lpjml output'!AB9&lt;0,0,'cha raw lpjml output'!AB9)</f>
        <v>0</v>
      </c>
      <c r="AD24" s="17">
        <f>IF('cha raw lpjml output'!AC9&lt;0,0,'cha raw lpjml output'!AC9)</f>
        <v>2.6605999999999998E-4</v>
      </c>
      <c r="AE24" s="17">
        <f>IF('cha raw lpjml output'!AD9&lt;0,0,'cha raw lpjml output'!AD9)</f>
        <v>1.40054E-4</v>
      </c>
      <c r="AF24" s="17">
        <f>IF('cha raw lpjml output'!AE9&lt;0,0,'cha raw lpjml output'!AE9)</f>
        <v>0</v>
      </c>
      <c r="AG24" s="17">
        <f>IF('cha raw lpjml output'!AF9&lt;0,0,'cha raw lpjml output'!AF9)</f>
        <v>0</v>
      </c>
      <c r="AH24" s="17">
        <f>IF('cha raw lpjml output'!AG9&lt;0,0,'cha raw lpjml output'!AG9)</f>
        <v>1.50729E-4</v>
      </c>
      <c r="AI24" s="17">
        <f>IF('cha raw lpjml output'!AH9&lt;0,0,'cha raw lpjml output'!AH9)</f>
        <v>0</v>
      </c>
      <c r="AJ24" s="17">
        <f>IF('cha raw lpjml output'!AI9&lt;0,0,'cha raw lpjml output'!AI9)</f>
        <v>0</v>
      </c>
      <c r="AK24" s="17">
        <f>IF('cha raw lpjml output'!AJ9&lt;0,0,'cha raw lpjml output'!AJ9)</f>
        <v>4.2738200000000002E-4</v>
      </c>
      <c r="AL24" s="17">
        <f>IF('cha raw lpjml output'!AK9&lt;0,0,'cha raw lpjml output'!AK9)</f>
        <v>0</v>
      </c>
      <c r="AM24" s="17">
        <f>IF('cha raw lpjml output'!AL9&lt;0,0,'cha raw lpjml output'!AL9)</f>
        <v>0</v>
      </c>
      <c r="AN24" s="17">
        <f>IF('cha raw lpjml output'!AM9&lt;0,0,'cha raw lpjml output'!AM9)</f>
        <v>1.12128E-5</v>
      </c>
      <c r="AO24" s="17">
        <f>IF('cha raw lpjml output'!AN9&lt;0,0,'cha raw lpjml output'!AN9)</f>
        <v>6.3440000000000002E-5</v>
      </c>
      <c r="AP24" s="17">
        <f>IF('cha raw lpjml output'!AO9&lt;0,0,'cha raw lpjml output'!AO9)</f>
        <v>1.1234600000000001E-5</v>
      </c>
      <c r="AQ24" s="17"/>
    </row>
    <row r="25" spans="2:49" x14ac:dyDescent="0.35">
      <c r="B25" s="17">
        <f>IF('cha raw lpjml output'!A10&lt;0,0,'cha raw lpjml output'!A10)</f>
        <v>0</v>
      </c>
      <c r="C25" s="17">
        <f>IF('cha raw lpjml output'!B10&lt;0,0,'cha raw lpjml output'!B10)</f>
        <v>0</v>
      </c>
      <c r="D25" s="17">
        <f>IF('cha raw lpjml output'!C10&lt;0,0,'cha raw lpjml output'!C10)</f>
        <v>2.19881E-4</v>
      </c>
      <c r="E25" s="17">
        <f>IF('cha raw lpjml output'!D10&lt;0,0,'cha raw lpjml output'!D10)</f>
        <v>7.7193400000000005E-5</v>
      </c>
      <c r="F25" s="17">
        <f>IF('cha raw lpjml output'!E10&lt;0,0,'cha raw lpjml output'!E10)</f>
        <v>1.0067499999999999E-4</v>
      </c>
      <c r="G25" s="17">
        <f>IF('cha raw lpjml output'!F10&lt;0,0,'cha raw lpjml output'!F10)</f>
        <v>0</v>
      </c>
      <c r="H25" s="17">
        <f>IF('cha raw lpjml output'!G10&lt;0,0,'cha raw lpjml output'!G10)</f>
        <v>1.20279E-4</v>
      </c>
      <c r="I25" s="17">
        <f>IF('cha raw lpjml output'!H10&lt;0,0,'cha raw lpjml output'!H10)</f>
        <v>1.69863E-4</v>
      </c>
      <c r="J25" s="17">
        <f>IF('cha raw lpjml output'!I10&lt;0,0,'cha raw lpjml output'!I10)</f>
        <v>2.7968200000000001E-4</v>
      </c>
      <c r="K25" s="17">
        <f>IF('cha raw lpjml output'!J10&lt;0,0,'cha raw lpjml output'!J10)</f>
        <v>1.2760500000000001E-4</v>
      </c>
      <c r="L25" s="17">
        <f>IF('cha raw lpjml output'!K10&lt;0,0,'cha raw lpjml output'!K10)</f>
        <v>1.08293E-4</v>
      </c>
      <c r="M25" s="17">
        <f>IF('cha raw lpjml output'!L10&lt;0,0,'cha raw lpjml output'!L10)</f>
        <v>0</v>
      </c>
      <c r="N25" s="17">
        <f>IF('cha raw lpjml output'!M10&lt;0,0,'cha raw lpjml output'!M10)</f>
        <v>8.0302600000000006E-5</v>
      </c>
      <c r="O25" s="17">
        <f>IF('cha raw lpjml output'!N10&lt;0,0,'cha raw lpjml output'!N10)</f>
        <v>0</v>
      </c>
      <c r="P25" s="17">
        <f>IF('cha raw lpjml output'!O10&lt;0,0,'cha raw lpjml output'!O10)</f>
        <v>0</v>
      </c>
      <c r="Q25" s="17">
        <f>IF('cha raw lpjml output'!P10&lt;0,0,'cha raw lpjml output'!P10)</f>
        <v>1.15348E-5</v>
      </c>
      <c r="R25" s="17">
        <f>IF('cha raw lpjml output'!Q10&lt;0,0,'cha raw lpjml output'!Q10)</f>
        <v>0</v>
      </c>
      <c r="S25" s="17">
        <f>IF('cha raw lpjml output'!R10&lt;0,0,'cha raw lpjml output'!R10)</f>
        <v>0</v>
      </c>
      <c r="T25" s="17">
        <f>IF('cha raw lpjml output'!S10&lt;0,0,'cha raw lpjml output'!S10)</f>
        <v>1.0776400000000001E-5</v>
      </c>
      <c r="U25" s="17">
        <f>IF('cha raw lpjml output'!T10&lt;0,0,'cha raw lpjml output'!T10)</f>
        <v>0</v>
      </c>
      <c r="V25" s="17">
        <f>IF('cha raw lpjml output'!U10&lt;0,0,'cha raw lpjml output'!U10)</f>
        <v>0</v>
      </c>
      <c r="W25" s="17">
        <f>IF('cha raw lpjml output'!V10&lt;0,0,'cha raw lpjml output'!V10)</f>
        <v>0</v>
      </c>
      <c r="X25" s="17">
        <f>IF('cha raw lpjml output'!W10&lt;0,0,'cha raw lpjml output'!W10)</f>
        <v>0</v>
      </c>
      <c r="Y25" s="17">
        <f>IF('cha raw lpjml output'!X10&lt;0,0,'cha raw lpjml output'!X10)</f>
        <v>2.2614799999999999E-4</v>
      </c>
      <c r="Z25" s="17">
        <f>IF('cha raw lpjml output'!Y10&lt;0,0,'cha raw lpjml output'!Y10)</f>
        <v>1.0535399999999999E-4</v>
      </c>
      <c r="AA25" s="17">
        <f>IF('cha raw lpjml output'!Z10&lt;0,0,'cha raw lpjml output'!Z10)</f>
        <v>0</v>
      </c>
      <c r="AB25" s="17">
        <f>IF('cha raw lpjml output'!AA10&lt;0,0,'cha raw lpjml output'!AA10)</f>
        <v>0</v>
      </c>
      <c r="AC25" s="17">
        <f>IF('cha raw lpjml output'!AB10&lt;0,0,'cha raw lpjml output'!AB10)</f>
        <v>0</v>
      </c>
      <c r="AD25" s="17">
        <f>IF('cha raw lpjml output'!AC10&lt;0,0,'cha raw lpjml output'!AC10)</f>
        <v>2.6615900000000002E-4</v>
      </c>
      <c r="AE25" s="17">
        <f>IF('cha raw lpjml output'!AD10&lt;0,0,'cha raw lpjml output'!AD10)</f>
        <v>1.60044E-4</v>
      </c>
      <c r="AF25" s="17">
        <f>IF('cha raw lpjml output'!AE10&lt;0,0,'cha raw lpjml output'!AE10)</f>
        <v>0</v>
      </c>
      <c r="AG25" s="17">
        <f>IF('cha raw lpjml output'!AF10&lt;0,0,'cha raw lpjml output'!AF10)</f>
        <v>0</v>
      </c>
      <c r="AH25" s="17">
        <f>IF('cha raw lpjml output'!AG10&lt;0,0,'cha raw lpjml output'!AG10)</f>
        <v>1.6362700000000001E-4</v>
      </c>
      <c r="AI25" s="17">
        <f>IF('cha raw lpjml output'!AH10&lt;0,0,'cha raw lpjml output'!AH10)</f>
        <v>0</v>
      </c>
      <c r="AJ25" s="17">
        <f>IF('cha raw lpjml output'!AI10&lt;0,0,'cha raw lpjml output'!AI10)</f>
        <v>0</v>
      </c>
      <c r="AK25" s="17">
        <f>IF('cha raw lpjml output'!AJ10&lt;0,0,'cha raw lpjml output'!AJ10)</f>
        <v>4.8578800000000002E-4</v>
      </c>
      <c r="AL25" s="17">
        <f>IF('cha raw lpjml output'!AK10&lt;0,0,'cha raw lpjml output'!AK10)</f>
        <v>0</v>
      </c>
      <c r="AM25" s="17">
        <f>IF('cha raw lpjml output'!AL10&lt;0,0,'cha raw lpjml output'!AL10)</f>
        <v>0</v>
      </c>
      <c r="AN25" s="17">
        <f>IF('cha raw lpjml output'!AM10&lt;0,0,'cha raw lpjml output'!AM10)</f>
        <v>8.06028E-5</v>
      </c>
      <c r="AO25" s="17">
        <f>IF('cha raw lpjml output'!AN10&lt;0,0,'cha raw lpjml output'!AN10)</f>
        <v>6.8235100000000007E-5</v>
      </c>
      <c r="AP25" s="17">
        <f>IF('cha raw lpjml output'!AO10&lt;0,0,'cha raw lpjml output'!AO10)</f>
        <v>1.4284000000000001E-5</v>
      </c>
      <c r="AQ25" s="17"/>
    </row>
    <row r="26" spans="2:49" x14ac:dyDescent="0.35">
      <c r="B26" s="17">
        <f>IF('cha raw lpjml output'!A11&lt;0,0,'cha raw lpjml output'!A11)</f>
        <v>0</v>
      </c>
      <c r="C26" s="17">
        <f>IF('cha raw lpjml output'!B11&lt;0,0,'cha raw lpjml output'!B11)</f>
        <v>0</v>
      </c>
      <c r="D26" s="17">
        <f>IF('cha raw lpjml output'!C11&lt;0,0,'cha raw lpjml output'!C11)</f>
        <v>2.3602200000000001E-4</v>
      </c>
      <c r="E26" s="17">
        <f>IF('cha raw lpjml output'!D11&lt;0,0,'cha raw lpjml output'!D11)</f>
        <v>1.2043400000000001E-4</v>
      </c>
      <c r="F26" s="17">
        <f>IF('cha raw lpjml output'!E11&lt;0,0,'cha raw lpjml output'!E11)</f>
        <v>1.25864E-4</v>
      </c>
      <c r="G26" s="17">
        <f>IF('cha raw lpjml output'!F11&lt;0,0,'cha raw lpjml output'!F11)</f>
        <v>0</v>
      </c>
      <c r="H26" s="17">
        <f>IF('cha raw lpjml output'!G11&lt;0,0,'cha raw lpjml output'!G11)</f>
        <v>1.32201E-4</v>
      </c>
      <c r="I26" s="17">
        <f>IF('cha raw lpjml output'!H11&lt;0,0,'cha raw lpjml output'!H11)</f>
        <v>1.8516299999999999E-4</v>
      </c>
      <c r="J26" s="17">
        <f>IF('cha raw lpjml output'!I11&lt;0,0,'cha raw lpjml output'!I11)</f>
        <v>3.32255E-4</v>
      </c>
      <c r="K26" s="17">
        <f>IF('cha raw lpjml output'!J11&lt;0,0,'cha raw lpjml output'!J11)</f>
        <v>1.3550500000000001E-4</v>
      </c>
      <c r="L26" s="17">
        <f>IF('cha raw lpjml output'!K11&lt;0,0,'cha raw lpjml output'!K11)</f>
        <v>1.1983E-4</v>
      </c>
      <c r="M26" s="17">
        <f>IF('cha raw lpjml output'!L11&lt;0,0,'cha raw lpjml output'!L11)</f>
        <v>5.4317600000000003E-5</v>
      </c>
      <c r="N26" s="17">
        <f>IF('cha raw lpjml output'!M11&lt;0,0,'cha raw lpjml output'!M11)</f>
        <v>1.0029199999999999E-4</v>
      </c>
      <c r="O26" s="17">
        <f>IF('cha raw lpjml output'!N11&lt;0,0,'cha raw lpjml output'!N11)</f>
        <v>0</v>
      </c>
      <c r="P26" s="17">
        <f>IF('cha raw lpjml output'!O11&lt;0,0,'cha raw lpjml output'!O11)</f>
        <v>0</v>
      </c>
      <c r="Q26" s="17">
        <f>IF('cha raw lpjml output'!P11&lt;0,0,'cha raw lpjml output'!P11)</f>
        <v>1.63618E-5</v>
      </c>
      <c r="R26" s="17">
        <f>IF('cha raw lpjml output'!Q11&lt;0,0,'cha raw lpjml output'!Q11)</f>
        <v>0</v>
      </c>
      <c r="S26" s="17">
        <f>IF('cha raw lpjml output'!R11&lt;0,0,'cha raw lpjml output'!R11)</f>
        <v>0</v>
      </c>
      <c r="T26" s="17">
        <f>IF('cha raw lpjml output'!S11&lt;0,0,'cha raw lpjml output'!S11)</f>
        <v>3.3607399999999999E-5</v>
      </c>
      <c r="U26" s="17">
        <f>IF('cha raw lpjml output'!T11&lt;0,0,'cha raw lpjml output'!T11)</f>
        <v>0</v>
      </c>
      <c r="V26" s="17">
        <f>IF('cha raw lpjml output'!U11&lt;0,0,'cha raw lpjml output'!U11)</f>
        <v>0</v>
      </c>
      <c r="W26" s="17">
        <f>IF('cha raw lpjml output'!V11&lt;0,0,'cha raw lpjml output'!V11)</f>
        <v>4.8272100000000002E-5</v>
      </c>
      <c r="X26" s="17">
        <f>IF('cha raw lpjml output'!W11&lt;0,0,'cha raw lpjml output'!W11)</f>
        <v>0</v>
      </c>
      <c r="Y26" s="17">
        <f>IF('cha raw lpjml output'!X11&lt;0,0,'cha raw lpjml output'!X11)</f>
        <v>2.3279900000000001E-4</v>
      </c>
      <c r="Z26" s="17">
        <f>IF('cha raw lpjml output'!Y11&lt;0,0,'cha raw lpjml output'!Y11)</f>
        <v>1.80979E-4</v>
      </c>
      <c r="AA26" s="17">
        <f>IF('cha raw lpjml output'!Z11&lt;0,0,'cha raw lpjml output'!Z11)</f>
        <v>0</v>
      </c>
      <c r="AB26" s="17">
        <f>IF('cha raw lpjml output'!AA11&lt;0,0,'cha raw lpjml output'!AA11)</f>
        <v>0</v>
      </c>
      <c r="AC26" s="17">
        <f>IF('cha raw lpjml output'!AB11&lt;0,0,'cha raw lpjml output'!AB11)</f>
        <v>0</v>
      </c>
      <c r="AD26" s="17">
        <f>IF('cha raw lpjml output'!AC11&lt;0,0,'cha raw lpjml output'!AC11)</f>
        <v>2.89738E-4</v>
      </c>
      <c r="AE26" s="17">
        <f>IF('cha raw lpjml output'!AD11&lt;0,0,'cha raw lpjml output'!AD11)</f>
        <v>1.7939599999999999E-4</v>
      </c>
      <c r="AF26" s="17">
        <f>IF('cha raw lpjml output'!AE11&lt;0,0,'cha raw lpjml output'!AE11)</f>
        <v>0</v>
      </c>
      <c r="AG26" s="17">
        <f>IF('cha raw lpjml output'!AF11&lt;0,0,'cha raw lpjml output'!AF11)</f>
        <v>0</v>
      </c>
      <c r="AH26" s="17">
        <f>IF('cha raw lpjml output'!AG11&lt;0,0,'cha raw lpjml output'!AG11)</f>
        <v>1.7764199999999999E-4</v>
      </c>
      <c r="AI26" s="17">
        <f>IF('cha raw lpjml output'!AH11&lt;0,0,'cha raw lpjml output'!AH11)</f>
        <v>0</v>
      </c>
      <c r="AJ26" s="17">
        <f>IF('cha raw lpjml output'!AI11&lt;0,0,'cha raw lpjml output'!AI11)</f>
        <v>0</v>
      </c>
      <c r="AK26" s="17">
        <f>IF('cha raw lpjml output'!AJ11&lt;0,0,'cha raw lpjml output'!AJ11)</f>
        <v>5.1572499999999997E-4</v>
      </c>
      <c r="AL26" s="17">
        <f>IF('cha raw lpjml output'!AK11&lt;0,0,'cha raw lpjml output'!AK11)</f>
        <v>0</v>
      </c>
      <c r="AM26" s="17">
        <f>IF('cha raw lpjml output'!AL11&lt;0,0,'cha raw lpjml output'!AL11)</f>
        <v>0</v>
      </c>
      <c r="AN26" s="17">
        <f>IF('cha raw lpjml output'!AM11&lt;0,0,'cha raw lpjml output'!AM11)</f>
        <v>1.1241199999999999E-4</v>
      </c>
      <c r="AO26" s="17">
        <f>IF('cha raw lpjml output'!AN11&lt;0,0,'cha raw lpjml output'!AN11)</f>
        <v>7.4158200000000004E-5</v>
      </c>
      <c r="AP26" s="17">
        <f>IF('cha raw lpjml output'!AO11&lt;0,0,'cha raw lpjml output'!AO11)</f>
        <v>2.84453E-5</v>
      </c>
      <c r="AQ26" s="17"/>
    </row>
    <row r="27" spans="2:49" x14ac:dyDescent="0.35">
      <c r="B27" s="17">
        <f>IF('cha raw lpjml output'!A12&lt;0,0,'cha raw lpjml output'!A12)</f>
        <v>0</v>
      </c>
      <c r="C27" s="17">
        <f>IF('cha raw lpjml output'!B12&lt;0,0,'cha raw lpjml output'!B12)</f>
        <v>0</v>
      </c>
      <c r="D27" s="17">
        <f>IF('cha raw lpjml output'!C12&lt;0,0,'cha raw lpjml output'!C12)</f>
        <v>2.42484E-4</v>
      </c>
      <c r="E27" s="17">
        <f>IF('cha raw lpjml output'!D12&lt;0,0,'cha raw lpjml output'!D12)</f>
        <v>1.2321200000000001E-4</v>
      </c>
      <c r="F27" s="17">
        <f>IF('cha raw lpjml output'!E12&lt;0,0,'cha raw lpjml output'!E12)</f>
        <v>1.4400599999999999E-4</v>
      </c>
      <c r="G27" s="17">
        <f>IF('cha raw lpjml output'!F12&lt;0,0,'cha raw lpjml output'!F12)</f>
        <v>0</v>
      </c>
      <c r="H27" s="17">
        <f>IF('cha raw lpjml output'!G12&lt;0,0,'cha raw lpjml output'!G12)</f>
        <v>1.55193E-4</v>
      </c>
      <c r="I27" s="17">
        <f>IF('cha raw lpjml output'!H12&lt;0,0,'cha raw lpjml output'!H12)</f>
        <v>2.1265100000000001E-4</v>
      </c>
      <c r="J27" s="17">
        <f>IF('cha raw lpjml output'!I12&lt;0,0,'cha raw lpjml output'!I12)</f>
        <v>3.3524800000000001E-4</v>
      </c>
      <c r="K27" s="17">
        <f>IF('cha raw lpjml output'!J12&lt;0,0,'cha raw lpjml output'!J12)</f>
        <v>1.63139E-4</v>
      </c>
      <c r="L27" s="17">
        <f>IF('cha raw lpjml output'!K12&lt;0,0,'cha raw lpjml output'!K12)</f>
        <v>1.7287499999999999E-4</v>
      </c>
      <c r="M27" s="17">
        <f>IF('cha raw lpjml output'!L12&lt;0,0,'cha raw lpjml output'!L12)</f>
        <v>7.79295E-5</v>
      </c>
      <c r="N27" s="17">
        <f>IF('cha raw lpjml output'!M12&lt;0,0,'cha raw lpjml output'!M12)</f>
        <v>1.05129E-4</v>
      </c>
      <c r="O27" s="17">
        <f>IF('cha raw lpjml output'!N12&lt;0,0,'cha raw lpjml output'!N12)</f>
        <v>0</v>
      </c>
      <c r="P27" s="17">
        <f>IF('cha raw lpjml output'!O12&lt;0,0,'cha raw lpjml output'!O12)</f>
        <v>0</v>
      </c>
      <c r="Q27" s="17">
        <f>IF('cha raw lpjml output'!P12&lt;0,0,'cha raw lpjml output'!P12)</f>
        <v>1.8420600000000001E-5</v>
      </c>
      <c r="R27" s="17">
        <f>IF('cha raw lpjml output'!Q12&lt;0,0,'cha raw lpjml output'!Q12)</f>
        <v>0</v>
      </c>
      <c r="S27" s="17">
        <f>IF('cha raw lpjml output'!R12&lt;0,0,'cha raw lpjml output'!R12)</f>
        <v>0</v>
      </c>
      <c r="T27" s="17">
        <f>IF('cha raw lpjml output'!S12&lt;0,0,'cha raw lpjml output'!S12)</f>
        <v>9.9006799999999995E-5</v>
      </c>
      <c r="U27" s="17">
        <f>IF('cha raw lpjml output'!T12&lt;0,0,'cha raw lpjml output'!T12)</f>
        <v>0</v>
      </c>
      <c r="V27" s="17">
        <f>IF('cha raw lpjml output'!U12&lt;0,0,'cha raw lpjml output'!U12)</f>
        <v>0</v>
      </c>
      <c r="W27" s="17">
        <f>IF('cha raw lpjml output'!V12&lt;0,0,'cha raw lpjml output'!V12)</f>
        <v>9.5009900000000007E-5</v>
      </c>
      <c r="X27" s="17">
        <f>IF('cha raw lpjml output'!W12&lt;0,0,'cha raw lpjml output'!W12)</f>
        <v>0</v>
      </c>
      <c r="Y27" s="17">
        <f>IF('cha raw lpjml output'!X12&lt;0,0,'cha raw lpjml output'!X12)</f>
        <v>3.2923400000000003E-4</v>
      </c>
      <c r="Z27" s="17">
        <f>IF('cha raw lpjml output'!Y12&lt;0,0,'cha raw lpjml output'!Y12)</f>
        <v>1.83248E-4</v>
      </c>
      <c r="AA27" s="17">
        <f>IF('cha raw lpjml output'!Z12&lt;0,0,'cha raw lpjml output'!Z12)</f>
        <v>0</v>
      </c>
      <c r="AB27" s="17">
        <f>IF('cha raw lpjml output'!AA12&lt;0,0,'cha raw lpjml output'!AA12)</f>
        <v>0</v>
      </c>
      <c r="AC27" s="17">
        <f>IF('cha raw lpjml output'!AB12&lt;0,0,'cha raw lpjml output'!AB12)</f>
        <v>0</v>
      </c>
      <c r="AD27" s="17">
        <f>IF('cha raw lpjml output'!AC12&lt;0,0,'cha raw lpjml output'!AC12)</f>
        <v>3.3426099999999998E-4</v>
      </c>
      <c r="AE27" s="17">
        <f>IF('cha raw lpjml output'!AD12&lt;0,0,'cha raw lpjml output'!AD12)</f>
        <v>2.2801200000000001E-4</v>
      </c>
      <c r="AF27" s="17">
        <f>IF('cha raw lpjml output'!AE12&lt;0,0,'cha raw lpjml output'!AE12)</f>
        <v>0</v>
      </c>
      <c r="AG27" s="17">
        <f>IF('cha raw lpjml output'!AF12&lt;0,0,'cha raw lpjml output'!AF12)</f>
        <v>0</v>
      </c>
      <c r="AH27" s="17">
        <f>IF('cha raw lpjml output'!AG12&lt;0,0,'cha raw lpjml output'!AG12)</f>
        <v>1.7892299999999999E-4</v>
      </c>
      <c r="AI27" s="17">
        <f>IF('cha raw lpjml output'!AH12&lt;0,0,'cha raw lpjml output'!AH12)</f>
        <v>0</v>
      </c>
      <c r="AJ27" s="17">
        <f>IF('cha raw lpjml output'!AI12&lt;0,0,'cha raw lpjml output'!AI12)</f>
        <v>0</v>
      </c>
      <c r="AK27" s="17">
        <f>IF('cha raw lpjml output'!AJ12&lt;0,0,'cha raw lpjml output'!AJ12)</f>
        <v>5.2686900000000001E-4</v>
      </c>
      <c r="AL27" s="17">
        <f>IF('cha raw lpjml output'!AK12&lt;0,0,'cha raw lpjml output'!AK12)</f>
        <v>0</v>
      </c>
      <c r="AM27" s="17">
        <f>IF('cha raw lpjml output'!AL12&lt;0,0,'cha raw lpjml output'!AL12)</f>
        <v>0</v>
      </c>
      <c r="AN27" s="17">
        <f>IF('cha raw lpjml output'!AM12&lt;0,0,'cha raw lpjml output'!AM12)</f>
        <v>1.20699E-4</v>
      </c>
      <c r="AO27" s="17">
        <f>IF('cha raw lpjml output'!AN12&lt;0,0,'cha raw lpjml output'!AN12)</f>
        <v>1.5619200000000001E-4</v>
      </c>
      <c r="AP27" s="17">
        <f>IF('cha raw lpjml output'!AO12&lt;0,0,'cha raw lpjml output'!AO12)</f>
        <v>2.88348E-5</v>
      </c>
      <c r="AQ27" s="17"/>
    </row>
    <row r="28" spans="2:49" x14ac:dyDescent="0.35">
      <c r="B28" s="17">
        <f>IF('cha raw lpjml output'!A13&lt;0,0,'cha raw lpjml output'!A13)</f>
        <v>0</v>
      </c>
      <c r="C28" s="17">
        <f>IF('cha raw lpjml output'!B13&lt;0,0,'cha raw lpjml output'!B13)</f>
        <v>0</v>
      </c>
      <c r="D28" s="17">
        <f>IF('cha raw lpjml output'!C13&lt;0,0,'cha raw lpjml output'!C13)</f>
        <v>2.48333E-4</v>
      </c>
      <c r="E28" s="17">
        <f>IF('cha raw lpjml output'!D13&lt;0,0,'cha raw lpjml output'!D13)</f>
        <v>1.3319199999999999E-4</v>
      </c>
      <c r="F28" s="17">
        <f>IF('cha raw lpjml output'!E13&lt;0,0,'cha raw lpjml output'!E13)</f>
        <v>1.6369600000000001E-4</v>
      </c>
      <c r="G28" s="17">
        <f>IF('cha raw lpjml output'!F13&lt;0,0,'cha raw lpjml output'!F13)</f>
        <v>0</v>
      </c>
      <c r="H28" s="17">
        <f>IF('cha raw lpjml output'!G13&lt;0,0,'cha raw lpjml output'!G13)</f>
        <v>1.6121700000000001E-4</v>
      </c>
      <c r="I28" s="17">
        <f>IF('cha raw lpjml output'!H13&lt;0,0,'cha raw lpjml output'!H13)</f>
        <v>2.32873E-4</v>
      </c>
      <c r="J28" s="17">
        <f>IF('cha raw lpjml output'!I13&lt;0,0,'cha raw lpjml output'!I13)</f>
        <v>3.4702099999999998E-4</v>
      </c>
      <c r="K28" s="17">
        <f>IF('cha raw lpjml output'!J13&lt;0,0,'cha raw lpjml output'!J13)</f>
        <v>1.6535500000000001E-4</v>
      </c>
      <c r="L28" s="17">
        <f>IF('cha raw lpjml output'!K13&lt;0,0,'cha raw lpjml output'!K13)</f>
        <v>1.79128E-4</v>
      </c>
      <c r="M28" s="17">
        <f>IF('cha raw lpjml output'!L13&lt;0,0,'cha raw lpjml output'!L13)</f>
        <v>8.5493800000000005E-5</v>
      </c>
      <c r="N28" s="17">
        <f>IF('cha raw lpjml output'!M13&lt;0,0,'cha raw lpjml output'!M13)</f>
        <v>1.1042100000000001E-4</v>
      </c>
      <c r="O28" s="17">
        <f>IF('cha raw lpjml output'!N13&lt;0,0,'cha raw lpjml output'!N13)</f>
        <v>0</v>
      </c>
      <c r="P28" s="17">
        <f>IF('cha raw lpjml output'!O13&lt;0,0,'cha raw lpjml output'!O13)</f>
        <v>0</v>
      </c>
      <c r="Q28" s="17">
        <f>IF('cha raw lpjml output'!P13&lt;0,0,'cha raw lpjml output'!P13)</f>
        <v>2.9516400000000001E-5</v>
      </c>
      <c r="R28" s="17">
        <f>IF('cha raw lpjml output'!Q13&lt;0,0,'cha raw lpjml output'!Q13)</f>
        <v>0</v>
      </c>
      <c r="S28" s="17">
        <f>IF('cha raw lpjml output'!R13&lt;0,0,'cha raw lpjml output'!R13)</f>
        <v>0</v>
      </c>
      <c r="T28" s="17">
        <f>IF('cha raw lpjml output'!S13&lt;0,0,'cha raw lpjml output'!S13)</f>
        <v>1.00963E-4</v>
      </c>
      <c r="U28" s="17">
        <f>IF('cha raw lpjml output'!T13&lt;0,0,'cha raw lpjml output'!T13)</f>
        <v>0</v>
      </c>
      <c r="V28" s="17">
        <f>IF('cha raw lpjml output'!U13&lt;0,0,'cha raw lpjml output'!U13)</f>
        <v>0</v>
      </c>
      <c r="W28" s="17">
        <f>IF('cha raw lpjml output'!V13&lt;0,0,'cha raw lpjml output'!V13)</f>
        <v>9.8136700000000005E-5</v>
      </c>
      <c r="X28" s="17">
        <f>IF('cha raw lpjml output'!W13&lt;0,0,'cha raw lpjml output'!W13)</f>
        <v>0</v>
      </c>
      <c r="Y28" s="17">
        <f>IF('cha raw lpjml output'!X13&lt;0,0,'cha raw lpjml output'!X13)</f>
        <v>3.3627400000000001E-4</v>
      </c>
      <c r="Z28" s="17">
        <f>IF('cha raw lpjml output'!Y13&lt;0,0,'cha raw lpjml output'!Y13)</f>
        <v>1.95415E-4</v>
      </c>
      <c r="AA28" s="17">
        <f>IF('cha raw lpjml output'!Z13&lt;0,0,'cha raw lpjml output'!Z13)</f>
        <v>0</v>
      </c>
      <c r="AB28" s="17">
        <f>IF('cha raw lpjml output'!AA13&lt;0,0,'cha raw lpjml output'!AA13)</f>
        <v>0</v>
      </c>
      <c r="AC28" s="17">
        <f>IF('cha raw lpjml output'!AB13&lt;0,0,'cha raw lpjml output'!AB13)</f>
        <v>0</v>
      </c>
      <c r="AD28" s="17">
        <f>IF('cha raw lpjml output'!AC13&lt;0,0,'cha raw lpjml output'!AC13)</f>
        <v>3.4144600000000002E-4</v>
      </c>
      <c r="AE28" s="17">
        <f>IF('cha raw lpjml output'!AD13&lt;0,0,'cha raw lpjml output'!AD13)</f>
        <v>2.7392999999999997E-4</v>
      </c>
      <c r="AF28" s="17">
        <f>IF('cha raw lpjml output'!AE13&lt;0,0,'cha raw lpjml output'!AE13)</f>
        <v>0</v>
      </c>
      <c r="AG28" s="17">
        <f>IF('cha raw lpjml output'!AF13&lt;0,0,'cha raw lpjml output'!AF13)</f>
        <v>0</v>
      </c>
      <c r="AH28" s="17">
        <f>IF('cha raw lpjml output'!AG13&lt;0,0,'cha raw lpjml output'!AG13)</f>
        <v>1.82249E-4</v>
      </c>
      <c r="AI28" s="17">
        <f>IF('cha raw lpjml output'!AH13&lt;0,0,'cha raw lpjml output'!AH13)</f>
        <v>0</v>
      </c>
      <c r="AJ28" s="17">
        <f>IF('cha raw lpjml output'!AI13&lt;0,0,'cha raw lpjml output'!AI13)</f>
        <v>1.3525399999999999E-5</v>
      </c>
      <c r="AK28" s="17">
        <f>IF('cha raw lpjml output'!AJ13&lt;0,0,'cha raw lpjml output'!AJ13)</f>
        <v>5.3408600000000002E-4</v>
      </c>
      <c r="AL28" s="17">
        <f>IF('cha raw lpjml output'!AK13&lt;0,0,'cha raw lpjml output'!AK13)</f>
        <v>0</v>
      </c>
      <c r="AM28" s="17">
        <f>IF('cha raw lpjml output'!AL13&lt;0,0,'cha raw lpjml output'!AL13)</f>
        <v>0</v>
      </c>
      <c r="AN28" s="17">
        <f>IF('cha raw lpjml output'!AM13&lt;0,0,'cha raw lpjml output'!AM13)</f>
        <v>1.2887700000000001E-4</v>
      </c>
      <c r="AO28" s="17">
        <f>IF('cha raw lpjml output'!AN13&lt;0,0,'cha raw lpjml output'!AN13)</f>
        <v>1.6010199999999999E-4</v>
      </c>
      <c r="AP28" s="17">
        <f>IF('cha raw lpjml output'!AO13&lt;0,0,'cha raw lpjml output'!AO13)</f>
        <v>3.0533000000000001E-5</v>
      </c>
      <c r="AQ28" s="17"/>
    </row>
    <row r="29" spans="2:49" x14ac:dyDescent="0.35">
      <c r="B29" s="17">
        <f>IF('cha raw lpjml output'!A14&lt;0,0,'cha raw lpjml output'!A14)</f>
        <v>0</v>
      </c>
      <c r="C29" s="17">
        <f>IF('cha raw lpjml output'!B14&lt;0,0,'cha raw lpjml output'!B14)</f>
        <v>0</v>
      </c>
      <c r="D29" s="17">
        <f>IF('cha raw lpjml output'!C14&lt;0,0,'cha raw lpjml output'!C14)</f>
        <v>2.92007E-4</v>
      </c>
      <c r="E29" s="17">
        <f>IF('cha raw lpjml output'!D14&lt;0,0,'cha raw lpjml output'!D14)</f>
        <v>1.5192600000000001E-4</v>
      </c>
      <c r="F29" s="17">
        <f>IF('cha raw lpjml output'!E14&lt;0,0,'cha raw lpjml output'!E14)</f>
        <v>1.7031300000000001E-4</v>
      </c>
      <c r="G29" s="17">
        <f>IF('cha raw lpjml output'!F14&lt;0,0,'cha raw lpjml output'!F14)</f>
        <v>0</v>
      </c>
      <c r="H29" s="17">
        <f>IF('cha raw lpjml output'!G14&lt;0,0,'cha raw lpjml output'!G14)</f>
        <v>1.6619599999999999E-4</v>
      </c>
      <c r="I29" s="17">
        <f>IF('cha raw lpjml output'!H14&lt;0,0,'cha raw lpjml output'!H14)</f>
        <v>2.5338500000000001E-4</v>
      </c>
      <c r="J29" s="17">
        <f>IF('cha raw lpjml output'!I14&lt;0,0,'cha raw lpjml output'!I14)</f>
        <v>3.4853100000000001E-4</v>
      </c>
      <c r="K29" s="17">
        <f>IF('cha raw lpjml output'!J14&lt;0,0,'cha raw lpjml output'!J14)</f>
        <v>1.67305E-4</v>
      </c>
      <c r="L29" s="17">
        <f>IF('cha raw lpjml output'!K14&lt;0,0,'cha raw lpjml output'!K14)</f>
        <v>2.10781E-4</v>
      </c>
      <c r="M29" s="17">
        <f>IF('cha raw lpjml output'!L14&lt;0,0,'cha raw lpjml output'!L14)</f>
        <v>1.1507599999999999E-4</v>
      </c>
      <c r="N29" s="17">
        <f>IF('cha raw lpjml output'!M14&lt;0,0,'cha raw lpjml output'!M14)</f>
        <v>1.3133700000000001E-4</v>
      </c>
      <c r="O29" s="17">
        <f>IF('cha raw lpjml output'!N14&lt;0,0,'cha raw lpjml output'!N14)</f>
        <v>0</v>
      </c>
      <c r="P29" s="17">
        <f>IF('cha raw lpjml output'!O14&lt;0,0,'cha raw lpjml output'!O14)</f>
        <v>0</v>
      </c>
      <c r="Q29" s="17">
        <f>IF('cha raw lpjml output'!P14&lt;0,0,'cha raw lpjml output'!P14)</f>
        <v>5.1107899999999999E-5</v>
      </c>
      <c r="R29" s="17">
        <f>IF('cha raw lpjml output'!Q14&lt;0,0,'cha raw lpjml output'!Q14)</f>
        <v>0</v>
      </c>
      <c r="S29" s="17">
        <f>IF('cha raw lpjml output'!R14&lt;0,0,'cha raw lpjml output'!R14)</f>
        <v>2.1676500000000002E-5</v>
      </c>
      <c r="T29" s="17">
        <f>IF('cha raw lpjml output'!S14&lt;0,0,'cha raw lpjml output'!S14)</f>
        <v>1.0226E-4</v>
      </c>
      <c r="U29" s="17">
        <f>IF('cha raw lpjml output'!T14&lt;0,0,'cha raw lpjml output'!T14)</f>
        <v>3.46226E-6</v>
      </c>
      <c r="V29" s="17">
        <f>IF('cha raw lpjml output'!U14&lt;0,0,'cha raw lpjml output'!U14)</f>
        <v>0</v>
      </c>
      <c r="W29" s="17">
        <f>IF('cha raw lpjml output'!V14&lt;0,0,'cha raw lpjml output'!V14)</f>
        <v>1.13211E-4</v>
      </c>
      <c r="X29" s="17">
        <f>IF('cha raw lpjml output'!W14&lt;0,0,'cha raw lpjml output'!W14)</f>
        <v>0</v>
      </c>
      <c r="Y29" s="17">
        <f>IF('cha raw lpjml output'!X14&lt;0,0,'cha raw lpjml output'!X14)</f>
        <v>3.4454599999999999E-4</v>
      </c>
      <c r="Z29" s="17">
        <f>IF('cha raw lpjml output'!Y14&lt;0,0,'cha raw lpjml output'!Y14)</f>
        <v>1.95766E-4</v>
      </c>
      <c r="AA29" s="17">
        <f>IF('cha raw lpjml output'!Z14&lt;0,0,'cha raw lpjml output'!Z14)</f>
        <v>0</v>
      </c>
      <c r="AB29" s="17">
        <f>IF('cha raw lpjml output'!AA14&lt;0,0,'cha raw lpjml output'!AA14)</f>
        <v>0</v>
      </c>
      <c r="AC29" s="17">
        <f>IF('cha raw lpjml output'!AB14&lt;0,0,'cha raw lpjml output'!AB14)</f>
        <v>4.4532799999999997E-6</v>
      </c>
      <c r="AD29" s="17">
        <f>IF('cha raw lpjml output'!AC14&lt;0,0,'cha raw lpjml output'!AC14)</f>
        <v>3.6276E-4</v>
      </c>
      <c r="AE29" s="17">
        <f>IF('cha raw lpjml output'!AD14&lt;0,0,'cha raw lpjml output'!AD14)</f>
        <v>2.75567E-4</v>
      </c>
      <c r="AF29" s="17">
        <f>IF('cha raw lpjml output'!AE14&lt;0,0,'cha raw lpjml output'!AE14)</f>
        <v>0</v>
      </c>
      <c r="AG29" s="17">
        <f>IF('cha raw lpjml output'!AF14&lt;0,0,'cha raw lpjml output'!AF14)</f>
        <v>2.3150699999999998E-5</v>
      </c>
      <c r="AH29" s="17">
        <f>IF('cha raw lpjml output'!AG14&lt;0,0,'cha raw lpjml output'!AG14)</f>
        <v>1.8621999999999999E-4</v>
      </c>
      <c r="AI29" s="17">
        <f>IF('cha raw lpjml output'!AH14&lt;0,0,'cha raw lpjml output'!AH14)</f>
        <v>0</v>
      </c>
      <c r="AJ29" s="17">
        <f>IF('cha raw lpjml output'!AI14&lt;0,0,'cha raw lpjml output'!AI14)</f>
        <v>5.2945899999999997E-5</v>
      </c>
      <c r="AK29" s="17">
        <f>IF('cha raw lpjml output'!AJ14&lt;0,0,'cha raw lpjml output'!AJ14)</f>
        <v>5.7722800000000005E-4</v>
      </c>
      <c r="AL29" s="17">
        <f>IF('cha raw lpjml output'!AK14&lt;0,0,'cha raw lpjml output'!AK14)</f>
        <v>0</v>
      </c>
      <c r="AM29" s="17">
        <f>IF('cha raw lpjml output'!AL14&lt;0,0,'cha raw lpjml output'!AL14)</f>
        <v>0</v>
      </c>
      <c r="AN29" s="17">
        <f>IF('cha raw lpjml output'!AM14&lt;0,0,'cha raw lpjml output'!AM14)</f>
        <v>1.73704E-4</v>
      </c>
      <c r="AO29" s="17">
        <f>IF('cha raw lpjml output'!AN14&lt;0,0,'cha raw lpjml output'!AN14)</f>
        <v>1.8524399999999999E-4</v>
      </c>
      <c r="AP29" s="17">
        <f>IF('cha raw lpjml output'!AO14&lt;0,0,'cha raw lpjml output'!AO14)</f>
        <v>4.17598E-5</v>
      </c>
      <c r="AQ29" s="17"/>
    </row>
    <row r="30" spans="2:49" x14ac:dyDescent="0.35">
      <c r="B30" s="17">
        <f>IF('cha raw lpjml output'!A15&lt;0,0,'cha raw lpjml output'!A15)</f>
        <v>0</v>
      </c>
      <c r="C30" s="17">
        <f>IF('cha raw lpjml output'!B15&lt;0,0,'cha raw lpjml output'!B15)</f>
        <v>0</v>
      </c>
      <c r="D30" s="17">
        <f>IF('cha raw lpjml output'!C15&lt;0,0,'cha raw lpjml output'!C15)</f>
        <v>3.3912200000000002E-4</v>
      </c>
      <c r="E30" s="17">
        <f>IF('cha raw lpjml output'!D15&lt;0,0,'cha raw lpjml output'!D15)</f>
        <v>1.77682E-4</v>
      </c>
      <c r="F30" s="17">
        <f>IF('cha raw lpjml output'!E15&lt;0,0,'cha raw lpjml output'!E15)</f>
        <v>1.7761799999999999E-4</v>
      </c>
      <c r="G30" s="17">
        <f>IF('cha raw lpjml output'!F15&lt;0,0,'cha raw lpjml output'!F15)</f>
        <v>0</v>
      </c>
      <c r="H30" s="17">
        <f>IF('cha raw lpjml output'!G15&lt;0,0,'cha raw lpjml output'!G15)</f>
        <v>1.6972299999999999E-4</v>
      </c>
      <c r="I30" s="17">
        <f>IF('cha raw lpjml output'!H15&lt;0,0,'cha raw lpjml output'!H15)</f>
        <v>2.6069299999999999E-4</v>
      </c>
      <c r="J30" s="17">
        <f>IF('cha raw lpjml output'!I15&lt;0,0,'cha raw lpjml output'!I15)</f>
        <v>3.5466799999999999E-4</v>
      </c>
      <c r="K30" s="17">
        <f>IF('cha raw lpjml output'!J15&lt;0,0,'cha raw lpjml output'!J15)</f>
        <v>1.8092E-4</v>
      </c>
      <c r="L30" s="17">
        <f>IF('cha raw lpjml output'!K15&lt;0,0,'cha raw lpjml output'!K15)</f>
        <v>2.1759500000000001E-4</v>
      </c>
      <c r="M30" s="17">
        <f>IF('cha raw lpjml output'!L15&lt;0,0,'cha raw lpjml output'!L15)</f>
        <v>1.2433600000000001E-4</v>
      </c>
      <c r="N30" s="17">
        <f>IF('cha raw lpjml output'!M15&lt;0,0,'cha raw lpjml output'!M15)</f>
        <v>1.3800499999999999E-4</v>
      </c>
      <c r="O30" s="17">
        <f>IF('cha raw lpjml output'!N15&lt;0,0,'cha raw lpjml output'!N15)</f>
        <v>0</v>
      </c>
      <c r="P30" s="17">
        <f>IF('cha raw lpjml output'!O15&lt;0,0,'cha raw lpjml output'!O15)</f>
        <v>0</v>
      </c>
      <c r="Q30" s="17">
        <f>IF('cha raw lpjml output'!P15&lt;0,0,'cha raw lpjml output'!P15)</f>
        <v>6.6342700000000004E-5</v>
      </c>
      <c r="R30" s="17">
        <f>IF('cha raw lpjml output'!Q15&lt;0,0,'cha raw lpjml output'!Q15)</f>
        <v>0</v>
      </c>
      <c r="S30" s="17">
        <f>IF('cha raw lpjml output'!R15&lt;0,0,'cha raw lpjml output'!R15)</f>
        <v>2.2765400000000001E-5</v>
      </c>
      <c r="T30" s="17">
        <f>IF('cha raw lpjml output'!S15&lt;0,0,'cha raw lpjml output'!S15)</f>
        <v>1.51989E-4</v>
      </c>
      <c r="U30" s="17">
        <f>IF('cha raw lpjml output'!T15&lt;0,0,'cha raw lpjml output'!T15)</f>
        <v>8.2950699999999992E-6</v>
      </c>
      <c r="V30" s="17">
        <f>IF('cha raw lpjml output'!U15&lt;0,0,'cha raw lpjml output'!U15)</f>
        <v>0</v>
      </c>
      <c r="W30" s="17">
        <f>IF('cha raw lpjml output'!V15&lt;0,0,'cha raw lpjml output'!V15)</f>
        <v>1.36911E-4</v>
      </c>
      <c r="X30" s="17">
        <f>IF('cha raw lpjml output'!W15&lt;0,0,'cha raw lpjml output'!W15)</f>
        <v>0</v>
      </c>
      <c r="Y30" s="17">
        <f>IF('cha raw lpjml output'!X15&lt;0,0,'cha raw lpjml output'!X15)</f>
        <v>3.7967200000000001E-4</v>
      </c>
      <c r="Z30" s="17">
        <f>IF('cha raw lpjml output'!Y15&lt;0,0,'cha raw lpjml output'!Y15)</f>
        <v>1.9731800000000001E-4</v>
      </c>
      <c r="AA30" s="17">
        <f>IF('cha raw lpjml output'!Z15&lt;0,0,'cha raw lpjml output'!Z15)</f>
        <v>0</v>
      </c>
      <c r="AB30" s="17">
        <f>IF('cha raw lpjml output'!AA15&lt;0,0,'cha raw lpjml output'!AA15)</f>
        <v>0</v>
      </c>
      <c r="AC30" s="17">
        <f>IF('cha raw lpjml output'!AB15&lt;0,0,'cha raw lpjml output'!AB15)</f>
        <v>2.1288600000000001E-5</v>
      </c>
      <c r="AD30" s="17">
        <f>IF('cha raw lpjml output'!AC15&lt;0,0,'cha raw lpjml output'!AC15)</f>
        <v>3.9300799999999997E-4</v>
      </c>
      <c r="AE30" s="17">
        <f>IF('cha raw lpjml output'!AD15&lt;0,0,'cha raw lpjml output'!AD15)</f>
        <v>3.09687E-4</v>
      </c>
      <c r="AF30" s="17">
        <f>IF('cha raw lpjml output'!AE15&lt;0,0,'cha raw lpjml output'!AE15)</f>
        <v>0</v>
      </c>
      <c r="AG30" s="17">
        <f>IF('cha raw lpjml output'!AF15&lt;0,0,'cha raw lpjml output'!AF15)</f>
        <v>5.64545E-5</v>
      </c>
      <c r="AH30" s="17">
        <f>IF('cha raw lpjml output'!AG15&lt;0,0,'cha raw lpjml output'!AG15)</f>
        <v>2.0849900000000001E-4</v>
      </c>
      <c r="AI30" s="17">
        <f>IF('cha raw lpjml output'!AH15&lt;0,0,'cha raw lpjml output'!AH15)</f>
        <v>3.7703200000000002E-5</v>
      </c>
      <c r="AJ30" s="17">
        <f>IF('cha raw lpjml output'!AI15&lt;0,0,'cha raw lpjml output'!AI15)</f>
        <v>8.3983500000000007E-5</v>
      </c>
      <c r="AK30" s="17">
        <f>IF('cha raw lpjml output'!AJ15&lt;0,0,'cha raw lpjml output'!AJ15)</f>
        <v>6.0068100000000004E-4</v>
      </c>
      <c r="AL30" s="17">
        <f>IF('cha raw lpjml output'!AK15&lt;0,0,'cha raw lpjml output'!AK15)</f>
        <v>0</v>
      </c>
      <c r="AM30" s="17">
        <f>IF('cha raw lpjml output'!AL15&lt;0,0,'cha raw lpjml output'!AL15)</f>
        <v>0</v>
      </c>
      <c r="AN30" s="17">
        <f>IF('cha raw lpjml output'!AM15&lt;0,0,'cha raw lpjml output'!AM15)</f>
        <v>1.96565E-4</v>
      </c>
      <c r="AO30" s="17">
        <f>IF('cha raw lpjml output'!AN15&lt;0,0,'cha raw lpjml output'!AN15)</f>
        <v>2.0016399999999999E-4</v>
      </c>
      <c r="AP30" s="17">
        <f>IF('cha raw lpjml output'!AO15&lt;0,0,'cha raw lpjml output'!AO15)</f>
        <v>4.5117400000000003E-5</v>
      </c>
      <c r="AQ30" s="17"/>
    </row>
    <row r="31" spans="2:49" x14ac:dyDescent="0.35">
      <c r="B31" s="17">
        <f>IF('cha raw lpjml output'!A16&lt;0,0,'cha raw lpjml output'!A16)</f>
        <v>0</v>
      </c>
      <c r="C31" s="17">
        <f>IF('cha raw lpjml output'!B16&lt;0,0,'cha raw lpjml output'!B16)</f>
        <v>0</v>
      </c>
      <c r="D31" s="17">
        <f>IF('cha raw lpjml output'!C16&lt;0,0,'cha raw lpjml output'!C16)</f>
        <v>5.4976199999999997E-4</v>
      </c>
      <c r="E31" s="17">
        <f>IF('cha raw lpjml output'!D16&lt;0,0,'cha raw lpjml output'!D16)</f>
        <v>1.7934599999999999E-4</v>
      </c>
      <c r="F31" s="17">
        <f>IF('cha raw lpjml output'!E16&lt;0,0,'cha raw lpjml output'!E16)</f>
        <v>1.83031E-4</v>
      </c>
      <c r="G31" s="17">
        <f>IF('cha raw lpjml output'!F16&lt;0,0,'cha raw lpjml output'!F16)</f>
        <v>0</v>
      </c>
      <c r="H31" s="17">
        <f>IF('cha raw lpjml output'!G16&lt;0,0,'cha raw lpjml output'!G16)</f>
        <v>1.7610099999999999E-4</v>
      </c>
      <c r="I31" s="17">
        <f>IF('cha raw lpjml output'!H16&lt;0,0,'cha raw lpjml output'!H16)</f>
        <v>2.71167E-4</v>
      </c>
      <c r="J31" s="17">
        <f>IF('cha raw lpjml output'!I16&lt;0,0,'cha raw lpjml output'!I16)</f>
        <v>3.6054199999999999E-4</v>
      </c>
      <c r="K31" s="17">
        <f>IF('cha raw lpjml output'!J16&lt;0,0,'cha raw lpjml output'!J16)</f>
        <v>1.84802E-4</v>
      </c>
      <c r="L31" s="17">
        <f>IF('cha raw lpjml output'!K16&lt;0,0,'cha raw lpjml output'!K16)</f>
        <v>2.3235899999999999E-4</v>
      </c>
      <c r="M31" s="17">
        <f>IF('cha raw lpjml output'!L16&lt;0,0,'cha raw lpjml output'!L16)</f>
        <v>1.2621900000000001E-4</v>
      </c>
      <c r="N31" s="17">
        <f>IF('cha raw lpjml output'!M16&lt;0,0,'cha raw lpjml output'!M16)</f>
        <v>1.60094E-4</v>
      </c>
      <c r="O31" s="17">
        <f>IF('cha raw lpjml output'!N16&lt;0,0,'cha raw lpjml output'!N16)</f>
        <v>0</v>
      </c>
      <c r="P31" s="17">
        <f>IF('cha raw lpjml output'!O16&lt;0,0,'cha raw lpjml output'!O16)</f>
        <v>0</v>
      </c>
      <c r="Q31" s="17">
        <f>IF('cha raw lpjml output'!P16&lt;0,0,'cha raw lpjml output'!P16)</f>
        <v>6.8619699999999996E-5</v>
      </c>
      <c r="R31" s="17">
        <f>IF('cha raw lpjml output'!Q16&lt;0,0,'cha raw lpjml output'!Q16)</f>
        <v>0</v>
      </c>
      <c r="S31" s="17">
        <f>IF('cha raw lpjml output'!R16&lt;0,0,'cha raw lpjml output'!R16)</f>
        <v>6.6800199999999998E-5</v>
      </c>
      <c r="T31" s="17">
        <f>IF('cha raw lpjml output'!S16&lt;0,0,'cha raw lpjml output'!S16)</f>
        <v>1.6007599999999999E-4</v>
      </c>
      <c r="U31" s="17">
        <f>IF('cha raw lpjml output'!T16&lt;0,0,'cha raw lpjml output'!T16)</f>
        <v>1.5979599999999999E-5</v>
      </c>
      <c r="V31" s="17">
        <f>IF('cha raw lpjml output'!U16&lt;0,0,'cha raw lpjml output'!U16)</f>
        <v>0</v>
      </c>
      <c r="W31" s="17">
        <f>IF('cha raw lpjml output'!V16&lt;0,0,'cha raw lpjml output'!V16)</f>
        <v>1.59152E-4</v>
      </c>
      <c r="X31" s="17">
        <f>IF('cha raw lpjml output'!W16&lt;0,0,'cha raw lpjml output'!W16)</f>
        <v>0</v>
      </c>
      <c r="Y31" s="17">
        <f>IF('cha raw lpjml output'!X16&lt;0,0,'cha raw lpjml output'!X16)</f>
        <v>4.4074199999999999E-4</v>
      </c>
      <c r="Z31" s="17">
        <f>IF('cha raw lpjml output'!Y16&lt;0,0,'cha raw lpjml output'!Y16)</f>
        <v>2.0034E-4</v>
      </c>
      <c r="AA31" s="17">
        <f>IF('cha raw lpjml output'!Z16&lt;0,0,'cha raw lpjml output'!Z16)</f>
        <v>0</v>
      </c>
      <c r="AB31" s="17">
        <f>IF('cha raw lpjml output'!AA16&lt;0,0,'cha raw lpjml output'!AA16)</f>
        <v>0</v>
      </c>
      <c r="AC31" s="17">
        <f>IF('cha raw lpjml output'!AB16&lt;0,0,'cha raw lpjml output'!AB16)</f>
        <v>4.6156199999999997E-5</v>
      </c>
      <c r="AD31" s="17">
        <f>IF('cha raw lpjml output'!AC16&lt;0,0,'cha raw lpjml output'!AC16)</f>
        <v>4.02705E-4</v>
      </c>
      <c r="AE31" s="17">
        <f>IF('cha raw lpjml output'!AD16&lt;0,0,'cha raw lpjml output'!AD16)</f>
        <v>3.1221500000000002E-4</v>
      </c>
      <c r="AF31" s="17">
        <f>IF('cha raw lpjml output'!AE16&lt;0,0,'cha raw lpjml output'!AE16)</f>
        <v>0</v>
      </c>
      <c r="AG31" s="17">
        <f>IF('cha raw lpjml output'!AF16&lt;0,0,'cha raw lpjml output'!AF16)</f>
        <v>6.8622599999999996E-5</v>
      </c>
      <c r="AH31" s="17">
        <f>IF('cha raw lpjml output'!AG16&lt;0,0,'cha raw lpjml output'!AG16)</f>
        <v>2.2587900000000001E-4</v>
      </c>
      <c r="AI31" s="17">
        <f>IF('cha raw lpjml output'!AH16&lt;0,0,'cha raw lpjml output'!AH16)</f>
        <v>5.3611199999999999E-5</v>
      </c>
      <c r="AJ31" s="17">
        <f>IF('cha raw lpjml output'!AI16&lt;0,0,'cha raw lpjml output'!AI16)</f>
        <v>1.1451300000000001E-4</v>
      </c>
      <c r="AK31" s="17">
        <f>IF('cha raw lpjml output'!AJ16&lt;0,0,'cha raw lpjml output'!AJ16)</f>
        <v>6.2155100000000003E-4</v>
      </c>
      <c r="AL31" s="17">
        <f>IF('cha raw lpjml output'!AK16&lt;0,0,'cha raw lpjml output'!AK16)</f>
        <v>1.00489E-6</v>
      </c>
      <c r="AM31" s="17">
        <f>IF('cha raw lpjml output'!AL16&lt;0,0,'cha raw lpjml output'!AL16)</f>
        <v>0</v>
      </c>
      <c r="AN31" s="17">
        <f>IF('cha raw lpjml output'!AM16&lt;0,0,'cha raw lpjml output'!AM16)</f>
        <v>2.0856800000000001E-4</v>
      </c>
      <c r="AO31" s="17">
        <f>IF('cha raw lpjml output'!AN16&lt;0,0,'cha raw lpjml output'!AN16)</f>
        <v>2.02091E-4</v>
      </c>
      <c r="AP31" s="17">
        <f>IF('cha raw lpjml output'!AO16&lt;0,0,'cha raw lpjml output'!AO16)</f>
        <v>4.8138800000000001E-5</v>
      </c>
      <c r="AQ31" s="17"/>
    </row>
    <row r="32" spans="2:49" x14ac:dyDescent="0.35">
      <c r="B32" s="17">
        <f>IF('cha raw lpjml output'!A17&lt;0,0,'cha raw lpjml output'!A17)</f>
        <v>0</v>
      </c>
      <c r="C32" s="17">
        <f>IF('cha raw lpjml output'!B17&lt;0,0,'cha raw lpjml output'!B17)</f>
        <v>0</v>
      </c>
      <c r="D32" s="17">
        <f>IF('cha raw lpjml output'!C17&lt;0,0,'cha raw lpjml output'!C17)</f>
        <v>7.2546799999999995E-4</v>
      </c>
      <c r="E32" s="17">
        <f>IF('cha raw lpjml output'!D17&lt;0,0,'cha raw lpjml output'!D17)</f>
        <v>1.9010000000000001E-4</v>
      </c>
      <c r="F32" s="17">
        <f>IF('cha raw lpjml output'!E17&lt;0,0,'cha raw lpjml output'!E17)</f>
        <v>2.0324699999999999E-4</v>
      </c>
      <c r="G32" s="17">
        <f>IF('cha raw lpjml output'!F17&lt;0,0,'cha raw lpjml output'!F17)</f>
        <v>0</v>
      </c>
      <c r="H32" s="17">
        <f>IF('cha raw lpjml output'!G17&lt;0,0,'cha raw lpjml output'!G17)</f>
        <v>1.77054E-4</v>
      </c>
      <c r="I32" s="17">
        <f>IF('cha raw lpjml output'!H17&lt;0,0,'cha raw lpjml output'!H17)</f>
        <v>3.10981E-4</v>
      </c>
      <c r="J32" s="17">
        <f>IF('cha raw lpjml output'!I17&lt;0,0,'cha raw lpjml output'!I17)</f>
        <v>3.7710599999999999E-4</v>
      </c>
      <c r="K32" s="17">
        <f>IF('cha raw lpjml output'!J17&lt;0,0,'cha raw lpjml output'!J17)</f>
        <v>1.8562E-4</v>
      </c>
      <c r="L32" s="17">
        <f>IF('cha raw lpjml output'!K17&lt;0,0,'cha raw lpjml output'!K17)</f>
        <v>2.4090099999999999E-4</v>
      </c>
      <c r="M32" s="17">
        <f>IF('cha raw lpjml output'!L17&lt;0,0,'cha raw lpjml output'!L17)</f>
        <v>1.33499E-4</v>
      </c>
      <c r="N32" s="17">
        <f>IF('cha raw lpjml output'!M17&lt;0,0,'cha raw lpjml output'!M17)</f>
        <v>1.69581E-4</v>
      </c>
      <c r="O32" s="17">
        <f>IF('cha raw lpjml output'!N17&lt;0,0,'cha raw lpjml output'!N17)</f>
        <v>0</v>
      </c>
      <c r="P32" s="17">
        <f>IF('cha raw lpjml output'!O17&lt;0,0,'cha raw lpjml output'!O17)</f>
        <v>0</v>
      </c>
      <c r="Q32" s="17">
        <f>IF('cha raw lpjml output'!P17&lt;0,0,'cha raw lpjml output'!P17)</f>
        <v>7.3174099999999995E-5</v>
      </c>
      <c r="R32" s="17">
        <f>IF('cha raw lpjml output'!Q17&lt;0,0,'cha raw lpjml output'!Q17)</f>
        <v>0</v>
      </c>
      <c r="S32" s="17">
        <f>IF('cha raw lpjml output'!R17&lt;0,0,'cha raw lpjml output'!R17)</f>
        <v>7.4252199999999994E-5</v>
      </c>
      <c r="T32" s="17">
        <f>IF('cha raw lpjml output'!S17&lt;0,0,'cha raw lpjml output'!S17)</f>
        <v>1.64327E-4</v>
      </c>
      <c r="U32" s="17">
        <f>IF('cha raw lpjml output'!T17&lt;0,0,'cha raw lpjml output'!T17)</f>
        <v>2.04982E-5</v>
      </c>
      <c r="V32" s="17">
        <f>IF('cha raw lpjml output'!U17&lt;0,0,'cha raw lpjml output'!U17)</f>
        <v>0</v>
      </c>
      <c r="W32" s="17">
        <f>IF('cha raw lpjml output'!V17&lt;0,0,'cha raw lpjml output'!V17)</f>
        <v>1.6137200000000001E-4</v>
      </c>
      <c r="X32" s="17">
        <f>IF('cha raw lpjml output'!W17&lt;0,0,'cha raw lpjml output'!W17)</f>
        <v>0</v>
      </c>
      <c r="Y32" s="17">
        <f>IF('cha raw lpjml output'!X17&lt;0,0,'cha raw lpjml output'!X17)</f>
        <v>4.7803400000000001E-4</v>
      </c>
      <c r="Z32" s="17">
        <f>IF('cha raw lpjml output'!Y17&lt;0,0,'cha raw lpjml output'!Y17)</f>
        <v>2.1579699999999999E-4</v>
      </c>
      <c r="AA32" s="17">
        <f>IF('cha raw lpjml output'!Z17&lt;0,0,'cha raw lpjml output'!Z17)</f>
        <v>0</v>
      </c>
      <c r="AB32" s="17">
        <f>IF('cha raw lpjml output'!AA17&lt;0,0,'cha raw lpjml output'!AA17)</f>
        <v>0</v>
      </c>
      <c r="AC32" s="17">
        <f>IF('cha raw lpjml output'!AB17&lt;0,0,'cha raw lpjml output'!AB17)</f>
        <v>5.40073E-5</v>
      </c>
      <c r="AD32" s="17">
        <f>IF('cha raw lpjml output'!AC17&lt;0,0,'cha raw lpjml output'!AC17)</f>
        <v>4.3330700000000002E-4</v>
      </c>
      <c r="AE32" s="17">
        <f>IF('cha raw lpjml output'!AD17&lt;0,0,'cha raw lpjml output'!AD17)</f>
        <v>3.1448199999999999E-4</v>
      </c>
      <c r="AF32" s="17">
        <f>IF('cha raw lpjml output'!AE17&lt;0,0,'cha raw lpjml output'!AE17)</f>
        <v>0</v>
      </c>
      <c r="AG32" s="17">
        <f>IF('cha raw lpjml output'!AF17&lt;0,0,'cha raw lpjml output'!AF17)</f>
        <v>7.6934200000000006E-5</v>
      </c>
      <c r="AH32" s="17">
        <f>IF('cha raw lpjml output'!AG17&lt;0,0,'cha raw lpjml output'!AG17)</f>
        <v>2.28898E-4</v>
      </c>
      <c r="AI32" s="17">
        <f>IF('cha raw lpjml output'!AH17&lt;0,0,'cha raw lpjml output'!AH17)</f>
        <v>6.4941800000000002E-5</v>
      </c>
      <c r="AJ32" s="17">
        <f>IF('cha raw lpjml output'!AI17&lt;0,0,'cha raw lpjml output'!AI17)</f>
        <v>1.15683E-4</v>
      </c>
      <c r="AK32" s="17">
        <f>IF('cha raw lpjml output'!AJ17&lt;0,0,'cha raw lpjml output'!AJ17)</f>
        <v>6.3571899999999998E-4</v>
      </c>
      <c r="AL32" s="17">
        <f>IF('cha raw lpjml output'!AK17&lt;0,0,'cha raw lpjml output'!AK17)</f>
        <v>2.3022599999999999E-5</v>
      </c>
      <c r="AM32" s="17">
        <f>IF('cha raw lpjml output'!AL17&lt;0,0,'cha raw lpjml output'!AL17)</f>
        <v>0</v>
      </c>
      <c r="AN32" s="17">
        <f>IF('cha raw lpjml output'!AM17&lt;0,0,'cha raw lpjml output'!AM17)</f>
        <v>2.13308E-4</v>
      </c>
      <c r="AO32" s="17">
        <f>IF('cha raw lpjml output'!AN17&lt;0,0,'cha raw lpjml output'!AN17)</f>
        <v>2.1097100000000001E-4</v>
      </c>
      <c r="AP32" s="17">
        <f>IF('cha raw lpjml output'!AO17&lt;0,0,'cha raw lpjml output'!AO17)</f>
        <v>4.8568E-5</v>
      </c>
      <c r="AQ32" s="17"/>
    </row>
    <row r="33" spans="2:43" x14ac:dyDescent="0.35">
      <c r="B33" s="17">
        <f>IF('cha raw lpjml output'!A18&lt;0,0,'cha raw lpjml output'!A18)</f>
        <v>0</v>
      </c>
      <c r="C33" s="17">
        <f>IF('cha raw lpjml output'!B18&lt;0,0,'cha raw lpjml output'!B18)</f>
        <v>0</v>
      </c>
      <c r="D33" s="17">
        <f>IF('cha raw lpjml output'!C18&lt;0,0,'cha raw lpjml output'!C18)</f>
        <v>8.5673900000000002E-4</v>
      </c>
      <c r="E33" s="17">
        <f>IF('cha raw lpjml output'!D18&lt;0,0,'cha raw lpjml output'!D18)</f>
        <v>2.0990900000000001E-4</v>
      </c>
      <c r="F33" s="17">
        <f>IF('cha raw lpjml output'!E18&lt;0,0,'cha raw lpjml output'!E18)</f>
        <v>2.1934100000000001E-4</v>
      </c>
      <c r="G33" s="17">
        <f>IF('cha raw lpjml output'!F18&lt;0,0,'cha raw lpjml output'!F18)</f>
        <v>0</v>
      </c>
      <c r="H33" s="17">
        <f>IF('cha raw lpjml output'!G18&lt;0,0,'cha raw lpjml output'!G18)</f>
        <v>1.8087999999999999E-4</v>
      </c>
      <c r="I33" s="17">
        <f>IF('cha raw lpjml output'!H18&lt;0,0,'cha raw lpjml output'!H18)</f>
        <v>3.1837199999999998E-4</v>
      </c>
      <c r="J33" s="17">
        <f>IF('cha raw lpjml output'!I18&lt;0,0,'cha raw lpjml output'!I18)</f>
        <v>4.0541299999999998E-4</v>
      </c>
      <c r="K33" s="17">
        <f>IF('cha raw lpjml output'!J18&lt;0,0,'cha raw lpjml output'!J18)</f>
        <v>1.86088E-4</v>
      </c>
      <c r="L33" s="17">
        <f>IF('cha raw lpjml output'!K18&lt;0,0,'cha raw lpjml output'!K18)</f>
        <v>2.55825E-4</v>
      </c>
      <c r="M33" s="17">
        <f>IF('cha raw lpjml output'!L18&lt;0,0,'cha raw lpjml output'!L18)</f>
        <v>1.3384000000000001E-4</v>
      </c>
      <c r="N33" s="17">
        <f>IF('cha raw lpjml output'!M18&lt;0,0,'cha raw lpjml output'!M18)</f>
        <v>1.7112900000000001E-4</v>
      </c>
      <c r="O33" s="17">
        <f>IF('cha raw lpjml output'!N18&lt;0,0,'cha raw lpjml output'!N18)</f>
        <v>0</v>
      </c>
      <c r="P33" s="17">
        <f>IF('cha raw lpjml output'!O18&lt;0,0,'cha raw lpjml output'!O18)</f>
        <v>0</v>
      </c>
      <c r="Q33" s="17">
        <f>IF('cha raw lpjml output'!P18&lt;0,0,'cha raw lpjml output'!P18)</f>
        <v>7.3404800000000006E-5</v>
      </c>
      <c r="R33" s="17">
        <f>IF('cha raw lpjml output'!Q18&lt;0,0,'cha raw lpjml output'!Q18)</f>
        <v>0</v>
      </c>
      <c r="S33" s="17">
        <f>IF('cha raw lpjml output'!R18&lt;0,0,'cha raw lpjml output'!R18)</f>
        <v>8.4281400000000003E-5</v>
      </c>
      <c r="T33" s="17">
        <f>IF('cha raw lpjml output'!S18&lt;0,0,'cha raw lpjml output'!S18)</f>
        <v>1.6574299999999999E-4</v>
      </c>
      <c r="U33" s="17">
        <f>IF('cha raw lpjml output'!T18&lt;0,0,'cha raw lpjml output'!T18)</f>
        <v>3.1476800000000003E-5</v>
      </c>
      <c r="V33" s="17">
        <f>IF('cha raw lpjml output'!U18&lt;0,0,'cha raw lpjml output'!U18)</f>
        <v>0</v>
      </c>
      <c r="W33" s="17">
        <f>IF('cha raw lpjml output'!V18&lt;0,0,'cha raw lpjml output'!V18)</f>
        <v>1.6589299999999999E-4</v>
      </c>
      <c r="X33" s="17">
        <f>IF('cha raw lpjml output'!W18&lt;0,0,'cha raw lpjml output'!W18)</f>
        <v>0</v>
      </c>
      <c r="Y33" s="17">
        <f>IF('cha raw lpjml output'!X18&lt;0,0,'cha raw lpjml output'!X18)</f>
        <v>4.9857600000000003E-4</v>
      </c>
      <c r="Z33" s="17">
        <f>IF('cha raw lpjml output'!Y18&lt;0,0,'cha raw lpjml output'!Y18)</f>
        <v>3.2404299999999999E-4</v>
      </c>
      <c r="AA33" s="17">
        <f>IF('cha raw lpjml output'!Z18&lt;0,0,'cha raw lpjml output'!Z18)</f>
        <v>0</v>
      </c>
      <c r="AB33" s="17">
        <f>IF('cha raw lpjml output'!AA18&lt;0,0,'cha raw lpjml output'!AA18)</f>
        <v>0</v>
      </c>
      <c r="AC33" s="17">
        <f>IF('cha raw lpjml output'!AB18&lt;0,0,'cha raw lpjml output'!AB18)</f>
        <v>5.9508900000000002E-5</v>
      </c>
      <c r="AD33" s="17">
        <f>IF('cha raw lpjml output'!AC18&lt;0,0,'cha raw lpjml output'!AC18)</f>
        <v>4.4226299999999998E-4</v>
      </c>
      <c r="AE33" s="17">
        <f>IF('cha raw lpjml output'!AD18&lt;0,0,'cha raw lpjml output'!AD18)</f>
        <v>3.8342299999999998E-4</v>
      </c>
      <c r="AF33" s="17">
        <f>IF('cha raw lpjml output'!AE18&lt;0,0,'cha raw lpjml output'!AE18)</f>
        <v>0</v>
      </c>
      <c r="AG33" s="17">
        <f>IF('cha raw lpjml output'!AF18&lt;0,0,'cha raw lpjml output'!AF18)</f>
        <v>7.9596099999999995E-5</v>
      </c>
      <c r="AH33" s="17">
        <f>IF('cha raw lpjml output'!AG18&lt;0,0,'cha raw lpjml output'!AG18)</f>
        <v>2.4081800000000001E-4</v>
      </c>
      <c r="AI33" s="17">
        <f>IF('cha raw lpjml output'!AH18&lt;0,0,'cha raw lpjml output'!AH18)</f>
        <v>6.5758200000000003E-5</v>
      </c>
      <c r="AJ33" s="17">
        <f>IF('cha raw lpjml output'!AI18&lt;0,0,'cha raw lpjml output'!AI18)</f>
        <v>1.28763E-4</v>
      </c>
      <c r="AK33" s="17">
        <f>IF('cha raw lpjml output'!AJ18&lt;0,0,'cha raw lpjml output'!AJ18)</f>
        <v>6.5418900000000001E-4</v>
      </c>
      <c r="AL33" s="17">
        <f>IF('cha raw lpjml output'!AK18&lt;0,0,'cha raw lpjml output'!AK18)</f>
        <v>2.5913200000000001E-5</v>
      </c>
      <c r="AM33" s="17">
        <f>IF('cha raw lpjml output'!AL18&lt;0,0,'cha raw lpjml output'!AL18)</f>
        <v>0</v>
      </c>
      <c r="AN33" s="17">
        <f>IF('cha raw lpjml output'!AM18&lt;0,0,'cha raw lpjml output'!AM18)</f>
        <v>2.2241200000000001E-4</v>
      </c>
      <c r="AO33" s="17">
        <f>IF('cha raw lpjml output'!AN18&lt;0,0,'cha raw lpjml output'!AN18)</f>
        <v>2.37686E-4</v>
      </c>
      <c r="AP33" s="17">
        <f>IF('cha raw lpjml output'!AO18&lt;0,0,'cha raw lpjml output'!AO18)</f>
        <v>4.9066900000000003E-5</v>
      </c>
      <c r="AQ33" s="17"/>
    </row>
    <row r="34" spans="2:43" x14ac:dyDescent="0.35">
      <c r="B34" s="17">
        <f>IF('cha raw lpjml output'!A19&lt;0,0,'cha raw lpjml output'!A19)</f>
        <v>0</v>
      </c>
      <c r="C34" s="17">
        <f>IF('cha raw lpjml output'!B19&lt;0,0,'cha raw lpjml output'!B19)</f>
        <v>0</v>
      </c>
      <c r="D34" s="17">
        <f>IF('cha raw lpjml output'!C19&lt;0,0,'cha raw lpjml output'!C19)</f>
        <v>8.6410800000000004E-4</v>
      </c>
      <c r="E34" s="17">
        <f>IF('cha raw lpjml output'!D19&lt;0,0,'cha raw lpjml output'!D19)</f>
        <v>2.7539699999999998E-4</v>
      </c>
      <c r="F34" s="17">
        <f>IF('cha raw lpjml output'!E19&lt;0,0,'cha raw lpjml output'!E19)</f>
        <v>2.2038E-4</v>
      </c>
      <c r="G34" s="17">
        <f>IF('cha raw lpjml output'!F19&lt;0,0,'cha raw lpjml output'!F19)</f>
        <v>0</v>
      </c>
      <c r="H34" s="17">
        <f>IF('cha raw lpjml output'!G19&lt;0,0,'cha raw lpjml output'!G19)</f>
        <v>1.9572099999999999E-4</v>
      </c>
      <c r="I34" s="17">
        <f>IF('cha raw lpjml output'!H19&lt;0,0,'cha raw lpjml output'!H19)</f>
        <v>3.2098700000000001E-4</v>
      </c>
      <c r="J34" s="17">
        <f>IF('cha raw lpjml output'!I19&lt;0,0,'cha raw lpjml output'!I19)</f>
        <v>4.4213500000000002E-4</v>
      </c>
      <c r="K34" s="17">
        <f>IF('cha raw lpjml output'!J19&lt;0,0,'cha raw lpjml output'!J19)</f>
        <v>1.8916700000000001E-4</v>
      </c>
      <c r="L34" s="17">
        <f>IF('cha raw lpjml output'!K19&lt;0,0,'cha raw lpjml output'!K19)</f>
        <v>2.6385900000000002E-4</v>
      </c>
      <c r="M34" s="17">
        <f>IF('cha raw lpjml output'!L19&lt;0,0,'cha raw lpjml output'!L19)</f>
        <v>1.3893099999999999E-4</v>
      </c>
      <c r="N34" s="17">
        <f>IF('cha raw lpjml output'!M19&lt;0,0,'cha raw lpjml output'!M19)</f>
        <v>1.72454E-4</v>
      </c>
      <c r="O34" s="17">
        <f>IF('cha raw lpjml output'!N19&lt;0,0,'cha raw lpjml output'!N19)</f>
        <v>0</v>
      </c>
      <c r="P34" s="17">
        <f>IF('cha raw lpjml output'!O19&lt;0,0,'cha raw lpjml output'!O19)</f>
        <v>0</v>
      </c>
      <c r="Q34" s="17">
        <f>IF('cha raw lpjml output'!P19&lt;0,0,'cha raw lpjml output'!P19)</f>
        <v>7.72991E-5</v>
      </c>
      <c r="R34" s="17">
        <f>IF('cha raw lpjml output'!Q19&lt;0,0,'cha raw lpjml output'!Q19)</f>
        <v>0</v>
      </c>
      <c r="S34" s="17">
        <f>IF('cha raw lpjml output'!R19&lt;0,0,'cha raw lpjml output'!R19)</f>
        <v>9.9361E-5</v>
      </c>
      <c r="T34" s="17">
        <f>IF('cha raw lpjml output'!S19&lt;0,0,'cha raw lpjml output'!S19)</f>
        <v>1.78643E-4</v>
      </c>
      <c r="U34" s="17">
        <f>IF('cha raw lpjml output'!T19&lt;0,0,'cha raw lpjml output'!T19)</f>
        <v>3.7510399999999999E-5</v>
      </c>
      <c r="V34" s="17">
        <f>IF('cha raw lpjml output'!U19&lt;0,0,'cha raw lpjml output'!U19)</f>
        <v>0</v>
      </c>
      <c r="W34" s="17">
        <f>IF('cha raw lpjml output'!V19&lt;0,0,'cha raw lpjml output'!V19)</f>
        <v>1.6611100000000001E-4</v>
      </c>
      <c r="X34" s="17">
        <f>IF('cha raw lpjml output'!W19&lt;0,0,'cha raw lpjml output'!W19)</f>
        <v>0</v>
      </c>
      <c r="Y34" s="17">
        <f>IF('cha raw lpjml output'!X19&lt;0,0,'cha raw lpjml output'!X19)</f>
        <v>6.0715699999999999E-4</v>
      </c>
      <c r="Z34" s="17">
        <f>IF('cha raw lpjml output'!Y19&lt;0,0,'cha raw lpjml output'!Y19)</f>
        <v>3.8940399999999999E-4</v>
      </c>
      <c r="AA34" s="17">
        <f>IF('cha raw lpjml output'!Z19&lt;0,0,'cha raw lpjml output'!Z19)</f>
        <v>0</v>
      </c>
      <c r="AB34" s="17">
        <f>IF('cha raw lpjml output'!AA19&lt;0,0,'cha raw lpjml output'!AA19)</f>
        <v>0</v>
      </c>
      <c r="AC34" s="17">
        <f>IF('cha raw lpjml output'!AB19&lt;0,0,'cha raw lpjml output'!AB19)</f>
        <v>6.6982200000000004E-5</v>
      </c>
      <c r="AD34" s="17">
        <f>IF('cha raw lpjml output'!AC19&lt;0,0,'cha raw lpjml output'!AC19)</f>
        <v>4.5349499999999999E-4</v>
      </c>
      <c r="AE34" s="17">
        <f>IF('cha raw lpjml output'!AD19&lt;0,0,'cha raw lpjml output'!AD19)</f>
        <v>3.8736899999999998E-4</v>
      </c>
      <c r="AF34" s="17">
        <f>IF('cha raw lpjml output'!AE19&lt;0,0,'cha raw lpjml output'!AE19)</f>
        <v>0</v>
      </c>
      <c r="AG34" s="17">
        <f>IF('cha raw lpjml output'!AF19&lt;0,0,'cha raw lpjml output'!AF19)</f>
        <v>1.0768399999999999E-4</v>
      </c>
      <c r="AH34" s="17">
        <f>IF('cha raw lpjml output'!AG19&lt;0,0,'cha raw lpjml output'!AG19)</f>
        <v>2.73887E-4</v>
      </c>
      <c r="AI34" s="17">
        <f>IF('cha raw lpjml output'!AH19&lt;0,0,'cha raw lpjml output'!AH19)</f>
        <v>6.9054599999999994E-5</v>
      </c>
      <c r="AJ34" s="17">
        <f>IF('cha raw lpjml output'!AI19&lt;0,0,'cha raw lpjml output'!AI19)</f>
        <v>1.60705E-4</v>
      </c>
      <c r="AK34" s="17">
        <f>IF('cha raw lpjml output'!AJ19&lt;0,0,'cha raw lpjml output'!AJ19)</f>
        <v>6.5979400000000001E-4</v>
      </c>
      <c r="AL34" s="17">
        <f>IF('cha raw lpjml output'!AK19&lt;0,0,'cha raw lpjml output'!AK19)</f>
        <v>6.2198499999999997E-5</v>
      </c>
      <c r="AM34" s="17">
        <f>IF('cha raw lpjml output'!AL19&lt;0,0,'cha raw lpjml output'!AL19)</f>
        <v>0</v>
      </c>
      <c r="AN34" s="17">
        <f>IF('cha raw lpjml output'!AM19&lt;0,0,'cha raw lpjml output'!AM19)</f>
        <v>2.33916E-4</v>
      </c>
      <c r="AO34" s="17">
        <f>IF('cha raw lpjml output'!AN19&lt;0,0,'cha raw lpjml output'!AN19)</f>
        <v>2.5045800000000001E-4</v>
      </c>
      <c r="AP34" s="17">
        <f>IF('cha raw lpjml output'!AO19&lt;0,0,'cha raw lpjml output'!AO19)</f>
        <v>5.1853500000000001E-5</v>
      </c>
      <c r="AQ34" s="17"/>
    </row>
    <row r="35" spans="2:43" x14ac:dyDescent="0.35">
      <c r="B35" s="17">
        <f>IF('cha raw lpjml output'!A20&lt;0,0,'cha raw lpjml output'!A20)</f>
        <v>0</v>
      </c>
      <c r="C35" s="17">
        <f>IF('cha raw lpjml output'!B20&lt;0,0,'cha raw lpjml output'!B20)</f>
        <v>0</v>
      </c>
      <c r="D35" s="17">
        <f>IF('cha raw lpjml output'!C20&lt;0,0,'cha raw lpjml output'!C20)</f>
        <v>8.8575299999999997E-4</v>
      </c>
      <c r="E35" s="17">
        <f>IF('cha raw lpjml output'!D20&lt;0,0,'cha raw lpjml output'!D20)</f>
        <v>3.0663100000000003E-4</v>
      </c>
      <c r="F35" s="17">
        <f>IF('cha raw lpjml output'!E20&lt;0,0,'cha raw lpjml output'!E20)</f>
        <v>2.2849200000000001E-4</v>
      </c>
      <c r="G35" s="17">
        <f>IF('cha raw lpjml output'!F20&lt;0,0,'cha raw lpjml output'!F20)</f>
        <v>0</v>
      </c>
      <c r="H35" s="17">
        <f>IF('cha raw lpjml output'!G20&lt;0,0,'cha raw lpjml output'!G20)</f>
        <v>2.0180900000000001E-4</v>
      </c>
      <c r="I35" s="17">
        <f>IF('cha raw lpjml output'!H20&lt;0,0,'cha raw lpjml output'!H20)</f>
        <v>3.4103999999999997E-4</v>
      </c>
      <c r="J35" s="17">
        <f>IF('cha raw lpjml output'!I20&lt;0,0,'cha raw lpjml output'!I20)</f>
        <v>5.1964000000000003E-4</v>
      </c>
      <c r="K35" s="17">
        <f>IF('cha raw lpjml output'!J20&lt;0,0,'cha raw lpjml output'!J20)</f>
        <v>1.9454499999999999E-4</v>
      </c>
      <c r="L35" s="17">
        <f>IF('cha raw lpjml output'!K20&lt;0,0,'cha raw lpjml output'!K20)</f>
        <v>2.7160200000000002E-4</v>
      </c>
      <c r="M35" s="17">
        <f>IF('cha raw lpjml output'!L20&lt;0,0,'cha raw lpjml output'!L20)</f>
        <v>1.75935E-4</v>
      </c>
      <c r="N35" s="17">
        <f>IF('cha raw lpjml output'!M20&lt;0,0,'cha raw lpjml output'!M20)</f>
        <v>1.82647E-4</v>
      </c>
      <c r="O35" s="17">
        <f>IF('cha raw lpjml output'!N20&lt;0,0,'cha raw lpjml output'!N20)</f>
        <v>0</v>
      </c>
      <c r="P35" s="17">
        <f>IF('cha raw lpjml output'!O20&lt;0,0,'cha raw lpjml output'!O20)</f>
        <v>0</v>
      </c>
      <c r="Q35" s="17">
        <f>IF('cha raw lpjml output'!P20&lt;0,0,'cha raw lpjml output'!P20)</f>
        <v>7.9608200000000001E-5</v>
      </c>
      <c r="R35" s="17">
        <f>IF('cha raw lpjml output'!Q20&lt;0,0,'cha raw lpjml output'!Q20)</f>
        <v>0</v>
      </c>
      <c r="S35" s="17">
        <f>IF('cha raw lpjml output'!R20&lt;0,0,'cha raw lpjml output'!R20)</f>
        <v>1.03472E-4</v>
      </c>
      <c r="T35" s="17">
        <f>IF('cha raw lpjml output'!S20&lt;0,0,'cha raw lpjml output'!S20)</f>
        <v>1.79591E-4</v>
      </c>
      <c r="U35" s="17">
        <f>IF('cha raw lpjml output'!T20&lt;0,0,'cha raw lpjml output'!T20)</f>
        <v>4.5379100000000001E-5</v>
      </c>
      <c r="V35" s="17">
        <f>IF('cha raw lpjml output'!U20&lt;0,0,'cha raw lpjml output'!U20)</f>
        <v>0</v>
      </c>
      <c r="W35" s="17">
        <f>IF('cha raw lpjml output'!V20&lt;0,0,'cha raw lpjml output'!V20)</f>
        <v>1.68288E-4</v>
      </c>
      <c r="X35" s="17">
        <f>IF('cha raw lpjml output'!W20&lt;0,0,'cha raw lpjml output'!W20)</f>
        <v>1.49441E-5</v>
      </c>
      <c r="Y35" s="17">
        <f>IF('cha raw lpjml output'!X20&lt;0,0,'cha raw lpjml output'!X20)</f>
        <v>6.1818099999999998E-4</v>
      </c>
      <c r="Z35" s="17">
        <f>IF('cha raw lpjml output'!Y20&lt;0,0,'cha raw lpjml output'!Y20)</f>
        <v>3.9937499999999999E-4</v>
      </c>
      <c r="AA35" s="17">
        <f>IF('cha raw lpjml output'!Z20&lt;0,0,'cha raw lpjml output'!Z20)</f>
        <v>0</v>
      </c>
      <c r="AB35" s="17">
        <f>IF('cha raw lpjml output'!AA20&lt;0,0,'cha raw lpjml output'!AA20)</f>
        <v>0</v>
      </c>
      <c r="AC35" s="17">
        <f>IF('cha raw lpjml output'!AB20&lt;0,0,'cha raw lpjml output'!AB20)</f>
        <v>7.0746099999999997E-5</v>
      </c>
      <c r="AD35" s="17">
        <f>IF('cha raw lpjml output'!AC20&lt;0,0,'cha raw lpjml output'!AC20)</f>
        <v>4.7378600000000002E-4</v>
      </c>
      <c r="AE35" s="17">
        <f>IF('cha raw lpjml output'!AD20&lt;0,0,'cha raw lpjml output'!AD20)</f>
        <v>4.0484199999999998E-4</v>
      </c>
      <c r="AF35" s="17">
        <f>IF('cha raw lpjml output'!AE20&lt;0,0,'cha raw lpjml output'!AE20)</f>
        <v>0</v>
      </c>
      <c r="AG35" s="17">
        <f>IF('cha raw lpjml output'!AF20&lt;0,0,'cha raw lpjml output'!AF20)</f>
        <v>1.4569100000000001E-4</v>
      </c>
      <c r="AH35" s="17">
        <f>IF('cha raw lpjml output'!AG20&lt;0,0,'cha raw lpjml output'!AG20)</f>
        <v>2.7442800000000001E-4</v>
      </c>
      <c r="AI35" s="17">
        <f>IF('cha raw lpjml output'!AH20&lt;0,0,'cha raw lpjml output'!AH20)</f>
        <v>6.9552000000000001E-5</v>
      </c>
      <c r="AJ35" s="17">
        <f>IF('cha raw lpjml output'!AI20&lt;0,0,'cha raw lpjml output'!AI20)</f>
        <v>1.7309700000000001E-4</v>
      </c>
      <c r="AK35" s="17">
        <f>IF('cha raw lpjml output'!AJ20&lt;0,0,'cha raw lpjml output'!AJ20)</f>
        <v>6.9623899999999997E-4</v>
      </c>
      <c r="AL35" s="17">
        <f>IF('cha raw lpjml output'!AK20&lt;0,0,'cha raw lpjml output'!AK20)</f>
        <v>7.5138900000000007E-5</v>
      </c>
      <c r="AM35" s="17">
        <f>IF('cha raw lpjml output'!AL20&lt;0,0,'cha raw lpjml output'!AL20)</f>
        <v>0</v>
      </c>
      <c r="AN35" s="17">
        <f>IF('cha raw lpjml output'!AM20&lt;0,0,'cha raw lpjml output'!AM20)</f>
        <v>2.34658E-4</v>
      </c>
      <c r="AO35" s="17">
        <f>IF('cha raw lpjml output'!AN20&lt;0,0,'cha raw lpjml output'!AN20)</f>
        <v>2.69239E-4</v>
      </c>
      <c r="AP35" s="17">
        <f>IF('cha raw lpjml output'!AO20&lt;0,0,'cha raw lpjml output'!AO20)</f>
        <v>5.1925600000000003E-5</v>
      </c>
      <c r="AQ35" s="17"/>
    </row>
    <row r="36" spans="2:43" x14ac:dyDescent="0.35">
      <c r="B36" s="17">
        <f>IF('cha raw lpjml output'!A21&lt;0,0,'cha raw lpjml output'!A21)</f>
        <v>0</v>
      </c>
      <c r="C36" s="17">
        <f>IF('cha raw lpjml output'!B21&lt;0,0,'cha raw lpjml output'!B21)</f>
        <v>0</v>
      </c>
      <c r="D36" s="17">
        <f>IF('cha raw lpjml output'!C21&lt;0,0,'cha raw lpjml output'!C21)</f>
        <v>9.4645000000000005E-4</v>
      </c>
      <c r="E36" s="17">
        <f>IF('cha raw lpjml output'!D21&lt;0,0,'cha raw lpjml output'!D21)</f>
        <v>5.4651500000000002E-4</v>
      </c>
      <c r="F36" s="17">
        <f>IF('cha raw lpjml output'!E21&lt;0,0,'cha raw lpjml output'!E21)</f>
        <v>2.2927200000000001E-4</v>
      </c>
      <c r="G36" s="17">
        <f>IF('cha raw lpjml output'!F21&lt;0,0,'cha raw lpjml output'!F21)</f>
        <v>0</v>
      </c>
      <c r="H36" s="17">
        <f>IF('cha raw lpjml output'!G21&lt;0,0,'cha raw lpjml output'!G21)</f>
        <v>2.0447299999999999E-4</v>
      </c>
      <c r="I36" s="17">
        <f>IF('cha raw lpjml output'!H21&lt;0,0,'cha raw lpjml output'!H21)</f>
        <v>3.6476899999999998E-4</v>
      </c>
      <c r="J36" s="17">
        <f>IF('cha raw lpjml output'!I21&lt;0,0,'cha raw lpjml output'!I21)</f>
        <v>5.2731999999999996E-4</v>
      </c>
      <c r="K36" s="17">
        <f>IF('cha raw lpjml output'!J21&lt;0,0,'cha raw lpjml output'!J21)</f>
        <v>2.0301499999999999E-4</v>
      </c>
      <c r="L36" s="17">
        <f>IF('cha raw lpjml output'!K21&lt;0,0,'cha raw lpjml output'!K21)</f>
        <v>2.7421100000000001E-4</v>
      </c>
      <c r="M36" s="17">
        <f>IF('cha raw lpjml output'!L21&lt;0,0,'cha raw lpjml output'!L21)</f>
        <v>1.82397E-4</v>
      </c>
      <c r="N36" s="17">
        <f>IF('cha raw lpjml output'!M21&lt;0,0,'cha raw lpjml output'!M21)</f>
        <v>1.91187E-4</v>
      </c>
      <c r="O36" s="17">
        <f>IF('cha raw lpjml output'!N21&lt;0,0,'cha raw lpjml output'!N21)</f>
        <v>0</v>
      </c>
      <c r="P36" s="17">
        <f>IF('cha raw lpjml output'!O21&lt;0,0,'cha raw lpjml output'!O21)</f>
        <v>0</v>
      </c>
      <c r="Q36" s="17">
        <f>IF('cha raw lpjml output'!P21&lt;0,0,'cha raw lpjml output'!P21)</f>
        <v>9.5176500000000006E-5</v>
      </c>
      <c r="R36" s="17">
        <f>IF('cha raw lpjml output'!Q21&lt;0,0,'cha raw lpjml output'!Q21)</f>
        <v>0</v>
      </c>
      <c r="S36" s="17">
        <f>IF('cha raw lpjml output'!R21&lt;0,0,'cha raw lpjml output'!R21)</f>
        <v>1.1196699999999999E-4</v>
      </c>
      <c r="T36" s="17">
        <f>IF('cha raw lpjml output'!S21&lt;0,0,'cha raw lpjml output'!S21)</f>
        <v>1.80507E-4</v>
      </c>
      <c r="U36" s="17">
        <f>IF('cha raw lpjml output'!T21&lt;0,0,'cha raw lpjml output'!T21)</f>
        <v>5.0705899999999998E-5</v>
      </c>
      <c r="V36" s="17">
        <f>IF('cha raw lpjml output'!U21&lt;0,0,'cha raw lpjml output'!U21)</f>
        <v>0</v>
      </c>
      <c r="W36" s="17">
        <f>IF('cha raw lpjml output'!V21&lt;0,0,'cha raw lpjml output'!V21)</f>
        <v>1.9131899999999999E-4</v>
      </c>
      <c r="X36" s="17">
        <f>IF('cha raw lpjml output'!W21&lt;0,0,'cha raw lpjml output'!W21)</f>
        <v>2.847E-5</v>
      </c>
      <c r="Y36" s="17">
        <f>IF('cha raw lpjml output'!X21&lt;0,0,'cha raw lpjml output'!X21)</f>
        <v>6.49561E-4</v>
      </c>
      <c r="Z36" s="17">
        <f>IF('cha raw lpjml output'!Y21&lt;0,0,'cha raw lpjml output'!Y21)</f>
        <v>5.5294000000000003E-4</v>
      </c>
      <c r="AA36" s="17">
        <f>IF('cha raw lpjml output'!Z21&lt;0,0,'cha raw lpjml output'!Z21)</f>
        <v>0</v>
      </c>
      <c r="AB36" s="17">
        <f>IF('cha raw lpjml output'!AA21&lt;0,0,'cha raw lpjml output'!AA21)</f>
        <v>0</v>
      </c>
      <c r="AC36" s="17">
        <f>IF('cha raw lpjml output'!AB21&lt;0,0,'cha raw lpjml output'!AB21)</f>
        <v>8.1923399999999996E-5</v>
      </c>
      <c r="AD36" s="17">
        <f>IF('cha raw lpjml output'!AC21&lt;0,0,'cha raw lpjml output'!AC21)</f>
        <v>6.2511800000000003E-4</v>
      </c>
      <c r="AE36" s="17">
        <f>IF('cha raw lpjml output'!AD21&lt;0,0,'cha raw lpjml output'!AD21)</f>
        <v>4.44072E-4</v>
      </c>
      <c r="AF36" s="17">
        <f>IF('cha raw lpjml output'!AE21&lt;0,0,'cha raw lpjml output'!AE21)</f>
        <v>0</v>
      </c>
      <c r="AG36" s="17">
        <f>IF('cha raw lpjml output'!AF21&lt;0,0,'cha raw lpjml output'!AF21)</f>
        <v>1.5636900000000001E-4</v>
      </c>
      <c r="AH36" s="17">
        <f>IF('cha raw lpjml output'!AG21&lt;0,0,'cha raw lpjml output'!AG21)</f>
        <v>2.8114900000000001E-4</v>
      </c>
      <c r="AI36" s="17">
        <f>IF('cha raw lpjml output'!AH21&lt;0,0,'cha raw lpjml output'!AH21)</f>
        <v>8.9861800000000001E-5</v>
      </c>
      <c r="AJ36" s="17">
        <f>IF('cha raw lpjml output'!AI21&lt;0,0,'cha raw lpjml output'!AI21)</f>
        <v>1.7706300000000001E-4</v>
      </c>
      <c r="AK36" s="17">
        <f>IF('cha raw lpjml output'!AJ21&lt;0,0,'cha raw lpjml output'!AJ21)</f>
        <v>7.1229900000000001E-4</v>
      </c>
      <c r="AL36" s="17">
        <f>IF('cha raw lpjml output'!AK21&lt;0,0,'cha raw lpjml output'!AK21)</f>
        <v>8.2696599999999997E-5</v>
      </c>
      <c r="AM36" s="17">
        <f>IF('cha raw lpjml output'!AL21&lt;0,0,'cha raw lpjml output'!AL21)</f>
        <v>0</v>
      </c>
      <c r="AN36" s="17">
        <f>IF('cha raw lpjml output'!AM21&lt;0,0,'cha raw lpjml output'!AM21)</f>
        <v>2.37519E-4</v>
      </c>
      <c r="AO36" s="17">
        <f>IF('cha raw lpjml output'!AN21&lt;0,0,'cha raw lpjml output'!AN21)</f>
        <v>2.96893E-4</v>
      </c>
      <c r="AP36" s="17">
        <f>IF('cha raw lpjml output'!AO21&lt;0,0,'cha raw lpjml output'!AO21)</f>
        <v>5.5468099999999998E-5</v>
      </c>
      <c r="AQ36" s="17"/>
    </row>
    <row r="37" spans="2:43" x14ac:dyDescent="0.35">
      <c r="B37" s="17">
        <f>IF('cha raw lpjml output'!A22&lt;0,0,'cha raw lpjml output'!A22)</f>
        <v>0</v>
      </c>
      <c r="C37" s="17">
        <f>IF('cha raw lpjml output'!B22&lt;0,0,'cha raw lpjml output'!B22)</f>
        <v>0</v>
      </c>
      <c r="D37" s="17">
        <f>IF('cha raw lpjml output'!C22&lt;0,0,'cha raw lpjml output'!C22)</f>
        <v>9.5550400000000003E-4</v>
      </c>
      <c r="E37" s="17">
        <f>IF('cha raw lpjml output'!D22&lt;0,0,'cha raw lpjml output'!D22)</f>
        <v>6.2715100000000005E-4</v>
      </c>
      <c r="F37" s="17">
        <f>IF('cha raw lpjml output'!E22&lt;0,0,'cha raw lpjml output'!E22)</f>
        <v>2.4292300000000001E-4</v>
      </c>
      <c r="G37" s="17">
        <f>IF('cha raw lpjml output'!F22&lt;0,0,'cha raw lpjml output'!F22)</f>
        <v>0</v>
      </c>
      <c r="H37" s="17">
        <f>IF('cha raw lpjml output'!G22&lt;0,0,'cha raw lpjml output'!G22)</f>
        <v>2.0692599999999999E-4</v>
      </c>
      <c r="I37" s="17">
        <f>IF('cha raw lpjml output'!H22&lt;0,0,'cha raw lpjml output'!H22)</f>
        <v>3.9687199999999999E-4</v>
      </c>
      <c r="J37" s="17">
        <f>IF('cha raw lpjml output'!I22&lt;0,0,'cha raw lpjml output'!I22)</f>
        <v>5.5192499999999999E-4</v>
      </c>
      <c r="K37" s="17">
        <f>IF('cha raw lpjml output'!J22&lt;0,0,'cha raw lpjml output'!J22)</f>
        <v>2.2006099999999999E-4</v>
      </c>
      <c r="L37" s="17">
        <f>IF('cha raw lpjml output'!K22&lt;0,0,'cha raw lpjml output'!K22)</f>
        <v>2.8375299999999998E-4</v>
      </c>
      <c r="M37" s="17">
        <f>IF('cha raw lpjml output'!L22&lt;0,0,'cha raw lpjml output'!L22)</f>
        <v>1.91967E-4</v>
      </c>
      <c r="N37" s="17">
        <f>IF('cha raw lpjml output'!M22&lt;0,0,'cha raw lpjml output'!M22)</f>
        <v>1.92444E-4</v>
      </c>
      <c r="O37" s="17">
        <f>IF('cha raw lpjml output'!N22&lt;0,0,'cha raw lpjml output'!N22)</f>
        <v>2.7097299999999999E-5</v>
      </c>
      <c r="P37" s="17">
        <f>IF('cha raw lpjml output'!O22&lt;0,0,'cha raw lpjml output'!O22)</f>
        <v>2.7097299999999999E-5</v>
      </c>
      <c r="Q37" s="17">
        <f>IF('cha raw lpjml output'!P22&lt;0,0,'cha raw lpjml output'!P22)</f>
        <v>9.6989099999999996E-5</v>
      </c>
      <c r="R37" s="17">
        <f>IF('cha raw lpjml output'!Q22&lt;0,0,'cha raw lpjml output'!Q22)</f>
        <v>0</v>
      </c>
      <c r="S37" s="17">
        <f>IF('cha raw lpjml output'!R22&lt;0,0,'cha raw lpjml output'!R22)</f>
        <v>1.1383999999999999E-4</v>
      </c>
      <c r="T37" s="17">
        <f>IF('cha raw lpjml output'!S22&lt;0,0,'cha raw lpjml output'!S22)</f>
        <v>1.9019600000000001E-4</v>
      </c>
      <c r="U37" s="17">
        <f>IF('cha raw lpjml output'!T22&lt;0,0,'cha raw lpjml output'!T22)</f>
        <v>6.2318300000000003E-5</v>
      </c>
      <c r="V37" s="17">
        <f>IF('cha raw lpjml output'!U22&lt;0,0,'cha raw lpjml output'!U22)</f>
        <v>0</v>
      </c>
      <c r="W37" s="17">
        <f>IF('cha raw lpjml output'!V22&lt;0,0,'cha raw lpjml output'!V22)</f>
        <v>2.3956699999999999E-4</v>
      </c>
      <c r="X37" s="17">
        <f>IF('cha raw lpjml output'!W22&lt;0,0,'cha raw lpjml output'!W22)</f>
        <v>2.8849799999999999E-5</v>
      </c>
      <c r="Y37" s="17">
        <f>IF('cha raw lpjml output'!X22&lt;0,0,'cha raw lpjml output'!X22)</f>
        <v>6.6320599999999995E-4</v>
      </c>
      <c r="Z37" s="17">
        <f>IF('cha raw lpjml output'!Y22&lt;0,0,'cha raw lpjml output'!Y22)</f>
        <v>5.94185E-4</v>
      </c>
      <c r="AA37" s="17">
        <f>IF('cha raw lpjml output'!Z22&lt;0,0,'cha raw lpjml output'!Z22)</f>
        <v>0</v>
      </c>
      <c r="AB37" s="17">
        <f>IF('cha raw lpjml output'!AA22&lt;0,0,'cha raw lpjml output'!AA22)</f>
        <v>0</v>
      </c>
      <c r="AC37" s="17">
        <f>IF('cha raw lpjml output'!AB22&lt;0,0,'cha raw lpjml output'!AB22)</f>
        <v>9.3275499999999998E-5</v>
      </c>
      <c r="AD37" s="17">
        <f>IF('cha raw lpjml output'!AC22&lt;0,0,'cha raw lpjml output'!AC22)</f>
        <v>8.40466E-4</v>
      </c>
      <c r="AE37" s="17">
        <f>IF('cha raw lpjml output'!AD22&lt;0,0,'cha raw lpjml output'!AD22)</f>
        <v>4.53454E-4</v>
      </c>
      <c r="AF37" s="17">
        <f>IF('cha raw lpjml output'!AE22&lt;0,0,'cha raw lpjml output'!AE22)</f>
        <v>0</v>
      </c>
      <c r="AG37" s="17">
        <f>IF('cha raw lpjml output'!AF22&lt;0,0,'cha raw lpjml output'!AF22)</f>
        <v>1.5720999999999999E-4</v>
      </c>
      <c r="AH37" s="17">
        <f>IF('cha raw lpjml output'!AG22&lt;0,0,'cha raw lpjml output'!AG22)</f>
        <v>3.06574E-4</v>
      </c>
      <c r="AI37" s="17">
        <f>IF('cha raw lpjml output'!AH22&lt;0,0,'cha raw lpjml output'!AH22)</f>
        <v>9.4921100000000002E-5</v>
      </c>
      <c r="AJ37" s="17">
        <f>IF('cha raw lpjml output'!AI22&lt;0,0,'cha raw lpjml output'!AI22)</f>
        <v>1.7859399999999999E-4</v>
      </c>
      <c r="AK37" s="17">
        <f>IF('cha raw lpjml output'!AJ22&lt;0,0,'cha raw lpjml output'!AJ22)</f>
        <v>7.1315500000000004E-4</v>
      </c>
      <c r="AL37" s="17">
        <f>IF('cha raw lpjml output'!AK22&lt;0,0,'cha raw lpjml output'!AK22)</f>
        <v>9.0838699999999995E-5</v>
      </c>
      <c r="AM37" s="17">
        <f>IF('cha raw lpjml output'!AL22&lt;0,0,'cha raw lpjml output'!AL22)</f>
        <v>0</v>
      </c>
      <c r="AN37" s="17">
        <f>IF('cha raw lpjml output'!AM22&lt;0,0,'cha raw lpjml output'!AM22)</f>
        <v>2.70165E-4</v>
      </c>
      <c r="AO37" s="17">
        <f>IF('cha raw lpjml output'!AN22&lt;0,0,'cha raw lpjml output'!AN22)</f>
        <v>3.0458200000000002E-4</v>
      </c>
      <c r="AP37" s="17">
        <f>IF('cha raw lpjml output'!AO22&lt;0,0,'cha raw lpjml output'!AO22)</f>
        <v>6.55989E-5</v>
      </c>
      <c r="AQ37" s="17"/>
    </row>
    <row r="38" spans="2:43" x14ac:dyDescent="0.35">
      <c r="B38" s="17">
        <f>IF('cha raw lpjml output'!A23&lt;0,0,'cha raw lpjml output'!A23)</f>
        <v>0</v>
      </c>
      <c r="C38" s="17">
        <f>IF('cha raw lpjml output'!B23&lt;0,0,'cha raw lpjml output'!B23)</f>
        <v>0</v>
      </c>
      <c r="D38" s="17">
        <f>IF('cha raw lpjml output'!C23&lt;0,0,'cha raw lpjml output'!C23)</f>
        <v>9.6530300000000004E-4</v>
      </c>
      <c r="E38" s="17">
        <f>IF('cha raw lpjml output'!D23&lt;0,0,'cha raw lpjml output'!D23)</f>
        <v>6.4220399999999995E-4</v>
      </c>
      <c r="F38" s="17">
        <f>IF('cha raw lpjml output'!E23&lt;0,0,'cha raw lpjml output'!E23)</f>
        <v>2.46419E-4</v>
      </c>
      <c r="G38" s="17">
        <f>IF('cha raw lpjml output'!F23&lt;0,0,'cha raw lpjml output'!F23)</f>
        <v>0</v>
      </c>
      <c r="H38" s="17">
        <f>IF('cha raw lpjml output'!G23&lt;0,0,'cha raw lpjml output'!G23)</f>
        <v>2.4681600000000002E-4</v>
      </c>
      <c r="I38" s="17">
        <f>IF('cha raw lpjml output'!H23&lt;0,0,'cha raw lpjml output'!H23)</f>
        <v>4.3280400000000001E-4</v>
      </c>
      <c r="J38" s="17">
        <f>IF('cha raw lpjml output'!I23&lt;0,0,'cha raw lpjml output'!I23)</f>
        <v>5.9320900000000003E-4</v>
      </c>
      <c r="K38" s="17">
        <f>IF('cha raw lpjml output'!J23&lt;0,0,'cha raw lpjml output'!J23)</f>
        <v>2.2951499999999999E-4</v>
      </c>
      <c r="L38" s="17">
        <f>IF('cha raw lpjml output'!K23&lt;0,0,'cha raw lpjml output'!K23)</f>
        <v>2.8405699999999999E-4</v>
      </c>
      <c r="M38" s="17">
        <f>IF('cha raw lpjml output'!L23&lt;0,0,'cha raw lpjml output'!L23)</f>
        <v>2.00051E-4</v>
      </c>
      <c r="N38" s="17">
        <f>IF('cha raw lpjml output'!M23&lt;0,0,'cha raw lpjml output'!M23)</f>
        <v>1.95298E-4</v>
      </c>
      <c r="O38" s="17">
        <f>IF('cha raw lpjml output'!N23&lt;0,0,'cha raw lpjml output'!N23)</f>
        <v>4.6556800000000001E-5</v>
      </c>
      <c r="P38" s="17">
        <f>IF('cha raw lpjml output'!O23&lt;0,0,'cha raw lpjml output'!O23)</f>
        <v>4.6556800000000001E-5</v>
      </c>
      <c r="Q38" s="17">
        <f>IF('cha raw lpjml output'!P23&lt;0,0,'cha raw lpjml output'!P23)</f>
        <v>1.13443E-4</v>
      </c>
      <c r="R38" s="17">
        <f>IF('cha raw lpjml output'!Q23&lt;0,0,'cha raw lpjml output'!Q23)</f>
        <v>2.1042900000000001E-5</v>
      </c>
      <c r="S38" s="17">
        <f>IF('cha raw lpjml output'!R23&lt;0,0,'cha raw lpjml output'!R23)</f>
        <v>1.3439699999999999E-4</v>
      </c>
      <c r="T38" s="17">
        <f>IF('cha raw lpjml output'!S23&lt;0,0,'cha raw lpjml output'!S23)</f>
        <v>1.9959900000000001E-4</v>
      </c>
      <c r="U38" s="17">
        <f>IF('cha raw lpjml output'!T23&lt;0,0,'cha raw lpjml output'!T23)</f>
        <v>6.4859399999999998E-5</v>
      </c>
      <c r="V38" s="17">
        <f>IF('cha raw lpjml output'!U23&lt;0,0,'cha raw lpjml output'!U23)</f>
        <v>0</v>
      </c>
      <c r="W38" s="17">
        <f>IF('cha raw lpjml output'!V23&lt;0,0,'cha raw lpjml output'!V23)</f>
        <v>2.6384200000000003E-4</v>
      </c>
      <c r="X38" s="17">
        <f>IF('cha raw lpjml output'!W23&lt;0,0,'cha raw lpjml output'!W23)</f>
        <v>4.04406E-5</v>
      </c>
      <c r="Y38" s="17">
        <f>IF('cha raw lpjml output'!X23&lt;0,0,'cha raw lpjml output'!X23)</f>
        <v>6.7116599999999995E-4</v>
      </c>
      <c r="Z38" s="17">
        <f>IF('cha raw lpjml output'!Y23&lt;0,0,'cha raw lpjml output'!Y23)</f>
        <v>6.4578200000000002E-4</v>
      </c>
      <c r="AA38" s="17">
        <f>IF('cha raw lpjml output'!Z23&lt;0,0,'cha raw lpjml output'!Z23)</f>
        <v>0</v>
      </c>
      <c r="AB38" s="17">
        <f>IF('cha raw lpjml output'!AA23&lt;0,0,'cha raw lpjml output'!AA23)</f>
        <v>0</v>
      </c>
      <c r="AC38" s="17">
        <f>IF('cha raw lpjml output'!AB23&lt;0,0,'cha raw lpjml output'!AB23)</f>
        <v>1.17398E-4</v>
      </c>
      <c r="AD38" s="17">
        <f>IF('cha raw lpjml output'!AC23&lt;0,0,'cha raw lpjml output'!AC23)</f>
        <v>8.4530300000000005E-4</v>
      </c>
      <c r="AE38" s="17">
        <f>IF('cha raw lpjml output'!AD23&lt;0,0,'cha raw lpjml output'!AD23)</f>
        <v>5.58991E-4</v>
      </c>
      <c r="AF38" s="17">
        <f>IF('cha raw lpjml output'!AE23&lt;0,0,'cha raw lpjml output'!AE23)</f>
        <v>0</v>
      </c>
      <c r="AG38" s="17">
        <f>IF('cha raw lpjml output'!AF23&lt;0,0,'cha raw lpjml output'!AF23)</f>
        <v>1.57758E-4</v>
      </c>
      <c r="AH38" s="17">
        <f>IF('cha raw lpjml output'!AG23&lt;0,0,'cha raw lpjml output'!AG23)</f>
        <v>3.2751299999999998E-4</v>
      </c>
      <c r="AI38" s="17">
        <f>IF('cha raw lpjml output'!AH23&lt;0,0,'cha raw lpjml output'!AH23)</f>
        <v>9.6735800000000003E-5</v>
      </c>
      <c r="AJ38" s="17">
        <f>IF('cha raw lpjml output'!AI23&lt;0,0,'cha raw lpjml output'!AI23)</f>
        <v>1.8028099999999999E-4</v>
      </c>
      <c r="AK38" s="17">
        <f>IF('cha raw lpjml output'!AJ23&lt;0,0,'cha raw lpjml output'!AJ23)</f>
        <v>7.8935799999999999E-4</v>
      </c>
      <c r="AL38" s="17">
        <f>IF('cha raw lpjml output'!AK23&lt;0,0,'cha raw lpjml output'!AK23)</f>
        <v>9.8541299999999998E-5</v>
      </c>
      <c r="AM38" s="17">
        <f>IF('cha raw lpjml output'!AL23&lt;0,0,'cha raw lpjml output'!AL23)</f>
        <v>0</v>
      </c>
      <c r="AN38" s="17">
        <f>IF('cha raw lpjml output'!AM23&lt;0,0,'cha raw lpjml output'!AM23)</f>
        <v>2.77113E-4</v>
      </c>
      <c r="AO38" s="17">
        <f>IF('cha raw lpjml output'!AN23&lt;0,0,'cha raw lpjml output'!AN23)</f>
        <v>3.2785300000000002E-4</v>
      </c>
      <c r="AP38" s="17">
        <f>IF('cha raw lpjml output'!AO23&lt;0,0,'cha raw lpjml output'!AO23)</f>
        <v>9.6815200000000001E-5</v>
      </c>
      <c r="AQ38" s="17"/>
    </row>
    <row r="39" spans="2:43" x14ac:dyDescent="0.35">
      <c r="B39" s="17">
        <f>IF('cha raw lpjml output'!A24&lt;0,0,'cha raw lpjml output'!A24)</f>
        <v>0</v>
      </c>
      <c r="C39" s="17">
        <f>IF('cha raw lpjml output'!B24&lt;0,0,'cha raw lpjml output'!B24)</f>
        <v>0</v>
      </c>
      <c r="D39" s="17">
        <f>IF('cha raw lpjml output'!C24&lt;0,0,'cha raw lpjml output'!C24)</f>
        <v>9.7648099999999996E-4</v>
      </c>
      <c r="E39" s="17">
        <f>IF('cha raw lpjml output'!D24&lt;0,0,'cha raw lpjml output'!D24)</f>
        <v>6.7542800000000005E-4</v>
      </c>
      <c r="F39" s="17">
        <f>IF('cha raw lpjml output'!E24&lt;0,0,'cha raw lpjml output'!E24)</f>
        <v>2.5485800000000001E-4</v>
      </c>
      <c r="G39" s="17">
        <f>IF('cha raw lpjml output'!F24&lt;0,0,'cha raw lpjml output'!F24)</f>
        <v>0</v>
      </c>
      <c r="H39" s="17">
        <f>IF('cha raw lpjml output'!G24&lt;0,0,'cha raw lpjml output'!G24)</f>
        <v>2.6273799999999999E-4</v>
      </c>
      <c r="I39" s="17">
        <f>IF('cha raw lpjml output'!H24&lt;0,0,'cha raw lpjml output'!H24)</f>
        <v>4.4569899999999998E-4</v>
      </c>
      <c r="J39" s="17">
        <f>IF('cha raw lpjml output'!I24&lt;0,0,'cha raw lpjml output'!I24)</f>
        <v>6.21281E-4</v>
      </c>
      <c r="K39" s="17">
        <f>IF('cha raw lpjml output'!J24&lt;0,0,'cha raw lpjml output'!J24)</f>
        <v>2.3613900000000001E-4</v>
      </c>
      <c r="L39" s="17">
        <f>IF('cha raw lpjml output'!K24&lt;0,0,'cha raw lpjml output'!K24)</f>
        <v>2.9102400000000002E-4</v>
      </c>
      <c r="M39" s="17">
        <f>IF('cha raw lpjml output'!L24&lt;0,0,'cha raw lpjml output'!L24)</f>
        <v>2.23465E-4</v>
      </c>
      <c r="N39" s="17">
        <f>IF('cha raw lpjml output'!M24&lt;0,0,'cha raw lpjml output'!M24)</f>
        <v>2.0812700000000001E-4</v>
      </c>
      <c r="O39" s="17">
        <f>IF('cha raw lpjml output'!N24&lt;0,0,'cha raw lpjml output'!N24)</f>
        <v>4.7509500000000003E-5</v>
      </c>
      <c r="P39" s="17">
        <f>IF('cha raw lpjml output'!O24&lt;0,0,'cha raw lpjml output'!O24)</f>
        <v>4.7509500000000003E-5</v>
      </c>
      <c r="Q39" s="17">
        <f>IF('cha raw lpjml output'!P24&lt;0,0,'cha raw lpjml output'!P24)</f>
        <v>1.2443E-4</v>
      </c>
      <c r="R39" s="17">
        <f>IF('cha raw lpjml output'!Q24&lt;0,0,'cha raw lpjml output'!Q24)</f>
        <v>2.47507E-5</v>
      </c>
      <c r="S39" s="17">
        <f>IF('cha raw lpjml output'!R24&lt;0,0,'cha raw lpjml output'!R24)</f>
        <v>1.4150299999999999E-4</v>
      </c>
      <c r="T39" s="17">
        <f>IF('cha raw lpjml output'!S24&lt;0,0,'cha raw lpjml output'!S24)</f>
        <v>2.1209199999999999E-4</v>
      </c>
      <c r="U39" s="17">
        <f>IF('cha raw lpjml output'!T24&lt;0,0,'cha raw lpjml output'!T24)</f>
        <v>8.2492500000000003E-5</v>
      </c>
      <c r="V39" s="17">
        <f>IF('cha raw lpjml output'!U24&lt;0,0,'cha raw lpjml output'!U24)</f>
        <v>0</v>
      </c>
      <c r="W39" s="17">
        <f>IF('cha raw lpjml output'!V24&lt;0,0,'cha raw lpjml output'!V24)</f>
        <v>2.7271199999999999E-4</v>
      </c>
      <c r="X39" s="17">
        <f>IF('cha raw lpjml output'!W24&lt;0,0,'cha raw lpjml output'!W24)</f>
        <v>5.7476899999999999E-5</v>
      </c>
      <c r="Y39" s="17">
        <f>IF('cha raw lpjml output'!X24&lt;0,0,'cha raw lpjml output'!X24)</f>
        <v>6.7174499999999996E-4</v>
      </c>
      <c r="Z39" s="17">
        <f>IF('cha raw lpjml output'!Y24&lt;0,0,'cha raw lpjml output'!Y24)</f>
        <v>7.0120700000000002E-4</v>
      </c>
      <c r="AA39" s="17">
        <f>IF('cha raw lpjml output'!Z24&lt;0,0,'cha raw lpjml output'!Z24)</f>
        <v>0</v>
      </c>
      <c r="AB39" s="17">
        <f>IF('cha raw lpjml output'!AA24&lt;0,0,'cha raw lpjml output'!AA24)</f>
        <v>0</v>
      </c>
      <c r="AC39" s="17">
        <f>IF('cha raw lpjml output'!AB24&lt;0,0,'cha raw lpjml output'!AB24)</f>
        <v>1.17614E-4</v>
      </c>
      <c r="AD39" s="17">
        <f>IF('cha raw lpjml output'!AC24&lt;0,0,'cha raw lpjml output'!AC24)</f>
        <v>8.6259100000000001E-4</v>
      </c>
      <c r="AE39" s="17">
        <f>IF('cha raw lpjml output'!AD24&lt;0,0,'cha raw lpjml output'!AD24)</f>
        <v>5.6401300000000004E-4</v>
      </c>
      <c r="AF39" s="17">
        <f>IF('cha raw lpjml output'!AE24&lt;0,0,'cha raw lpjml output'!AE24)</f>
        <v>0</v>
      </c>
      <c r="AG39" s="17">
        <f>IF('cha raw lpjml output'!AF24&lt;0,0,'cha raw lpjml output'!AF24)</f>
        <v>1.5913099999999999E-4</v>
      </c>
      <c r="AH39" s="17">
        <f>IF('cha raw lpjml output'!AG24&lt;0,0,'cha raw lpjml output'!AG24)</f>
        <v>3.3088399999999998E-4</v>
      </c>
      <c r="AI39" s="17">
        <f>IF('cha raw lpjml output'!AH24&lt;0,0,'cha raw lpjml output'!AH24)</f>
        <v>1.01106E-4</v>
      </c>
      <c r="AJ39" s="17">
        <f>IF('cha raw lpjml output'!AI24&lt;0,0,'cha raw lpjml output'!AI24)</f>
        <v>1.8915699999999999E-4</v>
      </c>
      <c r="AK39" s="17">
        <f>IF('cha raw lpjml output'!AJ24&lt;0,0,'cha raw lpjml output'!AJ24)</f>
        <v>8.1851899999999997E-4</v>
      </c>
      <c r="AL39" s="17">
        <f>IF('cha raw lpjml output'!AK24&lt;0,0,'cha raw lpjml output'!AK24)</f>
        <v>1.0102099999999999E-4</v>
      </c>
      <c r="AM39" s="17">
        <f>IF('cha raw lpjml output'!AL24&lt;0,0,'cha raw lpjml output'!AL24)</f>
        <v>0</v>
      </c>
      <c r="AN39" s="17">
        <f>IF('cha raw lpjml output'!AM24&lt;0,0,'cha raw lpjml output'!AM24)</f>
        <v>2.8415200000000003E-4</v>
      </c>
      <c r="AO39" s="17">
        <f>IF('cha raw lpjml output'!AN24&lt;0,0,'cha raw lpjml output'!AN24)</f>
        <v>3.4314600000000001E-4</v>
      </c>
      <c r="AP39" s="17">
        <f>IF('cha raw lpjml output'!AO24&lt;0,0,'cha raw lpjml output'!AO24)</f>
        <v>1.01592E-4</v>
      </c>
      <c r="AQ39" s="17"/>
    </row>
    <row r="40" spans="2:43" x14ac:dyDescent="0.35">
      <c r="B40" s="17">
        <f>IF('cha raw lpjml output'!A25&lt;0,0,'cha raw lpjml output'!A25)</f>
        <v>0</v>
      </c>
      <c r="C40" s="17">
        <f>IF('cha raw lpjml output'!B25&lt;0,0,'cha raw lpjml output'!B25)</f>
        <v>0</v>
      </c>
      <c r="D40" s="17">
        <f>IF('cha raw lpjml output'!C25&lt;0,0,'cha raw lpjml output'!C25)</f>
        <v>9.8851699999999995E-4</v>
      </c>
      <c r="E40" s="17">
        <f>IF('cha raw lpjml output'!D25&lt;0,0,'cha raw lpjml output'!D25)</f>
        <v>6.87833E-4</v>
      </c>
      <c r="F40" s="17">
        <f>IF('cha raw lpjml output'!E25&lt;0,0,'cha raw lpjml output'!E25)</f>
        <v>2.7525299999999999E-4</v>
      </c>
      <c r="G40" s="17">
        <f>IF('cha raw lpjml output'!F25&lt;0,0,'cha raw lpjml output'!F25)</f>
        <v>0</v>
      </c>
      <c r="H40" s="17">
        <f>IF('cha raw lpjml output'!G25&lt;0,0,'cha raw lpjml output'!G25)</f>
        <v>2.6315799999999999E-4</v>
      </c>
      <c r="I40" s="17">
        <f>IF('cha raw lpjml output'!H25&lt;0,0,'cha raw lpjml output'!H25)</f>
        <v>5.0601200000000002E-4</v>
      </c>
      <c r="J40" s="17">
        <f>IF('cha raw lpjml output'!I25&lt;0,0,'cha raw lpjml output'!I25)</f>
        <v>9.25066E-4</v>
      </c>
      <c r="K40" s="17">
        <f>IF('cha raw lpjml output'!J25&lt;0,0,'cha raw lpjml output'!J25)</f>
        <v>2.3813799999999999E-4</v>
      </c>
      <c r="L40" s="17">
        <f>IF('cha raw lpjml output'!K25&lt;0,0,'cha raw lpjml output'!K25)</f>
        <v>3.0092299999999998E-4</v>
      </c>
      <c r="M40" s="17">
        <f>IF('cha raw lpjml output'!L25&lt;0,0,'cha raw lpjml output'!L25)</f>
        <v>2.3091600000000001E-4</v>
      </c>
      <c r="N40" s="17">
        <f>IF('cha raw lpjml output'!M25&lt;0,0,'cha raw lpjml output'!M25)</f>
        <v>2.09268E-4</v>
      </c>
      <c r="O40" s="17">
        <f>IF('cha raw lpjml output'!N25&lt;0,0,'cha raw lpjml output'!N25)</f>
        <v>7.4186799999999999E-5</v>
      </c>
      <c r="P40" s="17">
        <f>IF('cha raw lpjml output'!O25&lt;0,0,'cha raw lpjml output'!O25)</f>
        <v>7.4186799999999999E-5</v>
      </c>
      <c r="Q40" s="17">
        <f>IF('cha raw lpjml output'!P25&lt;0,0,'cha raw lpjml output'!P25)</f>
        <v>1.2792899999999999E-4</v>
      </c>
      <c r="R40" s="17">
        <f>IF('cha raw lpjml output'!Q25&lt;0,0,'cha raw lpjml output'!Q25)</f>
        <v>3.7120899999999999E-5</v>
      </c>
      <c r="S40" s="17">
        <f>IF('cha raw lpjml output'!R25&lt;0,0,'cha raw lpjml output'!R25)</f>
        <v>1.43833E-4</v>
      </c>
      <c r="T40" s="17">
        <f>IF('cha raw lpjml output'!S25&lt;0,0,'cha raw lpjml output'!S25)</f>
        <v>2.1367099999999999E-4</v>
      </c>
      <c r="U40" s="17">
        <f>IF('cha raw lpjml output'!T25&lt;0,0,'cha raw lpjml output'!T25)</f>
        <v>8.2751999999999996E-5</v>
      </c>
      <c r="V40" s="17">
        <f>IF('cha raw lpjml output'!U25&lt;0,0,'cha raw lpjml output'!U25)</f>
        <v>0</v>
      </c>
      <c r="W40" s="17">
        <f>IF('cha raw lpjml output'!V25&lt;0,0,'cha raw lpjml output'!V25)</f>
        <v>2.85789E-4</v>
      </c>
      <c r="X40" s="17">
        <f>IF('cha raw lpjml output'!W25&lt;0,0,'cha raw lpjml output'!W25)</f>
        <v>8.9980699999999997E-5</v>
      </c>
      <c r="Y40" s="17">
        <f>IF('cha raw lpjml output'!X25&lt;0,0,'cha raw lpjml output'!X25)</f>
        <v>7.0634500000000004E-4</v>
      </c>
      <c r="Z40" s="17">
        <f>IF('cha raw lpjml output'!Y25&lt;0,0,'cha raw lpjml output'!Y25)</f>
        <v>7.1018899999999996E-4</v>
      </c>
      <c r="AA40" s="17">
        <f>IF('cha raw lpjml output'!Z25&lt;0,0,'cha raw lpjml output'!Z25)</f>
        <v>0</v>
      </c>
      <c r="AB40" s="17">
        <f>IF('cha raw lpjml output'!AA25&lt;0,0,'cha raw lpjml output'!AA25)</f>
        <v>0</v>
      </c>
      <c r="AC40" s="17">
        <f>IF('cha raw lpjml output'!AB25&lt;0,0,'cha raw lpjml output'!AB25)</f>
        <v>1.2432200000000001E-4</v>
      </c>
      <c r="AD40" s="17">
        <f>IF('cha raw lpjml output'!AC25&lt;0,0,'cha raw lpjml output'!AC25)</f>
        <v>8.6519899999999998E-4</v>
      </c>
      <c r="AE40" s="17">
        <f>IF('cha raw lpjml output'!AD25&lt;0,0,'cha raw lpjml output'!AD25)</f>
        <v>5.7115200000000001E-4</v>
      </c>
      <c r="AF40" s="17">
        <f>IF('cha raw lpjml output'!AE25&lt;0,0,'cha raw lpjml output'!AE25)</f>
        <v>0</v>
      </c>
      <c r="AG40" s="17">
        <f>IF('cha raw lpjml output'!AF25&lt;0,0,'cha raw lpjml output'!AF25)</f>
        <v>1.64883E-4</v>
      </c>
      <c r="AH40" s="17">
        <f>IF('cha raw lpjml output'!AG25&lt;0,0,'cha raw lpjml output'!AG25)</f>
        <v>3.6789199999999998E-4</v>
      </c>
      <c r="AI40" s="17">
        <f>IF('cha raw lpjml output'!AH25&lt;0,0,'cha raw lpjml output'!AH25)</f>
        <v>1.1197299999999999E-4</v>
      </c>
      <c r="AJ40" s="17">
        <f>IF('cha raw lpjml output'!AI25&lt;0,0,'cha raw lpjml output'!AI25)</f>
        <v>1.9349600000000001E-4</v>
      </c>
      <c r="AK40" s="17">
        <f>IF('cha raw lpjml output'!AJ25&lt;0,0,'cha raw lpjml output'!AJ25)</f>
        <v>8.9429600000000004E-4</v>
      </c>
      <c r="AL40" s="17">
        <f>IF('cha raw lpjml output'!AK25&lt;0,0,'cha raw lpjml output'!AK25)</f>
        <v>1.17182E-4</v>
      </c>
      <c r="AM40" s="17">
        <f>IF('cha raw lpjml output'!AL25&lt;0,0,'cha raw lpjml output'!AL25)</f>
        <v>0</v>
      </c>
      <c r="AN40" s="17">
        <f>IF('cha raw lpjml output'!AM25&lt;0,0,'cha raw lpjml output'!AM25)</f>
        <v>3.1835899999999999E-4</v>
      </c>
      <c r="AO40" s="17">
        <f>IF('cha raw lpjml output'!AN25&lt;0,0,'cha raw lpjml output'!AN25)</f>
        <v>3.6057100000000001E-4</v>
      </c>
      <c r="AP40" s="17">
        <f>IF('cha raw lpjml output'!AO25&lt;0,0,'cha raw lpjml output'!AO25)</f>
        <v>1.0204099999999999E-4</v>
      </c>
      <c r="AQ40" s="17"/>
    </row>
    <row r="41" spans="2:43" x14ac:dyDescent="0.35">
      <c r="B41" s="17">
        <f>IF('cha raw lpjml output'!A26&lt;0,0,'cha raw lpjml output'!A26)</f>
        <v>0</v>
      </c>
      <c r="C41" s="17">
        <f>IF('cha raw lpjml output'!B26&lt;0,0,'cha raw lpjml output'!B26)</f>
        <v>0</v>
      </c>
      <c r="D41" s="17">
        <f>IF('cha raw lpjml output'!C26&lt;0,0,'cha raw lpjml output'!C26)</f>
        <v>9.927619999999999E-4</v>
      </c>
      <c r="E41" s="17">
        <f>IF('cha raw lpjml output'!D26&lt;0,0,'cha raw lpjml output'!D26)</f>
        <v>7.0257900000000005E-4</v>
      </c>
      <c r="F41" s="17">
        <f>IF('cha raw lpjml output'!E26&lt;0,0,'cha raw lpjml output'!E26)</f>
        <v>2.875E-4</v>
      </c>
      <c r="G41" s="17">
        <f>IF('cha raw lpjml output'!F26&lt;0,0,'cha raw lpjml output'!F26)</f>
        <v>1.5224200000000001E-5</v>
      </c>
      <c r="H41" s="17">
        <f>IF('cha raw lpjml output'!G26&lt;0,0,'cha raw lpjml output'!G26)</f>
        <v>2.7203200000000001E-4</v>
      </c>
      <c r="I41" s="17">
        <f>IF('cha raw lpjml output'!H26&lt;0,0,'cha raw lpjml output'!H26)</f>
        <v>5.2451699999999995E-4</v>
      </c>
      <c r="J41" s="17">
        <f>IF('cha raw lpjml output'!I26&lt;0,0,'cha raw lpjml output'!I26)</f>
        <v>1.0491299999999999E-3</v>
      </c>
      <c r="K41" s="17">
        <f>IF('cha raw lpjml output'!J26&lt;0,0,'cha raw lpjml output'!J26)</f>
        <v>2.5888300000000001E-4</v>
      </c>
      <c r="L41" s="17">
        <f>IF('cha raw lpjml output'!K26&lt;0,0,'cha raw lpjml output'!K26)</f>
        <v>3.0463400000000002E-4</v>
      </c>
      <c r="M41" s="17">
        <f>IF('cha raw lpjml output'!L26&lt;0,0,'cha raw lpjml output'!L26)</f>
        <v>2.3319399999999999E-4</v>
      </c>
      <c r="N41" s="17">
        <f>IF('cha raw lpjml output'!M26&lt;0,0,'cha raw lpjml output'!M26)</f>
        <v>2.1091400000000001E-4</v>
      </c>
      <c r="O41" s="17">
        <f>IF('cha raw lpjml output'!N26&lt;0,0,'cha raw lpjml output'!N26)</f>
        <v>7.8610599999999996E-5</v>
      </c>
      <c r="P41" s="17">
        <f>IF('cha raw lpjml output'!O26&lt;0,0,'cha raw lpjml output'!O26)</f>
        <v>7.8610599999999996E-5</v>
      </c>
      <c r="Q41" s="17">
        <f>IF('cha raw lpjml output'!P26&lt;0,0,'cha raw lpjml output'!P26)</f>
        <v>1.3265600000000001E-4</v>
      </c>
      <c r="R41" s="17">
        <f>IF('cha raw lpjml output'!Q26&lt;0,0,'cha raw lpjml output'!Q26)</f>
        <v>4.5497700000000003E-5</v>
      </c>
      <c r="S41" s="17">
        <f>IF('cha raw lpjml output'!R26&lt;0,0,'cha raw lpjml output'!R26)</f>
        <v>1.4411200000000001E-4</v>
      </c>
      <c r="T41" s="17">
        <f>IF('cha raw lpjml output'!S26&lt;0,0,'cha raw lpjml output'!S26)</f>
        <v>2.16226E-4</v>
      </c>
      <c r="U41" s="17">
        <f>IF('cha raw lpjml output'!T26&lt;0,0,'cha raw lpjml output'!T26)</f>
        <v>9.2960099999999998E-5</v>
      </c>
      <c r="V41" s="17">
        <f>IF('cha raw lpjml output'!U26&lt;0,0,'cha raw lpjml output'!U26)</f>
        <v>0</v>
      </c>
      <c r="W41" s="17">
        <f>IF('cha raw lpjml output'!V26&lt;0,0,'cha raw lpjml output'!V26)</f>
        <v>3.0723799999999999E-4</v>
      </c>
      <c r="X41" s="17">
        <f>IF('cha raw lpjml output'!W26&lt;0,0,'cha raw lpjml output'!W26)</f>
        <v>9.0306699999999994E-5</v>
      </c>
      <c r="Y41" s="17">
        <f>IF('cha raw lpjml output'!X26&lt;0,0,'cha raw lpjml output'!X26)</f>
        <v>7.5814700000000003E-4</v>
      </c>
      <c r="Z41" s="17">
        <f>IF('cha raw lpjml output'!Y26&lt;0,0,'cha raw lpjml output'!Y26)</f>
        <v>7.4455799999999998E-4</v>
      </c>
      <c r="AA41" s="17">
        <f>IF('cha raw lpjml output'!Z26&lt;0,0,'cha raw lpjml output'!Z26)</f>
        <v>0</v>
      </c>
      <c r="AB41" s="17">
        <f>IF('cha raw lpjml output'!AA26&lt;0,0,'cha raw lpjml output'!AA26)</f>
        <v>0</v>
      </c>
      <c r="AC41" s="17">
        <f>IF('cha raw lpjml output'!AB26&lt;0,0,'cha raw lpjml output'!AB26)</f>
        <v>1.26298E-4</v>
      </c>
      <c r="AD41" s="17">
        <f>IF('cha raw lpjml output'!AC26&lt;0,0,'cha raw lpjml output'!AC26)</f>
        <v>8.7455200000000001E-4</v>
      </c>
      <c r="AE41" s="17">
        <f>IF('cha raw lpjml output'!AD26&lt;0,0,'cha raw lpjml output'!AD26)</f>
        <v>5.8536999999999999E-4</v>
      </c>
      <c r="AF41" s="17">
        <f>IF('cha raw lpjml output'!AE26&lt;0,0,'cha raw lpjml output'!AE26)</f>
        <v>0</v>
      </c>
      <c r="AG41" s="17">
        <f>IF('cha raw lpjml output'!AF26&lt;0,0,'cha raw lpjml output'!AF26)</f>
        <v>1.9038799999999999E-4</v>
      </c>
      <c r="AH41" s="17">
        <f>IF('cha raw lpjml output'!AG26&lt;0,0,'cha raw lpjml output'!AG26)</f>
        <v>3.7689499999999998E-4</v>
      </c>
      <c r="AI41" s="17">
        <f>IF('cha raw lpjml output'!AH26&lt;0,0,'cha raw lpjml output'!AH26)</f>
        <v>1.13582E-4</v>
      </c>
      <c r="AJ41" s="17">
        <f>IF('cha raw lpjml output'!AI26&lt;0,0,'cha raw lpjml output'!AI26)</f>
        <v>2.0208499999999999E-4</v>
      </c>
      <c r="AK41" s="17">
        <f>IF('cha raw lpjml output'!AJ26&lt;0,0,'cha raw lpjml output'!AJ26)</f>
        <v>9.4096700000000002E-4</v>
      </c>
      <c r="AL41" s="17">
        <f>IF('cha raw lpjml output'!AK26&lt;0,0,'cha raw lpjml output'!AK26)</f>
        <v>1.17403E-4</v>
      </c>
      <c r="AM41" s="17">
        <f>IF('cha raw lpjml output'!AL26&lt;0,0,'cha raw lpjml output'!AL26)</f>
        <v>0</v>
      </c>
      <c r="AN41" s="17">
        <f>IF('cha raw lpjml output'!AM26&lt;0,0,'cha raw lpjml output'!AM26)</f>
        <v>3.5235600000000001E-4</v>
      </c>
      <c r="AO41" s="17">
        <f>IF('cha raw lpjml output'!AN26&lt;0,0,'cha raw lpjml output'!AN26)</f>
        <v>3.8951600000000002E-4</v>
      </c>
      <c r="AP41" s="17">
        <f>IF('cha raw lpjml output'!AO26&lt;0,0,'cha raw lpjml output'!AO26)</f>
        <v>1.13331E-4</v>
      </c>
      <c r="AQ41" s="17"/>
    </row>
    <row r="42" spans="2:43" x14ac:dyDescent="0.35">
      <c r="B42" s="17">
        <f>IF('cha raw lpjml output'!A27&lt;0,0,'cha raw lpjml output'!A27)</f>
        <v>0</v>
      </c>
      <c r="C42" s="17">
        <f>IF('cha raw lpjml output'!B27&lt;0,0,'cha raw lpjml output'!B27)</f>
        <v>0</v>
      </c>
      <c r="D42" s="17">
        <f>IF('cha raw lpjml output'!C27&lt;0,0,'cha raw lpjml output'!C27)</f>
        <v>9.9573700000000001E-4</v>
      </c>
      <c r="E42" s="17">
        <f>IF('cha raw lpjml output'!D27&lt;0,0,'cha raw lpjml output'!D27)</f>
        <v>7.0851499999999995E-4</v>
      </c>
      <c r="F42" s="17">
        <f>IF('cha raw lpjml output'!E27&lt;0,0,'cha raw lpjml output'!E27)</f>
        <v>2.9571000000000003E-4</v>
      </c>
      <c r="G42" s="17">
        <f>IF('cha raw lpjml output'!F27&lt;0,0,'cha raw lpjml output'!F27)</f>
        <v>4.8802199999999998E-5</v>
      </c>
      <c r="H42" s="17">
        <f>IF('cha raw lpjml output'!G27&lt;0,0,'cha raw lpjml output'!G27)</f>
        <v>3.53264E-4</v>
      </c>
      <c r="I42" s="17">
        <f>IF('cha raw lpjml output'!H27&lt;0,0,'cha raw lpjml output'!H27)</f>
        <v>5.3986099999999999E-4</v>
      </c>
      <c r="J42" s="17">
        <f>IF('cha raw lpjml output'!I27&lt;0,0,'cha raw lpjml output'!I27)</f>
        <v>1.0593200000000001E-3</v>
      </c>
      <c r="K42" s="17">
        <f>IF('cha raw lpjml output'!J27&lt;0,0,'cha raw lpjml output'!J27)</f>
        <v>2.6026000000000001E-4</v>
      </c>
      <c r="L42" s="17">
        <f>IF('cha raw lpjml output'!K27&lt;0,0,'cha raw lpjml output'!K27)</f>
        <v>3.0949200000000002E-4</v>
      </c>
      <c r="M42" s="17">
        <f>IF('cha raw lpjml output'!L27&lt;0,0,'cha raw lpjml output'!L27)</f>
        <v>2.6695899999999999E-4</v>
      </c>
      <c r="N42" s="17">
        <f>IF('cha raw lpjml output'!M27&lt;0,0,'cha raw lpjml output'!M27)</f>
        <v>2.1268599999999999E-4</v>
      </c>
      <c r="O42" s="17">
        <f>IF('cha raw lpjml output'!N27&lt;0,0,'cha raw lpjml output'!N27)</f>
        <v>8.1038999999999994E-5</v>
      </c>
      <c r="P42" s="17">
        <f>IF('cha raw lpjml output'!O27&lt;0,0,'cha raw lpjml output'!O27)</f>
        <v>8.1038999999999994E-5</v>
      </c>
      <c r="Q42" s="17">
        <f>IF('cha raw lpjml output'!P27&lt;0,0,'cha raw lpjml output'!P27)</f>
        <v>1.3354799999999999E-4</v>
      </c>
      <c r="R42" s="17">
        <f>IF('cha raw lpjml output'!Q27&lt;0,0,'cha raw lpjml output'!Q27)</f>
        <v>4.7983299999999998E-5</v>
      </c>
      <c r="S42" s="17">
        <f>IF('cha raw lpjml output'!R27&lt;0,0,'cha raw lpjml output'!R27)</f>
        <v>1.5240699999999999E-4</v>
      </c>
      <c r="T42" s="17">
        <f>IF('cha raw lpjml output'!S27&lt;0,0,'cha raw lpjml output'!S27)</f>
        <v>2.2259800000000001E-4</v>
      </c>
      <c r="U42" s="17">
        <f>IF('cha raw lpjml output'!T27&lt;0,0,'cha raw lpjml output'!T27)</f>
        <v>1.04195E-4</v>
      </c>
      <c r="V42" s="17">
        <f>IF('cha raw lpjml output'!U27&lt;0,0,'cha raw lpjml output'!U27)</f>
        <v>0</v>
      </c>
      <c r="W42" s="17">
        <f>IF('cha raw lpjml output'!V27&lt;0,0,'cha raw lpjml output'!V27)</f>
        <v>3.21875E-4</v>
      </c>
      <c r="X42" s="17">
        <f>IF('cha raw lpjml output'!W27&lt;0,0,'cha raw lpjml output'!W27)</f>
        <v>1.07042E-4</v>
      </c>
      <c r="Y42" s="17">
        <f>IF('cha raw lpjml output'!X27&lt;0,0,'cha raw lpjml output'!X27)</f>
        <v>7.7547599999999999E-4</v>
      </c>
      <c r="Z42" s="17">
        <f>IF('cha raw lpjml output'!Y27&lt;0,0,'cha raw lpjml output'!Y27)</f>
        <v>7.6411199999999995E-4</v>
      </c>
      <c r="AA42" s="17">
        <f>IF('cha raw lpjml output'!Z27&lt;0,0,'cha raw lpjml output'!Z27)</f>
        <v>0</v>
      </c>
      <c r="AB42" s="17">
        <f>IF('cha raw lpjml output'!AA27&lt;0,0,'cha raw lpjml output'!AA27)</f>
        <v>0</v>
      </c>
      <c r="AC42" s="17">
        <f>IF('cha raw lpjml output'!AB27&lt;0,0,'cha raw lpjml output'!AB27)</f>
        <v>1.28918E-4</v>
      </c>
      <c r="AD42" s="17">
        <f>IF('cha raw lpjml output'!AC27&lt;0,0,'cha raw lpjml output'!AC27)</f>
        <v>8.7540600000000001E-4</v>
      </c>
      <c r="AE42" s="17">
        <f>IF('cha raw lpjml output'!AD27&lt;0,0,'cha raw lpjml output'!AD27)</f>
        <v>5.9395400000000005E-4</v>
      </c>
      <c r="AF42" s="17">
        <f>IF('cha raw lpjml output'!AE27&lt;0,0,'cha raw lpjml output'!AE27)</f>
        <v>1.14538E-6</v>
      </c>
      <c r="AG42" s="17">
        <f>IF('cha raw lpjml output'!AF27&lt;0,0,'cha raw lpjml output'!AF27)</f>
        <v>1.9776200000000001E-4</v>
      </c>
      <c r="AH42" s="17">
        <f>IF('cha raw lpjml output'!AG27&lt;0,0,'cha raw lpjml output'!AG27)</f>
        <v>3.7822600000000001E-4</v>
      </c>
      <c r="AI42" s="17">
        <f>IF('cha raw lpjml output'!AH27&lt;0,0,'cha raw lpjml output'!AH27)</f>
        <v>1.206E-4</v>
      </c>
      <c r="AJ42" s="17">
        <f>IF('cha raw lpjml output'!AI27&lt;0,0,'cha raw lpjml output'!AI27)</f>
        <v>2.18278E-4</v>
      </c>
      <c r="AK42" s="17">
        <f>IF('cha raw lpjml output'!AJ27&lt;0,0,'cha raw lpjml output'!AJ27)</f>
        <v>9.7008399999999996E-4</v>
      </c>
      <c r="AL42" s="17">
        <f>IF('cha raw lpjml output'!AK27&lt;0,0,'cha raw lpjml output'!AK27)</f>
        <v>1.27205E-4</v>
      </c>
      <c r="AM42" s="17">
        <f>IF('cha raw lpjml output'!AL27&lt;0,0,'cha raw lpjml output'!AL27)</f>
        <v>0</v>
      </c>
      <c r="AN42" s="17">
        <f>IF('cha raw lpjml output'!AM27&lt;0,0,'cha raw lpjml output'!AM27)</f>
        <v>3.54855E-4</v>
      </c>
      <c r="AO42" s="17">
        <f>IF('cha raw lpjml output'!AN27&lt;0,0,'cha raw lpjml output'!AN27)</f>
        <v>4.8225699999999999E-4</v>
      </c>
      <c r="AP42" s="17">
        <f>IF('cha raw lpjml output'!AO27&lt;0,0,'cha raw lpjml output'!AO27)</f>
        <v>1.21477E-4</v>
      </c>
      <c r="AQ42" s="17"/>
    </row>
    <row r="43" spans="2:43" x14ac:dyDescent="0.35">
      <c r="B43" s="17">
        <f>IF('cha raw lpjml output'!A28&lt;0,0,'cha raw lpjml output'!A28)</f>
        <v>0</v>
      </c>
      <c r="C43" s="17">
        <f>IF('cha raw lpjml output'!B28&lt;0,0,'cha raw lpjml output'!B28)</f>
        <v>0</v>
      </c>
      <c r="D43" s="17">
        <f>IF('cha raw lpjml output'!C28&lt;0,0,'cha raw lpjml output'!C28)</f>
        <v>1.0193100000000001E-3</v>
      </c>
      <c r="E43" s="17">
        <f>IF('cha raw lpjml output'!D28&lt;0,0,'cha raw lpjml output'!D28)</f>
        <v>7.1057300000000004E-4</v>
      </c>
      <c r="F43" s="17">
        <f>IF('cha raw lpjml output'!E28&lt;0,0,'cha raw lpjml output'!E28)</f>
        <v>3.02804E-4</v>
      </c>
      <c r="G43" s="17">
        <f>IF('cha raw lpjml output'!F28&lt;0,0,'cha raw lpjml output'!F28)</f>
        <v>5.2314300000000002E-5</v>
      </c>
      <c r="H43" s="17">
        <f>IF('cha raw lpjml output'!G28&lt;0,0,'cha raw lpjml output'!G28)</f>
        <v>3.6030300000000002E-4</v>
      </c>
      <c r="I43" s="17">
        <f>IF('cha raw lpjml output'!H28&lt;0,0,'cha raw lpjml output'!H28)</f>
        <v>5.4941699999999996E-4</v>
      </c>
      <c r="J43" s="17">
        <f>IF('cha raw lpjml output'!I28&lt;0,0,'cha raw lpjml output'!I28)</f>
        <v>1.06671E-3</v>
      </c>
      <c r="K43" s="17">
        <f>IF('cha raw lpjml output'!J28&lt;0,0,'cha raw lpjml output'!J28)</f>
        <v>2.7129399999999999E-4</v>
      </c>
      <c r="L43" s="17">
        <f>IF('cha raw lpjml output'!K28&lt;0,0,'cha raw lpjml output'!K28)</f>
        <v>3.1437499999999998E-4</v>
      </c>
      <c r="M43" s="17">
        <f>IF('cha raw lpjml output'!L28&lt;0,0,'cha raw lpjml output'!L28)</f>
        <v>2.7979200000000001E-4</v>
      </c>
      <c r="N43" s="17">
        <f>IF('cha raw lpjml output'!M28&lt;0,0,'cha raw lpjml output'!M28)</f>
        <v>2.25789E-4</v>
      </c>
      <c r="O43" s="17">
        <f>IF('cha raw lpjml output'!N28&lt;0,0,'cha raw lpjml output'!N28)</f>
        <v>8.8332900000000003E-5</v>
      </c>
      <c r="P43" s="17">
        <f>IF('cha raw lpjml output'!O28&lt;0,0,'cha raw lpjml output'!O28)</f>
        <v>8.8332900000000003E-5</v>
      </c>
      <c r="Q43" s="17">
        <f>IF('cha raw lpjml output'!P28&lt;0,0,'cha raw lpjml output'!P28)</f>
        <v>1.4417299999999999E-4</v>
      </c>
      <c r="R43" s="17">
        <f>IF('cha raw lpjml output'!Q28&lt;0,0,'cha raw lpjml output'!Q28)</f>
        <v>6.1014999999999998E-5</v>
      </c>
      <c r="S43" s="17">
        <f>IF('cha raw lpjml output'!R28&lt;0,0,'cha raw lpjml output'!R28)</f>
        <v>1.6322299999999999E-4</v>
      </c>
      <c r="T43" s="17">
        <f>IF('cha raw lpjml output'!S28&lt;0,0,'cha raw lpjml output'!S28)</f>
        <v>2.6705300000000001E-4</v>
      </c>
      <c r="U43" s="17">
        <f>IF('cha raw lpjml output'!T28&lt;0,0,'cha raw lpjml output'!T28)</f>
        <v>1.06125E-4</v>
      </c>
      <c r="V43" s="17">
        <f>IF('cha raw lpjml output'!U28&lt;0,0,'cha raw lpjml output'!U28)</f>
        <v>0</v>
      </c>
      <c r="W43" s="17">
        <f>IF('cha raw lpjml output'!V28&lt;0,0,'cha raw lpjml output'!V28)</f>
        <v>3.5141099999999999E-4</v>
      </c>
      <c r="X43" s="17">
        <f>IF('cha raw lpjml output'!W28&lt;0,0,'cha raw lpjml output'!W28)</f>
        <v>1.0916000000000001E-4</v>
      </c>
      <c r="Y43" s="17">
        <f>IF('cha raw lpjml output'!X28&lt;0,0,'cha raw lpjml output'!X28)</f>
        <v>7.8097599999999996E-4</v>
      </c>
      <c r="Z43" s="17">
        <f>IF('cha raw lpjml output'!Y28&lt;0,0,'cha raw lpjml output'!Y28)</f>
        <v>8.4176699999999999E-4</v>
      </c>
      <c r="AA43" s="17">
        <f>IF('cha raw lpjml output'!Z28&lt;0,0,'cha raw lpjml output'!Z28)</f>
        <v>0</v>
      </c>
      <c r="AB43" s="17">
        <f>IF('cha raw lpjml output'!AA28&lt;0,0,'cha raw lpjml output'!AA28)</f>
        <v>0</v>
      </c>
      <c r="AC43" s="17">
        <f>IF('cha raw lpjml output'!AB28&lt;0,0,'cha raw lpjml output'!AB28)</f>
        <v>1.3552799999999999E-4</v>
      </c>
      <c r="AD43" s="17">
        <f>IF('cha raw lpjml output'!AC28&lt;0,0,'cha raw lpjml output'!AC28)</f>
        <v>8.8790799999999997E-4</v>
      </c>
      <c r="AE43" s="17">
        <f>IF('cha raw lpjml output'!AD28&lt;0,0,'cha raw lpjml output'!AD28)</f>
        <v>6.0030399999999996E-4</v>
      </c>
      <c r="AF43" s="17">
        <f>IF('cha raw lpjml output'!AE28&lt;0,0,'cha raw lpjml output'!AE28)</f>
        <v>1.6410400000000001E-5</v>
      </c>
      <c r="AG43" s="17">
        <f>IF('cha raw lpjml output'!AF28&lt;0,0,'cha raw lpjml output'!AF28)</f>
        <v>2.0217600000000001E-4</v>
      </c>
      <c r="AH43" s="17">
        <f>IF('cha raw lpjml output'!AG28&lt;0,0,'cha raw lpjml output'!AG28)</f>
        <v>3.8911799999999998E-4</v>
      </c>
      <c r="AI43" s="17">
        <f>IF('cha raw lpjml output'!AH28&lt;0,0,'cha raw lpjml output'!AH28)</f>
        <v>1.2484099999999999E-4</v>
      </c>
      <c r="AJ43" s="17">
        <f>IF('cha raw lpjml output'!AI28&lt;0,0,'cha raw lpjml output'!AI28)</f>
        <v>2.18316E-4</v>
      </c>
      <c r="AK43" s="17">
        <f>IF('cha raw lpjml output'!AJ28&lt;0,0,'cha raw lpjml output'!AJ28)</f>
        <v>9.9279699999999991E-4</v>
      </c>
      <c r="AL43" s="17">
        <f>IF('cha raw lpjml output'!AK28&lt;0,0,'cha raw lpjml output'!AK28)</f>
        <v>1.4021199999999999E-4</v>
      </c>
      <c r="AM43" s="17">
        <f>IF('cha raw lpjml output'!AL28&lt;0,0,'cha raw lpjml output'!AL28)</f>
        <v>0</v>
      </c>
      <c r="AN43" s="17">
        <f>IF('cha raw lpjml output'!AM28&lt;0,0,'cha raw lpjml output'!AM28)</f>
        <v>3.7912599999999997E-4</v>
      </c>
      <c r="AO43" s="17">
        <f>IF('cha raw lpjml output'!AN28&lt;0,0,'cha raw lpjml output'!AN28)</f>
        <v>4.9717299999999995E-4</v>
      </c>
      <c r="AP43" s="17">
        <f>IF('cha raw lpjml output'!AO28&lt;0,0,'cha raw lpjml output'!AO28)</f>
        <v>1.2719599999999999E-4</v>
      </c>
      <c r="AQ43" s="17"/>
    </row>
    <row r="44" spans="2:43" x14ac:dyDescent="0.35">
      <c r="B44" s="17">
        <f>IF('cha raw lpjml output'!A29&lt;0,0,'cha raw lpjml output'!A29)</f>
        <v>0</v>
      </c>
      <c r="C44" s="17">
        <f>IF('cha raw lpjml output'!B29&lt;0,0,'cha raw lpjml output'!B29)</f>
        <v>0</v>
      </c>
      <c r="D44" s="17">
        <f>IF('cha raw lpjml output'!C29&lt;0,0,'cha raw lpjml output'!C29)</f>
        <v>1.05608E-3</v>
      </c>
      <c r="E44" s="17">
        <f>IF('cha raw lpjml output'!D29&lt;0,0,'cha raw lpjml output'!D29)</f>
        <v>7.1077599999999999E-4</v>
      </c>
      <c r="F44" s="17">
        <f>IF('cha raw lpjml output'!E29&lt;0,0,'cha raw lpjml output'!E29)</f>
        <v>3.0516799999999998E-4</v>
      </c>
      <c r="G44" s="17">
        <f>IF('cha raw lpjml output'!F29&lt;0,0,'cha raw lpjml output'!F29)</f>
        <v>5.6241199999999999E-5</v>
      </c>
      <c r="H44" s="17">
        <f>IF('cha raw lpjml output'!G29&lt;0,0,'cha raw lpjml output'!G29)</f>
        <v>4.6084300000000001E-4</v>
      </c>
      <c r="I44" s="17">
        <f>IF('cha raw lpjml output'!H29&lt;0,0,'cha raw lpjml output'!H29)</f>
        <v>6.0770300000000002E-4</v>
      </c>
      <c r="J44" s="17">
        <f>IF('cha raw lpjml output'!I29&lt;0,0,'cha raw lpjml output'!I29)</f>
        <v>1.07565E-3</v>
      </c>
      <c r="K44" s="17">
        <f>IF('cha raw lpjml output'!J29&lt;0,0,'cha raw lpjml output'!J29)</f>
        <v>2.7690499999999998E-4</v>
      </c>
      <c r="L44" s="17">
        <f>IF('cha raw lpjml output'!K29&lt;0,0,'cha raw lpjml output'!K29)</f>
        <v>3.1642900000000002E-4</v>
      </c>
      <c r="M44" s="17">
        <f>IF('cha raw lpjml output'!L29&lt;0,0,'cha raw lpjml output'!L29)</f>
        <v>2.8136600000000002E-4</v>
      </c>
      <c r="N44" s="17">
        <f>IF('cha raw lpjml output'!M29&lt;0,0,'cha raw lpjml output'!M29)</f>
        <v>2.3391800000000001E-4</v>
      </c>
      <c r="O44" s="17">
        <f>IF('cha raw lpjml output'!N29&lt;0,0,'cha raw lpjml output'!N29)</f>
        <v>9.35913E-5</v>
      </c>
      <c r="P44" s="17">
        <f>IF('cha raw lpjml output'!O29&lt;0,0,'cha raw lpjml output'!O29)</f>
        <v>9.35913E-5</v>
      </c>
      <c r="Q44" s="17">
        <f>IF('cha raw lpjml output'!P29&lt;0,0,'cha raw lpjml output'!P29)</f>
        <v>1.5206400000000001E-4</v>
      </c>
      <c r="R44" s="17">
        <f>IF('cha raw lpjml output'!Q29&lt;0,0,'cha raw lpjml output'!Q29)</f>
        <v>6.4665299999999999E-5</v>
      </c>
      <c r="S44" s="17">
        <f>IF('cha raw lpjml output'!R29&lt;0,0,'cha raw lpjml output'!R29)</f>
        <v>1.71655E-4</v>
      </c>
      <c r="T44" s="17">
        <f>IF('cha raw lpjml output'!S29&lt;0,0,'cha raw lpjml output'!S29)</f>
        <v>2.7395300000000001E-4</v>
      </c>
      <c r="U44" s="17">
        <f>IF('cha raw lpjml output'!T29&lt;0,0,'cha raw lpjml output'!T29)</f>
        <v>1.09461E-4</v>
      </c>
      <c r="V44" s="17">
        <f>IF('cha raw lpjml output'!U29&lt;0,0,'cha raw lpjml output'!U29)</f>
        <v>0</v>
      </c>
      <c r="W44" s="17">
        <f>IF('cha raw lpjml output'!V29&lt;0,0,'cha raw lpjml output'!V29)</f>
        <v>3.8523600000000001E-4</v>
      </c>
      <c r="X44" s="17">
        <f>IF('cha raw lpjml output'!W29&lt;0,0,'cha raw lpjml output'!W29)</f>
        <v>1.1381E-4</v>
      </c>
      <c r="Y44" s="17">
        <f>IF('cha raw lpjml output'!X29&lt;0,0,'cha raw lpjml output'!X29)</f>
        <v>8.5776600000000004E-4</v>
      </c>
      <c r="Z44" s="17">
        <f>IF('cha raw lpjml output'!Y29&lt;0,0,'cha raw lpjml output'!Y29)</f>
        <v>8.8461400000000004E-4</v>
      </c>
      <c r="AA44" s="17">
        <f>IF('cha raw lpjml output'!Z29&lt;0,0,'cha raw lpjml output'!Z29)</f>
        <v>0</v>
      </c>
      <c r="AB44" s="17">
        <f>IF('cha raw lpjml output'!AA29&lt;0,0,'cha raw lpjml output'!AA29)</f>
        <v>0</v>
      </c>
      <c r="AC44" s="17">
        <f>IF('cha raw lpjml output'!AB29&lt;0,0,'cha raw lpjml output'!AB29)</f>
        <v>1.4935400000000001E-4</v>
      </c>
      <c r="AD44" s="17">
        <f>IF('cha raw lpjml output'!AC29&lt;0,0,'cha raw lpjml output'!AC29)</f>
        <v>9.0757999999999995E-4</v>
      </c>
      <c r="AE44" s="17">
        <f>IF('cha raw lpjml output'!AD29&lt;0,0,'cha raw lpjml output'!AD29)</f>
        <v>6.0117799999999996E-4</v>
      </c>
      <c r="AF44" s="17">
        <f>IF('cha raw lpjml output'!AE29&lt;0,0,'cha raw lpjml output'!AE29)</f>
        <v>2.77497E-5</v>
      </c>
      <c r="AG44" s="17">
        <f>IF('cha raw lpjml output'!AF29&lt;0,0,'cha raw lpjml output'!AF29)</f>
        <v>2.0983899999999999E-4</v>
      </c>
      <c r="AH44" s="17">
        <f>IF('cha raw lpjml output'!AG29&lt;0,0,'cha raw lpjml output'!AG29)</f>
        <v>3.9348299999999997E-4</v>
      </c>
      <c r="AI44" s="17">
        <f>IF('cha raw lpjml output'!AH29&lt;0,0,'cha raw lpjml output'!AH29)</f>
        <v>1.3650700000000001E-4</v>
      </c>
      <c r="AJ44" s="17">
        <f>IF('cha raw lpjml output'!AI29&lt;0,0,'cha raw lpjml output'!AI29)</f>
        <v>2.3944E-4</v>
      </c>
      <c r="AK44" s="17">
        <f>IF('cha raw lpjml output'!AJ29&lt;0,0,'cha raw lpjml output'!AJ29)</f>
        <v>9.951370000000001E-4</v>
      </c>
      <c r="AL44" s="17">
        <f>IF('cha raw lpjml output'!AK29&lt;0,0,'cha raw lpjml output'!AK29)</f>
        <v>1.4211599999999999E-4</v>
      </c>
      <c r="AM44" s="17">
        <f>IF('cha raw lpjml output'!AL29&lt;0,0,'cha raw lpjml output'!AL29)</f>
        <v>0</v>
      </c>
      <c r="AN44" s="17">
        <f>IF('cha raw lpjml output'!AM29&lt;0,0,'cha raw lpjml output'!AM29)</f>
        <v>3.8548599999999999E-4</v>
      </c>
      <c r="AO44" s="17">
        <f>IF('cha raw lpjml output'!AN29&lt;0,0,'cha raw lpjml output'!AN29)</f>
        <v>5.0247499999999995E-4</v>
      </c>
      <c r="AP44" s="17">
        <f>IF('cha raw lpjml output'!AO29&lt;0,0,'cha raw lpjml output'!AO29)</f>
        <v>1.3434100000000001E-4</v>
      </c>
      <c r="AQ44" s="17"/>
    </row>
    <row r="45" spans="2:43" x14ac:dyDescent="0.35">
      <c r="B45" s="17">
        <f>IF('cha raw lpjml output'!A30&lt;0,0,'cha raw lpjml output'!A30)</f>
        <v>0</v>
      </c>
      <c r="C45" s="17">
        <f>IF('cha raw lpjml output'!B30&lt;0,0,'cha raw lpjml output'!B30)</f>
        <v>0</v>
      </c>
      <c r="D45" s="17">
        <f>IF('cha raw lpjml output'!C30&lt;0,0,'cha raw lpjml output'!C30)</f>
        <v>1.0670499999999999E-3</v>
      </c>
      <c r="E45" s="17">
        <f>IF('cha raw lpjml output'!D30&lt;0,0,'cha raw lpjml output'!D30)</f>
        <v>7.3641699999999995E-4</v>
      </c>
      <c r="F45" s="17">
        <f>IF('cha raw lpjml output'!E30&lt;0,0,'cha raw lpjml output'!E30)</f>
        <v>3.2001499999999999E-4</v>
      </c>
      <c r="G45" s="17">
        <f>IF('cha raw lpjml output'!F30&lt;0,0,'cha raw lpjml output'!F30)</f>
        <v>7.3273099999999995E-5</v>
      </c>
      <c r="H45" s="17">
        <f>IF('cha raw lpjml output'!G30&lt;0,0,'cha raw lpjml output'!G30)</f>
        <v>5.1770400000000002E-4</v>
      </c>
      <c r="I45" s="17">
        <f>IF('cha raw lpjml output'!H30&lt;0,0,'cha raw lpjml output'!H30)</f>
        <v>6.6080999999999996E-4</v>
      </c>
      <c r="J45" s="17">
        <f>IF('cha raw lpjml output'!I30&lt;0,0,'cha raw lpjml output'!I30)</f>
        <v>1.13849E-3</v>
      </c>
      <c r="K45" s="17">
        <f>IF('cha raw lpjml output'!J30&lt;0,0,'cha raw lpjml output'!J30)</f>
        <v>2.965E-4</v>
      </c>
      <c r="L45" s="17">
        <f>IF('cha raw lpjml output'!K30&lt;0,0,'cha raw lpjml output'!K30)</f>
        <v>3.2407399999999999E-4</v>
      </c>
      <c r="M45" s="17">
        <f>IF('cha raw lpjml output'!L30&lt;0,0,'cha raw lpjml output'!L30)</f>
        <v>2.8707100000000002E-4</v>
      </c>
      <c r="N45" s="17">
        <f>IF('cha raw lpjml output'!M30&lt;0,0,'cha raw lpjml output'!M30)</f>
        <v>2.4706700000000001E-4</v>
      </c>
      <c r="O45" s="17">
        <f>IF('cha raw lpjml output'!N30&lt;0,0,'cha raw lpjml output'!N30)</f>
        <v>1.08793E-4</v>
      </c>
      <c r="P45" s="17">
        <f>IF('cha raw lpjml output'!O30&lt;0,0,'cha raw lpjml output'!O30)</f>
        <v>1.08793E-4</v>
      </c>
      <c r="Q45" s="17">
        <f>IF('cha raw lpjml output'!P30&lt;0,0,'cha raw lpjml output'!P30)</f>
        <v>1.5639699999999999E-4</v>
      </c>
      <c r="R45" s="17">
        <f>IF('cha raw lpjml output'!Q30&lt;0,0,'cha raw lpjml output'!Q30)</f>
        <v>6.6231199999999997E-5</v>
      </c>
      <c r="S45" s="17">
        <f>IF('cha raw lpjml output'!R30&lt;0,0,'cha raw lpjml output'!R30)</f>
        <v>1.7471399999999999E-4</v>
      </c>
      <c r="T45" s="17">
        <f>IF('cha raw lpjml output'!S30&lt;0,0,'cha raw lpjml output'!S30)</f>
        <v>2.7519399999999998E-4</v>
      </c>
      <c r="U45" s="17">
        <f>IF('cha raw lpjml output'!T30&lt;0,0,'cha raw lpjml output'!T30)</f>
        <v>1.1537299999999999E-4</v>
      </c>
      <c r="V45" s="17">
        <f>IF('cha raw lpjml output'!U30&lt;0,0,'cha raw lpjml output'!U30)</f>
        <v>0</v>
      </c>
      <c r="W45" s="17">
        <f>IF('cha raw lpjml output'!V30&lt;0,0,'cha raw lpjml output'!V30)</f>
        <v>4.0295700000000001E-4</v>
      </c>
      <c r="X45" s="17">
        <f>IF('cha raw lpjml output'!W30&lt;0,0,'cha raw lpjml output'!W30)</f>
        <v>1.1950700000000001E-4</v>
      </c>
      <c r="Y45" s="17">
        <f>IF('cha raw lpjml output'!X30&lt;0,0,'cha raw lpjml output'!X30)</f>
        <v>8.6224399999999997E-4</v>
      </c>
      <c r="Z45" s="17">
        <f>IF('cha raw lpjml output'!Y30&lt;0,0,'cha raw lpjml output'!Y30)</f>
        <v>1.0404500000000001E-3</v>
      </c>
      <c r="AA45" s="17">
        <f>IF('cha raw lpjml output'!Z30&lt;0,0,'cha raw lpjml output'!Z30)</f>
        <v>0</v>
      </c>
      <c r="AB45" s="17">
        <f>IF('cha raw lpjml output'!AA30&lt;0,0,'cha raw lpjml output'!AA30)</f>
        <v>0</v>
      </c>
      <c r="AC45" s="17">
        <f>IF('cha raw lpjml output'!AB30&lt;0,0,'cha raw lpjml output'!AB30)</f>
        <v>1.6667400000000001E-4</v>
      </c>
      <c r="AD45" s="17">
        <f>IF('cha raw lpjml output'!AC30&lt;0,0,'cha raw lpjml output'!AC30)</f>
        <v>9.2296999999999995E-4</v>
      </c>
      <c r="AE45" s="17">
        <f>IF('cha raw lpjml output'!AD30&lt;0,0,'cha raw lpjml output'!AD30)</f>
        <v>6.3773400000000004E-4</v>
      </c>
      <c r="AF45" s="17">
        <f>IF('cha raw lpjml output'!AE30&lt;0,0,'cha raw lpjml output'!AE30)</f>
        <v>2.9079599999999999E-5</v>
      </c>
      <c r="AG45" s="17">
        <f>IF('cha raw lpjml output'!AF30&lt;0,0,'cha raw lpjml output'!AF30)</f>
        <v>2.3630999999999999E-4</v>
      </c>
      <c r="AH45" s="17">
        <f>IF('cha raw lpjml output'!AG30&lt;0,0,'cha raw lpjml output'!AG30)</f>
        <v>4.26561E-4</v>
      </c>
      <c r="AI45" s="17">
        <f>IF('cha raw lpjml output'!AH30&lt;0,0,'cha raw lpjml output'!AH30)</f>
        <v>1.39923E-4</v>
      </c>
      <c r="AJ45" s="17">
        <f>IF('cha raw lpjml output'!AI30&lt;0,0,'cha raw lpjml output'!AI30)</f>
        <v>2.9265500000000001E-4</v>
      </c>
      <c r="AK45" s="17">
        <f>IF('cha raw lpjml output'!AJ30&lt;0,0,'cha raw lpjml output'!AJ30)</f>
        <v>1.04009E-3</v>
      </c>
      <c r="AL45" s="17">
        <f>IF('cha raw lpjml output'!AK30&lt;0,0,'cha raw lpjml output'!AK30)</f>
        <v>1.74461E-4</v>
      </c>
      <c r="AM45" s="17">
        <f>IF('cha raw lpjml output'!AL30&lt;0,0,'cha raw lpjml output'!AL30)</f>
        <v>0</v>
      </c>
      <c r="AN45" s="17">
        <f>IF('cha raw lpjml output'!AM30&lt;0,0,'cha raw lpjml output'!AM30)</f>
        <v>4.0236200000000002E-4</v>
      </c>
      <c r="AO45" s="17">
        <f>IF('cha raw lpjml output'!AN30&lt;0,0,'cha raw lpjml output'!AN30)</f>
        <v>5.4201499999999997E-4</v>
      </c>
      <c r="AP45" s="17">
        <f>IF('cha raw lpjml output'!AO30&lt;0,0,'cha raw lpjml output'!AO30)</f>
        <v>1.4095700000000001E-4</v>
      </c>
      <c r="AQ45" s="17"/>
    </row>
    <row r="46" spans="2:43" x14ac:dyDescent="0.35">
      <c r="B46" s="17">
        <f>IF('cha raw lpjml output'!A31&lt;0,0,'cha raw lpjml output'!A31)</f>
        <v>0</v>
      </c>
      <c r="C46" s="17">
        <f>IF('cha raw lpjml output'!B31&lt;0,0,'cha raw lpjml output'!B31)</f>
        <v>0</v>
      </c>
      <c r="D46" s="17">
        <f>IF('cha raw lpjml output'!C31&lt;0,0,'cha raw lpjml output'!C31)</f>
        <v>1.0671700000000001E-3</v>
      </c>
      <c r="E46" s="17">
        <f>IF('cha raw lpjml output'!D31&lt;0,0,'cha raw lpjml output'!D31)</f>
        <v>7.6242699999999998E-4</v>
      </c>
      <c r="F46" s="17">
        <f>IF('cha raw lpjml output'!E31&lt;0,0,'cha raw lpjml output'!E31)</f>
        <v>3.2085000000000002E-4</v>
      </c>
      <c r="G46" s="17">
        <f>IF('cha raw lpjml output'!F31&lt;0,0,'cha raw lpjml output'!F31)</f>
        <v>7.8658600000000006E-5</v>
      </c>
      <c r="H46" s="17">
        <f>IF('cha raw lpjml output'!G31&lt;0,0,'cha raw lpjml output'!G31)</f>
        <v>5.4349200000000002E-4</v>
      </c>
      <c r="I46" s="17">
        <f>IF('cha raw lpjml output'!H31&lt;0,0,'cha raw lpjml output'!H31)</f>
        <v>6.8999899999999995E-4</v>
      </c>
      <c r="J46" s="17">
        <f>IF('cha raw lpjml output'!I31&lt;0,0,'cha raw lpjml output'!I31)</f>
        <v>1.147E-3</v>
      </c>
      <c r="K46" s="17">
        <f>IF('cha raw lpjml output'!J31&lt;0,0,'cha raw lpjml output'!J31)</f>
        <v>3.1073299999999999E-4</v>
      </c>
      <c r="L46" s="17">
        <f>IF('cha raw lpjml output'!K31&lt;0,0,'cha raw lpjml output'!K31)</f>
        <v>3.4646900000000002E-4</v>
      </c>
      <c r="M46" s="17">
        <f>IF('cha raw lpjml output'!L31&lt;0,0,'cha raw lpjml output'!L31)</f>
        <v>3.0203100000000002E-4</v>
      </c>
      <c r="N46" s="17">
        <f>IF('cha raw lpjml output'!M31&lt;0,0,'cha raw lpjml output'!M31)</f>
        <v>2.48013E-4</v>
      </c>
      <c r="O46" s="17">
        <f>IF('cha raw lpjml output'!N31&lt;0,0,'cha raw lpjml output'!N31)</f>
        <v>1.10326E-4</v>
      </c>
      <c r="P46" s="17">
        <f>IF('cha raw lpjml output'!O31&lt;0,0,'cha raw lpjml output'!O31)</f>
        <v>1.10326E-4</v>
      </c>
      <c r="Q46" s="17">
        <f>IF('cha raw lpjml output'!P31&lt;0,0,'cha raw lpjml output'!P31)</f>
        <v>1.68942E-4</v>
      </c>
      <c r="R46" s="17">
        <f>IF('cha raw lpjml output'!Q31&lt;0,0,'cha raw lpjml output'!Q31)</f>
        <v>6.9363700000000001E-5</v>
      </c>
      <c r="S46" s="17">
        <f>IF('cha raw lpjml output'!R31&lt;0,0,'cha raw lpjml output'!R31)</f>
        <v>1.7767099999999999E-4</v>
      </c>
      <c r="T46" s="17">
        <f>IF('cha raw lpjml output'!S31&lt;0,0,'cha raw lpjml output'!S31)</f>
        <v>2.7952100000000002E-4</v>
      </c>
      <c r="U46" s="17">
        <f>IF('cha raw lpjml output'!T31&lt;0,0,'cha raw lpjml output'!T31)</f>
        <v>1.15765E-4</v>
      </c>
      <c r="V46" s="17">
        <f>IF('cha raw lpjml output'!U31&lt;0,0,'cha raw lpjml output'!U31)</f>
        <v>0</v>
      </c>
      <c r="W46" s="17">
        <f>IF('cha raw lpjml output'!V31&lt;0,0,'cha raw lpjml output'!V31)</f>
        <v>4.07515E-4</v>
      </c>
      <c r="X46" s="17">
        <f>IF('cha raw lpjml output'!W31&lt;0,0,'cha raw lpjml output'!W31)</f>
        <v>1.2263700000000001E-4</v>
      </c>
      <c r="Y46" s="17">
        <f>IF('cha raw lpjml output'!X31&lt;0,0,'cha raw lpjml output'!X31)</f>
        <v>8.6236500000000003E-4</v>
      </c>
      <c r="Z46" s="17">
        <f>IF('cha raw lpjml output'!Y31&lt;0,0,'cha raw lpjml output'!Y31)</f>
        <v>1.0634399999999999E-3</v>
      </c>
      <c r="AA46" s="17">
        <f>IF('cha raw lpjml output'!Z31&lt;0,0,'cha raw lpjml output'!Z31)</f>
        <v>0</v>
      </c>
      <c r="AB46" s="17">
        <f>IF('cha raw lpjml output'!AA31&lt;0,0,'cha raw lpjml output'!AA31)</f>
        <v>0</v>
      </c>
      <c r="AC46" s="17">
        <f>IF('cha raw lpjml output'!AB31&lt;0,0,'cha raw lpjml output'!AB31)</f>
        <v>1.8725999999999999E-4</v>
      </c>
      <c r="AD46" s="17">
        <f>IF('cha raw lpjml output'!AC31&lt;0,0,'cha raw lpjml output'!AC31)</f>
        <v>9.2861500000000004E-4</v>
      </c>
      <c r="AE46" s="17">
        <f>IF('cha raw lpjml output'!AD31&lt;0,0,'cha raw lpjml output'!AD31)</f>
        <v>6.7495599999999999E-4</v>
      </c>
      <c r="AF46" s="17">
        <f>IF('cha raw lpjml output'!AE31&lt;0,0,'cha raw lpjml output'!AE31)</f>
        <v>3.7548500000000001E-5</v>
      </c>
      <c r="AG46" s="17">
        <f>IF('cha raw lpjml output'!AF31&lt;0,0,'cha raw lpjml output'!AF31)</f>
        <v>2.4895499999999998E-4</v>
      </c>
      <c r="AH46" s="17">
        <f>IF('cha raw lpjml output'!AG31&lt;0,0,'cha raw lpjml output'!AG31)</f>
        <v>4.5786399999999999E-4</v>
      </c>
      <c r="AI46" s="17">
        <f>IF('cha raw lpjml output'!AH31&lt;0,0,'cha raw lpjml output'!AH31)</f>
        <v>1.40226E-4</v>
      </c>
      <c r="AJ46" s="17">
        <f>IF('cha raw lpjml output'!AI31&lt;0,0,'cha raw lpjml output'!AI31)</f>
        <v>3.1290199999999999E-4</v>
      </c>
      <c r="AK46" s="17">
        <f>IF('cha raw lpjml output'!AJ31&lt;0,0,'cha raw lpjml output'!AJ31)</f>
        <v>1.0500799999999999E-3</v>
      </c>
      <c r="AL46" s="17">
        <f>IF('cha raw lpjml output'!AK31&lt;0,0,'cha raw lpjml output'!AK31)</f>
        <v>1.91993E-4</v>
      </c>
      <c r="AM46" s="17">
        <f>IF('cha raw lpjml output'!AL31&lt;0,0,'cha raw lpjml output'!AL31)</f>
        <v>0</v>
      </c>
      <c r="AN46" s="17">
        <f>IF('cha raw lpjml output'!AM31&lt;0,0,'cha raw lpjml output'!AM31)</f>
        <v>4.6846399999999998E-4</v>
      </c>
      <c r="AO46" s="17">
        <f>IF('cha raw lpjml output'!AN31&lt;0,0,'cha raw lpjml output'!AN31)</f>
        <v>6.2755899999999997E-4</v>
      </c>
      <c r="AP46" s="17">
        <f>IF('cha raw lpjml output'!AO31&lt;0,0,'cha raw lpjml output'!AO31)</f>
        <v>1.48467E-4</v>
      </c>
      <c r="AQ46" s="17"/>
    </row>
    <row r="47" spans="2:43" x14ac:dyDescent="0.35">
      <c r="B47" s="17">
        <f>IF('cha raw lpjml output'!A32&lt;0,0,'cha raw lpjml output'!A32)</f>
        <v>0</v>
      </c>
      <c r="C47" s="17">
        <f>IF('cha raw lpjml output'!B32&lt;0,0,'cha raw lpjml output'!B32)</f>
        <v>0</v>
      </c>
      <c r="D47" s="17">
        <f>IF('cha raw lpjml output'!C32&lt;0,0,'cha raw lpjml output'!C32)</f>
        <v>1.07442E-3</v>
      </c>
      <c r="E47" s="17">
        <f>IF('cha raw lpjml output'!D32&lt;0,0,'cha raw lpjml output'!D32)</f>
        <v>7.6366200000000002E-4</v>
      </c>
      <c r="F47" s="17">
        <f>IF('cha raw lpjml output'!E32&lt;0,0,'cha raw lpjml output'!E32)</f>
        <v>3.2724400000000003E-4</v>
      </c>
      <c r="G47" s="17">
        <f>IF('cha raw lpjml output'!F32&lt;0,0,'cha raw lpjml output'!F32)</f>
        <v>8.5001300000000002E-5</v>
      </c>
      <c r="H47" s="17">
        <f>IF('cha raw lpjml output'!G32&lt;0,0,'cha raw lpjml output'!G32)</f>
        <v>5.5145599999999997E-4</v>
      </c>
      <c r="I47" s="17">
        <f>IF('cha raw lpjml output'!H32&lt;0,0,'cha raw lpjml output'!H32)</f>
        <v>7.4451499999999996E-4</v>
      </c>
      <c r="J47" s="17">
        <f>IF('cha raw lpjml output'!I32&lt;0,0,'cha raw lpjml output'!I32)</f>
        <v>1.1636999999999999E-3</v>
      </c>
      <c r="K47" s="17">
        <f>IF('cha raw lpjml output'!J32&lt;0,0,'cha raw lpjml output'!J32)</f>
        <v>3.1641200000000002E-4</v>
      </c>
      <c r="L47" s="17">
        <f>IF('cha raw lpjml output'!K32&lt;0,0,'cha raw lpjml output'!K32)</f>
        <v>3.55702E-4</v>
      </c>
      <c r="M47" s="17">
        <f>IF('cha raw lpjml output'!L32&lt;0,0,'cha raw lpjml output'!L32)</f>
        <v>3.2310100000000001E-4</v>
      </c>
      <c r="N47" s="17">
        <f>IF('cha raw lpjml output'!M32&lt;0,0,'cha raw lpjml output'!M32)</f>
        <v>2.5042E-4</v>
      </c>
      <c r="O47" s="17">
        <f>IF('cha raw lpjml output'!N32&lt;0,0,'cha raw lpjml output'!N32)</f>
        <v>1.12237E-4</v>
      </c>
      <c r="P47" s="17">
        <f>IF('cha raw lpjml output'!O32&lt;0,0,'cha raw lpjml output'!O32)</f>
        <v>1.12237E-4</v>
      </c>
      <c r="Q47" s="17">
        <f>IF('cha raw lpjml output'!P32&lt;0,0,'cha raw lpjml output'!P32)</f>
        <v>1.7061600000000001E-4</v>
      </c>
      <c r="R47" s="17">
        <f>IF('cha raw lpjml output'!Q32&lt;0,0,'cha raw lpjml output'!Q32)</f>
        <v>7.4754599999999997E-5</v>
      </c>
      <c r="S47" s="17">
        <f>IF('cha raw lpjml output'!R32&lt;0,0,'cha raw lpjml output'!R32)</f>
        <v>1.79428E-4</v>
      </c>
      <c r="T47" s="17">
        <f>IF('cha raw lpjml output'!S32&lt;0,0,'cha raw lpjml output'!S32)</f>
        <v>2.8050800000000001E-4</v>
      </c>
      <c r="U47" s="17">
        <f>IF('cha raw lpjml output'!T32&lt;0,0,'cha raw lpjml output'!T32)</f>
        <v>1.16511E-4</v>
      </c>
      <c r="V47" s="17">
        <f>IF('cha raw lpjml output'!U32&lt;0,0,'cha raw lpjml output'!U32)</f>
        <v>0</v>
      </c>
      <c r="W47" s="17">
        <f>IF('cha raw lpjml output'!V32&lt;0,0,'cha raw lpjml output'!V32)</f>
        <v>5.3575300000000003E-4</v>
      </c>
      <c r="X47" s="17">
        <f>IF('cha raw lpjml output'!W32&lt;0,0,'cha raw lpjml output'!W32)</f>
        <v>1.2365400000000001E-4</v>
      </c>
      <c r="Y47" s="17">
        <f>IF('cha raw lpjml output'!X32&lt;0,0,'cha raw lpjml output'!X32)</f>
        <v>8.6498900000000004E-4</v>
      </c>
      <c r="Z47" s="17">
        <f>IF('cha raw lpjml output'!Y32&lt;0,0,'cha raw lpjml output'!Y32)</f>
        <v>1.10943E-3</v>
      </c>
      <c r="AA47" s="17">
        <f>IF('cha raw lpjml output'!Z32&lt;0,0,'cha raw lpjml output'!Z32)</f>
        <v>0</v>
      </c>
      <c r="AB47" s="17">
        <f>IF('cha raw lpjml output'!AA32&lt;0,0,'cha raw lpjml output'!AA32)</f>
        <v>1.33819E-5</v>
      </c>
      <c r="AC47" s="17">
        <f>IF('cha raw lpjml output'!AB32&lt;0,0,'cha raw lpjml output'!AB32)</f>
        <v>1.96598E-4</v>
      </c>
      <c r="AD47" s="17">
        <f>IF('cha raw lpjml output'!AC32&lt;0,0,'cha raw lpjml output'!AC32)</f>
        <v>9.28647E-4</v>
      </c>
      <c r="AE47" s="17">
        <f>IF('cha raw lpjml output'!AD32&lt;0,0,'cha raw lpjml output'!AD32)</f>
        <v>6.94099E-4</v>
      </c>
      <c r="AF47" s="17">
        <f>IF('cha raw lpjml output'!AE32&lt;0,0,'cha raw lpjml output'!AE32)</f>
        <v>3.9652800000000001E-5</v>
      </c>
      <c r="AG47" s="17">
        <f>IF('cha raw lpjml output'!AF32&lt;0,0,'cha raw lpjml output'!AF32)</f>
        <v>2.6749800000000002E-4</v>
      </c>
      <c r="AH47" s="17">
        <f>IF('cha raw lpjml output'!AG32&lt;0,0,'cha raw lpjml output'!AG32)</f>
        <v>4.7918199999999998E-4</v>
      </c>
      <c r="AI47" s="17">
        <f>IF('cha raw lpjml output'!AH32&lt;0,0,'cha raw lpjml output'!AH32)</f>
        <v>1.6499799999999999E-4</v>
      </c>
      <c r="AJ47" s="17">
        <f>IF('cha raw lpjml output'!AI32&lt;0,0,'cha raw lpjml output'!AI32)</f>
        <v>3.6080500000000001E-4</v>
      </c>
      <c r="AK47" s="17">
        <f>IF('cha raw lpjml output'!AJ32&lt;0,0,'cha raw lpjml output'!AJ32)</f>
        <v>1.0563899999999999E-3</v>
      </c>
      <c r="AL47" s="17">
        <f>IF('cha raw lpjml output'!AK32&lt;0,0,'cha raw lpjml output'!AK32)</f>
        <v>1.9657E-4</v>
      </c>
      <c r="AM47" s="17">
        <f>IF('cha raw lpjml output'!AL32&lt;0,0,'cha raw lpjml output'!AL32)</f>
        <v>0</v>
      </c>
      <c r="AN47" s="17">
        <f>IF('cha raw lpjml output'!AM32&lt;0,0,'cha raw lpjml output'!AM32)</f>
        <v>5.7139699999999996E-4</v>
      </c>
      <c r="AO47" s="17">
        <f>IF('cha raw lpjml output'!AN32&lt;0,0,'cha raw lpjml output'!AN32)</f>
        <v>6.3692499999999999E-4</v>
      </c>
      <c r="AP47" s="17">
        <f>IF('cha raw lpjml output'!AO32&lt;0,0,'cha raw lpjml output'!AO32)</f>
        <v>1.5137399999999999E-4</v>
      </c>
      <c r="AQ47" s="17"/>
    </row>
    <row r="48" spans="2:43" x14ac:dyDescent="0.35">
      <c r="B48" s="17">
        <f>IF('cha raw lpjml output'!A33&lt;0,0,'cha raw lpjml output'!A33)</f>
        <v>0</v>
      </c>
      <c r="C48" s="17">
        <f>IF('cha raw lpjml output'!B33&lt;0,0,'cha raw lpjml output'!B33)</f>
        <v>0</v>
      </c>
      <c r="D48" s="17">
        <f>IF('cha raw lpjml output'!C33&lt;0,0,'cha raw lpjml output'!C33)</f>
        <v>1.1192999999999999E-3</v>
      </c>
      <c r="E48" s="17">
        <f>IF('cha raw lpjml output'!D33&lt;0,0,'cha raw lpjml output'!D33)</f>
        <v>8.8326699999999997E-4</v>
      </c>
      <c r="F48" s="17">
        <f>IF('cha raw lpjml output'!E33&lt;0,0,'cha raw lpjml output'!E33)</f>
        <v>3.31646E-4</v>
      </c>
      <c r="G48" s="17">
        <f>IF('cha raw lpjml output'!F33&lt;0,0,'cha raw lpjml output'!F33)</f>
        <v>9.06929E-5</v>
      </c>
      <c r="H48" s="17">
        <f>IF('cha raw lpjml output'!G33&lt;0,0,'cha raw lpjml output'!G33)</f>
        <v>5.6417000000000001E-4</v>
      </c>
      <c r="I48" s="17">
        <f>IF('cha raw lpjml output'!H33&lt;0,0,'cha raw lpjml output'!H33)</f>
        <v>7.4531800000000002E-4</v>
      </c>
      <c r="J48" s="17">
        <f>IF('cha raw lpjml output'!I33&lt;0,0,'cha raw lpjml output'!I33)</f>
        <v>1.17336E-3</v>
      </c>
      <c r="K48" s="17">
        <f>IF('cha raw lpjml output'!J33&lt;0,0,'cha raw lpjml output'!J33)</f>
        <v>3.1830699999999999E-4</v>
      </c>
      <c r="L48" s="17">
        <f>IF('cha raw lpjml output'!K33&lt;0,0,'cha raw lpjml output'!K33)</f>
        <v>3.6496800000000002E-4</v>
      </c>
      <c r="M48" s="17">
        <f>IF('cha raw lpjml output'!L33&lt;0,0,'cha raw lpjml output'!L33)</f>
        <v>3.3055200000000002E-4</v>
      </c>
      <c r="N48" s="17">
        <f>IF('cha raw lpjml output'!M33&lt;0,0,'cha raw lpjml output'!M33)</f>
        <v>2.5978200000000001E-4</v>
      </c>
      <c r="O48" s="17">
        <f>IF('cha raw lpjml output'!N33&lt;0,0,'cha raw lpjml output'!N33)</f>
        <v>1.17108E-4</v>
      </c>
      <c r="P48" s="17">
        <f>IF('cha raw lpjml output'!O33&lt;0,0,'cha raw lpjml output'!O33)</f>
        <v>1.17108E-4</v>
      </c>
      <c r="Q48" s="17">
        <f>IF('cha raw lpjml output'!P33&lt;0,0,'cha raw lpjml output'!P33)</f>
        <v>1.7220399999999999E-4</v>
      </c>
      <c r="R48" s="17">
        <f>IF('cha raw lpjml output'!Q33&lt;0,0,'cha raw lpjml output'!Q33)</f>
        <v>7.6135899999999997E-5</v>
      </c>
      <c r="S48" s="17">
        <f>IF('cha raw lpjml output'!R33&lt;0,0,'cha raw lpjml output'!R33)</f>
        <v>1.81841E-4</v>
      </c>
      <c r="T48" s="17">
        <f>IF('cha raw lpjml output'!S33&lt;0,0,'cha raw lpjml output'!S33)</f>
        <v>3.0276800000000003E-4</v>
      </c>
      <c r="U48" s="17">
        <f>IF('cha raw lpjml output'!T33&lt;0,0,'cha raw lpjml output'!T33)</f>
        <v>1.17246E-4</v>
      </c>
      <c r="V48" s="17">
        <f>IF('cha raw lpjml output'!U33&lt;0,0,'cha raw lpjml output'!U33)</f>
        <v>0</v>
      </c>
      <c r="W48" s="17">
        <f>IF('cha raw lpjml output'!V33&lt;0,0,'cha raw lpjml output'!V33)</f>
        <v>5.4132300000000002E-4</v>
      </c>
      <c r="X48" s="17">
        <f>IF('cha raw lpjml output'!W33&lt;0,0,'cha raw lpjml output'!W33)</f>
        <v>1.23712E-4</v>
      </c>
      <c r="Y48" s="17">
        <f>IF('cha raw lpjml output'!X33&lt;0,0,'cha raw lpjml output'!X33)</f>
        <v>8.8799500000000004E-4</v>
      </c>
      <c r="Z48" s="17">
        <f>IF('cha raw lpjml output'!Y33&lt;0,0,'cha raw lpjml output'!Y33)</f>
        <v>1.11516E-3</v>
      </c>
      <c r="AA48" s="17">
        <f>IF('cha raw lpjml output'!Z33&lt;0,0,'cha raw lpjml output'!Z33)</f>
        <v>0</v>
      </c>
      <c r="AB48" s="17">
        <f>IF('cha raw lpjml output'!AA33&lt;0,0,'cha raw lpjml output'!AA33)</f>
        <v>3.3473599999999997E-5</v>
      </c>
      <c r="AC48" s="17">
        <f>IF('cha raw lpjml output'!AB33&lt;0,0,'cha raw lpjml output'!AB33)</f>
        <v>2.05799E-4</v>
      </c>
      <c r="AD48" s="17">
        <f>IF('cha raw lpjml output'!AC33&lt;0,0,'cha raw lpjml output'!AC33)</f>
        <v>9.3587100000000001E-4</v>
      </c>
      <c r="AE48" s="17">
        <f>IF('cha raw lpjml output'!AD33&lt;0,0,'cha raw lpjml output'!AD33)</f>
        <v>7.0291099999999997E-4</v>
      </c>
      <c r="AF48" s="17">
        <f>IF('cha raw lpjml output'!AE33&lt;0,0,'cha raw lpjml output'!AE33)</f>
        <v>5.0763700000000003E-5</v>
      </c>
      <c r="AG48" s="17">
        <f>IF('cha raw lpjml output'!AF33&lt;0,0,'cha raw lpjml output'!AF33)</f>
        <v>2.7191299999999998E-4</v>
      </c>
      <c r="AH48" s="17">
        <f>IF('cha raw lpjml output'!AG33&lt;0,0,'cha raw lpjml output'!AG33)</f>
        <v>4.9081600000000004E-4</v>
      </c>
      <c r="AI48" s="17">
        <f>IF('cha raw lpjml output'!AH33&lt;0,0,'cha raw lpjml output'!AH33)</f>
        <v>1.74024E-4</v>
      </c>
      <c r="AJ48" s="17">
        <f>IF('cha raw lpjml output'!AI33&lt;0,0,'cha raw lpjml output'!AI33)</f>
        <v>3.8049699999999999E-4</v>
      </c>
      <c r="AK48" s="17">
        <f>IF('cha raw lpjml output'!AJ33&lt;0,0,'cha raw lpjml output'!AJ33)</f>
        <v>1.0811200000000001E-3</v>
      </c>
      <c r="AL48" s="17">
        <f>IF('cha raw lpjml output'!AK33&lt;0,0,'cha raw lpjml output'!AK33)</f>
        <v>2.2128800000000001E-4</v>
      </c>
      <c r="AM48" s="17">
        <f>IF('cha raw lpjml output'!AL33&lt;0,0,'cha raw lpjml output'!AL33)</f>
        <v>0</v>
      </c>
      <c r="AN48" s="17">
        <f>IF('cha raw lpjml output'!AM33&lt;0,0,'cha raw lpjml output'!AM33)</f>
        <v>5.9142799999999996E-4</v>
      </c>
      <c r="AO48" s="17">
        <f>IF('cha raw lpjml output'!AN33&lt;0,0,'cha raw lpjml output'!AN33)</f>
        <v>6.4577700000000005E-4</v>
      </c>
      <c r="AP48" s="17">
        <f>IF('cha raw lpjml output'!AO33&lt;0,0,'cha raw lpjml output'!AO33)</f>
        <v>1.8286600000000001E-4</v>
      </c>
      <c r="AQ48" s="17"/>
    </row>
    <row r="49" spans="2:43" x14ac:dyDescent="0.35">
      <c r="B49" s="17">
        <f>IF('cha raw lpjml output'!A34&lt;0,0,'cha raw lpjml output'!A34)</f>
        <v>0</v>
      </c>
      <c r="C49" s="17">
        <f>IF('cha raw lpjml output'!B34&lt;0,0,'cha raw lpjml output'!B34)</f>
        <v>0</v>
      </c>
      <c r="D49" s="17">
        <f>IF('cha raw lpjml output'!C34&lt;0,0,'cha raw lpjml output'!C34)</f>
        <v>1.13109E-3</v>
      </c>
      <c r="E49" s="17">
        <f>IF('cha raw lpjml output'!D34&lt;0,0,'cha raw lpjml output'!D34)</f>
        <v>9.0539099999999996E-4</v>
      </c>
      <c r="F49" s="17">
        <f>IF('cha raw lpjml output'!E34&lt;0,0,'cha raw lpjml output'!E34)</f>
        <v>3.3960000000000001E-4</v>
      </c>
      <c r="G49" s="17">
        <f>IF('cha raw lpjml output'!F34&lt;0,0,'cha raw lpjml output'!F34)</f>
        <v>9.4049900000000002E-5</v>
      </c>
      <c r="H49" s="17">
        <f>IF('cha raw lpjml output'!G34&lt;0,0,'cha raw lpjml output'!G34)</f>
        <v>5.7796900000000001E-4</v>
      </c>
      <c r="I49" s="17">
        <f>IF('cha raw lpjml output'!H34&lt;0,0,'cha raw lpjml output'!H34)</f>
        <v>7.7617599999999995E-4</v>
      </c>
      <c r="J49" s="17">
        <f>IF('cha raw lpjml output'!I34&lt;0,0,'cha raw lpjml output'!I34)</f>
        <v>1.1808000000000001E-3</v>
      </c>
      <c r="K49" s="17">
        <f>IF('cha raw lpjml output'!J34&lt;0,0,'cha raw lpjml output'!J34)</f>
        <v>3.24502E-4</v>
      </c>
      <c r="L49" s="17">
        <f>IF('cha raw lpjml output'!K34&lt;0,0,'cha raw lpjml output'!K34)</f>
        <v>4.1423799999999999E-4</v>
      </c>
      <c r="M49" s="17">
        <f>IF('cha raw lpjml output'!L34&lt;0,0,'cha raw lpjml output'!L34)</f>
        <v>3.7731E-4</v>
      </c>
      <c r="N49" s="17">
        <f>IF('cha raw lpjml output'!M34&lt;0,0,'cha raw lpjml output'!M34)</f>
        <v>2.6093500000000001E-4</v>
      </c>
      <c r="O49" s="17">
        <f>IF('cha raw lpjml output'!N34&lt;0,0,'cha raw lpjml output'!N34)</f>
        <v>1.2214499999999999E-4</v>
      </c>
      <c r="P49" s="17">
        <f>IF('cha raw lpjml output'!O34&lt;0,0,'cha raw lpjml output'!O34)</f>
        <v>1.2214499999999999E-4</v>
      </c>
      <c r="Q49" s="17">
        <f>IF('cha raw lpjml output'!P34&lt;0,0,'cha raw lpjml output'!P34)</f>
        <v>1.73967E-4</v>
      </c>
      <c r="R49" s="17">
        <f>IF('cha raw lpjml output'!Q34&lt;0,0,'cha raw lpjml output'!Q34)</f>
        <v>8.1047700000000007E-5</v>
      </c>
      <c r="S49" s="17">
        <f>IF('cha raw lpjml output'!R34&lt;0,0,'cha raw lpjml output'!R34)</f>
        <v>1.83845E-4</v>
      </c>
      <c r="T49" s="17">
        <f>IF('cha raw lpjml output'!S34&lt;0,0,'cha raw lpjml output'!S34)</f>
        <v>3.2597799999999999E-4</v>
      </c>
      <c r="U49" s="17">
        <f>IF('cha raw lpjml output'!T34&lt;0,0,'cha raw lpjml output'!T34)</f>
        <v>1.22996E-4</v>
      </c>
      <c r="V49" s="17">
        <f>IF('cha raw lpjml output'!U34&lt;0,0,'cha raw lpjml output'!U34)</f>
        <v>0</v>
      </c>
      <c r="W49" s="17">
        <f>IF('cha raw lpjml output'!V34&lt;0,0,'cha raw lpjml output'!V34)</f>
        <v>5.5375400000000005E-4</v>
      </c>
      <c r="X49" s="17">
        <f>IF('cha raw lpjml output'!W34&lt;0,0,'cha raw lpjml output'!W34)</f>
        <v>1.30018E-4</v>
      </c>
      <c r="Y49" s="17">
        <f>IF('cha raw lpjml output'!X34&lt;0,0,'cha raw lpjml output'!X34)</f>
        <v>9.0092899999999997E-4</v>
      </c>
      <c r="Z49" s="17">
        <f>IF('cha raw lpjml output'!Y34&lt;0,0,'cha raw lpjml output'!Y34)</f>
        <v>1.29488E-3</v>
      </c>
      <c r="AA49" s="17">
        <f>IF('cha raw lpjml output'!Z34&lt;0,0,'cha raw lpjml output'!Z34)</f>
        <v>0</v>
      </c>
      <c r="AB49" s="17">
        <f>IF('cha raw lpjml output'!AA34&lt;0,0,'cha raw lpjml output'!AA34)</f>
        <v>3.97328E-5</v>
      </c>
      <c r="AC49" s="17">
        <f>IF('cha raw lpjml output'!AB34&lt;0,0,'cha raw lpjml output'!AB34)</f>
        <v>2.6365299999999998E-4</v>
      </c>
      <c r="AD49" s="17">
        <f>IF('cha raw lpjml output'!AC34&lt;0,0,'cha raw lpjml output'!AC34)</f>
        <v>9.4958200000000003E-4</v>
      </c>
      <c r="AE49" s="17">
        <f>IF('cha raw lpjml output'!AD34&lt;0,0,'cha raw lpjml output'!AD34)</f>
        <v>7.9946800000000001E-4</v>
      </c>
      <c r="AF49" s="17">
        <f>IF('cha raw lpjml output'!AE34&lt;0,0,'cha raw lpjml output'!AE34)</f>
        <v>5.50978E-5</v>
      </c>
      <c r="AG49" s="17">
        <f>IF('cha raw lpjml output'!AF34&lt;0,0,'cha raw lpjml output'!AF34)</f>
        <v>2.7464999999999998E-4</v>
      </c>
      <c r="AH49" s="17">
        <f>IF('cha raw lpjml output'!AG34&lt;0,0,'cha raw lpjml output'!AG34)</f>
        <v>5.1258800000000002E-4</v>
      </c>
      <c r="AI49" s="17">
        <f>IF('cha raw lpjml output'!AH34&lt;0,0,'cha raw lpjml output'!AH34)</f>
        <v>1.7520400000000001E-4</v>
      </c>
      <c r="AJ49" s="17">
        <f>IF('cha raw lpjml output'!AI34&lt;0,0,'cha raw lpjml output'!AI34)</f>
        <v>3.89863E-4</v>
      </c>
      <c r="AK49" s="17">
        <f>IF('cha raw lpjml output'!AJ34&lt;0,0,'cha raw lpjml output'!AJ34)</f>
        <v>1.09432E-3</v>
      </c>
      <c r="AL49" s="17">
        <f>IF('cha raw lpjml output'!AK34&lt;0,0,'cha raw lpjml output'!AK34)</f>
        <v>2.2352900000000001E-4</v>
      </c>
      <c r="AM49" s="17">
        <f>IF('cha raw lpjml output'!AL34&lt;0,0,'cha raw lpjml output'!AL34)</f>
        <v>0</v>
      </c>
      <c r="AN49" s="17">
        <f>IF('cha raw lpjml output'!AM34&lt;0,0,'cha raw lpjml output'!AM34)</f>
        <v>6.4165700000000001E-4</v>
      </c>
      <c r="AO49" s="17">
        <f>IF('cha raw lpjml output'!AN34&lt;0,0,'cha raw lpjml output'!AN34)</f>
        <v>6.6668900000000004E-4</v>
      </c>
      <c r="AP49" s="17">
        <f>IF('cha raw lpjml output'!AO34&lt;0,0,'cha raw lpjml output'!AO34)</f>
        <v>2.32296E-4</v>
      </c>
      <c r="AQ49" s="17"/>
    </row>
    <row r="50" spans="2:43" x14ac:dyDescent="0.35">
      <c r="B50" s="17">
        <f>IF('cha raw lpjml output'!A35&lt;0,0,'cha raw lpjml output'!A35)</f>
        <v>0</v>
      </c>
      <c r="C50" s="17">
        <f>IF('cha raw lpjml output'!B35&lt;0,0,'cha raw lpjml output'!B35)</f>
        <v>8.0758899999999993E-6</v>
      </c>
      <c r="D50" s="17">
        <f>IF('cha raw lpjml output'!C35&lt;0,0,'cha raw lpjml output'!C35)</f>
        <v>1.14266E-3</v>
      </c>
      <c r="E50" s="17">
        <f>IF('cha raw lpjml output'!D35&lt;0,0,'cha raw lpjml output'!D35)</f>
        <v>9.0919199999999996E-4</v>
      </c>
      <c r="F50" s="17">
        <f>IF('cha raw lpjml output'!E35&lt;0,0,'cha raw lpjml output'!E35)</f>
        <v>3.47487E-4</v>
      </c>
      <c r="G50" s="17">
        <f>IF('cha raw lpjml output'!F35&lt;0,0,'cha raw lpjml output'!F35)</f>
        <v>1.0097700000000001E-4</v>
      </c>
      <c r="H50" s="17">
        <f>IF('cha raw lpjml output'!G35&lt;0,0,'cha raw lpjml output'!G35)</f>
        <v>5.8489000000000002E-4</v>
      </c>
      <c r="I50" s="17">
        <f>IF('cha raw lpjml output'!H35&lt;0,0,'cha raw lpjml output'!H35)</f>
        <v>8.4467899999999998E-4</v>
      </c>
      <c r="J50" s="17">
        <f>IF('cha raw lpjml output'!I35&lt;0,0,'cha raw lpjml output'!I35)</f>
        <v>1.2102700000000001E-3</v>
      </c>
      <c r="K50" s="17">
        <f>IF('cha raw lpjml output'!J35&lt;0,0,'cha raw lpjml output'!J35)</f>
        <v>3.2849000000000002E-4</v>
      </c>
      <c r="L50" s="17">
        <f>IF('cha raw lpjml output'!K35&lt;0,0,'cha raw lpjml output'!K35)</f>
        <v>4.2674400000000001E-4</v>
      </c>
      <c r="M50" s="17">
        <f>IF('cha raw lpjml output'!L35&lt;0,0,'cha raw lpjml output'!L35)</f>
        <v>3.94693E-4</v>
      </c>
      <c r="N50" s="17">
        <f>IF('cha raw lpjml output'!M35&lt;0,0,'cha raw lpjml output'!M35)</f>
        <v>2.6284099999999999E-4</v>
      </c>
      <c r="O50" s="17">
        <f>IF('cha raw lpjml output'!N35&lt;0,0,'cha raw lpjml output'!N35)</f>
        <v>1.315E-4</v>
      </c>
      <c r="P50" s="17">
        <f>IF('cha raw lpjml output'!O35&lt;0,0,'cha raw lpjml output'!O35)</f>
        <v>1.315E-4</v>
      </c>
      <c r="Q50" s="17">
        <f>IF('cha raw lpjml output'!P35&lt;0,0,'cha raw lpjml output'!P35)</f>
        <v>1.7576500000000001E-4</v>
      </c>
      <c r="R50" s="17">
        <f>IF('cha raw lpjml output'!Q35&lt;0,0,'cha raw lpjml output'!Q35)</f>
        <v>8.7556099999999993E-5</v>
      </c>
      <c r="S50" s="17">
        <f>IF('cha raw lpjml output'!R35&lt;0,0,'cha raw lpjml output'!R35)</f>
        <v>1.8614700000000001E-4</v>
      </c>
      <c r="T50" s="17">
        <f>IF('cha raw lpjml output'!S35&lt;0,0,'cha raw lpjml output'!S35)</f>
        <v>3.6483300000000001E-4</v>
      </c>
      <c r="U50" s="17">
        <f>IF('cha raw lpjml output'!T35&lt;0,0,'cha raw lpjml output'!T35)</f>
        <v>1.3117099999999999E-4</v>
      </c>
      <c r="V50" s="17">
        <f>IF('cha raw lpjml output'!U35&lt;0,0,'cha raw lpjml output'!U35)</f>
        <v>0</v>
      </c>
      <c r="W50" s="17">
        <f>IF('cha raw lpjml output'!V35&lt;0,0,'cha raw lpjml output'!V35)</f>
        <v>5.80172E-4</v>
      </c>
      <c r="X50" s="17">
        <f>IF('cha raw lpjml output'!W35&lt;0,0,'cha raw lpjml output'!W35)</f>
        <v>1.31132E-4</v>
      </c>
      <c r="Y50" s="17">
        <f>IF('cha raw lpjml output'!X35&lt;0,0,'cha raw lpjml output'!X35)</f>
        <v>9.0247400000000001E-4</v>
      </c>
      <c r="Z50" s="17">
        <f>IF('cha raw lpjml output'!Y35&lt;0,0,'cha raw lpjml output'!Y35)</f>
        <v>1.2992100000000001E-3</v>
      </c>
      <c r="AA50" s="17">
        <f>IF('cha raw lpjml output'!Z35&lt;0,0,'cha raw lpjml output'!Z35)</f>
        <v>0</v>
      </c>
      <c r="AB50" s="17">
        <f>IF('cha raw lpjml output'!AA35&lt;0,0,'cha raw lpjml output'!AA35)</f>
        <v>4.0510699999999998E-5</v>
      </c>
      <c r="AC50" s="17">
        <f>IF('cha raw lpjml output'!AB35&lt;0,0,'cha raw lpjml output'!AB35)</f>
        <v>2.6967099999999997E-4</v>
      </c>
      <c r="AD50" s="17">
        <f>IF('cha raw lpjml output'!AC35&lt;0,0,'cha raw lpjml output'!AC35)</f>
        <v>9.6168600000000001E-4</v>
      </c>
      <c r="AE50" s="17">
        <f>IF('cha raw lpjml output'!AD35&lt;0,0,'cha raw lpjml output'!AD35)</f>
        <v>8.9280900000000005E-4</v>
      </c>
      <c r="AF50" s="17">
        <f>IF('cha raw lpjml output'!AE35&lt;0,0,'cha raw lpjml output'!AE35)</f>
        <v>5.58149E-5</v>
      </c>
      <c r="AG50" s="17">
        <f>IF('cha raw lpjml output'!AF35&lt;0,0,'cha raw lpjml output'!AF35)</f>
        <v>2.94865E-4</v>
      </c>
      <c r="AH50" s="17">
        <f>IF('cha raw lpjml output'!AG35&lt;0,0,'cha raw lpjml output'!AG35)</f>
        <v>5.4573299999999996E-4</v>
      </c>
      <c r="AI50" s="17">
        <f>IF('cha raw lpjml output'!AH35&lt;0,0,'cha raw lpjml output'!AH35)</f>
        <v>1.7642800000000001E-4</v>
      </c>
      <c r="AJ50" s="17">
        <f>IF('cha raw lpjml output'!AI35&lt;0,0,'cha raw lpjml output'!AI35)</f>
        <v>4.28331E-4</v>
      </c>
      <c r="AK50" s="17">
        <f>IF('cha raw lpjml output'!AJ35&lt;0,0,'cha raw lpjml output'!AJ35)</f>
        <v>1.0957199999999999E-3</v>
      </c>
      <c r="AL50" s="17">
        <f>IF('cha raw lpjml output'!AK35&lt;0,0,'cha raw lpjml output'!AK35)</f>
        <v>2.3175499999999999E-4</v>
      </c>
      <c r="AM50" s="17">
        <f>IF('cha raw lpjml output'!AL35&lt;0,0,'cha raw lpjml output'!AL35)</f>
        <v>0</v>
      </c>
      <c r="AN50" s="17">
        <f>IF('cha raw lpjml output'!AM35&lt;0,0,'cha raw lpjml output'!AM35)</f>
        <v>6.4849799999999996E-4</v>
      </c>
      <c r="AO50" s="17">
        <f>IF('cha raw lpjml output'!AN35&lt;0,0,'cha raw lpjml output'!AN35)</f>
        <v>8.2242999999999997E-4</v>
      </c>
      <c r="AP50" s="17">
        <f>IF('cha raw lpjml output'!AO35&lt;0,0,'cha raw lpjml output'!AO35)</f>
        <v>2.38951E-4</v>
      </c>
      <c r="AQ50" s="17"/>
    </row>
    <row r="51" spans="2:43" x14ac:dyDescent="0.35">
      <c r="B51" s="17">
        <f>IF('cha raw lpjml output'!A36&lt;0,0,'cha raw lpjml output'!A36)</f>
        <v>0</v>
      </c>
      <c r="C51" s="17">
        <f>IF('cha raw lpjml output'!B36&lt;0,0,'cha raw lpjml output'!B36)</f>
        <v>1.45502E-5</v>
      </c>
      <c r="D51" s="17">
        <f>IF('cha raw lpjml output'!C36&lt;0,0,'cha raw lpjml output'!C36)</f>
        <v>1.1517700000000001E-3</v>
      </c>
      <c r="E51" s="17">
        <f>IF('cha raw lpjml output'!D36&lt;0,0,'cha raw lpjml output'!D36)</f>
        <v>9.2367399999999998E-4</v>
      </c>
      <c r="F51" s="17">
        <f>IF('cha raw lpjml output'!E36&lt;0,0,'cha raw lpjml output'!E36)</f>
        <v>3.8296599999999999E-4</v>
      </c>
      <c r="G51" s="17">
        <f>IF('cha raw lpjml output'!F36&lt;0,0,'cha raw lpjml output'!F36)</f>
        <v>1.19679E-4</v>
      </c>
      <c r="H51" s="17">
        <f>IF('cha raw lpjml output'!G36&lt;0,0,'cha raw lpjml output'!G36)</f>
        <v>6.7205599999999998E-4</v>
      </c>
      <c r="I51" s="17">
        <f>IF('cha raw lpjml output'!H36&lt;0,0,'cha raw lpjml output'!H36)</f>
        <v>9.2041900000000001E-4</v>
      </c>
      <c r="J51" s="17">
        <f>IF('cha raw lpjml output'!I36&lt;0,0,'cha raw lpjml output'!I36)</f>
        <v>1.22463E-3</v>
      </c>
      <c r="K51" s="17">
        <f>IF('cha raw lpjml output'!J36&lt;0,0,'cha raw lpjml output'!J36)</f>
        <v>3.28902E-4</v>
      </c>
      <c r="L51" s="17">
        <f>IF('cha raw lpjml output'!K36&lt;0,0,'cha raw lpjml output'!K36)</f>
        <v>5.0015400000000005E-4</v>
      </c>
      <c r="M51" s="17">
        <f>IF('cha raw lpjml output'!L36&lt;0,0,'cha raw lpjml output'!L36)</f>
        <v>4.1506799999999999E-4</v>
      </c>
      <c r="N51" s="17">
        <f>IF('cha raw lpjml output'!M36&lt;0,0,'cha raw lpjml output'!M36)</f>
        <v>2.7045999999999998E-4</v>
      </c>
      <c r="O51" s="17">
        <f>IF('cha raw lpjml output'!N36&lt;0,0,'cha raw lpjml output'!N36)</f>
        <v>1.35093E-4</v>
      </c>
      <c r="P51" s="17">
        <f>IF('cha raw lpjml output'!O36&lt;0,0,'cha raw lpjml output'!O36)</f>
        <v>1.35093E-4</v>
      </c>
      <c r="Q51" s="17">
        <f>IF('cha raw lpjml output'!P36&lt;0,0,'cha raw lpjml output'!P36)</f>
        <v>1.8330000000000001E-4</v>
      </c>
      <c r="R51" s="17">
        <f>IF('cha raw lpjml output'!Q36&lt;0,0,'cha raw lpjml output'!Q36)</f>
        <v>9.05321E-5</v>
      </c>
      <c r="S51" s="17">
        <f>IF('cha raw lpjml output'!R36&lt;0,0,'cha raw lpjml output'!R36)</f>
        <v>2.0517199999999999E-4</v>
      </c>
      <c r="T51" s="17">
        <f>IF('cha raw lpjml output'!S36&lt;0,0,'cha raw lpjml output'!S36)</f>
        <v>3.6949800000000001E-4</v>
      </c>
      <c r="U51" s="17">
        <f>IF('cha raw lpjml output'!T36&lt;0,0,'cha raw lpjml output'!T36)</f>
        <v>1.4406999999999999E-4</v>
      </c>
      <c r="V51" s="17">
        <f>IF('cha raw lpjml output'!U36&lt;0,0,'cha raw lpjml output'!U36)</f>
        <v>2.9609200000000001E-5</v>
      </c>
      <c r="W51" s="17">
        <f>IF('cha raw lpjml output'!V36&lt;0,0,'cha raw lpjml output'!V36)</f>
        <v>5.8885700000000003E-4</v>
      </c>
      <c r="X51" s="17">
        <f>IF('cha raw lpjml output'!W36&lt;0,0,'cha raw lpjml output'!W36)</f>
        <v>1.31495E-4</v>
      </c>
      <c r="Y51" s="17">
        <f>IF('cha raw lpjml output'!X36&lt;0,0,'cha raw lpjml output'!X36)</f>
        <v>9.0347699999999997E-4</v>
      </c>
      <c r="Z51" s="17">
        <f>IF('cha raw lpjml output'!Y36&lt;0,0,'cha raw lpjml output'!Y36)</f>
        <v>1.32387E-3</v>
      </c>
      <c r="AA51" s="17">
        <f>IF('cha raw lpjml output'!Z36&lt;0,0,'cha raw lpjml output'!Z36)</f>
        <v>0</v>
      </c>
      <c r="AB51" s="17">
        <f>IF('cha raw lpjml output'!AA36&lt;0,0,'cha raw lpjml output'!AA36)</f>
        <v>7.2032600000000006E-5</v>
      </c>
      <c r="AC51" s="17">
        <f>IF('cha raw lpjml output'!AB36&lt;0,0,'cha raw lpjml output'!AB36)</f>
        <v>2.7737200000000001E-4</v>
      </c>
      <c r="AD51" s="17">
        <f>IF('cha raw lpjml output'!AC36&lt;0,0,'cha raw lpjml output'!AC36)</f>
        <v>9.6220599999999996E-4</v>
      </c>
      <c r="AE51" s="17">
        <f>IF('cha raw lpjml output'!AD36&lt;0,0,'cha raw lpjml output'!AD36)</f>
        <v>8.9643000000000003E-4</v>
      </c>
      <c r="AF51" s="17">
        <f>IF('cha raw lpjml output'!AE36&lt;0,0,'cha raw lpjml output'!AE36)</f>
        <v>6.35936E-5</v>
      </c>
      <c r="AG51" s="17">
        <f>IF('cha raw lpjml output'!AF36&lt;0,0,'cha raw lpjml output'!AF36)</f>
        <v>3.0546399999999997E-4</v>
      </c>
      <c r="AH51" s="17">
        <f>IF('cha raw lpjml output'!AG36&lt;0,0,'cha raw lpjml output'!AG36)</f>
        <v>7.2667499999999998E-4</v>
      </c>
      <c r="AI51" s="17">
        <f>IF('cha raw lpjml output'!AH36&lt;0,0,'cha raw lpjml output'!AH36)</f>
        <v>1.88455E-4</v>
      </c>
      <c r="AJ51" s="17">
        <f>IF('cha raw lpjml output'!AI36&lt;0,0,'cha raw lpjml output'!AI36)</f>
        <v>4.5221299999999997E-4</v>
      </c>
      <c r="AK51" s="17">
        <f>IF('cha raw lpjml output'!AJ36&lt;0,0,'cha raw lpjml output'!AJ36)</f>
        <v>1.10041E-3</v>
      </c>
      <c r="AL51" s="17">
        <f>IF('cha raw lpjml output'!AK36&lt;0,0,'cha raw lpjml output'!AK36)</f>
        <v>2.40874E-4</v>
      </c>
      <c r="AM51" s="17">
        <f>IF('cha raw lpjml output'!AL36&lt;0,0,'cha raw lpjml output'!AL36)</f>
        <v>0</v>
      </c>
      <c r="AN51" s="17">
        <f>IF('cha raw lpjml output'!AM36&lt;0,0,'cha raw lpjml output'!AM36)</f>
        <v>6.9692300000000001E-4</v>
      </c>
      <c r="AO51" s="17">
        <f>IF('cha raw lpjml output'!AN36&lt;0,0,'cha raw lpjml output'!AN36)</f>
        <v>8.6994600000000002E-4</v>
      </c>
      <c r="AP51" s="17">
        <f>IF('cha raw lpjml output'!AO36&lt;0,0,'cha raw lpjml output'!AO36)</f>
        <v>2.39025E-4</v>
      </c>
      <c r="AQ51" s="17"/>
    </row>
    <row r="52" spans="2:43" x14ac:dyDescent="0.35">
      <c r="B52" s="17">
        <f>IF('cha raw lpjml output'!A37&lt;0,0,'cha raw lpjml output'!A37)</f>
        <v>0</v>
      </c>
      <c r="C52" s="17">
        <f>IF('cha raw lpjml output'!B37&lt;0,0,'cha raw lpjml output'!B37)</f>
        <v>2.4307E-5</v>
      </c>
      <c r="D52" s="17">
        <f>IF('cha raw lpjml output'!C37&lt;0,0,'cha raw lpjml output'!C37)</f>
        <v>1.1648100000000001E-3</v>
      </c>
      <c r="E52" s="17">
        <f>IF('cha raw lpjml output'!D37&lt;0,0,'cha raw lpjml output'!D37)</f>
        <v>9.2822E-4</v>
      </c>
      <c r="F52" s="17">
        <f>IF('cha raw lpjml output'!E37&lt;0,0,'cha raw lpjml output'!E37)</f>
        <v>4.0836900000000001E-4</v>
      </c>
      <c r="G52" s="17">
        <f>IF('cha raw lpjml output'!F37&lt;0,0,'cha raw lpjml output'!F37)</f>
        <v>1.2060199999999999E-4</v>
      </c>
      <c r="H52" s="17">
        <f>IF('cha raw lpjml output'!G37&lt;0,0,'cha raw lpjml output'!G37)</f>
        <v>6.9499000000000004E-4</v>
      </c>
      <c r="I52" s="17">
        <f>IF('cha raw lpjml output'!H37&lt;0,0,'cha raw lpjml output'!H37)</f>
        <v>9.3100300000000002E-4</v>
      </c>
      <c r="J52" s="17">
        <f>IF('cha raw lpjml output'!I37&lt;0,0,'cha raw lpjml output'!I37)</f>
        <v>1.2269200000000001E-3</v>
      </c>
      <c r="K52" s="17">
        <f>IF('cha raw lpjml output'!J37&lt;0,0,'cha raw lpjml output'!J37)</f>
        <v>3.2898500000000001E-4</v>
      </c>
      <c r="L52" s="17">
        <f>IF('cha raw lpjml output'!K37&lt;0,0,'cha raw lpjml output'!K37)</f>
        <v>5.2220599999999999E-4</v>
      </c>
      <c r="M52" s="17">
        <f>IF('cha raw lpjml output'!L37&lt;0,0,'cha raw lpjml output'!L37)</f>
        <v>4.8738900000000002E-4</v>
      </c>
      <c r="N52" s="17">
        <f>IF('cha raw lpjml output'!M37&lt;0,0,'cha raw lpjml output'!M37)</f>
        <v>2.7428700000000001E-4</v>
      </c>
      <c r="O52" s="17">
        <f>IF('cha raw lpjml output'!N37&lt;0,0,'cha raw lpjml output'!N37)</f>
        <v>1.3547900000000001E-4</v>
      </c>
      <c r="P52" s="17">
        <f>IF('cha raw lpjml output'!O37&lt;0,0,'cha raw lpjml output'!O37)</f>
        <v>1.3547900000000001E-4</v>
      </c>
      <c r="Q52" s="17">
        <f>IF('cha raw lpjml output'!P37&lt;0,0,'cha raw lpjml output'!P37)</f>
        <v>1.97061E-4</v>
      </c>
      <c r="R52" s="17">
        <f>IF('cha raw lpjml output'!Q37&lt;0,0,'cha raw lpjml output'!Q37)</f>
        <v>1.10597E-4</v>
      </c>
      <c r="S52" s="17">
        <f>IF('cha raw lpjml output'!R37&lt;0,0,'cha raw lpjml output'!R37)</f>
        <v>2.0924E-4</v>
      </c>
      <c r="T52" s="17">
        <f>IF('cha raw lpjml output'!S37&lt;0,0,'cha raw lpjml output'!S37)</f>
        <v>3.79403E-4</v>
      </c>
      <c r="U52" s="17">
        <f>IF('cha raw lpjml output'!T37&lt;0,0,'cha raw lpjml output'!T37)</f>
        <v>1.56713E-4</v>
      </c>
      <c r="V52" s="17">
        <f>IF('cha raw lpjml output'!U37&lt;0,0,'cha raw lpjml output'!U37)</f>
        <v>3.9999400000000002E-5</v>
      </c>
      <c r="W52" s="17">
        <f>IF('cha raw lpjml output'!V37&lt;0,0,'cha raw lpjml output'!V37)</f>
        <v>6.1446600000000004E-4</v>
      </c>
      <c r="X52" s="17">
        <f>IF('cha raw lpjml output'!W37&lt;0,0,'cha raw lpjml output'!W37)</f>
        <v>1.44046E-4</v>
      </c>
      <c r="Y52" s="17">
        <f>IF('cha raw lpjml output'!X37&lt;0,0,'cha raw lpjml output'!X37)</f>
        <v>9.0597200000000001E-4</v>
      </c>
      <c r="Z52" s="17">
        <f>IF('cha raw lpjml output'!Y37&lt;0,0,'cha raw lpjml output'!Y37)</f>
        <v>1.3982300000000001E-3</v>
      </c>
      <c r="AA52" s="17">
        <f>IF('cha raw lpjml output'!Z37&lt;0,0,'cha raw lpjml output'!Z37)</f>
        <v>0</v>
      </c>
      <c r="AB52" s="17">
        <f>IF('cha raw lpjml output'!AA37&lt;0,0,'cha raw lpjml output'!AA37)</f>
        <v>7.2587499999999996E-5</v>
      </c>
      <c r="AC52" s="17">
        <f>IF('cha raw lpjml output'!AB37&lt;0,0,'cha raw lpjml output'!AB37)</f>
        <v>3.1339699999999998E-4</v>
      </c>
      <c r="AD52" s="17">
        <f>IF('cha raw lpjml output'!AC37&lt;0,0,'cha raw lpjml output'!AC37)</f>
        <v>9.7837399999999995E-4</v>
      </c>
      <c r="AE52" s="17">
        <f>IF('cha raw lpjml output'!AD37&lt;0,0,'cha raw lpjml output'!AD37)</f>
        <v>9.0357899999999995E-4</v>
      </c>
      <c r="AF52" s="17">
        <f>IF('cha raw lpjml output'!AE37&lt;0,0,'cha raw lpjml output'!AE37)</f>
        <v>7.2416900000000001E-5</v>
      </c>
      <c r="AG52" s="17">
        <f>IF('cha raw lpjml output'!AF37&lt;0,0,'cha raw lpjml output'!AF37)</f>
        <v>3.3395899999999999E-4</v>
      </c>
      <c r="AH52" s="17">
        <f>IF('cha raw lpjml output'!AG37&lt;0,0,'cha raw lpjml output'!AG37)</f>
        <v>7.8473400000000004E-4</v>
      </c>
      <c r="AI52" s="17">
        <f>IF('cha raw lpjml output'!AH37&lt;0,0,'cha raw lpjml output'!AH37)</f>
        <v>2.2752800000000001E-4</v>
      </c>
      <c r="AJ52" s="17">
        <f>IF('cha raw lpjml output'!AI37&lt;0,0,'cha raw lpjml output'!AI37)</f>
        <v>4.8904700000000005E-4</v>
      </c>
      <c r="AK52" s="17">
        <f>IF('cha raw lpjml output'!AJ37&lt;0,0,'cha raw lpjml output'!AJ37)</f>
        <v>1.1141300000000001E-3</v>
      </c>
      <c r="AL52" s="17">
        <f>IF('cha raw lpjml output'!AK37&lt;0,0,'cha raw lpjml output'!AK37)</f>
        <v>2.7279300000000002E-4</v>
      </c>
      <c r="AM52" s="17">
        <f>IF('cha raw lpjml output'!AL37&lt;0,0,'cha raw lpjml output'!AL37)</f>
        <v>0</v>
      </c>
      <c r="AN52" s="17">
        <f>IF('cha raw lpjml output'!AM37&lt;0,0,'cha raw lpjml output'!AM37)</f>
        <v>7.0512299999999999E-4</v>
      </c>
      <c r="AO52" s="17">
        <f>IF('cha raw lpjml output'!AN37&lt;0,0,'cha raw lpjml output'!AN37)</f>
        <v>8.9493500000000002E-4</v>
      </c>
      <c r="AP52" s="17">
        <f>IF('cha raw lpjml output'!AO37&lt;0,0,'cha raw lpjml output'!AO37)</f>
        <v>2.40041E-4</v>
      </c>
      <c r="AQ52" s="17"/>
    </row>
    <row r="53" spans="2:43" x14ac:dyDescent="0.35">
      <c r="B53" s="17">
        <f>IF('cha raw lpjml output'!A38&lt;0,0,'cha raw lpjml output'!A38)</f>
        <v>0</v>
      </c>
      <c r="C53" s="17">
        <f>IF('cha raw lpjml output'!B38&lt;0,0,'cha raw lpjml output'!B38)</f>
        <v>3.2626999999999998E-5</v>
      </c>
      <c r="D53" s="17">
        <f>IF('cha raw lpjml output'!C38&lt;0,0,'cha raw lpjml output'!C38)</f>
        <v>1.1689199999999999E-3</v>
      </c>
      <c r="E53" s="17">
        <f>IF('cha raw lpjml output'!D38&lt;0,0,'cha raw lpjml output'!D38)</f>
        <v>9.2941200000000001E-4</v>
      </c>
      <c r="F53" s="17">
        <f>IF('cha raw lpjml output'!E38&lt;0,0,'cha raw lpjml output'!E38)</f>
        <v>4.23273E-4</v>
      </c>
      <c r="G53" s="17">
        <f>IF('cha raw lpjml output'!F38&lt;0,0,'cha raw lpjml output'!F38)</f>
        <v>1.30679E-4</v>
      </c>
      <c r="H53" s="17">
        <f>IF('cha raw lpjml output'!G38&lt;0,0,'cha raw lpjml output'!G38)</f>
        <v>7.1467600000000003E-4</v>
      </c>
      <c r="I53" s="17">
        <f>IF('cha raw lpjml output'!H38&lt;0,0,'cha raw lpjml output'!H38)</f>
        <v>9.7682200000000002E-4</v>
      </c>
      <c r="J53" s="17">
        <f>IF('cha raw lpjml output'!I38&lt;0,0,'cha raw lpjml output'!I38)</f>
        <v>1.24548E-3</v>
      </c>
      <c r="K53" s="17">
        <f>IF('cha raw lpjml output'!J38&lt;0,0,'cha raw lpjml output'!J38)</f>
        <v>3.4931099999999999E-4</v>
      </c>
      <c r="L53" s="17">
        <f>IF('cha raw lpjml output'!K38&lt;0,0,'cha raw lpjml output'!K38)</f>
        <v>5.2466999999999998E-4</v>
      </c>
      <c r="M53" s="17">
        <f>IF('cha raw lpjml output'!L38&lt;0,0,'cha raw lpjml output'!L38)</f>
        <v>5.5598300000000002E-4</v>
      </c>
      <c r="N53" s="17">
        <f>IF('cha raw lpjml output'!M38&lt;0,0,'cha raw lpjml output'!M38)</f>
        <v>2.7932400000000001E-4</v>
      </c>
      <c r="O53" s="17">
        <f>IF('cha raw lpjml output'!N38&lt;0,0,'cha raw lpjml output'!N38)</f>
        <v>1.36713E-4</v>
      </c>
      <c r="P53" s="17">
        <f>IF('cha raw lpjml output'!O38&lt;0,0,'cha raw lpjml output'!O38)</f>
        <v>1.36713E-4</v>
      </c>
      <c r="Q53" s="17">
        <f>IF('cha raw lpjml output'!P38&lt;0,0,'cha raw lpjml output'!P38)</f>
        <v>1.97772E-4</v>
      </c>
      <c r="R53" s="17">
        <f>IF('cha raw lpjml output'!Q38&lt;0,0,'cha raw lpjml output'!Q38)</f>
        <v>1.11499E-4</v>
      </c>
      <c r="S53" s="17">
        <f>IF('cha raw lpjml output'!R38&lt;0,0,'cha raw lpjml output'!R38)</f>
        <v>2.1309500000000001E-4</v>
      </c>
      <c r="T53" s="17">
        <f>IF('cha raw lpjml output'!S38&lt;0,0,'cha raw lpjml output'!S38)</f>
        <v>4.2722799999999998E-4</v>
      </c>
      <c r="U53" s="17">
        <f>IF('cha raw lpjml output'!T38&lt;0,0,'cha raw lpjml output'!T38)</f>
        <v>1.5951800000000001E-4</v>
      </c>
      <c r="V53" s="17">
        <f>IF('cha raw lpjml output'!U38&lt;0,0,'cha raw lpjml output'!U38)</f>
        <v>4.2015599999999998E-5</v>
      </c>
      <c r="W53" s="17">
        <f>IF('cha raw lpjml output'!V38&lt;0,0,'cha raw lpjml output'!V38)</f>
        <v>6.2489100000000003E-4</v>
      </c>
      <c r="X53" s="17">
        <f>IF('cha raw lpjml output'!W38&lt;0,0,'cha raw lpjml output'!W38)</f>
        <v>1.4414899999999999E-4</v>
      </c>
      <c r="Y53" s="17">
        <f>IF('cha raw lpjml output'!X38&lt;0,0,'cha raw lpjml output'!X38)</f>
        <v>9.1208299999999995E-4</v>
      </c>
      <c r="Z53" s="17">
        <f>IF('cha raw lpjml output'!Y38&lt;0,0,'cha raw lpjml output'!Y38)</f>
        <v>1.4229799999999999E-3</v>
      </c>
      <c r="AA53" s="17">
        <f>IF('cha raw lpjml output'!Z38&lt;0,0,'cha raw lpjml output'!Z38)</f>
        <v>0</v>
      </c>
      <c r="AB53" s="17">
        <f>IF('cha raw lpjml output'!AA38&lt;0,0,'cha raw lpjml output'!AA38)</f>
        <v>7.4782299999999997E-5</v>
      </c>
      <c r="AC53" s="17">
        <f>IF('cha raw lpjml output'!AB38&lt;0,0,'cha raw lpjml output'!AB38)</f>
        <v>3.1615400000000002E-4</v>
      </c>
      <c r="AD53" s="17">
        <f>IF('cha raw lpjml output'!AC38&lt;0,0,'cha raw lpjml output'!AC38)</f>
        <v>9.9406199999999998E-4</v>
      </c>
      <c r="AE53" s="17">
        <f>IF('cha raw lpjml output'!AD38&lt;0,0,'cha raw lpjml output'!AD38)</f>
        <v>9.2686999999999999E-4</v>
      </c>
      <c r="AF53" s="17">
        <f>IF('cha raw lpjml output'!AE38&lt;0,0,'cha raw lpjml output'!AE38)</f>
        <v>7.6545999999999995E-5</v>
      </c>
      <c r="AG53" s="17">
        <f>IF('cha raw lpjml output'!AF38&lt;0,0,'cha raw lpjml output'!AF38)</f>
        <v>3.4855699999999999E-4</v>
      </c>
      <c r="AH53" s="17">
        <f>IF('cha raw lpjml output'!AG38&lt;0,0,'cha raw lpjml output'!AG38)</f>
        <v>7.8895400000000002E-4</v>
      </c>
      <c r="AI53" s="17">
        <f>IF('cha raw lpjml output'!AH38&lt;0,0,'cha raw lpjml output'!AH38)</f>
        <v>2.4528000000000001E-4</v>
      </c>
      <c r="AJ53" s="17">
        <f>IF('cha raw lpjml output'!AI38&lt;0,0,'cha raw lpjml output'!AI38)</f>
        <v>5.2413600000000002E-4</v>
      </c>
      <c r="AK53" s="17">
        <f>IF('cha raw lpjml output'!AJ38&lt;0,0,'cha raw lpjml output'!AJ38)</f>
        <v>1.1405E-3</v>
      </c>
      <c r="AL53" s="17">
        <f>IF('cha raw lpjml output'!AK38&lt;0,0,'cha raw lpjml output'!AK38)</f>
        <v>3.0138499999999999E-4</v>
      </c>
      <c r="AM53" s="17">
        <f>IF('cha raw lpjml output'!AL38&lt;0,0,'cha raw lpjml output'!AL38)</f>
        <v>3.6050000000000002E-5</v>
      </c>
      <c r="AN53" s="17">
        <f>IF('cha raw lpjml output'!AM38&lt;0,0,'cha raw lpjml output'!AM38)</f>
        <v>7.6265899999999995E-4</v>
      </c>
      <c r="AO53" s="17">
        <f>IF('cha raw lpjml output'!AN38&lt;0,0,'cha raw lpjml output'!AN38)</f>
        <v>9.6460000000000003E-4</v>
      </c>
      <c r="AP53" s="17">
        <f>IF('cha raw lpjml output'!AO38&lt;0,0,'cha raw lpjml output'!AO38)</f>
        <v>2.4311499999999999E-4</v>
      </c>
      <c r="AQ53" s="17"/>
    </row>
    <row r="54" spans="2:43" x14ac:dyDescent="0.35">
      <c r="B54" s="17">
        <f>IF('cha raw lpjml output'!A39&lt;0,0,'cha raw lpjml output'!A39)</f>
        <v>0</v>
      </c>
      <c r="C54" s="17">
        <f>IF('cha raw lpjml output'!B39&lt;0,0,'cha raw lpjml output'!B39)</f>
        <v>4.2145699999999999E-5</v>
      </c>
      <c r="D54" s="17">
        <f>IF('cha raw lpjml output'!C39&lt;0,0,'cha raw lpjml output'!C39)</f>
        <v>1.17432E-3</v>
      </c>
      <c r="E54" s="17">
        <f>IF('cha raw lpjml output'!D39&lt;0,0,'cha raw lpjml output'!D39)</f>
        <v>9.4903299999999995E-4</v>
      </c>
      <c r="F54" s="17">
        <f>IF('cha raw lpjml output'!E39&lt;0,0,'cha raw lpjml output'!E39)</f>
        <v>4.3430699999999999E-4</v>
      </c>
      <c r="G54" s="17">
        <f>IF('cha raw lpjml output'!F39&lt;0,0,'cha raw lpjml output'!F39)</f>
        <v>1.33368E-4</v>
      </c>
      <c r="H54" s="17">
        <f>IF('cha raw lpjml output'!G39&lt;0,0,'cha raw lpjml output'!G39)</f>
        <v>7.2345999999999999E-4</v>
      </c>
      <c r="I54" s="17">
        <f>IF('cha raw lpjml output'!H39&lt;0,0,'cha raw lpjml output'!H39)</f>
        <v>9.835899999999999E-4</v>
      </c>
      <c r="J54" s="17">
        <f>IF('cha raw lpjml output'!I39&lt;0,0,'cha raw lpjml output'!I39)</f>
        <v>1.24698E-3</v>
      </c>
      <c r="K54" s="17">
        <f>IF('cha raw lpjml output'!J39&lt;0,0,'cha raw lpjml output'!J39)</f>
        <v>3.6324300000000002E-4</v>
      </c>
      <c r="L54" s="17">
        <f>IF('cha raw lpjml output'!K39&lt;0,0,'cha raw lpjml output'!K39)</f>
        <v>5.4791400000000004E-4</v>
      </c>
      <c r="M54" s="17">
        <f>IF('cha raw lpjml output'!L39&lt;0,0,'cha raw lpjml output'!L39)</f>
        <v>5.5815200000000002E-4</v>
      </c>
      <c r="N54" s="17">
        <f>IF('cha raw lpjml output'!M39&lt;0,0,'cha raw lpjml output'!M39)</f>
        <v>2.8018200000000002E-4</v>
      </c>
      <c r="O54" s="17">
        <f>IF('cha raw lpjml output'!N39&lt;0,0,'cha raw lpjml output'!N39)</f>
        <v>1.37787E-4</v>
      </c>
      <c r="P54" s="17">
        <f>IF('cha raw lpjml output'!O39&lt;0,0,'cha raw lpjml output'!O39)</f>
        <v>1.37787E-4</v>
      </c>
      <c r="Q54" s="17">
        <f>IF('cha raw lpjml output'!P39&lt;0,0,'cha raw lpjml output'!P39)</f>
        <v>1.99948E-4</v>
      </c>
      <c r="R54" s="17">
        <f>IF('cha raw lpjml output'!Q39&lt;0,0,'cha raw lpjml output'!Q39)</f>
        <v>1.1490800000000001E-4</v>
      </c>
      <c r="S54" s="17">
        <f>IF('cha raw lpjml output'!R39&lt;0,0,'cha raw lpjml output'!R39)</f>
        <v>2.16233E-4</v>
      </c>
      <c r="T54" s="17">
        <f>IF('cha raw lpjml output'!S39&lt;0,0,'cha raw lpjml output'!S39)</f>
        <v>4.5958099999999998E-4</v>
      </c>
      <c r="U54" s="17">
        <f>IF('cha raw lpjml output'!T39&lt;0,0,'cha raw lpjml output'!T39)</f>
        <v>1.6382699999999999E-4</v>
      </c>
      <c r="V54" s="17">
        <f>IF('cha raw lpjml output'!U39&lt;0,0,'cha raw lpjml output'!U39)</f>
        <v>5.1199400000000003E-5</v>
      </c>
      <c r="W54" s="17">
        <f>IF('cha raw lpjml output'!V39&lt;0,0,'cha raw lpjml output'!V39)</f>
        <v>6.3369499999999998E-4</v>
      </c>
      <c r="X54" s="17">
        <f>IF('cha raw lpjml output'!W39&lt;0,0,'cha raw lpjml output'!W39)</f>
        <v>1.5259E-4</v>
      </c>
      <c r="Y54" s="17">
        <f>IF('cha raw lpjml output'!X39&lt;0,0,'cha raw lpjml output'!X39)</f>
        <v>9.1906900000000001E-4</v>
      </c>
      <c r="Z54" s="17">
        <f>IF('cha raw lpjml output'!Y39&lt;0,0,'cha raw lpjml output'!Y39)</f>
        <v>1.5574300000000001E-3</v>
      </c>
      <c r="AA54" s="17">
        <f>IF('cha raw lpjml output'!Z39&lt;0,0,'cha raw lpjml output'!Z39)</f>
        <v>0</v>
      </c>
      <c r="AB54" s="17">
        <f>IF('cha raw lpjml output'!AA39&lt;0,0,'cha raw lpjml output'!AA39)</f>
        <v>8.8801900000000001E-5</v>
      </c>
      <c r="AC54" s="17">
        <f>IF('cha raw lpjml output'!AB39&lt;0,0,'cha raw lpjml output'!AB39)</f>
        <v>3.2753399999999998E-4</v>
      </c>
      <c r="AD54" s="17">
        <f>IF('cha raw lpjml output'!AC39&lt;0,0,'cha raw lpjml output'!AC39)</f>
        <v>1.04006E-3</v>
      </c>
      <c r="AE54" s="17">
        <f>IF('cha raw lpjml output'!AD39&lt;0,0,'cha raw lpjml output'!AD39)</f>
        <v>9.39024E-4</v>
      </c>
      <c r="AF54" s="17">
        <f>IF('cha raw lpjml output'!AE39&lt;0,0,'cha raw lpjml output'!AE39)</f>
        <v>9.1152500000000005E-5</v>
      </c>
      <c r="AG54" s="17">
        <f>IF('cha raw lpjml output'!AF39&lt;0,0,'cha raw lpjml output'!AF39)</f>
        <v>3.63273E-4</v>
      </c>
      <c r="AH54" s="17">
        <f>IF('cha raw lpjml output'!AG39&lt;0,0,'cha raw lpjml output'!AG39)</f>
        <v>8.4542799999999996E-4</v>
      </c>
      <c r="AI54" s="17">
        <f>IF('cha raw lpjml output'!AH39&lt;0,0,'cha raw lpjml output'!AH39)</f>
        <v>3.0066499999999998E-4</v>
      </c>
      <c r="AJ54" s="17">
        <f>IF('cha raw lpjml output'!AI39&lt;0,0,'cha raw lpjml output'!AI39)</f>
        <v>5.3059199999999998E-4</v>
      </c>
      <c r="AK54" s="17">
        <f>IF('cha raw lpjml output'!AJ39&lt;0,0,'cha raw lpjml output'!AJ39)</f>
        <v>1.1422100000000001E-3</v>
      </c>
      <c r="AL54" s="17">
        <f>IF('cha raw lpjml output'!AK39&lt;0,0,'cha raw lpjml output'!AK39)</f>
        <v>3.6488999999999998E-4</v>
      </c>
      <c r="AM54" s="17">
        <f>IF('cha raw lpjml output'!AL39&lt;0,0,'cha raw lpjml output'!AL39)</f>
        <v>8.0249799999999999E-5</v>
      </c>
      <c r="AN54" s="17">
        <f>IF('cha raw lpjml output'!AM39&lt;0,0,'cha raw lpjml output'!AM39)</f>
        <v>7.6378999999999998E-4</v>
      </c>
      <c r="AO54" s="17">
        <f>IF('cha raw lpjml output'!AN39&lt;0,0,'cha raw lpjml output'!AN39)</f>
        <v>9.7285399999999999E-4</v>
      </c>
      <c r="AP54" s="17">
        <f>IF('cha raw lpjml output'!AO39&lt;0,0,'cha raw lpjml output'!AO39)</f>
        <v>2.5087599999999997E-4</v>
      </c>
      <c r="AQ54" s="17"/>
    </row>
    <row r="55" spans="2:43" x14ac:dyDescent="0.35">
      <c r="B55" s="17">
        <f>IF('cha raw lpjml output'!A40&lt;0,0,'cha raw lpjml output'!A40)</f>
        <v>0</v>
      </c>
      <c r="C55" s="17">
        <f>IF('cha raw lpjml output'!B40&lt;0,0,'cha raw lpjml output'!B40)</f>
        <v>4.6026599999999997E-5</v>
      </c>
      <c r="D55" s="17">
        <f>IF('cha raw lpjml output'!C40&lt;0,0,'cha raw lpjml output'!C40)</f>
        <v>1.17482E-3</v>
      </c>
      <c r="E55" s="17">
        <f>IF('cha raw lpjml output'!D40&lt;0,0,'cha raw lpjml output'!D40)</f>
        <v>9.5365100000000002E-4</v>
      </c>
      <c r="F55" s="17">
        <f>IF('cha raw lpjml output'!E40&lt;0,0,'cha raw lpjml output'!E40)</f>
        <v>4.4657900000000001E-4</v>
      </c>
      <c r="G55" s="17">
        <f>IF('cha raw lpjml output'!F40&lt;0,0,'cha raw lpjml output'!F40)</f>
        <v>1.3396999999999999E-4</v>
      </c>
      <c r="H55" s="17">
        <f>IF('cha raw lpjml output'!G40&lt;0,0,'cha raw lpjml output'!G40)</f>
        <v>7.27668E-4</v>
      </c>
      <c r="I55" s="17">
        <f>IF('cha raw lpjml output'!H40&lt;0,0,'cha raw lpjml output'!H40)</f>
        <v>1.0149499999999999E-3</v>
      </c>
      <c r="J55" s="17">
        <f>IF('cha raw lpjml output'!I40&lt;0,0,'cha raw lpjml output'!I40)</f>
        <v>1.25029E-3</v>
      </c>
      <c r="K55" s="17">
        <f>IF('cha raw lpjml output'!J40&lt;0,0,'cha raw lpjml output'!J40)</f>
        <v>3.6393500000000002E-4</v>
      </c>
      <c r="L55" s="17">
        <f>IF('cha raw lpjml output'!K40&lt;0,0,'cha raw lpjml output'!K40)</f>
        <v>5.4919099999999998E-4</v>
      </c>
      <c r="M55" s="17">
        <f>IF('cha raw lpjml output'!L40&lt;0,0,'cha raw lpjml output'!L40)</f>
        <v>5.6341200000000001E-4</v>
      </c>
      <c r="N55" s="17">
        <f>IF('cha raw lpjml output'!M40&lt;0,0,'cha raw lpjml output'!M40)</f>
        <v>2.8175599999999998E-4</v>
      </c>
      <c r="O55" s="17">
        <f>IF('cha raw lpjml output'!N40&lt;0,0,'cha raw lpjml output'!N40)</f>
        <v>1.4065200000000001E-4</v>
      </c>
      <c r="P55" s="17">
        <f>IF('cha raw lpjml output'!O40&lt;0,0,'cha raw lpjml output'!O40)</f>
        <v>1.4065200000000001E-4</v>
      </c>
      <c r="Q55" s="17">
        <f>IF('cha raw lpjml output'!P40&lt;0,0,'cha raw lpjml output'!P40)</f>
        <v>2.35052E-4</v>
      </c>
      <c r="R55" s="17">
        <f>IF('cha raw lpjml output'!Q40&lt;0,0,'cha raw lpjml output'!Q40)</f>
        <v>1.2701499999999999E-4</v>
      </c>
      <c r="S55" s="17">
        <f>IF('cha raw lpjml output'!R40&lt;0,0,'cha raw lpjml output'!R40)</f>
        <v>2.27371E-4</v>
      </c>
      <c r="T55" s="17">
        <f>IF('cha raw lpjml output'!S40&lt;0,0,'cha raw lpjml output'!S40)</f>
        <v>4.8627400000000003E-4</v>
      </c>
      <c r="U55" s="17">
        <f>IF('cha raw lpjml output'!T40&lt;0,0,'cha raw lpjml output'!T40)</f>
        <v>1.7033E-4</v>
      </c>
      <c r="V55" s="17">
        <f>IF('cha raw lpjml output'!U40&lt;0,0,'cha raw lpjml output'!U40)</f>
        <v>5.1435499999999999E-5</v>
      </c>
      <c r="W55" s="17">
        <f>IF('cha raw lpjml output'!V40&lt;0,0,'cha raw lpjml output'!V40)</f>
        <v>6.3702699999999997E-4</v>
      </c>
      <c r="X55" s="17">
        <f>IF('cha raw lpjml output'!W40&lt;0,0,'cha raw lpjml output'!W40)</f>
        <v>1.5358200000000001E-4</v>
      </c>
      <c r="Y55" s="17">
        <f>IF('cha raw lpjml output'!X40&lt;0,0,'cha raw lpjml output'!X40)</f>
        <v>9.2119700000000001E-4</v>
      </c>
      <c r="Z55" s="17">
        <f>IF('cha raw lpjml output'!Y40&lt;0,0,'cha raw lpjml output'!Y40)</f>
        <v>1.5578300000000001E-3</v>
      </c>
      <c r="AA55" s="17">
        <f>IF('cha raw lpjml output'!Z40&lt;0,0,'cha raw lpjml output'!Z40)</f>
        <v>0</v>
      </c>
      <c r="AB55" s="17">
        <f>IF('cha raw lpjml output'!AA40&lt;0,0,'cha raw lpjml output'!AA40)</f>
        <v>9.1546799999999996E-5</v>
      </c>
      <c r="AC55" s="17">
        <f>IF('cha raw lpjml output'!AB40&lt;0,0,'cha raw lpjml output'!AB40)</f>
        <v>3.4823800000000001E-4</v>
      </c>
      <c r="AD55" s="17">
        <f>IF('cha raw lpjml output'!AC40&lt;0,0,'cha raw lpjml output'!AC40)</f>
        <v>1.05075E-3</v>
      </c>
      <c r="AE55" s="17">
        <f>IF('cha raw lpjml output'!AD40&lt;0,0,'cha raw lpjml output'!AD40)</f>
        <v>9.3951199999999999E-4</v>
      </c>
      <c r="AF55" s="17">
        <f>IF('cha raw lpjml output'!AE40&lt;0,0,'cha raw lpjml output'!AE40)</f>
        <v>9.21327E-5</v>
      </c>
      <c r="AG55" s="17">
        <f>IF('cha raw lpjml output'!AF40&lt;0,0,'cha raw lpjml output'!AF40)</f>
        <v>3.8800800000000002E-4</v>
      </c>
      <c r="AH55" s="17">
        <f>IF('cha raw lpjml output'!AG40&lt;0,0,'cha raw lpjml output'!AG40)</f>
        <v>8.4620599999999995E-4</v>
      </c>
      <c r="AI55" s="17">
        <f>IF('cha raw lpjml output'!AH40&lt;0,0,'cha raw lpjml output'!AH40)</f>
        <v>3.82588E-4</v>
      </c>
      <c r="AJ55" s="17">
        <f>IF('cha raw lpjml output'!AI40&lt;0,0,'cha raw lpjml output'!AI40)</f>
        <v>5.3384299999999999E-4</v>
      </c>
      <c r="AK55" s="17">
        <f>IF('cha raw lpjml output'!AJ40&lt;0,0,'cha raw lpjml output'!AJ40)</f>
        <v>1.1496099999999999E-3</v>
      </c>
      <c r="AL55" s="17">
        <f>IF('cha raw lpjml output'!AK40&lt;0,0,'cha raw lpjml output'!AK40)</f>
        <v>3.8685999999999999E-4</v>
      </c>
      <c r="AM55" s="17">
        <f>IF('cha raw lpjml output'!AL40&lt;0,0,'cha raw lpjml output'!AL40)</f>
        <v>1.5023900000000001E-4</v>
      </c>
      <c r="AN55" s="17">
        <f>IF('cha raw lpjml output'!AM40&lt;0,0,'cha raw lpjml output'!AM40)</f>
        <v>8.2769899999999999E-4</v>
      </c>
      <c r="AO55" s="17">
        <f>IF('cha raw lpjml output'!AN40&lt;0,0,'cha raw lpjml output'!AN40)</f>
        <v>9.7837599999999999E-4</v>
      </c>
      <c r="AP55" s="17">
        <f>IF('cha raw lpjml output'!AO40&lt;0,0,'cha raw lpjml output'!AO40)</f>
        <v>2.7305899999999998E-4</v>
      </c>
      <c r="AQ55" s="17"/>
    </row>
    <row r="56" spans="2:43" x14ac:dyDescent="0.35">
      <c r="B56" s="17">
        <f>IF('cha raw lpjml output'!A41&lt;0,0,'cha raw lpjml output'!A41)</f>
        <v>0</v>
      </c>
      <c r="C56" s="17">
        <f>IF('cha raw lpjml output'!B41&lt;0,0,'cha raw lpjml output'!B41)</f>
        <v>4.9776900000000001E-5</v>
      </c>
      <c r="D56" s="17">
        <f>IF('cha raw lpjml output'!C41&lt;0,0,'cha raw lpjml output'!C41)</f>
        <v>1.18892E-3</v>
      </c>
      <c r="E56" s="17">
        <f>IF('cha raw lpjml output'!D41&lt;0,0,'cha raw lpjml output'!D41)</f>
        <v>9.9974799999999996E-4</v>
      </c>
      <c r="F56" s="17">
        <f>IF('cha raw lpjml output'!E41&lt;0,0,'cha raw lpjml output'!E41)</f>
        <v>4.6528800000000001E-4</v>
      </c>
      <c r="G56" s="17">
        <f>IF('cha raw lpjml output'!F41&lt;0,0,'cha raw lpjml output'!F41)</f>
        <v>1.4351199999999999E-4</v>
      </c>
      <c r="H56" s="17">
        <f>IF('cha raw lpjml output'!G41&lt;0,0,'cha raw lpjml output'!G41)</f>
        <v>7.2917800000000003E-4</v>
      </c>
      <c r="I56" s="17">
        <f>IF('cha raw lpjml output'!H41&lt;0,0,'cha raw lpjml output'!H41)</f>
        <v>1.0454800000000001E-3</v>
      </c>
      <c r="J56" s="17">
        <f>IF('cha raw lpjml output'!I41&lt;0,0,'cha raw lpjml output'!I41)</f>
        <v>1.2768E-3</v>
      </c>
      <c r="K56" s="17">
        <f>IF('cha raw lpjml output'!J41&lt;0,0,'cha raw lpjml output'!J41)</f>
        <v>3.7929499999999998E-4</v>
      </c>
      <c r="L56" s="17">
        <f>IF('cha raw lpjml output'!K41&lt;0,0,'cha raw lpjml output'!K41)</f>
        <v>5.5078500000000003E-4</v>
      </c>
      <c r="M56" s="17">
        <f>IF('cha raw lpjml output'!L41&lt;0,0,'cha raw lpjml output'!L41)</f>
        <v>5.7523899999999996E-4</v>
      </c>
      <c r="N56" s="17">
        <f>IF('cha raw lpjml output'!M41&lt;0,0,'cha raw lpjml output'!M41)</f>
        <v>2.8861499999999999E-4</v>
      </c>
      <c r="O56" s="17">
        <f>IF('cha raw lpjml output'!N41&lt;0,0,'cha raw lpjml output'!N41)</f>
        <v>1.43246E-4</v>
      </c>
      <c r="P56" s="17">
        <f>IF('cha raw lpjml output'!O41&lt;0,0,'cha raw lpjml output'!O41)</f>
        <v>1.43246E-4</v>
      </c>
      <c r="Q56" s="17">
        <f>IF('cha raw lpjml output'!P41&lt;0,0,'cha raw lpjml output'!P41)</f>
        <v>2.3891E-4</v>
      </c>
      <c r="R56" s="17">
        <f>IF('cha raw lpjml output'!Q41&lt;0,0,'cha raw lpjml output'!Q41)</f>
        <v>1.29147E-4</v>
      </c>
      <c r="S56" s="17">
        <f>IF('cha raw lpjml output'!R41&lt;0,0,'cha raw lpjml output'!R41)</f>
        <v>2.3697099999999999E-4</v>
      </c>
      <c r="T56" s="17">
        <f>IF('cha raw lpjml output'!S41&lt;0,0,'cha raw lpjml output'!S41)</f>
        <v>5.1679199999999997E-4</v>
      </c>
      <c r="U56" s="17">
        <f>IF('cha raw lpjml output'!T41&lt;0,0,'cha raw lpjml output'!T41)</f>
        <v>1.7454600000000001E-4</v>
      </c>
      <c r="V56" s="17">
        <f>IF('cha raw lpjml output'!U41&lt;0,0,'cha raw lpjml output'!U41)</f>
        <v>5.2809000000000002E-5</v>
      </c>
      <c r="W56" s="17">
        <f>IF('cha raw lpjml output'!V41&lt;0,0,'cha raw lpjml output'!V41)</f>
        <v>6.6183300000000002E-4</v>
      </c>
      <c r="X56" s="17">
        <f>IF('cha raw lpjml output'!W41&lt;0,0,'cha raw lpjml output'!W41)</f>
        <v>1.5486300000000001E-4</v>
      </c>
      <c r="Y56" s="17">
        <f>IF('cha raw lpjml output'!X41&lt;0,0,'cha raw lpjml output'!X41)</f>
        <v>9.2235899999999998E-4</v>
      </c>
      <c r="Z56" s="17">
        <f>IF('cha raw lpjml output'!Y41&lt;0,0,'cha raw lpjml output'!Y41)</f>
        <v>1.5728599999999999E-3</v>
      </c>
      <c r="AA56" s="17">
        <f>IF('cha raw lpjml output'!Z41&lt;0,0,'cha raw lpjml output'!Z41)</f>
        <v>0</v>
      </c>
      <c r="AB56" s="17">
        <f>IF('cha raw lpjml output'!AA41&lt;0,0,'cha raw lpjml output'!AA41)</f>
        <v>1.06829E-4</v>
      </c>
      <c r="AC56" s="17">
        <f>IF('cha raw lpjml output'!AB41&lt;0,0,'cha raw lpjml output'!AB41)</f>
        <v>4.37933E-4</v>
      </c>
      <c r="AD56" s="17">
        <f>IF('cha raw lpjml output'!AC41&lt;0,0,'cha raw lpjml output'!AC41)</f>
        <v>1.0598599999999999E-3</v>
      </c>
      <c r="AE56" s="17">
        <f>IF('cha raw lpjml output'!AD41&lt;0,0,'cha raw lpjml output'!AD41)</f>
        <v>9.6678699999999998E-4</v>
      </c>
      <c r="AF56" s="17">
        <f>IF('cha raw lpjml output'!AE41&lt;0,0,'cha raw lpjml output'!AE41)</f>
        <v>1.00682E-4</v>
      </c>
      <c r="AG56" s="17">
        <f>IF('cha raw lpjml output'!AF41&lt;0,0,'cha raw lpjml output'!AF41)</f>
        <v>3.9661500000000001E-4</v>
      </c>
      <c r="AH56" s="17">
        <f>IF('cha raw lpjml output'!AG41&lt;0,0,'cha raw lpjml output'!AG41)</f>
        <v>9.1342099999999998E-4</v>
      </c>
      <c r="AI56" s="17">
        <f>IF('cha raw lpjml output'!AH41&lt;0,0,'cha raw lpjml output'!AH41)</f>
        <v>4.5684399999999998E-4</v>
      </c>
      <c r="AJ56" s="17">
        <f>IF('cha raw lpjml output'!AI41&lt;0,0,'cha raw lpjml output'!AI41)</f>
        <v>6.5670799999999999E-4</v>
      </c>
      <c r="AK56" s="17">
        <f>IF('cha raw lpjml output'!AJ41&lt;0,0,'cha raw lpjml output'!AJ41)</f>
        <v>1.1517400000000001E-3</v>
      </c>
      <c r="AL56" s="17">
        <f>IF('cha raw lpjml output'!AK41&lt;0,0,'cha raw lpjml output'!AK41)</f>
        <v>4.6389000000000001E-4</v>
      </c>
      <c r="AM56" s="17">
        <f>IF('cha raw lpjml output'!AL41&lt;0,0,'cha raw lpjml output'!AL41)</f>
        <v>1.7976600000000001E-4</v>
      </c>
      <c r="AN56" s="17">
        <f>IF('cha raw lpjml output'!AM41&lt;0,0,'cha raw lpjml output'!AM41)</f>
        <v>8.4870300000000002E-4</v>
      </c>
      <c r="AO56" s="17">
        <f>IF('cha raw lpjml output'!AN41&lt;0,0,'cha raw lpjml output'!AN41)</f>
        <v>9.8848100000000004E-4</v>
      </c>
      <c r="AP56" s="17">
        <f>IF('cha raw lpjml output'!AO41&lt;0,0,'cha raw lpjml output'!AO41)</f>
        <v>2.7762799999999998E-4</v>
      </c>
      <c r="AQ56" s="17"/>
    </row>
    <row r="57" spans="2:43" x14ac:dyDescent="0.35">
      <c r="B57" s="17">
        <f>IF('cha raw lpjml output'!A42&lt;0,0,'cha raw lpjml output'!A42)</f>
        <v>0</v>
      </c>
      <c r="C57" s="17">
        <f>IF('cha raw lpjml output'!B42&lt;0,0,'cha raw lpjml output'!B42)</f>
        <v>5.1035500000000003E-5</v>
      </c>
      <c r="D57" s="17">
        <f>IF('cha raw lpjml output'!C42&lt;0,0,'cha raw lpjml output'!C42)</f>
        <v>1.2116200000000001E-3</v>
      </c>
      <c r="E57" s="17">
        <f>IF('cha raw lpjml output'!D42&lt;0,0,'cha raw lpjml output'!D42)</f>
        <v>1.0083500000000001E-3</v>
      </c>
      <c r="F57" s="17">
        <f>IF('cha raw lpjml output'!E42&lt;0,0,'cha raw lpjml output'!E42)</f>
        <v>4.9799899999999995E-4</v>
      </c>
      <c r="G57" s="17">
        <f>IF('cha raw lpjml output'!F42&lt;0,0,'cha raw lpjml output'!F42)</f>
        <v>1.4469600000000001E-4</v>
      </c>
      <c r="H57" s="17">
        <f>IF('cha raw lpjml output'!G42&lt;0,0,'cha raw lpjml output'!G42)</f>
        <v>7.5644899999999997E-4</v>
      </c>
      <c r="I57" s="17">
        <f>IF('cha raw lpjml output'!H42&lt;0,0,'cha raw lpjml output'!H42)</f>
        <v>1.14404E-3</v>
      </c>
      <c r="J57" s="17">
        <f>IF('cha raw lpjml output'!I42&lt;0,0,'cha raw lpjml output'!I42)</f>
        <v>1.279E-3</v>
      </c>
      <c r="K57" s="17">
        <f>IF('cha raw lpjml output'!J42&lt;0,0,'cha raw lpjml output'!J42)</f>
        <v>3.92796E-4</v>
      </c>
      <c r="L57" s="17">
        <f>IF('cha raw lpjml output'!K42&lt;0,0,'cha raw lpjml output'!K42)</f>
        <v>5.98681E-4</v>
      </c>
      <c r="M57" s="17">
        <f>IF('cha raw lpjml output'!L42&lt;0,0,'cha raw lpjml output'!L42)</f>
        <v>5.8273299999999999E-4</v>
      </c>
      <c r="N57" s="17">
        <f>IF('cha raw lpjml output'!M42&lt;0,0,'cha raw lpjml output'!M42)</f>
        <v>2.9040099999999997E-4</v>
      </c>
      <c r="O57" s="17">
        <f>IF('cha raw lpjml output'!N42&lt;0,0,'cha raw lpjml output'!N42)</f>
        <v>1.48135E-4</v>
      </c>
      <c r="P57" s="17">
        <f>IF('cha raw lpjml output'!O42&lt;0,0,'cha raw lpjml output'!O42)</f>
        <v>1.48135E-4</v>
      </c>
      <c r="Q57" s="17">
        <f>IF('cha raw lpjml output'!P42&lt;0,0,'cha raw lpjml output'!P42)</f>
        <v>2.4949800000000002E-4</v>
      </c>
      <c r="R57" s="17">
        <f>IF('cha raw lpjml output'!Q42&lt;0,0,'cha raw lpjml output'!Q42)</f>
        <v>1.3037199999999999E-4</v>
      </c>
      <c r="S57" s="17">
        <f>IF('cha raw lpjml output'!R42&lt;0,0,'cha raw lpjml output'!R42)</f>
        <v>2.5717699999999998E-4</v>
      </c>
      <c r="T57" s="17">
        <f>IF('cha raw lpjml output'!S42&lt;0,0,'cha raw lpjml output'!S42)</f>
        <v>5.6459900000000005E-4</v>
      </c>
      <c r="U57" s="17">
        <f>IF('cha raw lpjml output'!T42&lt;0,0,'cha raw lpjml output'!T42)</f>
        <v>1.8946300000000001E-4</v>
      </c>
      <c r="V57" s="17">
        <f>IF('cha raw lpjml output'!U42&lt;0,0,'cha raw lpjml output'!U42)</f>
        <v>6.2723000000000002E-5</v>
      </c>
      <c r="W57" s="17">
        <f>IF('cha raw lpjml output'!V42&lt;0,0,'cha raw lpjml output'!V42)</f>
        <v>7.0593399999999997E-4</v>
      </c>
      <c r="X57" s="17">
        <f>IF('cha raw lpjml output'!W42&lt;0,0,'cha raw lpjml output'!W42)</f>
        <v>1.71473E-4</v>
      </c>
      <c r="Y57" s="17">
        <f>IF('cha raw lpjml output'!X42&lt;0,0,'cha raw lpjml output'!X42)</f>
        <v>9.2783799999999995E-4</v>
      </c>
      <c r="Z57" s="17">
        <f>IF('cha raw lpjml output'!Y42&lt;0,0,'cha raw lpjml output'!Y42)</f>
        <v>1.60048E-3</v>
      </c>
      <c r="AA57" s="17">
        <f>IF('cha raw lpjml output'!Z42&lt;0,0,'cha raw lpjml output'!Z42)</f>
        <v>0</v>
      </c>
      <c r="AB57" s="17">
        <f>IF('cha raw lpjml output'!AA42&lt;0,0,'cha raw lpjml output'!AA42)</f>
        <v>1.1072499999999999E-4</v>
      </c>
      <c r="AC57" s="17">
        <f>IF('cha raw lpjml output'!AB42&lt;0,0,'cha raw lpjml output'!AB42)</f>
        <v>4.62981E-4</v>
      </c>
      <c r="AD57" s="17">
        <f>IF('cha raw lpjml output'!AC42&lt;0,0,'cha raw lpjml output'!AC42)</f>
        <v>1.0896199999999999E-3</v>
      </c>
      <c r="AE57" s="17">
        <f>IF('cha raw lpjml output'!AD42&lt;0,0,'cha raw lpjml output'!AD42)</f>
        <v>1.0410899999999999E-3</v>
      </c>
      <c r="AF57" s="17">
        <f>IF('cha raw lpjml output'!AE42&lt;0,0,'cha raw lpjml output'!AE42)</f>
        <v>1.11131E-4</v>
      </c>
      <c r="AG57" s="17">
        <f>IF('cha raw lpjml output'!AF42&lt;0,0,'cha raw lpjml output'!AF42)</f>
        <v>4.39992E-4</v>
      </c>
      <c r="AH57" s="17">
        <f>IF('cha raw lpjml output'!AG42&lt;0,0,'cha raw lpjml output'!AG42)</f>
        <v>9.4550000000000005E-4</v>
      </c>
      <c r="AI57" s="17">
        <f>IF('cha raw lpjml output'!AH42&lt;0,0,'cha raw lpjml output'!AH42)</f>
        <v>4.9556199999999996E-4</v>
      </c>
      <c r="AJ57" s="17">
        <f>IF('cha raw lpjml output'!AI42&lt;0,0,'cha raw lpjml output'!AI42)</f>
        <v>6.7836899999999996E-4</v>
      </c>
      <c r="AK57" s="17">
        <f>IF('cha raw lpjml output'!AJ42&lt;0,0,'cha raw lpjml output'!AJ42)</f>
        <v>1.16321E-3</v>
      </c>
      <c r="AL57" s="17">
        <f>IF('cha raw lpjml output'!AK42&lt;0,0,'cha raw lpjml output'!AK42)</f>
        <v>5.4127799999999996E-4</v>
      </c>
      <c r="AM57" s="17">
        <f>IF('cha raw lpjml output'!AL42&lt;0,0,'cha raw lpjml output'!AL42)</f>
        <v>2.13921E-4</v>
      </c>
      <c r="AN57" s="17">
        <f>IF('cha raw lpjml output'!AM42&lt;0,0,'cha raw lpjml output'!AM42)</f>
        <v>8.5216700000000003E-4</v>
      </c>
      <c r="AO57" s="17">
        <f>IF('cha raw lpjml output'!AN42&lt;0,0,'cha raw lpjml output'!AN42)</f>
        <v>1.05185E-3</v>
      </c>
      <c r="AP57" s="17">
        <f>IF('cha raw lpjml output'!AO42&lt;0,0,'cha raw lpjml output'!AO42)</f>
        <v>2.9542000000000001E-4</v>
      </c>
      <c r="AQ57" s="17"/>
    </row>
    <row r="58" spans="2:43" x14ac:dyDescent="0.35">
      <c r="B58" s="17">
        <f>IF('cha raw lpjml output'!A43&lt;0,0,'cha raw lpjml output'!A43)</f>
        <v>0</v>
      </c>
      <c r="C58" s="17">
        <f>IF('cha raw lpjml output'!B43&lt;0,0,'cha raw lpjml output'!B43)</f>
        <v>5.5120900000000003E-5</v>
      </c>
      <c r="D58" s="17">
        <f>IF('cha raw lpjml output'!C43&lt;0,0,'cha raw lpjml output'!C43)</f>
        <v>1.2175E-3</v>
      </c>
      <c r="E58" s="17">
        <f>IF('cha raw lpjml output'!D43&lt;0,0,'cha raw lpjml output'!D43)</f>
        <v>1.0213100000000001E-3</v>
      </c>
      <c r="F58" s="17">
        <f>IF('cha raw lpjml output'!E43&lt;0,0,'cha raw lpjml output'!E43)</f>
        <v>4.9914399999999998E-4</v>
      </c>
      <c r="G58" s="17">
        <f>IF('cha raw lpjml output'!F43&lt;0,0,'cha raw lpjml output'!F43)</f>
        <v>1.48276E-4</v>
      </c>
      <c r="H58" s="17">
        <f>IF('cha raw lpjml output'!G43&lt;0,0,'cha raw lpjml output'!G43)</f>
        <v>7.5921400000000003E-4</v>
      </c>
      <c r="I58" s="17">
        <f>IF('cha raw lpjml output'!H43&lt;0,0,'cha raw lpjml output'!H43)</f>
        <v>1.1865300000000001E-3</v>
      </c>
      <c r="J58" s="17">
        <f>IF('cha raw lpjml output'!I43&lt;0,0,'cha raw lpjml output'!I43)</f>
        <v>1.2824900000000001E-3</v>
      </c>
      <c r="K58" s="17">
        <f>IF('cha raw lpjml output'!J43&lt;0,0,'cha raw lpjml output'!J43)</f>
        <v>4.1254200000000001E-4</v>
      </c>
      <c r="L58" s="17">
        <f>IF('cha raw lpjml output'!K43&lt;0,0,'cha raw lpjml output'!K43)</f>
        <v>6.2334000000000001E-4</v>
      </c>
      <c r="M58" s="17">
        <f>IF('cha raw lpjml output'!L43&lt;0,0,'cha raw lpjml output'!L43)</f>
        <v>5.9778100000000003E-4</v>
      </c>
      <c r="N58" s="17">
        <f>IF('cha raw lpjml output'!M43&lt;0,0,'cha raw lpjml output'!M43)</f>
        <v>2.9068399999999998E-4</v>
      </c>
      <c r="O58" s="17">
        <f>IF('cha raw lpjml output'!N43&lt;0,0,'cha raw lpjml output'!N43)</f>
        <v>1.49202E-4</v>
      </c>
      <c r="P58" s="17">
        <f>IF('cha raw lpjml output'!O43&lt;0,0,'cha raw lpjml output'!O43)</f>
        <v>1.49202E-4</v>
      </c>
      <c r="Q58" s="17">
        <f>IF('cha raw lpjml output'!P43&lt;0,0,'cha raw lpjml output'!P43)</f>
        <v>2.5141399999999999E-4</v>
      </c>
      <c r="R58" s="17">
        <f>IF('cha raw lpjml output'!Q43&lt;0,0,'cha raw lpjml output'!Q43)</f>
        <v>1.4599900000000001E-4</v>
      </c>
      <c r="S58" s="17">
        <f>IF('cha raw lpjml output'!R43&lt;0,0,'cha raw lpjml output'!R43)</f>
        <v>2.59509E-4</v>
      </c>
      <c r="T58" s="17">
        <f>IF('cha raw lpjml output'!S43&lt;0,0,'cha raw lpjml output'!S43)</f>
        <v>5.6463300000000004E-4</v>
      </c>
      <c r="U58" s="17">
        <f>IF('cha raw lpjml output'!T43&lt;0,0,'cha raw lpjml output'!T43)</f>
        <v>1.9128299999999999E-4</v>
      </c>
      <c r="V58" s="17">
        <f>IF('cha raw lpjml output'!U43&lt;0,0,'cha raw lpjml output'!U43)</f>
        <v>6.3583800000000006E-5</v>
      </c>
      <c r="W58" s="17">
        <f>IF('cha raw lpjml output'!V43&lt;0,0,'cha raw lpjml output'!V43)</f>
        <v>7.2042299999999998E-4</v>
      </c>
      <c r="X58" s="17">
        <f>IF('cha raw lpjml output'!W43&lt;0,0,'cha raw lpjml output'!W43)</f>
        <v>1.8071999999999999E-4</v>
      </c>
      <c r="Y58" s="17">
        <f>IF('cha raw lpjml output'!X43&lt;0,0,'cha raw lpjml output'!X43)</f>
        <v>9.3458400000000002E-4</v>
      </c>
      <c r="Z58" s="17">
        <f>IF('cha raw lpjml output'!Y43&lt;0,0,'cha raw lpjml output'!Y43)</f>
        <v>1.65492E-3</v>
      </c>
      <c r="AA58" s="17">
        <f>IF('cha raw lpjml output'!Z43&lt;0,0,'cha raw lpjml output'!Z43)</f>
        <v>0</v>
      </c>
      <c r="AB58" s="17">
        <f>IF('cha raw lpjml output'!AA43&lt;0,0,'cha raw lpjml output'!AA43)</f>
        <v>1.15318E-4</v>
      </c>
      <c r="AC58" s="17">
        <f>IF('cha raw lpjml output'!AB43&lt;0,0,'cha raw lpjml output'!AB43)</f>
        <v>4.6693400000000001E-4</v>
      </c>
      <c r="AD58" s="17">
        <f>IF('cha raw lpjml output'!AC43&lt;0,0,'cha raw lpjml output'!AC43)</f>
        <v>1.1321599999999999E-3</v>
      </c>
      <c r="AE58" s="17">
        <f>IF('cha raw lpjml output'!AD43&lt;0,0,'cha raw lpjml output'!AD43)</f>
        <v>1.10001E-3</v>
      </c>
      <c r="AF58" s="17">
        <f>IF('cha raw lpjml output'!AE43&lt;0,0,'cha raw lpjml output'!AE43)</f>
        <v>1.14881E-4</v>
      </c>
      <c r="AG58" s="17">
        <f>IF('cha raw lpjml output'!AF43&lt;0,0,'cha raw lpjml output'!AF43)</f>
        <v>4.43101E-4</v>
      </c>
      <c r="AH58" s="17">
        <f>IF('cha raw lpjml output'!AG43&lt;0,0,'cha raw lpjml output'!AG43)</f>
        <v>9.4646599999999997E-4</v>
      </c>
      <c r="AI58" s="17">
        <f>IF('cha raw lpjml output'!AH43&lt;0,0,'cha raw lpjml output'!AH43)</f>
        <v>5.1916899999999999E-4</v>
      </c>
      <c r="AJ58" s="17">
        <f>IF('cha raw lpjml output'!AI43&lt;0,0,'cha raw lpjml output'!AI43)</f>
        <v>7.0403499999999999E-4</v>
      </c>
      <c r="AK58" s="17">
        <f>IF('cha raw lpjml output'!AJ43&lt;0,0,'cha raw lpjml output'!AJ43)</f>
        <v>1.16563E-3</v>
      </c>
      <c r="AL58" s="17">
        <f>IF('cha raw lpjml output'!AK43&lt;0,0,'cha raw lpjml output'!AK43)</f>
        <v>5.8009000000000001E-4</v>
      </c>
      <c r="AM58" s="17">
        <f>IF('cha raw lpjml output'!AL43&lt;0,0,'cha raw lpjml output'!AL43)</f>
        <v>2.29939E-4</v>
      </c>
      <c r="AN58" s="17">
        <f>IF('cha raw lpjml output'!AM43&lt;0,0,'cha raw lpjml output'!AM43)</f>
        <v>8.5784000000000001E-4</v>
      </c>
      <c r="AO58" s="17">
        <f>IF('cha raw lpjml output'!AN43&lt;0,0,'cha raw lpjml output'!AN43)</f>
        <v>1.05243E-3</v>
      </c>
      <c r="AP58" s="17">
        <f>IF('cha raw lpjml output'!AO43&lt;0,0,'cha raw lpjml output'!AO43)</f>
        <v>3.07845E-4</v>
      </c>
      <c r="AQ58" s="17"/>
    </row>
    <row r="59" spans="2:43" x14ac:dyDescent="0.35">
      <c r="B59" s="17">
        <f>IF('cha raw lpjml output'!A44&lt;0,0,'cha raw lpjml output'!A44)</f>
        <v>0</v>
      </c>
      <c r="C59" s="17">
        <f>IF('cha raw lpjml output'!B44&lt;0,0,'cha raw lpjml output'!B44)</f>
        <v>7.4442400000000004E-5</v>
      </c>
      <c r="D59" s="17">
        <f>IF('cha raw lpjml output'!C44&lt;0,0,'cha raw lpjml output'!C44)</f>
        <v>1.22269E-3</v>
      </c>
      <c r="E59" s="17">
        <f>IF('cha raw lpjml output'!D44&lt;0,0,'cha raw lpjml output'!D44)</f>
        <v>1.03538E-3</v>
      </c>
      <c r="F59" s="17">
        <f>IF('cha raw lpjml output'!E44&lt;0,0,'cha raw lpjml output'!E44)</f>
        <v>5.26283E-4</v>
      </c>
      <c r="G59" s="17">
        <f>IF('cha raw lpjml output'!F44&lt;0,0,'cha raw lpjml output'!F44)</f>
        <v>1.5843000000000001E-4</v>
      </c>
      <c r="H59" s="17">
        <f>IF('cha raw lpjml output'!G44&lt;0,0,'cha raw lpjml output'!G44)</f>
        <v>7.7453199999999998E-4</v>
      </c>
      <c r="I59" s="17">
        <f>IF('cha raw lpjml output'!H44&lt;0,0,'cha raw lpjml output'!H44)</f>
        <v>1.20801E-3</v>
      </c>
      <c r="J59" s="17">
        <f>IF('cha raw lpjml output'!I44&lt;0,0,'cha raw lpjml output'!I44)</f>
        <v>1.28378E-3</v>
      </c>
      <c r="K59" s="17">
        <f>IF('cha raw lpjml output'!J44&lt;0,0,'cha raw lpjml output'!J44)</f>
        <v>4.2572200000000001E-4</v>
      </c>
      <c r="L59" s="17">
        <f>IF('cha raw lpjml output'!K44&lt;0,0,'cha raw lpjml output'!K44)</f>
        <v>6.93865E-4</v>
      </c>
      <c r="M59" s="17">
        <f>IF('cha raw lpjml output'!L44&lt;0,0,'cha raw lpjml output'!L44)</f>
        <v>6.8325500000000002E-4</v>
      </c>
      <c r="N59" s="17">
        <f>IF('cha raw lpjml output'!M44&lt;0,0,'cha raw lpjml output'!M44)</f>
        <v>3.2680200000000001E-4</v>
      </c>
      <c r="O59" s="17">
        <f>IF('cha raw lpjml output'!N44&lt;0,0,'cha raw lpjml output'!N44)</f>
        <v>1.61569E-4</v>
      </c>
      <c r="P59" s="17">
        <f>IF('cha raw lpjml output'!O44&lt;0,0,'cha raw lpjml output'!O44)</f>
        <v>1.61569E-4</v>
      </c>
      <c r="Q59" s="17">
        <f>IF('cha raw lpjml output'!P44&lt;0,0,'cha raw lpjml output'!P44)</f>
        <v>2.5300399999999998E-4</v>
      </c>
      <c r="R59" s="17">
        <f>IF('cha raw lpjml output'!Q44&lt;0,0,'cha raw lpjml output'!Q44)</f>
        <v>1.4683900000000001E-4</v>
      </c>
      <c r="S59" s="17">
        <f>IF('cha raw lpjml output'!R44&lt;0,0,'cha raw lpjml output'!R44)</f>
        <v>2.7913100000000001E-4</v>
      </c>
      <c r="T59" s="17">
        <f>IF('cha raw lpjml output'!S44&lt;0,0,'cha raw lpjml output'!S44)</f>
        <v>5.8681E-4</v>
      </c>
      <c r="U59" s="17">
        <f>IF('cha raw lpjml output'!T44&lt;0,0,'cha raw lpjml output'!T44)</f>
        <v>2.0066600000000001E-4</v>
      </c>
      <c r="V59" s="17">
        <f>IF('cha raw lpjml output'!U44&lt;0,0,'cha raw lpjml output'!U44)</f>
        <v>7.0503499999999993E-5</v>
      </c>
      <c r="W59" s="17">
        <f>IF('cha raw lpjml output'!V44&lt;0,0,'cha raw lpjml output'!V44)</f>
        <v>7.59605E-4</v>
      </c>
      <c r="X59" s="17">
        <f>IF('cha raw lpjml output'!W44&lt;0,0,'cha raw lpjml output'!W44)</f>
        <v>1.8914299999999999E-4</v>
      </c>
      <c r="Y59" s="17">
        <f>IF('cha raw lpjml output'!X44&lt;0,0,'cha raw lpjml output'!X44)</f>
        <v>9.3795499999999997E-4</v>
      </c>
      <c r="Z59" s="17">
        <f>IF('cha raw lpjml output'!Y44&lt;0,0,'cha raw lpjml output'!Y44)</f>
        <v>1.7563100000000001E-3</v>
      </c>
      <c r="AA59" s="17">
        <f>IF('cha raw lpjml output'!Z44&lt;0,0,'cha raw lpjml output'!Z44)</f>
        <v>0</v>
      </c>
      <c r="AB59" s="17">
        <f>IF('cha raw lpjml output'!AA44&lt;0,0,'cha raw lpjml output'!AA44)</f>
        <v>1.25766E-4</v>
      </c>
      <c r="AC59" s="17">
        <f>IF('cha raw lpjml output'!AB44&lt;0,0,'cha raw lpjml output'!AB44)</f>
        <v>4.6900300000000001E-4</v>
      </c>
      <c r="AD59" s="17">
        <f>IF('cha raw lpjml output'!AC44&lt;0,0,'cha raw lpjml output'!AC44)</f>
        <v>1.1824800000000001E-3</v>
      </c>
      <c r="AE59" s="17">
        <f>IF('cha raw lpjml output'!AD44&lt;0,0,'cha raw lpjml output'!AD44)</f>
        <v>1.10301E-3</v>
      </c>
      <c r="AF59" s="17">
        <f>IF('cha raw lpjml output'!AE44&lt;0,0,'cha raw lpjml output'!AE44)</f>
        <v>1.33227E-4</v>
      </c>
      <c r="AG59" s="17">
        <f>IF('cha raw lpjml output'!AF44&lt;0,0,'cha raw lpjml output'!AF44)</f>
        <v>4.7699199999999998E-4</v>
      </c>
      <c r="AH59" s="17">
        <f>IF('cha raw lpjml output'!AG44&lt;0,0,'cha raw lpjml output'!AG44)</f>
        <v>9.5237800000000004E-4</v>
      </c>
      <c r="AI59" s="17">
        <f>IF('cha raw lpjml output'!AH44&lt;0,0,'cha raw lpjml output'!AH44)</f>
        <v>5.2180100000000001E-4</v>
      </c>
      <c r="AJ59" s="17">
        <f>IF('cha raw lpjml output'!AI44&lt;0,0,'cha raw lpjml output'!AI44)</f>
        <v>7.1153899999999996E-4</v>
      </c>
      <c r="AK59" s="17">
        <f>IF('cha raw lpjml output'!AJ44&lt;0,0,'cha raw lpjml output'!AJ44)</f>
        <v>1.2206999999999999E-3</v>
      </c>
      <c r="AL59" s="17">
        <f>IF('cha raw lpjml output'!AK44&lt;0,0,'cha raw lpjml output'!AK44)</f>
        <v>6.1775999999999997E-4</v>
      </c>
      <c r="AM59" s="17">
        <f>IF('cha raw lpjml output'!AL44&lt;0,0,'cha raw lpjml output'!AL44)</f>
        <v>2.32716E-4</v>
      </c>
      <c r="AN59" s="17">
        <f>IF('cha raw lpjml output'!AM44&lt;0,0,'cha raw lpjml output'!AM44)</f>
        <v>8.8788199999999999E-4</v>
      </c>
      <c r="AO59" s="17">
        <f>IF('cha raw lpjml output'!AN44&lt;0,0,'cha raw lpjml output'!AN44)</f>
        <v>1.1541399999999999E-3</v>
      </c>
      <c r="AP59" s="17">
        <f>IF('cha raw lpjml output'!AO44&lt;0,0,'cha raw lpjml output'!AO44)</f>
        <v>3.2338000000000001E-4</v>
      </c>
      <c r="AQ59" s="17"/>
    </row>
    <row r="60" spans="2:43" x14ac:dyDescent="0.35">
      <c r="B60" s="17">
        <f>IF('cha raw lpjml output'!A45&lt;0,0,'cha raw lpjml output'!A45)</f>
        <v>0</v>
      </c>
      <c r="C60" s="17">
        <f>IF('cha raw lpjml output'!B45&lt;0,0,'cha raw lpjml output'!B45)</f>
        <v>7.4768100000000007E-5</v>
      </c>
      <c r="D60" s="17">
        <f>IF('cha raw lpjml output'!C45&lt;0,0,'cha raw lpjml output'!C45)</f>
        <v>1.2262200000000001E-3</v>
      </c>
      <c r="E60" s="17">
        <f>IF('cha raw lpjml output'!D45&lt;0,0,'cha raw lpjml output'!D45)</f>
        <v>1.06504E-3</v>
      </c>
      <c r="F60" s="17">
        <f>IF('cha raw lpjml output'!E45&lt;0,0,'cha raw lpjml output'!E45)</f>
        <v>5.3228499999999996E-4</v>
      </c>
      <c r="G60" s="17">
        <f>IF('cha raw lpjml output'!F45&lt;0,0,'cha raw lpjml output'!F45)</f>
        <v>1.65126E-4</v>
      </c>
      <c r="H60" s="17">
        <f>IF('cha raw lpjml output'!G45&lt;0,0,'cha raw lpjml output'!G45)</f>
        <v>7.7466600000000003E-4</v>
      </c>
      <c r="I60" s="17">
        <f>IF('cha raw lpjml output'!H45&lt;0,0,'cha raw lpjml output'!H45)</f>
        <v>1.2092800000000001E-3</v>
      </c>
      <c r="J60" s="17">
        <f>IF('cha raw lpjml output'!I45&lt;0,0,'cha raw lpjml output'!I45)</f>
        <v>1.2842800000000001E-3</v>
      </c>
      <c r="K60" s="17">
        <f>IF('cha raw lpjml output'!J45&lt;0,0,'cha raw lpjml output'!J45)</f>
        <v>4.5423099999999998E-4</v>
      </c>
      <c r="L60" s="17">
        <f>IF('cha raw lpjml output'!K45&lt;0,0,'cha raw lpjml output'!K45)</f>
        <v>7.1601E-4</v>
      </c>
      <c r="M60" s="17">
        <f>IF('cha raw lpjml output'!L45&lt;0,0,'cha raw lpjml output'!L45)</f>
        <v>7.1624600000000003E-4</v>
      </c>
      <c r="N60" s="17">
        <f>IF('cha raw lpjml output'!M45&lt;0,0,'cha raw lpjml output'!M45)</f>
        <v>3.3470400000000001E-4</v>
      </c>
      <c r="O60" s="17">
        <f>IF('cha raw lpjml output'!N45&lt;0,0,'cha raw lpjml output'!N45)</f>
        <v>1.8051499999999999E-4</v>
      </c>
      <c r="P60" s="17">
        <f>IF('cha raw lpjml output'!O45&lt;0,0,'cha raw lpjml output'!O45)</f>
        <v>1.8051499999999999E-4</v>
      </c>
      <c r="Q60" s="17">
        <f>IF('cha raw lpjml output'!P45&lt;0,0,'cha raw lpjml output'!P45)</f>
        <v>2.7310700000000003E-4</v>
      </c>
      <c r="R60" s="17">
        <f>IF('cha raw lpjml output'!Q45&lt;0,0,'cha raw lpjml output'!Q45)</f>
        <v>1.5585999999999999E-4</v>
      </c>
      <c r="S60" s="17">
        <f>IF('cha raw lpjml output'!R45&lt;0,0,'cha raw lpjml output'!R45)</f>
        <v>2.8167399999999999E-4</v>
      </c>
      <c r="T60" s="17">
        <f>IF('cha raw lpjml output'!S45&lt;0,0,'cha raw lpjml output'!S45)</f>
        <v>5.9725700000000002E-4</v>
      </c>
      <c r="U60" s="17">
        <f>IF('cha raw lpjml output'!T45&lt;0,0,'cha raw lpjml output'!T45)</f>
        <v>2.04871E-4</v>
      </c>
      <c r="V60" s="17">
        <f>IF('cha raw lpjml output'!U45&lt;0,0,'cha raw lpjml output'!U45)</f>
        <v>7.6961199999999998E-5</v>
      </c>
      <c r="W60" s="17">
        <f>IF('cha raw lpjml output'!V45&lt;0,0,'cha raw lpjml output'!V45)</f>
        <v>7.7651499999999997E-4</v>
      </c>
      <c r="X60" s="17">
        <f>IF('cha raw lpjml output'!W45&lt;0,0,'cha raw lpjml output'!W45)</f>
        <v>1.9041899999999999E-4</v>
      </c>
      <c r="Y60" s="17">
        <f>IF('cha raw lpjml output'!X45&lt;0,0,'cha raw lpjml output'!X45)</f>
        <v>9.3958599999999996E-4</v>
      </c>
      <c r="Z60" s="17">
        <f>IF('cha raw lpjml output'!Y45&lt;0,0,'cha raw lpjml output'!Y45)</f>
        <v>1.8494099999999999E-3</v>
      </c>
      <c r="AA60" s="17">
        <f>IF('cha raw lpjml output'!Z45&lt;0,0,'cha raw lpjml output'!Z45)</f>
        <v>0</v>
      </c>
      <c r="AB60" s="17">
        <f>IF('cha raw lpjml output'!AA45&lt;0,0,'cha raw lpjml output'!AA45)</f>
        <v>1.3531599999999999E-4</v>
      </c>
      <c r="AC60" s="17">
        <f>IF('cha raw lpjml output'!AB45&lt;0,0,'cha raw lpjml output'!AB45)</f>
        <v>4.9636199999999998E-4</v>
      </c>
      <c r="AD60" s="17">
        <f>IF('cha raw lpjml output'!AC45&lt;0,0,'cha raw lpjml output'!AC45)</f>
        <v>1.36086E-3</v>
      </c>
      <c r="AE60" s="17">
        <f>IF('cha raw lpjml output'!AD45&lt;0,0,'cha raw lpjml output'!AD45)</f>
        <v>1.1486199999999999E-3</v>
      </c>
      <c r="AF60" s="17">
        <f>IF('cha raw lpjml output'!AE45&lt;0,0,'cha raw lpjml output'!AE45)</f>
        <v>1.3502699999999999E-4</v>
      </c>
      <c r="AG60" s="17">
        <f>IF('cha raw lpjml output'!AF45&lt;0,0,'cha raw lpjml output'!AF45)</f>
        <v>5.1862900000000005E-4</v>
      </c>
      <c r="AH60" s="17">
        <f>IF('cha raw lpjml output'!AG45&lt;0,0,'cha raw lpjml output'!AG45)</f>
        <v>9.6440299999999996E-4</v>
      </c>
      <c r="AI60" s="17">
        <f>IF('cha raw lpjml output'!AH45&lt;0,0,'cha raw lpjml output'!AH45)</f>
        <v>5.2343599999999995E-4</v>
      </c>
      <c r="AJ60" s="17">
        <f>IF('cha raw lpjml output'!AI45&lt;0,0,'cha raw lpjml output'!AI45)</f>
        <v>7.85475E-4</v>
      </c>
      <c r="AK60" s="17">
        <f>IF('cha raw lpjml output'!AJ45&lt;0,0,'cha raw lpjml output'!AJ45)</f>
        <v>1.23328E-3</v>
      </c>
      <c r="AL60" s="17">
        <f>IF('cha raw lpjml output'!AK45&lt;0,0,'cha raw lpjml output'!AK45)</f>
        <v>6.67058E-4</v>
      </c>
      <c r="AM60" s="17">
        <f>IF('cha raw lpjml output'!AL45&lt;0,0,'cha raw lpjml output'!AL45)</f>
        <v>2.4472399999999998E-4</v>
      </c>
      <c r="AN60" s="17">
        <f>IF('cha raw lpjml output'!AM45&lt;0,0,'cha raw lpjml output'!AM45)</f>
        <v>9.0767500000000004E-4</v>
      </c>
      <c r="AO60" s="17">
        <f>IF('cha raw lpjml output'!AN45&lt;0,0,'cha raw lpjml output'!AN45)</f>
        <v>1.1867099999999999E-3</v>
      </c>
      <c r="AP60" s="17">
        <f>IF('cha raw lpjml output'!AO45&lt;0,0,'cha raw lpjml output'!AO45)</f>
        <v>3.3601099999999999E-4</v>
      </c>
      <c r="AQ60" s="17"/>
    </row>
    <row r="61" spans="2:43" x14ac:dyDescent="0.35">
      <c r="B61" s="17">
        <f>IF('cha raw lpjml output'!A46&lt;0,0,'cha raw lpjml output'!A46)</f>
        <v>0</v>
      </c>
      <c r="C61" s="17">
        <f>IF('cha raw lpjml output'!B46&lt;0,0,'cha raw lpjml output'!B46)</f>
        <v>9.0528100000000005E-5</v>
      </c>
      <c r="D61" s="17">
        <f>IF('cha raw lpjml output'!C46&lt;0,0,'cha raw lpjml output'!C46)</f>
        <v>1.2355999999999999E-3</v>
      </c>
      <c r="E61" s="17">
        <f>IF('cha raw lpjml output'!D46&lt;0,0,'cha raw lpjml output'!D46)</f>
        <v>1.0770899999999999E-3</v>
      </c>
      <c r="F61" s="17">
        <f>IF('cha raw lpjml output'!E46&lt;0,0,'cha raw lpjml output'!E46)</f>
        <v>5.3645099999999996E-4</v>
      </c>
      <c r="G61" s="17">
        <f>IF('cha raw lpjml output'!F46&lt;0,0,'cha raw lpjml output'!F46)</f>
        <v>1.72137E-4</v>
      </c>
      <c r="H61" s="17">
        <f>IF('cha raw lpjml output'!G46&lt;0,0,'cha raw lpjml output'!G46)</f>
        <v>7.8149899999999995E-4</v>
      </c>
      <c r="I61" s="17">
        <f>IF('cha raw lpjml output'!H46&lt;0,0,'cha raw lpjml output'!H46)</f>
        <v>1.2430900000000001E-3</v>
      </c>
      <c r="J61" s="17">
        <f>IF('cha raw lpjml output'!I46&lt;0,0,'cha raw lpjml output'!I46)</f>
        <v>1.2912399999999999E-3</v>
      </c>
      <c r="K61" s="17">
        <f>IF('cha raw lpjml output'!J46&lt;0,0,'cha raw lpjml output'!J46)</f>
        <v>4.8091300000000002E-4</v>
      </c>
      <c r="L61" s="17">
        <f>IF('cha raw lpjml output'!K46&lt;0,0,'cha raw lpjml output'!K46)</f>
        <v>7.3682499999999998E-4</v>
      </c>
      <c r="M61" s="17">
        <f>IF('cha raw lpjml output'!L46&lt;0,0,'cha raw lpjml output'!L46)</f>
        <v>8.1025699999999999E-4</v>
      </c>
      <c r="N61" s="17">
        <f>IF('cha raw lpjml output'!M46&lt;0,0,'cha raw lpjml output'!M46)</f>
        <v>3.3989399999999998E-4</v>
      </c>
      <c r="O61" s="17">
        <f>IF('cha raw lpjml output'!N46&lt;0,0,'cha raw lpjml output'!N46)</f>
        <v>1.8460899999999999E-4</v>
      </c>
      <c r="P61" s="17">
        <f>IF('cha raw lpjml output'!O46&lt;0,0,'cha raw lpjml output'!O46)</f>
        <v>1.8460899999999999E-4</v>
      </c>
      <c r="Q61" s="17">
        <f>IF('cha raw lpjml output'!P46&lt;0,0,'cha raw lpjml output'!P46)</f>
        <v>2.8604999999999999E-4</v>
      </c>
      <c r="R61" s="17">
        <f>IF('cha raw lpjml output'!Q46&lt;0,0,'cha raw lpjml output'!Q46)</f>
        <v>1.5815800000000001E-4</v>
      </c>
      <c r="S61" s="17">
        <f>IF('cha raw lpjml output'!R46&lt;0,0,'cha raw lpjml output'!R46)</f>
        <v>2.9789600000000002E-4</v>
      </c>
      <c r="T61" s="17">
        <f>IF('cha raw lpjml output'!S46&lt;0,0,'cha raw lpjml output'!S46)</f>
        <v>6.1376599999999996E-4</v>
      </c>
      <c r="U61" s="17">
        <f>IF('cha raw lpjml output'!T46&lt;0,0,'cha raw lpjml output'!T46)</f>
        <v>2.05508E-4</v>
      </c>
      <c r="V61" s="17">
        <f>IF('cha raw lpjml output'!U46&lt;0,0,'cha raw lpjml output'!U46)</f>
        <v>1.06873E-4</v>
      </c>
      <c r="W61" s="17">
        <f>IF('cha raw lpjml output'!V46&lt;0,0,'cha raw lpjml output'!V46)</f>
        <v>8.1298099999999995E-4</v>
      </c>
      <c r="X61" s="17">
        <f>IF('cha raw lpjml output'!W46&lt;0,0,'cha raw lpjml output'!W46)</f>
        <v>2.2751800000000001E-4</v>
      </c>
      <c r="Y61" s="17">
        <f>IF('cha raw lpjml output'!X46&lt;0,0,'cha raw lpjml output'!X46)</f>
        <v>9.4156299999999997E-4</v>
      </c>
      <c r="Z61" s="17">
        <f>IF('cha raw lpjml output'!Y46&lt;0,0,'cha raw lpjml output'!Y46)</f>
        <v>2.1017000000000002E-3</v>
      </c>
      <c r="AA61" s="17">
        <f>IF('cha raw lpjml output'!Z46&lt;0,0,'cha raw lpjml output'!Z46)</f>
        <v>0</v>
      </c>
      <c r="AB61" s="17">
        <f>IF('cha raw lpjml output'!AA46&lt;0,0,'cha raw lpjml output'!AA46)</f>
        <v>1.4157199999999999E-4</v>
      </c>
      <c r="AC61" s="17">
        <f>IF('cha raw lpjml output'!AB46&lt;0,0,'cha raw lpjml output'!AB46)</f>
        <v>5.42699E-4</v>
      </c>
      <c r="AD61" s="17">
        <f>IF('cha raw lpjml output'!AC46&lt;0,0,'cha raw lpjml output'!AC46)</f>
        <v>1.37882E-3</v>
      </c>
      <c r="AE61" s="17">
        <f>IF('cha raw lpjml output'!AD46&lt;0,0,'cha raw lpjml output'!AD46)</f>
        <v>1.1717100000000001E-3</v>
      </c>
      <c r="AF61" s="17">
        <f>IF('cha raw lpjml output'!AE46&lt;0,0,'cha raw lpjml output'!AE46)</f>
        <v>1.3857E-4</v>
      </c>
      <c r="AG61" s="17">
        <f>IF('cha raw lpjml output'!AF46&lt;0,0,'cha raw lpjml output'!AF46)</f>
        <v>5.2546099999999996E-4</v>
      </c>
      <c r="AH61" s="17">
        <f>IF('cha raw lpjml output'!AG46&lt;0,0,'cha raw lpjml output'!AG46)</f>
        <v>9.9849599999999998E-4</v>
      </c>
      <c r="AI61" s="17">
        <f>IF('cha raw lpjml output'!AH46&lt;0,0,'cha raw lpjml output'!AH46)</f>
        <v>6.5005399999999995E-4</v>
      </c>
      <c r="AJ61" s="17">
        <f>IF('cha raw lpjml output'!AI46&lt;0,0,'cha raw lpjml output'!AI46)</f>
        <v>9.6615899999999996E-4</v>
      </c>
      <c r="AK61" s="17">
        <f>IF('cha raw lpjml output'!AJ46&lt;0,0,'cha raw lpjml output'!AJ46)</f>
        <v>1.2920900000000001E-3</v>
      </c>
      <c r="AL61" s="17">
        <f>IF('cha raw lpjml output'!AK46&lt;0,0,'cha raw lpjml output'!AK46)</f>
        <v>7.49923E-4</v>
      </c>
      <c r="AM61" s="17">
        <f>IF('cha raw lpjml output'!AL46&lt;0,0,'cha raw lpjml output'!AL46)</f>
        <v>2.4739599999999999E-4</v>
      </c>
      <c r="AN61" s="17">
        <f>IF('cha raw lpjml output'!AM46&lt;0,0,'cha raw lpjml output'!AM46)</f>
        <v>9.7876199999999999E-4</v>
      </c>
      <c r="AO61" s="17">
        <f>IF('cha raw lpjml output'!AN46&lt;0,0,'cha raw lpjml output'!AN46)</f>
        <v>1.2624299999999999E-3</v>
      </c>
      <c r="AP61" s="17">
        <f>IF('cha raw lpjml output'!AO46&lt;0,0,'cha raw lpjml output'!AO46)</f>
        <v>3.5123199999999999E-4</v>
      </c>
      <c r="AQ61" s="17"/>
    </row>
    <row r="62" spans="2:43" x14ac:dyDescent="0.35">
      <c r="B62" s="17">
        <f>IF('cha raw lpjml output'!A47&lt;0,0,'cha raw lpjml output'!A47)</f>
        <v>0</v>
      </c>
      <c r="C62" s="17">
        <f>IF('cha raw lpjml output'!B47&lt;0,0,'cha raw lpjml output'!B47)</f>
        <v>9.0581099999999999E-5</v>
      </c>
      <c r="D62" s="17">
        <f>IF('cha raw lpjml output'!C47&lt;0,0,'cha raw lpjml output'!C47)</f>
        <v>1.2471699999999999E-3</v>
      </c>
      <c r="E62" s="17">
        <f>IF('cha raw lpjml output'!D47&lt;0,0,'cha raw lpjml output'!D47)</f>
        <v>1.0801700000000001E-3</v>
      </c>
      <c r="F62" s="17">
        <f>IF('cha raw lpjml output'!E47&lt;0,0,'cha raw lpjml output'!E47)</f>
        <v>5.5513199999999996E-4</v>
      </c>
      <c r="G62" s="17">
        <f>IF('cha raw lpjml output'!F47&lt;0,0,'cha raw lpjml output'!F47)</f>
        <v>1.7503700000000001E-4</v>
      </c>
      <c r="H62" s="17">
        <f>IF('cha raw lpjml output'!G47&lt;0,0,'cha raw lpjml output'!G47)</f>
        <v>7.8586699999999999E-4</v>
      </c>
      <c r="I62" s="17">
        <f>IF('cha raw lpjml output'!H47&lt;0,0,'cha raw lpjml output'!H47)</f>
        <v>1.25997E-3</v>
      </c>
      <c r="J62" s="17">
        <f>IF('cha raw lpjml output'!I47&lt;0,0,'cha raw lpjml output'!I47)</f>
        <v>1.3037299999999999E-3</v>
      </c>
      <c r="K62" s="17">
        <f>IF('cha raw lpjml output'!J47&lt;0,0,'cha raw lpjml output'!J47)</f>
        <v>5.1721000000000004E-4</v>
      </c>
      <c r="L62" s="17">
        <f>IF('cha raw lpjml output'!K47&lt;0,0,'cha raw lpjml output'!K47)</f>
        <v>9.0924799999999998E-4</v>
      </c>
      <c r="M62" s="17">
        <f>IF('cha raw lpjml output'!L47&lt;0,0,'cha raw lpjml output'!L47)</f>
        <v>8.1836500000000004E-4</v>
      </c>
      <c r="N62" s="17">
        <f>IF('cha raw lpjml output'!M47&lt;0,0,'cha raw lpjml output'!M47)</f>
        <v>3.51047E-4</v>
      </c>
      <c r="O62" s="17">
        <f>IF('cha raw lpjml output'!N47&lt;0,0,'cha raw lpjml output'!N47)</f>
        <v>2.17152E-4</v>
      </c>
      <c r="P62" s="17">
        <f>IF('cha raw lpjml output'!O47&lt;0,0,'cha raw lpjml output'!O47)</f>
        <v>2.17152E-4</v>
      </c>
      <c r="Q62" s="17">
        <f>IF('cha raw lpjml output'!P47&lt;0,0,'cha raw lpjml output'!P47)</f>
        <v>3.1659199999999998E-4</v>
      </c>
      <c r="R62" s="17">
        <f>IF('cha raw lpjml output'!Q47&lt;0,0,'cha raw lpjml output'!Q47)</f>
        <v>1.7416999999999999E-4</v>
      </c>
      <c r="S62" s="17">
        <f>IF('cha raw lpjml output'!R47&lt;0,0,'cha raw lpjml output'!R47)</f>
        <v>3.10585E-4</v>
      </c>
      <c r="T62" s="17">
        <f>IF('cha raw lpjml output'!S47&lt;0,0,'cha raw lpjml output'!S47)</f>
        <v>6.5699400000000005E-4</v>
      </c>
      <c r="U62" s="17">
        <f>IF('cha raw lpjml output'!T47&lt;0,0,'cha raw lpjml output'!T47)</f>
        <v>2.06057E-4</v>
      </c>
      <c r="V62" s="17">
        <f>IF('cha raw lpjml output'!U47&lt;0,0,'cha raw lpjml output'!U47)</f>
        <v>1.0771400000000001E-4</v>
      </c>
      <c r="W62" s="17">
        <f>IF('cha raw lpjml output'!V47&lt;0,0,'cha raw lpjml output'!V47)</f>
        <v>8.1846900000000005E-4</v>
      </c>
      <c r="X62" s="17">
        <f>IF('cha raw lpjml output'!W47&lt;0,0,'cha raw lpjml output'!W47)</f>
        <v>2.3327800000000001E-4</v>
      </c>
      <c r="Y62" s="17">
        <f>IF('cha raw lpjml output'!X47&lt;0,0,'cha raw lpjml output'!X47)</f>
        <v>9.5996999999999999E-4</v>
      </c>
      <c r="Z62" s="17">
        <f>IF('cha raw lpjml output'!Y47&lt;0,0,'cha raw lpjml output'!Y47)</f>
        <v>2.1372399999999999E-3</v>
      </c>
      <c r="AA62" s="17">
        <f>IF('cha raw lpjml output'!Z47&lt;0,0,'cha raw lpjml output'!Z47)</f>
        <v>0</v>
      </c>
      <c r="AB62" s="17">
        <f>IF('cha raw lpjml output'!AA47&lt;0,0,'cha raw lpjml output'!AA47)</f>
        <v>1.67682E-4</v>
      </c>
      <c r="AC62" s="17">
        <f>IF('cha raw lpjml output'!AB47&lt;0,0,'cha raw lpjml output'!AB47)</f>
        <v>5.5683999999999996E-4</v>
      </c>
      <c r="AD62" s="17">
        <f>IF('cha raw lpjml output'!AC47&lt;0,0,'cha raw lpjml output'!AC47)</f>
        <v>1.3912099999999999E-3</v>
      </c>
      <c r="AE62" s="17">
        <f>IF('cha raw lpjml output'!AD47&lt;0,0,'cha raw lpjml output'!AD47)</f>
        <v>1.26132E-3</v>
      </c>
      <c r="AF62" s="17">
        <f>IF('cha raw lpjml output'!AE47&lt;0,0,'cha raw lpjml output'!AE47)</f>
        <v>1.48925E-4</v>
      </c>
      <c r="AG62" s="17">
        <f>IF('cha raw lpjml output'!AF47&lt;0,0,'cha raw lpjml output'!AF47)</f>
        <v>5.5663900000000005E-4</v>
      </c>
      <c r="AH62" s="17">
        <f>IF('cha raw lpjml output'!AG47&lt;0,0,'cha raw lpjml output'!AG47)</f>
        <v>1.00015E-3</v>
      </c>
      <c r="AI62" s="17">
        <f>IF('cha raw lpjml output'!AH47&lt;0,0,'cha raw lpjml output'!AH47)</f>
        <v>6.8003599999999997E-4</v>
      </c>
      <c r="AJ62" s="17">
        <f>IF('cha raw lpjml output'!AI47&lt;0,0,'cha raw lpjml output'!AI47)</f>
        <v>1.0305500000000001E-3</v>
      </c>
      <c r="AK62" s="17">
        <f>IF('cha raw lpjml output'!AJ47&lt;0,0,'cha raw lpjml output'!AJ47)</f>
        <v>1.35984E-3</v>
      </c>
      <c r="AL62" s="17">
        <f>IF('cha raw lpjml output'!AK47&lt;0,0,'cha raw lpjml output'!AK47)</f>
        <v>7.5127500000000003E-4</v>
      </c>
      <c r="AM62" s="17">
        <f>IF('cha raw lpjml output'!AL47&lt;0,0,'cha raw lpjml output'!AL47)</f>
        <v>2.5741099999999998E-4</v>
      </c>
      <c r="AN62" s="17">
        <f>IF('cha raw lpjml output'!AM47&lt;0,0,'cha raw lpjml output'!AM47)</f>
        <v>1.02519E-3</v>
      </c>
      <c r="AO62" s="17">
        <f>IF('cha raw lpjml output'!AN47&lt;0,0,'cha raw lpjml output'!AN47)</f>
        <v>1.2740399999999999E-3</v>
      </c>
      <c r="AP62" s="17">
        <f>IF('cha raw lpjml output'!AO47&lt;0,0,'cha raw lpjml output'!AO47)</f>
        <v>4.2129100000000002E-4</v>
      </c>
      <c r="AQ62" s="17"/>
    </row>
    <row r="63" spans="2:43" x14ac:dyDescent="0.35">
      <c r="B63" s="17">
        <f>IF('cha raw lpjml output'!A48&lt;0,0,'cha raw lpjml output'!A48)</f>
        <v>0</v>
      </c>
      <c r="C63" s="17">
        <f>IF('cha raw lpjml output'!B48&lt;0,0,'cha raw lpjml output'!B48)</f>
        <v>9.9681100000000003E-5</v>
      </c>
      <c r="D63" s="17">
        <f>IF('cha raw lpjml output'!C48&lt;0,0,'cha raw lpjml output'!C48)</f>
        <v>1.2478599999999999E-3</v>
      </c>
      <c r="E63" s="17">
        <f>IF('cha raw lpjml output'!D48&lt;0,0,'cha raw lpjml output'!D48)</f>
        <v>1.08059E-3</v>
      </c>
      <c r="F63" s="17">
        <f>IF('cha raw lpjml output'!E48&lt;0,0,'cha raw lpjml output'!E48)</f>
        <v>5.6054100000000001E-4</v>
      </c>
      <c r="G63" s="17">
        <f>IF('cha raw lpjml output'!F48&lt;0,0,'cha raw lpjml output'!F48)</f>
        <v>1.7816300000000001E-4</v>
      </c>
      <c r="H63" s="17">
        <f>IF('cha raw lpjml output'!G48&lt;0,0,'cha raw lpjml output'!G48)</f>
        <v>8.1820700000000005E-4</v>
      </c>
      <c r="I63" s="17">
        <f>IF('cha raw lpjml output'!H48&lt;0,0,'cha raw lpjml output'!H48)</f>
        <v>1.2744099999999999E-3</v>
      </c>
      <c r="J63" s="17">
        <f>IF('cha raw lpjml output'!I48&lt;0,0,'cha raw lpjml output'!I48)</f>
        <v>1.30528E-3</v>
      </c>
      <c r="K63" s="17">
        <f>IF('cha raw lpjml output'!J48&lt;0,0,'cha raw lpjml output'!J48)</f>
        <v>5.29602E-4</v>
      </c>
      <c r="L63" s="17">
        <f>IF('cha raw lpjml output'!K48&lt;0,0,'cha raw lpjml output'!K48)</f>
        <v>9.2070300000000004E-4</v>
      </c>
      <c r="M63" s="17">
        <f>IF('cha raw lpjml output'!L48&lt;0,0,'cha raw lpjml output'!L48)</f>
        <v>8.2622999999999995E-4</v>
      </c>
      <c r="N63" s="17">
        <f>IF('cha raw lpjml output'!M48&lt;0,0,'cha raw lpjml output'!M48)</f>
        <v>3.5364899999999999E-4</v>
      </c>
      <c r="O63" s="17">
        <f>IF('cha raw lpjml output'!N48&lt;0,0,'cha raw lpjml output'!N48)</f>
        <v>2.2175999999999999E-4</v>
      </c>
      <c r="P63" s="17">
        <f>IF('cha raw lpjml output'!O48&lt;0,0,'cha raw lpjml output'!O48)</f>
        <v>2.2175999999999999E-4</v>
      </c>
      <c r="Q63" s="17">
        <f>IF('cha raw lpjml output'!P48&lt;0,0,'cha raw lpjml output'!P48)</f>
        <v>3.3894399999999999E-4</v>
      </c>
      <c r="R63" s="17">
        <f>IF('cha raw lpjml output'!Q48&lt;0,0,'cha raw lpjml output'!Q48)</f>
        <v>1.83563E-4</v>
      </c>
      <c r="S63" s="17">
        <f>IF('cha raw lpjml output'!R48&lt;0,0,'cha raw lpjml output'!R48)</f>
        <v>3.1317200000000002E-4</v>
      </c>
      <c r="T63" s="17">
        <f>IF('cha raw lpjml output'!S48&lt;0,0,'cha raw lpjml output'!S48)</f>
        <v>6.6490799999999997E-4</v>
      </c>
      <c r="U63" s="17">
        <f>IF('cha raw lpjml output'!T48&lt;0,0,'cha raw lpjml output'!T48)</f>
        <v>2.3693E-4</v>
      </c>
      <c r="V63" s="17">
        <f>IF('cha raw lpjml output'!U48&lt;0,0,'cha raw lpjml output'!U48)</f>
        <v>1.12217E-4</v>
      </c>
      <c r="W63" s="17">
        <f>IF('cha raw lpjml output'!V48&lt;0,0,'cha raw lpjml output'!V48)</f>
        <v>8.2593800000000002E-4</v>
      </c>
      <c r="X63" s="17">
        <f>IF('cha raw lpjml output'!W48&lt;0,0,'cha raw lpjml output'!W48)</f>
        <v>2.3338300000000001E-4</v>
      </c>
      <c r="Y63" s="17">
        <f>IF('cha raw lpjml output'!X48&lt;0,0,'cha raw lpjml output'!X48)</f>
        <v>9.6011499999999999E-4</v>
      </c>
      <c r="Z63" s="17">
        <f>IF('cha raw lpjml output'!Y48&lt;0,0,'cha raw lpjml output'!Y48)</f>
        <v>2.19265E-3</v>
      </c>
      <c r="AA63" s="17">
        <f>IF('cha raw lpjml output'!Z48&lt;0,0,'cha raw lpjml output'!Z48)</f>
        <v>0</v>
      </c>
      <c r="AB63" s="17">
        <f>IF('cha raw lpjml output'!AA48&lt;0,0,'cha raw lpjml output'!AA48)</f>
        <v>1.9765900000000001E-4</v>
      </c>
      <c r="AC63" s="17">
        <f>IF('cha raw lpjml output'!AB48&lt;0,0,'cha raw lpjml output'!AB48)</f>
        <v>5.6284200000000003E-4</v>
      </c>
      <c r="AD63" s="17">
        <f>IF('cha raw lpjml output'!AC48&lt;0,0,'cha raw lpjml output'!AC48)</f>
        <v>1.4115200000000001E-3</v>
      </c>
      <c r="AE63" s="17">
        <f>IF('cha raw lpjml output'!AD48&lt;0,0,'cha raw lpjml output'!AD48)</f>
        <v>1.28129E-3</v>
      </c>
      <c r="AF63" s="17">
        <f>IF('cha raw lpjml output'!AE48&lt;0,0,'cha raw lpjml output'!AE48)</f>
        <v>1.71056E-4</v>
      </c>
      <c r="AG63" s="17">
        <f>IF('cha raw lpjml output'!AF48&lt;0,0,'cha raw lpjml output'!AF48)</f>
        <v>5.9296399999999997E-4</v>
      </c>
      <c r="AH63" s="17">
        <f>IF('cha raw lpjml output'!AG48&lt;0,0,'cha raw lpjml output'!AG48)</f>
        <v>1.0155299999999999E-3</v>
      </c>
      <c r="AI63" s="17">
        <f>IF('cha raw lpjml output'!AH48&lt;0,0,'cha raw lpjml output'!AH48)</f>
        <v>7.0585999999999999E-4</v>
      </c>
      <c r="AJ63" s="17">
        <f>IF('cha raw lpjml output'!AI48&lt;0,0,'cha raw lpjml output'!AI48)</f>
        <v>1.06358E-3</v>
      </c>
      <c r="AK63" s="17">
        <f>IF('cha raw lpjml output'!AJ48&lt;0,0,'cha raw lpjml output'!AJ48)</f>
        <v>1.3640900000000001E-3</v>
      </c>
      <c r="AL63" s="17">
        <f>IF('cha raw lpjml output'!AK48&lt;0,0,'cha raw lpjml output'!AK48)</f>
        <v>8.2831099999999998E-4</v>
      </c>
      <c r="AM63" s="17">
        <f>IF('cha raw lpjml output'!AL48&lt;0,0,'cha raw lpjml output'!AL48)</f>
        <v>2.6782299999999999E-4</v>
      </c>
      <c r="AN63" s="17">
        <f>IF('cha raw lpjml output'!AM48&lt;0,0,'cha raw lpjml output'!AM48)</f>
        <v>1.0610800000000001E-3</v>
      </c>
      <c r="AO63" s="17">
        <f>IF('cha raw lpjml output'!AN48&lt;0,0,'cha raw lpjml output'!AN48)</f>
        <v>1.3837299999999999E-3</v>
      </c>
      <c r="AP63" s="17">
        <f>IF('cha raw lpjml output'!AO48&lt;0,0,'cha raw lpjml output'!AO48)</f>
        <v>4.2813600000000002E-4</v>
      </c>
      <c r="AQ63" s="17"/>
    </row>
    <row r="64" spans="2:43" x14ac:dyDescent="0.35">
      <c r="B64" s="17">
        <f>IF('cha raw lpjml output'!A49&lt;0,0,'cha raw lpjml output'!A49)</f>
        <v>0</v>
      </c>
      <c r="C64" s="17">
        <f>IF('cha raw lpjml output'!B49&lt;0,0,'cha raw lpjml output'!B49)</f>
        <v>1.32674E-4</v>
      </c>
      <c r="D64" s="17">
        <f>IF('cha raw lpjml output'!C49&lt;0,0,'cha raw lpjml output'!C49)</f>
        <v>1.255E-3</v>
      </c>
      <c r="E64" s="17">
        <f>IF('cha raw lpjml output'!D49&lt;0,0,'cha raw lpjml output'!D49)</f>
        <v>1.1208500000000001E-3</v>
      </c>
      <c r="F64" s="17">
        <f>IF('cha raw lpjml output'!E49&lt;0,0,'cha raw lpjml output'!E49)</f>
        <v>5.6918500000000005E-4</v>
      </c>
      <c r="G64" s="17">
        <f>IF('cha raw lpjml output'!F49&lt;0,0,'cha raw lpjml output'!F49)</f>
        <v>2.0373599999999999E-4</v>
      </c>
      <c r="H64" s="17">
        <f>IF('cha raw lpjml output'!G49&lt;0,0,'cha raw lpjml output'!G49)</f>
        <v>8.2184999999999995E-4</v>
      </c>
      <c r="I64" s="17">
        <f>IF('cha raw lpjml output'!H49&lt;0,0,'cha raw lpjml output'!H49)</f>
        <v>1.28298E-3</v>
      </c>
      <c r="J64" s="17">
        <f>IF('cha raw lpjml output'!I49&lt;0,0,'cha raw lpjml output'!I49)</f>
        <v>1.31098E-3</v>
      </c>
      <c r="K64" s="17">
        <f>IF('cha raw lpjml output'!J49&lt;0,0,'cha raw lpjml output'!J49)</f>
        <v>5.3553499999999996E-4</v>
      </c>
      <c r="L64" s="17">
        <f>IF('cha raw lpjml output'!K49&lt;0,0,'cha raw lpjml output'!K49)</f>
        <v>9.7055999999999998E-4</v>
      </c>
      <c r="M64" s="17">
        <f>IF('cha raw lpjml output'!L49&lt;0,0,'cha raw lpjml output'!L49)</f>
        <v>8.2832900000000004E-4</v>
      </c>
      <c r="N64" s="17">
        <f>IF('cha raw lpjml output'!M49&lt;0,0,'cha raw lpjml output'!M49)</f>
        <v>3.57475E-4</v>
      </c>
      <c r="O64" s="17">
        <f>IF('cha raw lpjml output'!N49&lt;0,0,'cha raw lpjml output'!N49)</f>
        <v>2.2564199999999999E-4</v>
      </c>
      <c r="P64" s="17">
        <f>IF('cha raw lpjml output'!O49&lt;0,0,'cha raw lpjml output'!O49)</f>
        <v>2.2564199999999999E-4</v>
      </c>
      <c r="Q64" s="17">
        <f>IF('cha raw lpjml output'!P49&lt;0,0,'cha raw lpjml output'!P49)</f>
        <v>3.6134200000000001E-4</v>
      </c>
      <c r="R64" s="17">
        <f>IF('cha raw lpjml output'!Q49&lt;0,0,'cha raw lpjml output'!Q49)</f>
        <v>2.0373900000000001E-4</v>
      </c>
      <c r="S64" s="17">
        <f>IF('cha raw lpjml output'!R49&lt;0,0,'cha raw lpjml output'!R49)</f>
        <v>3.4160899999999999E-4</v>
      </c>
      <c r="T64" s="17">
        <f>IF('cha raw lpjml output'!S49&lt;0,0,'cha raw lpjml output'!S49)</f>
        <v>7.1111500000000001E-4</v>
      </c>
      <c r="U64" s="17">
        <f>IF('cha raw lpjml output'!T49&lt;0,0,'cha raw lpjml output'!T49)</f>
        <v>2.5235200000000001E-4</v>
      </c>
      <c r="V64" s="17">
        <f>IF('cha raw lpjml output'!U49&lt;0,0,'cha raw lpjml output'!U49)</f>
        <v>1.31681E-4</v>
      </c>
      <c r="W64" s="17">
        <f>IF('cha raw lpjml output'!V49&lt;0,0,'cha raw lpjml output'!V49)</f>
        <v>8.2719200000000003E-4</v>
      </c>
      <c r="X64" s="17">
        <f>IF('cha raw lpjml output'!W49&lt;0,0,'cha raw lpjml output'!W49)</f>
        <v>2.3463299999999999E-4</v>
      </c>
      <c r="Y64" s="17">
        <f>IF('cha raw lpjml output'!X49&lt;0,0,'cha raw lpjml output'!X49)</f>
        <v>9.6274299999999995E-4</v>
      </c>
      <c r="Z64" s="17">
        <f>IF('cha raw lpjml output'!Y49&lt;0,0,'cha raw lpjml output'!Y49)</f>
        <v>2.3494800000000001E-3</v>
      </c>
      <c r="AA64" s="17">
        <f>IF('cha raw lpjml output'!Z49&lt;0,0,'cha raw lpjml output'!Z49)</f>
        <v>0</v>
      </c>
      <c r="AB64" s="17">
        <f>IF('cha raw lpjml output'!AA49&lt;0,0,'cha raw lpjml output'!AA49)</f>
        <v>2.14415E-4</v>
      </c>
      <c r="AC64" s="17">
        <f>IF('cha raw lpjml output'!AB49&lt;0,0,'cha raw lpjml output'!AB49)</f>
        <v>5.6747199999999996E-4</v>
      </c>
      <c r="AD64" s="17">
        <f>IF('cha raw lpjml output'!AC49&lt;0,0,'cha raw lpjml output'!AC49)</f>
        <v>1.4132000000000001E-3</v>
      </c>
      <c r="AE64" s="17">
        <f>IF('cha raw lpjml output'!AD49&lt;0,0,'cha raw lpjml output'!AD49)</f>
        <v>1.28914E-3</v>
      </c>
      <c r="AF64" s="17">
        <f>IF('cha raw lpjml output'!AE49&lt;0,0,'cha raw lpjml output'!AE49)</f>
        <v>1.7651200000000001E-4</v>
      </c>
      <c r="AG64" s="17">
        <f>IF('cha raw lpjml output'!AF49&lt;0,0,'cha raw lpjml output'!AF49)</f>
        <v>6.0588799999999996E-4</v>
      </c>
      <c r="AH64" s="17">
        <f>IF('cha raw lpjml output'!AG49&lt;0,0,'cha raw lpjml output'!AG49)</f>
        <v>1.0498700000000001E-3</v>
      </c>
      <c r="AI64" s="17">
        <f>IF('cha raw lpjml output'!AH49&lt;0,0,'cha raw lpjml output'!AH49)</f>
        <v>7.4596600000000003E-4</v>
      </c>
      <c r="AJ64" s="17">
        <f>IF('cha raw lpjml output'!AI49&lt;0,0,'cha raw lpjml output'!AI49)</f>
        <v>1.0776500000000001E-3</v>
      </c>
      <c r="AK64" s="17">
        <f>IF('cha raw lpjml output'!AJ49&lt;0,0,'cha raw lpjml output'!AJ49)</f>
        <v>1.3777699999999999E-3</v>
      </c>
      <c r="AL64" s="17">
        <f>IF('cha raw lpjml output'!AK49&lt;0,0,'cha raw lpjml output'!AK49)</f>
        <v>9.02074E-4</v>
      </c>
      <c r="AM64" s="17">
        <f>IF('cha raw lpjml output'!AL49&lt;0,0,'cha raw lpjml output'!AL49)</f>
        <v>3.8879600000000001E-4</v>
      </c>
      <c r="AN64" s="17">
        <f>IF('cha raw lpjml output'!AM49&lt;0,0,'cha raw lpjml output'!AM49)</f>
        <v>1.0883100000000001E-3</v>
      </c>
      <c r="AO64" s="17">
        <f>IF('cha raw lpjml output'!AN49&lt;0,0,'cha raw lpjml output'!AN49)</f>
        <v>1.3966499999999999E-3</v>
      </c>
      <c r="AP64" s="17">
        <f>IF('cha raw lpjml output'!AO49&lt;0,0,'cha raw lpjml output'!AO49)</f>
        <v>4.3985600000000003E-4</v>
      </c>
      <c r="AQ64" s="17"/>
    </row>
    <row r="65" spans="2:43" x14ac:dyDescent="0.35">
      <c r="B65" s="17">
        <f>IF('cha raw lpjml output'!A50&lt;0,0,'cha raw lpjml output'!A50)</f>
        <v>0</v>
      </c>
      <c r="C65" s="17">
        <f>IF('cha raw lpjml output'!B50&lt;0,0,'cha raw lpjml output'!B50)</f>
        <v>1.3982999999999999E-4</v>
      </c>
      <c r="D65" s="17">
        <f>IF('cha raw lpjml output'!C50&lt;0,0,'cha raw lpjml output'!C50)</f>
        <v>1.2601800000000001E-3</v>
      </c>
      <c r="E65" s="17">
        <f>IF('cha raw lpjml output'!D50&lt;0,0,'cha raw lpjml output'!D50)</f>
        <v>1.1239399999999999E-3</v>
      </c>
      <c r="F65" s="17">
        <f>IF('cha raw lpjml output'!E50&lt;0,0,'cha raw lpjml output'!E50)</f>
        <v>5.8359600000000003E-4</v>
      </c>
      <c r="G65" s="17">
        <f>IF('cha raw lpjml output'!F50&lt;0,0,'cha raw lpjml output'!F50)</f>
        <v>2.40392E-4</v>
      </c>
      <c r="H65" s="17">
        <f>IF('cha raw lpjml output'!G50&lt;0,0,'cha raw lpjml output'!G50)</f>
        <v>8.4111199999999998E-4</v>
      </c>
      <c r="I65" s="17">
        <f>IF('cha raw lpjml output'!H50&lt;0,0,'cha raw lpjml output'!H50)</f>
        <v>1.2845700000000001E-3</v>
      </c>
      <c r="J65" s="17">
        <f>IF('cha raw lpjml output'!I50&lt;0,0,'cha raw lpjml output'!I50)</f>
        <v>1.3428800000000001E-3</v>
      </c>
      <c r="K65" s="17">
        <f>IF('cha raw lpjml output'!J50&lt;0,0,'cha raw lpjml output'!J50)</f>
        <v>5.3668800000000001E-4</v>
      </c>
      <c r="L65" s="17">
        <f>IF('cha raw lpjml output'!K50&lt;0,0,'cha raw lpjml output'!K50)</f>
        <v>9.7157099999999996E-4</v>
      </c>
      <c r="M65" s="17">
        <f>IF('cha raw lpjml output'!L50&lt;0,0,'cha raw lpjml output'!L50)</f>
        <v>8.3560700000000004E-4</v>
      </c>
      <c r="N65" s="17">
        <f>IF('cha raw lpjml output'!M50&lt;0,0,'cha raw lpjml output'!M50)</f>
        <v>3.9301700000000001E-4</v>
      </c>
      <c r="O65" s="17">
        <f>IF('cha raw lpjml output'!N50&lt;0,0,'cha raw lpjml output'!N50)</f>
        <v>2.2934799999999999E-4</v>
      </c>
      <c r="P65" s="17">
        <f>IF('cha raw lpjml output'!O50&lt;0,0,'cha raw lpjml output'!O50)</f>
        <v>2.2934799999999999E-4</v>
      </c>
      <c r="Q65" s="17">
        <f>IF('cha raw lpjml output'!P50&lt;0,0,'cha raw lpjml output'!P50)</f>
        <v>3.66974E-4</v>
      </c>
      <c r="R65" s="17">
        <f>IF('cha raw lpjml output'!Q50&lt;0,0,'cha raw lpjml output'!Q50)</f>
        <v>2.07646E-4</v>
      </c>
      <c r="S65" s="17">
        <f>IF('cha raw lpjml output'!R50&lt;0,0,'cha raw lpjml output'!R50)</f>
        <v>3.4184299999999999E-4</v>
      </c>
      <c r="T65" s="17">
        <f>IF('cha raw lpjml output'!S50&lt;0,0,'cha raw lpjml output'!S50)</f>
        <v>7.1765399999999997E-4</v>
      </c>
      <c r="U65" s="17">
        <f>IF('cha raw lpjml output'!T50&lt;0,0,'cha raw lpjml output'!T50)</f>
        <v>2.5342099999999998E-4</v>
      </c>
      <c r="V65" s="17">
        <f>IF('cha raw lpjml output'!U50&lt;0,0,'cha raw lpjml output'!U50)</f>
        <v>1.32865E-4</v>
      </c>
      <c r="W65" s="17">
        <f>IF('cha raw lpjml output'!V50&lt;0,0,'cha raw lpjml output'!V50)</f>
        <v>8.3478000000000003E-4</v>
      </c>
      <c r="X65" s="17">
        <f>IF('cha raw lpjml output'!W50&lt;0,0,'cha raw lpjml output'!W50)</f>
        <v>2.4112299999999999E-4</v>
      </c>
      <c r="Y65" s="17">
        <f>IF('cha raw lpjml output'!X50&lt;0,0,'cha raw lpjml output'!X50)</f>
        <v>9.6368599999999995E-4</v>
      </c>
      <c r="Z65" s="17">
        <f>IF('cha raw lpjml output'!Y50&lt;0,0,'cha raw lpjml output'!Y50)</f>
        <v>2.3504899999999998E-3</v>
      </c>
      <c r="AA65" s="17">
        <f>IF('cha raw lpjml output'!Z50&lt;0,0,'cha raw lpjml output'!Z50)</f>
        <v>0</v>
      </c>
      <c r="AB65" s="17">
        <f>IF('cha raw lpjml output'!AA50&lt;0,0,'cha raw lpjml output'!AA50)</f>
        <v>2.5196399999999997E-4</v>
      </c>
      <c r="AC65" s="17">
        <f>IF('cha raw lpjml output'!AB50&lt;0,0,'cha raw lpjml output'!AB50)</f>
        <v>5.7756099999999998E-4</v>
      </c>
      <c r="AD65" s="17">
        <f>IF('cha raw lpjml output'!AC50&lt;0,0,'cha raw lpjml output'!AC50)</f>
        <v>1.4711399999999999E-3</v>
      </c>
      <c r="AE65" s="17">
        <f>IF('cha raw lpjml output'!AD50&lt;0,0,'cha raw lpjml output'!AD50)</f>
        <v>1.31358E-3</v>
      </c>
      <c r="AF65" s="17">
        <f>IF('cha raw lpjml output'!AE50&lt;0,0,'cha raw lpjml output'!AE50)</f>
        <v>1.9206400000000001E-4</v>
      </c>
      <c r="AG65" s="17">
        <f>IF('cha raw lpjml output'!AF50&lt;0,0,'cha raw lpjml output'!AF50)</f>
        <v>6.3600500000000003E-4</v>
      </c>
      <c r="AH65" s="17">
        <f>IF('cha raw lpjml output'!AG50&lt;0,0,'cha raw lpjml output'!AG50)</f>
        <v>1.05204E-3</v>
      </c>
      <c r="AI65" s="17">
        <f>IF('cha raw lpjml output'!AH50&lt;0,0,'cha raw lpjml output'!AH50)</f>
        <v>7.94241E-4</v>
      </c>
      <c r="AJ65" s="17">
        <f>IF('cha raw lpjml output'!AI50&lt;0,0,'cha raw lpjml output'!AI50)</f>
        <v>1.08226E-3</v>
      </c>
      <c r="AK65" s="17">
        <f>IF('cha raw lpjml output'!AJ50&lt;0,0,'cha raw lpjml output'!AJ50)</f>
        <v>1.3808399999999999E-3</v>
      </c>
      <c r="AL65" s="17">
        <f>IF('cha raw lpjml output'!AK50&lt;0,0,'cha raw lpjml output'!AK50)</f>
        <v>1.06142E-3</v>
      </c>
      <c r="AM65" s="17">
        <f>IF('cha raw lpjml output'!AL50&lt;0,0,'cha raw lpjml output'!AL50)</f>
        <v>3.99589E-4</v>
      </c>
      <c r="AN65" s="17">
        <f>IF('cha raw lpjml output'!AM50&lt;0,0,'cha raw lpjml output'!AM50)</f>
        <v>1.1528E-3</v>
      </c>
      <c r="AO65" s="17">
        <f>IF('cha raw lpjml output'!AN50&lt;0,0,'cha raw lpjml output'!AN50)</f>
        <v>1.41062E-3</v>
      </c>
      <c r="AP65" s="17">
        <f>IF('cha raw lpjml output'!AO50&lt;0,0,'cha raw lpjml output'!AO50)</f>
        <v>4.4247299999999998E-4</v>
      </c>
      <c r="AQ65" s="17"/>
    </row>
    <row r="66" spans="2:43" x14ac:dyDescent="0.35">
      <c r="B66" s="17">
        <f>IF('cha raw lpjml output'!A51&lt;0,0,'cha raw lpjml output'!A51)</f>
        <v>0</v>
      </c>
      <c r="C66" s="17">
        <f>IF('cha raw lpjml output'!B51&lt;0,0,'cha raw lpjml output'!B51)</f>
        <v>1.5419000000000001E-4</v>
      </c>
      <c r="D66" s="17">
        <f>IF('cha raw lpjml output'!C51&lt;0,0,'cha raw lpjml output'!C51)</f>
        <v>1.2631700000000001E-3</v>
      </c>
      <c r="E66" s="17">
        <f>IF('cha raw lpjml output'!D51&lt;0,0,'cha raw lpjml output'!D51)</f>
        <v>1.1391299999999999E-3</v>
      </c>
      <c r="F66" s="17">
        <f>IF('cha raw lpjml output'!E51&lt;0,0,'cha raw lpjml output'!E51)</f>
        <v>6.2480200000000004E-4</v>
      </c>
      <c r="G66" s="17">
        <f>IF('cha raw lpjml output'!F51&lt;0,0,'cha raw lpjml output'!F51)</f>
        <v>2.4157399999999999E-4</v>
      </c>
      <c r="H66" s="17">
        <f>IF('cha raw lpjml output'!G51&lt;0,0,'cha raw lpjml output'!G51)</f>
        <v>8.4121300000000005E-4</v>
      </c>
      <c r="I66" s="17">
        <f>IF('cha raw lpjml output'!H51&lt;0,0,'cha raw lpjml output'!H51)</f>
        <v>1.30225E-3</v>
      </c>
      <c r="J66" s="17">
        <f>IF('cha raw lpjml output'!I51&lt;0,0,'cha raw lpjml output'!I51)</f>
        <v>1.3461E-3</v>
      </c>
      <c r="K66" s="17">
        <f>IF('cha raw lpjml output'!J51&lt;0,0,'cha raw lpjml output'!J51)</f>
        <v>5.5228999999999999E-4</v>
      </c>
      <c r="L66" s="17">
        <f>IF('cha raw lpjml output'!K51&lt;0,0,'cha raw lpjml output'!K51)</f>
        <v>9.79513E-4</v>
      </c>
      <c r="M66" s="17">
        <f>IF('cha raw lpjml output'!L51&lt;0,0,'cha raw lpjml output'!L51)</f>
        <v>8.4900999999999998E-4</v>
      </c>
      <c r="N66" s="17">
        <f>IF('cha raw lpjml output'!M51&lt;0,0,'cha raw lpjml output'!M51)</f>
        <v>4.0582500000000001E-4</v>
      </c>
      <c r="O66" s="17">
        <f>IF('cha raw lpjml output'!N51&lt;0,0,'cha raw lpjml output'!N51)</f>
        <v>2.4992299999999999E-4</v>
      </c>
      <c r="P66" s="17">
        <f>IF('cha raw lpjml output'!O51&lt;0,0,'cha raw lpjml output'!O51)</f>
        <v>2.4992299999999999E-4</v>
      </c>
      <c r="Q66" s="17">
        <f>IF('cha raw lpjml output'!P51&lt;0,0,'cha raw lpjml output'!P51)</f>
        <v>4.56057E-4</v>
      </c>
      <c r="R66" s="17">
        <f>IF('cha raw lpjml output'!Q51&lt;0,0,'cha raw lpjml output'!Q51)</f>
        <v>2.5039399999999997E-4</v>
      </c>
      <c r="S66" s="17">
        <f>IF('cha raw lpjml output'!R51&lt;0,0,'cha raw lpjml output'!R51)</f>
        <v>3.4265899999999999E-4</v>
      </c>
      <c r="T66" s="17">
        <f>IF('cha raw lpjml output'!S51&lt;0,0,'cha raw lpjml output'!S51)</f>
        <v>7.1925899999999998E-4</v>
      </c>
      <c r="U66" s="17">
        <f>IF('cha raw lpjml output'!T51&lt;0,0,'cha raw lpjml output'!T51)</f>
        <v>2.5527500000000001E-4</v>
      </c>
      <c r="V66" s="17">
        <f>IF('cha raw lpjml output'!U51&lt;0,0,'cha raw lpjml output'!U51)</f>
        <v>1.3850900000000001E-4</v>
      </c>
      <c r="W66" s="17">
        <f>IF('cha raw lpjml output'!V51&lt;0,0,'cha raw lpjml output'!V51)</f>
        <v>8.4079200000000004E-4</v>
      </c>
      <c r="X66" s="17">
        <f>IF('cha raw lpjml output'!W51&lt;0,0,'cha raw lpjml output'!W51)</f>
        <v>2.4230399999999999E-4</v>
      </c>
      <c r="Y66" s="17">
        <f>IF('cha raw lpjml output'!X51&lt;0,0,'cha raw lpjml output'!X51)</f>
        <v>9.6540099999999995E-4</v>
      </c>
      <c r="Z66" s="17">
        <f>IF('cha raw lpjml output'!Y51&lt;0,0,'cha raw lpjml output'!Y51)</f>
        <v>2.4671699999999999E-3</v>
      </c>
      <c r="AA66" s="17">
        <f>IF('cha raw lpjml output'!Z51&lt;0,0,'cha raw lpjml output'!Z51)</f>
        <v>0</v>
      </c>
      <c r="AB66" s="17">
        <f>IF('cha raw lpjml output'!AA51&lt;0,0,'cha raw lpjml output'!AA51)</f>
        <v>2.6107799999999998E-4</v>
      </c>
      <c r="AC66" s="17">
        <f>IF('cha raw lpjml output'!AB51&lt;0,0,'cha raw lpjml output'!AB51)</f>
        <v>5.7972899999999996E-4</v>
      </c>
      <c r="AD66" s="17">
        <f>IF('cha raw lpjml output'!AC51&lt;0,0,'cha raw lpjml output'!AC51)</f>
        <v>1.47748E-3</v>
      </c>
      <c r="AE66" s="17">
        <f>IF('cha raw lpjml output'!AD51&lt;0,0,'cha raw lpjml output'!AD51)</f>
        <v>1.34402E-3</v>
      </c>
      <c r="AF66" s="17">
        <f>IF('cha raw lpjml output'!AE51&lt;0,0,'cha raw lpjml output'!AE51)</f>
        <v>2.0659699999999999E-4</v>
      </c>
      <c r="AG66" s="17">
        <f>IF('cha raw lpjml output'!AF51&lt;0,0,'cha raw lpjml output'!AF51)</f>
        <v>6.3795500000000005E-4</v>
      </c>
      <c r="AH66" s="17">
        <f>IF('cha raw lpjml output'!AG51&lt;0,0,'cha raw lpjml output'!AG51)</f>
        <v>1.0649500000000001E-3</v>
      </c>
      <c r="AI66" s="17">
        <f>IF('cha raw lpjml output'!AH51&lt;0,0,'cha raw lpjml output'!AH51)</f>
        <v>8.5962600000000005E-4</v>
      </c>
      <c r="AJ66" s="17">
        <f>IF('cha raw lpjml output'!AI51&lt;0,0,'cha raw lpjml output'!AI51)</f>
        <v>1.2315900000000001E-3</v>
      </c>
      <c r="AK66" s="17">
        <f>IF('cha raw lpjml output'!AJ51&lt;0,0,'cha raw lpjml output'!AJ51)</f>
        <v>1.3813899999999999E-3</v>
      </c>
      <c r="AL66" s="17">
        <f>IF('cha raw lpjml output'!AK51&lt;0,0,'cha raw lpjml output'!AK51)</f>
        <v>1.2834299999999999E-3</v>
      </c>
      <c r="AM66" s="17">
        <f>IF('cha raw lpjml output'!AL51&lt;0,0,'cha raw lpjml output'!AL51)</f>
        <v>5.0917200000000001E-4</v>
      </c>
      <c r="AN66" s="17">
        <f>IF('cha raw lpjml output'!AM51&lt;0,0,'cha raw lpjml output'!AM51)</f>
        <v>1.1588799999999999E-3</v>
      </c>
      <c r="AO66" s="17">
        <f>IF('cha raw lpjml output'!AN51&lt;0,0,'cha raw lpjml output'!AN51)</f>
        <v>1.4138899999999999E-3</v>
      </c>
      <c r="AP66" s="17">
        <f>IF('cha raw lpjml output'!AO51&lt;0,0,'cha raw lpjml output'!AO51)</f>
        <v>4.5800399999999997E-4</v>
      </c>
      <c r="AQ66" s="17"/>
    </row>
    <row r="67" spans="2:43" x14ac:dyDescent="0.35">
      <c r="B67" s="17">
        <f>IF('cha raw lpjml output'!A52&lt;0,0,'cha raw lpjml output'!A52)</f>
        <v>0</v>
      </c>
      <c r="C67" s="17">
        <f>IF('cha raw lpjml output'!B52&lt;0,0,'cha raw lpjml output'!B52)</f>
        <v>1.7798400000000001E-4</v>
      </c>
      <c r="D67" s="17">
        <f>IF('cha raw lpjml output'!C52&lt;0,0,'cha raw lpjml output'!C52)</f>
        <v>1.27297E-3</v>
      </c>
      <c r="E67" s="17">
        <f>IF('cha raw lpjml output'!D52&lt;0,0,'cha raw lpjml output'!D52)</f>
        <v>1.1653799999999999E-3</v>
      </c>
      <c r="F67" s="17">
        <f>IF('cha raw lpjml output'!E52&lt;0,0,'cha raw lpjml output'!E52)</f>
        <v>6.6895300000000002E-4</v>
      </c>
      <c r="G67" s="17">
        <f>IF('cha raw lpjml output'!F52&lt;0,0,'cha raw lpjml output'!F52)</f>
        <v>2.4804200000000002E-4</v>
      </c>
      <c r="H67" s="17">
        <f>IF('cha raw lpjml output'!G52&lt;0,0,'cha raw lpjml output'!G52)</f>
        <v>8.5183399999999999E-4</v>
      </c>
      <c r="I67" s="17">
        <f>IF('cha raw lpjml output'!H52&lt;0,0,'cha raw lpjml output'!H52)</f>
        <v>1.3097499999999999E-3</v>
      </c>
      <c r="J67" s="17">
        <f>IF('cha raw lpjml output'!I52&lt;0,0,'cha raw lpjml output'!I52)</f>
        <v>1.3508400000000001E-3</v>
      </c>
      <c r="K67" s="17">
        <f>IF('cha raw lpjml output'!J52&lt;0,0,'cha raw lpjml output'!J52)</f>
        <v>5.58254E-4</v>
      </c>
      <c r="L67" s="17">
        <f>IF('cha raw lpjml output'!K52&lt;0,0,'cha raw lpjml output'!K52)</f>
        <v>1.00172E-3</v>
      </c>
      <c r="M67" s="17">
        <f>IF('cha raw lpjml output'!L52&lt;0,0,'cha raw lpjml output'!L52)</f>
        <v>8.87979E-4</v>
      </c>
      <c r="N67" s="17">
        <f>IF('cha raw lpjml output'!M52&lt;0,0,'cha raw lpjml output'!M52)</f>
        <v>4.1807999999999998E-4</v>
      </c>
      <c r="O67" s="17">
        <f>IF('cha raw lpjml output'!N52&lt;0,0,'cha raw lpjml output'!N52)</f>
        <v>2.5348800000000001E-4</v>
      </c>
      <c r="P67" s="17">
        <f>IF('cha raw lpjml output'!O52&lt;0,0,'cha raw lpjml output'!O52)</f>
        <v>2.5348800000000001E-4</v>
      </c>
      <c r="Q67" s="17">
        <f>IF('cha raw lpjml output'!P52&lt;0,0,'cha raw lpjml output'!P52)</f>
        <v>5.0790700000000004E-4</v>
      </c>
      <c r="R67" s="17">
        <f>IF('cha raw lpjml output'!Q52&lt;0,0,'cha raw lpjml output'!Q52)</f>
        <v>2.6313999999999998E-4</v>
      </c>
      <c r="S67" s="17">
        <f>IF('cha raw lpjml output'!R52&lt;0,0,'cha raw lpjml output'!R52)</f>
        <v>3.6413999999999999E-4</v>
      </c>
      <c r="T67" s="17">
        <f>IF('cha raw lpjml output'!S52&lt;0,0,'cha raw lpjml output'!S52)</f>
        <v>7.3068299999999998E-4</v>
      </c>
      <c r="U67" s="17">
        <f>IF('cha raw lpjml output'!T52&lt;0,0,'cha raw lpjml output'!T52)</f>
        <v>2.9219400000000001E-4</v>
      </c>
      <c r="V67" s="17">
        <f>IF('cha raw lpjml output'!U52&lt;0,0,'cha raw lpjml output'!U52)</f>
        <v>1.47961E-4</v>
      </c>
      <c r="W67" s="17">
        <f>IF('cha raw lpjml output'!V52&lt;0,0,'cha raw lpjml output'!V52)</f>
        <v>8.4734299999999997E-4</v>
      </c>
      <c r="X67" s="17">
        <f>IF('cha raw lpjml output'!W52&lt;0,0,'cha raw lpjml output'!W52)</f>
        <v>2.4706400000000002E-4</v>
      </c>
      <c r="Y67" s="17">
        <f>IF('cha raw lpjml output'!X52&lt;0,0,'cha raw lpjml output'!X52)</f>
        <v>9.6573600000000002E-4</v>
      </c>
      <c r="Z67" s="17">
        <f>IF('cha raw lpjml output'!Y52&lt;0,0,'cha raw lpjml output'!Y52)</f>
        <v>2.5171600000000001E-3</v>
      </c>
      <c r="AA67" s="17">
        <f>IF('cha raw lpjml output'!Z52&lt;0,0,'cha raw lpjml output'!Z52)</f>
        <v>0</v>
      </c>
      <c r="AB67" s="17">
        <f>IF('cha raw lpjml output'!AA52&lt;0,0,'cha raw lpjml output'!AA52)</f>
        <v>2.9931199999999998E-4</v>
      </c>
      <c r="AC67" s="17">
        <f>IF('cha raw lpjml output'!AB52&lt;0,0,'cha raw lpjml output'!AB52)</f>
        <v>5.8189600000000004E-4</v>
      </c>
      <c r="AD67" s="17">
        <f>IF('cha raw lpjml output'!AC52&lt;0,0,'cha raw lpjml output'!AC52)</f>
        <v>1.4816899999999999E-3</v>
      </c>
      <c r="AE67" s="17">
        <f>IF('cha raw lpjml output'!AD52&lt;0,0,'cha raw lpjml output'!AD52)</f>
        <v>1.34549E-3</v>
      </c>
      <c r="AF67" s="17">
        <f>IF('cha raw lpjml output'!AE52&lt;0,0,'cha raw lpjml output'!AE52)</f>
        <v>3.13732E-4</v>
      </c>
      <c r="AG67" s="17">
        <f>IF('cha raw lpjml output'!AF52&lt;0,0,'cha raw lpjml output'!AF52)</f>
        <v>6.6286100000000005E-4</v>
      </c>
      <c r="AH67" s="17">
        <f>IF('cha raw lpjml output'!AG52&lt;0,0,'cha raw lpjml output'!AG52)</f>
        <v>1.07581E-3</v>
      </c>
      <c r="AI67" s="17">
        <f>IF('cha raw lpjml output'!AH52&lt;0,0,'cha raw lpjml output'!AH52)</f>
        <v>8.85314E-4</v>
      </c>
      <c r="AJ67" s="17">
        <f>IF('cha raw lpjml output'!AI52&lt;0,0,'cha raw lpjml output'!AI52)</f>
        <v>1.23306E-3</v>
      </c>
      <c r="AK67" s="17">
        <f>IF('cha raw lpjml output'!AJ52&lt;0,0,'cha raw lpjml output'!AJ52)</f>
        <v>1.4325200000000001E-3</v>
      </c>
      <c r="AL67" s="17">
        <f>IF('cha raw lpjml output'!AK52&lt;0,0,'cha raw lpjml output'!AK52)</f>
        <v>1.35703E-3</v>
      </c>
      <c r="AM67" s="17">
        <f>IF('cha raw lpjml output'!AL52&lt;0,0,'cha raw lpjml output'!AL52)</f>
        <v>5.2209100000000003E-4</v>
      </c>
      <c r="AN67" s="17">
        <f>IF('cha raw lpjml output'!AM52&lt;0,0,'cha raw lpjml output'!AM52)</f>
        <v>1.22134E-3</v>
      </c>
      <c r="AO67" s="17">
        <f>IF('cha raw lpjml output'!AN52&lt;0,0,'cha raw lpjml output'!AN52)</f>
        <v>1.4614300000000001E-3</v>
      </c>
      <c r="AP67" s="17">
        <f>IF('cha raw lpjml output'!AO52&lt;0,0,'cha raw lpjml output'!AO52)</f>
        <v>4.9150699999999997E-4</v>
      </c>
      <c r="AQ67" s="17"/>
    </row>
    <row r="68" spans="2:43" x14ac:dyDescent="0.35">
      <c r="B68" s="17">
        <f>IF('cha raw lpjml output'!A53&lt;0,0,'cha raw lpjml output'!A53)</f>
        <v>0</v>
      </c>
      <c r="C68" s="17">
        <f>IF('cha raw lpjml output'!B53&lt;0,0,'cha raw lpjml output'!B53)</f>
        <v>1.8677900000000001E-4</v>
      </c>
      <c r="D68" s="17">
        <f>IF('cha raw lpjml output'!C53&lt;0,0,'cha raw lpjml output'!C53)</f>
        <v>1.2745899999999999E-3</v>
      </c>
      <c r="E68" s="17">
        <f>IF('cha raw lpjml output'!D53&lt;0,0,'cha raw lpjml output'!D53)</f>
        <v>1.16738E-3</v>
      </c>
      <c r="F68" s="17">
        <f>IF('cha raw lpjml output'!E53&lt;0,0,'cha raw lpjml output'!E53)</f>
        <v>6.70136E-4</v>
      </c>
      <c r="G68" s="17">
        <f>IF('cha raw lpjml output'!F53&lt;0,0,'cha raw lpjml output'!F53)</f>
        <v>2.5293100000000002E-4</v>
      </c>
      <c r="H68" s="17">
        <f>IF('cha raw lpjml output'!G53&lt;0,0,'cha raw lpjml output'!G53)</f>
        <v>8.6112600000000004E-4</v>
      </c>
      <c r="I68" s="17">
        <f>IF('cha raw lpjml output'!H53&lt;0,0,'cha raw lpjml output'!H53)</f>
        <v>1.31566E-3</v>
      </c>
      <c r="J68" s="17">
        <f>IF('cha raw lpjml output'!I53&lt;0,0,'cha raw lpjml output'!I53)</f>
        <v>1.35622E-3</v>
      </c>
      <c r="K68" s="17">
        <f>IF('cha raw lpjml output'!J53&lt;0,0,'cha raw lpjml output'!J53)</f>
        <v>5.6124300000000001E-4</v>
      </c>
      <c r="L68" s="17">
        <f>IF('cha raw lpjml output'!K53&lt;0,0,'cha raw lpjml output'!K53)</f>
        <v>1.0644300000000001E-3</v>
      </c>
      <c r="M68" s="17">
        <f>IF('cha raw lpjml output'!L53&lt;0,0,'cha raw lpjml output'!L53)</f>
        <v>9.0633E-4</v>
      </c>
      <c r="N68" s="17">
        <f>IF('cha raw lpjml output'!M53&lt;0,0,'cha raw lpjml output'!M53)</f>
        <v>4.2501600000000001E-4</v>
      </c>
      <c r="O68" s="17">
        <f>IF('cha raw lpjml output'!N53&lt;0,0,'cha raw lpjml output'!N53)</f>
        <v>2.5451899999999998E-4</v>
      </c>
      <c r="P68" s="17">
        <f>IF('cha raw lpjml output'!O53&lt;0,0,'cha raw lpjml output'!O53)</f>
        <v>2.5451899999999998E-4</v>
      </c>
      <c r="Q68" s="17">
        <f>IF('cha raw lpjml output'!P53&lt;0,0,'cha raw lpjml output'!P53)</f>
        <v>5.40378E-4</v>
      </c>
      <c r="R68" s="17">
        <f>IF('cha raw lpjml output'!Q53&lt;0,0,'cha raw lpjml output'!Q53)</f>
        <v>2.88134E-4</v>
      </c>
      <c r="S68" s="17">
        <f>IF('cha raw lpjml output'!R53&lt;0,0,'cha raw lpjml output'!R53)</f>
        <v>3.7366500000000002E-4</v>
      </c>
      <c r="T68" s="17">
        <f>IF('cha raw lpjml output'!S53&lt;0,0,'cha raw lpjml output'!S53)</f>
        <v>7.4045000000000003E-4</v>
      </c>
      <c r="U68" s="17">
        <f>IF('cha raw lpjml output'!T53&lt;0,0,'cha raw lpjml output'!T53)</f>
        <v>2.9708300000000002E-4</v>
      </c>
      <c r="V68" s="17">
        <f>IF('cha raw lpjml output'!U53&lt;0,0,'cha raw lpjml output'!U53)</f>
        <v>1.77312E-4</v>
      </c>
      <c r="W68" s="17">
        <f>IF('cha raw lpjml output'!V53&lt;0,0,'cha raw lpjml output'!V53)</f>
        <v>8.5688400000000003E-4</v>
      </c>
      <c r="X68" s="17">
        <f>IF('cha raw lpjml output'!W53&lt;0,0,'cha raw lpjml output'!W53)</f>
        <v>2.5808599999999998E-4</v>
      </c>
      <c r="Y68" s="17">
        <f>IF('cha raw lpjml output'!X53&lt;0,0,'cha raw lpjml output'!X53)</f>
        <v>9.66478E-4</v>
      </c>
      <c r="Z68" s="17">
        <f>IF('cha raw lpjml output'!Y53&lt;0,0,'cha raw lpjml output'!Y53)</f>
        <v>2.5398700000000001E-3</v>
      </c>
      <c r="AA68" s="17">
        <f>IF('cha raw lpjml output'!Z53&lt;0,0,'cha raw lpjml output'!Z53)</f>
        <v>0</v>
      </c>
      <c r="AB68" s="17">
        <f>IF('cha raw lpjml output'!AA53&lt;0,0,'cha raw lpjml output'!AA53)</f>
        <v>3.0195299999999999E-4</v>
      </c>
      <c r="AC68" s="17">
        <f>IF('cha raw lpjml output'!AB53&lt;0,0,'cha raw lpjml output'!AB53)</f>
        <v>5.8310700000000003E-4</v>
      </c>
      <c r="AD68" s="17">
        <f>IF('cha raw lpjml output'!AC53&lt;0,0,'cha raw lpjml output'!AC53)</f>
        <v>1.4847700000000001E-3</v>
      </c>
      <c r="AE68" s="17">
        <f>IF('cha raw lpjml output'!AD53&lt;0,0,'cha raw lpjml output'!AD53)</f>
        <v>1.3992200000000001E-3</v>
      </c>
      <c r="AF68" s="17">
        <f>IF('cha raw lpjml output'!AE53&lt;0,0,'cha raw lpjml output'!AE53)</f>
        <v>3.5691400000000001E-4</v>
      </c>
      <c r="AG68" s="17">
        <f>IF('cha raw lpjml output'!AF53&lt;0,0,'cha raw lpjml output'!AF53)</f>
        <v>6.9375899999999996E-4</v>
      </c>
      <c r="AH68" s="17">
        <f>IF('cha raw lpjml output'!AG53&lt;0,0,'cha raw lpjml output'!AG53)</f>
        <v>1.0986399999999999E-3</v>
      </c>
      <c r="AI68" s="17">
        <f>IF('cha raw lpjml output'!AH53&lt;0,0,'cha raw lpjml output'!AH53)</f>
        <v>9.5154300000000001E-4</v>
      </c>
      <c r="AJ68" s="17">
        <f>IF('cha raw lpjml output'!AI53&lt;0,0,'cha raw lpjml output'!AI53)</f>
        <v>1.26045E-3</v>
      </c>
      <c r="AK68" s="17">
        <f>IF('cha raw lpjml output'!AJ53&lt;0,0,'cha raw lpjml output'!AJ53)</f>
        <v>1.43501E-3</v>
      </c>
      <c r="AL68" s="17">
        <f>IF('cha raw lpjml output'!AK53&lt;0,0,'cha raw lpjml output'!AK53)</f>
        <v>1.41227E-3</v>
      </c>
      <c r="AM68" s="17">
        <f>IF('cha raw lpjml output'!AL53&lt;0,0,'cha raw lpjml output'!AL53)</f>
        <v>5.6485800000000001E-4</v>
      </c>
      <c r="AN68" s="17">
        <f>IF('cha raw lpjml output'!AM53&lt;0,0,'cha raw lpjml output'!AM53)</f>
        <v>1.25084E-3</v>
      </c>
      <c r="AO68" s="17">
        <f>IF('cha raw lpjml output'!AN53&lt;0,0,'cha raw lpjml output'!AN53)</f>
        <v>1.48445E-3</v>
      </c>
      <c r="AP68" s="17">
        <f>IF('cha raw lpjml output'!AO53&lt;0,0,'cha raw lpjml output'!AO53)</f>
        <v>4.9788999999999996E-4</v>
      </c>
      <c r="AQ68" s="17"/>
    </row>
    <row r="69" spans="2:43" x14ac:dyDescent="0.35">
      <c r="B69" s="17">
        <f>IF('cha raw lpjml output'!A54&lt;0,0,'cha raw lpjml output'!A54)</f>
        <v>0</v>
      </c>
      <c r="C69" s="17">
        <f>IF('cha raw lpjml output'!B54&lt;0,0,'cha raw lpjml output'!B54)</f>
        <v>2.2085299999999999E-4</v>
      </c>
      <c r="D69" s="17">
        <f>IF('cha raw lpjml output'!C54&lt;0,0,'cha raw lpjml output'!C54)</f>
        <v>1.2755799999999999E-3</v>
      </c>
      <c r="E69" s="17">
        <f>IF('cha raw lpjml output'!D54&lt;0,0,'cha raw lpjml output'!D54)</f>
        <v>1.18165E-3</v>
      </c>
      <c r="F69" s="17">
        <f>IF('cha raw lpjml output'!E54&lt;0,0,'cha raw lpjml output'!E54)</f>
        <v>6.8295699999999999E-4</v>
      </c>
      <c r="G69" s="17">
        <f>IF('cha raw lpjml output'!F54&lt;0,0,'cha raw lpjml output'!F54)</f>
        <v>2.5409800000000002E-4</v>
      </c>
      <c r="H69" s="17">
        <f>IF('cha raw lpjml output'!G54&lt;0,0,'cha raw lpjml output'!G54)</f>
        <v>8.7488699999999997E-4</v>
      </c>
      <c r="I69" s="17">
        <f>IF('cha raw lpjml output'!H54&lt;0,0,'cha raw lpjml output'!H54)</f>
        <v>1.32996E-3</v>
      </c>
      <c r="J69" s="17">
        <f>IF('cha raw lpjml output'!I54&lt;0,0,'cha raw lpjml output'!I54)</f>
        <v>1.3626599999999999E-3</v>
      </c>
      <c r="K69" s="17">
        <f>IF('cha raw lpjml output'!J54&lt;0,0,'cha raw lpjml output'!J54)</f>
        <v>6.1121799999999996E-4</v>
      </c>
      <c r="L69" s="17">
        <f>IF('cha raw lpjml output'!K54&lt;0,0,'cha raw lpjml output'!K54)</f>
        <v>1.0662499999999999E-3</v>
      </c>
      <c r="M69" s="17">
        <f>IF('cha raw lpjml output'!L54&lt;0,0,'cha raw lpjml output'!L54)</f>
        <v>9.2328099999999997E-4</v>
      </c>
      <c r="N69" s="17">
        <f>IF('cha raw lpjml output'!M54&lt;0,0,'cha raw lpjml output'!M54)</f>
        <v>4.4309999999999998E-4</v>
      </c>
      <c r="O69" s="17">
        <f>IF('cha raw lpjml output'!N54&lt;0,0,'cha raw lpjml output'!N54)</f>
        <v>2.5933999999999999E-4</v>
      </c>
      <c r="P69" s="17">
        <f>IF('cha raw lpjml output'!O54&lt;0,0,'cha raw lpjml output'!O54)</f>
        <v>2.5933999999999999E-4</v>
      </c>
      <c r="Q69" s="17">
        <f>IF('cha raw lpjml output'!P54&lt;0,0,'cha raw lpjml output'!P54)</f>
        <v>5.5247399999999996E-4</v>
      </c>
      <c r="R69" s="17">
        <f>IF('cha raw lpjml output'!Q54&lt;0,0,'cha raw lpjml output'!Q54)</f>
        <v>3.4641000000000001E-4</v>
      </c>
      <c r="S69" s="17">
        <f>IF('cha raw lpjml output'!R54&lt;0,0,'cha raw lpjml output'!R54)</f>
        <v>4.0908600000000002E-4</v>
      </c>
      <c r="T69" s="17">
        <f>IF('cha raw lpjml output'!S54&lt;0,0,'cha raw lpjml output'!S54)</f>
        <v>7.5856600000000001E-4</v>
      </c>
      <c r="U69" s="17">
        <f>IF('cha raw lpjml output'!T54&lt;0,0,'cha raw lpjml output'!T54)</f>
        <v>2.9750099999999998E-4</v>
      </c>
      <c r="V69" s="17">
        <f>IF('cha raw lpjml output'!U54&lt;0,0,'cha raw lpjml output'!U54)</f>
        <v>2.30676E-4</v>
      </c>
      <c r="W69" s="17">
        <f>IF('cha raw lpjml output'!V54&lt;0,0,'cha raw lpjml output'!V54)</f>
        <v>8.8391700000000001E-4</v>
      </c>
      <c r="X69" s="17">
        <f>IF('cha raw lpjml output'!W54&lt;0,0,'cha raw lpjml output'!W54)</f>
        <v>2.6721200000000002E-4</v>
      </c>
      <c r="Y69" s="17">
        <f>IF('cha raw lpjml output'!X54&lt;0,0,'cha raw lpjml output'!X54)</f>
        <v>9.7812099999999998E-4</v>
      </c>
      <c r="Z69" s="17">
        <f>IF('cha raw lpjml output'!Y54&lt;0,0,'cha raw lpjml output'!Y54)</f>
        <v>2.6538099999999999E-3</v>
      </c>
      <c r="AA69" s="17">
        <f>IF('cha raw lpjml output'!Z54&lt;0,0,'cha raw lpjml output'!Z54)</f>
        <v>0</v>
      </c>
      <c r="AB69" s="17">
        <f>IF('cha raw lpjml output'!AA54&lt;0,0,'cha raw lpjml output'!AA54)</f>
        <v>4.5555299999999998E-4</v>
      </c>
      <c r="AC69" s="17">
        <f>IF('cha raw lpjml output'!AB54&lt;0,0,'cha raw lpjml output'!AB54)</f>
        <v>6.51696E-4</v>
      </c>
      <c r="AD69" s="17">
        <f>IF('cha raw lpjml output'!AC54&lt;0,0,'cha raw lpjml output'!AC54)</f>
        <v>1.49317E-3</v>
      </c>
      <c r="AE69" s="17">
        <f>IF('cha raw lpjml output'!AD54&lt;0,0,'cha raw lpjml output'!AD54)</f>
        <v>1.4117000000000001E-3</v>
      </c>
      <c r="AF69" s="17">
        <f>IF('cha raw lpjml output'!AE54&lt;0,0,'cha raw lpjml output'!AE54)</f>
        <v>3.6716899999999998E-4</v>
      </c>
      <c r="AG69" s="17">
        <f>IF('cha raw lpjml output'!AF54&lt;0,0,'cha raw lpjml output'!AF54)</f>
        <v>7.4098000000000002E-4</v>
      </c>
      <c r="AH69" s="17">
        <f>IF('cha raw lpjml output'!AG54&lt;0,0,'cha raw lpjml output'!AG54)</f>
        <v>1.1019599999999999E-3</v>
      </c>
      <c r="AI69" s="17">
        <f>IF('cha raw lpjml output'!AH54&lt;0,0,'cha raw lpjml output'!AH54)</f>
        <v>9.7127300000000004E-4</v>
      </c>
      <c r="AJ69" s="17">
        <f>IF('cha raw lpjml output'!AI54&lt;0,0,'cha raw lpjml output'!AI54)</f>
        <v>1.27969E-3</v>
      </c>
      <c r="AK69" s="17">
        <f>IF('cha raw lpjml output'!AJ54&lt;0,0,'cha raw lpjml output'!AJ54)</f>
        <v>1.4439500000000001E-3</v>
      </c>
      <c r="AL69" s="17">
        <f>IF('cha raw lpjml output'!AK54&lt;0,0,'cha raw lpjml output'!AK54)</f>
        <v>1.4264600000000001E-3</v>
      </c>
      <c r="AM69" s="17">
        <f>IF('cha raw lpjml output'!AL54&lt;0,0,'cha raw lpjml output'!AL54)</f>
        <v>5.7962300000000003E-4</v>
      </c>
      <c r="AN69" s="17">
        <f>IF('cha raw lpjml output'!AM54&lt;0,0,'cha raw lpjml output'!AM54)</f>
        <v>1.35833E-3</v>
      </c>
      <c r="AO69" s="17">
        <f>IF('cha raw lpjml output'!AN54&lt;0,0,'cha raw lpjml output'!AN54)</f>
        <v>1.5127700000000001E-3</v>
      </c>
      <c r="AP69" s="17">
        <f>IF('cha raw lpjml output'!AO54&lt;0,0,'cha raw lpjml output'!AO54)</f>
        <v>5.4666199999999995E-4</v>
      </c>
      <c r="AQ69" s="17"/>
    </row>
    <row r="70" spans="2:43" x14ac:dyDescent="0.35">
      <c r="B70" s="17">
        <f>IF('cha raw lpjml output'!A55&lt;0,0,'cha raw lpjml output'!A55)</f>
        <v>0</v>
      </c>
      <c r="C70" s="17">
        <f>IF('cha raw lpjml output'!B55&lt;0,0,'cha raw lpjml output'!B55)</f>
        <v>2.5909000000000001E-4</v>
      </c>
      <c r="D70" s="17">
        <f>IF('cha raw lpjml output'!C55&lt;0,0,'cha raw lpjml output'!C55)</f>
        <v>1.28169E-3</v>
      </c>
      <c r="E70" s="17">
        <f>IF('cha raw lpjml output'!D55&lt;0,0,'cha raw lpjml output'!D55)</f>
        <v>1.1826300000000001E-3</v>
      </c>
      <c r="F70" s="17">
        <f>IF('cha raw lpjml output'!E55&lt;0,0,'cha raw lpjml output'!E55)</f>
        <v>7.0461500000000002E-4</v>
      </c>
      <c r="G70" s="17">
        <f>IF('cha raw lpjml output'!F55&lt;0,0,'cha raw lpjml output'!F55)</f>
        <v>2.54603E-4</v>
      </c>
      <c r="H70" s="17">
        <f>IF('cha raw lpjml output'!G55&lt;0,0,'cha raw lpjml output'!G55)</f>
        <v>8.8103900000000002E-4</v>
      </c>
      <c r="I70" s="17">
        <f>IF('cha raw lpjml output'!H55&lt;0,0,'cha raw lpjml output'!H55)</f>
        <v>1.33107E-3</v>
      </c>
      <c r="J70" s="17">
        <f>IF('cha raw lpjml output'!I55&lt;0,0,'cha raw lpjml output'!I55)</f>
        <v>1.3743399999999999E-3</v>
      </c>
      <c r="K70" s="17">
        <f>IF('cha raw lpjml output'!J55&lt;0,0,'cha raw lpjml output'!J55)</f>
        <v>6.1211100000000004E-4</v>
      </c>
      <c r="L70" s="17">
        <f>IF('cha raw lpjml output'!K55&lt;0,0,'cha raw lpjml output'!K55)</f>
        <v>1.0816700000000001E-3</v>
      </c>
      <c r="M70" s="17">
        <f>IF('cha raw lpjml output'!L55&lt;0,0,'cha raw lpjml output'!L55)</f>
        <v>9.3113600000000005E-4</v>
      </c>
      <c r="N70" s="17">
        <f>IF('cha raw lpjml output'!M55&lt;0,0,'cha raw lpjml output'!M55)</f>
        <v>4.9612899999999999E-4</v>
      </c>
      <c r="O70" s="17">
        <f>IF('cha raw lpjml output'!N55&lt;0,0,'cha raw lpjml output'!N55)</f>
        <v>2.6232099999999998E-4</v>
      </c>
      <c r="P70" s="17">
        <f>IF('cha raw lpjml output'!O55&lt;0,0,'cha raw lpjml output'!O55)</f>
        <v>2.6232099999999998E-4</v>
      </c>
      <c r="Q70" s="17">
        <f>IF('cha raw lpjml output'!P55&lt;0,0,'cha raw lpjml output'!P55)</f>
        <v>6.0026000000000003E-4</v>
      </c>
      <c r="R70" s="17">
        <f>IF('cha raw lpjml output'!Q55&lt;0,0,'cha raw lpjml output'!Q55)</f>
        <v>3.5450400000000001E-4</v>
      </c>
      <c r="S70" s="17">
        <f>IF('cha raw lpjml output'!R55&lt;0,0,'cha raw lpjml output'!R55)</f>
        <v>4.0930600000000001E-4</v>
      </c>
      <c r="T70" s="17">
        <f>IF('cha raw lpjml output'!S55&lt;0,0,'cha raw lpjml output'!S55)</f>
        <v>7.6528000000000002E-4</v>
      </c>
      <c r="U70" s="17">
        <f>IF('cha raw lpjml output'!T55&lt;0,0,'cha raw lpjml output'!T55)</f>
        <v>3.0257800000000002E-4</v>
      </c>
      <c r="V70" s="17">
        <f>IF('cha raw lpjml output'!U55&lt;0,0,'cha raw lpjml output'!U55)</f>
        <v>2.34558E-4</v>
      </c>
      <c r="W70" s="17">
        <f>IF('cha raw lpjml output'!V55&lt;0,0,'cha raw lpjml output'!V55)</f>
        <v>8.9519299999999997E-4</v>
      </c>
      <c r="X70" s="17">
        <f>IF('cha raw lpjml output'!W55&lt;0,0,'cha raw lpjml output'!W55)</f>
        <v>2.8648999999999998E-4</v>
      </c>
      <c r="Y70" s="17">
        <f>IF('cha raw lpjml output'!X55&lt;0,0,'cha raw lpjml output'!X55)</f>
        <v>9.7916100000000009E-4</v>
      </c>
      <c r="Z70" s="17">
        <f>IF('cha raw lpjml output'!Y55&lt;0,0,'cha raw lpjml output'!Y55)</f>
        <v>2.8163799999999998E-3</v>
      </c>
      <c r="AA70" s="17">
        <f>IF('cha raw lpjml output'!Z55&lt;0,0,'cha raw lpjml output'!Z55)</f>
        <v>0</v>
      </c>
      <c r="AB70" s="17">
        <f>IF('cha raw lpjml output'!AA55&lt;0,0,'cha raw lpjml output'!AA55)</f>
        <v>4.56305E-4</v>
      </c>
      <c r="AC70" s="17">
        <f>IF('cha raw lpjml output'!AB55&lt;0,0,'cha raw lpjml output'!AB55)</f>
        <v>7.7101199999999996E-4</v>
      </c>
      <c r="AD70" s="17">
        <f>IF('cha raw lpjml output'!AC55&lt;0,0,'cha raw lpjml output'!AC55)</f>
        <v>1.51586E-3</v>
      </c>
      <c r="AE70" s="17">
        <f>IF('cha raw lpjml output'!AD55&lt;0,0,'cha raw lpjml output'!AD55)</f>
        <v>1.4261600000000001E-3</v>
      </c>
      <c r="AF70" s="17">
        <f>IF('cha raw lpjml output'!AE55&lt;0,0,'cha raw lpjml output'!AE55)</f>
        <v>4.01741E-4</v>
      </c>
      <c r="AG70" s="17">
        <f>IF('cha raw lpjml output'!AF55&lt;0,0,'cha raw lpjml output'!AF55)</f>
        <v>7.4269699999999995E-4</v>
      </c>
      <c r="AH70" s="17">
        <f>IF('cha raw lpjml output'!AG55&lt;0,0,'cha raw lpjml output'!AG55)</f>
        <v>1.11842E-3</v>
      </c>
      <c r="AI70" s="17">
        <f>IF('cha raw lpjml output'!AH55&lt;0,0,'cha raw lpjml output'!AH55)</f>
        <v>9.8080200000000002E-4</v>
      </c>
      <c r="AJ70" s="17">
        <f>IF('cha raw lpjml output'!AI55&lt;0,0,'cha raw lpjml output'!AI55)</f>
        <v>1.2871600000000001E-3</v>
      </c>
      <c r="AK70" s="17">
        <f>IF('cha raw lpjml output'!AJ55&lt;0,0,'cha raw lpjml output'!AJ55)</f>
        <v>1.4554399999999999E-3</v>
      </c>
      <c r="AL70" s="17">
        <f>IF('cha raw lpjml output'!AK55&lt;0,0,'cha raw lpjml output'!AK55)</f>
        <v>1.4945799999999999E-3</v>
      </c>
      <c r="AM70" s="17">
        <f>IF('cha raw lpjml output'!AL55&lt;0,0,'cha raw lpjml output'!AL55)</f>
        <v>5.8673799999999995E-4</v>
      </c>
      <c r="AN70" s="17">
        <f>IF('cha raw lpjml output'!AM55&lt;0,0,'cha raw lpjml output'!AM55)</f>
        <v>1.44239E-3</v>
      </c>
      <c r="AO70" s="17">
        <f>IF('cha raw lpjml output'!AN55&lt;0,0,'cha raw lpjml output'!AN55)</f>
        <v>1.58887E-3</v>
      </c>
      <c r="AP70" s="17">
        <f>IF('cha raw lpjml output'!AO55&lt;0,0,'cha raw lpjml output'!AO55)</f>
        <v>5.5466900000000004E-4</v>
      </c>
      <c r="AQ70" s="17"/>
    </row>
    <row r="71" spans="2:43" x14ac:dyDescent="0.35">
      <c r="B71" s="17">
        <f>IF('cha raw lpjml output'!A56&lt;0,0,'cha raw lpjml output'!A56)</f>
        <v>7.4004999999999997E-6</v>
      </c>
      <c r="C71" s="17">
        <f>IF('cha raw lpjml output'!B56&lt;0,0,'cha raw lpjml output'!B56)</f>
        <v>2.6350499999999998E-4</v>
      </c>
      <c r="D71" s="17">
        <f>IF('cha raw lpjml output'!C56&lt;0,0,'cha raw lpjml output'!C56)</f>
        <v>1.2835699999999999E-3</v>
      </c>
      <c r="E71" s="17">
        <f>IF('cha raw lpjml output'!D56&lt;0,0,'cha raw lpjml output'!D56)</f>
        <v>1.1918899999999999E-3</v>
      </c>
      <c r="F71" s="17">
        <f>IF('cha raw lpjml output'!E56&lt;0,0,'cha raw lpjml output'!E56)</f>
        <v>7.08312E-4</v>
      </c>
      <c r="G71" s="17">
        <f>IF('cha raw lpjml output'!F56&lt;0,0,'cha raw lpjml output'!F56)</f>
        <v>2.5768500000000001E-4</v>
      </c>
      <c r="H71" s="17">
        <f>IF('cha raw lpjml output'!G56&lt;0,0,'cha raw lpjml output'!G56)</f>
        <v>8.9042699999999995E-4</v>
      </c>
      <c r="I71" s="17">
        <f>IF('cha raw lpjml output'!H56&lt;0,0,'cha raw lpjml output'!H56)</f>
        <v>1.3444399999999999E-3</v>
      </c>
      <c r="J71" s="17">
        <f>IF('cha raw lpjml output'!I56&lt;0,0,'cha raw lpjml output'!I56)</f>
        <v>1.3825300000000001E-3</v>
      </c>
      <c r="K71" s="17">
        <f>IF('cha raw lpjml output'!J56&lt;0,0,'cha raw lpjml output'!J56)</f>
        <v>6.3243100000000003E-4</v>
      </c>
      <c r="L71" s="17">
        <f>IF('cha raw lpjml output'!K56&lt;0,0,'cha raw lpjml output'!K56)</f>
        <v>1.08467E-3</v>
      </c>
      <c r="M71" s="17">
        <f>IF('cha raw lpjml output'!L56&lt;0,0,'cha raw lpjml output'!L56)</f>
        <v>9.3472499999999997E-4</v>
      </c>
      <c r="N71" s="17">
        <f>IF('cha raw lpjml output'!M56&lt;0,0,'cha raw lpjml output'!M56)</f>
        <v>5.2803300000000002E-4</v>
      </c>
      <c r="O71" s="17">
        <f>IF('cha raw lpjml output'!N56&lt;0,0,'cha raw lpjml output'!N56)</f>
        <v>2.8297400000000002E-4</v>
      </c>
      <c r="P71" s="17">
        <f>IF('cha raw lpjml output'!O56&lt;0,0,'cha raw lpjml output'!O56)</f>
        <v>2.8297400000000002E-4</v>
      </c>
      <c r="Q71" s="17">
        <f>IF('cha raw lpjml output'!P56&lt;0,0,'cha raw lpjml output'!P56)</f>
        <v>6.2053599999999998E-4</v>
      </c>
      <c r="R71" s="17">
        <f>IF('cha raw lpjml output'!Q56&lt;0,0,'cha raw lpjml output'!Q56)</f>
        <v>3.55041E-4</v>
      </c>
      <c r="S71" s="17">
        <f>IF('cha raw lpjml output'!R56&lt;0,0,'cha raw lpjml output'!R56)</f>
        <v>4.3743299999999998E-4</v>
      </c>
      <c r="T71" s="17">
        <f>IF('cha raw lpjml output'!S56&lt;0,0,'cha raw lpjml output'!S56)</f>
        <v>7.7033400000000001E-4</v>
      </c>
      <c r="U71" s="17">
        <f>IF('cha raw lpjml output'!T56&lt;0,0,'cha raw lpjml output'!T56)</f>
        <v>3.08988E-4</v>
      </c>
      <c r="V71" s="17">
        <f>IF('cha raw lpjml output'!U56&lt;0,0,'cha raw lpjml output'!U56)</f>
        <v>2.6405500000000002E-4</v>
      </c>
      <c r="W71" s="17">
        <f>IF('cha raw lpjml output'!V56&lt;0,0,'cha raw lpjml output'!V56)</f>
        <v>9.7536400000000005E-4</v>
      </c>
      <c r="X71" s="17">
        <f>IF('cha raw lpjml output'!W56&lt;0,0,'cha raw lpjml output'!W56)</f>
        <v>3.1691999999999999E-4</v>
      </c>
      <c r="Y71" s="17">
        <f>IF('cha raw lpjml output'!X56&lt;0,0,'cha raw lpjml output'!X56)</f>
        <v>9.7982100000000008E-4</v>
      </c>
      <c r="Z71" s="17">
        <f>IF('cha raw lpjml output'!Y56&lt;0,0,'cha raw lpjml output'!Y56)</f>
        <v>3.6954700000000002E-3</v>
      </c>
      <c r="AA71" s="17">
        <f>IF('cha raw lpjml output'!Z56&lt;0,0,'cha raw lpjml output'!Z56)</f>
        <v>0</v>
      </c>
      <c r="AB71" s="17">
        <f>IF('cha raw lpjml output'!AA56&lt;0,0,'cha raw lpjml output'!AA56)</f>
        <v>5.1417699999999999E-4</v>
      </c>
      <c r="AC71" s="17">
        <f>IF('cha raw lpjml output'!AB56&lt;0,0,'cha raw lpjml output'!AB56)</f>
        <v>7.9340200000000002E-4</v>
      </c>
      <c r="AD71" s="17">
        <f>IF('cha raw lpjml output'!AC56&lt;0,0,'cha raw lpjml output'!AC56)</f>
        <v>1.5160799999999999E-3</v>
      </c>
      <c r="AE71" s="17">
        <f>IF('cha raw lpjml output'!AD56&lt;0,0,'cha raw lpjml output'!AD56)</f>
        <v>1.4576000000000001E-3</v>
      </c>
      <c r="AF71" s="17">
        <f>IF('cha raw lpjml output'!AE56&lt;0,0,'cha raw lpjml output'!AE56)</f>
        <v>4.3801799999999998E-4</v>
      </c>
      <c r="AG71" s="17">
        <f>IF('cha raw lpjml output'!AF56&lt;0,0,'cha raw lpjml output'!AF56)</f>
        <v>7.6769200000000005E-4</v>
      </c>
      <c r="AH71" s="17">
        <f>IF('cha raw lpjml output'!AG56&lt;0,0,'cha raw lpjml output'!AG56)</f>
        <v>1.12623E-3</v>
      </c>
      <c r="AI71" s="17">
        <f>IF('cha raw lpjml output'!AH56&lt;0,0,'cha raw lpjml output'!AH56)</f>
        <v>1.0279600000000001E-3</v>
      </c>
      <c r="AJ71" s="17">
        <f>IF('cha raw lpjml output'!AI56&lt;0,0,'cha raw lpjml output'!AI56)</f>
        <v>1.2894E-3</v>
      </c>
      <c r="AK71" s="17">
        <f>IF('cha raw lpjml output'!AJ56&lt;0,0,'cha raw lpjml output'!AJ56)</f>
        <v>1.5015300000000001E-3</v>
      </c>
      <c r="AL71" s="17">
        <f>IF('cha raw lpjml output'!AK56&lt;0,0,'cha raw lpjml output'!AK56)</f>
        <v>1.51049E-3</v>
      </c>
      <c r="AM71" s="17">
        <f>IF('cha raw lpjml output'!AL56&lt;0,0,'cha raw lpjml output'!AL56)</f>
        <v>5.9727300000000005E-4</v>
      </c>
      <c r="AN71" s="17">
        <f>IF('cha raw lpjml output'!AM56&lt;0,0,'cha raw lpjml output'!AM56)</f>
        <v>1.4895500000000001E-3</v>
      </c>
      <c r="AO71" s="17">
        <f>IF('cha raw lpjml output'!AN56&lt;0,0,'cha raw lpjml output'!AN56)</f>
        <v>1.67677E-3</v>
      </c>
      <c r="AP71" s="17">
        <f>IF('cha raw lpjml output'!AO56&lt;0,0,'cha raw lpjml output'!AO56)</f>
        <v>5.6812200000000001E-4</v>
      </c>
      <c r="AQ71" s="17"/>
    </row>
    <row r="72" spans="2:43" x14ac:dyDescent="0.35">
      <c r="B72" s="17">
        <f>IF('cha raw lpjml output'!A57&lt;0,0,'cha raw lpjml output'!A57)</f>
        <v>7.7290399999999994E-6</v>
      </c>
      <c r="C72" s="17">
        <f>IF('cha raw lpjml output'!B57&lt;0,0,'cha raw lpjml output'!B57)</f>
        <v>2.9307200000000002E-4</v>
      </c>
      <c r="D72" s="17">
        <f>IF('cha raw lpjml output'!C57&lt;0,0,'cha raw lpjml output'!C57)</f>
        <v>1.28491E-3</v>
      </c>
      <c r="E72" s="17">
        <f>IF('cha raw lpjml output'!D57&lt;0,0,'cha raw lpjml output'!D57)</f>
        <v>1.2038299999999999E-3</v>
      </c>
      <c r="F72" s="17">
        <f>IF('cha raw lpjml output'!E57&lt;0,0,'cha raw lpjml output'!E57)</f>
        <v>7.1676400000000005E-4</v>
      </c>
      <c r="G72" s="17">
        <f>IF('cha raw lpjml output'!F57&lt;0,0,'cha raw lpjml output'!F57)</f>
        <v>2.5946699999999999E-4</v>
      </c>
      <c r="H72" s="17">
        <f>IF('cha raw lpjml output'!G57&lt;0,0,'cha raw lpjml output'!G57)</f>
        <v>8.9087599999999997E-4</v>
      </c>
      <c r="I72" s="17">
        <f>IF('cha raw lpjml output'!H57&lt;0,0,'cha raw lpjml output'!H57)</f>
        <v>1.3452200000000001E-3</v>
      </c>
      <c r="J72" s="17">
        <f>IF('cha raw lpjml output'!I57&lt;0,0,'cha raw lpjml output'!I57)</f>
        <v>1.40044E-3</v>
      </c>
      <c r="K72" s="17">
        <f>IF('cha raw lpjml output'!J57&lt;0,0,'cha raw lpjml output'!J57)</f>
        <v>6.3811599999999999E-4</v>
      </c>
      <c r="L72" s="17">
        <f>IF('cha raw lpjml output'!K57&lt;0,0,'cha raw lpjml output'!K57)</f>
        <v>1.0895900000000001E-3</v>
      </c>
      <c r="M72" s="17">
        <f>IF('cha raw lpjml output'!L57&lt;0,0,'cha raw lpjml output'!L57)</f>
        <v>9.3822399999999998E-4</v>
      </c>
      <c r="N72" s="17">
        <f>IF('cha raw lpjml output'!M57&lt;0,0,'cha raw lpjml output'!M57)</f>
        <v>5.3388299999999997E-4</v>
      </c>
      <c r="O72" s="17">
        <f>IF('cha raw lpjml output'!N57&lt;0,0,'cha raw lpjml output'!N57)</f>
        <v>2.9255200000000001E-4</v>
      </c>
      <c r="P72" s="17">
        <f>IF('cha raw lpjml output'!O57&lt;0,0,'cha raw lpjml output'!O57)</f>
        <v>2.9255200000000001E-4</v>
      </c>
      <c r="Q72" s="17">
        <f>IF('cha raw lpjml output'!P57&lt;0,0,'cha raw lpjml output'!P57)</f>
        <v>6.3199600000000001E-4</v>
      </c>
      <c r="R72" s="17">
        <f>IF('cha raw lpjml output'!Q57&lt;0,0,'cha raw lpjml output'!Q57)</f>
        <v>3.7070899999999999E-4</v>
      </c>
      <c r="S72" s="17">
        <f>IF('cha raw lpjml output'!R57&lt;0,0,'cha raw lpjml output'!R57)</f>
        <v>4.8213500000000002E-4</v>
      </c>
      <c r="T72" s="17">
        <f>IF('cha raw lpjml output'!S57&lt;0,0,'cha raw lpjml output'!S57)</f>
        <v>7.8343900000000003E-4</v>
      </c>
      <c r="U72" s="17">
        <f>IF('cha raw lpjml output'!T57&lt;0,0,'cha raw lpjml output'!T57)</f>
        <v>3.1472800000000001E-4</v>
      </c>
      <c r="V72" s="17">
        <f>IF('cha raw lpjml output'!U57&lt;0,0,'cha raw lpjml output'!U57)</f>
        <v>2.6934300000000001E-4</v>
      </c>
      <c r="W72" s="17">
        <f>IF('cha raw lpjml output'!V57&lt;0,0,'cha raw lpjml output'!V57)</f>
        <v>9.931409999999999E-4</v>
      </c>
      <c r="X72" s="17">
        <f>IF('cha raw lpjml output'!W57&lt;0,0,'cha raw lpjml output'!W57)</f>
        <v>3.19671E-4</v>
      </c>
      <c r="Y72" s="17">
        <f>IF('cha raw lpjml output'!X57&lt;0,0,'cha raw lpjml output'!X57)</f>
        <v>9.8452400000000008E-4</v>
      </c>
      <c r="Z72" s="17">
        <f>IF('cha raw lpjml output'!Y57&lt;0,0,'cha raw lpjml output'!Y57)</f>
        <v>4.3373700000000001E-3</v>
      </c>
      <c r="AA72" s="17">
        <f>IF('cha raw lpjml output'!Z57&lt;0,0,'cha raw lpjml output'!Z57)</f>
        <v>0</v>
      </c>
      <c r="AB72" s="17">
        <f>IF('cha raw lpjml output'!AA57&lt;0,0,'cha raw lpjml output'!AA57)</f>
        <v>5.3263500000000005E-4</v>
      </c>
      <c r="AC72" s="17">
        <f>IF('cha raw lpjml output'!AB57&lt;0,0,'cha raw lpjml output'!AB57)</f>
        <v>8.11263E-4</v>
      </c>
      <c r="AD72" s="17">
        <f>IF('cha raw lpjml output'!AC57&lt;0,0,'cha raw lpjml output'!AC57)</f>
        <v>1.5242000000000001E-3</v>
      </c>
      <c r="AE72" s="17">
        <f>IF('cha raw lpjml output'!AD57&lt;0,0,'cha raw lpjml output'!AD57)</f>
        <v>1.47455E-3</v>
      </c>
      <c r="AF72" s="17">
        <f>IF('cha raw lpjml output'!AE57&lt;0,0,'cha raw lpjml output'!AE57)</f>
        <v>4.7751199999999998E-4</v>
      </c>
      <c r="AG72" s="17">
        <f>IF('cha raw lpjml output'!AF57&lt;0,0,'cha raw lpjml output'!AF57)</f>
        <v>7.7870999999999995E-4</v>
      </c>
      <c r="AH72" s="17">
        <f>IF('cha raw lpjml output'!AG57&lt;0,0,'cha raw lpjml output'!AG57)</f>
        <v>1.1293900000000001E-3</v>
      </c>
      <c r="AI72" s="17">
        <f>IF('cha raw lpjml output'!AH57&lt;0,0,'cha raw lpjml output'!AH57)</f>
        <v>1.04959E-3</v>
      </c>
      <c r="AJ72" s="17">
        <f>IF('cha raw lpjml output'!AI57&lt;0,0,'cha raw lpjml output'!AI57)</f>
        <v>1.29615E-3</v>
      </c>
      <c r="AK72" s="17">
        <f>IF('cha raw lpjml output'!AJ57&lt;0,0,'cha raw lpjml output'!AJ57)</f>
        <v>1.5222199999999999E-3</v>
      </c>
      <c r="AL72" s="17">
        <f>IF('cha raw lpjml output'!AK57&lt;0,0,'cha raw lpjml output'!AK57)</f>
        <v>1.56635E-3</v>
      </c>
      <c r="AM72" s="17">
        <f>IF('cha raw lpjml output'!AL57&lt;0,0,'cha raw lpjml output'!AL57)</f>
        <v>6.2248000000000002E-4</v>
      </c>
      <c r="AN72" s="17">
        <f>IF('cha raw lpjml output'!AM57&lt;0,0,'cha raw lpjml output'!AM57)</f>
        <v>1.5159100000000001E-3</v>
      </c>
      <c r="AO72" s="17">
        <f>IF('cha raw lpjml output'!AN57&lt;0,0,'cha raw lpjml output'!AN57)</f>
        <v>1.70393E-3</v>
      </c>
      <c r="AP72" s="17">
        <f>IF('cha raw lpjml output'!AO57&lt;0,0,'cha raw lpjml output'!AO57)</f>
        <v>5.9502100000000005E-4</v>
      </c>
      <c r="AQ72" s="17"/>
    </row>
    <row r="73" spans="2:43" x14ac:dyDescent="0.35">
      <c r="B73" s="17">
        <f>IF('cha raw lpjml output'!A58&lt;0,0,'cha raw lpjml output'!A58)</f>
        <v>8.00417E-6</v>
      </c>
      <c r="C73" s="17">
        <f>IF('cha raw lpjml output'!B58&lt;0,0,'cha raw lpjml output'!B58)</f>
        <v>2.9367800000000002E-4</v>
      </c>
      <c r="D73" s="17">
        <f>IF('cha raw lpjml output'!C58&lt;0,0,'cha raw lpjml output'!C58)</f>
        <v>1.2975E-3</v>
      </c>
      <c r="E73" s="17">
        <f>IF('cha raw lpjml output'!D58&lt;0,0,'cha raw lpjml output'!D58)</f>
        <v>1.21028E-3</v>
      </c>
      <c r="F73" s="17">
        <f>IF('cha raw lpjml output'!E58&lt;0,0,'cha raw lpjml output'!E58)</f>
        <v>7.4879999999999999E-4</v>
      </c>
      <c r="G73" s="17">
        <f>IF('cha raw lpjml output'!F58&lt;0,0,'cha raw lpjml output'!F58)</f>
        <v>2.8858399999999999E-4</v>
      </c>
      <c r="H73" s="17">
        <f>IF('cha raw lpjml output'!G58&lt;0,0,'cha raw lpjml output'!G58)</f>
        <v>8.9366300000000005E-4</v>
      </c>
      <c r="I73" s="17">
        <f>IF('cha raw lpjml output'!H58&lt;0,0,'cha raw lpjml output'!H58)</f>
        <v>1.3459500000000001E-3</v>
      </c>
      <c r="J73" s="17">
        <f>IF('cha raw lpjml output'!I58&lt;0,0,'cha raw lpjml output'!I58)</f>
        <v>1.40132E-3</v>
      </c>
      <c r="K73" s="17">
        <f>IF('cha raw lpjml output'!J58&lt;0,0,'cha raw lpjml output'!J58)</f>
        <v>6.6743200000000003E-4</v>
      </c>
      <c r="L73" s="17">
        <f>IF('cha raw lpjml output'!K58&lt;0,0,'cha raw lpjml output'!K58)</f>
        <v>1.09366E-3</v>
      </c>
      <c r="M73" s="17">
        <f>IF('cha raw lpjml output'!L58&lt;0,0,'cha raw lpjml output'!L58)</f>
        <v>9.4741200000000002E-4</v>
      </c>
      <c r="N73" s="17">
        <f>IF('cha raw lpjml output'!M58&lt;0,0,'cha raw lpjml output'!M58)</f>
        <v>5.5720699999999999E-4</v>
      </c>
      <c r="O73" s="17">
        <f>IF('cha raw lpjml output'!N58&lt;0,0,'cha raw lpjml output'!N58)</f>
        <v>3.0356900000000001E-4</v>
      </c>
      <c r="P73" s="17">
        <f>IF('cha raw lpjml output'!O58&lt;0,0,'cha raw lpjml output'!O58)</f>
        <v>3.0356900000000001E-4</v>
      </c>
      <c r="Q73" s="17">
        <f>IF('cha raw lpjml output'!P58&lt;0,0,'cha raw lpjml output'!P58)</f>
        <v>6.5093499999999995E-4</v>
      </c>
      <c r="R73" s="17">
        <f>IF('cha raw lpjml output'!Q58&lt;0,0,'cha raw lpjml output'!Q58)</f>
        <v>3.81276E-4</v>
      </c>
      <c r="S73" s="17">
        <f>IF('cha raw lpjml output'!R58&lt;0,0,'cha raw lpjml output'!R58)</f>
        <v>4.9462699999999998E-4</v>
      </c>
      <c r="T73" s="17">
        <f>IF('cha raw lpjml output'!S58&lt;0,0,'cha raw lpjml output'!S58)</f>
        <v>8.0613500000000003E-4</v>
      </c>
      <c r="U73" s="17">
        <f>IF('cha raw lpjml output'!T58&lt;0,0,'cha raw lpjml output'!T58)</f>
        <v>3.2942399999999998E-4</v>
      </c>
      <c r="V73" s="17">
        <f>IF('cha raw lpjml output'!U58&lt;0,0,'cha raw lpjml output'!U58)</f>
        <v>3.2694899999999999E-4</v>
      </c>
      <c r="W73" s="17">
        <f>IF('cha raw lpjml output'!V58&lt;0,0,'cha raw lpjml output'!V58)</f>
        <v>1.00892E-3</v>
      </c>
      <c r="X73" s="17">
        <f>IF('cha raw lpjml output'!W58&lt;0,0,'cha raw lpjml output'!W58)</f>
        <v>3.2321200000000002E-4</v>
      </c>
      <c r="Y73" s="17">
        <f>IF('cha raw lpjml output'!X58&lt;0,0,'cha raw lpjml output'!X58)</f>
        <v>1.00427E-3</v>
      </c>
      <c r="Z73" s="17">
        <f>IF('cha raw lpjml output'!Y58&lt;0,0,'cha raw lpjml output'!Y58)</f>
        <v>4.6382999999999997E-3</v>
      </c>
      <c r="AA73" s="17">
        <f>IF('cha raw lpjml output'!Z58&lt;0,0,'cha raw lpjml output'!Z58)</f>
        <v>0</v>
      </c>
      <c r="AB73" s="17">
        <f>IF('cha raw lpjml output'!AA58&lt;0,0,'cha raw lpjml output'!AA58)</f>
        <v>5.3861700000000002E-4</v>
      </c>
      <c r="AC73" s="17">
        <f>IF('cha raw lpjml output'!AB58&lt;0,0,'cha raw lpjml output'!AB58)</f>
        <v>8.2948699999999995E-4</v>
      </c>
      <c r="AD73" s="17">
        <f>IF('cha raw lpjml output'!AC58&lt;0,0,'cha raw lpjml output'!AC58)</f>
        <v>1.5447499999999999E-3</v>
      </c>
      <c r="AE73" s="17">
        <f>IF('cha raw lpjml output'!AD58&lt;0,0,'cha raw lpjml output'!AD58)</f>
        <v>1.48949E-3</v>
      </c>
      <c r="AF73" s="17">
        <f>IF('cha raw lpjml output'!AE58&lt;0,0,'cha raw lpjml output'!AE58)</f>
        <v>4.7937899999999999E-4</v>
      </c>
      <c r="AG73" s="17">
        <f>IF('cha raw lpjml output'!AF58&lt;0,0,'cha raw lpjml output'!AF58)</f>
        <v>7.8560200000000005E-4</v>
      </c>
      <c r="AH73" s="17">
        <f>IF('cha raw lpjml output'!AG58&lt;0,0,'cha raw lpjml output'!AG58)</f>
        <v>1.2395399999999999E-3</v>
      </c>
      <c r="AI73" s="17">
        <f>IF('cha raw lpjml output'!AH58&lt;0,0,'cha raw lpjml output'!AH58)</f>
        <v>1.0705199999999999E-3</v>
      </c>
      <c r="AJ73" s="17">
        <f>IF('cha raw lpjml output'!AI58&lt;0,0,'cha raw lpjml output'!AI58)</f>
        <v>1.2996699999999999E-3</v>
      </c>
      <c r="AK73" s="17">
        <f>IF('cha raw lpjml output'!AJ58&lt;0,0,'cha raw lpjml output'!AJ58)</f>
        <v>1.55259E-3</v>
      </c>
      <c r="AL73" s="17">
        <f>IF('cha raw lpjml output'!AK58&lt;0,0,'cha raw lpjml output'!AK58)</f>
        <v>1.5881199999999999E-3</v>
      </c>
      <c r="AM73" s="17">
        <f>IF('cha raw lpjml output'!AL58&lt;0,0,'cha raw lpjml output'!AL58)</f>
        <v>6.2999599999999996E-4</v>
      </c>
      <c r="AN73" s="17">
        <f>IF('cha raw lpjml output'!AM58&lt;0,0,'cha raw lpjml output'!AM58)</f>
        <v>1.5164099999999999E-3</v>
      </c>
      <c r="AO73" s="17">
        <f>IF('cha raw lpjml output'!AN58&lt;0,0,'cha raw lpjml output'!AN58)</f>
        <v>1.71156E-3</v>
      </c>
      <c r="AP73" s="17">
        <f>IF('cha raw lpjml output'!AO58&lt;0,0,'cha raw lpjml output'!AO58)</f>
        <v>6.0771899999999995E-4</v>
      </c>
      <c r="AQ73" s="17"/>
    </row>
    <row r="74" spans="2:43" x14ac:dyDescent="0.35">
      <c r="B74" s="17">
        <f>IF('cha raw lpjml output'!A59&lt;0,0,'cha raw lpjml output'!A59)</f>
        <v>2.45374E-5</v>
      </c>
      <c r="C74" s="17">
        <f>IF('cha raw lpjml output'!B59&lt;0,0,'cha raw lpjml output'!B59)</f>
        <v>2.98738E-4</v>
      </c>
      <c r="D74" s="17">
        <f>IF('cha raw lpjml output'!C59&lt;0,0,'cha raw lpjml output'!C59)</f>
        <v>1.30642E-3</v>
      </c>
      <c r="E74" s="17">
        <f>IF('cha raw lpjml output'!D59&lt;0,0,'cha raw lpjml output'!D59)</f>
        <v>1.2105499999999999E-3</v>
      </c>
      <c r="F74" s="17">
        <f>IF('cha raw lpjml output'!E59&lt;0,0,'cha raw lpjml output'!E59)</f>
        <v>7.6471099999999995E-4</v>
      </c>
      <c r="G74" s="17">
        <f>IF('cha raw lpjml output'!F59&lt;0,0,'cha raw lpjml output'!F59)</f>
        <v>2.9485200000000002E-4</v>
      </c>
      <c r="H74" s="17">
        <f>IF('cha raw lpjml output'!G59&lt;0,0,'cha raw lpjml output'!G59)</f>
        <v>8.9434900000000001E-4</v>
      </c>
      <c r="I74" s="17">
        <f>IF('cha raw lpjml output'!H59&lt;0,0,'cha raw lpjml output'!H59)</f>
        <v>1.36209E-3</v>
      </c>
      <c r="J74" s="17">
        <f>IF('cha raw lpjml output'!I59&lt;0,0,'cha raw lpjml output'!I59)</f>
        <v>1.4021999999999999E-3</v>
      </c>
      <c r="K74" s="17">
        <f>IF('cha raw lpjml output'!J59&lt;0,0,'cha raw lpjml output'!J59)</f>
        <v>6.8869600000000003E-4</v>
      </c>
      <c r="L74" s="17">
        <f>IF('cha raw lpjml output'!K59&lt;0,0,'cha raw lpjml output'!K59)</f>
        <v>1.1023000000000001E-3</v>
      </c>
      <c r="M74" s="17">
        <f>IF('cha raw lpjml output'!L59&lt;0,0,'cha raw lpjml output'!L59)</f>
        <v>9.55137E-4</v>
      </c>
      <c r="N74" s="17">
        <f>IF('cha raw lpjml output'!M59&lt;0,0,'cha raw lpjml output'!M59)</f>
        <v>5.6455999999999998E-4</v>
      </c>
      <c r="O74" s="17">
        <f>IF('cha raw lpjml output'!N59&lt;0,0,'cha raw lpjml output'!N59)</f>
        <v>3.0678900000000002E-4</v>
      </c>
      <c r="P74" s="17">
        <f>IF('cha raw lpjml output'!O59&lt;0,0,'cha raw lpjml output'!O59)</f>
        <v>3.0678900000000002E-4</v>
      </c>
      <c r="Q74" s="17">
        <f>IF('cha raw lpjml output'!P59&lt;0,0,'cha raw lpjml output'!P59)</f>
        <v>6.7637700000000003E-4</v>
      </c>
      <c r="R74" s="17">
        <f>IF('cha raw lpjml output'!Q59&lt;0,0,'cha raw lpjml output'!Q59)</f>
        <v>3.8234500000000003E-4</v>
      </c>
      <c r="S74" s="17">
        <f>IF('cha raw lpjml output'!R59&lt;0,0,'cha raw lpjml output'!R59)</f>
        <v>5.0341299999999997E-4</v>
      </c>
      <c r="T74" s="17">
        <f>IF('cha raw lpjml output'!S59&lt;0,0,'cha raw lpjml output'!S59)</f>
        <v>8.0699099999999996E-4</v>
      </c>
      <c r="U74" s="17">
        <f>IF('cha raw lpjml output'!T59&lt;0,0,'cha raw lpjml output'!T59)</f>
        <v>3.3404600000000001E-4</v>
      </c>
      <c r="V74" s="17">
        <f>IF('cha raw lpjml output'!U59&lt;0,0,'cha raw lpjml output'!U59)</f>
        <v>3.3551400000000003E-4</v>
      </c>
      <c r="W74" s="17">
        <f>IF('cha raw lpjml output'!V59&lt;0,0,'cha raw lpjml output'!V59)</f>
        <v>1.096E-3</v>
      </c>
      <c r="X74" s="17">
        <f>IF('cha raw lpjml output'!W59&lt;0,0,'cha raw lpjml output'!W59)</f>
        <v>3.2334399999999999E-4</v>
      </c>
      <c r="Y74" s="17">
        <f>IF('cha raw lpjml output'!X59&lt;0,0,'cha raw lpjml output'!X59)</f>
        <v>1.0082299999999999E-3</v>
      </c>
      <c r="Z74" s="17">
        <f>IF('cha raw lpjml output'!Y59&lt;0,0,'cha raw lpjml output'!Y59)</f>
        <v>4.6900600000000002E-3</v>
      </c>
      <c r="AA74" s="17">
        <f>IF('cha raw lpjml output'!Z59&lt;0,0,'cha raw lpjml output'!Z59)</f>
        <v>0</v>
      </c>
      <c r="AB74" s="17">
        <f>IF('cha raw lpjml output'!AA59&lt;0,0,'cha raw lpjml output'!AA59)</f>
        <v>6.2021999999999999E-4</v>
      </c>
      <c r="AC74" s="17">
        <f>IF('cha raw lpjml output'!AB59&lt;0,0,'cha raw lpjml output'!AB59)</f>
        <v>8.3463099999999996E-4</v>
      </c>
      <c r="AD74" s="17">
        <f>IF('cha raw lpjml output'!AC59&lt;0,0,'cha raw lpjml output'!AC59)</f>
        <v>1.55372E-3</v>
      </c>
      <c r="AE74" s="17">
        <f>IF('cha raw lpjml output'!AD59&lt;0,0,'cha raw lpjml output'!AD59)</f>
        <v>1.50391E-3</v>
      </c>
      <c r="AF74" s="17">
        <f>IF('cha raw lpjml output'!AE59&lt;0,0,'cha raw lpjml output'!AE59)</f>
        <v>5.0718699999999998E-4</v>
      </c>
      <c r="AG74" s="17">
        <f>IF('cha raw lpjml output'!AF59&lt;0,0,'cha raw lpjml output'!AF59)</f>
        <v>8.1114700000000002E-4</v>
      </c>
      <c r="AH74" s="17">
        <f>IF('cha raw lpjml output'!AG59&lt;0,0,'cha raw lpjml output'!AG59)</f>
        <v>1.25585E-3</v>
      </c>
      <c r="AI74" s="17">
        <f>IF('cha raw lpjml output'!AH59&lt;0,0,'cha raw lpjml output'!AH59)</f>
        <v>1.1374E-3</v>
      </c>
      <c r="AJ74" s="17">
        <f>IF('cha raw lpjml output'!AI59&lt;0,0,'cha raw lpjml output'!AI59)</f>
        <v>1.32974E-3</v>
      </c>
      <c r="AK74" s="17">
        <f>IF('cha raw lpjml output'!AJ59&lt;0,0,'cha raw lpjml output'!AJ59)</f>
        <v>1.58136E-3</v>
      </c>
      <c r="AL74" s="17">
        <f>IF('cha raw lpjml output'!AK59&lt;0,0,'cha raw lpjml output'!AK59)</f>
        <v>2.0108499999999998E-3</v>
      </c>
      <c r="AM74" s="17">
        <f>IF('cha raw lpjml output'!AL59&lt;0,0,'cha raw lpjml output'!AL59)</f>
        <v>6.3110800000000002E-4</v>
      </c>
      <c r="AN74" s="17">
        <f>IF('cha raw lpjml output'!AM59&lt;0,0,'cha raw lpjml output'!AM59)</f>
        <v>1.54262E-3</v>
      </c>
      <c r="AO74" s="17">
        <f>IF('cha raw lpjml output'!AN59&lt;0,0,'cha raw lpjml output'!AN59)</f>
        <v>1.74669E-3</v>
      </c>
      <c r="AP74" s="17">
        <f>IF('cha raw lpjml output'!AO59&lt;0,0,'cha raw lpjml output'!AO59)</f>
        <v>6.6912799999999995E-4</v>
      </c>
      <c r="AQ74" s="17"/>
    </row>
    <row r="75" spans="2:43" x14ac:dyDescent="0.35">
      <c r="B75" s="17">
        <f>IF('cha raw lpjml output'!A60&lt;0,0,'cha raw lpjml output'!A60)</f>
        <v>4.9084400000000001E-5</v>
      </c>
      <c r="C75" s="17">
        <f>IF('cha raw lpjml output'!B60&lt;0,0,'cha raw lpjml output'!B60)</f>
        <v>3.0698999999999999E-4</v>
      </c>
      <c r="D75" s="17">
        <f>IF('cha raw lpjml output'!C60&lt;0,0,'cha raw lpjml output'!C60)</f>
        <v>1.33248E-3</v>
      </c>
      <c r="E75" s="17">
        <f>IF('cha raw lpjml output'!D60&lt;0,0,'cha raw lpjml output'!D60)</f>
        <v>1.2106599999999999E-3</v>
      </c>
      <c r="F75" s="17">
        <f>IF('cha raw lpjml output'!E60&lt;0,0,'cha raw lpjml output'!E60)</f>
        <v>8.0410599999999996E-4</v>
      </c>
      <c r="G75" s="17">
        <f>IF('cha raw lpjml output'!F60&lt;0,0,'cha raw lpjml output'!F60)</f>
        <v>2.9877099999999998E-4</v>
      </c>
      <c r="H75" s="17">
        <f>IF('cha raw lpjml output'!G60&lt;0,0,'cha raw lpjml output'!G60)</f>
        <v>8.9447099999999998E-4</v>
      </c>
      <c r="I75" s="17">
        <f>IF('cha raw lpjml output'!H60&lt;0,0,'cha raw lpjml output'!H60)</f>
        <v>1.36893E-3</v>
      </c>
      <c r="J75" s="17">
        <f>IF('cha raw lpjml output'!I60&lt;0,0,'cha raw lpjml output'!I60)</f>
        <v>1.41339E-3</v>
      </c>
      <c r="K75" s="17">
        <f>IF('cha raw lpjml output'!J60&lt;0,0,'cha raw lpjml output'!J60)</f>
        <v>6.9262800000000004E-4</v>
      </c>
      <c r="L75" s="17">
        <f>IF('cha raw lpjml output'!K60&lt;0,0,'cha raw lpjml output'!K60)</f>
        <v>1.11333E-3</v>
      </c>
      <c r="M75" s="17">
        <f>IF('cha raw lpjml output'!L60&lt;0,0,'cha raw lpjml output'!L60)</f>
        <v>9.6441400000000003E-4</v>
      </c>
      <c r="N75" s="17">
        <f>IF('cha raw lpjml output'!M60&lt;0,0,'cha raw lpjml output'!M60)</f>
        <v>6.2463999999999998E-4</v>
      </c>
      <c r="O75" s="17">
        <f>IF('cha raw lpjml output'!N60&lt;0,0,'cha raw lpjml output'!N60)</f>
        <v>3.2422899999999999E-4</v>
      </c>
      <c r="P75" s="17">
        <f>IF('cha raw lpjml output'!O60&lt;0,0,'cha raw lpjml output'!O60)</f>
        <v>3.2422899999999999E-4</v>
      </c>
      <c r="Q75" s="17">
        <f>IF('cha raw lpjml output'!P60&lt;0,0,'cha raw lpjml output'!P60)</f>
        <v>6.8814099999999997E-4</v>
      </c>
      <c r="R75" s="17">
        <f>IF('cha raw lpjml output'!Q60&lt;0,0,'cha raw lpjml output'!Q60)</f>
        <v>4.0718599999999997E-4</v>
      </c>
      <c r="S75" s="17">
        <f>IF('cha raw lpjml output'!R60&lt;0,0,'cha raw lpjml output'!R60)</f>
        <v>5.5123499999999996E-4</v>
      </c>
      <c r="T75" s="17">
        <f>IF('cha raw lpjml output'!S60&lt;0,0,'cha raw lpjml output'!S60)</f>
        <v>8.2855099999999996E-4</v>
      </c>
      <c r="U75" s="17">
        <f>IF('cha raw lpjml output'!T60&lt;0,0,'cha raw lpjml output'!T60)</f>
        <v>3.4960900000000002E-4</v>
      </c>
      <c r="V75" s="17">
        <f>IF('cha raw lpjml output'!U60&lt;0,0,'cha raw lpjml output'!U60)</f>
        <v>3.4430399999999998E-4</v>
      </c>
      <c r="W75" s="17">
        <f>IF('cha raw lpjml output'!V60&lt;0,0,'cha raw lpjml output'!V60)</f>
        <v>1.10009E-3</v>
      </c>
      <c r="X75" s="17">
        <f>IF('cha raw lpjml output'!W60&lt;0,0,'cha raw lpjml output'!W60)</f>
        <v>3.2999700000000001E-4</v>
      </c>
      <c r="Y75" s="17">
        <f>IF('cha raw lpjml output'!X60&lt;0,0,'cha raw lpjml output'!X60)</f>
        <v>1.0098399999999999E-3</v>
      </c>
      <c r="Z75" s="17">
        <f>IF('cha raw lpjml output'!Y60&lt;0,0,'cha raw lpjml output'!Y60)</f>
        <v>5.7782299999999997E-3</v>
      </c>
      <c r="AA75" s="17">
        <f>IF('cha raw lpjml output'!Z60&lt;0,0,'cha raw lpjml output'!Z60)</f>
        <v>0</v>
      </c>
      <c r="AB75" s="17">
        <f>IF('cha raw lpjml output'!AA60&lt;0,0,'cha raw lpjml output'!AA60)</f>
        <v>6.3966700000000001E-4</v>
      </c>
      <c r="AC75" s="17">
        <f>IF('cha raw lpjml output'!AB60&lt;0,0,'cha raw lpjml output'!AB60)</f>
        <v>8.4284400000000004E-4</v>
      </c>
      <c r="AD75" s="17">
        <f>IF('cha raw lpjml output'!AC60&lt;0,0,'cha raw lpjml output'!AC60)</f>
        <v>1.5999499999999999E-3</v>
      </c>
      <c r="AE75" s="17">
        <f>IF('cha raw lpjml output'!AD60&lt;0,0,'cha raw lpjml output'!AD60)</f>
        <v>1.5351799999999999E-3</v>
      </c>
      <c r="AF75" s="17">
        <f>IF('cha raw lpjml output'!AE60&lt;0,0,'cha raw lpjml output'!AE60)</f>
        <v>5.9179100000000004E-4</v>
      </c>
      <c r="AG75" s="17">
        <f>IF('cha raw lpjml output'!AF60&lt;0,0,'cha raw lpjml output'!AF60)</f>
        <v>8.1719900000000001E-4</v>
      </c>
      <c r="AH75" s="17">
        <f>IF('cha raw lpjml output'!AG60&lt;0,0,'cha raw lpjml output'!AG60)</f>
        <v>1.2622600000000001E-3</v>
      </c>
      <c r="AI75" s="17">
        <f>IF('cha raw lpjml output'!AH60&lt;0,0,'cha raw lpjml output'!AH60)</f>
        <v>1.1685300000000001E-3</v>
      </c>
      <c r="AJ75" s="17">
        <f>IF('cha raw lpjml output'!AI60&lt;0,0,'cha raw lpjml output'!AI60)</f>
        <v>1.34176E-3</v>
      </c>
      <c r="AK75" s="17">
        <f>IF('cha raw lpjml output'!AJ60&lt;0,0,'cha raw lpjml output'!AJ60)</f>
        <v>1.6573099999999999E-3</v>
      </c>
      <c r="AL75" s="17">
        <f>IF('cha raw lpjml output'!AK60&lt;0,0,'cha raw lpjml output'!AK60)</f>
        <v>2.1272999999999999E-3</v>
      </c>
      <c r="AM75" s="17">
        <f>IF('cha raw lpjml output'!AL60&lt;0,0,'cha raw lpjml output'!AL60)</f>
        <v>6.3233199999999999E-4</v>
      </c>
      <c r="AN75" s="17">
        <f>IF('cha raw lpjml output'!AM60&lt;0,0,'cha raw lpjml output'!AM60)</f>
        <v>1.5566899999999999E-3</v>
      </c>
      <c r="AO75" s="17">
        <f>IF('cha raw lpjml output'!AN60&lt;0,0,'cha raw lpjml output'!AN60)</f>
        <v>1.7884699999999999E-3</v>
      </c>
      <c r="AP75" s="17">
        <f>IF('cha raw lpjml output'!AO60&lt;0,0,'cha raw lpjml output'!AO60)</f>
        <v>6.94595E-4</v>
      </c>
      <c r="AQ75" s="17"/>
    </row>
    <row r="76" spans="2:43" x14ac:dyDescent="0.35">
      <c r="B76" s="17">
        <f>IF('cha raw lpjml output'!A61&lt;0,0,'cha raw lpjml output'!A61)</f>
        <v>5.81143E-5</v>
      </c>
      <c r="C76" s="17">
        <f>IF('cha raw lpjml output'!B61&lt;0,0,'cha raw lpjml output'!B61)</f>
        <v>3.1992700000000002E-4</v>
      </c>
      <c r="D76" s="17">
        <f>IF('cha raw lpjml output'!C61&lt;0,0,'cha raw lpjml output'!C61)</f>
        <v>1.3451800000000001E-3</v>
      </c>
      <c r="E76" s="17">
        <f>IF('cha raw lpjml output'!D61&lt;0,0,'cha raw lpjml output'!D61)</f>
        <v>1.2241299999999999E-3</v>
      </c>
      <c r="F76" s="17">
        <f>IF('cha raw lpjml output'!E61&lt;0,0,'cha raw lpjml output'!E61)</f>
        <v>8.1254899999999998E-4</v>
      </c>
      <c r="G76" s="17">
        <f>IF('cha raw lpjml output'!F61&lt;0,0,'cha raw lpjml output'!F61)</f>
        <v>3.2801899999999998E-4</v>
      </c>
      <c r="H76" s="17">
        <f>IF('cha raw lpjml output'!G61&lt;0,0,'cha raw lpjml output'!G61)</f>
        <v>8.9829199999999997E-4</v>
      </c>
      <c r="I76" s="17">
        <f>IF('cha raw lpjml output'!H61&lt;0,0,'cha raw lpjml output'!H61)</f>
        <v>1.3722700000000001E-3</v>
      </c>
      <c r="J76" s="17">
        <f>IF('cha raw lpjml output'!I61&lt;0,0,'cha raw lpjml output'!I61)</f>
        <v>1.4268499999999999E-3</v>
      </c>
      <c r="K76" s="17">
        <f>IF('cha raw lpjml output'!J61&lt;0,0,'cha raw lpjml output'!J61)</f>
        <v>6.9296799999999997E-4</v>
      </c>
      <c r="L76" s="17">
        <f>IF('cha raw lpjml output'!K61&lt;0,0,'cha raw lpjml output'!K61)</f>
        <v>1.11677E-3</v>
      </c>
      <c r="M76" s="17">
        <f>IF('cha raw lpjml output'!L61&lt;0,0,'cha raw lpjml output'!L61)</f>
        <v>9.7205299999999996E-4</v>
      </c>
      <c r="N76" s="17">
        <f>IF('cha raw lpjml output'!M61&lt;0,0,'cha raw lpjml output'!M61)</f>
        <v>6.2627199999999998E-4</v>
      </c>
      <c r="O76" s="17">
        <f>IF('cha raw lpjml output'!N61&lt;0,0,'cha raw lpjml output'!N61)</f>
        <v>3.2655199999999997E-4</v>
      </c>
      <c r="P76" s="17">
        <f>IF('cha raw lpjml output'!O61&lt;0,0,'cha raw lpjml output'!O61)</f>
        <v>3.2655199999999997E-4</v>
      </c>
      <c r="Q76" s="17">
        <f>IF('cha raw lpjml output'!P61&lt;0,0,'cha raw lpjml output'!P61)</f>
        <v>6.8835200000000004E-4</v>
      </c>
      <c r="R76" s="17">
        <f>IF('cha raw lpjml output'!Q61&lt;0,0,'cha raw lpjml output'!Q61)</f>
        <v>4.4778299999999999E-4</v>
      </c>
      <c r="S76" s="17">
        <f>IF('cha raw lpjml output'!R61&lt;0,0,'cha raw lpjml output'!R61)</f>
        <v>5.6058799999999999E-4</v>
      </c>
      <c r="T76" s="17">
        <f>IF('cha raw lpjml output'!S61&lt;0,0,'cha raw lpjml output'!S61)</f>
        <v>8.4367299999999997E-4</v>
      </c>
      <c r="U76" s="17">
        <f>IF('cha raw lpjml output'!T61&lt;0,0,'cha raw lpjml output'!T61)</f>
        <v>3.7136800000000001E-4</v>
      </c>
      <c r="V76" s="17">
        <f>IF('cha raw lpjml output'!U61&lt;0,0,'cha raw lpjml output'!U61)</f>
        <v>3.8829799999999997E-4</v>
      </c>
      <c r="W76" s="17">
        <f>IF('cha raw lpjml output'!V61&lt;0,0,'cha raw lpjml output'!V61)</f>
        <v>1.1318000000000001E-3</v>
      </c>
      <c r="X76" s="17">
        <f>IF('cha raw lpjml output'!W61&lt;0,0,'cha raw lpjml output'!W61)</f>
        <v>3.3262500000000002E-4</v>
      </c>
      <c r="Y76" s="17">
        <f>IF('cha raw lpjml output'!X61&lt;0,0,'cha raw lpjml output'!X61)</f>
        <v>1.01767E-3</v>
      </c>
      <c r="Z76" s="17">
        <f>IF('cha raw lpjml output'!Y61&lt;0,0,'cha raw lpjml output'!Y61)</f>
        <v>6.29008E-3</v>
      </c>
      <c r="AA76" s="17">
        <f>IF('cha raw lpjml output'!Z61&lt;0,0,'cha raw lpjml output'!Z61)</f>
        <v>2.09372E-5</v>
      </c>
      <c r="AB76" s="17">
        <f>IF('cha raw lpjml output'!AA61&lt;0,0,'cha raw lpjml output'!AA61)</f>
        <v>6.5716899999999998E-4</v>
      </c>
      <c r="AC76" s="17">
        <f>IF('cha raw lpjml output'!AB61&lt;0,0,'cha raw lpjml output'!AB61)</f>
        <v>8.4366300000000003E-4</v>
      </c>
      <c r="AD76" s="17">
        <f>IF('cha raw lpjml output'!AC61&lt;0,0,'cha raw lpjml output'!AC61)</f>
        <v>1.6273699999999999E-3</v>
      </c>
      <c r="AE76" s="17">
        <f>IF('cha raw lpjml output'!AD61&lt;0,0,'cha raw lpjml output'!AD61)</f>
        <v>1.58004E-3</v>
      </c>
      <c r="AF76" s="17">
        <f>IF('cha raw lpjml output'!AE61&lt;0,0,'cha raw lpjml output'!AE61)</f>
        <v>6.6543699999999995E-4</v>
      </c>
      <c r="AG76" s="17">
        <f>IF('cha raw lpjml output'!AF61&lt;0,0,'cha raw lpjml output'!AF61)</f>
        <v>8.7804300000000001E-4</v>
      </c>
      <c r="AH76" s="17">
        <f>IF('cha raw lpjml output'!AG61&lt;0,0,'cha raw lpjml output'!AG61)</f>
        <v>1.36312E-3</v>
      </c>
      <c r="AI76" s="17">
        <f>IF('cha raw lpjml output'!AH61&lt;0,0,'cha raw lpjml output'!AH61)</f>
        <v>1.18961E-3</v>
      </c>
      <c r="AJ76" s="17">
        <f>IF('cha raw lpjml output'!AI61&lt;0,0,'cha raw lpjml output'!AI61)</f>
        <v>1.3435599999999999E-3</v>
      </c>
      <c r="AK76" s="17">
        <f>IF('cha raw lpjml output'!AJ61&lt;0,0,'cha raw lpjml output'!AJ61)</f>
        <v>1.6588E-3</v>
      </c>
      <c r="AL76" s="17">
        <f>IF('cha raw lpjml output'!AK61&lt;0,0,'cha raw lpjml output'!AK61)</f>
        <v>2.21068E-3</v>
      </c>
      <c r="AM76" s="17">
        <f>IF('cha raw lpjml output'!AL61&lt;0,0,'cha raw lpjml output'!AL61)</f>
        <v>6.6933800000000001E-4</v>
      </c>
      <c r="AN76" s="17">
        <f>IF('cha raw lpjml output'!AM61&lt;0,0,'cha raw lpjml output'!AM61)</f>
        <v>1.5828800000000001E-3</v>
      </c>
      <c r="AO76" s="17">
        <f>IF('cha raw lpjml output'!AN61&lt;0,0,'cha raw lpjml output'!AN61)</f>
        <v>2.00672E-3</v>
      </c>
      <c r="AP76" s="17">
        <f>IF('cha raw lpjml output'!AO61&lt;0,0,'cha raw lpjml output'!AO61)</f>
        <v>7.0582399999999997E-4</v>
      </c>
      <c r="AQ76" s="17"/>
    </row>
    <row r="77" spans="2:43" x14ac:dyDescent="0.35">
      <c r="B77" s="17">
        <f>IF('cha raw lpjml output'!A62&lt;0,0,'cha raw lpjml output'!A62)</f>
        <v>7.4832000000000005E-5</v>
      </c>
      <c r="C77" s="17">
        <f>IF('cha raw lpjml output'!B62&lt;0,0,'cha raw lpjml output'!B62)</f>
        <v>3.2616999999999998E-4</v>
      </c>
      <c r="D77" s="17">
        <f>IF('cha raw lpjml output'!C62&lt;0,0,'cha raw lpjml output'!C62)</f>
        <v>1.34531E-3</v>
      </c>
      <c r="E77" s="17">
        <f>IF('cha raw lpjml output'!D62&lt;0,0,'cha raw lpjml output'!D62)</f>
        <v>1.22941E-3</v>
      </c>
      <c r="F77" s="17">
        <f>IF('cha raw lpjml output'!E62&lt;0,0,'cha raw lpjml output'!E62)</f>
        <v>8.1631300000000004E-4</v>
      </c>
      <c r="G77" s="17">
        <f>IF('cha raw lpjml output'!F62&lt;0,0,'cha raw lpjml output'!F62)</f>
        <v>3.6905999999999999E-4</v>
      </c>
      <c r="H77" s="17">
        <f>IF('cha raw lpjml output'!G62&lt;0,0,'cha raw lpjml output'!G62)</f>
        <v>8.9941000000000001E-4</v>
      </c>
      <c r="I77" s="17">
        <f>IF('cha raw lpjml output'!H62&lt;0,0,'cha raw lpjml output'!H62)</f>
        <v>1.37739E-3</v>
      </c>
      <c r="J77" s="17">
        <f>IF('cha raw lpjml output'!I62&lt;0,0,'cha raw lpjml output'!I62)</f>
        <v>1.4422199999999999E-3</v>
      </c>
      <c r="K77" s="17">
        <f>IF('cha raw lpjml output'!J62&lt;0,0,'cha raw lpjml output'!J62)</f>
        <v>7.0157200000000002E-4</v>
      </c>
      <c r="L77" s="17">
        <f>IF('cha raw lpjml output'!K62&lt;0,0,'cha raw lpjml output'!K62)</f>
        <v>1.1376100000000001E-3</v>
      </c>
      <c r="M77" s="17">
        <f>IF('cha raw lpjml output'!L62&lt;0,0,'cha raw lpjml output'!L62)</f>
        <v>9.7229599999999999E-4</v>
      </c>
      <c r="N77" s="17">
        <f>IF('cha raw lpjml output'!M62&lt;0,0,'cha raw lpjml output'!M62)</f>
        <v>6.4006999999999996E-4</v>
      </c>
      <c r="O77" s="17">
        <f>IF('cha raw lpjml output'!N62&lt;0,0,'cha raw lpjml output'!N62)</f>
        <v>3.3831600000000002E-4</v>
      </c>
      <c r="P77" s="17">
        <f>IF('cha raw lpjml output'!O62&lt;0,0,'cha raw lpjml output'!O62)</f>
        <v>3.3831600000000002E-4</v>
      </c>
      <c r="Q77" s="17">
        <f>IF('cha raw lpjml output'!P62&lt;0,0,'cha raw lpjml output'!P62)</f>
        <v>7.3835399999999999E-4</v>
      </c>
      <c r="R77" s="17">
        <f>IF('cha raw lpjml output'!Q62&lt;0,0,'cha raw lpjml output'!Q62)</f>
        <v>4.6135700000000002E-4</v>
      </c>
      <c r="S77" s="17">
        <f>IF('cha raw lpjml output'!R62&lt;0,0,'cha raw lpjml output'!R62)</f>
        <v>5.8074500000000002E-4</v>
      </c>
      <c r="T77" s="17">
        <f>IF('cha raw lpjml output'!S62&lt;0,0,'cha raw lpjml output'!S62)</f>
        <v>8.5791899999999996E-4</v>
      </c>
      <c r="U77" s="17">
        <f>IF('cha raw lpjml output'!T62&lt;0,0,'cha raw lpjml output'!T62)</f>
        <v>3.8177699999999997E-4</v>
      </c>
      <c r="V77" s="17">
        <f>IF('cha raw lpjml output'!U62&lt;0,0,'cha raw lpjml output'!U62)</f>
        <v>4.2569299999999999E-4</v>
      </c>
      <c r="W77" s="17">
        <f>IF('cha raw lpjml output'!V62&lt;0,0,'cha raw lpjml output'!V62)</f>
        <v>1.1528899999999999E-3</v>
      </c>
      <c r="X77" s="17">
        <f>IF('cha raw lpjml output'!W62&lt;0,0,'cha raw lpjml output'!W62)</f>
        <v>3.38656E-4</v>
      </c>
      <c r="Y77" s="17">
        <f>IF('cha raw lpjml output'!X62&lt;0,0,'cha raw lpjml output'!X62)</f>
        <v>1.0227999999999999E-3</v>
      </c>
      <c r="Z77" s="17">
        <f>IF('cha raw lpjml output'!Y62&lt;0,0,'cha raw lpjml output'!Y62)</f>
        <v>6.50112E-3</v>
      </c>
      <c r="AA77" s="17">
        <f>IF('cha raw lpjml output'!Z62&lt;0,0,'cha raw lpjml output'!Z62)</f>
        <v>4.2997799999999997E-5</v>
      </c>
      <c r="AB77" s="17">
        <f>IF('cha raw lpjml output'!AA62&lt;0,0,'cha raw lpjml output'!AA62)</f>
        <v>6.7349E-4</v>
      </c>
      <c r="AC77" s="17">
        <f>IF('cha raw lpjml output'!AB62&lt;0,0,'cha raw lpjml output'!AB62)</f>
        <v>8.9095000000000005E-4</v>
      </c>
      <c r="AD77" s="17">
        <f>IF('cha raw lpjml output'!AC62&lt;0,0,'cha raw lpjml output'!AC62)</f>
        <v>1.6365399999999999E-3</v>
      </c>
      <c r="AE77" s="17">
        <f>IF('cha raw lpjml output'!AD62&lt;0,0,'cha raw lpjml output'!AD62)</f>
        <v>1.5902900000000001E-3</v>
      </c>
      <c r="AF77" s="17">
        <f>IF('cha raw lpjml output'!AE62&lt;0,0,'cha raw lpjml output'!AE62)</f>
        <v>6.8936400000000004E-4</v>
      </c>
      <c r="AG77" s="17">
        <f>IF('cha raw lpjml output'!AF62&lt;0,0,'cha raw lpjml output'!AF62)</f>
        <v>8.78924E-4</v>
      </c>
      <c r="AH77" s="17">
        <f>IF('cha raw lpjml output'!AG62&lt;0,0,'cha raw lpjml output'!AG62)</f>
        <v>1.3875300000000001E-3</v>
      </c>
      <c r="AI77" s="17">
        <f>IF('cha raw lpjml output'!AH62&lt;0,0,'cha raw lpjml output'!AH62)</f>
        <v>1.20644E-3</v>
      </c>
      <c r="AJ77" s="17">
        <f>IF('cha raw lpjml output'!AI62&lt;0,0,'cha raw lpjml output'!AI62)</f>
        <v>1.3580700000000001E-3</v>
      </c>
      <c r="AK77" s="17">
        <f>IF('cha raw lpjml output'!AJ62&lt;0,0,'cha raw lpjml output'!AJ62)</f>
        <v>1.65974E-3</v>
      </c>
      <c r="AL77" s="17">
        <f>IF('cha raw lpjml output'!AK62&lt;0,0,'cha raw lpjml output'!AK62)</f>
        <v>4.57662E-3</v>
      </c>
      <c r="AM77" s="17">
        <f>IF('cha raw lpjml output'!AL62&lt;0,0,'cha raw lpjml output'!AL62)</f>
        <v>6.7194800000000001E-4</v>
      </c>
      <c r="AN77" s="17">
        <f>IF('cha raw lpjml output'!AM62&lt;0,0,'cha raw lpjml output'!AM62)</f>
        <v>1.6208100000000001E-3</v>
      </c>
      <c r="AO77" s="17">
        <f>IF('cha raw lpjml output'!AN62&lt;0,0,'cha raw lpjml output'!AN62)</f>
        <v>2.0194700000000002E-3</v>
      </c>
      <c r="AP77" s="17">
        <f>IF('cha raw lpjml output'!AO62&lt;0,0,'cha raw lpjml output'!AO62)</f>
        <v>7.1111999999999998E-4</v>
      </c>
      <c r="AQ77" s="17"/>
    </row>
    <row r="78" spans="2:43" x14ac:dyDescent="0.35">
      <c r="B78" s="17">
        <f>IF('cha raw lpjml output'!A63&lt;0,0,'cha raw lpjml output'!A63)</f>
        <v>7.4959500000000006E-5</v>
      </c>
      <c r="C78" s="17">
        <f>IF('cha raw lpjml output'!B63&lt;0,0,'cha raw lpjml output'!B63)</f>
        <v>3.7796100000000001E-4</v>
      </c>
      <c r="D78" s="17">
        <f>IF('cha raw lpjml output'!C63&lt;0,0,'cha raw lpjml output'!C63)</f>
        <v>1.3516800000000001E-3</v>
      </c>
      <c r="E78" s="17">
        <f>IF('cha raw lpjml output'!D63&lt;0,0,'cha raw lpjml output'!D63)</f>
        <v>1.2332700000000001E-3</v>
      </c>
      <c r="F78" s="17">
        <f>IF('cha raw lpjml output'!E63&lt;0,0,'cha raw lpjml output'!E63)</f>
        <v>8.3699000000000002E-4</v>
      </c>
      <c r="G78" s="17">
        <f>IF('cha raw lpjml output'!F63&lt;0,0,'cha raw lpjml output'!F63)</f>
        <v>3.7256300000000002E-4</v>
      </c>
      <c r="H78" s="17">
        <f>IF('cha raw lpjml output'!G63&lt;0,0,'cha raw lpjml output'!G63)</f>
        <v>9.0265600000000005E-4</v>
      </c>
      <c r="I78" s="17">
        <f>IF('cha raw lpjml output'!H63&lt;0,0,'cha raw lpjml output'!H63)</f>
        <v>1.3878E-3</v>
      </c>
      <c r="J78" s="17">
        <f>IF('cha raw lpjml output'!I63&lt;0,0,'cha raw lpjml output'!I63)</f>
        <v>1.46685E-3</v>
      </c>
      <c r="K78" s="17">
        <f>IF('cha raw lpjml output'!J63&lt;0,0,'cha raw lpjml output'!J63)</f>
        <v>7.1001500000000004E-4</v>
      </c>
      <c r="L78" s="17">
        <f>IF('cha raw lpjml output'!K63&lt;0,0,'cha raw lpjml output'!K63)</f>
        <v>1.1398000000000001E-3</v>
      </c>
      <c r="M78" s="17">
        <f>IF('cha raw lpjml output'!L63&lt;0,0,'cha raw lpjml output'!L63)</f>
        <v>9.7646899999999999E-4</v>
      </c>
      <c r="N78" s="17">
        <f>IF('cha raw lpjml output'!M63&lt;0,0,'cha raw lpjml output'!M63)</f>
        <v>6.58885E-4</v>
      </c>
      <c r="O78" s="17">
        <f>IF('cha raw lpjml output'!N63&lt;0,0,'cha raw lpjml output'!N63)</f>
        <v>3.4631000000000001E-4</v>
      </c>
      <c r="P78" s="17">
        <f>IF('cha raw lpjml output'!O63&lt;0,0,'cha raw lpjml output'!O63)</f>
        <v>3.4631000000000001E-4</v>
      </c>
      <c r="Q78" s="17">
        <f>IF('cha raw lpjml output'!P63&lt;0,0,'cha raw lpjml output'!P63)</f>
        <v>7.4382500000000004E-4</v>
      </c>
      <c r="R78" s="17">
        <f>IF('cha raw lpjml output'!Q63&lt;0,0,'cha raw lpjml output'!Q63)</f>
        <v>5.8393799999999999E-4</v>
      </c>
      <c r="S78" s="17">
        <f>IF('cha raw lpjml output'!R63&lt;0,0,'cha raw lpjml output'!R63)</f>
        <v>5.8905999999999997E-4</v>
      </c>
      <c r="T78" s="17">
        <f>IF('cha raw lpjml output'!S63&lt;0,0,'cha raw lpjml output'!S63)</f>
        <v>8.6257499999999997E-4</v>
      </c>
      <c r="U78" s="17">
        <f>IF('cha raw lpjml output'!T63&lt;0,0,'cha raw lpjml output'!T63)</f>
        <v>3.8543799999999999E-4</v>
      </c>
      <c r="V78" s="17">
        <f>IF('cha raw lpjml output'!U63&lt;0,0,'cha raw lpjml output'!U63)</f>
        <v>4.3049000000000001E-4</v>
      </c>
      <c r="W78" s="17">
        <f>IF('cha raw lpjml output'!V63&lt;0,0,'cha raw lpjml output'!V63)</f>
        <v>1.15584E-3</v>
      </c>
      <c r="X78" s="17">
        <f>IF('cha raw lpjml output'!W63&lt;0,0,'cha raw lpjml output'!W63)</f>
        <v>3.4213700000000001E-4</v>
      </c>
      <c r="Y78" s="17">
        <f>IF('cha raw lpjml output'!X63&lt;0,0,'cha raw lpjml output'!X63)</f>
        <v>1.0259399999999999E-3</v>
      </c>
      <c r="Z78" s="17">
        <f>IF('cha raw lpjml output'!Y63&lt;0,0,'cha raw lpjml output'!Y63)</f>
        <v>8.2865000000000005E-3</v>
      </c>
      <c r="AA78" s="17">
        <f>IF('cha raw lpjml output'!Z63&lt;0,0,'cha raw lpjml output'!Z63)</f>
        <v>6.1182700000000006E-5</v>
      </c>
      <c r="AB78" s="17">
        <f>IF('cha raw lpjml output'!AA63&lt;0,0,'cha raw lpjml output'!AA63)</f>
        <v>7.4997599999999996E-4</v>
      </c>
      <c r="AC78" s="17">
        <f>IF('cha raw lpjml output'!AB63&lt;0,0,'cha raw lpjml output'!AB63)</f>
        <v>9.1556000000000005E-4</v>
      </c>
      <c r="AD78" s="17">
        <f>IF('cha raw lpjml output'!AC63&lt;0,0,'cha raw lpjml output'!AC63)</f>
        <v>1.6431600000000001E-3</v>
      </c>
      <c r="AE78" s="17">
        <f>IF('cha raw lpjml output'!AD63&lt;0,0,'cha raw lpjml output'!AD63)</f>
        <v>1.59191E-3</v>
      </c>
      <c r="AF78" s="17">
        <f>IF('cha raw lpjml output'!AE63&lt;0,0,'cha raw lpjml output'!AE63)</f>
        <v>7.6446200000000004E-4</v>
      </c>
      <c r="AG78" s="17">
        <f>IF('cha raw lpjml output'!AF63&lt;0,0,'cha raw lpjml output'!AF63)</f>
        <v>8.8291400000000005E-4</v>
      </c>
      <c r="AH78" s="17">
        <f>IF('cha raw lpjml output'!AG63&lt;0,0,'cha raw lpjml output'!AG63)</f>
        <v>1.4729000000000001E-3</v>
      </c>
      <c r="AI78" s="17">
        <f>IF('cha raw lpjml output'!AH63&lt;0,0,'cha raw lpjml output'!AH63)</f>
        <v>1.23565E-3</v>
      </c>
      <c r="AJ78" s="17">
        <f>IF('cha raw lpjml output'!AI63&lt;0,0,'cha raw lpjml output'!AI63)</f>
        <v>1.36612E-3</v>
      </c>
      <c r="AK78" s="17">
        <f>IF('cha raw lpjml output'!AJ63&lt;0,0,'cha raw lpjml output'!AJ63)</f>
        <v>1.76037E-3</v>
      </c>
      <c r="AL78" s="17">
        <f>IF('cha raw lpjml output'!AK63&lt;0,0,'cha raw lpjml output'!AK63)</f>
        <v>5.7903E-3</v>
      </c>
      <c r="AM78" s="17">
        <f>IF('cha raw lpjml output'!AL63&lt;0,0,'cha raw lpjml output'!AL63)</f>
        <v>7.3922099999999998E-4</v>
      </c>
      <c r="AN78" s="17">
        <f>IF('cha raw lpjml output'!AM63&lt;0,0,'cha raw lpjml output'!AM63)</f>
        <v>1.66237E-3</v>
      </c>
      <c r="AO78" s="17">
        <f>IF('cha raw lpjml output'!AN63&lt;0,0,'cha raw lpjml output'!AN63)</f>
        <v>2.0303600000000002E-3</v>
      </c>
      <c r="AP78" s="17">
        <f>IF('cha raw lpjml output'!AO63&lt;0,0,'cha raw lpjml output'!AO63)</f>
        <v>7.15039E-4</v>
      </c>
      <c r="AQ78" s="17"/>
    </row>
    <row r="79" spans="2:43" x14ac:dyDescent="0.35">
      <c r="B79" s="17">
        <f>IF('cha raw lpjml output'!A64&lt;0,0,'cha raw lpjml output'!A64)</f>
        <v>7.6570999999999996E-5</v>
      </c>
      <c r="C79" s="17">
        <f>IF('cha raw lpjml output'!B64&lt;0,0,'cha raw lpjml output'!B64)</f>
        <v>4.0004100000000001E-4</v>
      </c>
      <c r="D79" s="17">
        <f>IF('cha raw lpjml output'!C64&lt;0,0,'cha raw lpjml output'!C64)</f>
        <v>1.35195E-3</v>
      </c>
      <c r="E79" s="17">
        <f>IF('cha raw lpjml output'!D64&lt;0,0,'cha raw lpjml output'!D64)</f>
        <v>1.23434E-3</v>
      </c>
      <c r="F79" s="17">
        <f>IF('cha raw lpjml output'!E64&lt;0,0,'cha raw lpjml output'!E64)</f>
        <v>8.4525500000000005E-4</v>
      </c>
      <c r="G79" s="17">
        <f>IF('cha raw lpjml output'!F64&lt;0,0,'cha raw lpjml output'!F64)</f>
        <v>3.7565400000000001E-4</v>
      </c>
      <c r="H79" s="17">
        <f>IF('cha raw lpjml output'!G64&lt;0,0,'cha raw lpjml output'!G64)</f>
        <v>9.0442500000000004E-4</v>
      </c>
      <c r="I79" s="17">
        <f>IF('cha raw lpjml output'!H64&lt;0,0,'cha raw lpjml output'!H64)</f>
        <v>1.3946500000000001E-3</v>
      </c>
      <c r="J79" s="17">
        <f>IF('cha raw lpjml output'!I64&lt;0,0,'cha raw lpjml output'!I64)</f>
        <v>1.47149E-3</v>
      </c>
      <c r="K79" s="17">
        <f>IF('cha raw lpjml output'!J64&lt;0,0,'cha raw lpjml output'!J64)</f>
        <v>7.4156299999999999E-4</v>
      </c>
      <c r="L79" s="17">
        <f>IF('cha raw lpjml output'!K64&lt;0,0,'cha raw lpjml output'!K64)</f>
        <v>1.1423200000000001E-3</v>
      </c>
      <c r="M79" s="17">
        <f>IF('cha raw lpjml output'!L64&lt;0,0,'cha raw lpjml output'!L64)</f>
        <v>9.8201600000000005E-4</v>
      </c>
      <c r="N79" s="17">
        <f>IF('cha raw lpjml output'!M64&lt;0,0,'cha raw lpjml output'!M64)</f>
        <v>6.8034300000000003E-4</v>
      </c>
      <c r="O79" s="17">
        <f>IF('cha raw lpjml output'!N64&lt;0,0,'cha raw lpjml output'!N64)</f>
        <v>3.63383E-4</v>
      </c>
      <c r="P79" s="17">
        <f>IF('cha raw lpjml output'!O64&lt;0,0,'cha raw lpjml output'!O64)</f>
        <v>3.63383E-4</v>
      </c>
      <c r="Q79" s="17">
        <f>IF('cha raw lpjml output'!P64&lt;0,0,'cha raw lpjml output'!P64)</f>
        <v>7.7744100000000003E-4</v>
      </c>
      <c r="R79" s="17">
        <f>IF('cha raw lpjml output'!Q64&lt;0,0,'cha raw lpjml output'!Q64)</f>
        <v>5.9012400000000003E-4</v>
      </c>
      <c r="S79" s="17">
        <f>IF('cha raw lpjml output'!R64&lt;0,0,'cha raw lpjml output'!R64)</f>
        <v>5.9235699999999995E-4</v>
      </c>
      <c r="T79" s="17">
        <f>IF('cha raw lpjml output'!S64&lt;0,0,'cha raw lpjml output'!S64)</f>
        <v>8.7832899999999996E-4</v>
      </c>
      <c r="U79" s="17">
        <f>IF('cha raw lpjml output'!T64&lt;0,0,'cha raw lpjml output'!T64)</f>
        <v>4.1313500000000002E-4</v>
      </c>
      <c r="V79" s="17">
        <f>IF('cha raw lpjml output'!U64&lt;0,0,'cha raw lpjml output'!U64)</f>
        <v>4.53819E-4</v>
      </c>
      <c r="W79" s="17">
        <f>IF('cha raw lpjml output'!V64&lt;0,0,'cha raw lpjml output'!V64)</f>
        <v>1.1967E-3</v>
      </c>
      <c r="X79" s="17">
        <f>IF('cha raw lpjml output'!W64&lt;0,0,'cha raw lpjml output'!W64)</f>
        <v>3.4289599999999998E-4</v>
      </c>
      <c r="Y79" s="17">
        <f>IF('cha raw lpjml output'!X64&lt;0,0,'cha raw lpjml output'!X64)</f>
        <v>1.0319800000000001E-3</v>
      </c>
      <c r="Z79" s="17">
        <f>IF('cha raw lpjml output'!Y64&lt;0,0,'cha raw lpjml output'!Y64)</f>
        <v>8.3245599999999999E-3</v>
      </c>
      <c r="AA79" s="17">
        <f>IF('cha raw lpjml output'!Z64&lt;0,0,'cha raw lpjml output'!Z64)</f>
        <v>7.1875300000000006E-5</v>
      </c>
      <c r="AB79" s="17">
        <f>IF('cha raw lpjml output'!AA64&lt;0,0,'cha raw lpjml output'!AA64)</f>
        <v>7.6184899999999999E-4</v>
      </c>
      <c r="AC79" s="17">
        <f>IF('cha raw lpjml output'!AB64&lt;0,0,'cha raw lpjml output'!AB64)</f>
        <v>9.5598999999999999E-4</v>
      </c>
      <c r="AD79" s="17">
        <f>IF('cha raw lpjml output'!AC64&lt;0,0,'cha raw lpjml output'!AC64)</f>
        <v>1.7331E-3</v>
      </c>
      <c r="AE79" s="17">
        <f>IF('cha raw lpjml output'!AD64&lt;0,0,'cha raw lpjml output'!AD64)</f>
        <v>1.72142E-3</v>
      </c>
      <c r="AF79" s="17">
        <f>IF('cha raw lpjml output'!AE64&lt;0,0,'cha raw lpjml output'!AE64)</f>
        <v>7.8455599999999995E-4</v>
      </c>
      <c r="AG79" s="17">
        <f>IF('cha raw lpjml output'!AF64&lt;0,0,'cha raw lpjml output'!AF64)</f>
        <v>9.5656400000000003E-4</v>
      </c>
      <c r="AH79" s="17">
        <f>IF('cha raw lpjml output'!AG64&lt;0,0,'cha raw lpjml output'!AG64)</f>
        <v>1.5080499999999999E-3</v>
      </c>
      <c r="AI79" s="17">
        <f>IF('cha raw lpjml output'!AH64&lt;0,0,'cha raw lpjml output'!AH64)</f>
        <v>1.26435E-3</v>
      </c>
      <c r="AJ79" s="17">
        <f>IF('cha raw lpjml output'!AI64&lt;0,0,'cha raw lpjml output'!AI64)</f>
        <v>1.3750100000000001E-3</v>
      </c>
      <c r="AK79" s="17">
        <f>IF('cha raw lpjml output'!AJ64&lt;0,0,'cha raw lpjml output'!AJ64)</f>
        <v>1.8192E-3</v>
      </c>
      <c r="AL79" s="17">
        <f>IF('cha raw lpjml output'!AK64&lt;0,0,'cha raw lpjml output'!AK64)</f>
        <v>5.8901999999999999E-3</v>
      </c>
      <c r="AM79" s="17">
        <f>IF('cha raw lpjml output'!AL64&lt;0,0,'cha raw lpjml output'!AL64)</f>
        <v>7.5339299999999999E-4</v>
      </c>
      <c r="AN79" s="17">
        <f>IF('cha raw lpjml output'!AM64&lt;0,0,'cha raw lpjml output'!AM64)</f>
        <v>1.77681E-3</v>
      </c>
      <c r="AO79" s="17">
        <f>IF('cha raw lpjml output'!AN64&lt;0,0,'cha raw lpjml output'!AN64)</f>
        <v>2.0458999999999998E-3</v>
      </c>
      <c r="AP79" s="17">
        <f>IF('cha raw lpjml output'!AO64&lt;0,0,'cha raw lpjml output'!AO64)</f>
        <v>7.4405499999999998E-4</v>
      </c>
      <c r="AQ79" s="17"/>
    </row>
    <row r="80" spans="2:43" x14ac:dyDescent="0.35">
      <c r="B80" s="17">
        <f>IF('cha raw lpjml output'!A65&lt;0,0,'cha raw lpjml output'!A65)</f>
        <v>8.1499E-5</v>
      </c>
      <c r="C80" s="17">
        <f>IF('cha raw lpjml output'!B65&lt;0,0,'cha raw lpjml output'!B65)</f>
        <v>4.1699199999999998E-4</v>
      </c>
      <c r="D80" s="17">
        <f>IF('cha raw lpjml output'!C65&lt;0,0,'cha raw lpjml output'!C65)</f>
        <v>1.35706E-3</v>
      </c>
      <c r="E80" s="17">
        <f>IF('cha raw lpjml output'!D65&lt;0,0,'cha raw lpjml output'!D65)</f>
        <v>1.2469200000000001E-3</v>
      </c>
      <c r="F80" s="17">
        <f>IF('cha raw lpjml output'!E65&lt;0,0,'cha raw lpjml output'!E65)</f>
        <v>8.5544199999999999E-4</v>
      </c>
      <c r="G80" s="17">
        <f>IF('cha raw lpjml output'!F65&lt;0,0,'cha raw lpjml output'!F65)</f>
        <v>4.0220799999999998E-4</v>
      </c>
      <c r="H80" s="17">
        <f>IF('cha raw lpjml output'!G65&lt;0,0,'cha raw lpjml output'!G65)</f>
        <v>9.0477000000000005E-4</v>
      </c>
      <c r="I80" s="17">
        <f>IF('cha raw lpjml output'!H65&lt;0,0,'cha raw lpjml output'!H65)</f>
        <v>1.39675E-3</v>
      </c>
      <c r="J80" s="17">
        <f>IF('cha raw lpjml output'!I65&lt;0,0,'cha raw lpjml output'!I65)</f>
        <v>1.47445E-3</v>
      </c>
      <c r="K80" s="17">
        <f>IF('cha raw lpjml output'!J65&lt;0,0,'cha raw lpjml output'!J65)</f>
        <v>7.9499400000000004E-4</v>
      </c>
      <c r="L80" s="17">
        <f>IF('cha raw lpjml output'!K65&lt;0,0,'cha raw lpjml output'!K65)</f>
        <v>1.15474E-3</v>
      </c>
      <c r="M80" s="17">
        <f>IF('cha raw lpjml output'!L65&lt;0,0,'cha raw lpjml output'!L65)</f>
        <v>9.8987599999999999E-4</v>
      </c>
      <c r="N80" s="17">
        <f>IF('cha raw lpjml output'!M65&lt;0,0,'cha raw lpjml output'!M65)</f>
        <v>6.8884399999999998E-4</v>
      </c>
      <c r="O80" s="17">
        <f>IF('cha raw lpjml output'!N65&lt;0,0,'cha raw lpjml output'!N65)</f>
        <v>3.8327800000000003E-4</v>
      </c>
      <c r="P80" s="17">
        <f>IF('cha raw lpjml output'!O65&lt;0,0,'cha raw lpjml output'!O65)</f>
        <v>3.8327800000000003E-4</v>
      </c>
      <c r="Q80" s="17">
        <f>IF('cha raw lpjml output'!P65&lt;0,0,'cha raw lpjml output'!P65)</f>
        <v>9.3995199999999998E-4</v>
      </c>
      <c r="R80" s="17">
        <f>IF('cha raw lpjml output'!Q65&lt;0,0,'cha raw lpjml output'!Q65)</f>
        <v>5.9113799999999995E-4</v>
      </c>
      <c r="S80" s="17">
        <f>IF('cha raw lpjml output'!R65&lt;0,0,'cha raw lpjml output'!R65)</f>
        <v>5.9241100000000004E-4</v>
      </c>
      <c r="T80" s="17">
        <f>IF('cha raw lpjml output'!S65&lt;0,0,'cha raw lpjml output'!S65)</f>
        <v>8.8414500000000003E-4</v>
      </c>
      <c r="U80" s="17">
        <f>IF('cha raw lpjml output'!T65&lt;0,0,'cha raw lpjml output'!T65)</f>
        <v>4.2187399999999998E-4</v>
      </c>
      <c r="V80" s="17">
        <f>IF('cha raw lpjml output'!U65&lt;0,0,'cha raw lpjml output'!U65)</f>
        <v>4.8084000000000001E-4</v>
      </c>
      <c r="W80" s="17">
        <f>IF('cha raw lpjml output'!V65&lt;0,0,'cha raw lpjml output'!V65)</f>
        <v>1.25216E-3</v>
      </c>
      <c r="X80" s="17">
        <f>IF('cha raw lpjml output'!W65&lt;0,0,'cha raw lpjml output'!W65)</f>
        <v>3.4867699999999998E-4</v>
      </c>
      <c r="Y80" s="17">
        <f>IF('cha raw lpjml output'!X65&lt;0,0,'cha raw lpjml output'!X65)</f>
        <v>1.03378E-3</v>
      </c>
      <c r="Z80" s="17">
        <f>IF('cha raw lpjml output'!Y65&lt;0,0,'cha raw lpjml output'!Y65)</f>
        <v>9.9932800000000002E-3</v>
      </c>
      <c r="AA80" s="17">
        <f>IF('cha raw lpjml output'!Z65&lt;0,0,'cha raw lpjml output'!Z65)</f>
        <v>7.3466299999999998E-5</v>
      </c>
      <c r="AB80" s="17">
        <f>IF('cha raw lpjml output'!AA65&lt;0,0,'cha raw lpjml output'!AA65)</f>
        <v>7.83141E-4</v>
      </c>
      <c r="AC80" s="17">
        <f>IF('cha raw lpjml output'!AB65&lt;0,0,'cha raw lpjml output'!AB65)</f>
        <v>9.5655999999999996E-4</v>
      </c>
      <c r="AD80" s="17">
        <f>IF('cha raw lpjml output'!AC65&lt;0,0,'cha raw lpjml output'!AC65)</f>
        <v>1.7612999999999999E-3</v>
      </c>
      <c r="AE80" s="17">
        <f>IF('cha raw lpjml output'!AD65&lt;0,0,'cha raw lpjml output'!AD65)</f>
        <v>1.73397E-3</v>
      </c>
      <c r="AF80" s="17">
        <f>IF('cha raw lpjml output'!AE65&lt;0,0,'cha raw lpjml output'!AE65)</f>
        <v>8.1623500000000001E-4</v>
      </c>
      <c r="AG80" s="17">
        <f>IF('cha raw lpjml output'!AF65&lt;0,0,'cha raw lpjml output'!AF65)</f>
        <v>9.8409400000000003E-4</v>
      </c>
      <c r="AH80" s="17">
        <f>IF('cha raw lpjml output'!AG65&lt;0,0,'cha raw lpjml output'!AG65)</f>
        <v>1.5725699999999999E-3</v>
      </c>
      <c r="AI80" s="17">
        <f>IF('cha raw lpjml output'!AH65&lt;0,0,'cha raw lpjml output'!AH65)</f>
        <v>1.2687200000000001E-3</v>
      </c>
      <c r="AJ80" s="17">
        <f>IF('cha raw lpjml output'!AI65&lt;0,0,'cha raw lpjml output'!AI65)</f>
        <v>1.38499E-3</v>
      </c>
      <c r="AK80" s="17">
        <f>IF('cha raw lpjml output'!AJ65&lt;0,0,'cha raw lpjml output'!AJ65)</f>
        <v>1.85746E-3</v>
      </c>
      <c r="AL80" s="17">
        <f>IF('cha raw lpjml output'!AK65&lt;0,0,'cha raw lpjml output'!AK65)</f>
        <v>5.9080199999999999E-3</v>
      </c>
      <c r="AM80" s="17">
        <f>IF('cha raw lpjml output'!AL65&lt;0,0,'cha raw lpjml output'!AL65)</f>
        <v>7.6103599999999998E-4</v>
      </c>
      <c r="AN80" s="17">
        <f>IF('cha raw lpjml output'!AM65&lt;0,0,'cha raw lpjml output'!AM65)</f>
        <v>1.8800500000000001E-3</v>
      </c>
      <c r="AO80" s="17">
        <f>IF('cha raw lpjml output'!AN65&lt;0,0,'cha raw lpjml output'!AN65)</f>
        <v>2.0639399999999998E-3</v>
      </c>
      <c r="AP80" s="17">
        <f>IF('cha raw lpjml output'!AO65&lt;0,0,'cha raw lpjml output'!AO65)</f>
        <v>8.7719800000000004E-4</v>
      </c>
      <c r="AQ80" s="17"/>
    </row>
    <row r="81" spans="2:43" x14ac:dyDescent="0.35">
      <c r="B81" s="17">
        <f>IF('cha raw lpjml output'!A66&lt;0,0,'cha raw lpjml output'!A66)</f>
        <v>9.25655E-5</v>
      </c>
      <c r="C81" s="17">
        <f>IF('cha raw lpjml output'!B66&lt;0,0,'cha raw lpjml output'!B66)</f>
        <v>4.2743600000000001E-4</v>
      </c>
      <c r="D81" s="17">
        <f>IF('cha raw lpjml output'!C66&lt;0,0,'cha raw lpjml output'!C66)</f>
        <v>1.35925E-3</v>
      </c>
      <c r="E81" s="17">
        <f>IF('cha raw lpjml output'!D66&lt;0,0,'cha raw lpjml output'!D66)</f>
        <v>1.24956E-3</v>
      </c>
      <c r="F81" s="17">
        <f>IF('cha raw lpjml output'!E66&lt;0,0,'cha raw lpjml output'!E66)</f>
        <v>9.2705499999999998E-4</v>
      </c>
      <c r="G81" s="17">
        <f>IF('cha raw lpjml output'!F66&lt;0,0,'cha raw lpjml output'!F66)</f>
        <v>4.0997599999999999E-4</v>
      </c>
      <c r="H81" s="17">
        <f>IF('cha raw lpjml output'!G66&lt;0,0,'cha raw lpjml output'!G66)</f>
        <v>9.0494299999999996E-4</v>
      </c>
      <c r="I81" s="17">
        <f>IF('cha raw lpjml output'!H66&lt;0,0,'cha raw lpjml output'!H66)</f>
        <v>1.4244699999999999E-3</v>
      </c>
      <c r="J81" s="17">
        <f>IF('cha raw lpjml output'!I66&lt;0,0,'cha raw lpjml output'!I66)</f>
        <v>1.4770300000000001E-3</v>
      </c>
      <c r="K81" s="17">
        <f>IF('cha raw lpjml output'!J66&lt;0,0,'cha raw lpjml output'!J66)</f>
        <v>7.9806300000000001E-4</v>
      </c>
      <c r="L81" s="17">
        <f>IF('cha raw lpjml output'!K66&lt;0,0,'cha raw lpjml output'!K66)</f>
        <v>1.16471E-3</v>
      </c>
      <c r="M81" s="17">
        <f>IF('cha raw lpjml output'!L66&lt;0,0,'cha raw lpjml output'!L66)</f>
        <v>1.0419699999999999E-3</v>
      </c>
      <c r="N81" s="17">
        <f>IF('cha raw lpjml output'!M66&lt;0,0,'cha raw lpjml output'!M66)</f>
        <v>6.8908399999999996E-4</v>
      </c>
      <c r="O81" s="17">
        <f>IF('cha raw lpjml output'!N66&lt;0,0,'cha raw lpjml output'!N66)</f>
        <v>3.8463000000000001E-4</v>
      </c>
      <c r="P81" s="17">
        <f>IF('cha raw lpjml output'!O66&lt;0,0,'cha raw lpjml output'!O66)</f>
        <v>3.8463000000000001E-4</v>
      </c>
      <c r="Q81" s="17">
        <f>IF('cha raw lpjml output'!P66&lt;0,0,'cha raw lpjml output'!P66)</f>
        <v>9.4203899999999998E-4</v>
      </c>
      <c r="R81" s="17">
        <f>IF('cha raw lpjml output'!Q66&lt;0,0,'cha raw lpjml output'!Q66)</f>
        <v>6.1349400000000002E-4</v>
      </c>
      <c r="S81" s="17">
        <f>IF('cha raw lpjml output'!R66&lt;0,0,'cha raw lpjml output'!R66)</f>
        <v>6.2173299999999996E-4</v>
      </c>
      <c r="T81" s="17">
        <f>IF('cha raw lpjml output'!S66&lt;0,0,'cha raw lpjml output'!S66)</f>
        <v>8.9290699999999997E-4</v>
      </c>
      <c r="U81" s="17">
        <f>IF('cha raw lpjml output'!T66&lt;0,0,'cha raw lpjml output'!T66)</f>
        <v>4.5059499999999998E-4</v>
      </c>
      <c r="V81" s="17">
        <f>IF('cha raw lpjml output'!U66&lt;0,0,'cha raw lpjml output'!U66)</f>
        <v>4.8988799999999996E-4</v>
      </c>
      <c r="W81" s="17">
        <f>IF('cha raw lpjml output'!V66&lt;0,0,'cha raw lpjml output'!V66)</f>
        <v>1.2553499999999999E-3</v>
      </c>
      <c r="X81" s="17">
        <f>IF('cha raw lpjml output'!W66&lt;0,0,'cha raw lpjml output'!W66)</f>
        <v>3.5206199999999999E-4</v>
      </c>
      <c r="Y81" s="17">
        <f>IF('cha raw lpjml output'!X66&lt;0,0,'cha raw lpjml output'!X66)</f>
        <v>1.0351900000000001E-3</v>
      </c>
      <c r="Z81" s="17">
        <f>IF('cha raw lpjml output'!Y66&lt;0,0,'cha raw lpjml output'!Y66)</f>
        <v>1.13951E-2</v>
      </c>
      <c r="AA81" s="17">
        <f>IF('cha raw lpjml output'!Z66&lt;0,0,'cha raw lpjml output'!Z66)</f>
        <v>8.0323799999999998E-5</v>
      </c>
      <c r="AB81" s="17">
        <f>IF('cha raw lpjml output'!AA66&lt;0,0,'cha raw lpjml output'!AA66)</f>
        <v>8.5595300000000001E-4</v>
      </c>
      <c r="AC81" s="17">
        <f>IF('cha raw lpjml output'!AB66&lt;0,0,'cha raw lpjml output'!AB66)</f>
        <v>9.6485899999999999E-4</v>
      </c>
      <c r="AD81" s="17">
        <f>IF('cha raw lpjml output'!AC66&lt;0,0,'cha raw lpjml output'!AC66)</f>
        <v>1.7715599999999999E-3</v>
      </c>
      <c r="AE81" s="17">
        <f>IF('cha raw lpjml output'!AD66&lt;0,0,'cha raw lpjml output'!AD66)</f>
        <v>1.8986000000000001E-3</v>
      </c>
      <c r="AF81" s="17">
        <f>IF('cha raw lpjml output'!AE66&lt;0,0,'cha raw lpjml output'!AE66)</f>
        <v>8.2414800000000002E-4</v>
      </c>
      <c r="AG81" s="17">
        <f>IF('cha raw lpjml output'!AF66&lt;0,0,'cha raw lpjml output'!AF66)</f>
        <v>1.05853E-3</v>
      </c>
      <c r="AH81" s="17">
        <f>IF('cha raw lpjml output'!AG66&lt;0,0,'cha raw lpjml output'!AG66)</f>
        <v>1.6290899999999999E-3</v>
      </c>
      <c r="AI81" s="17">
        <f>IF('cha raw lpjml output'!AH66&lt;0,0,'cha raw lpjml output'!AH66)</f>
        <v>1.31554E-3</v>
      </c>
      <c r="AJ81" s="17">
        <f>IF('cha raw lpjml output'!AI66&lt;0,0,'cha raw lpjml output'!AI66)</f>
        <v>1.40883E-3</v>
      </c>
      <c r="AK81" s="17">
        <f>IF('cha raw lpjml output'!AJ66&lt;0,0,'cha raw lpjml output'!AJ66)</f>
        <v>1.8827900000000001E-3</v>
      </c>
      <c r="AL81" s="17">
        <f>IF('cha raw lpjml output'!AK66&lt;0,0,'cha raw lpjml output'!AK66)</f>
        <v>5.9122300000000001E-3</v>
      </c>
      <c r="AM81" s="17">
        <f>IF('cha raw lpjml output'!AL66&lt;0,0,'cha raw lpjml output'!AL66)</f>
        <v>8.2638999999999998E-4</v>
      </c>
      <c r="AN81" s="17">
        <f>IF('cha raw lpjml output'!AM66&lt;0,0,'cha raw lpjml output'!AM66)</f>
        <v>1.93622E-3</v>
      </c>
      <c r="AO81" s="17">
        <f>IF('cha raw lpjml output'!AN66&lt;0,0,'cha raw lpjml output'!AN66)</f>
        <v>2.0949599999999999E-3</v>
      </c>
      <c r="AP81" s="17">
        <f>IF('cha raw lpjml output'!AO66&lt;0,0,'cha raw lpjml output'!AO66)</f>
        <v>9.2963200000000001E-4</v>
      </c>
      <c r="AQ81" s="17"/>
    </row>
    <row r="82" spans="2:43" x14ac:dyDescent="0.35">
      <c r="B82" s="17">
        <f>IF('cha raw lpjml output'!A67&lt;0,0,'cha raw lpjml output'!A67)</f>
        <v>9.8631100000000005E-5</v>
      </c>
      <c r="C82" s="17">
        <f>IF('cha raw lpjml output'!B67&lt;0,0,'cha raw lpjml output'!B67)</f>
        <v>4.28372E-4</v>
      </c>
      <c r="D82" s="17">
        <f>IF('cha raw lpjml output'!C67&lt;0,0,'cha raw lpjml output'!C67)</f>
        <v>1.4218200000000001E-3</v>
      </c>
      <c r="E82" s="17">
        <f>IF('cha raw lpjml output'!D67&lt;0,0,'cha raw lpjml output'!D67)</f>
        <v>1.26096E-3</v>
      </c>
      <c r="F82" s="17">
        <f>IF('cha raw lpjml output'!E67&lt;0,0,'cha raw lpjml output'!E67)</f>
        <v>9.4048799999999996E-4</v>
      </c>
      <c r="G82" s="17">
        <f>IF('cha raw lpjml output'!F67&lt;0,0,'cha raw lpjml output'!F67)</f>
        <v>4.8178300000000001E-4</v>
      </c>
      <c r="H82" s="17">
        <f>IF('cha raw lpjml output'!G67&lt;0,0,'cha raw lpjml output'!G67)</f>
        <v>9.1570300000000002E-4</v>
      </c>
      <c r="I82" s="17">
        <f>IF('cha raw lpjml output'!H67&lt;0,0,'cha raw lpjml output'!H67)</f>
        <v>1.4248799999999999E-3</v>
      </c>
      <c r="J82" s="17">
        <f>IF('cha raw lpjml output'!I67&lt;0,0,'cha raw lpjml output'!I67)</f>
        <v>1.4846E-3</v>
      </c>
      <c r="K82" s="17">
        <f>IF('cha raw lpjml output'!J67&lt;0,0,'cha raw lpjml output'!J67)</f>
        <v>7.9906499999999995E-4</v>
      </c>
      <c r="L82" s="17">
        <f>IF('cha raw lpjml output'!K67&lt;0,0,'cha raw lpjml output'!K67)</f>
        <v>1.1741500000000001E-3</v>
      </c>
      <c r="M82" s="17">
        <f>IF('cha raw lpjml output'!L67&lt;0,0,'cha raw lpjml output'!L67)</f>
        <v>1.0495999999999999E-3</v>
      </c>
      <c r="N82" s="17">
        <f>IF('cha raw lpjml output'!M67&lt;0,0,'cha raw lpjml output'!M67)</f>
        <v>7.16761E-4</v>
      </c>
      <c r="O82" s="17">
        <f>IF('cha raw lpjml output'!N67&lt;0,0,'cha raw lpjml output'!N67)</f>
        <v>3.8691499999999999E-4</v>
      </c>
      <c r="P82" s="17">
        <f>IF('cha raw lpjml output'!O67&lt;0,0,'cha raw lpjml output'!O67)</f>
        <v>3.8691499999999999E-4</v>
      </c>
      <c r="Q82" s="17">
        <f>IF('cha raw lpjml output'!P67&lt;0,0,'cha raw lpjml output'!P67)</f>
        <v>9.5230399999999995E-4</v>
      </c>
      <c r="R82" s="17">
        <f>IF('cha raw lpjml output'!Q67&lt;0,0,'cha raw lpjml output'!Q67)</f>
        <v>6.1505499999999999E-4</v>
      </c>
      <c r="S82" s="17">
        <f>IF('cha raw lpjml output'!R67&lt;0,0,'cha raw lpjml output'!R67)</f>
        <v>6.2520200000000005E-4</v>
      </c>
      <c r="T82" s="17">
        <f>IF('cha raw lpjml output'!S67&lt;0,0,'cha raw lpjml output'!S67)</f>
        <v>8.93474E-4</v>
      </c>
      <c r="U82" s="17">
        <f>IF('cha raw lpjml output'!T67&lt;0,0,'cha raw lpjml output'!T67)</f>
        <v>4.8499699999999998E-4</v>
      </c>
      <c r="V82" s="17">
        <f>IF('cha raw lpjml output'!U67&lt;0,0,'cha raw lpjml output'!U67)</f>
        <v>4.9775000000000004E-4</v>
      </c>
      <c r="W82" s="17">
        <f>IF('cha raw lpjml output'!V67&lt;0,0,'cha raw lpjml output'!V67)</f>
        <v>1.2667900000000001E-3</v>
      </c>
      <c r="X82" s="17">
        <f>IF('cha raw lpjml output'!W67&lt;0,0,'cha raw lpjml output'!W67)</f>
        <v>3.8103399999999998E-4</v>
      </c>
      <c r="Y82" s="17">
        <f>IF('cha raw lpjml output'!X67&lt;0,0,'cha raw lpjml output'!X67)</f>
        <v>1.0465400000000001E-3</v>
      </c>
      <c r="Z82" s="17">
        <f>IF('cha raw lpjml output'!Y67&lt;0,0,'cha raw lpjml output'!Y67)</f>
        <v>1.2229200000000001E-2</v>
      </c>
      <c r="AA82" s="17">
        <f>IF('cha raw lpjml output'!Z67&lt;0,0,'cha raw lpjml output'!Z67)</f>
        <v>1.1230699999999999E-4</v>
      </c>
      <c r="AB82" s="17">
        <f>IF('cha raw lpjml output'!AA67&lt;0,0,'cha raw lpjml output'!AA67)</f>
        <v>8.8877100000000001E-4</v>
      </c>
      <c r="AC82" s="17">
        <f>IF('cha raw lpjml output'!AB67&lt;0,0,'cha raw lpjml output'!AB67)</f>
        <v>1.0036000000000001E-3</v>
      </c>
      <c r="AD82" s="17">
        <f>IF('cha raw lpjml output'!AC67&lt;0,0,'cha raw lpjml output'!AC67)</f>
        <v>1.8306799999999999E-3</v>
      </c>
      <c r="AE82" s="17">
        <f>IF('cha raw lpjml output'!AD67&lt;0,0,'cha raw lpjml output'!AD67)</f>
        <v>1.9597099999999999E-3</v>
      </c>
      <c r="AF82" s="17">
        <f>IF('cha raw lpjml output'!AE67&lt;0,0,'cha raw lpjml output'!AE67)</f>
        <v>8.5252799999999997E-4</v>
      </c>
      <c r="AG82" s="17">
        <f>IF('cha raw lpjml output'!AF67&lt;0,0,'cha raw lpjml output'!AF67)</f>
        <v>1.13082E-3</v>
      </c>
      <c r="AH82" s="17">
        <f>IF('cha raw lpjml output'!AG67&lt;0,0,'cha raw lpjml output'!AG67)</f>
        <v>1.7070399999999999E-3</v>
      </c>
      <c r="AI82" s="17">
        <f>IF('cha raw lpjml output'!AH67&lt;0,0,'cha raw lpjml output'!AH67)</f>
        <v>1.3320199999999999E-3</v>
      </c>
      <c r="AJ82" s="17">
        <f>IF('cha raw lpjml output'!AI67&lt;0,0,'cha raw lpjml output'!AI67)</f>
        <v>1.5101100000000001E-3</v>
      </c>
      <c r="AK82" s="17">
        <f>IF('cha raw lpjml output'!AJ67&lt;0,0,'cha raw lpjml output'!AJ67)</f>
        <v>1.9447399999999999E-3</v>
      </c>
      <c r="AL82" s="17">
        <f>IF('cha raw lpjml output'!AK67&lt;0,0,'cha raw lpjml output'!AK67)</f>
        <v>6.1881799999999997E-3</v>
      </c>
      <c r="AM82" s="17">
        <f>IF('cha raw lpjml output'!AL67&lt;0,0,'cha raw lpjml output'!AL67)</f>
        <v>8.2998499999999999E-4</v>
      </c>
      <c r="AN82" s="17">
        <f>IF('cha raw lpjml output'!AM67&lt;0,0,'cha raw lpjml output'!AM67)</f>
        <v>2.2618899999999999E-3</v>
      </c>
      <c r="AO82" s="17">
        <f>IF('cha raw lpjml output'!AN67&lt;0,0,'cha raw lpjml output'!AN67)</f>
        <v>2.2426099999999999E-3</v>
      </c>
      <c r="AP82" s="17">
        <f>IF('cha raw lpjml output'!AO67&lt;0,0,'cha raw lpjml output'!AO67)</f>
        <v>9.5095900000000003E-4</v>
      </c>
      <c r="AQ82" s="17"/>
    </row>
    <row r="83" spans="2:43" x14ac:dyDescent="0.35">
      <c r="B83" s="17">
        <f>IF('cha raw lpjml output'!A68&lt;0,0,'cha raw lpjml output'!A68)</f>
        <v>9.9494900000000002E-5</v>
      </c>
      <c r="C83" s="17">
        <f>IF('cha raw lpjml output'!B68&lt;0,0,'cha raw lpjml output'!B68)</f>
        <v>4.3331000000000001E-4</v>
      </c>
      <c r="D83" s="17">
        <f>IF('cha raw lpjml output'!C68&lt;0,0,'cha raw lpjml output'!C68)</f>
        <v>1.4237099999999999E-3</v>
      </c>
      <c r="E83" s="17">
        <f>IF('cha raw lpjml output'!D68&lt;0,0,'cha raw lpjml output'!D68)</f>
        <v>1.2924E-3</v>
      </c>
      <c r="F83" s="17">
        <f>IF('cha raw lpjml output'!E68&lt;0,0,'cha raw lpjml output'!E68)</f>
        <v>9.4785300000000002E-4</v>
      </c>
      <c r="G83" s="17">
        <f>IF('cha raw lpjml output'!F68&lt;0,0,'cha raw lpjml output'!F68)</f>
        <v>4.87436E-4</v>
      </c>
      <c r="H83" s="17">
        <f>IF('cha raw lpjml output'!G68&lt;0,0,'cha raw lpjml output'!G68)</f>
        <v>9.2272299999999997E-4</v>
      </c>
      <c r="I83" s="17">
        <f>IF('cha raw lpjml output'!H68&lt;0,0,'cha raw lpjml output'!H68)</f>
        <v>1.42786E-3</v>
      </c>
      <c r="J83" s="17">
        <f>IF('cha raw lpjml output'!I68&lt;0,0,'cha raw lpjml output'!I68)</f>
        <v>1.4869600000000001E-3</v>
      </c>
      <c r="K83" s="17">
        <f>IF('cha raw lpjml output'!J68&lt;0,0,'cha raw lpjml output'!J68)</f>
        <v>8.1328100000000001E-4</v>
      </c>
      <c r="L83" s="17">
        <f>IF('cha raw lpjml output'!K68&lt;0,0,'cha raw lpjml output'!K68)</f>
        <v>1.2183300000000001E-3</v>
      </c>
      <c r="M83" s="17">
        <f>IF('cha raw lpjml output'!L68&lt;0,0,'cha raw lpjml output'!L68)</f>
        <v>1.0552700000000001E-3</v>
      </c>
      <c r="N83" s="17">
        <f>IF('cha raw lpjml output'!M68&lt;0,0,'cha raw lpjml output'!M68)</f>
        <v>7.2591500000000005E-4</v>
      </c>
      <c r="O83" s="17">
        <f>IF('cha raw lpjml output'!N68&lt;0,0,'cha raw lpjml output'!N68)</f>
        <v>3.8969200000000002E-4</v>
      </c>
      <c r="P83" s="17">
        <f>IF('cha raw lpjml output'!O68&lt;0,0,'cha raw lpjml output'!O68)</f>
        <v>3.8969200000000002E-4</v>
      </c>
      <c r="Q83" s="17">
        <f>IF('cha raw lpjml output'!P68&lt;0,0,'cha raw lpjml output'!P68)</f>
        <v>9.77716E-4</v>
      </c>
      <c r="R83" s="17">
        <f>IF('cha raw lpjml output'!Q68&lt;0,0,'cha raw lpjml output'!Q68)</f>
        <v>6.3781799999999996E-4</v>
      </c>
      <c r="S83" s="17">
        <f>IF('cha raw lpjml output'!R68&lt;0,0,'cha raw lpjml output'!R68)</f>
        <v>6.6968400000000003E-4</v>
      </c>
      <c r="T83" s="17">
        <f>IF('cha raw lpjml output'!S68&lt;0,0,'cha raw lpjml output'!S68)</f>
        <v>8.9495000000000004E-4</v>
      </c>
      <c r="U83" s="17">
        <f>IF('cha raw lpjml output'!T68&lt;0,0,'cha raw lpjml output'!T68)</f>
        <v>5.1814000000000005E-4</v>
      </c>
      <c r="V83" s="17">
        <f>IF('cha raw lpjml output'!U68&lt;0,0,'cha raw lpjml output'!U68)</f>
        <v>5.0166000000000002E-4</v>
      </c>
      <c r="W83" s="17">
        <f>IF('cha raw lpjml output'!V68&lt;0,0,'cha raw lpjml output'!V68)</f>
        <v>1.2711000000000001E-3</v>
      </c>
      <c r="X83" s="17">
        <f>IF('cha raw lpjml output'!W68&lt;0,0,'cha raw lpjml output'!W68)</f>
        <v>3.89315E-4</v>
      </c>
      <c r="Y83" s="17">
        <f>IF('cha raw lpjml output'!X68&lt;0,0,'cha raw lpjml output'!X68)</f>
        <v>1.0503800000000001E-3</v>
      </c>
      <c r="Z83" s="17">
        <f>IF('cha raw lpjml output'!Y68&lt;0,0,'cha raw lpjml output'!Y68)</f>
        <v>1.6852099999999998E-2</v>
      </c>
      <c r="AA83" s="17">
        <f>IF('cha raw lpjml output'!Z68&lt;0,0,'cha raw lpjml output'!Z68)</f>
        <v>1.1717099999999999E-4</v>
      </c>
      <c r="AB83" s="17">
        <f>IF('cha raw lpjml output'!AA68&lt;0,0,'cha raw lpjml output'!AA68)</f>
        <v>9.1924800000000001E-4</v>
      </c>
      <c r="AC83" s="17">
        <f>IF('cha raw lpjml output'!AB68&lt;0,0,'cha raw lpjml output'!AB68)</f>
        <v>1.02327E-3</v>
      </c>
      <c r="AD83" s="17">
        <f>IF('cha raw lpjml output'!AC68&lt;0,0,'cha raw lpjml output'!AC68)</f>
        <v>1.8507599999999999E-3</v>
      </c>
      <c r="AE83" s="17">
        <f>IF('cha raw lpjml output'!AD68&lt;0,0,'cha raw lpjml output'!AD68)</f>
        <v>1.9695799999999999E-3</v>
      </c>
      <c r="AF83" s="17">
        <f>IF('cha raw lpjml output'!AE68&lt;0,0,'cha raw lpjml output'!AE68)</f>
        <v>8.6584400000000005E-4</v>
      </c>
      <c r="AG83" s="17">
        <f>IF('cha raw lpjml output'!AF68&lt;0,0,'cha raw lpjml output'!AF68)</f>
        <v>1.1498000000000001E-3</v>
      </c>
      <c r="AH83" s="17">
        <f>IF('cha raw lpjml output'!AG68&lt;0,0,'cha raw lpjml output'!AG68)</f>
        <v>1.7271999999999999E-3</v>
      </c>
      <c r="AI83" s="17">
        <f>IF('cha raw lpjml output'!AH68&lt;0,0,'cha raw lpjml output'!AH68)</f>
        <v>1.45335E-3</v>
      </c>
      <c r="AJ83" s="17">
        <f>IF('cha raw lpjml output'!AI68&lt;0,0,'cha raw lpjml output'!AI68)</f>
        <v>1.5400699999999999E-3</v>
      </c>
      <c r="AK83" s="17">
        <f>IF('cha raw lpjml output'!AJ68&lt;0,0,'cha raw lpjml output'!AJ68)</f>
        <v>1.9491199999999999E-3</v>
      </c>
      <c r="AL83" s="17">
        <f>IF('cha raw lpjml output'!AK68&lt;0,0,'cha raw lpjml output'!AK68)</f>
        <v>6.3742099999999999E-3</v>
      </c>
      <c r="AM83" s="17">
        <f>IF('cha raw lpjml output'!AL68&lt;0,0,'cha raw lpjml output'!AL68)</f>
        <v>8.3151199999999996E-4</v>
      </c>
      <c r="AN83" s="17">
        <f>IF('cha raw lpjml output'!AM68&lt;0,0,'cha raw lpjml output'!AM68)</f>
        <v>2.5773100000000002E-3</v>
      </c>
      <c r="AO83" s="17">
        <f>IF('cha raw lpjml output'!AN68&lt;0,0,'cha raw lpjml output'!AN68)</f>
        <v>2.3363699999999999E-3</v>
      </c>
      <c r="AP83" s="17">
        <f>IF('cha raw lpjml output'!AO68&lt;0,0,'cha raw lpjml output'!AO68)</f>
        <v>9.8696700000000005E-4</v>
      </c>
      <c r="AQ83" s="17"/>
    </row>
    <row r="84" spans="2:43" x14ac:dyDescent="0.35">
      <c r="B84" s="17">
        <f>IF('cha raw lpjml output'!A69&lt;0,0,'cha raw lpjml output'!A69)</f>
        <v>1.05046E-4</v>
      </c>
      <c r="C84" s="17">
        <f>IF('cha raw lpjml output'!B69&lt;0,0,'cha raw lpjml output'!B69)</f>
        <v>4.7101700000000001E-4</v>
      </c>
      <c r="D84" s="17">
        <f>IF('cha raw lpjml output'!C69&lt;0,0,'cha raw lpjml output'!C69)</f>
        <v>1.4621300000000001E-3</v>
      </c>
      <c r="E84" s="17">
        <f>IF('cha raw lpjml output'!D69&lt;0,0,'cha raw lpjml output'!D69)</f>
        <v>1.29923E-3</v>
      </c>
      <c r="F84" s="17">
        <f>IF('cha raw lpjml output'!E69&lt;0,0,'cha raw lpjml output'!E69)</f>
        <v>9.5291899999999999E-4</v>
      </c>
      <c r="G84" s="17">
        <f>IF('cha raw lpjml output'!F69&lt;0,0,'cha raw lpjml output'!F69)</f>
        <v>4.9665500000000003E-4</v>
      </c>
      <c r="H84" s="17">
        <f>IF('cha raw lpjml output'!G69&lt;0,0,'cha raw lpjml output'!G69)</f>
        <v>9.2649400000000004E-4</v>
      </c>
      <c r="I84" s="17">
        <f>IF('cha raw lpjml output'!H69&lt;0,0,'cha raw lpjml output'!H69)</f>
        <v>1.43056E-3</v>
      </c>
      <c r="J84" s="17">
        <f>IF('cha raw lpjml output'!I69&lt;0,0,'cha raw lpjml output'!I69)</f>
        <v>1.4913299999999999E-3</v>
      </c>
      <c r="K84" s="17">
        <f>IF('cha raw lpjml output'!J69&lt;0,0,'cha raw lpjml output'!J69)</f>
        <v>8.3282400000000002E-4</v>
      </c>
      <c r="L84" s="17">
        <f>IF('cha raw lpjml output'!K69&lt;0,0,'cha raw lpjml output'!K69)</f>
        <v>1.21923E-3</v>
      </c>
      <c r="M84" s="17">
        <f>IF('cha raw lpjml output'!L69&lt;0,0,'cha raw lpjml output'!L69)</f>
        <v>1.0661500000000001E-3</v>
      </c>
      <c r="N84" s="17">
        <f>IF('cha raw lpjml output'!M69&lt;0,0,'cha raw lpjml output'!M69)</f>
        <v>7.2928399999999997E-4</v>
      </c>
      <c r="O84" s="17">
        <f>IF('cha raw lpjml output'!N69&lt;0,0,'cha raw lpjml output'!N69)</f>
        <v>4.0190499999999998E-4</v>
      </c>
      <c r="P84" s="17">
        <f>IF('cha raw lpjml output'!O69&lt;0,0,'cha raw lpjml output'!O69)</f>
        <v>4.0190499999999998E-4</v>
      </c>
      <c r="Q84" s="17">
        <f>IF('cha raw lpjml output'!P69&lt;0,0,'cha raw lpjml output'!P69)</f>
        <v>1.04622E-3</v>
      </c>
      <c r="R84" s="17">
        <f>IF('cha raw lpjml output'!Q69&lt;0,0,'cha raw lpjml output'!Q69)</f>
        <v>6.5912499999999999E-4</v>
      </c>
      <c r="S84" s="17">
        <f>IF('cha raw lpjml output'!R69&lt;0,0,'cha raw lpjml output'!R69)</f>
        <v>7.4082499999999997E-4</v>
      </c>
      <c r="T84" s="17">
        <f>IF('cha raw lpjml output'!S69&lt;0,0,'cha raw lpjml output'!S69)</f>
        <v>9.2339500000000003E-4</v>
      </c>
      <c r="U84" s="17">
        <f>IF('cha raw lpjml output'!T69&lt;0,0,'cha raw lpjml output'!T69)</f>
        <v>5.5380900000000005E-4</v>
      </c>
      <c r="V84" s="17">
        <f>IF('cha raw lpjml output'!U69&lt;0,0,'cha raw lpjml output'!U69)</f>
        <v>5.1981E-4</v>
      </c>
      <c r="W84" s="17">
        <f>IF('cha raw lpjml output'!V69&lt;0,0,'cha raw lpjml output'!V69)</f>
        <v>1.30266E-3</v>
      </c>
      <c r="X84" s="17">
        <f>IF('cha raw lpjml output'!W69&lt;0,0,'cha raw lpjml output'!W69)</f>
        <v>4.0136600000000001E-4</v>
      </c>
      <c r="Y84" s="17">
        <f>IF('cha raw lpjml output'!X69&lt;0,0,'cha raw lpjml output'!X69)</f>
        <v>1.0529000000000001E-3</v>
      </c>
      <c r="Z84" s="17">
        <f>IF('cha raw lpjml output'!Y69&lt;0,0,'cha raw lpjml output'!Y69)</f>
        <v>1.92932E-2</v>
      </c>
      <c r="AA84" s="17">
        <f>IF('cha raw lpjml output'!Z69&lt;0,0,'cha raw lpjml output'!Z69)</f>
        <v>1.20201E-4</v>
      </c>
      <c r="AB84" s="17">
        <f>IF('cha raw lpjml output'!AA69&lt;0,0,'cha raw lpjml output'!AA69)</f>
        <v>9.4411300000000001E-4</v>
      </c>
      <c r="AC84" s="17">
        <f>IF('cha raw lpjml output'!AB69&lt;0,0,'cha raw lpjml output'!AB69)</f>
        <v>1.03707E-3</v>
      </c>
      <c r="AD84" s="17">
        <f>IF('cha raw lpjml output'!AC69&lt;0,0,'cha raw lpjml output'!AC69)</f>
        <v>1.8927600000000001E-3</v>
      </c>
      <c r="AE84" s="17">
        <f>IF('cha raw lpjml output'!AD69&lt;0,0,'cha raw lpjml output'!AD69)</f>
        <v>2.2783E-3</v>
      </c>
      <c r="AF84" s="17">
        <f>IF('cha raw lpjml output'!AE69&lt;0,0,'cha raw lpjml output'!AE69)</f>
        <v>8.7783900000000005E-4</v>
      </c>
      <c r="AG84" s="17">
        <f>IF('cha raw lpjml output'!AF69&lt;0,0,'cha raw lpjml output'!AF69)</f>
        <v>1.1542799999999999E-3</v>
      </c>
      <c r="AH84" s="17">
        <f>IF('cha raw lpjml output'!AG69&lt;0,0,'cha raw lpjml output'!AG69)</f>
        <v>1.75581E-3</v>
      </c>
      <c r="AI84" s="17">
        <f>IF('cha raw lpjml output'!AH69&lt;0,0,'cha raw lpjml output'!AH69)</f>
        <v>1.5887799999999999E-3</v>
      </c>
      <c r="AJ84" s="17">
        <f>IF('cha raw lpjml output'!AI69&lt;0,0,'cha raw lpjml output'!AI69)</f>
        <v>1.57756E-3</v>
      </c>
      <c r="AK84" s="17">
        <f>IF('cha raw lpjml output'!AJ69&lt;0,0,'cha raw lpjml output'!AJ69)</f>
        <v>1.9746E-3</v>
      </c>
      <c r="AL84" s="17">
        <f>IF('cha raw lpjml output'!AK69&lt;0,0,'cha raw lpjml output'!AK69)</f>
        <v>7.3586299999999997E-3</v>
      </c>
      <c r="AM84" s="17">
        <f>IF('cha raw lpjml output'!AL69&lt;0,0,'cha raw lpjml output'!AL69)</f>
        <v>8.4852300000000001E-4</v>
      </c>
      <c r="AN84" s="17">
        <f>IF('cha raw lpjml output'!AM69&lt;0,0,'cha raw lpjml output'!AM69)</f>
        <v>2.7851199999999999E-3</v>
      </c>
      <c r="AO84" s="17">
        <f>IF('cha raw lpjml output'!AN69&lt;0,0,'cha raw lpjml output'!AN69)</f>
        <v>2.6113500000000001E-3</v>
      </c>
      <c r="AP84" s="17">
        <f>IF('cha raw lpjml output'!AO69&lt;0,0,'cha raw lpjml output'!AO69)</f>
        <v>1.01658E-3</v>
      </c>
      <c r="AQ84" s="17"/>
    </row>
    <row r="85" spans="2:43" x14ac:dyDescent="0.35">
      <c r="B85" s="17">
        <f>IF('cha raw lpjml output'!A70&lt;0,0,'cha raw lpjml output'!A70)</f>
        <v>1.40428E-4</v>
      </c>
      <c r="C85" s="17">
        <f>IF('cha raw lpjml output'!B70&lt;0,0,'cha raw lpjml output'!B70)</f>
        <v>4.7726499999999999E-4</v>
      </c>
      <c r="D85" s="17">
        <f>IF('cha raw lpjml output'!C70&lt;0,0,'cha raw lpjml output'!C70)</f>
        <v>1.4784900000000001E-3</v>
      </c>
      <c r="E85" s="17">
        <f>IF('cha raw lpjml output'!D70&lt;0,0,'cha raw lpjml output'!D70)</f>
        <v>1.3177499999999999E-3</v>
      </c>
      <c r="F85" s="17">
        <f>IF('cha raw lpjml output'!E70&lt;0,0,'cha raw lpjml output'!E70)</f>
        <v>1.0087200000000001E-3</v>
      </c>
      <c r="G85" s="17">
        <f>IF('cha raw lpjml output'!F70&lt;0,0,'cha raw lpjml output'!F70)</f>
        <v>5.31881E-4</v>
      </c>
      <c r="H85" s="17">
        <f>IF('cha raw lpjml output'!G70&lt;0,0,'cha raw lpjml output'!G70)</f>
        <v>9.3044799999999995E-4</v>
      </c>
      <c r="I85" s="17">
        <f>IF('cha raw lpjml output'!H70&lt;0,0,'cha raw lpjml output'!H70)</f>
        <v>1.4349499999999999E-3</v>
      </c>
      <c r="J85" s="17">
        <f>IF('cha raw lpjml output'!I70&lt;0,0,'cha raw lpjml output'!I70)</f>
        <v>1.49759E-3</v>
      </c>
      <c r="K85" s="17">
        <f>IF('cha raw lpjml output'!J70&lt;0,0,'cha raw lpjml output'!J70)</f>
        <v>8.8402299999999995E-4</v>
      </c>
      <c r="L85" s="17">
        <f>IF('cha raw lpjml output'!K70&lt;0,0,'cha raw lpjml output'!K70)</f>
        <v>1.22967E-3</v>
      </c>
      <c r="M85" s="17">
        <f>IF('cha raw lpjml output'!L70&lt;0,0,'cha raw lpjml output'!L70)</f>
        <v>1.06915E-3</v>
      </c>
      <c r="N85" s="17">
        <f>IF('cha raw lpjml output'!M70&lt;0,0,'cha raw lpjml output'!M70)</f>
        <v>7.3826999999999996E-4</v>
      </c>
      <c r="O85" s="17">
        <f>IF('cha raw lpjml output'!N70&lt;0,0,'cha raw lpjml output'!N70)</f>
        <v>4.1858800000000001E-4</v>
      </c>
      <c r="P85" s="17">
        <f>IF('cha raw lpjml output'!O70&lt;0,0,'cha raw lpjml output'!O70)</f>
        <v>4.1858800000000001E-4</v>
      </c>
      <c r="Q85" s="17">
        <f>IF('cha raw lpjml output'!P70&lt;0,0,'cha raw lpjml output'!P70)</f>
        <v>1.0531200000000001E-3</v>
      </c>
      <c r="R85" s="17">
        <f>IF('cha raw lpjml output'!Q70&lt;0,0,'cha raw lpjml output'!Q70)</f>
        <v>6.8853700000000002E-4</v>
      </c>
      <c r="S85" s="17">
        <f>IF('cha raw lpjml output'!R70&lt;0,0,'cha raw lpjml output'!R70)</f>
        <v>7.4441700000000004E-4</v>
      </c>
      <c r="T85" s="17">
        <f>IF('cha raw lpjml output'!S70&lt;0,0,'cha raw lpjml output'!S70)</f>
        <v>9.2364400000000005E-4</v>
      </c>
      <c r="U85" s="17">
        <f>IF('cha raw lpjml output'!T70&lt;0,0,'cha raw lpjml output'!T70)</f>
        <v>5.5402000000000001E-4</v>
      </c>
      <c r="V85" s="17">
        <f>IF('cha raw lpjml output'!U70&lt;0,0,'cha raw lpjml output'!U70)</f>
        <v>6.3617100000000005E-4</v>
      </c>
      <c r="W85" s="17">
        <f>IF('cha raw lpjml output'!V70&lt;0,0,'cha raw lpjml output'!V70)</f>
        <v>1.3085799999999999E-3</v>
      </c>
      <c r="X85" s="17">
        <f>IF('cha raw lpjml output'!W70&lt;0,0,'cha raw lpjml output'!W70)</f>
        <v>4.05759E-4</v>
      </c>
      <c r="Y85" s="17">
        <f>IF('cha raw lpjml output'!X70&lt;0,0,'cha raw lpjml output'!X70)</f>
        <v>1.0551899999999999E-3</v>
      </c>
      <c r="Z85" s="17">
        <f>IF('cha raw lpjml output'!Y70&lt;0,0,'cha raw lpjml output'!Y70)</f>
        <v>2.46707E-2</v>
      </c>
      <c r="AA85" s="17">
        <f>IF('cha raw lpjml output'!Z70&lt;0,0,'cha raw lpjml output'!Z70)</f>
        <v>1.3128799999999999E-4</v>
      </c>
      <c r="AB85" s="17">
        <f>IF('cha raw lpjml output'!AA70&lt;0,0,'cha raw lpjml output'!AA70)</f>
        <v>9.7097500000000001E-4</v>
      </c>
      <c r="AC85" s="17">
        <f>IF('cha raw lpjml output'!AB70&lt;0,0,'cha raw lpjml output'!AB70)</f>
        <v>1.04032E-3</v>
      </c>
      <c r="AD85" s="17">
        <f>IF('cha raw lpjml output'!AC70&lt;0,0,'cha raw lpjml output'!AC70)</f>
        <v>1.90292E-3</v>
      </c>
      <c r="AE85" s="17">
        <f>IF('cha raw lpjml output'!AD70&lt;0,0,'cha raw lpjml output'!AD70)</f>
        <v>2.4362099999999999E-3</v>
      </c>
      <c r="AF85" s="17">
        <f>IF('cha raw lpjml output'!AE70&lt;0,0,'cha raw lpjml output'!AE70)</f>
        <v>1.0396299999999999E-3</v>
      </c>
      <c r="AG85" s="17">
        <f>IF('cha raw lpjml output'!AF70&lt;0,0,'cha raw lpjml output'!AF70)</f>
        <v>1.17022E-3</v>
      </c>
      <c r="AH85" s="17">
        <f>IF('cha raw lpjml output'!AG70&lt;0,0,'cha raw lpjml output'!AG70)</f>
        <v>1.7612699999999999E-3</v>
      </c>
      <c r="AI85" s="17">
        <f>IF('cha raw lpjml output'!AH70&lt;0,0,'cha raw lpjml output'!AH70)</f>
        <v>1.68432E-3</v>
      </c>
      <c r="AJ85" s="17">
        <f>IF('cha raw lpjml output'!AI70&lt;0,0,'cha raw lpjml output'!AI70)</f>
        <v>1.632E-3</v>
      </c>
      <c r="AK85" s="17">
        <f>IF('cha raw lpjml output'!AJ70&lt;0,0,'cha raw lpjml output'!AJ70)</f>
        <v>1.9800899999999999E-3</v>
      </c>
      <c r="AL85" s="17">
        <f>IF('cha raw lpjml output'!AK70&lt;0,0,'cha raw lpjml output'!AK70)</f>
        <v>1.0194099999999999E-2</v>
      </c>
      <c r="AM85" s="17">
        <f>IF('cha raw lpjml output'!AL70&lt;0,0,'cha raw lpjml output'!AL70)</f>
        <v>8.7877300000000001E-4</v>
      </c>
      <c r="AN85" s="17">
        <f>IF('cha raw lpjml output'!AM70&lt;0,0,'cha raw lpjml output'!AM70)</f>
        <v>3.0734600000000001E-3</v>
      </c>
      <c r="AO85" s="17">
        <f>IF('cha raw lpjml output'!AN70&lt;0,0,'cha raw lpjml output'!AN70)</f>
        <v>2.6415599999999998E-3</v>
      </c>
      <c r="AP85" s="17">
        <f>IF('cha raw lpjml output'!AO70&lt;0,0,'cha raw lpjml output'!AO70)</f>
        <v>1.15891E-3</v>
      </c>
      <c r="AQ85" s="17"/>
    </row>
    <row r="86" spans="2:43" x14ac:dyDescent="0.35">
      <c r="B86" s="17">
        <f>IF('cha raw lpjml output'!A71&lt;0,0,'cha raw lpjml output'!A71)</f>
        <v>1.50381E-4</v>
      </c>
      <c r="C86" s="17">
        <f>IF('cha raw lpjml output'!B71&lt;0,0,'cha raw lpjml output'!B71)</f>
        <v>5.22544E-4</v>
      </c>
      <c r="D86" s="17">
        <f>IF('cha raw lpjml output'!C71&lt;0,0,'cha raw lpjml output'!C71)</f>
        <v>1.50599E-3</v>
      </c>
      <c r="E86" s="17">
        <f>IF('cha raw lpjml output'!D71&lt;0,0,'cha raw lpjml output'!D71)</f>
        <v>1.3297599999999999E-3</v>
      </c>
      <c r="F86" s="17">
        <f>IF('cha raw lpjml output'!E71&lt;0,0,'cha raw lpjml output'!E71)</f>
        <v>1.0090500000000001E-3</v>
      </c>
      <c r="G86" s="17">
        <f>IF('cha raw lpjml output'!F71&lt;0,0,'cha raw lpjml output'!F71)</f>
        <v>5.4978600000000002E-4</v>
      </c>
      <c r="H86" s="17">
        <f>IF('cha raw lpjml output'!G71&lt;0,0,'cha raw lpjml output'!G71)</f>
        <v>9.3147100000000001E-4</v>
      </c>
      <c r="I86" s="17">
        <f>IF('cha raw lpjml output'!H71&lt;0,0,'cha raw lpjml output'!H71)</f>
        <v>1.43851E-3</v>
      </c>
      <c r="J86" s="17">
        <f>IF('cha raw lpjml output'!I71&lt;0,0,'cha raw lpjml output'!I71)</f>
        <v>1.5272E-3</v>
      </c>
      <c r="K86" s="17">
        <f>IF('cha raw lpjml output'!J71&lt;0,0,'cha raw lpjml output'!J71)</f>
        <v>9.03107E-4</v>
      </c>
      <c r="L86" s="17">
        <f>IF('cha raw lpjml output'!K71&lt;0,0,'cha raw lpjml output'!K71)</f>
        <v>1.23347E-3</v>
      </c>
      <c r="M86" s="17">
        <f>IF('cha raw lpjml output'!L71&lt;0,0,'cha raw lpjml output'!L71)</f>
        <v>1.07573E-3</v>
      </c>
      <c r="N86" s="17">
        <f>IF('cha raw lpjml output'!M71&lt;0,0,'cha raw lpjml output'!M71)</f>
        <v>7.4902400000000004E-4</v>
      </c>
      <c r="O86" s="17">
        <f>IF('cha raw lpjml output'!N71&lt;0,0,'cha raw lpjml output'!N71)</f>
        <v>4.29567E-4</v>
      </c>
      <c r="P86" s="17">
        <f>IF('cha raw lpjml output'!O71&lt;0,0,'cha raw lpjml output'!O71)</f>
        <v>4.29567E-4</v>
      </c>
      <c r="Q86" s="17">
        <f>IF('cha raw lpjml output'!P71&lt;0,0,'cha raw lpjml output'!P71)</f>
        <v>1.05893E-3</v>
      </c>
      <c r="R86" s="17">
        <f>IF('cha raw lpjml output'!Q71&lt;0,0,'cha raw lpjml output'!Q71)</f>
        <v>6.9824600000000002E-4</v>
      </c>
      <c r="S86" s="17">
        <f>IF('cha raw lpjml output'!R71&lt;0,0,'cha raw lpjml output'!R71)</f>
        <v>8.09066E-4</v>
      </c>
      <c r="T86" s="17">
        <f>IF('cha raw lpjml output'!S71&lt;0,0,'cha raw lpjml output'!S71)</f>
        <v>9.2544199999999995E-4</v>
      </c>
      <c r="U86" s="17">
        <f>IF('cha raw lpjml output'!T71&lt;0,0,'cha raw lpjml output'!T71)</f>
        <v>5.69354E-4</v>
      </c>
      <c r="V86" s="17">
        <f>IF('cha raw lpjml output'!U71&lt;0,0,'cha raw lpjml output'!U71)</f>
        <v>6.4754000000000005E-4</v>
      </c>
      <c r="W86" s="17">
        <f>IF('cha raw lpjml output'!V71&lt;0,0,'cha raw lpjml output'!V71)</f>
        <v>1.3116E-3</v>
      </c>
      <c r="X86" s="17">
        <f>IF('cha raw lpjml output'!W71&lt;0,0,'cha raw lpjml output'!W71)</f>
        <v>4.2825300000000002E-4</v>
      </c>
      <c r="Y86" s="17">
        <f>IF('cha raw lpjml output'!X71&lt;0,0,'cha raw lpjml output'!X71)</f>
        <v>1.06029E-3</v>
      </c>
      <c r="Z86" s="17">
        <f>IF('cha raw lpjml output'!Y71&lt;0,0,'cha raw lpjml output'!Y71)</f>
        <v>2.66278E-2</v>
      </c>
      <c r="AA86" s="17">
        <f>IF('cha raw lpjml output'!Z71&lt;0,0,'cha raw lpjml output'!Z71)</f>
        <v>1.31743E-4</v>
      </c>
      <c r="AB86" s="17">
        <f>IF('cha raw lpjml output'!AA71&lt;0,0,'cha raw lpjml output'!AA71)</f>
        <v>9.9253699999999993E-4</v>
      </c>
      <c r="AC86" s="17">
        <f>IF('cha raw lpjml output'!AB71&lt;0,0,'cha raw lpjml output'!AB71)</f>
        <v>1.0870000000000001E-3</v>
      </c>
      <c r="AD86" s="17">
        <f>IF('cha raw lpjml output'!AC71&lt;0,0,'cha raw lpjml output'!AC71)</f>
        <v>1.9261899999999999E-3</v>
      </c>
      <c r="AE86" s="17">
        <f>IF('cha raw lpjml output'!AD71&lt;0,0,'cha raw lpjml output'!AD71)</f>
        <v>2.65519E-3</v>
      </c>
      <c r="AF86" s="17">
        <f>IF('cha raw lpjml output'!AE71&lt;0,0,'cha raw lpjml output'!AE71)</f>
        <v>1.0665099999999999E-3</v>
      </c>
      <c r="AG86" s="17">
        <f>IF('cha raw lpjml output'!AF71&lt;0,0,'cha raw lpjml output'!AF71)</f>
        <v>1.20819E-3</v>
      </c>
      <c r="AH86" s="17">
        <f>IF('cha raw lpjml output'!AG71&lt;0,0,'cha raw lpjml output'!AG71)</f>
        <v>1.88912E-3</v>
      </c>
      <c r="AI86" s="17">
        <f>IF('cha raw lpjml output'!AH71&lt;0,0,'cha raw lpjml output'!AH71)</f>
        <v>1.70054E-3</v>
      </c>
      <c r="AJ86" s="17">
        <f>IF('cha raw lpjml output'!AI71&lt;0,0,'cha raw lpjml output'!AI71)</f>
        <v>1.64763E-3</v>
      </c>
      <c r="AK86" s="17">
        <f>IF('cha raw lpjml output'!AJ71&lt;0,0,'cha raw lpjml output'!AJ71)</f>
        <v>2.01016E-3</v>
      </c>
      <c r="AL86" s="17">
        <f>IF('cha raw lpjml output'!AK71&lt;0,0,'cha raw lpjml output'!AK71)</f>
        <v>1.4661E-2</v>
      </c>
      <c r="AM86" s="17">
        <f>IF('cha raw lpjml output'!AL71&lt;0,0,'cha raw lpjml output'!AL71)</f>
        <v>8.7894299999999998E-4</v>
      </c>
      <c r="AN86" s="17">
        <f>IF('cha raw lpjml output'!AM71&lt;0,0,'cha raw lpjml output'!AM71)</f>
        <v>3.14116E-3</v>
      </c>
      <c r="AO86" s="17">
        <f>IF('cha raw lpjml output'!AN71&lt;0,0,'cha raw lpjml output'!AN71)</f>
        <v>2.68659E-3</v>
      </c>
      <c r="AP86" s="17">
        <f>IF('cha raw lpjml output'!AO71&lt;0,0,'cha raw lpjml output'!AO71)</f>
        <v>1.1604E-3</v>
      </c>
      <c r="AQ86" s="17"/>
    </row>
    <row r="87" spans="2:43" x14ac:dyDescent="0.35">
      <c r="B87" s="17">
        <f>IF('cha raw lpjml output'!A72&lt;0,0,'cha raw lpjml output'!A72)</f>
        <v>1.5147700000000001E-4</v>
      </c>
      <c r="C87" s="17">
        <f>IF('cha raw lpjml output'!B72&lt;0,0,'cha raw lpjml output'!B72)</f>
        <v>5.9238499999999996E-4</v>
      </c>
      <c r="D87" s="17">
        <f>IF('cha raw lpjml output'!C72&lt;0,0,'cha raw lpjml output'!C72)</f>
        <v>1.50826E-3</v>
      </c>
      <c r="E87" s="17">
        <f>IF('cha raw lpjml output'!D72&lt;0,0,'cha raw lpjml output'!D72)</f>
        <v>1.3412599999999999E-3</v>
      </c>
      <c r="F87" s="17">
        <f>IF('cha raw lpjml output'!E72&lt;0,0,'cha raw lpjml output'!E72)</f>
        <v>1.0120699999999999E-3</v>
      </c>
      <c r="G87" s="17">
        <f>IF('cha raw lpjml output'!F72&lt;0,0,'cha raw lpjml output'!F72)</f>
        <v>5.6980500000000005E-4</v>
      </c>
      <c r="H87" s="17">
        <f>IF('cha raw lpjml output'!G72&lt;0,0,'cha raw lpjml output'!G72)</f>
        <v>9.3521200000000004E-4</v>
      </c>
      <c r="I87" s="17">
        <f>IF('cha raw lpjml output'!H72&lt;0,0,'cha raw lpjml output'!H72)</f>
        <v>1.43873E-3</v>
      </c>
      <c r="J87" s="17">
        <f>IF('cha raw lpjml output'!I72&lt;0,0,'cha raw lpjml output'!I72)</f>
        <v>1.5428900000000001E-3</v>
      </c>
      <c r="K87" s="17">
        <f>IF('cha raw lpjml output'!J72&lt;0,0,'cha raw lpjml output'!J72)</f>
        <v>9.27449E-4</v>
      </c>
      <c r="L87" s="17">
        <f>IF('cha raw lpjml output'!K72&lt;0,0,'cha raw lpjml output'!K72)</f>
        <v>1.2376500000000001E-3</v>
      </c>
      <c r="M87" s="17">
        <f>IF('cha raw lpjml output'!L72&lt;0,0,'cha raw lpjml output'!L72)</f>
        <v>1.09135E-3</v>
      </c>
      <c r="N87" s="17">
        <f>IF('cha raw lpjml output'!M72&lt;0,0,'cha raw lpjml output'!M72)</f>
        <v>7.5686700000000004E-4</v>
      </c>
      <c r="O87" s="17">
        <f>IF('cha raw lpjml output'!N72&lt;0,0,'cha raw lpjml output'!N72)</f>
        <v>4.32924E-4</v>
      </c>
      <c r="P87" s="17">
        <f>IF('cha raw lpjml output'!O72&lt;0,0,'cha raw lpjml output'!O72)</f>
        <v>4.32924E-4</v>
      </c>
      <c r="Q87" s="17">
        <f>IF('cha raw lpjml output'!P72&lt;0,0,'cha raw lpjml output'!P72)</f>
        <v>1.1112400000000001E-3</v>
      </c>
      <c r="R87" s="17">
        <f>IF('cha raw lpjml output'!Q72&lt;0,0,'cha raw lpjml output'!Q72)</f>
        <v>6.9848200000000005E-4</v>
      </c>
      <c r="S87" s="17">
        <f>IF('cha raw lpjml output'!R72&lt;0,0,'cha raw lpjml output'!R72)</f>
        <v>8.1792799999999999E-4</v>
      </c>
      <c r="T87" s="17">
        <f>IF('cha raw lpjml output'!S72&lt;0,0,'cha raw lpjml output'!S72)</f>
        <v>9.2972300000000003E-4</v>
      </c>
      <c r="U87" s="17">
        <f>IF('cha raw lpjml output'!T72&lt;0,0,'cha raw lpjml output'!T72)</f>
        <v>5.9802900000000003E-4</v>
      </c>
      <c r="V87" s="17">
        <f>IF('cha raw lpjml output'!U72&lt;0,0,'cha raw lpjml output'!U72)</f>
        <v>6.7759999999999999E-4</v>
      </c>
      <c r="W87" s="17">
        <f>IF('cha raw lpjml output'!V72&lt;0,0,'cha raw lpjml output'!V72)</f>
        <v>1.3207E-3</v>
      </c>
      <c r="X87" s="17">
        <f>IF('cha raw lpjml output'!W72&lt;0,0,'cha raw lpjml output'!W72)</f>
        <v>4.3347600000000002E-4</v>
      </c>
      <c r="Y87" s="17">
        <f>IF('cha raw lpjml output'!X72&lt;0,0,'cha raw lpjml output'!X72)</f>
        <v>1.0634799999999999E-3</v>
      </c>
      <c r="Z87" s="17">
        <f>IF('cha raw lpjml output'!Y72&lt;0,0,'cha raw lpjml output'!Y72)</f>
        <v>2.8148099999999999E-2</v>
      </c>
      <c r="AA87" s="17">
        <f>IF('cha raw lpjml output'!Z72&lt;0,0,'cha raw lpjml output'!Z72)</f>
        <v>1.3414699999999999E-4</v>
      </c>
      <c r="AB87" s="17">
        <f>IF('cha raw lpjml output'!AA72&lt;0,0,'cha raw lpjml output'!AA72)</f>
        <v>1.1432599999999999E-3</v>
      </c>
      <c r="AC87" s="17">
        <f>IF('cha raw lpjml output'!AB72&lt;0,0,'cha raw lpjml output'!AB72)</f>
        <v>1.1699799999999999E-3</v>
      </c>
      <c r="AD87" s="17">
        <f>IF('cha raw lpjml output'!AC72&lt;0,0,'cha raw lpjml output'!AC72)</f>
        <v>1.9903899999999999E-3</v>
      </c>
      <c r="AE87" s="17">
        <f>IF('cha raw lpjml output'!AD72&lt;0,0,'cha raw lpjml output'!AD72)</f>
        <v>2.7876799999999998E-3</v>
      </c>
      <c r="AF87" s="17">
        <f>IF('cha raw lpjml output'!AE72&lt;0,0,'cha raw lpjml output'!AE72)</f>
        <v>1.0807099999999999E-3</v>
      </c>
      <c r="AG87" s="17">
        <f>IF('cha raw lpjml output'!AF72&lt;0,0,'cha raw lpjml output'!AF72)</f>
        <v>1.5153E-3</v>
      </c>
      <c r="AH87" s="17">
        <f>IF('cha raw lpjml output'!AG72&lt;0,0,'cha raw lpjml output'!AG72)</f>
        <v>1.9751399999999998E-3</v>
      </c>
      <c r="AI87" s="17">
        <f>IF('cha raw lpjml output'!AH72&lt;0,0,'cha raw lpjml output'!AH72)</f>
        <v>1.7042800000000001E-3</v>
      </c>
      <c r="AJ87" s="17">
        <f>IF('cha raw lpjml output'!AI72&lt;0,0,'cha raw lpjml output'!AI72)</f>
        <v>1.7453099999999999E-3</v>
      </c>
      <c r="AK87" s="17">
        <f>IF('cha raw lpjml output'!AJ72&lt;0,0,'cha raw lpjml output'!AJ72)</f>
        <v>2.0311700000000001E-3</v>
      </c>
      <c r="AL87" s="17">
        <f>IF('cha raw lpjml output'!AK72&lt;0,0,'cha raw lpjml output'!AK72)</f>
        <v>1.5736199999999999E-2</v>
      </c>
      <c r="AM87" s="17">
        <f>IF('cha raw lpjml output'!AL72&lt;0,0,'cha raw lpjml output'!AL72)</f>
        <v>8.86877E-4</v>
      </c>
      <c r="AN87" s="17">
        <f>IF('cha raw lpjml output'!AM72&lt;0,0,'cha raw lpjml output'!AM72)</f>
        <v>3.1419799999999999E-3</v>
      </c>
      <c r="AO87" s="17">
        <f>IF('cha raw lpjml output'!AN72&lt;0,0,'cha raw lpjml output'!AN72)</f>
        <v>2.7721099999999999E-3</v>
      </c>
      <c r="AP87" s="17">
        <f>IF('cha raw lpjml output'!AO72&lt;0,0,'cha raw lpjml output'!AO72)</f>
        <v>1.2054399999999999E-3</v>
      </c>
      <c r="AQ87" s="17"/>
    </row>
    <row r="88" spans="2:43" x14ac:dyDescent="0.35">
      <c r="B88" s="17">
        <f>IF('cha raw lpjml output'!A73&lt;0,0,'cha raw lpjml output'!A73)</f>
        <v>1.5212900000000001E-4</v>
      </c>
      <c r="C88" s="17">
        <f>IF('cha raw lpjml output'!B73&lt;0,0,'cha raw lpjml output'!B73)</f>
        <v>6.2570099999999999E-4</v>
      </c>
      <c r="D88" s="17">
        <f>IF('cha raw lpjml output'!C73&lt;0,0,'cha raw lpjml output'!C73)</f>
        <v>1.52439E-3</v>
      </c>
      <c r="E88" s="17">
        <f>IF('cha raw lpjml output'!D73&lt;0,0,'cha raw lpjml output'!D73)</f>
        <v>1.3460099999999999E-3</v>
      </c>
      <c r="F88" s="17">
        <f>IF('cha raw lpjml output'!E73&lt;0,0,'cha raw lpjml output'!E73)</f>
        <v>1.11903E-3</v>
      </c>
      <c r="G88" s="17">
        <f>IF('cha raw lpjml output'!F73&lt;0,0,'cha raw lpjml output'!F73)</f>
        <v>5.7399800000000004E-4</v>
      </c>
      <c r="H88" s="17">
        <f>IF('cha raw lpjml output'!G73&lt;0,0,'cha raw lpjml output'!G73)</f>
        <v>9.3769299999999997E-4</v>
      </c>
      <c r="I88" s="17">
        <f>IF('cha raw lpjml output'!H73&lt;0,0,'cha raw lpjml output'!H73)</f>
        <v>1.4406499999999999E-3</v>
      </c>
      <c r="J88" s="17">
        <f>IF('cha raw lpjml output'!I73&lt;0,0,'cha raw lpjml output'!I73)</f>
        <v>1.5515699999999999E-3</v>
      </c>
      <c r="K88" s="17">
        <f>IF('cha raw lpjml output'!J73&lt;0,0,'cha raw lpjml output'!J73)</f>
        <v>9.4204900000000003E-4</v>
      </c>
      <c r="L88" s="17">
        <f>IF('cha raw lpjml output'!K73&lt;0,0,'cha raw lpjml output'!K73)</f>
        <v>1.2447700000000001E-3</v>
      </c>
      <c r="M88" s="17">
        <f>IF('cha raw lpjml output'!L73&lt;0,0,'cha raw lpjml output'!L73)</f>
        <v>1.0928299999999999E-3</v>
      </c>
      <c r="N88" s="17">
        <f>IF('cha raw lpjml output'!M73&lt;0,0,'cha raw lpjml output'!M73)</f>
        <v>7.65148E-4</v>
      </c>
      <c r="O88" s="17">
        <f>IF('cha raw lpjml output'!N73&lt;0,0,'cha raw lpjml output'!N73)</f>
        <v>4.3553100000000001E-4</v>
      </c>
      <c r="P88" s="17">
        <f>IF('cha raw lpjml output'!O73&lt;0,0,'cha raw lpjml output'!O73)</f>
        <v>4.3553100000000001E-4</v>
      </c>
      <c r="Q88" s="17">
        <f>IF('cha raw lpjml output'!P73&lt;0,0,'cha raw lpjml output'!P73)</f>
        <v>1.1188400000000001E-3</v>
      </c>
      <c r="R88" s="17">
        <f>IF('cha raw lpjml output'!Q73&lt;0,0,'cha raw lpjml output'!Q73)</f>
        <v>7.12622E-4</v>
      </c>
      <c r="S88" s="17">
        <f>IF('cha raw lpjml output'!R73&lt;0,0,'cha raw lpjml output'!R73)</f>
        <v>8.2350499999999998E-4</v>
      </c>
      <c r="T88" s="17">
        <f>IF('cha raw lpjml output'!S73&lt;0,0,'cha raw lpjml output'!S73)</f>
        <v>9.3617600000000004E-4</v>
      </c>
      <c r="U88" s="17">
        <f>IF('cha raw lpjml output'!T73&lt;0,0,'cha raw lpjml output'!T73)</f>
        <v>6.2671700000000005E-4</v>
      </c>
      <c r="V88" s="17">
        <f>IF('cha raw lpjml output'!U73&lt;0,0,'cha raw lpjml output'!U73)</f>
        <v>6.7878299999999997E-4</v>
      </c>
      <c r="W88" s="17">
        <f>IF('cha raw lpjml output'!V73&lt;0,0,'cha raw lpjml output'!V73)</f>
        <v>1.3228700000000001E-3</v>
      </c>
      <c r="X88" s="17">
        <f>IF('cha raw lpjml output'!W73&lt;0,0,'cha raw lpjml output'!W73)</f>
        <v>4.3507499999999999E-4</v>
      </c>
      <c r="Y88" s="17">
        <f>IF('cha raw lpjml output'!X73&lt;0,0,'cha raw lpjml output'!X73)</f>
        <v>1.06729E-3</v>
      </c>
      <c r="Z88" s="17">
        <f>IF('cha raw lpjml output'!Y73&lt;0,0,'cha raw lpjml output'!Y73)</f>
        <v>2.9023699999999999E-2</v>
      </c>
      <c r="AA88" s="17">
        <f>IF('cha raw lpjml output'!Z73&lt;0,0,'cha raw lpjml output'!Z73)</f>
        <v>1.4618300000000001E-4</v>
      </c>
      <c r="AB88" s="17">
        <f>IF('cha raw lpjml output'!AA73&lt;0,0,'cha raw lpjml output'!AA73)</f>
        <v>1.1788899999999999E-3</v>
      </c>
      <c r="AC88" s="17">
        <f>IF('cha raw lpjml output'!AB73&lt;0,0,'cha raw lpjml output'!AB73)</f>
        <v>1.2113600000000001E-3</v>
      </c>
      <c r="AD88" s="17">
        <f>IF('cha raw lpjml output'!AC73&lt;0,0,'cha raw lpjml output'!AC73)</f>
        <v>2.00782E-3</v>
      </c>
      <c r="AE88" s="17">
        <f>IF('cha raw lpjml output'!AD73&lt;0,0,'cha raw lpjml output'!AD73)</f>
        <v>2.8238400000000002E-3</v>
      </c>
      <c r="AF88" s="17">
        <f>IF('cha raw lpjml output'!AE73&lt;0,0,'cha raw lpjml output'!AE73)</f>
        <v>1.10096E-3</v>
      </c>
      <c r="AG88" s="17">
        <f>IF('cha raw lpjml output'!AF73&lt;0,0,'cha raw lpjml output'!AF73)</f>
        <v>1.5647899999999999E-3</v>
      </c>
      <c r="AH88" s="17">
        <f>IF('cha raw lpjml output'!AG73&lt;0,0,'cha raw lpjml output'!AG73)</f>
        <v>2.1092400000000001E-3</v>
      </c>
      <c r="AI88" s="17">
        <f>IF('cha raw lpjml output'!AH73&lt;0,0,'cha raw lpjml output'!AH73)</f>
        <v>1.7879199999999999E-3</v>
      </c>
      <c r="AJ88" s="17">
        <f>IF('cha raw lpjml output'!AI73&lt;0,0,'cha raw lpjml output'!AI73)</f>
        <v>1.7988100000000001E-3</v>
      </c>
      <c r="AK88" s="17">
        <f>IF('cha raw lpjml output'!AJ73&lt;0,0,'cha raw lpjml output'!AJ73)</f>
        <v>2.1070699999999999E-3</v>
      </c>
      <c r="AL88" s="17">
        <f>IF('cha raw lpjml output'!AK73&lt;0,0,'cha raw lpjml output'!AK73)</f>
        <v>1.8166999999999999E-2</v>
      </c>
      <c r="AM88" s="17">
        <f>IF('cha raw lpjml output'!AL73&lt;0,0,'cha raw lpjml output'!AL73)</f>
        <v>9.3677500000000004E-4</v>
      </c>
      <c r="AN88" s="17">
        <f>IF('cha raw lpjml output'!AM73&lt;0,0,'cha raw lpjml output'!AM73)</f>
        <v>3.3958600000000001E-3</v>
      </c>
      <c r="AO88" s="17">
        <f>IF('cha raw lpjml output'!AN73&lt;0,0,'cha raw lpjml output'!AN73)</f>
        <v>2.9239800000000001E-3</v>
      </c>
      <c r="AP88" s="17">
        <f>IF('cha raw lpjml output'!AO73&lt;0,0,'cha raw lpjml output'!AO73)</f>
        <v>1.23459E-3</v>
      </c>
      <c r="AQ88" s="17"/>
    </row>
    <row r="89" spans="2:43" x14ac:dyDescent="0.35">
      <c r="B89" s="17">
        <f>IF('cha raw lpjml output'!A74&lt;0,0,'cha raw lpjml output'!A74)</f>
        <v>1.52781E-4</v>
      </c>
      <c r="C89" s="17">
        <f>IF('cha raw lpjml output'!B74&lt;0,0,'cha raw lpjml output'!B74)</f>
        <v>6.4407400000000001E-4</v>
      </c>
      <c r="D89" s="17">
        <f>IF('cha raw lpjml output'!C74&lt;0,0,'cha raw lpjml output'!C74)</f>
        <v>1.5344099999999999E-3</v>
      </c>
      <c r="E89" s="17">
        <f>IF('cha raw lpjml output'!D74&lt;0,0,'cha raw lpjml output'!D74)</f>
        <v>1.37703E-3</v>
      </c>
      <c r="F89" s="17">
        <f>IF('cha raw lpjml output'!E74&lt;0,0,'cha raw lpjml output'!E74)</f>
        <v>1.13878E-3</v>
      </c>
      <c r="G89" s="17">
        <f>IF('cha raw lpjml output'!F74&lt;0,0,'cha raw lpjml output'!F74)</f>
        <v>6.1527999999999995E-4</v>
      </c>
      <c r="H89" s="17">
        <f>IF('cha raw lpjml output'!G74&lt;0,0,'cha raw lpjml output'!G74)</f>
        <v>9.5338900000000002E-4</v>
      </c>
      <c r="I89" s="17">
        <f>IF('cha raw lpjml output'!H74&lt;0,0,'cha raw lpjml output'!H74)</f>
        <v>1.4442400000000001E-3</v>
      </c>
      <c r="J89" s="17">
        <f>IF('cha raw lpjml output'!I74&lt;0,0,'cha raw lpjml output'!I74)</f>
        <v>1.5543099999999999E-3</v>
      </c>
      <c r="K89" s="17">
        <f>IF('cha raw lpjml output'!J74&lt;0,0,'cha raw lpjml output'!J74)</f>
        <v>9.9147499999999991E-4</v>
      </c>
      <c r="L89" s="17">
        <f>IF('cha raw lpjml output'!K74&lt;0,0,'cha raw lpjml output'!K74)</f>
        <v>1.2485700000000001E-3</v>
      </c>
      <c r="M89" s="17">
        <f>IF('cha raw lpjml output'!L74&lt;0,0,'cha raw lpjml output'!L74)</f>
        <v>1.0998099999999999E-3</v>
      </c>
      <c r="N89" s="17">
        <f>IF('cha raw lpjml output'!M74&lt;0,0,'cha raw lpjml output'!M74)</f>
        <v>7.7235499999999996E-4</v>
      </c>
      <c r="O89" s="17">
        <f>IF('cha raw lpjml output'!N74&lt;0,0,'cha raw lpjml output'!N74)</f>
        <v>4.4058200000000002E-4</v>
      </c>
      <c r="P89" s="17">
        <f>IF('cha raw lpjml output'!O74&lt;0,0,'cha raw lpjml output'!O74)</f>
        <v>4.4058200000000002E-4</v>
      </c>
      <c r="Q89" s="17">
        <f>IF('cha raw lpjml output'!P74&lt;0,0,'cha raw lpjml output'!P74)</f>
        <v>1.12382E-3</v>
      </c>
      <c r="R89" s="17">
        <f>IF('cha raw lpjml output'!Q74&lt;0,0,'cha raw lpjml output'!Q74)</f>
        <v>7.2202599999999996E-4</v>
      </c>
      <c r="S89" s="17">
        <f>IF('cha raw lpjml output'!R74&lt;0,0,'cha raw lpjml output'!R74)</f>
        <v>8.3024900000000003E-4</v>
      </c>
      <c r="T89" s="17">
        <f>IF('cha raw lpjml output'!S74&lt;0,0,'cha raw lpjml output'!S74)</f>
        <v>9.3994599999999999E-4</v>
      </c>
      <c r="U89" s="17">
        <f>IF('cha raw lpjml output'!T74&lt;0,0,'cha raw lpjml output'!T74)</f>
        <v>6.7397300000000002E-4</v>
      </c>
      <c r="V89" s="17">
        <f>IF('cha raw lpjml output'!U74&lt;0,0,'cha raw lpjml output'!U74)</f>
        <v>6.8070900000000004E-4</v>
      </c>
      <c r="W89" s="17">
        <f>IF('cha raw lpjml output'!V74&lt;0,0,'cha raw lpjml output'!V74)</f>
        <v>1.3374999999999999E-3</v>
      </c>
      <c r="X89" s="17">
        <f>IF('cha raw lpjml output'!W74&lt;0,0,'cha raw lpjml output'!W74)</f>
        <v>4.3879900000000002E-4</v>
      </c>
      <c r="Y89" s="17">
        <f>IF('cha raw lpjml output'!X74&lt;0,0,'cha raw lpjml output'!X74)</f>
        <v>1.06784E-3</v>
      </c>
      <c r="Z89" s="17">
        <f>IF('cha raw lpjml output'!Y74&lt;0,0,'cha raw lpjml output'!Y74)</f>
        <v>3.0608900000000001E-2</v>
      </c>
      <c r="AA89" s="17">
        <f>IF('cha raw lpjml output'!Z74&lt;0,0,'cha raw lpjml output'!Z74)</f>
        <v>2.11871E-4</v>
      </c>
      <c r="AB89" s="17">
        <f>IF('cha raw lpjml output'!AA74&lt;0,0,'cha raw lpjml output'!AA74)</f>
        <v>1.2294300000000001E-3</v>
      </c>
      <c r="AC89" s="17">
        <f>IF('cha raw lpjml output'!AB74&lt;0,0,'cha raw lpjml output'!AB74)</f>
        <v>1.2195000000000001E-3</v>
      </c>
      <c r="AD89" s="17">
        <f>IF('cha raw lpjml output'!AC74&lt;0,0,'cha raw lpjml output'!AC74)</f>
        <v>2.0426799999999998E-3</v>
      </c>
      <c r="AE89" s="17">
        <f>IF('cha raw lpjml output'!AD74&lt;0,0,'cha raw lpjml output'!AD74)</f>
        <v>2.90435E-3</v>
      </c>
      <c r="AF89" s="17">
        <f>IF('cha raw lpjml output'!AE74&lt;0,0,'cha raw lpjml output'!AE74)</f>
        <v>1.23226E-3</v>
      </c>
      <c r="AG89" s="17">
        <f>IF('cha raw lpjml output'!AF74&lt;0,0,'cha raw lpjml output'!AF74)</f>
        <v>1.7690200000000001E-3</v>
      </c>
      <c r="AH89" s="17">
        <f>IF('cha raw lpjml output'!AG74&lt;0,0,'cha raw lpjml output'!AG74)</f>
        <v>2.1102500000000001E-3</v>
      </c>
      <c r="AI89" s="17">
        <f>IF('cha raw lpjml output'!AH74&lt;0,0,'cha raw lpjml output'!AH74)</f>
        <v>1.8310399999999999E-3</v>
      </c>
      <c r="AJ89" s="17">
        <f>IF('cha raw lpjml output'!AI74&lt;0,0,'cha raw lpjml output'!AI74)</f>
        <v>1.8083800000000001E-3</v>
      </c>
      <c r="AK89" s="17">
        <f>IF('cha raw lpjml output'!AJ74&lt;0,0,'cha raw lpjml output'!AJ74)</f>
        <v>2.1919299999999999E-3</v>
      </c>
      <c r="AL89" s="17">
        <f>IF('cha raw lpjml output'!AK74&lt;0,0,'cha raw lpjml output'!AK74)</f>
        <v>2.12468E-2</v>
      </c>
      <c r="AM89" s="17">
        <f>IF('cha raw lpjml output'!AL74&lt;0,0,'cha raw lpjml output'!AL74)</f>
        <v>9.6169300000000001E-4</v>
      </c>
      <c r="AN89" s="17">
        <f>IF('cha raw lpjml output'!AM74&lt;0,0,'cha raw lpjml output'!AM74)</f>
        <v>3.4304000000000001E-3</v>
      </c>
      <c r="AO89" s="17">
        <f>IF('cha raw lpjml output'!AN74&lt;0,0,'cha raw lpjml output'!AN74)</f>
        <v>2.9977099999999998E-3</v>
      </c>
      <c r="AP89" s="17">
        <f>IF('cha raw lpjml output'!AO74&lt;0,0,'cha raw lpjml output'!AO74)</f>
        <v>1.2707599999999999E-3</v>
      </c>
      <c r="AQ89" s="17"/>
    </row>
    <row r="90" spans="2:43" x14ac:dyDescent="0.35">
      <c r="B90" s="17">
        <f>IF('cha raw lpjml output'!A75&lt;0,0,'cha raw lpjml output'!A75)</f>
        <v>1.5474E-4</v>
      </c>
      <c r="C90" s="17">
        <f>IF('cha raw lpjml output'!B75&lt;0,0,'cha raw lpjml output'!B75)</f>
        <v>6.5386899999999996E-4</v>
      </c>
      <c r="D90" s="17">
        <f>IF('cha raw lpjml output'!C75&lt;0,0,'cha raw lpjml output'!C75)</f>
        <v>1.5521199999999999E-3</v>
      </c>
      <c r="E90" s="17">
        <f>IF('cha raw lpjml output'!D75&lt;0,0,'cha raw lpjml output'!D75)</f>
        <v>1.3813600000000001E-3</v>
      </c>
      <c r="F90" s="17">
        <f>IF('cha raw lpjml output'!E75&lt;0,0,'cha raw lpjml output'!E75)</f>
        <v>1.14572E-3</v>
      </c>
      <c r="G90" s="17">
        <f>IF('cha raw lpjml output'!F75&lt;0,0,'cha raw lpjml output'!F75)</f>
        <v>6.29062E-4</v>
      </c>
      <c r="H90" s="17">
        <f>IF('cha raw lpjml output'!G75&lt;0,0,'cha raw lpjml output'!G75)</f>
        <v>9.5978000000000003E-4</v>
      </c>
      <c r="I90" s="17">
        <f>IF('cha raw lpjml output'!H75&lt;0,0,'cha raw lpjml output'!H75)</f>
        <v>1.4445E-3</v>
      </c>
      <c r="J90" s="17">
        <f>IF('cha raw lpjml output'!I75&lt;0,0,'cha raw lpjml output'!I75)</f>
        <v>1.5566E-3</v>
      </c>
      <c r="K90" s="17">
        <f>IF('cha raw lpjml output'!J75&lt;0,0,'cha raw lpjml output'!J75)</f>
        <v>1.0212000000000001E-3</v>
      </c>
      <c r="L90" s="17">
        <f>IF('cha raw lpjml output'!K75&lt;0,0,'cha raw lpjml output'!K75)</f>
        <v>1.2649499999999999E-3</v>
      </c>
      <c r="M90" s="17">
        <f>IF('cha raw lpjml output'!L75&lt;0,0,'cha raw lpjml output'!L75)</f>
        <v>1.1020299999999999E-3</v>
      </c>
      <c r="N90" s="17">
        <f>IF('cha raw lpjml output'!M75&lt;0,0,'cha raw lpjml output'!M75)</f>
        <v>8.6390499999999999E-4</v>
      </c>
      <c r="O90" s="17">
        <f>IF('cha raw lpjml output'!N75&lt;0,0,'cha raw lpjml output'!N75)</f>
        <v>4.4111999999999998E-4</v>
      </c>
      <c r="P90" s="17">
        <f>IF('cha raw lpjml output'!O75&lt;0,0,'cha raw lpjml output'!O75)</f>
        <v>4.4111999999999998E-4</v>
      </c>
      <c r="Q90" s="17">
        <f>IF('cha raw lpjml output'!P75&lt;0,0,'cha raw lpjml output'!P75)</f>
        <v>1.1317199999999999E-3</v>
      </c>
      <c r="R90" s="17">
        <f>IF('cha raw lpjml output'!Q75&lt;0,0,'cha raw lpjml output'!Q75)</f>
        <v>7.2751000000000001E-4</v>
      </c>
      <c r="S90" s="17">
        <f>IF('cha raw lpjml output'!R75&lt;0,0,'cha raw lpjml output'!R75)</f>
        <v>8.3111700000000003E-4</v>
      </c>
      <c r="T90" s="17">
        <f>IF('cha raw lpjml output'!S75&lt;0,0,'cha raw lpjml output'!S75)</f>
        <v>9.41723E-4</v>
      </c>
      <c r="U90" s="17">
        <f>IF('cha raw lpjml output'!T75&lt;0,0,'cha raw lpjml output'!T75)</f>
        <v>7.06308E-4</v>
      </c>
      <c r="V90" s="17">
        <f>IF('cha raw lpjml output'!U75&lt;0,0,'cha raw lpjml output'!U75)</f>
        <v>6.9222299999999995E-4</v>
      </c>
      <c r="W90" s="17">
        <f>IF('cha raw lpjml output'!V75&lt;0,0,'cha raw lpjml output'!V75)</f>
        <v>1.35272E-3</v>
      </c>
      <c r="X90" s="17">
        <f>IF('cha raw lpjml output'!W75&lt;0,0,'cha raw lpjml output'!W75)</f>
        <v>4.5020500000000002E-4</v>
      </c>
      <c r="Y90" s="17">
        <f>IF('cha raw lpjml output'!X75&lt;0,0,'cha raw lpjml output'!X75)</f>
        <v>1.0761E-3</v>
      </c>
      <c r="Z90" s="17">
        <f>IF('cha raw lpjml output'!Y75&lt;0,0,'cha raw lpjml output'!Y75)</f>
        <v>3.3238700000000003E-2</v>
      </c>
      <c r="AA90" s="17">
        <f>IF('cha raw lpjml output'!Z75&lt;0,0,'cha raw lpjml output'!Z75)</f>
        <v>2.30399E-4</v>
      </c>
      <c r="AB90" s="17">
        <f>IF('cha raw lpjml output'!AA75&lt;0,0,'cha raw lpjml output'!AA75)</f>
        <v>1.27403E-3</v>
      </c>
      <c r="AC90" s="17">
        <f>IF('cha raw lpjml output'!AB75&lt;0,0,'cha raw lpjml output'!AB75)</f>
        <v>1.2458700000000001E-3</v>
      </c>
      <c r="AD90" s="17">
        <f>IF('cha raw lpjml output'!AC75&lt;0,0,'cha raw lpjml output'!AC75)</f>
        <v>2.1409100000000002E-3</v>
      </c>
      <c r="AE90" s="17">
        <f>IF('cha raw lpjml output'!AD75&lt;0,0,'cha raw lpjml output'!AD75)</f>
        <v>2.9407600000000002E-3</v>
      </c>
      <c r="AF90" s="17">
        <f>IF('cha raw lpjml output'!AE75&lt;0,0,'cha raw lpjml output'!AE75)</f>
        <v>1.26329E-3</v>
      </c>
      <c r="AG90" s="17">
        <f>IF('cha raw lpjml output'!AF75&lt;0,0,'cha raw lpjml output'!AF75)</f>
        <v>1.7831500000000001E-3</v>
      </c>
      <c r="AH90" s="17">
        <f>IF('cha raw lpjml output'!AG75&lt;0,0,'cha raw lpjml output'!AG75)</f>
        <v>2.17256E-3</v>
      </c>
      <c r="AI90" s="17">
        <f>IF('cha raw lpjml output'!AH75&lt;0,0,'cha raw lpjml output'!AH75)</f>
        <v>1.8806000000000001E-3</v>
      </c>
      <c r="AJ90" s="17">
        <f>IF('cha raw lpjml output'!AI75&lt;0,0,'cha raw lpjml output'!AI75)</f>
        <v>1.86451E-3</v>
      </c>
      <c r="AK90" s="17">
        <f>IF('cha raw lpjml output'!AJ75&lt;0,0,'cha raw lpjml output'!AJ75)</f>
        <v>2.3336699999999999E-3</v>
      </c>
      <c r="AL90" s="17">
        <f>IF('cha raw lpjml output'!AK75&lt;0,0,'cha raw lpjml output'!AK75)</f>
        <v>2.1821900000000002E-2</v>
      </c>
      <c r="AM90" s="17">
        <f>IF('cha raw lpjml output'!AL75&lt;0,0,'cha raw lpjml output'!AL75)</f>
        <v>1.0552700000000001E-3</v>
      </c>
      <c r="AN90" s="17">
        <f>IF('cha raw lpjml output'!AM75&lt;0,0,'cha raw lpjml output'!AM75)</f>
        <v>3.4994399999999999E-3</v>
      </c>
      <c r="AO90" s="17">
        <f>IF('cha raw lpjml output'!AN75&lt;0,0,'cha raw lpjml output'!AN75)</f>
        <v>3.1157099999999998E-3</v>
      </c>
      <c r="AP90" s="17">
        <f>IF('cha raw lpjml output'!AO75&lt;0,0,'cha raw lpjml output'!AO75)</f>
        <v>1.2968000000000001E-3</v>
      </c>
      <c r="AQ90" s="17"/>
    </row>
    <row r="91" spans="2:43" x14ac:dyDescent="0.35">
      <c r="B91" s="17">
        <f>IF('cha raw lpjml output'!A76&lt;0,0,'cha raw lpjml output'!A76)</f>
        <v>1.6265299999999999E-4</v>
      </c>
      <c r="C91" s="17">
        <f>IF('cha raw lpjml output'!B76&lt;0,0,'cha raw lpjml output'!B76)</f>
        <v>6.6980999999999996E-4</v>
      </c>
      <c r="D91" s="17">
        <f>IF('cha raw lpjml output'!C76&lt;0,0,'cha raw lpjml output'!C76)</f>
        <v>1.5566E-3</v>
      </c>
      <c r="E91" s="17">
        <f>IF('cha raw lpjml output'!D76&lt;0,0,'cha raw lpjml output'!D76)</f>
        <v>1.3848199999999999E-3</v>
      </c>
      <c r="F91" s="17">
        <f>IF('cha raw lpjml output'!E76&lt;0,0,'cha raw lpjml output'!E76)</f>
        <v>1.1600899999999999E-3</v>
      </c>
      <c r="G91" s="17">
        <f>IF('cha raw lpjml output'!F76&lt;0,0,'cha raw lpjml output'!F76)</f>
        <v>6.3088300000000005E-4</v>
      </c>
      <c r="H91" s="17">
        <f>IF('cha raw lpjml output'!G76&lt;0,0,'cha raw lpjml output'!G76)</f>
        <v>9.6413100000000002E-4</v>
      </c>
      <c r="I91" s="17">
        <f>IF('cha raw lpjml output'!H76&lt;0,0,'cha raw lpjml output'!H76)</f>
        <v>1.4547099999999999E-3</v>
      </c>
      <c r="J91" s="17">
        <f>IF('cha raw lpjml output'!I76&lt;0,0,'cha raw lpjml output'!I76)</f>
        <v>1.5635099999999999E-3</v>
      </c>
      <c r="K91" s="17">
        <f>IF('cha raw lpjml output'!J76&lt;0,0,'cha raw lpjml output'!J76)</f>
        <v>1.02535E-3</v>
      </c>
      <c r="L91" s="17">
        <f>IF('cha raw lpjml output'!K76&lt;0,0,'cha raw lpjml output'!K76)</f>
        <v>1.26914E-3</v>
      </c>
      <c r="M91" s="17">
        <f>IF('cha raw lpjml output'!L76&lt;0,0,'cha raw lpjml output'!L76)</f>
        <v>1.10286E-3</v>
      </c>
      <c r="N91" s="17">
        <f>IF('cha raw lpjml output'!M76&lt;0,0,'cha raw lpjml output'!M76)</f>
        <v>9.3014599999999997E-4</v>
      </c>
      <c r="O91" s="17">
        <f>IF('cha raw lpjml output'!N76&lt;0,0,'cha raw lpjml output'!N76)</f>
        <v>4.42712E-4</v>
      </c>
      <c r="P91" s="17">
        <f>IF('cha raw lpjml output'!O76&lt;0,0,'cha raw lpjml output'!O76)</f>
        <v>4.42712E-4</v>
      </c>
      <c r="Q91" s="17">
        <f>IF('cha raw lpjml output'!P76&lt;0,0,'cha raw lpjml output'!P76)</f>
        <v>1.2162399999999999E-3</v>
      </c>
      <c r="R91" s="17">
        <f>IF('cha raw lpjml output'!Q76&lt;0,0,'cha raw lpjml output'!Q76)</f>
        <v>7.3756699999999995E-4</v>
      </c>
      <c r="S91" s="17">
        <f>IF('cha raw lpjml output'!R76&lt;0,0,'cha raw lpjml output'!R76)</f>
        <v>8.34076E-4</v>
      </c>
      <c r="T91" s="17">
        <f>IF('cha raw lpjml output'!S76&lt;0,0,'cha raw lpjml output'!S76)</f>
        <v>9.4483499999999999E-4</v>
      </c>
      <c r="U91" s="17">
        <f>IF('cha raw lpjml output'!T76&lt;0,0,'cha raw lpjml output'!T76)</f>
        <v>7.0704399999999999E-4</v>
      </c>
      <c r="V91" s="17">
        <f>IF('cha raw lpjml output'!U76&lt;0,0,'cha raw lpjml output'!U76)</f>
        <v>7.0124399999999996E-4</v>
      </c>
      <c r="W91" s="17">
        <f>IF('cha raw lpjml output'!V76&lt;0,0,'cha raw lpjml output'!V76)</f>
        <v>1.3574399999999999E-3</v>
      </c>
      <c r="X91" s="17">
        <f>IF('cha raw lpjml output'!W76&lt;0,0,'cha raw lpjml output'!W76)</f>
        <v>4.7860300000000003E-4</v>
      </c>
      <c r="Y91" s="17">
        <f>IF('cha raw lpjml output'!X76&lt;0,0,'cha raw lpjml output'!X76)</f>
        <v>1.07795E-3</v>
      </c>
      <c r="Z91" s="17">
        <f>IF('cha raw lpjml output'!Y76&lt;0,0,'cha raw lpjml output'!Y76)</f>
        <v>3.3626999999999997E-2</v>
      </c>
      <c r="AA91" s="17">
        <f>IF('cha raw lpjml output'!Z76&lt;0,0,'cha raw lpjml output'!Z76)</f>
        <v>2.4066800000000001E-4</v>
      </c>
      <c r="AB91" s="17">
        <f>IF('cha raw lpjml output'!AA76&lt;0,0,'cha raw lpjml output'!AA76)</f>
        <v>1.29728E-3</v>
      </c>
      <c r="AC91" s="17">
        <f>IF('cha raw lpjml output'!AB76&lt;0,0,'cha raw lpjml output'!AB76)</f>
        <v>1.2601400000000001E-3</v>
      </c>
      <c r="AD91" s="17">
        <f>IF('cha raw lpjml output'!AC76&lt;0,0,'cha raw lpjml output'!AC76)</f>
        <v>2.2583799999999999E-3</v>
      </c>
      <c r="AE91" s="17">
        <f>IF('cha raw lpjml output'!AD76&lt;0,0,'cha raw lpjml output'!AD76)</f>
        <v>3.3052799999999999E-3</v>
      </c>
      <c r="AF91" s="17">
        <f>IF('cha raw lpjml output'!AE76&lt;0,0,'cha raw lpjml output'!AE76)</f>
        <v>1.29316E-3</v>
      </c>
      <c r="AG91" s="17">
        <f>IF('cha raw lpjml output'!AF76&lt;0,0,'cha raw lpjml output'!AF76)</f>
        <v>1.79349E-3</v>
      </c>
      <c r="AH91" s="17">
        <f>IF('cha raw lpjml output'!AG76&lt;0,0,'cha raw lpjml output'!AG76)</f>
        <v>2.23033E-3</v>
      </c>
      <c r="AI91" s="17">
        <f>IF('cha raw lpjml output'!AH76&lt;0,0,'cha raw lpjml output'!AH76)</f>
        <v>2.0028300000000001E-3</v>
      </c>
      <c r="AJ91" s="17">
        <f>IF('cha raw lpjml output'!AI76&lt;0,0,'cha raw lpjml output'!AI76)</f>
        <v>1.8775700000000001E-3</v>
      </c>
      <c r="AK91" s="17">
        <f>IF('cha raw lpjml output'!AJ76&lt;0,0,'cha raw lpjml output'!AJ76)</f>
        <v>2.3351299999999999E-3</v>
      </c>
      <c r="AL91" s="17">
        <f>IF('cha raw lpjml output'!AK76&lt;0,0,'cha raw lpjml output'!AK76)</f>
        <v>2.19524E-2</v>
      </c>
      <c r="AM91" s="17">
        <f>IF('cha raw lpjml output'!AL76&lt;0,0,'cha raw lpjml output'!AL76)</f>
        <v>1.0616499999999999E-3</v>
      </c>
      <c r="AN91" s="17">
        <f>IF('cha raw lpjml output'!AM76&lt;0,0,'cha raw lpjml output'!AM76)</f>
        <v>3.5273399999999999E-3</v>
      </c>
      <c r="AO91" s="17">
        <f>IF('cha raw lpjml output'!AN76&lt;0,0,'cha raw lpjml output'!AN76)</f>
        <v>3.1530099999999999E-3</v>
      </c>
      <c r="AP91" s="17">
        <f>IF('cha raw lpjml output'!AO76&lt;0,0,'cha raw lpjml output'!AO76)</f>
        <v>1.3128199999999999E-3</v>
      </c>
      <c r="AQ91" s="17"/>
    </row>
    <row r="92" spans="2:43" x14ac:dyDescent="0.35">
      <c r="B92" s="17">
        <f>IF('cha raw lpjml output'!A77&lt;0,0,'cha raw lpjml output'!A77)</f>
        <v>1.7679499999999999E-4</v>
      </c>
      <c r="C92" s="17">
        <f>IF('cha raw lpjml output'!B77&lt;0,0,'cha raw lpjml output'!B77)</f>
        <v>6.9348200000000004E-4</v>
      </c>
      <c r="D92" s="17">
        <f>IF('cha raw lpjml output'!C77&lt;0,0,'cha raw lpjml output'!C77)</f>
        <v>1.6174099999999999E-3</v>
      </c>
      <c r="E92" s="17">
        <f>IF('cha raw lpjml output'!D77&lt;0,0,'cha raw lpjml output'!D77)</f>
        <v>1.39116E-3</v>
      </c>
      <c r="F92" s="17">
        <f>IF('cha raw lpjml output'!E77&lt;0,0,'cha raw lpjml output'!E77)</f>
        <v>1.22627E-3</v>
      </c>
      <c r="G92" s="17">
        <f>IF('cha raw lpjml output'!F77&lt;0,0,'cha raw lpjml output'!F77)</f>
        <v>6.3557499999999999E-4</v>
      </c>
      <c r="H92" s="17">
        <f>IF('cha raw lpjml output'!G77&lt;0,0,'cha raw lpjml output'!G77)</f>
        <v>9.771999999999999E-4</v>
      </c>
      <c r="I92" s="17">
        <f>IF('cha raw lpjml output'!H77&lt;0,0,'cha raw lpjml output'!H77)</f>
        <v>1.4650100000000001E-3</v>
      </c>
      <c r="J92" s="17">
        <f>IF('cha raw lpjml output'!I77&lt;0,0,'cha raw lpjml output'!I77)</f>
        <v>1.5976199999999999E-3</v>
      </c>
      <c r="K92" s="17">
        <f>IF('cha raw lpjml output'!J77&lt;0,0,'cha raw lpjml output'!J77)</f>
        <v>1.03524E-3</v>
      </c>
      <c r="L92" s="17">
        <f>IF('cha raw lpjml output'!K77&lt;0,0,'cha raw lpjml output'!K77)</f>
        <v>1.27059E-3</v>
      </c>
      <c r="M92" s="17">
        <f>IF('cha raw lpjml output'!L77&lt;0,0,'cha raw lpjml output'!L77)</f>
        <v>1.1061700000000001E-3</v>
      </c>
      <c r="N92" s="17">
        <f>IF('cha raw lpjml output'!M77&lt;0,0,'cha raw lpjml output'!M77)</f>
        <v>9.3754199999999998E-4</v>
      </c>
      <c r="O92" s="17">
        <f>IF('cha raw lpjml output'!N77&lt;0,0,'cha raw lpjml output'!N77)</f>
        <v>4.64344E-4</v>
      </c>
      <c r="P92" s="17">
        <f>IF('cha raw lpjml output'!O77&lt;0,0,'cha raw lpjml output'!O77)</f>
        <v>4.64344E-4</v>
      </c>
      <c r="Q92" s="17">
        <f>IF('cha raw lpjml output'!P77&lt;0,0,'cha raw lpjml output'!P77)</f>
        <v>1.2207400000000001E-3</v>
      </c>
      <c r="R92" s="17">
        <f>IF('cha raw lpjml output'!Q77&lt;0,0,'cha raw lpjml output'!Q77)</f>
        <v>7.6424900000000005E-4</v>
      </c>
      <c r="S92" s="17">
        <f>IF('cha raw lpjml output'!R77&lt;0,0,'cha raw lpjml output'!R77)</f>
        <v>8.40094E-4</v>
      </c>
      <c r="T92" s="17">
        <f>IF('cha raw lpjml output'!S77&lt;0,0,'cha raw lpjml output'!S77)</f>
        <v>9.5742799999999997E-4</v>
      </c>
      <c r="U92" s="17">
        <f>IF('cha raw lpjml output'!T77&lt;0,0,'cha raw lpjml output'!T77)</f>
        <v>7.2241799999999995E-4</v>
      </c>
      <c r="V92" s="17">
        <f>IF('cha raw lpjml output'!U77&lt;0,0,'cha raw lpjml output'!U77)</f>
        <v>7.0156500000000002E-4</v>
      </c>
      <c r="W92" s="17">
        <f>IF('cha raw lpjml output'!V77&lt;0,0,'cha raw lpjml output'!V77)</f>
        <v>1.3577800000000001E-3</v>
      </c>
      <c r="X92" s="17">
        <f>IF('cha raw lpjml output'!W77&lt;0,0,'cha raw lpjml output'!W77)</f>
        <v>4.9780799999999997E-4</v>
      </c>
      <c r="Y92" s="17">
        <f>IF('cha raw lpjml output'!X77&lt;0,0,'cha raw lpjml output'!X77)</f>
        <v>1.0826500000000001E-3</v>
      </c>
      <c r="Z92" s="17">
        <f>IF('cha raw lpjml output'!Y77&lt;0,0,'cha raw lpjml output'!Y77)</f>
        <v>3.5760699999999999E-2</v>
      </c>
      <c r="AA92" s="17">
        <f>IF('cha raw lpjml output'!Z77&lt;0,0,'cha raw lpjml output'!Z77)</f>
        <v>2.53856E-4</v>
      </c>
      <c r="AB92" s="17">
        <f>IF('cha raw lpjml output'!AA77&lt;0,0,'cha raw lpjml output'!AA77)</f>
        <v>1.3336299999999999E-3</v>
      </c>
      <c r="AC92" s="17">
        <f>IF('cha raw lpjml output'!AB77&lt;0,0,'cha raw lpjml output'!AB77)</f>
        <v>1.30035E-3</v>
      </c>
      <c r="AD92" s="17">
        <f>IF('cha raw lpjml output'!AC77&lt;0,0,'cha raw lpjml output'!AC77)</f>
        <v>2.2930200000000002E-3</v>
      </c>
      <c r="AE92" s="17">
        <f>IF('cha raw lpjml output'!AD77&lt;0,0,'cha raw lpjml output'!AD77)</f>
        <v>3.9948500000000003E-3</v>
      </c>
      <c r="AF92" s="17">
        <f>IF('cha raw lpjml output'!AE77&lt;0,0,'cha raw lpjml output'!AE77)</f>
        <v>1.37681E-3</v>
      </c>
      <c r="AG92" s="17">
        <f>IF('cha raw lpjml output'!AF77&lt;0,0,'cha raw lpjml output'!AF77)</f>
        <v>1.8049100000000001E-3</v>
      </c>
      <c r="AH92" s="17">
        <f>IF('cha raw lpjml output'!AG77&lt;0,0,'cha raw lpjml output'!AG77)</f>
        <v>2.3520699999999999E-3</v>
      </c>
      <c r="AI92" s="17">
        <f>IF('cha raw lpjml output'!AH77&lt;0,0,'cha raw lpjml output'!AH77)</f>
        <v>2.1096800000000001E-3</v>
      </c>
      <c r="AJ92" s="17">
        <f>IF('cha raw lpjml output'!AI77&lt;0,0,'cha raw lpjml output'!AI77)</f>
        <v>1.9876999999999998E-3</v>
      </c>
      <c r="AK92" s="17">
        <f>IF('cha raw lpjml output'!AJ77&lt;0,0,'cha raw lpjml output'!AJ77)</f>
        <v>2.4913100000000001E-3</v>
      </c>
      <c r="AL92" s="17">
        <f>IF('cha raw lpjml output'!AK77&lt;0,0,'cha raw lpjml output'!AK77)</f>
        <v>2.52981E-2</v>
      </c>
      <c r="AM92" s="17">
        <f>IF('cha raw lpjml output'!AL77&lt;0,0,'cha raw lpjml output'!AL77)</f>
        <v>1.0660400000000001E-3</v>
      </c>
      <c r="AN92" s="17">
        <f>IF('cha raw lpjml output'!AM77&lt;0,0,'cha raw lpjml output'!AM77)</f>
        <v>3.8498999999999999E-3</v>
      </c>
      <c r="AO92" s="17">
        <f>IF('cha raw lpjml output'!AN77&lt;0,0,'cha raw lpjml output'!AN77)</f>
        <v>3.1709300000000002E-3</v>
      </c>
      <c r="AP92" s="17">
        <f>IF('cha raw lpjml output'!AO77&lt;0,0,'cha raw lpjml output'!AO77)</f>
        <v>1.3179699999999999E-3</v>
      </c>
      <c r="AQ92" s="17"/>
    </row>
    <row r="93" spans="2:43" x14ac:dyDescent="0.35">
      <c r="B93" s="17">
        <f>IF('cha raw lpjml output'!A78&lt;0,0,'cha raw lpjml output'!A78)</f>
        <v>1.8595300000000001E-4</v>
      </c>
      <c r="C93" s="17">
        <f>IF('cha raw lpjml output'!B78&lt;0,0,'cha raw lpjml output'!B78)</f>
        <v>6.9857399999999998E-4</v>
      </c>
      <c r="D93" s="17">
        <f>IF('cha raw lpjml output'!C78&lt;0,0,'cha raw lpjml output'!C78)</f>
        <v>1.65211E-3</v>
      </c>
      <c r="E93" s="17">
        <f>IF('cha raw lpjml output'!D78&lt;0,0,'cha raw lpjml output'!D78)</f>
        <v>1.4385400000000001E-3</v>
      </c>
      <c r="F93" s="17">
        <f>IF('cha raw lpjml output'!E78&lt;0,0,'cha raw lpjml output'!E78)</f>
        <v>1.2352400000000001E-3</v>
      </c>
      <c r="G93" s="17">
        <f>IF('cha raw lpjml output'!F78&lt;0,0,'cha raw lpjml output'!F78)</f>
        <v>6.3985099999999998E-4</v>
      </c>
      <c r="H93" s="17">
        <f>IF('cha raw lpjml output'!G78&lt;0,0,'cha raw lpjml output'!G78)</f>
        <v>9.8434200000000003E-4</v>
      </c>
      <c r="I93" s="17">
        <f>IF('cha raw lpjml output'!H78&lt;0,0,'cha raw lpjml output'!H78)</f>
        <v>1.4670799999999999E-3</v>
      </c>
      <c r="J93" s="17">
        <f>IF('cha raw lpjml output'!I78&lt;0,0,'cha raw lpjml output'!I78)</f>
        <v>1.59764E-3</v>
      </c>
      <c r="K93" s="17">
        <f>IF('cha raw lpjml output'!J78&lt;0,0,'cha raw lpjml output'!J78)</f>
        <v>1.0443099999999999E-3</v>
      </c>
      <c r="L93" s="17">
        <f>IF('cha raw lpjml output'!K78&lt;0,0,'cha raw lpjml output'!K78)</f>
        <v>1.28188E-3</v>
      </c>
      <c r="M93" s="17">
        <f>IF('cha raw lpjml output'!L78&lt;0,0,'cha raw lpjml output'!L78)</f>
        <v>1.1148499999999999E-3</v>
      </c>
      <c r="N93" s="17">
        <f>IF('cha raw lpjml output'!M78&lt;0,0,'cha raw lpjml output'!M78)</f>
        <v>9.4005100000000002E-4</v>
      </c>
      <c r="O93" s="17">
        <f>IF('cha raw lpjml output'!N78&lt;0,0,'cha raw lpjml output'!N78)</f>
        <v>4.6457699999999998E-4</v>
      </c>
      <c r="P93" s="17">
        <f>IF('cha raw lpjml output'!O78&lt;0,0,'cha raw lpjml output'!O78)</f>
        <v>4.6457699999999998E-4</v>
      </c>
      <c r="Q93" s="17">
        <f>IF('cha raw lpjml output'!P78&lt;0,0,'cha raw lpjml output'!P78)</f>
        <v>1.2216E-3</v>
      </c>
      <c r="R93" s="17">
        <f>IF('cha raw lpjml output'!Q78&lt;0,0,'cha raw lpjml output'!Q78)</f>
        <v>7.86322E-4</v>
      </c>
      <c r="S93" s="17">
        <f>IF('cha raw lpjml output'!R78&lt;0,0,'cha raw lpjml output'!R78)</f>
        <v>8.4204799999999997E-4</v>
      </c>
      <c r="T93" s="17">
        <f>IF('cha raw lpjml output'!S78&lt;0,0,'cha raw lpjml output'!S78)</f>
        <v>9.6678900000000002E-4</v>
      </c>
      <c r="U93" s="17">
        <f>IF('cha raw lpjml output'!T78&lt;0,0,'cha raw lpjml output'!T78)</f>
        <v>7.2791000000000002E-4</v>
      </c>
      <c r="V93" s="17">
        <f>IF('cha raw lpjml output'!U78&lt;0,0,'cha raw lpjml output'!U78)</f>
        <v>7.0808899999999996E-4</v>
      </c>
      <c r="W93" s="17">
        <f>IF('cha raw lpjml output'!V78&lt;0,0,'cha raw lpjml output'!V78)</f>
        <v>1.36786E-3</v>
      </c>
      <c r="X93" s="17">
        <f>IF('cha raw lpjml output'!W78&lt;0,0,'cha raw lpjml output'!W78)</f>
        <v>5.1354299999999999E-4</v>
      </c>
      <c r="Y93" s="17">
        <f>IF('cha raw lpjml output'!X78&lt;0,0,'cha raw lpjml output'!X78)</f>
        <v>1.1158100000000001E-3</v>
      </c>
      <c r="Z93" s="17">
        <f>IF('cha raw lpjml output'!Y78&lt;0,0,'cha raw lpjml output'!Y78)</f>
        <v>3.6627300000000002E-2</v>
      </c>
      <c r="AA93" s="17">
        <f>IF('cha raw lpjml output'!Z78&lt;0,0,'cha raw lpjml output'!Z78)</f>
        <v>2.71377E-4</v>
      </c>
      <c r="AB93" s="17">
        <f>IF('cha raw lpjml output'!AA78&lt;0,0,'cha raw lpjml output'!AA78)</f>
        <v>1.3850100000000001E-3</v>
      </c>
      <c r="AC93" s="17">
        <f>IF('cha raw lpjml output'!AB78&lt;0,0,'cha raw lpjml output'!AB78)</f>
        <v>1.3530300000000001E-3</v>
      </c>
      <c r="AD93" s="17">
        <f>IF('cha raw lpjml output'!AC78&lt;0,0,'cha raw lpjml output'!AC78)</f>
        <v>2.3403299999999998E-3</v>
      </c>
      <c r="AE93" s="17">
        <f>IF('cha raw lpjml output'!AD78&lt;0,0,'cha raw lpjml output'!AD78)</f>
        <v>4.4723499999999999E-3</v>
      </c>
      <c r="AF93" s="17">
        <f>IF('cha raw lpjml output'!AE78&lt;0,0,'cha raw lpjml output'!AE78)</f>
        <v>1.3883999999999999E-3</v>
      </c>
      <c r="AG93" s="17">
        <f>IF('cha raw lpjml output'!AF78&lt;0,0,'cha raw lpjml output'!AF78)</f>
        <v>1.8487899999999999E-3</v>
      </c>
      <c r="AH93" s="17">
        <f>IF('cha raw lpjml output'!AG78&lt;0,0,'cha raw lpjml output'!AG78)</f>
        <v>2.3671299999999998E-3</v>
      </c>
      <c r="AI93" s="17">
        <f>IF('cha raw lpjml output'!AH78&lt;0,0,'cha raw lpjml output'!AH78)</f>
        <v>2.1497500000000002E-3</v>
      </c>
      <c r="AJ93" s="17">
        <f>IF('cha raw lpjml output'!AI78&lt;0,0,'cha raw lpjml output'!AI78)</f>
        <v>2.0031799999999998E-3</v>
      </c>
      <c r="AK93" s="17">
        <f>IF('cha raw lpjml output'!AJ78&lt;0,0,'cha raw lpjml output'!AJ78)</f>
        <v>2.7340799999999998E-3</v>
      </c>
      <c r="AL93" s="17">
        <f>IF('cha raw lpjml output'!AK78&lt;0,0,'cha raw lpjml output'!AK78)</f>
        <v>2.54162E-2</v>
      </c>
      <c r="AM93" s="17">
        <f>IF('cha raw lpjml output'!AL78&lt;0,0,'cha raw lpjml output'!AL78)</f>
        <v>1.0976600000000001E-3</v>
      </c>
      <c r="AN93" s="17">
        <f>IF('cha raw lpjml output'!AM78&lt;0,0,'cha raw lpjml output'!AM78)</f>
        <v>3.8732800000000002E-3</v>
      </c>
      <c r="AO93" s="17">
        <f>IF('cha raw lpjml output'!AN78&lt;0,0,'cha raw lpjml output'!AN78)</f>
        <v>3.3651499999999999E-3</v>
      </c>
      <c r="AP93" s="17">
        <f>IF('cha raw lpjml output'!AO78&lt;0,0,'cha raw lpjml output'!AO78)</f>
        <v>1.5210200000000001E-3</v>
      </c>
      <c r="AQ93" s="17"/>
    </row>
    <row r="94" spans="2:43" x14ac:dyDescent="0.35">
      <c r="B94" s="17">
        <f>IF('cha raw lpjml output'!A79&lt;0,0,'cha raw lpjml output'!A79)</f>
        <v>1.8872E-4</v>
      </c>
      <c r="C94" s="17">
        <f>IF('cha raw lpjml output'!B79&lt;0,0,'cha raw lpjml output'!B79)</f>
        <v>7.4107199999999995E-4</v>
      </c>
      <c r="D94" s="17">
        <f>IF('cha raw lpjml output'!C79&lt;0,0,'cha raw lpjml output'!C79)</f>
        <v>1.7007599999999999E-3</v>
      </c>
      <c r="E94" s="17">
        <f>IF('cha raw lpjml output'!D79&lt;0,0,'cha raw lpjml output'!D79)</f>
        <v>1.4497100000000001E-3</v>
      </c>
      <c r="F94" s="17">
        <f>IF('cha raw lpjml output'!E79&lt;0,0,'cha raw lpjml output'!E79)</f>
        <v>1.2809799999999999E-3</v>
      </c>
      <c r="G94" s="17">
        <f>IF('cha raw lpjml output'!F79&lt;0,0,'cha raw lpjml output'!F79)</f>
        <v>7.03244E-4</v>
      </c>
      <c r="H94" s="17">
        <f>IF('cha raw lpjml output'!G79&lt;0,0,'cha raw lpjml output'!G79)</f>
        <v>9.884309999999999E-4</v>
      </c>
      <c r="I94" s="17">
        <f>IF('cha raw lpjml output'!H79&lt;0,0,'cha raw lpjml output'!H79)</f>
        <v>1.47138E-3</v>
      </c>
      <c r="J94" s="17">
        <f>IF('cha raw lpjml output'!I79&lt;0,0,'cha raw lpjml output'!I79)</f>
        <v>1.6052799999999999E-3</v>
      </c>
      <c r="K94" s="17">
        <f>IF('cha raw lpjml output'!J79&lt;0,0,'cha raw lpjml output'!J79)</f>
        <v>1.05514E-3</v>
      </c>
      <c r="L94" s="17">
        <f>IF('cha raw lpjml output'!K79&lt;0,0,'cha raw lpjml output'!K79)</f>
        <v>1.2867200000000001E-3</v>
      </c>
      <c r="M94" s="17">
        <f>IF('cha raw lpjml output'!L79&lt;0,0,'cha raw lpjml output'!L79)</f>
        <v>1.12166E-3</v>
      </c>
      <c r="N94" s="17">
        <f>IF('cha raw lpjml output'!M79&lt;0,0,'cha raw lpjml output'!M79)</f>
        <v>9.43259E-4</v>
      </c>
      <c r="O94" s="17">
        <f>IF('cha raw lpjml output'!N79&lt;0,0,'cha raw lpjml output'!N79)</f>
        <v>4.6893899999999998E-4</v>
      </c>
      <c r="P94" s="17">
        <f>IF('cha raw lpjml output'!O79&lt;0,0,'cha raw lpjml output'!O79)</f>
        <v>4.6893899999999998E-4</v>
      </c>
      <c r="Q94" s="17">
        <f>IF('cha raw lpjml output'!P79&lt;0,0,'cha raw lpjml output'!P79)</f>
        <v>1.2319399999999999E-3</v>
      </c>
      <c r="R94" s="17">
        <f>IF('cha raw lpjml output'!Q79&lt;0,0,'cha raw lpjml output'!Q79)</f>
        <v>8.0221199999999996E-4</v>
      </c>
      <c r="S94" s="17">
        <f>IF('cha raw lpjml output'!R79&lt;0,0,'cha raw lpjml output'!R79)</f>
        <v>8.4387700000000004E-4</v>
      </c>
      <c r="T94" s="17">
        <f>IF('cha raw lpjml output'!S79&lt;0,0,'cha raw lpjml output'!S79)</f>
        <v>9.6999E-4</v>
      </c>
      <c r="U94" s="17">
        <f>IF('cha raw lpjml output'!T79&lt;0,0,'cha raw lpjml output'!T79)</f>
        <v>7.3862299999999999E-4</v>
      </c>
      <c r="V94" s="17">
        <f>IF('cha raw lpjml output'!U79&lt;0,0,'cha raw lpjml output'!U79)</f>
        <v>7.09097E-4</v>
      </c>
      <c r="W94" s="17">
        <f>IF('cha raw lpjml output'!V79&lt;0,0,'cha raw lpjml output'!V79)</f>
        <v>1.37542E-3</v>
      </c>
      <c r="X94" s="17">
        <f>IF('cha raw lpjml output'!W79&lt;0,0,'cha raw lpjml output'!W79)</f>
        <v>5.3059199999999998E-4</v>
      </c>
      <c r="Y94" s="17">
        <f>IF('cha raw lpjml output'!X79&lt;0,0,'cha raw lpjml output'!X79)</f>
        <v>1.1212800000000001E-3</v>
      </c>
      <c r="Z94" s="17">
        <f>IF('cha raw lpjml output'!Y79&lt;0,0,'cha raw lpjml output'!Y79)</f>
        <v>3.9260000000000003E-2</v>
      </c>
      <c r="AA94" s="17">
        <f>IF('cha raw lpjml output'!Z79&lt;0,0,'cha raw lpjml output'!Z79)</f>
        <v>3.0833100000000001E-4</v>
      </c>
      <c r="AB94" s="17">
        <f>IF('cha raw lpjml output'!AA79&lt;0,0,'cha raw lpjml output'!AA79)</f>
        <v>1.4871800000000001E-3</v>
      </c>
      <c r="AC94" s="17">
        <f>IF('cha raw lpjml output'!AB79&lt;0,0,'cha raw lpjml output'!AB79)</f>
        <v>1.3913899999999999E-3</v>
      </c>
      <c r="AD94" s="17">
        <f>IF('cha raw lpjml output'!AC79&lt;0,0,'cha raw lpjml output'!AC79)</f>
        <v>2.39953E-3</v>
      </c>
      <c r="AE94" s="17">
        <f>IF('cha raw lpjml output'!AD79&lt;0,0,'cha raw lpjml output'!AD79)</f>
        <v>5.2077499999999997E-3</v>
      </c>
      <c r="AF94" s="17">
        <f>IF('cha raw lpjml output'!AE79&lt;0,0,'cha raw lpjml output'!AE79)</f>
        <v>1.4958199999999999E-3</v>
      </c>
      <c r="AG94" s="17">
        <f>IF('cha raw lpjml output'!AF79&lt;0,0,'cha raw lpjml output'!AF79)</f>
        <v>1.92256E-3</v>
      </c>
      <c r="AH94" s="17">
        <f>IF('cha raw lpjml output'!AG79&lt;0,0,'cha raw lpjml output'!AG79)</f>
        <v>2.5182799999999999E-3</v>
      </c>
      <c r="AI94" s="17">
        <f>IF('cha raw lpjml output'!AH79&lt;0,0,'cha raw lpjml output'!AH79)</f>
        <v>2.1853200000000001E-3</v>
      </c>
      <c r="AJ94" s="17">
        <f>IF('cha raw lpjml output'!AI79&lt;0,0,'cha raw lpjml output'!AI79)</f>
        <v>2.1291499999999998E-3</v>
      </c>
      <c r="AK94" s="17">
        <f>IF('cha raw lpjml output'!AJ79&lt;0,0,'cha raw lpjml output'!AJ79)</f>
        <v>2.7866800000000001E-3</v>
      </c>
      <c r="AL94" s="17">
        <f>IF('cha raw lpjml output'!AK79&lt;0,0,'cha raw lpjml output'!AK79)</f>
        <v>2.78605E-2</v>
      </c>
      <c r="AM94" s="17">
        <f>IF('cha raw lpjml output'!AL79&lt;0,0,'cha raw lpjml output'!AL79)</f>
        <v>1.12717E-3</v>
      </c>
      <c r="AN94" s="17">
        <f>IF('cha raw lpjml output'!AM79&lt;0,0,'cha raw lpjml output'!AM79)</f>
        <v>3.9699599999999998E-3</v>
      </c>
      <c r="AO94" s="17">
        <f>IF('cha raw lpjml output'!AN79&lt;0,0,'cha raw lpjml output'!AN79)</f>
        <v>3.49256E-3</v>
      </c>
      <c r="AP94" s="17">
        <f>IF('cha raw lpjml output'!AO79&lt;0,0,'cha raw lpjml output'!AO79)</f>
        <v>2.03907E-3</v>
      </c>
      <c r="AQ94" s="17"/>
    </row>
    <row r="95" spans="2:43" x14ac:dyDescent="0.35">
      <c r="B95" s="17">
        <f>IF('cha raw lpjml output'!A80&lt;0,0,'cha raw lpjml output'!A80)</f>
        <v>2.1939099999999999E-4</v>
      </c>
      <c r="C95" s="17">
        <f>IF('cha raw lpjml output'!B80&lt;0,0,'cha raw lpjml output'!B80)</f>
        <v>7.5726999999999999E-4</v>
      </c>
      <c r="D95" s="17">
        <f>IF('cha raw lpjml output'!C80&lt;0,0,'cha raw lpjml output'!C80)</f>
        <v>1.75825E-3</v>
      </c>
      <c r="E95" s="17">
        <f>IF('cha raw lpjml output'!D80&lt;0,0,'cha raw lpjml output'!D80)</f>
        <v>1.4640300000000001E-3</v>
      </c>
      <c r="F95" s="17">
        <f>IF('cha raw lpjml output'!E80&lt;0,0,'cha raw lpjml output'!E80)</f>
        <v>1.2958100000000001E-3</v>
      </c>
      <c r="G95" s="17">
        <f>IF('cha raw lpjml output'!F80&lt;0,0,'cha raw lpjml output'!F80)</f>
        <v>7.1546499999999998E-4</v>
      </c>
      <c r="H95" s="17">
        <f>IF('cha raw lpjml output'!G80&lt;0,0,'cha raw lpjml output'!G80)</f>
        <v>9.9228100000000002E-4</v>
      </c>
      <c r="I95" s="17">
        <f>IF('cha raw lpjml output'!H80&lt;0,0,'cha raw lpjml output'!H80)</f>
        <v>1.48039E-3</v>
      </c>
      <c r="J95" s="17">
        <f>IF('cha raw lpjml output'!I80&lt;0,0,'cha raw lpjml output'!I80)</f>
        <v>1.6300399999999999E-3</v>
      </c>
      <c r="K95" s="17">
        <f>IF('cha raw lpjml output'!J80&lt;0,0,'cha raw lpjml output'!J80)</f>
        <v>1.0952399999999999E-3</v>
      </c>
      <c r="L95" s="17">
        <f>IF('cha raw lpjml output'!K80&lt;0,0,'cha raw lpjml output'!K80)</f>
        <v>1.2897799999999999E-3</v>
      </c>
      <c r="M95" s="17">
        <f>IF('cha raw lpjml output'!L80&lt;0,0,'cha raw lpjml output'!L80)</f>
        <v>1.1401E-3</v>
      </c>
      <c r="N95" s="17">
        <f>IF('cha raw lpjml output'!M80&lt;0,0,'cha raw lpjml output'!M80)</f>
        <v>9.6546800000000003E-4</v>
      </c>
      <c r="O95" s="17">
        <f>IF('cha raw lpjml output'!N80&lt;0,0,'cha raw lpjml output'!N80)</f>
        <v>4.85897E-4</v>
      </c>
      <c r="P95" s="17">
        <f>IF('cha raw lpjml output'!O80&lt;0,0,'cha raw lpjml output'!O80)</f>
        <v>4.85897E-4</v>
      </c>
      <c r="Q95" s="17">
        <f>IF('cha raw lpjml output'!P80&lt;0,0,'cha raw lpjml output'!P80)</f>
        <v>1.27962E-3</v>
      </c>
      <c r="R95" s="17">
        <f>IF('cha raw lpjml output'!Q80&lt;0,0,'cha raw lpjml output'!Q80)</f>
        <v>8.6965199999999995E-4</v>
      </c>
      <c r="S95" s="17">
        <f>IF('cha raw lpjml output'!R80&lt;0,0,'cha raw lpjml output'!R80)</f>
        <v>8.5356099999999997E-4</v>
      </c>
      <c r="T95" s="17">
        <f>IF('cha raw lpjml output'!S80&lt;0,0,'cha raw lpjml output'!S80)</f>
        <v>9.7641600000000002E-4</v>
      </c>
      <c r="U95" s="17">
        <f>IF('cha raw lpjml output'!T80&lt;0,0,'cha raw lpjml output'!T80)</f>
        <v>7.4571900000000005E-4</v>
      </c>
      <c r="V95" s="17">
        <f>IF('cha raw lpjml output'!U80&lt;0,0,'cha raw lpjml output'!U80)</f>
        <v>7.1546800000000003E-4</v>
      </c>
      <c r="W95" s="17">
        <f>IF('cha raw lpjml output'!V80&lt;0,0,'cha raw lpjml output'!V80)</f>
        <v>1.3761800000000001E-3</v>
      </c>
      <c r="X95" s="17">
        <f>IF('cha raw lpjml output'!W80&lt;0,0,'cha raw lpjml output'!W80)</f>
        <v>5.4531499999999999E-4</v>
      </c>
      <c r="Y95" s="17">
        <f>IF('cha raw lpjml output'!X80&lt;0,0,'cha raw lpjml output'!X80)</f>
        <v>1.15051E-3</v>
      </c>
      <c r="Z95" s="17">
        <f>IF('cha raw lpjml output'!Y80&lt;0,0,'cha raw lpjml output'!Y80)</f>
        <v>4.0295200000000003E-2</v>
      </c>
      <c r="AA95" s="17">
        <f>IF('cha raw lpjml output'!Z80&lt;0,0,'cha raw lpjml output'!Z80)</f>
        <v>3.1335999999999999E-4</v>
      </c>
      <c r="AB95" s="17">
        <f>IF('cha raw lpjml output'!AA80&lt;0,0,'cha raw lpjml output'!AA80)</f>
        <v>1.4899399999999999E-3</v>
      </c>
      <c r="AC95" s="17">
        <f>IF('cha raw lpjml output'!AB80&lt;0,0,'cha raw lpjml output'!AB80)</f>
        <v>1.63539E-3</v>
      </c>
      <c r="AD95" s="17">
        <f>IF('cha raw lpjml output'!AC80&lt;0,0,'cha raw lpjml output'!AC80)</f>
        <v>2.44247E-3</v>
      </c>
      <c r="AE95" s="17">
        <f>IF('cha raw lpjml output'!AD80&lt;0,0,'cha raw lpjml output'!AD80)</f>
        <v>5.39698E-3</v>
      </c>
      <c r="AF95" s="17">
        <f>IF('cha raw lpjml output'!AE80&lt;0,0,'cha raw lpjml output'!AE80)</f>
        <v>1.57051E-3</v>
      </c>
      <c r="AG95" s="17">
        <f>IF('cha raw lpjml output'!AF80&lt;0,0,'cha raw lpjml output'!AF80)</f>
        <v>1.9532600000000001E-3</v>
      </c>
      <c r="AH95" s="17">
        <f>IF('cha raw lpjml output'!AG80&lt;0,0,'cha raw lpjml output'!AG80)</f>
        <v>2.5611200000000001E-3</v>
      </c>
      <c r="AI95" s="17">
        <f>IF('cha raw lpjml output'!AH80&lt;0,0,'cha raw lpjml output'!AH80)</f>
        <v>2.4941099999999999E-3</v>
      </c>
      <c r="AJ95" s="17">
        <f>IF('cha raw lpjml output'!AI80&lt;0,0,'cha raw lpjml output'!AI80)</f>
        <v>2.1345100000000001E-3</v>
      </c>
      <c r="AK95" s="17">
        <f>IF('cha raw lpjml output'!AJ80&lt;0,0,'cha raw lpjml output'!AJ80)</f>
        <v>3.0058900000000002E-3</v>
      </c>
      <c r="AL95" s="17">
        <f>IF('cha raw lpjml output'!AK80&lt;0,0,'cha raw lpjml output'!AK80)</f>
        <v>2.9393200000000001E-2</v>
      </c>
      <c r="AM95" s="17">
        <f>IF('cha raw lpjml output'!AL80&lt;0,0,'cha raw lpjml output'!AL80)</f>
        <v>1.1291300000000001E-3</v>
      </c>
      <c r="AN95" s="17">
        <f>IF('cha raw lpjml output'!AM80&lt;0,0,'cha raw lpjml output'!AM80)</f>
        <v>4.9843099999999996E-3</v>
      </c>
      <c r="AO95" s="17">
        <f>IF('cha raw lpjml output'!AN80&lt;0,0,'cha raw lpjml output'!AN80)</f>
        <v>3.54274E-3</v>
      </c>
      <c r="AP95" s="17">
        <f>IF('cha raw lpjml output'!AO80&lt;0,0,'cha raw lpjml output'!AO80)</f>
        <v>2.0725700000000001E-3</v>
      </c>
      <c r="AQ95" s="17"/>
    </row>
    <row r="96" spans="2:43" x14ac:dyDescent="0.35">
      <c r="B96" s="17">
        <f>IF('cha raw lpjml output'!A81&lt;0,0,'cha raw lpjml output'!A81)</f>
        <v>2.3157200000000001E-4</v>
      </c>
      <c r="C96" s="17">
        <f>IF('cha raw lpjml output'!B81&lt;0,0,'cha raw lpjml output'!B81)</f>
        <v>7.8740899999999998E-4</v>
      </c>
      <c r="D96" s="17">
        <f>IF('cha raw lpjml output'!C81&lt;0,0,'cha raw lpjml output'!C81)</f>
        <v>1.81789E-3</v>
      </c>
      <c r="E96" s="17">
        <f>IF('cha raw lpjml output'!D81&lt;0,0,'cha raw lpjml output'!D81)</f>
        <v>1.46905E-3</v>
      </c>
      <c r="F96" s="17">
        <f>IF('cha raw lpjml output'!E81&lt;0,0,'cha raw lpjml output'!E81)</f>
        <v>1.30729E-3</v>
      </c>
      <c r="G96" s="17">
        <f>IF('cha raw lpjml output'!F81&lt;0,0,'cha raw lpjml output'!F81)</f>
        <v>7.4673700000000003E-4</v>
      </c>
      <c r="H96" s="17">
        <f>IF('cha raw lpjml output'!G81&lt;0,0,'cha raw lpjml output'!G81)</f>
        <v>1.0276599999999999E-3</v>
      </c>
      <c r="I96" s="17">
        <f>IF('cha raw lpjml output'!H81&lt;0,0,'cha raw lpjml output'!H81)</f>
        <v>1.4804099999999999E-3</v>
      </c>
      <c r="J96" s="17">
        <f>IF('cha raw lpjml output'!I81&lt;0,0,'cha raw lpjml output'!I81)</f>
        <v>1.64456E-3</v>
      </c>
      <c r="K96" s="17">
        <f>IF('cha raw lpjml output'!J81&lt;0,0,'cha raw lpjml output'!J81)</f>
        <v>1.1288800000000001E-3</v>
      </c>
      <c r="L96" s="17">
        <f>IF('cha raw lpjml output'!K81&lt;0,0,'cha raw lpjml output'!K81)</f>
        <v>1.30423E-3</v>
      </c>
      <c r="M96" s="17">
        <f>IF('cha raw lpjml output'!L81&lt;0,0,'cha raw lpjml output'!L81)</f>
        <v>1.14383E-3</v>
      </c>
      <c r="N96" s="17">
        <f>IF('cha raw lpjml output'!M81&lt;0,0,'cha raw lpjml output'!M81)</f>
        <v>1.0418199999999999E-3</v>
      </c>
      <c r="O96" s="17">
        <f>IF('cha raw lpjml output'!N81&lt;0,0,'cha raw lpjml output'!N81)</f>
        <v>4.9545600000000002E-4</v>
      </c>
      <c r="P96" s="17">
        <f>IF('cha raw lpjml output'!O81&lt;0,0,'cha raw lpjml output'!O81)</f>
        <v>4.9545600000000002E-4</v>
      </c>
      <c r="Q96" s="17">
        <f>IF('cha raw lpjml output'!P81&lt;0,0,'cha raw lpjml output'!P81)</f>
        <v>1.2834999999999999E-3</v>
      </c>
      <c r="R96" s="17">
        <f>IF('cha raw lpjml output'!Q81&lt;0,0,'cha raw lpjml output'!Q81)</f>
        <v>9.1524800000000002E-4</v>
      </c>
      <c r="S96" s="17">
        <f>IF('cha raw lpjml output'!R81&lt;0,0,'cha raw lpjml output'!R81)</f>
        <v>8.5454699999999999E-4</v>
      </c>
      <c r="T96" s="17">
        <f>IF('cha raw lpjml output'!S81&lt;0,0,'cha raw lpjml output'!S81)</f>
        <v>9.8753800000000004E-4</v>
      </c>
      <c r="U96" s="17">
        <f>IF('cha raw lpjml output'!T81&lt;0,0,'cha raw lpjml output'!T81)</f>
        <v>7.5515100000000002E-4</v>
      </c>
      <c r="V96" s="17">
        <f>IF('cha raw lpjml output'!U81&lt;0,0,'cha raw lpjml output'!U81)</f>
        <v>7.7252699999999996E-4</v>
      </c>
      <c r="W96" s="17">
        <f>IF('cha raw lpjml output'!V81&lt;0,0,'cha raw lpjml output'!V81)</f>
        <v>1.3763200000000001E-3</v>
      </c>
      <c r="X96" s="17">
        <f>IF('cha raw lpjml output'!W81&lt;0,0,'cha raw lpjml output'!W81)</f>
        <v>6.0158499999999997E-4</v>
      </c>
      <c r="Y96" s="17">
        <f>IF('cha raw lpjml output'!X81&lt;0,0,'cha raw lpjml output'!X81)</f>
        <v>1.1535899999999999E-3</v>
      </c>
      <c r="Z96" s="17">
        <f>IF('cha raw lpjml output'!Y81&lt;0,0,'cha raw lpjml output'!Y81)</f>
        <v>4.0703200000000002E-2</v>
      </c>
      <c r="AA96" s="17">
        <f>IF('cha raw lpjml output'!Z81&lt;0,0,'cha raw lpjml output'!Z81)</f>
        <v>3.2708900000000003E-4</v>
      </c>
      <c r="AB96" s="17">
        <f>IF('cha raw lpjml output'!AA81&lt;0,0,'cha raw lpjml output'!AA81)</f>
        <v>1.4945E-3</v>
      </c>
      <c r="AC96" s="17">
        <f>IF('cha raw lpjml output'!AB81&lt;0,0,'cha raw lpjml output'!AB81)</f>
        <v>1.64657E-3</v>
      </c>
      <c r="AD96" s="17">
        <f>IF('cha raw lpjml output'!AC81&lt;0,0,'cha raw lpjml output'!AC81)</f>
        <v>2.5810199999999998E-3</v>
      </c>
      <c r="AE96" s="17">
        <f>IF('cha raw lpjml output'!AD81&lt;0,0,'cha raw lpjml output'!AD81)</f>
        <v>5.5091699999999999E-3</v>
      </c>
      <c r="AF96" s="17">
        <f>IF('cha raw lpjml output'!AE81&lt;0,0,'cha raw lpjml output'!AE81)</f>
        <v>1.62393E-3</v>
      </c>
      <c r="AG96" s="17">
        <f>IF('cha raw lpjml output'!AF81&lt;0,0,'cha raw lpjml output'!AF81)</f>
        <v>2.1661900000000001E-3</v>
      </c>
      <c r="AH96" s="17">
        <f>IF('cha raw lpjml output'!AG81&lt;0,0,'cha raw lpjml output'!AG81)</f>
        <v>2.7098700000000001E-3</v>
      </c>
      <c r="AI96" s="17">
        <f>IF('cha raw lpjml output'!AH81&lt;0,0,'cha raw lpjml output'!AH81)</f>
        <v>2.75728E-3</v>
      </c>
      <c r="AJ96" s="17">
        <f>IF('cha raw lpjml output'!AI81&lt;0,0,'cha raw lpjml output'!AI81)</f>
        <v>2.3611999999999999E-3</v>
      </c>
      <c r="AK96" s="17">
        <f>IF('cha raw lpjml output'!AJ81&lt;0,0,'cha raw lpjml output'!AJ81)</f>
        <v>3.9475600000000001E-3</v>
      </c>
      <c r="AL96" s="17">
        <f>IF('cha raw lpjml output'!AK81&lt;0,0,'cha raw lpjml output'!AK81)</f>
        <v>2.98111E-2</v>
      </c>
      <c r="AM96" s="17">
        <f>IF('cha raw lpjml output'!AL81&lt;0,0,'cha raw lpjml output'!AL81)</f>
        <v>1.1305200000000001E-3</v>
      </c>
      <c r="AN96" s="17">
        <f>IF('cha raw lpjml output'!AM81&lt;0,0,'cha raw lpjml output'!AM81)</f>
        <v>5.4698999999999998E-3</v>
      </c>
      <c r="AO96" s="17">
        <f>IF('cha raw lpjml output'!AN81&lt;0,0,'cha raw lpjml output'!AN81)</f>
        <v>4.1791500000000004E-3</v>
      </c>
      <c r="AP96" s="17">
        <f>IF('cha raw lpjml output'!AO81&lt;0,0,'cha raw lpjml output'!AO81)</f>
        <v>2.3617999999999998E-3</v>
      </c>
      <c r="AQ96" s="17"/>
    </row>
    <row r="97" spans="2:43" x14ac:dyDescent="0.35">
      <c r="B97" s="17">
        <f>IF('cha raw lpjml output'!A82&lt;0,0,'cha raw lpjml output'!A82)</f>
        <v>2.4421099999999998E-4</v>
      </c>
      <c r="C97" s="17">
        <f>IF('cha raw lpjml output'!B82&lt;0,0,'cha raw lpjml output'!B82)</f>
        <v>7.9382300000000003E-4</v>
      </c>
      <c r="D97" s="17">
        <f>IF('cha raw lpjml output'!C82&lt;0,0,'cha raw lpjml output'!C82)</f>
        <v>1.98627E-3</v>
      </c>
      <c r="E97" s="17">
        <f>IF('cha raw lpjml output'!D82&lt;0,0,'cha raw lpjml output'!D82)</f>
        <v>1.4791299999999999E-3</v>
      </c>
      <c r="F97" s="17">
        <f>IF('cha raw lpjml output'!E82&lt;0,0,'cha raw lpjml output'!E82)</f>
        <v>1.31598E-3</v>
      </c>
      <c r="G97" s="17">
        <f>IF('cha raw lpjml output'!F82&lt;0,0,'cha raw lpjml output'!F82)</f>
        <v>7.6571099999999997E-4</v>
      </c>
      <c r="H97" s="17">
        <f>IF('cha raw lpjml output'!G82&lt;0,0,'cha raw lpjml output'!G82)</f>
        <v>1.0350299999999999E-3</v>
      </c>
      <c r="I97" s="17">
        <f>IF('cha raw lpjml output'!H82&lt;0,0,'cha raw lpjml output'!H82)</f>
        <v>1.48314E-3</v>
      </c>
      <c r="J97" s="17">
        <f>IF('cha raw lpjml output'!I82&lt;0,0,'cha raw lpjml output'!I82)</f>
        <v>1.6587100000000001E-3</v>
      </c>
      <c r="K97" s="17">
        <f>IF('cha raw lpjml output'!J82&lt;0,0,'cha raw lpjml output'!J82)</f>
        <v>1.1409300000000001E-3</v>
      </c>
      <c r="L97" s="17">
        <f>IF('cha raw lpjml output'!K82&lt;0,0,'cha raw lpjml output'!K82)</f>
        <v>1.3044E-3</v>
      </c>
      <c r="M97" s="17">
        <f>IF('cha raw lpjml output'!L82&lt;0,0,'cha raw lpjml output'!L82)</f>
        <v>1.1499699999999999E-3</v>
      </c>
      <c r="N97" s="17">
        <f>IF('cha raw lpjml output'!M82&lt;0,0,'cha raw lpjml output'!M82)</f>
        <v>1.0745399999999999E-3</v>
      </c>
      <c r="O97" s="17">
        <f>IF('cha raw lpjml output'!N82&lt;0,0,'cha raw lpjml output'!N82)</f>
        <v>4.9622200000000005E-4</v>
      </c>
      <c r="P97" s="17">
        <f>IF('cha raw lpjml output'!O82&lt;0,0,'cha raw lpjml output'!O82)</f>
        <v>4.9622200000000005E-4</v>
      </c>
      <c r="Q97" s="17">
        <f>IF('cha raw lpjml output'!P82&lt;0,0,'cha raw lpjml output'!P82)</f>
        <v>1.29126E-3</v>
      </c>
      <c r="R97" s="17">
        <f>IF('cha raw lpjml output'!Q82&lt;0,0,'cha raw lpjml output'!Q82)</f>
        <v>9.1944100000000001E-4</v>
      </c>
      <c r="S97" s="17">
        <f>IF('cha raw lpjml output'!R82&lt;0,0,'cha raw lpjml output'!R82)</f>
        <v>8.5507499999999995E-4</v>
      </c>
      <c r="T97" s="17">
        <f>IF('cha raw lpjml output'!S82&lt;0,0,'cha raw lpjml output'!S82)</f>
        <v>9.9697000000000002E-4</v>
      </c>
      <c r="U97" s="17">
        <f>IF('cha raw lpjml output'!T82&lt;0,0,'cha raw lpjml output'!T82)</f>
        <v>8.0372500000000003E-4</v>
      </c>
      <c r="V97" s="17">
        <f>IF('cha raw lpjml output'!U82&lt;0,0,'cha raw lpjml output'!U82)</f>
        <v>7.9374899999999995E-4</v>
      </c>
      <c r="W97" s="17">
        <f>IF('cha raw lpjml output'!V82&lt;0,0,'cha raw lpjml output'!V82)</f>
        <v>1.39233E-3</v>
      </c>
      <c r="X97" s="17">
        <f>IF('cha raw lpjml output'!W82&lt;0,0,'cha raw lpjml output'!W82)</f>
        <v>6.2723300000000004E-4</v>
      </c>
      <c r="Y97" s="17">
        <f>IF('cha raw lpjml output'!X82&lt;0,0,'cha raw lpjml output'!X82)</f>
        <v>1.1639199999999999E-3</v>
      </c>
      <c r="Z97" s="17">
        <f>IF('cha raw lpjml output'!Y82&lt;0,0,'cha raw lpjml output'!Y82)</f>
        <v>4.8705900000000003E-2</v>
      </c>
      <c r="AA97" s="17">
        <f>IF('cha raw lpjml output'!Z82&lt;0,0,'cha raw lpjml output'!Z82)</f>
        <v>3.40298E-4</v>
      </c>
      <c r="AB97" s="17">
        <f>IF('cha raw lpjml output'!AA82&lt;0,0,'cha raw lpjml output'!AA82)</f>
        <v>1.49482E-3</v>
      </c>
      <c r="AC97" s="17">
        <f>IF('cha raw lpjml output'!AB82&lt;0,0,'cha raw lpjml output'!AB82)</f>
        <v>1.68812E-3</v>
      </c>
      <c r="AD97" s="17">
        <f>IF('cha raw lpjml output'!AC82&lt;0,0,'cha raw lpjml output'!AC82)</f>
        <v>2.60203E-3</v>
      </c>
      <c r="AE97" s="17">
        <f>IF('cha raw lpjml output'!AD82&lt;0,0,'cha raw lpjml output'!AD82)</f>
        <v>5.5727800000000003E-3</v>
      </c>
      <c r="AF97" s="17">
        <f>IF('cha raw lpjml output'!AE82&lt;0,0,'cha raw lpjml output'!AE82)</f>
        <v>1.6305200000000001E-3</v>
      </c>
      <c r="AG97" s="17">
        <f>IF('cha raw lpjml output'!AF82&lt;0,0,'cha raw lpjml output'!AF82)</f>
        <v>2.5279399999999998E-3</v>
      </c>
      <c r="AH97" s="17">
        <f>IF('cha raw lpjml output'!AG82&lt;0,0,'cha raw lpjml output'!AG82)</f>
        <v>2.7415299999999998E-3</v>
      </c>
      <c r="AI97" s="17">
        <f>IF('cha raw lpjml output'!AH82&lt;0,0,'cha raw lpjml output'!AH82)</f>
        <v>2.8162500000000002E-3</v>
      </c>
      <c r="AJ97" s="17">
        <f>IF('cha raw lpjml output'!AI82&lt;0,0,'cha raw lpjml output'!AI82)</f>
        <v>2.3833299999999999E-3</v>
      </c>
      <c r="AK97" s="17">
        <f>IF('cha raw lpjml output'!AJ82&lt;0,0,'cha raw lpjml output'!AJ82)</f>
        <v>4.10414E-3</v>
      </c>
      <c r="AL97" s="17">
        <f>IF('cha raw lpjml output'!AK82&lt;0,0,'cha raw lpjml output'!AK82)</f>
        <v>3.0235999999999999E-2</v>
      </c>
      <c r="AM97" s="17">
        <f>IF('cha raw lpjml output'!AL82&lt;0,0,'cha raw lpjml output'!AL82)</f>
        <v>1.15643E-3</v>
      </c>
      <c r="AN97" s="17">
        <f>IF('cha raw lpjml output'!AM82&lt;0,0,'cha raw lpjml output'!AM82)</f>
        <v>5.4785500000000004E-3</v>
      </c>
      <c r="AO97" s="17">
        <f>IF('cha raw lpjml output'!AN82&lt;0,0,'cha raw lpjml output'!AN82)</f>
        <v>5.2460700000000002E-3</v>
      </c>
      <c r="AP97" s="17">
        <f>IF('cha raw lpjml output'!AO82&lt;0,0,'cha raw lpjml output'!AO82)</f>
        <v>2.4762500000000002E-3</v>
      </c>
      <c r="AQ97" s="17"/>
    </row>
    <row r="98" spans="2:43" x14ac:dyDescent="0.35">
      <c r="B98" s="17">
        <f>IF('cha raw lpjml output'!A83&lt;0,0,'cha raw lpjml output'!A83)</f>
        <v>2.7233299999999998E-4</v>
      </c>
      <c r="C98" s="17">
        <f>IF('cha raw lpjml output'!B83&lt;0,0,'cha raw lpjml output'!B83)</f>
        <v>8.0205499999999998E-4</v>
      </c>
      <c r="D98" s="17">
        <f>IF('cha raw lpjml output'!C83&lt;0,0,'cha raw lpjml output'!C83)</f>
        <v>2.0250400000000001E-3</v>
      </c>
      <c r="E98" s="17">
        <f>IF('cha raw lpjml output'!D83&lt;0,0,'cha raw lpjml output'!D83)</f>
        <v>1.4815E-3</v>
      </c>
      <c r="F98" s="17">
        <f>IF('cha raw lpjml output'!E83&lt;0,0,'cha raw lpjml output'!E83)</f>
        <v>1.33435E-3</v>
      </c>
      <c r="G98" s="17">
        <f>IF('cha raw lpjml output'!F83&lt;0,0,'cha raw lpjml output'!F83)</f>
        <v>7.7492299999999995E-4</v>
      </c>
      <c r="H98" s="17">
        <f>IF('cha raw lpjml output'!G83&lt;0,0,'cha raw lpjml output'!G83)</f>
        <v>1.04071E-3</v>
      </c>
      <c r="I98" s="17">
        <f>IF('cha raw lpjml output'!H83&lt;0,0,'cha raw lpjml output'!H83)</f>
        <v>1.49347E-3</v>
      </c>
      <c r="J98" s="17">
        <f>IF('cha raw lpjml output'!I83&lt;0,0,'cha raw lpjml output'!I83)</f>
        <v>1.6649099999999999E-3</v>
      </c>
      <c r="K98" s="17">
        <f>IF('cha raw lpjml output'!J83&lt;0,0,'cha raw lpjml output'!J83)</f>
        <v>1.1511200000000001E-3</v>
      </c>
      <c r="L98" s="17">
        <f>IF('cha raw lpjml output'!K83&lt;0,0,'cha raw lpjml output'!K83)</f>
        <v>1.31394E-3</v>
      </c>
      <c r="M98" s="17">
        <f>IF('cha raw lpjml output'!L83&lt;0,0,'cha raw lpjml output'!L83)</f>
        <v>1.1588900000000001E-3</v>
      </c>
      <c r="N98" s="17">
        <f>IF('cha raw lpjml output'!M83&lt;0,0,'cha raw lpjml output'!M83)</f>
        <v>1.07628E-3</v>
      </c>
      <c r="O98" s="17">
        <f>IF('cha raw lpjml output'!N83&lt;0,0,'cha raw lpjml output'!N83)</f>
        <v>5.0025199999999997E-4</v>
      </c>
      <c r="P98" s="17">
        <f>IF('cha raw lpjml output'!O83&lt;0,0,'cha raw lpjml output'!O83)</f>
        <v>5.0025199999999997E-4</v>
      </c>
      <c r="Q98" s="17">
        <f>IF('cha raw lpjml output'!P83&lt;0,0,'cha raw lpjml output'!P83)</f>
        <v>1.30817E-3</v>
      </c>
      <c r="R98" s="17">
        <f>IF('cha raw lpjml output'!Q83&lt;0,0,'cha raw lpjml output'!Q83)</f>
        <v>9.2215000000000005E-4</v>
      </c>
      <c r="S98" s="17">
        <f>IF('cha raw lpjml output'!R83&lt;0,0,'cha raw lpjml output'!R83)</f>
        <v>8.6000499999999995E-4</v>
      </c>
      <c r="T98" s="17">
        <f>IF('cha raw lpjml output'!S83&lt;0,0,'cha raw lpjml output'!S83)</f>
        <v>9.993300000000001E-4</v>
      </c>
      <c r="U98" s="17">
        <f>IF('cha raw lpjml output'!T83&lt;0,0,'cha raw lpjml output'!T83)</f>
        <v>8.0415800000000002E-4</v>
      </c>
      <c r="V98" s="17">
        <f>IF('cha raw lpjml output'!U83&lt;0,0,'cha raw lpjml output'!U83)</f>
        <v>8.3320400000000004E-4</v>
      </c>
      <c r="W98" s="17">
        <f>IF('cha raw lpjml output'!V83&lt;0,0,'cha raw lpjml output'!V83)</f>
        <v>1.39274E-3</v>
      </c>
      <c r="X98" s="17">
        <f>IF('cha raw lpjml output'!W83&lt;0,0,'cha raw lpjml output'!W83)</f>
        <v>6.47206E-4</v>
      </c>
      <c r="Y98" s="17">
        <f>IF('cha raw lpjml output'!X83&lt;0,0,'cha raw lpjml output'!X83)</f>
        <v>1.1643000000000001E-3</v>
      </c>
      <c r="Z98" s="17">
        <f>IF('cha raw lpjml output'!Y83&lt;0,0,'cha raw lpjml output'!Y83)</f>
        <v>4.9411099999999999E-2</v>
      </c>
      <c r="AA98" s="17">
        <f>IF('cha raw lpjml output'!Z83&lt;0,0,'cha raw lpjml output'!Z83)</f>
        <v>3.79107E-4</v>
      </c>
      <c r="AB98" s="17">
        <f>IF('cha raw lpjml output'!AA83&lt;0,0,'cha raw lpjml output'!AA83)</f>
        <v>1.56682E-3</v>
      </c>
      <c r="AC98" s="17">
        <f>IF('cha raw lpjml output'!AB83&lt;0,0,'cha raw lpjml output'!AB83)</f>
        <v>1.71083E-3</v>
      </c>
      <c r="AD98" s="17">
        <f>IF('cha raw lpjml output'!AC83&lt;0,0,'cha raw lpjml output'!AC83)</f>
        <v>2.64686E-3</v>
      </c>
      <c r="AE98" s="17">
        <f>IF('cha raw lpjml output'!AD83&lt;0,0,'cha raw lpjml output'!AD83)</f>
        <v>5.7955100000000002E-3</v>
      </c>
      <c r="AF98" s="17">
        <f>IF('cha raw lpjml output'!AE83&lt;0,0,'cha raw lpjml output'!AE83)</f>
        <v>1.63116E-3</v>
      </c>
      <c r="AG98" s="17">
        <f>IF('cha raw lpjml output'!AF83&lt;0,0,'cha raw lpjml output'!AF83)</f>
        <v>2.5378900000000001E-3</v>
      </c>
      <c r="AH98" s="17">
        <f>IF('cha raw lpjml output'!AG83&lt;0,0,'cha raw lpjml output'!AG83)</f>
        <v>2.94035E-3</v>
      </c>
      <c r="AI98" s="17">
        <f>IF('cha raw lpjml output'!AH83&lt;0,0,'cha raw lpjml output'!AH83)</f>
        <v>3.3042100000000001E-3</v>
      </c>
      <c r="AJ98" s="17">
        <f>IF('cha raw lpjml output'!AI83&lt;0,0,'cha raw lpjml output'!AI83)</f>
        <v>2.3877799999999999E-3</v>
      </c>
      <c r="AK98" s="17">
        <f>IF('cha raw lpjml output'!AJ83&lt;0,0,'cha raw lpjml output'!AJ83)</f>
        <v>4.7118899999999998E-3</v>
      </c>
      <c r="AL98" s="17">
        <f>IF('cha raw lpjml output'!AK83&lt;0,0,'cha raw lpjml output'!AK83)</f>
        <v>3.7499200000000003E-2</v>
      </c>
      <c r="AM98" s="17">
        <f>IF('cha raw lpjml output'!AL83&lt;0,0,'cha raw lpjml output'!AL83)</f>
        <v>1.1617299999999999E-3</v>
      </c>
      <c r="AN98" s="17">
        <f>IF('cha raw lpjml output'!AM83&lt;0,0,'cha raw lpjml output'!AM83)</f>
        <v>5.8738000000000002E-3</v>
      </c>
      <c r="AO98" s="17">
        <f>IF('cha raw lpjml output'!AN83&lt;0,0,'cha raw lpjml output'!AN83)</f>
        <v>5.6144899999999998E-3</v>
      </c>
      <c r="AP98" s="17">
        <f>IF('cha raw lpjml output'!AO83&lt;0,0,'cha raw lpjml output'!AO83)</f>
        <v>3.2977700000000002E-3</v>
      </c>
      <c r="AQ98" s="17"/>
    </row>
    <row r="99" spans="2:43" x14ac:dyDescent="0.35">
      <c r="B99" s="17">
        <f>IF('cha raw lpjml output'!A84&lt;0,0,'cha raw lpjml output'!A84)</f>
        <v>2.7538699999999998E-4</v>
      </c>
      <c r="C99" s="17">
        <f>IF('cha raw lpjml output'!B84&lt;0,0,'cha raw lpjml output'!B84)</f>
        <v>8.1201899999999998E-4</v>
      </c>
      <c r="D99" s="17">
        <f>IF('cha raw lpjml output'!C84&lt;0,0,'cha raw lpjml output'!C84)</f>
        <v>2.0518300000000001E-3</v>
      </c>
      <c r="E99" s="17">
        <f>IF('cha raw lpjml output'!D84&lt;0,0,'cha raw lpjml output'!D84)</f>
        <v>1.4847300000000001E-3</v>
      </c>
      <c r="F99" s="17">
        <f>IF('cha raw lpjml output'!E84&lt;0,0,'cha raw lpjml output'!E84)</f>
        <v>1.33986E-3</v>
      </c>
      <c r="G99" s="17">
        <f>IF('cha raw lpjml output'!F84&lt;0,0,'cha raw lpjml output'!F84)</f>
        <v>7.8254300000000002E-4</v>
      </c>
      <c r="H99" s="17">
        <f>IF('cha raw lpjml output'!G84&lt;0,0,'cha raw lpjml output'!G84)</f>
        <v>1.0484299999999999E-3</v>
      </c>
      <c r="I99" s="17">
        <f>IF('cha raw lpjml output'!H84&lt;0,0,'cha raw lpjml output'!H84)</f>
        <v>1.495E-3</v>
      </c>
      <c r="J99" s="17">
        <f>IF('cha raw lpjml output'!I84&lt;0,0,'cha raw lpjml output'!I84)</f>
        <v>1.6890500000000001E-3</v>
      </c>
      <c r="K99" s="17">
        <f>IF('cha raw lpjml output'!J84&lt;0,0,'cha raw lpjml output'!J84)</f>
        <v>1.1655599999999999E-3</v>
      </c>
      <c r="L99" s="17">
        <f>IF('cha raw lpjml output'!K84&lt;0,0,'cha raw lpjml output'!K84)</f>
        <v>1.31941E-3</v>
      </c>
      <c r="M99" s="17">
        <f>IF('cha raw lpjml output'!L84&lt;0,0,'cha raw lpjml output'!L84)</f>
        <v>1.1616700000000001E-3</v>
      </c>
      <c r="N99" s="17">
        <f>IF('cha raw lpjml output'!M84&lt;0,0,'cha raw lpjml output'!M84)</f>
        <v>1.13882E-3</v>
      </c>
      <c r="O99" s="17">
        <f>IF('cha raw lpjml output'!N84&lt;0,0,'cha raw lpjml output'!N84)</f>
        <v>5.0455699999999999E-4</v>
      </c>
      <c r="P99" s="17">
        <f>IF('cha raw lpjml output'!O84&lt;0,0,'cha raw lpjml output'!O84)</f>
        <v>5.0455699999999999E-4</v>
      </c>
      <c r="Q99" s="17">
        <f>IF('cha raw lpjml output'!P84&lt;0,0,'cha raw lpjml output'!P84)</f>
        <v>1.3127099999999999E-3</v>
      </c>
      <c r="R99" s="17">
        <f>IF('cha raw lpjml output'!Q84&lt;0,0,'cha raw lpjml output'!Q84)</f>
        <v>9.4447300000000004E-4</v>
      </c>
      <c r="S99" s="17">
        <f>IF('cha raw lpjml output'!R84&lt;0,0,'cha raw lpjml output'!R84)</f>
        <v>8.6018399999999995E-4</v>
      </c>
      <c r="T99" s="17">
        <f>IF('cha raw lpjml output'!S84&lt;0,0,'cha raw lpjml output'!S84)</f>
        <v>1.01059E-3</v>
      </c>
      <c r="U99" s="17">
        <f>IF('cha raw lpjml output'!T84&lt;0,0,'cha raw lpjml output'!T84)</f>
        <v>8.3826799999999998E-4</v>
      </c>
      <c r="V99" s="17">
        <f>IF('cha raw lpjml output'!U84&lt;0,0,'cha raw lpjml output'!U84)</f>
        <v>8.8971999999999999E-4</v>
      </c>
      <c r="W99" s="17">
        <f>IF('cha raw lpjml output'!V84&lt;0,0,'cha raw lpjml output'!V84)</f>
        <v>1.39887E-3</v>
      </c>
      <c r="X99" s="17">
        <f>IF('cha raw lpjml output'!W84&lt;0,0,'cha raw lpjml output'!W84)</f>
        <v>6.4793299999999995E-4</v>
      </c>
      <c r="Y99" s="17">
        <f>IF('cha raw lpjml output'!X84&lt;0,0,'cha raw lpjml output'!X84)</f>
        <v>1.1675399999999999E-3</v>
      </c>
      <c r="Z99" s="17">
        <f>IF('cha raw lpjml output'!Y84&lt;0,0,'cha raw lpjml output'!Y84)</f>
        <v>5.08423E-2</v>
      </c>
      <c r="AA99" s="17">
        <f>IF('cha raw lpjml output'!Z84&lt;0,0,'cha raw lpjml output'!Z84)</f>
        <v>4.2684999999999999E-4</v>
      </c>
      <c r="AB99" s="17">
        <f>IF('cha raw lpjml output'!AA84&lt;0,0,'cha raw lpjml output'!AA84)</f>
        <v>1.7062100000000001E-3</v>
      </c>
      <c r="AC99" s="17">
        <f>IF('cha raw lpjml output'!AB84&lt;0,0,'cha raw lpjml output'!AB84)</f>
        <v>1.85417E-3</v>
      </c>
      <c r="AD99" s="17">
        <f>IF('cha raw lpjml output'!AC84&lt;0,0,'cha raw lpjml output'!AC84)</f>
        <v>2.7009500000000001E-3</v>
      </c>
      <c r="AE99" s="17">
        <f>IF('cha raw lpjml output'!AD84&lt;0,0,'cha raw lpjml output'!AD84)</f>
        <v>7.8195899999999995E-3</v>
      </c>
      <c r="AF99" s="17">
        <f>IF('cha raw lpjml output'!AE84&lt;0,0,'cha raw lpjml output'!AE84)</f>
        <v>1.65687E-3</v>
      </c>
      <c r="AG99" s="17">
        <f>IF('cha raw lpjml output'!AF84&lt;0,0,'cha raw lpjml output'!AF84)</f>
        <v>2.6978599999999998E-3</v>
      </c>
      <c r="AH99" s="17">
        <f>IF('cha raw lpjml output'!AG84&lt;0,0,'cha raw lpjml output'!AG84)</f>
        <v>3.18615E-3</v>
      </c>
      <c r="AI99" s="17">
        <f>IF('cha raw lpjml output'!AH84&lt;0,0,'cha raw lpjml output'!AH84)</f>
        <v>3.42604E-3</v>
      </c>
      <c r="AJ99" s="17">
        <f>IF('cha raw lpjml output'!AI84&lt;0,0,'cha raw lpjml output'!AI84)</f>
        <v>2.9799000000000002E-3</v>
      </c>
      <c r="AK99" s="17">
        <f>IF('cha raw lpjml output'!AJ84&lt;0,0,'cha raw lpjml output'!AJ84)</f>
        <v>4.8238200000000004E-3</v>
      </c>
      <c r="AL99" s="17">
        <f>IF('cha raw lpjml output'!AK84&lt;0,0,'cha raw lpjml output'!AK84)</f>
        <v>3.8575999999999999E-2</v>
      </c>
      <c r="AM99" s="17">
        <f>IF('cha raw lpjml output'!AL84&lt;0,0,'cha raw lpjml output'!AL84)</f>
        <v>1.17143E-3</v>
      </c>
      <c r="AN99" s="17">
        <f>IF('cha raw lpjml output'!AM84&lt;0,0,'cha raw lpjml output'!AM84)</f>
        <v>6.0324100000000002E-3</v>
      </c>
      <c r="AO99" s="17">
        <f>IF('cha raw lpjml output'!AN84&lt;0,0,'cha raw lpjml output'!AN84)</f>
        <v>6.0554900000000002E-3</v>
      </c>
      <c r="AP99" s="17">
        <f>IF('cha raw lpjml output'!AO84&lt;0,0,'cha raw lpjml output'!AO84)</f>
        <v>3.5784499999999999E-3</v>
      </c>
      <c r="AQ99" s="17"/>
    </row>
    <row r="100" spans="2:43" x14ac:dyDescent="0.35">
      <c r="B100" s="17">
        <f>IF('cha raw lpjml output'!A85&lt;0,0,'cha raw lpjml output'!A85)</f>
        <v>2.8145999999999998E-4</v>
      </c>
      <c r="C100" s="17">
        <f>IF('cha raw lpjml output'!B85&lt;0,0,'cha raw lpjml output'!B85)</f>
        <v>8.2547600000000001E-4</v>
      </c>
      <c r="D100" s="17">
        <f>IF('cha raw lpjml output'!C85&lt;0,0,'cha raw lpjml output'!C85)</f>
        <v>2.12707E-3</v>
      </c>
      <c r="E100" s="17">
        <f>IF('cha raw lpjml output'!D85&lt;0,0,'cha raw lpjml output'!D85)</f>
        <v>1.4866E-3</v>
      </c>
      <c r="F100" s="17">
        <f>IF('cha raw lpjml output'!E85&lt;0,0,'cha raw lpjml output'!E85)</f>
        <v>1.34873E-3</v>
      </c>
      <c r="G100" s="17">
        <f>IF('cha raw lpjml output'!F85&lt;0,0,'cha raw lpjml output'!F85)</f>
        <v>8.2857000000000004E-4</v>
      </c>
      <c r="H100" s="17">
        <f>IF('cha raw lpjml output'!G85&lt;0,0,'cha raw lpjml output'!G85)</f>
        <v>1.0512799999999999E-3</v>
      </c>
      <c r="I100" s="17">
        <f>IF('cha raw lpjml output'!H85&lt;0,0,'cha raw lpjml output'!H85)</f>
        <v>1.49983E-3</v>
      </c>
      <c r="J100" s="17">
        <f>IF('cha raw lpjml output'!I85&lt;0,0,'cha raw lpjml output'!I85)</f>
        <v>1.7181500000000001E-3</v>
      </c>
      <c r="K100" s="17">
        <f>IF('cha raw lpjml output'!J85&lt;0,0,'cha raw lpjml output'!J85)</f>
        <v>1.1739599999999999E-3</v>
      </c>
      <c r="L100" s="17">
        <f>IF('cha raw lpjml output'!K85&lt;0,0,'cha raw lpjml output'!K85)</f>
        <v>1.33763E-3</v>
      </c>
      <c r="M100" s="17">
        <f>IF('cha raw lpjml output'!L85&lt;0,0,'cha raw lpjml output'!L85)</f>
        <v>1.20915E-3</v>
      </c>
      <c r="N100" s="17">
        <f>IF('cha raw lpjml output'!M85&lt;0,0,'cha raw lpjml output'!M85)</f>
        <v>1.1447199999999999E-3</v>
      </c>
      <c r="O100" s="17">
        <f>IF('cha raw lpjml output'!N85&lt;0,0,'cha raw lpjml output'!N85)</f>
        <v>5.1025199999999999E-4</v>
      </c>
      <c r="P100" s="17">
        <f>IF('cha raw lpjml output'!O85&lt;0,0,'cha raw lpjml output'!O85)</f>
        <v>5.1025199999999999E-4</v>
      </c>
      <c r="Q100" s="17">
        <f>IF('cha raw lpjml output'!P85&lt;0,0,'cha raw lpjml output'!P85)</f>
        <v>1.3151199999999999E-3</v>
      </c>
      <c r="R100" s="17">
        <f>IF('cha raw lpjml output'!Q85&lt;0,0,'cha raw lpjml output'!Q85)</f>
        <v>9.5333400000000002E-4</v>
      </c>
      <c r="S100" s="17">
        <f>IF('cha raw lpjml output'!R85&lt;0,0,'cha raw lpjml output'!R85)</f>
        <v>8.6912999999999997E-4</v>
      </c>
      <c r="T100" s="17">
        <f>IF('cha raw lpjml output'!S85&lt;0,0,'cha raw lpjml output'!S85)</f>
        <v>1.01643E-3</v>
      </c>
      <c r="U100" s="17">
        <f>IF('cha raw lpjml output'!T85&lt;0,0,'cha raw lpjml output'!T85)</f>
        <v>8.3989600000000002E-4</v>
      </c>
      <c r="V100" s="17">
        <f>IF('cha raw lpjml output'!U85&lt;0,0,'cha raw lpjml output'!U85)</f>
        <v>8.8998500000000004E-4</v>
      </c>
      <c r="W100" s="17">
        <f>IF('cha raw lpjml output'!V85&lt;0,0,'cha raw lpjml output'!V85)</f>
        <v>1.4056800000000001E-3</v>
      </c>
      <c r="X100" s="17">
        <f>IF('cha raw lpjml output'!W85&lt;0,0,'cha raw lpjml output'!W85)</f>
        <v>6.9420599999999995E-4</v>
      </c>
      <c r="Y100" s="17">
        <f>IF('cha raw lpjml output'!X85&lt;0,0,'cha raw lpjml output'!X85)</f>
        <v>1.1757099999999999E-3</v>
      </c>
      <c r="Z100" s="17">
        <f>IF('cha raw lpjml output'!Y85&lt;0,0,'cha raw lpjml output'!Y85)</f>
        <v>5.1288399999999998E-2</v>
      </c>
      <c r="AA100" s="17">
        <f>IF('cha raw lpjml output'!Z85&lt;0,0,'cha raw lpjml output'!Z85)</f>
        <v>4.3482500000000001E-4</v>
      </c>
      <c r="AB100" s="17">
        <f>IF('cha raw lpjml output'!AA85&lt;0,0,'cha raw lpjml output'!AA85)</f>
        <v>1.7248999999999999E-3</v>
      </c>
      <c r="AC100" s="17">
        <f>IF('cha raw lpjml output'!AB85&lt;0,0,'cha raw lpjml output'!AB85)</f>
        <v>1.88061E-3</v>
      </c>
      <c r="AD100" s="17">
        <f>IF('cha raw lpjml output'!AC85&lt;0,0,'cha raw lpjml output'!AC85)</f>
        <v>2.7337500000000001E-3</v>
      </c>
      <c r="AE100" s="17">
        <f>IF('cha raw lpjml output'!AD85&lt;0,0,'cha raw lpjml output'!AD85)</f>
        <v>8.0653800000000005E-3</v>
      </c>
      <c r="AF100" s="17">
        <f>IF('cha raw lpjml output'!AE85&lt;0,0,'cha raw lpjml output'!AE85)</f>
        <v>1.6631899999999999E-3</v>
      </c>
      <c r="AG100" s="17">
        <f>IF('cha raw lpjml output'!AF85&lt;0,0,'cha raw lpjml output'!AF85)</f>
        <v>2.90449E-3</v>
      </c>
      <c r="AH100" s="17">
        <f>IF('cha raw lpjml output'!AG85&lt;0,0,'cha raw lpjml output'!AG85)</f>
        <v>3.6200300000000002E-3</v>
      </c>
      <c r="AI100" s="17">
        <f>IF('cha raw lpjml output'!AH85&lt;0,0,'cha raw lpjml output'!AH85)</f>
        <v>3.4714300000000002E-3</v>
      </c>
      <c r="AJ100" s="17">
        <f>IF('cha raw lpjml output'!AI85&lt;0,0,'cha raw lpjml output'!AI85)</f>
        <v>3.0164200000000001E-3</v>
      </c>
      <c r="AK100" s="17">
        <f>IF('cha raw lpjml output'!AJ85&lt;0,0,'cha raw lpjml output'!AJ85)</f>
        <v>5.3267399999999999E-3</v>
      </c>
      <c r="AL100" s="17">
        <f>IF('cha raw lpjml output'!AK85&lt;0,0,'cha raw lpjml output'!AK85)</f>
        <v>4.2541799999999998E-2</v>
      </c>
      <c r="AM100" s="17">
        <f>IF('cha raw lpjml output'!AL85&lt;0,0,'cha raw lpjml output'!AL85)</f>
        <v>1.2171599999999999E-3</v>
      </c>
      <c r="AN100" s="17">
        <f>IF('cha raw lpjml output'!AM85&lt;0,0,'cha raw lpjml output'!AM85)</f>
        <v>7.4775500000000003E-3</v>
      </c>
      <c r="AO100" s="17">
        <f>IF('cha raw lpjml output'!AN85&lt;0,0,'cha raw lpjml output'!AN85)</f>
        <v>6.4795399999999998E-3</v>
      </c>
      <c r="AP100" s="17">
        <f>IF('cha raw lpjml output'!AO85&lt;0,0,'cha raw lpjml output'!AO85)</f>
        <v>4.2649599999999999E-3</v>
      </c>
      <c r="AQ100" s="17"/>
    </row>
    <row r="101" spans="2:43" x14ac:dyDescent="0.35">
      <c r="B101" s="17">
        <f>IF('cha raw lpjml output'!A86&lt;0,0,'cha raw lpjml output'!A86)</f>
        <v>3.0010099999999999E-4</v>
      </c>
      <c r="C101" s="17">
        <f>IF('cha raw lpjml output'!B86&lt;0,0,'cha raw lpjml output'!B86)</f>
        <v>8.3234599999999998E-4</v>
      </c>
      <c r="D101" s="17">
        <f>IF('cha raw lpjml output'!C86&lt;0,0,'cha raw lpjml output'!C86)</f>
        <v>2.1371699999999999E-3</v>
      </c>
      <c r="E101" s="17">
        <f>IF('cha raw lpjml output'!D86&lt;0,0,'cha raw lpjml output'!D86)</f>
        <v>1.4927899999999999E-3</v>
      </c>
      <c r="F101" s="17">
        <f>IF('cha raw lpjml output'!E86&lt;0,0,'cha raw lpjml output'!E86)</f>
        <v>1.37396E-3</v>
      </c>
      <c r="G101" s="17">
        <f>IF('cha raw lpjml output'!F86&lt;0,0,'cha raw lpjml output'!F86)</f>
        <v>8.52585E-4</v>
      </c>
      <c r="H101" s="17">
        <f>IF('cha raw lpjml output'!G86&lt;0,0,'cha raw lpjml output'!G86)</f>
        <v>1.0786299999999999E-3</v>
      </c>
      <c r="I101" s="17">
        <f>IF('cha raw lpjml output'!H86&lt;0,0,'cha raw lpjml output'!H86)</f>
        <v>1.5068E-3</v>
      </c>
      <c r="J101" s="17">
        <f>IF('cha raw lpjml output'!I86&lt;0,0,'cha raw lpjml output'!I86)</f>
        <v>1.72569E-3</v>
      </c>
      <c r="K101" s="17">
        <f>IF('cha raw lpjml output'!J86&lt;0,0,'cha raw lpjml output'!J86)</f>
        <v>1.2026700000000001E-3</v>
      </c>
      <c r="L101" s="17">
        <f>IF('cha raw lpjml output'!K86&lt;0,0,'cha raw lpjml output'!K86)</f>
        <v>1.34355E-3</v>
      </c>
      <c r="M101" s="17">
        <f>IF('cha raw lpjml output'!L86&lt;0,0,'cha raw lpjml output'!L86)</f>
        <v>1.21265E-3</v>
      </c>
      <c r="N101" s="17">
        <f>IF('cha raw lpjml output'!M86&lt;0,0,'cha raw lpjml output'!M86)</f>
        <v>1.1469900000000001E-3</v>
      </c>
      <c r="O101" s="17">
        <f>IF('cha raw lpjml output'!N86&lt;0,0,'cha raw lpjml output'!N86)</f>
        <v>5.2344700000000002E-4</v>
      </c>
      <c r="P101" s="17">
        <f>IF('cha raw lpjml output'!O86&lt;0,0,'cha raw lpjml output'!O86)</f>
        <v>5.2344700000000002E-4</v>
      </c>
      <c r="Q101" s="17">
        <f>IF('cha raw lpjml output'!P86&lt;0,0,'cha raw lpjml output'!P86)</f>
        <v>1.35604E-3</v>
      </c>
      <c r="R101" s="17">
        <f>IF('cha raw lpjml output'!Q86&lt;0,0,'cha raw lpjml output'!Q86)</f>
        <v>9.8719099999999989E-4</v>
      </c>
      <c r="S101" s="17">
        <f>IF('cha raw lpjml output'!R86&lt;0,0,'cha raw lpjml output'!R86)</f>
        <v>8.7712499999999997E-4</v>
      </c>
      <c r="T101" s="17">
        <f>IF('cha raw lpjml output'!S86&lt;0,0,'cha raw lpjml output'!S86)</f>
        <v>1.02965E-3</v>
      </c>
      <c r="U101" s="17">
        <f>IF('cha raw lpjml output'!T86&lt;0,0,'cha raw lpjml output'!T86)</f>
        <v>8.4978500000000004E-4</v>
      </c>
      <c r="V101" s="17">
        <f>IF('cha raw lpjml output'!U86&lt;0,0,'cha raw lpjml output'!U86)</f>
        <v>8.9350599999999997E-4</v>
      </c>
      <c r="W101" s="17">
        <f>IF('cha raw lpjml output'!V86&lt;0,0,'cha raw lpjml output'!V86)</f>
        <v>1.40817E-3</v>
      </c>
      <c r="X101" s="17">
        <f>IF('cha raw lpjml output'!W86&lt;0,0,'cha raw lpjml output'!W86)</f>
        <v>7.0565099999999996E-4</v>
      </c>
      <c r="Y101" s="17">
        <f>IF('cha raw lpjml output'!X86&lt;0,0,'cha raw lpjml output'!X86)</f>
        <v>1.1921600000000001E-3</v>
      </c>
      <c r="Z101" s="17">
        <f>IF('cha raw lpjml output'!Y86&lt;0,0,'cha raw lpjml output'!Y86)</f>
        <v>5.2451600000000001E-2</v>
      </c>
      <c r="AA101" s="17">
        <f>IF('cha raw lpjml output'!Z86&lt;0,0,'cha raw lpjml output'!Z86)</f>
        <v>4.80409E-4</v>
      </c>
      <c r="AB101" s="17">
        <f>IF('cha raw lpjml output'!AA86&lt;0,0,'cha raw lpjml output'!AA86)</f>
        <v>1.7523899999999999E-3</v>
      </c>
      <c r="AC101" s="17">
        <f>IF('cha raw lpjml output'!AB86&lt;0,0,'cha raw lpjml output'!AB86)</f>
        <v>1.90003E-3</v>
      </c>
      <c r="AD101" s="17">
        <f>IF('cha raw lpjml output'!AC86&lt;0,0,'cha raw lpjml output'!AC86)</f>
        <v>2.9901799999999998E-3</v>
      </c>
      <c r="AE101" s="17">
        <f>IF('cha raw lpjml output'!AD86&lt;0,0,'cha raw lpjml output'!AD86)</f>
        <v>9.9481499999999994E-3</v>
      </c>
      <c r="AF101" s="17">
        <f>IF('cha raw lpjml output'!AE86&lt;0,0,'cha raw lpjml output'!AE86)</f>
        <v>1.7900500000000001E-3</v>
      </c>
      <c r="AG101" s="17">
        <f>IF('cha raw lpjml output'!AF86&lt;0,0,'cha raw lpjml output'!AF86)</f>
        <v>3.0079E-3</v>
      </c>
      <c r="AH101" s="17">
        <f>IF('cha raw lpjml output'!AG86&lt;0,0,'cha raw lpjml output'!AG86)</f>
        <v>4.1056799999999996E-3</v>
      </c>
      <c r="AI101" s="17">
        <f>IF('cha raw lpjml output'!AH86&lt;0,0,'cha raw lpjml output'!AH86)</f>
        <v>3.4767800000000001E-3</v>
      </c>
      <c r="AJ101" s="17">
        <f>IF('cha raw lpjml output'!AI86&lt;0,0,'cha raw lpjml output'!AI86)</f>
        <v>3.1481199999999999E-3</v>
      </c>
      <c r="AK101" s="17">
        <f>IF('cha raw lpjml output'!AJ86&lt;0,0,'cha raw lpjml output'!AJ86)</f>
        <v>5.6753899999999998E-3</v>
      </c>
      <c r="AL101" s="17">
        <f>IF('cha raw lpjml output'!AK86&lt;0,0,'cha raw lpjml output'!AK86)</f>
        <v>4.57131E-2</v>
      </c>
      <c r="AM101" s="17">
        <f>IF('cha raw lpjml output'!AL86&lt;0,0,'cha raw lpjml output'!AL86)</f>
        <v>1.2239799999999999E-3</v>
      </c>
      <c r="AN101" s="17">
        <f>IF('cha raw lpjml output'!AM86&lt;0,0,'cha raw lpjml output'!AM86)</f>
        <v>8.8648400000000006E-3</v>
      </c>
      <c r="AO101" s="17">
        <f>IF('cha raw lpjml output'!AN86&lt;0,0,'cha raw lpjml output'!AN86)</f>
        <v>6.57823E-3</v>
      </c>
      <c r="AP101" s="17">
        <f>IF('cha raw lpjml output'!AO86&lt;0,0,'cha raw lpjml output'!AO86)</f>
        <v>5.3572999999999997E-3</v>
      </c>
      <c r="AQ101" s="17"/>
    </row>
    <row r="102" spans="2:43" x14ac:dyDescent="0.35">
      <c r="B102" s="17">
        <f>IF('cha raw lpjml output'!A87&lt;0,0,'cha raw lpjml output'!A87)</f>
        <v>3.0309E-4</v>
      </c>
      <c r="C102" s="17">
        <f>IF('cha raw lpjml output'!B87&lt;0,0,'cha raw lpjml output'!B87)</f>
        <v>8.4166000000000004E-4</v>
      </c>
      <c r="D102" s="17">
        <f>IF('cha raw lpjml output'!C87&lt;0,0,'cha raw lpjml output'!C87)</f>
        <v>2.2954300000000002E-3</v>
      </c>
      <c r="E102" s="17">
        <f>IF('cha raw lpjml output'!D87&lt;0,0,'cha raw lpjml output'!D87)</f>
        <v>1.51775E-3</v>
      </c>
      <c r="F102" s="17">
        <f>IF('cha raw lpjml output'!E87&lt;0,0,'cha raw lpjml output'!E87)</f>
        <v>1.3816799999999999E-3</v>
      </c>
      <c r="G102" s="17">
        <f>IF('cha raw lpjml output'!F87&lt;0,0,'cha raw lpjml output'!F87)</f>
        <v>8.5261500000000004E-4</v>
      </c>
      <c r="H102" s="17">
        <f>IF('cha raw lpjml output'!G87&lt;0,0,'cha raw lpjml output'!G87)</f>
        <v>1.0811099999999999E-3</v>
      </c>
      <c r="I102" s="17">
        <f>IF('cha raw lpjml output'!H87&lt;0,0,'cha raw lpjml output'!H87)</f>
        <v>1.5079799999999999E-3</v>
      </c>
      <c r="J102" s="17">
        <f>IF('cha raw lpjml output'!I87&lt;0,0,'cha raw lpjml output'!I87)</f>
        <v>1.73569E-3</v>
      </c>
      <c r="K102" s="17">
        <f>IF('cha raw lpjml output'!J87&lt;0,0,'cha raw lpjml output'!J87)</f>
        <v>1.2292399999999999E-3</v>
      </c>
      <c r="L102" s="17">
        <f>IF('cha raw lpjml output'!K87&lt;0,0,'cha raw lpjml output'!K87)</f>
        <v>1.34735E-3</v>
      </c>
      <c r="M102" s="17">
        <f>IF('cha raw lpjml output'!L87&lt;0,0,'cha raw lpjml output'!L87)</f>
        <v>1.2212499999999999E-3</v>
      </c>
      <c r="N102" s="17">
        <f>IF('cha raw lpjml output'!M87&lt;0,0,'cha raw lpjml output'!M87)</f>
        <v>1.23756E-3</v>
      </c>
      <c r="O102" s="17">
        <f>IF('cha raw lpjml output'!N87&lt;0,0,'cha raw lpjml output'!N87)</f>
        <v>5.77211E-4</v>
      </c>
      <c r="P102" s="17">
        <f>IF('cha raw lpjml output'!O87&lt;0,0,'cha raw lpjml output'!O87)</f>
        <v>5.77211E-4</v>
      </c>
      <c r="Q102" s="17">
        <f>IF('cha raw lpjml output'!P87&lt;0,0,'cha raw lpjml output'!P87)</f>
        <v>1.35944E-3</v>
      </c>
      <c r="R102" s="17">
        <f>IF('cha raw lpjml output'!Q87&lt;0,0,'cha raw lpjml output'!Q87)</f>
        <v>9.9480899999999993E-4</v>
      </c>
      <c r="S102" s="17">
        <f>IF('cha raw lpjml output'!R87&lt;0,0,'cha raw lpjml output'!R87)</f>
        <v>9.18821E-4</v>
      </c>
      <c r="T102" s="17">
        <f>IF('cha raw lpjml output'!S87&lt;0,0,'cha raw lpjml output'!S87)</f>
        <v>1.0438100000000001E-3</v>
      </c>
      <c r="U102" s="17">
        <f>IF('cha raw lpjml output'!T87&lt;0,0,'cha raw lpjml output'!T87)</f>
        <v>9.0102800000000001E-4</v>
      </c>
      <c r="V102" s="17">
        <f>IF('cha raw lpjml output'!U87&lt;0,0,'cha raw lpjml output'!U87)</f>
        <v>9.1088699999999998E-4</v>
      </c>
      <c r="W102" s="17">
        <f>IF('cha raw lpjml output'!V87&lt;0,0,'cha raw lpjml output'!V87)</f>
        <v>1.41244E-3</v>
      </c>
      <c r="X102" s="17">
        <f>IF('cha raw lpjml output'!W87&lt;0,0,'cha raw lpjml output'!W87)</f>
        <v>7.26029E-4</v>
      </c>
      <c r="Y102" s="17">
        <f>IF('cha raw lpjml output'!X87&lt;0,0,'cha raw lpjml output'!X87)</f>
        <v>1.2034599999999999E-3</v>
      </c>
      <c r="Z102" s="17">
        <f>IF('cha raw lpjml output'!Y87&lt;0,0,'cha raw lpjml output'!Y87)</f>
        <v>5.3966600000000003E-2</v>
      </c>
      <c r="AA102" s="17">
        <f>IF('cha raw lpjml output'!Z87&lt;0,0,'cha raw lpjml output'!Z87)</f>
        <v>5.4420100000000002E-4</v>
      </c>
      <c r="AB102" s="17">
        <f>IF('cha raw lpjml output'!AA87&lt;0,0,'cha raw lpjml output'!AA87)</f>
        <v>1.8211200000000001E-3</v>
      </c>
      <c r="AC102" s="17">
        <f>IF('cha raw lpjml output'!AB87&lt;0,0,'cha raw lpjml output'!AB87)</f>
        <v>1.9889600000000001E-3</v>
      </c>
      <c r="AD102" s="17">
        <f>IF('cha raw lpjml output'!AC87&lt;0,0,'cha raw lpjml output'!AC87)</f>
        <v>3.1988300000000002E-3</v>
      </c>
      <c r="AE102" s="17">
        <f>IF('cha raw lpjml output'!AD87&lt;0,0,'cha raw lpjml output'!AD87)</f>
        <v>1.0444E-2</v>
      </c>
      <c r="AF102" s="17">
        <f>IF('cha raw lpjml output'!AE87&lt;0,0,'cha raw lpjml output'!AE87)</f>
        <v>1.7985900000000001E-3</v>
      </c>
      <c r="AG102" s="17">
        <f>IF('cha raw lpjml output'!AF87&lt;0,0,'cha raw lpjml output'!AF87)</f>
        <v>3.30686E-3</v>
      </c>
      <c r="AH102" s="17">
        <f>IF('cha raw lpjml output'!AG87&lt;0,0,'cha raw lpjml output'!AG87)</f>
        <v>4.22829E-3</v>
      </c>
      <c r="AI102" s="17">
        <f>IF('cha raw lpjml output'!AH87&lt;0,0,'cha raw lpjml output'!AH87)</f>
        <v>4.0935199999999998E-3</v>
      </c>
      <c r="AJ102" s="17">
        <f>IF('cha raw lpjml output'!AI87&lt;0,0,'cha raw lpjml output'!AI87)</f>
        <v>3.2294300000000001E-3</v>
      </c>
      <c r="AK102" s="17">
        <f>IF('cha raw lpjml output'!AJ87&lt;0,0,'cha raw lpjml output'!AJ87)</f>
        <v>5.6777900000000003E-3</v>
      </c>
      <c r="AL102" s="17">
        <f>IF('cha raw lpjml output'!AK87&lt;0,0,'cha raw lpjml output'!AK87)</f>
        <v>4.6907400000000002E-2</v>
      </c>
      <c r="AM102" s="17">
        <f>IF('cha raw lpjml output'!AL87&lt;0,0,'cha raw lpjml output'!AL87)</f>
        <v>1.2497700000000001E-3</v>
      </c>
      <c r="AN102" s="17">
        <f>IF('cha raw lpjml output'!AM87&lt;0,0,'cha raw lpjml output'!AM87)</f>
        <v>9.4913900000000006E-3</v>
      </c>
      <c r="AO102" s="17">
        <f>IF('cha raw lpjml output'!AN87&lt;0,0,'cha raw lpjml output'!AN87)</f>
        <v>7.1271900000000003E-3</v>
      </c>
      <c r="AP102" s="17">
        <f>IF('cha raw lpjml output'!AO87&lt;0,0,'cha raw lpjml output'!AO87)</f>
        <v>6.4203400000000001E-3</v>
      </c>
      <c r="AQ102" s="17"/>
    </row>
    <row r="103" spans="2:43" x14ac:dyDescent="0.35">
      <c r="B103" s="17">
        <f>IF('cha raw lpjml output'!A88&lt;0,0,'cha raw lpjml output'!A88)</f>
        <v>3.1161300000000003E-4</v>
      </c>
      <c r="C103" s="17">
        <f>IF('cha raw lpjml output'!B88&lt;0,0,'cha raw lpjml output'!B88)</f>
        <v>8.8971199999999997E-4</v>
      </c>
      <c r="D103" s="17">
        <f>IF('cha raw lpjml output'!C88&lt;0,0,'cha raw lpjml output'!C88)</f>
        <v>2.3588900000000002E-3</v>
      </c>
      <c r="E103" s="17">
        <f>IF('cha raw lpjml output'!D88&lt;0,0,'cha raw lpjml output'!D88)</f>
        <v>1.5369800000000001E-3</v>
      </c>
      <c r="F103" s="17">
        <f>IF('cha raw lpjml output'!E88&lt;0,0,'cha raw lpjml output'!E88)</f>
        <v>1.3849699999999999E-3</v>
      </c>
      <c r="G103" s="17">
        <f>IF('cha raw lpjml output'!F88&lt;0,0,'cha raw lpjml output'!F88)</f>
        <v>8.6995099999999999E-4</v>
      </c>
      <c r="H103" s="17">
        <f>IF('cha raw lpjml output'!G88&lt;0,0,'cha raw lpjml output'!G88)</f>
        <v>1.0935999999999999E-3</v>
      </c>
      <c r="I103" s="17">
        <f>IF('cha raw lpjml output'!H88&lt;0,0,'cha raw lpjml output'!H88)</f>
        <v>1.5221799999999999E-3</v>
      </c>
      <c r="J103" s="17">
        <f>IF('cha raw lpjml output'!I88&lt;0,0,'cha raw lpjml output'!I88)</f>
        <v>1.7958799999999999E-3</v>
      </c>
      <c r="K103" s="17">
        <f>IF('cha raw lpjml output'!J88&lt;0,0,'cha raw lpjml output'!J88)</f>
        <v>1.2350499999999999E-3</v>
      </c>
      <c r="L103" s="17">
        <f>IF('cha raw lpjml output'!K88&lt;0,0,'cha raw lpjml output'!K88)</f>
        <v>1.3520699999999999E-3</v>
      </c>
      <c r="M103" s="17">
        <f>IF('cha raw lpjml output'!L88&lt;0,0,'cha raw lpjml output'!L88)</f>
        <v>1.23814E-3</v>
      </c>
      <c r="N103" s="17">
        <f>IF('cha raw lpjml output'!M88&lt;0,0,'cha raw lpjml output'!M88)</f>
        <v>1.3128599999999999E-3</v>
      </c>
      <c r="O103" s="17">
        <f>IF('cha raw lpjml output'!N88&lt;0,0,'cha raw lpjml output'!N88)</f>
        <v>5.83353E-4</v>
      </c>
      <c r="P103" s="17">
        <f>IF('cha raw lpjml output'!O88&lt;0,0,'cha raw lpjml output'!O88)</f>
        <v>5.83353E-4</v>
      </c>
      <c r="Q103" s="17">
        <f>IF('cha raw lpjml output'!P88&lt;0,0,'cha raw lpjml output'!P88)</f>
        <v>1.3607999999999999E-3</v>
      </c>
      <c r="R103" s="17">
        <f>IF('cha raw lpjml output'!Q88&lt;0,0,'cha raw lpjml output'!Q88)</f>
        <v>1.0007200000000001E-3</v>
      </c>
      <c r="S103" s="17">
        <f>IF('cha raw lpjml output'!R88&lt;0,0,'cha raw lpjml output'!R88)</f>
        <v>9.31064E-4</v>
      </c>
      <c r="T103" s="17">
        <f>IF('cha raw lpjml output'!S88&lt;0,0,'cha raw lpjml output'!S88)</f>
        <v>1.0525599999999999E-3</v>
      </c>
      <c r="U103" s="17">
        <f>IF('cha raw lpjml output'!T88&lt;0,0,'cha raw lpjml output'!T88)</f>
        <v>9.36111E-4</v>
      </c>
      <c r="V103" s="17">
        <f>IF('cha raw lpjml output'!U88&lt;0,0,'cha raw lpjml output'!U88)</f>
        <v>9.3177799999999997E-4</v>
      </c>
      <c r="W103" s="17">
        <f>IF('cha raw lpjml output'!V88&lt;0,0,'cha raw lpjml output'!V88)</f>
        <v>1.41588E-3</v>
      </c>
      <c r="X103" s="17">
        <f>IF('cha raw lpjml output'!W88&lt;0,0,'cha raw lpjml output'!W88)</f>
        <v>7.4316300000000003E-4</v>
      </c>
      <c r="Y103" s="17">
        <f>IF('cha raw lpjml output'!X88&lt;0,0,'cha raw lpjml output'!X88)</f>
        <v>1.2371000000000001E-3</v>
      </c>
      <c r="Z103" s="17">
        <f>IF('cha raw lpjml output'!Y88&lt;0,0,'cha raw lpjml output'!Y88)</f>
        <v>5.5688399999999999E-2</v>
      </c>
      <c r="AA103" s="17">
        <f>IF('cha raw lpjml output'!Z88&lt;0,0,'cha raw lpjml output'!Z88)</f>
        <v>5.4525799999999996E-4</v>
      </c>
      <c r="AB103" s="17">
        <f>IF('cha raw lpjml output'!AA88&lt;0,0,'cha raw lpjml output'!AA88)</f>
        <v>1.8794700000000001E-3</v>
      </c>
      <c r="AC103" s="17">
        <f>IF('cha raw lpjml output'!AB88&lt;0,0,'cha raw lpjml output'!AB88)</f>
        <v>2.0822499999999999E-3</v>
      </c>
      <c r="AD103" s="17">
        <f>IF('cha raw lpjml output'!AC88&lt;0,0,'cha raw lpjml output'!AC88)</f>
        <v>3.3512799999999999E-3</v>
      </c>
      <c r="AE103" s="17">
        <f>IF('cha raw lpjml output'!AD88&lt;0,0,'cha raw lpjml output'!AD88)</f>
        <v>1.1145800000000001E-2</v>
      </c>
      <c r="AF103" s="17">
        <f>IF('cha raw lpjml output'!AE88&lt;0,0,'cha raw lpjml output'!AE88)</f>
        <v>1.81379E-3</v>
      </c>
      <c r="AG103" s="17">
        <f>IF('cha raw lpjml output'!AF88&lt;0,0,'cha raw lpjml output'!AF88)</f>
        <v>3.3307200000000001E-3</v>
      </c>
      <c r="AH103" s="17">
        <f>IF('cha raw lpjml output'!AG88&lt;0,0,'cha raw lpjml output'!AG88)</f>
        <v>4.3401400000000001E-3</v>
      </c>
      <c r="AI103" s="17">
        <f>IF('cha raw lpjml output'!AH88&lt;0,0,'cha raw lpjml output'!AH88)</f>
        <v>4.8714300000000004E-3</v>
      </c>
      <c r="AJ103" s="17">
        <f>IF('cha raw lpjml output'!AI88&lt;0,0,'cha raw lpjml output'!AI88)</f>
        <v>3.5885499999999998E-3</v>
      </c>
      <c r="AK103" s="17">
        <f>IF('cha raw lpjml output'!AJ88&lt;0,0,'cha raw lpjml output'!AJ88)</f>
        <v>5.6917699999999996E-3</v>
      </c>
      <c r="AL103" s="17">
        <f>IF('cha raw lpjml output'!AK88&lt;0,0,'cha raw lpjml output'!AK88)</f>
        <v>4.9355700000000002E-2</v>
      </c>
      <c r="AM103" s="17">
        <f>IF('cha raw lpjml output'!AL88&lt;0,0,'cha raw lpjml output'!AL88)</f>
        <v>1.29565E-3</v>
      </c>
      <c r="AN103" s="17">
        <f>IF('cha raw lpjml output'!AM88&lt;0,0,'cha raw lpjml output'!AM88)</f>
        <v>1.05915E-2</v>
      </c>
      <c r="AO103" s="17">
        <f>IF('cha raw lpjml output'!AN88&lt;0,0,'cha raw lpjml output'!AN88)</f>
        <v>7.9102100000000009E-3</v>
      </c>
      <c r="AP103" s="17">
        <f>IF('cha raw lpjml output'!AO88&lt;0,0,'cha raw lpjml output'!AO88)</f>
        <v>6.5763000000000002E-3</v>
      </c>
      <c r="AQ103" s="17"/>
    </row>
    <row r="104" spans="2:43" x14ac:dyDescent="0.35">
      <c r="B104" s="17">
        <f>IF('cha raw lpjml output'!A89&lt;0,0,'cha raw lpjml output'!A89)</f>
        <v>3.20735E-4</v>
      </c>
      <c r="C104" s="17">
        <f>IF('cha raw lpjml output'!B89&lt;0,0,'cha raw lpjml output'!B89)</f>
        <v>9.2708000000000005E-4</v>
      </c>
      <c r="D104" s="17">
        <f>IF('cha raw lpjml output'!C89&lt;0,0,'cha raw lpjml output'!C89)</f>
        <v>2.4195100000000002E-3</v>
      </c>
      <c r="E104" s="17">
        <f>IF('cha raw lpjml output'!D89&lt;0,0,'cha raw lpjml output'!D89)</f>
        <v>1.5558099999999999E-3</v>
      </c>
      <c r="F104" s="17">
        <f>IF('cha raw lpjml output'!E89&lt;0,0,'cha raw lpjml output'!E89)</f>
        <v>1.39017E-3</v>
      </c>
      <c r="G104" s="17">
        <f>IF('cha raw lpjml output'!F89&lt;0,0,'cha raw lpjml output'!F89)</f>
        <v>8.7645599999999996E-4</v>
      </c>
      <c r="H104" s="17">
        <f>IF('cha raw lpjml output'!G89&lt;0,0,'cha raw lpjml output'!G89)</f>
        <v>1.0945E-3</v>
      </c>
      <c r="I104" s="17">
        <f>IF('cha raw lpjml output'!H89&lt;0,0,'cha raw lpjml output'!H89)</f>
        <v>1.5225900000000001E-3</v>
      </c>
      <c r="J104" s="17">
        <f>IF('cha raw lpjml output'!I89&lt;0,0,'cha raw lpjml output'!I89)</f>
        <v>1.79904E-3</v>
      </c>
      <c r="K104" s="17">
        <f>IF('cha raw lpjml output'!J89&lt;0,0,'cha raw lpjml output'!J89)</f>
        <v>1.26388E-3</v>
      </c>
      <c r="L104" s="17">
        <f>IF('cha raw lpjml output'!K89&lt;0,0,'cha raw lpjml output'!K89)</f>
        <v>1.3569999999999999E-3</v>
      </c>
      <c r="M104" s="17">
        <f>IF('cha raw lpjml output'!L89&lt;0,0,'cha raw lpjml output'!L89)</f>
        <v>1.2475100000000001E-3</v>
      </c>
      <c r="N104" s="17">
        <f>IF('cha raw lpjml output'!M89&lt;0,0,'cha raw lpjml output'!M89)</f>
        <v>1.32233E-3</v>
      </c>
      <c r="O104" s="17">
        <f>IF('cha raw lpjml output'!N89&lt;0,0,'cha raw lpjml output'!N89)</f>
        <v>5.9429800000000005E-4</v>
      </c>
      <c r="P104" s="17">
        <f>IF('cha raw lpjml output'!O89&lt;0,0,'cha raw lpjml output'!O89)</f>
        <v>5.9429800000000005E-4</v>
      </c>
      <c r="Q104" s="17">
        <f>IF('cha raw lpjml output'!P89&lt;0,0,'cha raw lpjml output'!P89)</f>
        <v>1.3778499999999999E-3</v>
      </c>
      <c r="R104" s="17">
        <f>IF('cha raw lpjml output'!Q89&lt;0,0,'cha raw lpjml output'!Q89)</f>
        <v>1.0601199999999999E-3</v>
      </c>
      <c r="S104" s="17">
        <f>IF('cha raw lpjml output'!R89&lt;0,0,'cha raw lpjml output'!R89)</f>
        <v>9.3323899999999999E-4</v>
      </c>
      <c r="T104" s="17">
        <f>IF('cha raw lpjml output'!S89&lt;0,0,'cha raw lpjml output'!S89)</f>
        <v>1.0614800000000001E-3</v>
      </c>
      <c r="U104" s="17">
        <f>IF('cha raw lpjml output'!T89&lt;0,0,'cha raw lpjml output'!T89)</f>
        <v>9.5160999999999998E-4</v>
      </c>
      <c r="V104" s="17">
        <f>IF('cha raw lpjml output'!U89&lt;0,0,'cha raw lpjml output'!U89)</f>
        <v>1.02918E-3</v>
      </c>
      <c r="W104" s="17">
        <f>IF('cha raw lpjml output'!V89&lt;0,0,'cha raw lpjml output'!V89)</f>
        <v>1.4226600000000001E-3</v>
      </c>
      <c r="X104" s="17">
        <f>IF('cha raw lpjml output'!W89&lt;0,0,'cha raw lpjml output'!W89)</f>
        <v>7.8783300000000004E-4</v>
      </c>
      <c r="Y104" s="17">
        <f>IF('cha raw lpjml output'!X89&lt;0,0,'cha raw lpjml output'!X89)</f>
        <v>1.23857E-3</v>
      </c>
      <c r="Z104" s="17">
        <f>IF('cha raw lpjml output'!Y89&lt;0,0,'cha raw lpjml output'!Y89)</f>
        <v>5.5998600000000003E-2</v>
      </c>
      <c r="AA104" s="17">
        <f>IF('cha raw lpjml output'!Z89&lt;0,0,'cha raw lpjml output'!Z89)</f>
        <v>5.5779899999999999E-4</v>
      </c>
      <c r="AB104" s="17">
        <f>IF('cha raw lpjml output'!AA89&lt;0,0,'cha raw lpjml output'!AA89)</f>
        <v>1.95751E-3</v>
      </c>
      <c r="AC104" s="17">
        <f>IF('cha raw lpjml output'!AB89&lt;0,0,'cha raw lpjml output'!AB89)</f>
        <v>2.31145E-3</v>
      </c>
      <c r="AD104" s="17">
        <f>IF('cha raw lpjml output'!AC89&lt;0,0,'cha raw lpjml output'!AC89)</f>
        <v>3.3615699999999999E-3</v>
      </c>
      <c r="AE104" s="17">
        <f>IF('cha raw lpjml output'!AD89&lt;0,0,'cha raw lpjml output'!AD89)</f>
        <v>1.24522E-2</v>
      </c>
      <c r="AF104" s="17">
        <f>IF('cha raw lpjml output'!AE89&lt;0,0,'cha raw lpjml output'!AE89)</f>
        <v>2.04069E-3</v>
      </c>
      <c r="AG104" s="17">
        <f>IF('cha raw lpjml output'!AF89&lt;0,0,'cha raw lpjml output'!AF89)</f>
        <v>3.8223200000000001E-3</v>
      </c>
      <c r="AH104" s="17">
        <f>IF('cha raw lpjml output'!AG89&lt;0,0,'cha raw lpjml output'!AG89)</f>
        <v>4.57823E-3</v>
      </c>
      <c r="AI104" s="17">
        <f>IF('cha raw lpjml output'!AH89&lt;0,0,'cha raw lpjml output'!AH89)</f>
        <v>5.0587399999999999E-3</v>
      </c>
      <c r="AJ104" s="17">
        <f>IF('cha raw lpjml output'!AI89&lt;0,0,'cha raw lpjml output'!AI89)</f>
        <v>3.7962600000000001E-3</v>
      </c>
      <c r="AK104" s="17">
        <f>IF('cha raw lpjml output'!AJ89&lt;0,0,'cha raw lpjml output'!AJ89)</f>
        <v>5.8732999999999997E-3</v>
      </c>
      <c r="AL104" s="17">
        <f>IF('cha raw lpjml output'!AK89&lt;0,0,'cha raw lpjml output'!AK89)</f>
        <v>5.1730900000000003E-2</v>
      </c>
      <c r="AM104" s="17">
        <f>IF('cha raw lpjml output'!AL89&lt;0,0,'cha raw lpjml output'!AL89)</f>
        <v>1.41146E-3</v>
      </c>
      <c r="AN104" s="17">
        <f>IF('cha raw lpjml output'!AM89&lt;0,0,'cha raw lpjml output'!AM89)</f>
        <v>1.06955E-2</v>
      </c>
      <c r="AO104" s="17">
        <f>IF('cha raw lpjml output'!AN89&lt;0,0,'cha raw lpjml output'!AN89)</f>
        <v>9.3756099999999995E-3</v>
      </c>
      <c r="AP104" s="17">
        <f>IF('cha raw lpjml output'!AO89&lt;0,0,'cha raw lpjml output'!AO89)</f>
        <v>9.1439999999999994E-3</v>
      </c>
      <c r="AQ104" s="17"/>
    </row>
    <row r="105" spans="2:43" x14ac:dyDescent="0.35">
      <c r="B105" s="17">
        <f>IF('cha raw lpjml output'!A90&lt;0,0,'cha raw lpjml output'!A90)</f>
        <v>3.9769300000000002E-4</v>
      </c>
      <c r="C105" s="17">
        <f>IF('cha raw lpjml output'!B90&lt;0,0,'cha raw lpjml output'!B90)</f>
        <v>9.53209E-4</v>
      </c>
      <c r="D105" s="17">
        <f>IF('cha raw lpjml output'!C90&lt;0,0,'cha raw lpjml output'!C90)</f>
        <v>2.5089600000000002E-3</v>
      </c>
      <c r="E105" s="17">
        <f>IF('cha raw lpjml output'!D90&lt;0,0,'cha raw lpjml output'!D90)</f>
        <v>1.55667E-3</v>
      </c>
      <c r="F105" s="17">
        <f>IF('cha raw lpjml output'!E90&lt;0,0,'cha raw lpjml output'!E90)</f>
        <v>1.4299899999999999E-3</v>
      </c>
      <c r="G105" s="17">
        <f>IF('cha raw lpjml output'!F90&lt;0,0,'cha raw lpjml output'!F90)</f>
        <v>8.9889199999999999E-4</v>
      </c>
      <c r="H105" s="17">
        <f>IF('cha raw lpjml output'!G90&lt;0,0,'cha raw lpjml output'!G90)</f>
        <v>1.10177E-3</v>
      </c>
      <c r="I105" s="17">
        <f>IF('cha raw lpjml output'!H90&lt;0,0,'cha raw lpjml output'!H90)</f>
        <v>1.5252099999999999E-3</v>
      </c>
      <c r="J105" s="17">
        <f>IF('cha raw lpjml output'!I90&lt;0,0,'cha raw lpjml output'!I90)</f>
        <v>1.8248699999999999E-3</v>
      </c>
      <c r="K105" s="17">
        <f>IF('cha raw lpjml output'!J90&lt;0,0,'cha raw lpjml output'!J90)</f>
        <v>1.26582E-3</v>
      </c>
      <c r="L105" s="17">
        <f>IF('cha raw lpjml output'!K90&lt;0,0,'cha raw lpjml output'!K90)</f>
        <v>1.3831E-3</v>
      </c>
      <c r="M105" s="17">
        <f>IF('cha raw lpjml output'!L90&lt;0,0,'cha raw lpjml output'!L90)</f>
        <v>1.25953E-3</v>
      </c>
      <c r="N105" s="17">
        <f>IF('cha raw lpjml output'!M90&lt;0,0,'cha raw lpjml output'!M90)</f>
        <v>1.3757999999999999E-3</v>
      </c>
      <c r="O105" s="17">
        <f>IF('cha raw lpjml output'!N90&lt;0,0,'cha raw lpjml output'!N90)</f>
        <v>6.2253299999999998E-4</v>
      </c>
      <c r="P105" s="17">
        <f>IF('cha raw lpjml output'!O90&lt;0,0,'cha raw lpjml output'!O90)</f>
        <v>6.2253299999999998E-4</v>
      </c>
      <c r="Q105" s="17">
        <f>IF('cha raw lpjml output'!P90&lt;0,0,'cha raw lpjml output'!P90)</f>
        <v>1.39448E-3</v>
      </c>
      <c r="R105" s="17">
        <f>IF('cha raw lpjml output'!Q90&lt;0,0,'cha raw lpjml output'!Q90)</f>
        <v>1.06197E-3</v>
      </c>
      <c r="S105" s="17">
        <f>IF('cha raw lpjml output'!R90&lt;0,0,'cha raw lpjml output'!R90)</f>
        <v>9.4203600000000005E-4</v>
      </c>
      <c r="T105" s="17">
        <f>IF('cha raw lpjml output'!S90&lt;0,0,'cha raw lpjml output'!S90)</f>
        <v>1.0627E-3</v>
      </c>
      <c r="U105" s="17">
        <f>IF('cha raw lpjml output'!T90&lt;0,0,'cha raw lpjml output'!T90)</f>
        <v>9.5712399999999995E-4</v>
      </c>
      <c r="V105" s="17">
        <f>IF('cha raw lpjml output'!U90&lt;0,0,'cha raw lpjml output'!U90)</f>
        <v>1.05539E-3</v>
      </c>
      <c r="W105" s="17">
        <f>IF('cha raw lpjml output'!V90&lt;0,0,'cha raw lpjml output'!V90)</f>
        <v>1.4254199999999999E-3</v>
      </c>
      <c r="X105" s="17">
        <f>IF('cha raw lpjml output'!W90&lt;0,0,'cha raw lpjml output'!W90)</f>
        <v>8.03936E-4</v>
      </c>
      <c r="Y105" s="17">
        <f>IF('cha raw lpjml output'!X90&lt;0,0,'cha raw lpjml output'!X90)</f>
        <v>1.2593999999999999E-3</v>
      </c>
      <c r="Z105" s="17">
        <f>IF('cha raw lpjml output'!Y90&lt;0,0,'cha raw lpjml output'!Y90)</f>
        <v>5.6333399999999999E-2</v>
      </c>
      <c r="AA105" s="17">
        <f>IF('cha raw lpjml output'!Z90&lt;0,0,'cha raw lpjml output'!Z90)</f>
        <v>5.6706900000000001E-4</v>
      </c>
      <c r="AB105" s="17">
        <f>IF('cha raw lpjml output'!AA90&lt;0,0,'cha raw lpjml output'!AA90)</f>
        <v>1.9963899999999998E-3</v>
      </c>
      <c r="AC105" s="17">
        <f>IF('cha raw lpjml output'!AB90&lt;0,0,'cha raw lpjml output'!AB90)</f>
        <v>2.3759200000000001E-3</v>
      </c>
      <c r="AD105" s="17">
        <f>IF('cha raw lpjml output'!AC90&lt;0,0,'cha raw lpjml output'!AC90)</f>
        <v>3.48789E-3</v>
      </c>
      <c r="AE105" s="17">
        <f>IF('cha raw lpjml output'!AD90&lt;0,0,'cha raw lpjml output'!AD90)</f>
        <v>1.4040800000000001E-2</v>
      </c>
      <c r="AF105" s="17">
        <f>IF('cha raw lpjml output'!AE90&lt;0,0,'cha raw lpjml output'!AE90)</f>
        <v>2.0704E-3</v>
      </c>
      <c r="AG105" s="17">
        <f>IF('cha raw lpjml output'!AF90&lt;0,0,'cha raw lpjml output'!AF90)</f>
        <v>4.8734099999999999E-3</v>
      </c>
      <c r="AH105" s="17">
        <f>IF('cha raw lpjml output'!AG90&lt;0,0,'cha raw lpjml output'!AG90)</f>
        <v>4.6172100000000001E-3</v>
      </c>
      <c r="AI105" s="17">
        <f>IF('cha raw lpjml output'!AH90&lt;0,0,'cha raw lpjml output'!AH90)</f>
        <v>5.4546500000000001E-3</v>
      </c>
      <c r="AJ105" s="17">
        <f>IF('cha raw lpjml output'!AI90&lt;0,0,'cha raw lpjml output'!AI90)</f>
        <v>4.3930999999999996E-3</v>
      </c>
      <c r="AK105" s="17">
        <f>IF('cha raw lpjml output'!AJ90&lt;0,0,'cha raw lpjml output'!AJ90)</f>
        <v>6.4409200000000002E-3</v>
      </c>
      <c r="AL105" s="17">
        <f>IF('cha raw lpjml output'!AK90&lt;0,0,'cha raw lpjml output'!AK90)</f>
        <v>5.9779199999999998E-2</v>
      </c>
      <c r="AM105" s="17">
        <f>IF('cha raw lpjml output'!AL90&lt;0,0,'cha raw lpjml output'!AL90)</f>
        <v>1.55029E-3</v>
      </c>
      <c r="AN105" s="17">
        <f>IF('cha raw lpjml output'!AM90&lt;0,0,'cha raw lpjml output'!AM90)</f>
        <v>1.0925900000000001E-2</v>
      </c>
      <c r="AO105" s="17">
        <f>IF('cha raw lpjml output'!AN90&lt;0,0,'cha raw lpjml output'!AN90)</f>
        <v>1.36353E-2</v>
      </c>
      <c r="AP105" s="17">
        <f>IF('cha raw lpjml output'!AO90&lt;0,0,'cha raw lpjml output'!AO90)</f>
        <v>9.2346500000000005E-3</v>
      </c>
      <c r="AQ105" s="17"/>
    </row>
    <row r="106" spans="2:43" x14ac:dyDescent="0.35">
      <c r="B106" s="17">
        <f>IF('cha raw lpjml output'!A91&lt;0,0,'cha raw lpjml output'!A91)</f>
        <v>3.9966300000000003E-4</v>
      </c>
      <c r="C106" s="17">
        <f>IF('cha raw lpjml output'!B91&lt;0,0,'cha raw lpjml output'!B91)</f>
        <v>9.5520100000000003E-4</v>
      </c>
      <c r="D106" s="17">
        <f>IF('cha raw lpjml output'!C91&lt;0,0,'cha raw lpjml output'!C91)</f>
        <v>2.64351E-3</v>
      </c>
      <c r="E106" s="17">
        <f>IF('cha raw lpjml output'!D91&lt;0,0,'cha raw lpjml output'!D91)</f>
        <v>1.56386E-3</v>
      </c>
      <c r="F106" s="17">
        <f>IF('cha raw lpjml output'!E91&lt;0,0,'cha raw lpjml output'!E91)</f>
        <v>1.4318899999999999E-3</v>
      </c>
      <c r="G106" s="17">
        <f>IF('cha raw lpjml output'!F91&lt;0,0,'cha raw lpjml output'!F91)</f>
        <v>9.0895600000000004E-4</v>
      </c>
      <c r="H106" s="17">
        <f>IF('cha raw lpjml output'!G91&lt;0,0,'cha raw lpjml output'!G91)</f>
        <v>1.1148600000000001E-3</v>
      </c>
      <c r="I106" s="17">
        <f>IF('cha raw lpjml output'!H91&lt;0,0,'cha raw lpjml output'!H91)</f>
        <v>1.5457800000000001E-3</v>
      </c>
      <c r="J106" s="17">
        <f>IF('cha raw lpjml output'!I91&lt;0,0,'cha raw lpjml output'!I91)</f>
        <v>1.8296E-3</v>
      </c>
      <c r="K106" s="17">
        <f>IF('cha raw lpjml output'!J91&lt;0,0,'cha raw lpjml output'!J91)</f>
        <v>1.3033599999999999E-3</v>
      </c>
      <c r="L106" s="17">
        <f>IF('cha raw lpjml output'!K91&lt;0,0,'cha raw lpjml output'!K91)</f>
        <v>1.39806E-3</v>
      </c>
      <c r="M106" s="17">
        <f>IF('cha raw lpjml output'!L91&lt;0,0,'cha raw lpjml output'!L91)</f>
        <v>1.2618099999999999E-3</v>
      </c>
      <c r="N106" s="17">
        <f>IF('cha raw lpjml output'!M91&lt;0,0,'cha raw lpjml output'!M91)</f>
        <v>1.3775599999999999E-3</v>
      </c>
      <c r="O106" s="17">
        <f>IF('cha raw lpjml output'!N91&lt;0,0,'cha raw lpjml output'!N91)</f>
        <v>6.3984600000000001E-4</v>
      </c>
      <c r="P106" s="17">
        <f>IF('cha raw lpjml output'!O91&lt;0,0,'cha raw lpjml output'!O91)</f>
        <v>6.3984600000000001E-4</v>
      </c>
      <c r="Q106" s="17">
        <f>IF('cha raw lpjml output'!P91&lt;0,0,'cha raw lpjml output'!P91)</f>
        <v>1.3965500000000001E-3</v>
      </c>
      <c r="R106" s="17">
        <f>IF('cha raw lpjml output'!Q91&lt;0,0,'cha raw lpjml output'!Q91)</f>
        <v>1.06591E-3</v>
      </c>
      <c r="S106" s="17">
        <f>IF('cha raw lpjml output'!R91&lt;0,0,'cha raw lpjml output'!R91)</f>
        <v>9.6808199999999999E-4</v>
      </c>
      <c r="T106" s="17">
        <f>IF('cha raw lpjml output'!S91&lt;0,0,'cha raw lpjml output'!S91)</f>
        <v>1.06408E-3</v>
      </c>
      <c r="U106" s="17">
        <f>IF('cha raw lpjml output'!T91&lt;0,0,'cha raw lpjml output'!T91)</f>
        <v>9.6319500000000002E-4</v>
      </c>
      <c r="V106" s="17">
        <f>IF('cha raw lpjml output'!U91&lt;0,0,'cha raw lpjml output'!U91)</f>
        <v>1.0629400000000001E-3</v>
      </c>
      <c r="W106" s="17">
        <f>IF('cha raw lpjml output'!V91&lt;0,0,'cha raw lpjml output'!V91)</f>
        <v>1.45324E-3</v>
      </c>
      <c r="X106" s="17">
        <f>IF('cha raw lpjml output'!W91&lt;0,0,'cha raw lpjml output'!W91)</f>
        <v>8.1867300000000001E-4</v>
      </c>
      <c r="Y106" s="17">
        <f>IF('cha raw lpjml output'!X91&lt;0,0,'cha raw lpjml output'!X91)</f>
        <v>1.27914E-3</v>
      </c>
      <c r="Z106" s="17">
        <f>IF('cha raw lpjml output'!Y91&lt;0,0,'cha raw lpjml output'!Y91)</f>
        <v>5.6560199999999998E-2</v>
      </c>
      <c r="AA106" s="17">
        <f>IF('cha raw lpjml output'!Z91&lt;0,0,'cha raw lpjml output'!Z91)</f>
        <v>5.7141799999999997E-4</v>
      </c>
      <c r="AB106" s="17">
        <f>IF('cha raw lpjml output'!AA91&lt;0,0,'cha raw lpjml output'!AA91)</f>
        <v>2.12817E-3</v>
      </c>
      <c r="AC106" s="17">
        <f>IF('cha raw lpjml output'!AB91&lt;0,0,'cha raw lpjml output'!AB91)</f>
        <v>2.6409900000000002E-3</v>
      </c>
      <c r="AD106" s="17">
        <f>IF('cha raw lpjml output'!AC91&lt;0,0,'cha raw lpjml output'!AC91)</f>
        <v>3.65234E-3</v>
      </c>
      <c r="AE106" s="17">
        <f>IF('cha raw lpjml output'!AD91&lt;0,0,'cha raw lpjml output'!AD91)</f>
        <v>1.4117899999999999E-2</v>
      </c>
      <c r="AF106" s="17">
        <f>IF('cha raw lpjml output'!AE91&lt;0,0,'cha raw lpjml output'!AE91)</f>
        <v>2.1367299999999999E-3</v>
      </c>
      <c r="AG106" s="17">
        <f>IF('cha raw lpjml output'!AF91&lt;0,0,'cha raw lpjml output'!AF91)</f>
        <v>4.91371E-3</v>
      </c>
      <c r="AH106" s="17">
        <f>IF('cha raw lpjml output'!AG91&lt;0,0,'cha raw lpjml output'!AG91)</f>
        <v>4.91487E-3</v>
      </c>
      <c r="AI106" s="17">
        <f>IF('cha raw lpjml output'!AH91&lt;0,0,'cha raw lpjml output'!AH91)</f>
        <v>7.2218100000000004E-3</v>
      </c>
      <c r="AJ106" s="17">
        <f>IF('cha raw lpjml output'!AI91&lt;0,0,'cha raw lpjml output'!AI91)</f>
        <v>5.33272E-3</v>
      </c>
      <c r="AK106" s="17">
        <f>IF('cha raw lpjml output'!AJ91&lt;0,0,'cha raw lpjml output'!AJ91)</f>
        <v>9.0667400000000002E-3</v>
      </c>
      <c r="AL106" s="17">
        <f>IF('cha raw lpjml output'!AK91&lt;0,0,'cha raw lpjml output'!AK91)</f>
        <v>6.7650100000000005E-2</v>
      </c>
      <c r="AM106" s="17">
        <f>IF('cha raw lpjml output'!AL91&lt;0,0,'cha raw lpjml output'!AL91)</f>
        <v>2.1692399999999998E-3</v>
      </c>
      <c r="AN106" s="17">
        <f>IF('cha raw lpjml output'!AM91&lt;0,0,'cha raw lpjml output'!AM91)</f>
        <v>1.1620999999999999E-2</v>
      </c>
      <c r="AO106" s="17">
        <f>IF('cha raw lpjml output'!AN91&lt;0,0,'cha raw lpjml output'!AN91)</f>
        <v>1.37276E-2</v>
      </c>
      <c r="AP106" s="17">
        <f>IF('cha raw lpjml output'!AO91&lt;0,0,'cha raw lpjml output'!AO91)</f>
        <v>9.9983299999999997E-3</v>
      </c>
      <c r="AQ106" s="17"/>
    </row>
    <row r="107" spans="2:43" x14ac:dyDescent="0.35">
      <c r="B107" s="17">
        <f>IF('cha raw lpjml output'!A92&lt;0,0,'cha raw lpjml output'!A92)</f>
        <v>4.4177300000000001E-4</v>
      </c>
      <c r="C107" s="17">
        <f>IF('cha raw lpjml output'!B92&lt;0,0,'cha raw lpjml output'!B92)</f>
        <v>9.5629299999999999E-4</v>
      </c>
      <c r="D107" s="17">
        <f>IF('cha raw lpjml output'!C92&lt;0,0,'cha raw lpjml output'!C92)</f>
        <v>2.7757900000000002E-3</v>
      </c>
      <c r="E107" s="17">
        <f>IF('cha raw lpjml output'!D92&lt;0,0,'cha raw lpjml output'!D92)</f>
        <v>1.5688799999999999E-3</v>
      </c>
      <c r="F107" s="17">
        <f>IF('cha raw lpjml output'!E92&lt;0,0,'cha raw lpjml output'!E92)</f>
        <v>1.4391899999999999E-3</v>
      </c>
      <c r="G107" s="17">
        <f>IF('cha raw lpjml output'!F92&lt;0,0,'cha raw lpjml output'!F92)</f>
        <v>9.2147099999999999E-4</v>
      </c>
      <c r="H107" s="17">
        <f>IF('cha raw lpjml output'!G92&lt;0,0,'cha raw lpjml output'!G92)</f>
        <v>1.12882E-3</v>
      </c>
      <c r="I107" s="17">
        <f>IF('cha raw lpjml output'!H92&lt;0,0,'cha raw lpjml output'!H92)</f>
        <v>1.56621E-3</v>
      </c>
      <c r="J107" s="17">
        <f>IF('cha raw lpjml output'!I92&lt;0,0,'cha raw lpjml output'!I92)</f>
        <v>1.8325399999999999E-3</v>
      </c>
      <c r="K107" s="17">
        <f>IF('cha raw lpjml output'!J92&lt;0,0,'cha raw lpjml output'!J92)</f>
        <v>1.3173799999999999E-3</v>
      </c>
      <c r="L107" s="17">
        <f>IF('cha raw lpjml output'!K92&lt;0,0,'cha raw lpjml output'!K92)</f>
        <v>1.3997E-3</v>
      </c>
      <c r="M107" s="17">
        <f>IF('cha raw lpjml output'!L92&lt;0,0,'cha raw lpjml output'!L92)</f>
        <v>1.26749E-3</v>
      </c>
      <c r="N107" s="17">
        <f>IF('cha raw lpjml output'!M92&lt;0,0,'cha raw lpjml output'!M92)</f>
        <v>1.3896100000000001E-3</v>
      </c>
      <c r="O107" s="17">
        <f>IF('cha raw lpjml output'!N92&lt;0,0,'cha raw lpjml output'!N92)</f>
        <v>6.8155099999999997E-4</v>
      </c>
      <c r="P107" s="17">
        <f>IF('cha raw lpjml output'!O92&lt;0,0,'cha raw lpjml output'!O92)</f>
        <v>6.8155099999999997E-4</v>
      </c>
      <c r="Q107" s="17">
        <f>IF('cha raw lpjml output'!P92&lt;0,0,'cha raw lpjml output'!P92)</f>
        <v>1.39718E-3</v>
      </c>
      <c r="R107" s="17">
        <f>IF('cha raw lpjml output'!Q92&lt;0,0,'cha raw lpjml output'!Q92)</f>
        <v>1.07986E-3</v>
      </c>
      <c r="S107" s="17">
        <f>IF('cha raw lpjml output'!R92&lt;0,0,'cha raw lpjml output'!R92)</f>
        <v>9.7128600000000002E-4</v>
      </c>
      <c r="T107" s="17">
        <f>IF('cha raw lpjml output'!S92&lt;0,0,'cha raw lpjml output'!S92)</f>
        <v>1.0707100000000001E-3</v>
      </c>
      <c r="U107" s="17">
        <f>IF('cha raw lpjml output'!T92&lt;0,0,'cha raw lpjml output'!T92)</f>
        <v>1.00972E-3</v>
      </c>
      <c r="V107" s="17">
        <f>IF('cha raw lpjml output'!U92&lt;0,0,'cha raw lpjml output'!U92)</f>
        <v>1.0828299999999999E-3</v>
      </c>
      <c r="W107" s="17">
        <f>IF('cha raw lpjml output'!V92&lt;0,0,'cha raw lpjml output'!V92)</f>
        <v>1.4571199999999999E-3</v>
      </c>
      <c r="X107" s="17">
        <f>IF('cha raw lpjml output'!W92&lt;0,0,'cha raw lpjml output'!W92)</f>
        <v>8.3905299999999998E-4</v>
      </c>
      <c r="Y107" s="17">
        <f>IF('cha raw lpjml output'!X92&lt;0,0,'cha raw lpjml output'!X92)</f>
        <v>1.2984299999999999E-3</v>
      </c>
      <c r="Z107" s="17">
        <f>IF('cha raw lpjml output'!Y92&lt;0,0,'cha raw lpjml output'!Y92)</f>
        <v>5.7760600000000002E-2</v>
      </c>
      <c r="AA107" s="17">
        <f>IF('cha raw lpjml output'!Z92&lt;0,0,'cha raw lpjml output'!Z92)</f>
        <v>5.9502299999999997E-4</v>
      </c>
      <c r="AB107" s="17">
        <f>IF('cha raw lpjml output'!AA92&lt;0,0,'cha raw lpjml output'!AA92)</f>
        <v>2.2972100000000001E-3</v>
      </c>
      <c r="AC107" s="17">
        <f>IF('cha raw lpjml output'!AB92&lt;0,0,'cha raw lpjml output'!AB92)</f>
        <v>2.8478599999999998E-3</v>
      </c>
      <c r="AD107" s="17">
        <f>IF('cha raw lpjml output'!AC92&lt;0,0,'cha raw lpjml output'!AC92)</f>
        <v>4.4650599999999999E-3</v>
      </c>
      <c r="AE107" s="17">
        <f>IF('cha raw lpjml output'!AD92&lt;0,0,'cha raw lpjml output'!AD92)</f>
        <v>1.82154E-2</v>
      </c>
      <c r="AF107" s="17">
        <f>IF('cha raw lpjml output'!AE92&lt;0,0,'cha raw lpjml output'!AE92)</f>
        <v>2.46533E-3</v>
      </c>
      <c r="AG107" s="17">
        <f>IF('cha raw lpjml output'!AF92&lt;0,0,'cha raw lpjml output'!AF92)</f>
        <v>5.4093300000000004E-3</v>
      </c>
      <c r="AH107" s="17">
        <f>IF('cha raw lpjml output'!AG92&lt;0,0,'cha raw lpjml output'!AG92)</f>
        <v>5.09452E-3</v>
      </c>
      <c r="AI107" s="17">
        <f>IF('cha raw lpjml output'!AH92&lt;0,0,'cha raw lpjml output'!AH92)</f>
        <v>8.9294200000000004E-3</v>
      </c>
      <c r="AJ107" s="17">
        <f>IF('cha raw lpjml output'!AI92&lt;0,0,'cha raw lpjml output'!AI92)</f>
        <v>6.0014300000000003E-3</v>
      </c>
      <c r="AK107" s="17">
        <f>IF('cha raw lpjml output'!AJ92&lt;0,0,'cha raw lpjml output'!AJ92)</f>
        <v>1.17511E-2</v>
      </c>
      <c r="AL107" s="17">
        <f>IF('cha raw lpjml output'!AK92&lt;0,0,'cha raw lpjml output'!AK92)</f>
        <v>6.8021700000000004E-2</v>
      </c>
      <c r="AM107" s="17">
        <f>IF('cha raw lpjml output'!AL92&lt;0,0,'cha raw lpjml output'!AL92)</f>
        <v>2.4635299999999998E-3</v>
      </c>
      <c r="AN107" s="17">
        <f>IF('cha raw lpjml output'!AM92&lt;0,0,'cha raw lpjml output'!AM92)</f>
        <v>1.1807E-2</v>
      </c>
      <c r="AO107" s="17">
        <f>IF('cha raw lpjml output'!AN92&lt;0,0,'cha raw lpjml output'!AN92)</f>
        <v>1.41637E-2</v>
      </c>
      <c r="AP107" s="17">
        <f>IF('cha raw lpjml output'!AO92&lt;0,0,'cha raw lpjml output'!AO92)</f>
        <v>1.08953E-2</v>
      </c>
      <c r="AQ107" s="17"/>
    </row>
    <row r="108" spans="2:43" x14ac:dyDescent="0.35">
      <c r="B108" s="17">
        <f>IF('cha raw lpjml output'!A93&lt;0,0,'cha raw lpjml output'!A93)</f>
        <v>4.7008999999999999E-4</v>
      </c>
      <c r="C108" s="17">
        <f>IF('cha raw lpjml output'!B93&lt;0,0,'cha raw lpjml output'!B93)</f>
        <v>9.9208900000000004E-4</v>
      </c>
      <c r="D108" s="17">
        <f>IF('cha raw lpjml output'!C93&lt;0,0,'cha raw lpjml output'!C93)</f>
        <v>2.8595399999999998E-3</v>
      </c>
      <c r="E108" s="17">
        <f>IF('cha raw lpjml output'!D93&lt;0,0,'cha raw lpjml output'!D93)</f>
        <v>1.5696799999999999E-3</v>
      </c>
      <c r="F108" s="17">
        <f>IF('cha raw lpjml output'!E93&lt;0,0,'cha raw lpjml output'!E93)</f>
        <v>1.5049600000000001E-3</v>
      </c>
      <c r="G108" s="17">
        <f>IF('cha raw lpjml output'!F93&lt;0,0,'cha raw lpjml output'!F93)</f>
        <v>9.2286699999999996E-4</v>
      </c>
      <c r="H108" s="17">
        <f>IF('cha raw lpjml output'!G93&lt;0,0,'cha raw lpjml output'!G93)</f>
        <v>1.13495E-3</v>
      </c>
      <c r="I108" s="17">
        <f>IF('cha raw lpjml output'!H93&lt;0,0,'cha raw lpjml output'!H93)</f>
        <v>1.5710100000000001E-3</v>
      </c>
      <c r="J108" s="17">
        <f>IF('cha raw lpjml output'!I93&lt;0,0,'cha raw lpjml output'!I93)</f>
        <v>1.83522E-3</v>
      </c>
      <c r="K108" s="17">
        <f>IF('cha raw lpjml output'!J93&lt;0,0,'cha raw lpjml output'!J93)</f>
        <v>1.32142E-3</v>
      </c>
      <c r="L108" s="17">
        <f>IF('cha raw lpjml output'!K93&lt;0,0,'cha raw lpjml output'!K93)</f>
        <v>1.4097599999999999E-3</v>
      </c>
      <c r="M108" s="17">
        <f>IF('cha raw lpjml output'!L93&lt;0,0,'cha raw lpjml output'!L93)</f>
        <v>1.27787E-3</v>
      </c>
      <c r="N108" s="17">
        <f>IF('cha raw lpjml output'!M93&lt;0,0,'cha raw lpjml output'!M93)</f>
        <v>1.39529E-3</v>
      </c>
      <c r="O108" s="17">
        <f>IF('cha raw lpjml output'!N93&lt;0,0,'cha raw lpjml output'!N93)</f>
        <v>6.8577299999999998E-4</v>
      </c>
      <c r="P108" s="17">
        <f>IF('cha raw lpjml output'!O93&lt;0,0,'cha raw lpjml output'!O93)</f>
        <v>6.8577299999999998E-4</v>
      </c>
      <c r="Q108" s="17">
        <f>IF('cha raw lpjml output'!P93&lt;0,0,'cha raw lpjml output'!P93)</f>
        <v>1.40744E-3</v>
      </c>
      <c r="R108" s="17">
        <f>IF('cha raw lpjml output'!Q93&lt;0,0,'cha raw lpjml output'!Q93)</f>
        <v>1.0942E-3</v>
      </c>
      <c r="S108" s="17">
        <f>IF('cha raw lpjml output'!R93&lt;0,0,'cha raw lpjml output'!R93)</f>
        <v>9.7188400000000001E-4</v>
      </c>
      <c r="T108" s="17">
        <f>IF('cha raw lpjml output'!S93&lt;0,0,'cha raw lpjml output'!S93)</f>
        <v>1.0808300000000001E-3</v>
      </c>
      <c r="U108" s="17">
        <f>IF('cha raw lpjml output'!T93&lt;0,0,'cha raw lpjml output'!T93)</f>
        <v>1.01822E-3</v>
      </c>
      <c r="V108" s="17">
        <f>IF('cha raw lpjml output'!U93&lt;0,0,'cha raw lpjml output'!U93)</f>
        <v>1.1172000000000001E-3</v>
      </c>
      <c r="W108" s="17">
        <f>IF('cha raw lpjml output'!V93&lt;0,0,'cha raw lpjml output'!V93)</f>
        <v>1.48229E-3</v>
      </c>
      <c r="X108" s="17">
        <f>IF('cha raw lpjml output'!W93&lt;0,0,'cha raw lpjml output'!W93)</f>
        <v>8.5135400000000002E-4</v>
      </c>
      <c r="Y108" s="17">
        <f>IF('cha raw lpjml output'!X93&lt;0,0,'cha raw lpjml output'!X93)</f>
        <v>1.3003800000000001E-3</v>
      </c>
      <c r="Z108" s="17">
        <f>IF('cha raw lpjml output'!Y93&lt;0,0,'cha raw lpjml output'!Y93)</f>
        <v>5.8261100000000003E-2</v>
      </c>
      <c r="AA108" s="17">
        <f>IF('cha raw lpjml output'!Z93&lt;0,0,'cha raw lpjml output'!Z93)</f>
        <v>7.1120700000000005E-4</v>
      </c>
      <c r="AB108" s="17">
        <f>IF('cha raw lpjml output'!AA93&lt;0,0,'cha raw lpjml output'!AA93)</f>
        <v>2.3997100000000002E-3</v>
      </c>
      <c r="AC108" s="17">
        <f>IF('cha raw lpjml output'!AB93&lt;0,0,'cha raw lpjml output'!AB93)</f>
        <v>3.1597700000000001E-3</v>
      </c>
      <c r="AD108" s="17">
        <f>IF('cha raw lpjml output'!AC93&lt;0,0,'cha raw lpjml output'!AC93)</f>
        <v>4.8754100000000002E-3</v>
      </c>
      <c r="AE108" s="17">
        <f>IF('cha raw lpjml output'!AD93&lt;0,0,'cha raw lpjml output'!AD93)</f>
        <v>1.9299500000000001E-2</v>
      </c>
      <c r="AF108" s="17">
        <f>IF('cha raw lpjml output'!AE93&lt;0,0,'cha raw lpjml output'!AE93)</f>
        <v>2.47474E-3</v>
      </c>
      <c r="AG108" s="17">
        <f>IF('cha raw lpjml output'!AF93&lt;0,0,'cha raw lpjml output'!AF93)</f>
        <v>5.5271599999999997E-3</v>
      </c>
      <c r="AH108" s="17">
        <f>IF('cha raw lpjml output'!AG93&lt;0,0,'cha raw lpjml output'!AG93)</f>
        <v>5.9242299999999999E-3</v>
      </c>
      <c r="AI108" s="17">
        <f>IF('cha raw lpjml output'!AH93&lt;0,0,'cha raw lpjml output'!AH93)</f>
        <v>9.3270000000000002E-3</v>
      </c>
      <c r="AJ108" s="17">
        <f>IF('cha raw lpjml output'!AI93&lt;0,0,'cha raw lpjml output'!AI93)</f>
        <v>8.2648500000000007E-3</v>
      </c>
      <c r="AK108" s="17">
        <f>IF('cha raw lpjml output'!AJ93&lt;0,0,'cha raw lpjml output'!AJ93)</f>
        <v>1.19921E-2</v>
      </c>
      <c r="AL108" s="17">
        <f>IF('cha raw lpjml output'!AK93&lt;0,0,'cha raw lpjml output'!AK93)</f>
        <v>6.8381300000000006E-2</v>
      </c>
      <c r="AM108" s="17">
        <f>IF('cha raw lpjml output'!AL93&lt;0,0,'cha raw lpjml output'!AL93)</f>
        <v>3.7699999999999999E-3</v>
      </c>
      <c r="AN108" s="17">
        <f>IF('cha raw lpjml output'!AM93&lt;0,0,'cha raw lpjml output'!AM93)</f>
        <v>1.19177E-2</v>
      </c>
      <c r="AO108" s="17">
        <f>IF('cha raw lpjml output'!AN93&lt;0,0,'cha raw lpjml output'!AN93)</f>
        <v>1.6542000000000001E-2</v>
      </c>
      <c r="AP108" s="17">
        <f>IF('cha raw lpjml output'!AO93&lt;0,0,'cha raw lpjml output'!AO93)</f>
        <v>1.3147300000000001E-2</v>
      </c>
      <c r="AQ108" s="17"/>
    </row>
    <row r="109" spans="2:43" x14ac:dyDescent="0.35">
      <c r="B109" s="17">
        <f>IF('cha raw lpjml output'!A94&lt;0,0,'cha raw lpjml output'!A94)</f>
        <v>4.9378599999999996E-4</v>
      </c>
      <c r="C109" s="17">
        <f>IF('cha raw lpjml output'!B94&lt;0,0,'cha raw lpjml output'!B94)</f>
        <v>1.0131700000000001E-3</v>
      </c>
      <c r="D109" s="17">
        <f>IF('cha raw lpjml output'!C94&lt;0,0,'cha raw lpjml output'!C94)</f>
        <v>2.96817E-3</v>
      </c>
      <c r="E109" s="17">
        <f>IF('cha raw lpjml output'!D94&lt;0,0,'cha raw lpjml output'!D94)</f>
        <v>1.58303E-3</v>
      </c>
      <c r="F109" s="17">
        <f>IF('cha raw lpjml output'!E94&lt;0,0,'cha raw lpjml output'!E94)</f>
        <v>1.5112999999999999E-3</v>
      </c>
      <c r="G109" s="17">
        <f>IF('cha raw lpjml output'!F94&lt;0,0,'cha raw lpjml output'!F94)</f>
        <v>9.8980399999999994E-4</v>
      </c>
      <c r="H109" s="17">
        <f>IF('cha raw lpjml output'!G94&lt;0,0,'cha raw lpjml output'!G94)</f>
        <v>1.1406700000000001E-3</v>
      </c>
      <c r="I109" s="17">
        <f>IF('cha raw lpjml output'!H94&lt;0,0,'cha raw lpjml output'!H94)</f>
        <v>1.57862E-3</v>
      </c>
      <c r="J109" s="17">
        <f>IF('cha raw lpjml output'!I94&lt;0,0,'cha raw lpjml output'!I94)</f>
        <v>1.8517200000000001E-3</v>
      </c>
      <c r="K109" s="17">
        <f>IF('cha raw lpjml output'!J94&lt;0,0,'cha raw lpjml output'!J94)</f>
        <v>1.3445600000000001E-3</v>
      </c>
      <c r="L109" s="17">
        <f>IF('cha raw lpjml output'!K94&lt;0,0,'cha raw lpjml output'!K94)</f>
        <v>1.4153600000000001E-3</v>
      </c>
      <c r="M109" s="17">
        <f>IF('cha raw lpjml output'!L94&lt;0,0,'cha raw lpjml output'!L94)</f>
        <v>1.2934000000000001E-3</v>
      </c>
      <c r="N109" s="17">
        <f>IF('cha raw lpjml output'!M94&lt;0,0,'cha raw lpjml output'!M94)</f>
        <v>1.4330899999999999E-3</v>
      </c>
      <c r="O109" s="17">
        <f>IF('cha raw lpjml output'!N94&lt;0,0,'cha raw lpjml output'!N94)</f>
        <v>6.9620200000000004E-4</v>
      </c>
      <c r="P109" s="17">
        <f>IF('cha raw lpjml output'!O94&lt;0,0,'cha raw lpjml output'!O94)</f>
        <v>6.9620200000000004E-4</v>
      </c>
      <c r="Q109" s="17">
        <f>IF('cha raw lpjml output'!P94&lt;0,0,'cha raw lpjml output'!P94)</f>
        <v>1.40941E-3</v>
      </c>
      <c r="R109" s="17">
        <f>IF('cha raw lpjml output'!Q94&lt;0,0,'cha raw lpjml output'!Q94)</f>
        <v>1.13586E-3</v>
      </c>
      <c r="S109" s="17">
        <f>IF('cha raw lpjml output'!R94&lt;0,0,'cha raw lpjml output'!R94)</f>
        <v>9.72221E-4</v>
      </c>
      <c r="T109" s="17">
        <f>IF('cha raw lpjml output'!S94&lt;0,0,'cha raw lpjml output'!S94)</f>
        <v>1.0945200000000001E-3</v>
      </c>
      <c r="U109" s="17">
        <f>IF('cha raw lpjml output'!T94&lt;0,0,'cha raw lpjml output'!T94)</f>
        <v>1.0408699999999999E-3</v>
      </c>
      <c r="V109" s="17">
        <f>IF('cha raw lpjml output'!U94&lt;0,0,'cha raw lpjml output'!U94)</f>
        <v>1.13889E-3</v>
      </c>
      <c r="W109" s="17">
        <f>IF('cha raw lpjml output'!V94&lt;0,0,'cha raw lpjml output'!V94)</f>
        <v>1.4914800000000001E-3</v>
      </c>
      <c r="X109" s="17">
        <f>IF('cha raw lpjml output'!W94&lt;0,0,'cha raw lpjml output'!W94)</f>
        <v>8.6234699999999996E-4</v>
      </c>
      <c r="Y109" s="17">
        <f>IF('cha raw lpjml output'!X94&lt;0,0,'cha raw lpjml output'!X94)</f>
        <v>1.31043E-3</v>
      </c>
      <c r="Z109" s="17">
        <f>IF('cha raw lpjml output'!Y94&lt;0,0,'cha raw lpjml output'!Y94)</f>
        <v>5.8968899999999998E-2</v>
      </c>
      <c r="AA109" s="17">
        <f>IF('cha raw lpjml output'!Z94&lt;0,0,'cha raw lpjml output'!Z94)</f>
        <v>7.9447100000000004E-4</v>
      </c>
      <c r="AB109" s="17">
        <f>IF('cha raw lpjml output'!AA94&lt;0,0,'cha raw lpjml output'!AA94)</f>
        <v>2.4163600000000002E-3</v>
      </c>
      <c r="AC109" s="17">
        <f>IF('cha raw lpjml output'!AB94&lt;0,0,'cha raw lpjml output'!AB94)</f>
        <v>3.3857100000000001E-3</v>
      </c>
      <c r="AD109" s="17">
        <f>IF('cha raw lpjml output'!AC94&lt;0,0,'cha raw lpjml output'!AC94)</f>
        <v>4.9295299999999997E-3</v>
      </c>
      <c r="AE109" s="17">
        <f>IF('cha raw lpjml output'!AD94&lt;0,0,'cha raw lpjml output'!AD94)</f>
        <v>1.9479E-2</v>
      </c>
      <c r="AF109" s="17">
        <f>IF('cha raw lpjml output'!AE94&lt;0,0,'cha raw lpjml output'!AE94)</f>
        <v>2.4910499999999999E-3</v>
      </c>
      <c r="AG109" s="17">
        <f>IF('cha raw lpjml output'!AF94&lt;0,0,'cha raw lpjml output'!AF94)</f>
        <v>5.9077699999999997E-3</v>
      </c>
      <c r="AH109" s="17">
        <f>IF('cha raw lpjml output'!AG94&lt;0,0,'cha raw lpjml output'!AG94)</f>
        <v>6.48315E-3</v>
      </c>
      <c r="AI109" s="17">
        <f>IF('cha raw lpjml output'!AH94&lt;0,0,'cha raw lpjml output'!AH94)</f>
        <v>1.23117E-2</v>
      </c>
      <c r="AJ109" s="17">
        <f>IF('cha raw lpjml output'!AI94&lt;0,0,'cha raw lpjml output'!AI94)</f>
        <v>9.6774099999999991E-3</v>
      </c>
      <c r="AK109" s="17">
        <f>IF('cha raw lpjml output'!AJ94&lt;0,0,'cha raw lpjml output'!AJ94)</f>
        <v>1.2608100000000001E-2</v>
      </c>
      <c r="AL109" s="17">
        <f>IF('cha raw lpjml output'!AK94&lt;0,0,'cha raw lpjml output'!AK94)</f>
        <v>6.9872199999999995E-2</v>
      </c>
      <c r="AM109" s="17">
        <f>IF('cha raw lpjml output'!AL94&lt;0,0,'cha raw lpjml output'!AL94)</f>
        <v>4.1895500000000002E-3</v>
      </c>
      <c r="AN109" s="17">
        <f>IF('cha raw lpjml output'!AM94&lt;0,0,'cha raw lpjml output'!AM94)</f>
        <v>1.49623E-2</v>
      </c>
      <c r="AO109" s="17">
        <f>IF('cha raw lpjml output'!AN94&lt;0,0,'cha raw lpjml output'!AN94)</f>
        <v>1.7086299999999999E-2</v>
      </c>
      <c r="AP109" s="17">
        <f>IF('cha raw lpjml output'!AO94&lt;0,0,'cha raw lpjml output'!AO94)</f>
        <v>1.36299E-2</v>
      </c>
      <c r="AQ109" s="17"/>
    </row>
    <row r="110" spans="2:43" x14ac:dyDescent="0.35">
      <c r="B110" s="17">
        <f>IF('cha raw lpjml output'!A95&lt;0,0,'cha raw lpjml output'!A95)</f>
        <v>5.7580100000000003E-4</v>
      </c>
      <c r="C110" s="17">
        <f>IF('cha raw lpjml output'!B95&lt;0,0,'cha raw lpjml output'!B95)</f>
        <v>1.0839199999999999E-3</v>
      </c>
      <c r="D110" s="17">
        <f>IF('cha raw lpjml output'!C95&lt;0,0,'cha raw lpjml output'!C95)</f>
        <v>3.0088699999999999E-3</v>
      </c>
      <c r="E110" s="17">
        <f>IF('cha raw lpjml output'!D95&lt;0,0,'cha raw lpjml output'!D95)</f>
        <v>1.5988199999999999E-3</v>
      </c>
      <c r="F110" s="17">
        <f>IF('cha raw lpjml output'!E95&lt;0,0,'cha raw lpjml output'!E95)</f>
        <v>1.5166100000000001E-3</v>
      </c>
      <c r="G110" s="17">
        <f>IF('cha raw lpjml output'!F95&lt;0,0,'cha raw lpjml output'!F95)</f>
        <v>1.00504E-3</v>
      </c>
      <c r="H110" s="17">
        <f>IF('cha raw lpjml output'!G95&lt;0,0,'cha raw lpjml output'!G95)</f>
        <v>1.14825E-3</v>
      </c>
      <c r="I110" s="17">
        <f>IF('cha raw lpjml output'!H95&lt;0,0,'cha raw lpjml output'!H95)</f>
        <v>1.5973199999999999E-3</v>
      </c>
      <c r="J110" s="17">
        <f>IF('cha raw lpjml output'!I95&lt;0,0,'cha raw lpjml output'!I95)</f>
        <v>1.86224E-3</v>
      </c>
      <c r="K110" s="17">
        <f>IF('cha raw lpjml output'!J95&lt;0,0,'cha raw lpjml output'!J95)</f>
        <v>1.3585299999999999E-3</v>
      </c>
      <c r="L110" s="17">
        <f>IF('cha raw lpjml output'!K95&lt;0,0,'cha raw lpjml output'!K95)</f>
        <v>1.41781E-3</v>
      </c>
      <c r="M110" s="17">
        <f>IF('cha raw lpjml output'!L95&lt;0,0,'cha raw lpjml output'!L95)</f>
        <v>1.29773E-3</v>
      </c>
      <c r="N110" s="17">
        <f>IF('cha raw lpjml output'!M95&lt;0,0,'cha raw lpjml output'!M95)</f>
        <v>1.43695E-3</v>
      </c>
      <c r="O110" s="17">
        <f>IF('cha raw lpjml output'!N95&lt;0,0,'cha raw lpjml output'!N95)</f>
        <v>7.1188000000000002E-4</v>
      </c>
      <c r="P110" s="17">
        <f>IF('cha raw lpjml output'!O95&lt;0,0,'cha raw lpjml output'!O95)</f>
        <v>7.1188000000000002E-4</v>
      </c>
      <c r="Q110" s="17">
        <f>IF('cha raw lpjml output'!P95&lt;0,0,'cha raw lpjml output'!P95)</f>
        <v>1.41545E-3</v>
      </c>
      <c r="R110" s="17">
        <f>IF('cha raw lpjml output'!Q95&lt;0,0,'cha raw lpjml output'!Q95)</f>
        <v>1.15419E-3</v>
      </c>
      <c r="S110" s="17">
        <f>IF('cha raw lpjml output'!R95&lt;0,0,'cha raw lpjml output'!R95)</f>
        <v>9.7844100000000003E-4</v>
      </c>
      <c r="T110" s="17">
        <f>IF('cha raw lpjml output'!S95&lt;0,0,'cha raw lpjml output'!S95)</f>
        <v>1.09592E-3</v>
      </c>
      <c r="U110" s="17">
        <f>IF('cha raw lpjml output'!T95&lt;0,0,'cha raw lpjml output'!T95)</f>
        <v>1.0781199999999999E-3</v>
      </c>
      <c r="V110" s="17">
        <f>IF('cha raw lpjml output'!U95&lt;0,0,'cha raw lpjml output'!U95)</f>
        <v>1.1495100000000001E-3</v>
      </c>
      <c r="W110" s="17">
        <f>IF('cha raw lpjml output'!V95&lt;0,0,'cha raw lpjml output'!V95)</f>
        <v>1.5E-3</v>
      </c>
      <c r="X110" s="17">
        <f>IF('cha raw lpjml output'!W95&lt;0,0,'cha raw lpjml output'!W95)</f>
        <v>8.6331799999999996E-4</v>
      </c>
      <c r="Y110" s="17">
        <f>IF('cha raw lpjml output'!X95&lt;0,0,'cha raw lpjml output'!X95)</f>
        <v>1.3273200000000001E-3</v>
      </c>
      <c r="Z110" s="17">
        <f>IF('cha raw lpjml output'!Y95&lt;0,0,'cha raw lpjml output'!Y95)</f>
        <v>5.9862699999999998E-2</v>
      </c>
      <c r="AA110" s="17">
        <f>IF('cha raw lpjml output'!Z95&lt;0,0,'cha raw lpjml output'!Z95)</f>
        <v>9.0994999999999997E-4</v>
      </c>
      <c r="AB110" s="17">
        <f>IF('cha raw lpjml output'!AA95&lt;0,0,'cha raw lpjml output'!AA95)</f>
        <v>2.6125599999999999E-3</v>
      </c>
      <c r="AC110" s="17">
        <f>IF('cha raw lpjml output'!AB95&lt;0,0,'cha raw lpjml output'!AB95)</f>
        <v>3.4649099999999999E-3</v>
      </c>
      <c r="AD110" s="17">
        <f>IF('cha raw lpjml output'!AC95&lt;0,0,'cha raw lpjml output'!AC95)</f>
        <v>5.0265800000000001E-3</v>
      </c>
      <c r="AE110" s="17">
        <f>IF('cha raw lpjml output'!AD95&lt;0,0,'cha raw lpjml output'!AD95)</f>
        <v>1.9691500000000001E-2</v>
      </c>
      <c r="AF110" s="17">
        <f>IF('cha raw lpjml output'!AE95&lt;0,0,'cha raw lpjml output'!AE95)</f>
        <v>2.58019E-3</v>
      </c>
      <c r="AG110" s="17">
        <f>IF('cha raw lpjml output'!AF95&lt;0,0,'cha raw lpjml output'!AF95)</f>
        <v>5.9606099999999999E-3</v>
      </c>
      <c r="AH110" s="17">
        <f>IF('cha raw lpjml output'!AG95&lt;0,0,'cha raw lpjml output'!AG95)</f>
        <v>6.5600500000000004E-3</v>
      </c>
      <c r="AI110" s="17">
        <f>IF('cha raw lpjml output'!AH95&lt;0,0,'cha raw lpjml output'!AH95)</f>
        <v>1.2606300000000001E-2</v>
      </c>
      <c r="AJ110" s="17">
        <f>IF('cha raw lpjml output'!AI95&lt;0,0,'cha raw lpjml output'!AI95)</f>
        <v>1.01207E-2</v>
      </c>
      <c r="AK110" s="17">
        <f>IF('cha raw lpjml output'!AJ95&lt;0,0,'cha raw lpjml output'!AJ95)</f>
        <v>1.36808E-2</v>
      </c>
      <c r="AL110" s="17">
        <f>IF('cha raw lpjml output'!AK95&lt;0,0,'cha raw lpjml output'!AK95)</f>
        <v>7.2209700000000002E-2</v>
      </c>
      <c r="AM110" s="17">
        <f>IF('cha raw lpjml output'!AL95&lt;0,0,'cha raw lpjml output'!AL95)</f>
        <v>4.39698E-3</v>
      </c>
      <c r="AN110" s="17">
        <f>IF('cha raw lpjml output'!AM95&lt;0,0,'cha raw lpjml output'!AM95)</f>
        <v>1.5757E-2</v>
      </c>
      <c r="AO110" s="17">
        <f>IF('cha raw lpjml output'!AN95&lt;0,0,'cha raw lpjml output'!AN95)</f>
        <v>1.7692200000000002E-2</v>
      </c>
      <c r="AP110" s="17">
        <f>IF('cha raw lpjml output'!AO95&lt;0,0,'cha raw lpjml output'!AO95)</f>
        <v>1.40061E-2</v>
      </c>
      <c r="AQ110" s="17"/>
    </row>
    <row r="111" spans="2:43" x14ac:dyDescent="0.35">
      <c r="B111" s="17">
        <f>IF('cha raw lpjml output'!A96&lt;0,0,'cha raw lpjml output'!A96)</f>
        <v>7.3077199999999998E-4</v>
      </c>
      <c r="C111" s="17">
        <f>IF('cha raw lpjml output'!B96&lt;0,0,'cha raw lpjml output'!B96)</f>
        <v>1.0853799999999999E-3</v>
      </c>
      <c r="D111" s="17">
        <f>IF('cha raw lpjml output'!C96&lt;0,0,'cha raw lpjml output'!C96)</f>
        <v>3.2214800000000001E-3</v>
      </c>
      <c r="E111" s="17">
        <f>IF('cha raw lpjml output'!D96&lt;0,0,'cha raw lpjml output'!D96)</f>
        <v>1.5999E-3</v>
      </c>
      <c r="F111" s="17">
        <f>IF('cha raw lpjml output'!E96&lt;0,0,'cha raw lpjml output'!E96)</f>
        <v>1.5278100000000001E-3</v>
      </c>
      <c r="G111" s="17">
        <f>IF('cha raw lpjml output'!F96&lt;0,0,'cha raw lpjml output'!F96)</f>
        <v>1.0294099999999999E-3</v>
      </c>
      <c r="H111" s="17">
        <f>IF('cha raw lpjml output'!G96&lt;0,0,'cha raw lpjml output'!G96)</f>
        <v>1.1655299999999999E-3</v>
      </c>
      <c r="I111" s="17">
        <f>IF('cha raw lpjml output'!H96&lt;0,0,'cha raw lpjml output'!H96)</f>
        <v>1.6040799999999999E-3</v>
      </c>
      <c r="J111" s="17">
        <f>IF('cha raw lpjml output'!I96&lt;0,0,'cha raw lpjml output'!I96)</f>
        <v>1.87974E-3</v>
      </c>
      <c r="K111" s="17">
        <f>IF('cha raw lpjml output'!J96&lt;0,0,'cha raw lpjml output'!J96)</f>
        <v>1.3613399999999999E-3</v>
      </c>
      <c r="L111" s="17">
        <f>IF('cha raw lpjml output'!K96&lt;0,0,'cha raw lpjml output'!K96)</f>
        <v>1.4237399999999999E-3</v>
      </c>
      <c r="M111" s="17">
        <f>IF('cha raw lpjml output'!L96&lt;0,0,'cha raw lpjml output'!L96)</f>
        <v>1.30353E-3</v>
      </c>
      <c r="N111" s="17">
        <f>IF('cha raw lpjml output'!M96&lt;0,0,'cha raw lpjml output'!M96)</f>
        <v>1.44203E-3</v>
      </c>
      <c r="O111" s="17">
        <f>IF('cha raw lpjml output'!N96&lt;0,0,'cha raw lpjml output'!N96)</f>
        <v>7.5489199999999995E-4</v>
      </c>
      <c r="P111" s="17">
        <f>IF('cha raw lpjml output'!O96&lt;0,0,'cha raw lpjml output'!O96)</f>
        <v>7.5489199999999995E-4</v>
      </c>
      <c r="Q111" s="17">
        <f>IF('cha raw lpjml output'!P96&lt;0,0,'cha raw lpjml output'!P96)</f>
        <v>1.42048E-3</v>
      </c>
      <c r="R111" s="17">
        <f>IF('cha raw lpjml output'!Q96&lt;0,0,'cha raw lpjml output'!Q96)</f>
        <v>1.16741E-3</v>
      </c>
      <c r="S111" s="17">
        <f>IF('cha raw lpjml output'!R96&lt;0,0,'cha raw lpjml output'!R96)</f>
        <v>9.7852399999999993E-4</v>
      </c>
      <c r="T111" s="17">
        <f>IF('cha raw lpjml output'!S96&lt;0,0,'cha raw lpjml output'!S96)</f>
        <v>1.0977199999999999E-3</v>
      </c>
      <c r="U111" s="17">
        <f>IF('cha raw lpjml output'!T96&lt;0,0,'cha raw lpjml output'!T96)</f>
        <v>1.0954199999999999E-3</v>
      </c>
      <c r="V111" s="17">
        <f>IF('cha raw lpjml output'!U96&lt;0,0,'cha raw lpjml output'!U96)</f>
        <v>1.1763800000000001E-3</v>
      </c>
      <c r="W111" s="17">
        <f>IF('cha raw lpjml output'!V96&lt;0,0,'cha raw lpjml output'!V96)</f>
        <v>1.5019499999999999E-3</v>
      </c>
      <c r="X111" s="17">
        <f>IF('cha raw lpjml output'!W96&lt;0,0,'cha raw lpjml output'!W96)</f>
        <v>8.7703E-4</v>
      </c>
      <c r="Y111" s="17">
        <f>IF('cha raw lpjml output'!X96&lt;0,0,'cha raw lpjml output'!X96)</f>
        <v>1.3512699999999999E-3</v>
      </c>
      <c r="Z111" s="17">
        <f>IF('cha raw lpjml output'!Y96&lt;0,0,'cha raw lpjml output'!Y96)</f>
        <v>6.08625E-2</v>
      </c>
      <c r="AA111" s="17">
        <f>IF('cha raw lpjml output'!Z96&lt;0,0,'cha raw lpjml output'!Z96)</f>
        <v>1.00518E-3</v>
      </c>
      <c r="AB111" s="17">
        <f>IF('cha raw lpjml output'!AA96&lt;0,0,'cha raw lpjml output'!AA96)</f>
        <v>2.8403399999999998E-3</v>
      </c>
      <c r="AC111" s="17">
        <f>IF('cha raw lpjml output'!AB96&lt;0,0,'cha raw lpjml output'!AB96)</f>
        <v>3.6918599999999999E-3</v>
      </c>
      <c r="AD111" s="17">
        <f>IF('cha raw lpjml output'!AC96&lt;0,0,'cha raw lpjml output'!AC96)</f>
        <v>5.2056799999999999E-3</v>
      </c>
      <c r="AE111" s="17">
        <f>IF('cha raw lpjml output'!AD96&lt;0,0,'cha raw lpjml output'!AD96)</f>
        <v>1.98447E-2</v>
      </c>
      <c r="AF111" s="17">
        <f>IF('cha raw lpjml output'!AE96&lt;0,0,'cha raw lpjml output'!AE96)</f>
        <v>2.71858E-3</v>
      </c>
      <c r="AG111" s="17">
        <f>IF('cha raw lpjml output'!AF96&lt;0,0,'cha raw lpjml output'!AF96)</f>
        <v>6.3234700000000003E-3</v>
      </c>
      <c r="AH111" s="17">
        <f>IF('cha raw lpjml output'!AG96&lt;0,0,'cha raw lpjml output'!AG96)</f>
        <v>7.2460800000000002E-3</v>
      </c>
      <c r="AI111" s="17">
        <f>IF('cha raw lpjml output'!AH96&lt;0,0,'cha raw lpjml output'!AH96)</f>
        <v>1.4261299999999999E-2</v>
      </c>
      <c r="AJ111" s="17">
        <f>IF('cha raw lpjml output'!AI96&lt;0,0,'cha raw lpjml output'!AI96)</f>
        <v>1.0312399999999999E-2</v>
      </c>
      <c r="AK111" s="17">
        <f>IF('cha raw lpjml output'!AJ96&lt;0,0,'cha raw lpjml output'!AJ96)</f>
        <v>1.50914E-2</v>
      </c>
      <c r="AL111" s="17">
        <f>IF('cha raw lpjml output'!AK96&lt;0,0,'cha raw lpjml output'!AK96)</f>
        <v>8.3846799999999999E-2</v>
      </c>
      <c r="AM111" s="17">
        <f>IF('cha raw lpjml output'!AL96&lt;0,0,'cha raw lpjml output'!AL96)</f>
        <v>5.00454E-3</v>
      </c>
      <c r="AN111" s="17">
        <f>IF('cha raw lpjml output'!AM96&lt;0,0,'cha raw lpjml output'!AM96)</f>
        <v>1.5817899999999999E-2</v>
      </c>
      <c r="AO111" s="17">
        <f>IF('cha raw lpjml output'!AN96&lt;0,0,'cha raw lpjml output'!AN96)</f>
        <v>1.8708700000000002E-2</v>
      </c>
      <c r="AP111" s="17">
        <f>IF('cha raw lpjml output'!AO96&lt;0,0,'cha raw lpjml output'!AO96)</f>
        <v>1.50668E-2</v>
      </c>
      <c r="AQ111" s="17"/>
    </row>
    <row r="112" spans="2:43" x14ac:dyDescent="0.35">
      <c r="B112" s="17">
        <f>IF('cha raw lpjml output'!A97&lt;0,0,'cha raw lpjml output'!A97)</f>
        <v>7.4561799999999998E-4</v>
      </c>
      <c r="C112" s="17">
        <f>IF('cha raw lpjml output'!B97&lt;0,0,'cha raw lpjml output'!B97)</f>
        <v>1.1013100000000001E-3</v>
      </c>
      <c r="D112" s="17">
        <f>IF('cha raw lpjml output'!C97&lt;0,0,'cha raw lpjml output'!C97)</f>
        <v>3.8306E-3</v>
      </c>
      <c r="E112" s="17">
        <f>IF('cha raw lpjml output'!D97&lt;0,0,'cha raw lpjml output'!D97)</f>
        <v>1.60311E-3</v>
      </c>
      <c r="F112" s="17">
        <f>IF('cha raw lpjml output'!E97&lt;0,0,'cha raw lpjml output'!E97)</f>
        <v>1.5345000000000001E-3</v>
      </c>
      <c r="G112" s="17">
        <f>IF('cha raw lpjml output'!F97&lt;0,0,'cha raw lpjml output'!F97)</f>
        <v>1.0882699999999999E-3</v>
      </c>
      <c r="H112" s="17">
        <f>IF('cha raw lpjml output'!G97&lt;0,0,'cha raw lpjml output'!G97)</f>
        <v>1.1761899999999999E-3</v>
      </c>
      <c r="I112" s="17">
        <f>IF('cha raw lpjml output'!H97&lt;0,0,'cha raw lpjml output'!H97)</f>
        <v>1.61136E-3</v>
      </c>
      <c r="J112" s="17">
        <f>IF('cha raw lpjml output'!I97&lt;0,0,'cha raw lpjml output'!I97)</f>
        <v>1.92745E-3</v>
      </c>
      <c r="K112" s="17">
        <f>IF('cha raw lpjml output'!J97&lt;0,0,'cha raw lpjml output'!J97)</f>
        <v>1.3658399999999999E-3</v>
      </c>
      <c r="L112" s="17">
        <f>IF('cha raw lpjml output'!K97&lt;0,0,'cha raw lpjml output'!K97)</f>
        <v>1.4293999999999999E-3</v>
      </c>
      <c r="M112" s="17">
        <f>IF('cha raw lpjml output'!L97&lt;0,0,'cha raw lpjml output'!L97)</f>
        <v>1.3096200000000001E-3</v>
      </c>
      <c r="N112" s="17">
        <f>IF('cha raw lpjml output'!M97&lt;0,0,'cha raw lpjml output'!M97)</f>
        <v>1.44352E-3</v>
      </c>
      <c r="O112" s="17">
        <f>IF('cha raw lpjml output'!N97&lt;0,0,'cha raw lpjml output'!N97)</f>
        <v>7.7797299999999995E-4</v>
      </c>
      <c r="P112" s="17">
        <f>IF('cha raw lpjml output'!O97&lt;0,0,'cha raw lpjml output'!O97)</f>
        <v>7.7797299999999995E-4</v>
      </c>
      <c r="Q112" s="17">
        <f>IF('cha raw lpjml output'!P97&lt;0,0,'cha raw lpjml output'!P97)</f>
        <v>1.43626E-3</v>
      </c>
      <c r="R112" s="17">
        <f>IF('cha raw lpjml output'!Q97&lt;0,0,'cha raw lpjml output'!Q97)</f>
        <v>1.1730499999999999E-3</v>
      </c>
      <c r="S112" s="17">
        <f>IF('cha raw lpjml output'!R97&lt;0,0,'cha raw lpjml output'!R97)</f>
        <v>9.8175699999999999E-4</v>
      </c>
      <c r="T112" s="17">
        <f>IF('cha raw lpjml output'!S97&lt;0,0,'cha raw lpjml output'!S97)</f>
        <v>1.0980499999999999E-3</v>
      </c>
      <c r="U112" s="17">
        <f>IF('cha raw lpjml output'!T97&lt;0,0,'cha raw lpjml output'!T97)</f>
        <v>1.10677E-3</v>
      </c>
      <c r="V112" s="17">
        <f>IF('cha raw lpjml output'!U97&lt;0,0,'cha raw lpjml output'!U97)</f>
        <v>1.19658E-3</v>
      </c>
      <c r="W112" s="17">
        <f>IF('cha raw lpjml output'!V97&lt;0,0,'cha raw lpjml output'!V97)</f>
        <v>1.50566E-3</v>
      </c>
      <c r="X112" s="17">
        <f>IF('cha raw lpjml output'!W97&lt;0,0,'cha raw lpjml output'!W97)</f>
        <v>8.96765E-4</v>
      </c>
      <c r="Y112" s="17">
        <f>IF('cha raw lpjml output'!X97&lt;0,0,'cha raw lpjml output'!X97)</f>
        <v>1.3552200000000001E-3</v>
      </c>
      <c r="Z112" s="17">
        <f>IF('cha raw lpjml output'!Y97&lt;0,0,'cha raw lpjml output'!Y97)</f>
        <v>6.3855999999999996E-2</v>
      </c>
      <c r="AA112" s="17">
        <f>IF('cha raw lpjml output'!Z97&lt;0,0,'cha raw lpjml output'!Z97)</f>
        <v>1.0463899999999999E-3</v>
      </c>
      <c r="AB112" s="17">
        <f>IF('cha raw lpjml output'!AA97&lt;0,0,'cha raw lpjml output'!AA97)</f>
        <v>2.8409799999999999E-3</v>
      </c>
      <c r="AC112" s="17">
        <f>IF('cha raw lpjml output'!AB97&lt;0,0,'cha raw lpjml output'!AB97)</f>
        <v>3.7387499999999999E-3</v>
      </c>
      <c r="AD112" s="17">
        <f>IF('cha raw lpjml output'!AC97&lt;0,0,'cha raw lpjml output'!AC97)</f>
        <v>5.5530500000000003E-3</v>
      </c>
      <c r="AE112" s="17">
        <f>IF('cha raw lpjml output'!AD97&lt;0,0,'cha raw lpjml output'!AD97)</f>
        <v>2.0273599999999999E-2</v>
      </c>
      <c r="AF112" s="17">
        <f>IF('cha raw lpjml output'!AE97&lt;0,0,'cha raw lpjml output'!AE97)</f>
        <v>3.2248799999999998E-3</v>
      </c>
      <c r="AG112" s="17">
        <f>IF('cha raw lpjml output'!AF97&lt;0,0,'cha raw lpjml output'!AF97)</f>
        <v>6.5173000000000002E-3</v>
      </c>
      <c r="AH112" s="17">
        <f>IF('cha raw lpjml output'!AG97&lt;0,0,'cha raw lpjml output'!AG97)</f>
        <v>7.3477500000000001E-3</v>
      </c>
      <c r="AI112" s="17">
        <f>IF('cha raw lpjml output'!AH97&lt;0,0,'cha raw lpjml output'!AH97)</f>
        <v>1.48183E-2</v>
      </c>
      <c r="AJ112" s="17">
        <f>IF('cha raw lpjml output'!AI97&lt;0,0,'cha raw lpjml output'!AI97)</f>
        <v>1.3523800000000001E-2</v>
      </c>
      <c r="AK112" s="17">
        <f>IF('cha raw lpjml output'!AJ97&lt;0,0,'cha raw lpjml output'!AJ97)</f>
        <v>1.7493999999999999E-2</v>
      </c>
      <c r="AL112" s="17">
        <f>IF('cha raw lpjml output'!AK97&lt;0,0,'cha raw lpjml output'!AK97)</f>
        <v>8.7005399999999997E-2</v>
      </c>
      <c r="AM112" s="17">
        <f>IF('cha raw lpjml output'!AL97&lt;0,0,'cha raw lpjml output'!AL97)</f>
        <v>5.2739500000000003E-3</v>
      </c>
      <c r="AN112" s="17">
        <f>IF('cha raw lpjml output'!AM97&lt;0,0,'cha raw lpjml output'!AM97)</f>
        <v>1.5827600000000001E-2</v>
      </c>
      <c r="AO112" s="17">
        <f>IF('cha raw lpjml output'!AN97&lt;0,0,'cha raw lpjml output'!AN97)</f>
        <v>1.8846700000000001E-2</v>
      </c>
      <c r="AP112" s="17">
        <f>IF('cha raw lpjml output'!AO97&lt;0,0,'cha raw lpjml output'!AO97)</f>
        <v>1.7856400000000001E-2</v>
      </c>
      <c r="AQ112" s="17"/>
    </row>
    <row r="113" spans="2:43" x14ac:dyDescent="0.35">
      <c r="B113" s="17">
        <f>IF('cha raw lpjml output'!A98&lt;0,0,'cha raw lpjml output'!A98)</f>
        <v>7.4603699999999996E-4</v>
      </c>
      <c r="C113" s="17">
        <f>IF('cha raw lpjml output'!B98&lt;0,0,'cha raw lpjml output'!B98)</f>
        <v>1.1885400000000001E-3</v>
      </c>
      <c r="D113" s="17">
        <f>IF('cha raw lpjml output'!C98&lt;0,0,'cha raw lpjml output'!C98)</f>
        <v>6.2792100000000003E-3</v>
      </c>
      <c r="E113" s="17">
        <f>IF('cha raw lpjml output'!D98&lt;0,0,'cha raw lpjml output'!D98)</f>
        <v>1.6069299999999999E-3</v>
      </c>
      <c r="F113" s="17">
        <f>IF('cha raw lpjml output'!E98&lt;0,0,'cha raw lpjml output'!E98)</f>
        <v>1.5550500000000001E-3</v>
      </c>
      <c r="G113" s="17">
        <f>IF('cha raw lpjml output'!F98&lt;0,0,'cha raw lpjml output'!F98)</f>
        <v>1.10951E-3</v>
      </c>
      <c r="H113" s="17">
        <f>IF('cha raw lpjml output'!G98&lt;0,0,'cha raw lpjml output'!G98)</f>
        <v>1.17767E-3</v>
      </c>
      <c r="I113" s="17">
        <f>IF('cha raw lpjml output'!H98&lt;0,0,'cha raw lpjml output'!H98)</f>
        <v>1.6194899999999999E-3</v>
      </c>
      <c r="J113" s="17">
        <f>IF('cha raw lpjml output'!I98&lt;0,0,'cha raw lpjml output'!I98)</f>
        <v>1.9567299999999998E-3</v>
      </c>
      <c r="K113" s="17">
        <f>IF('cha raw lpjml output'!J98&lt;0,0,'cha raw lpjml output'!J98)</f>
        <v>1.3915500000000001E-3</v>
      </c>
      <c r="L113" s="17">
        <f>IF('cha raw lpjml output'!K98&lt;0,0,'cha raw lpjml output'!K98)</f>
        <v>1.4470900000000001E-3</v>
      </c>
      <c r="M113" s="17">
        <f>IF('cha raw lpjml output'!L98&lt;0,0,'cha raw lpjml output'!L98)</f>
        <v>1.31561E-3</v>
      </c>
      <c r="N113" s="17">
        <f>IF('cha raw lpjml output'!M98&lt;0,0,'cha raw lpjml output'!M98)</f>
        <v>1.4521200000000001E-3</v>
      </c>
      <c r="O113" s="17">
        <f>IF('cha raw lpjml output'!N98&lt;0,0,'cha raw lpjml output'!N98)</f>
        <v>8.0181399999999998E-4</v>
      </c>
      <c r="P113" s="17">
        <f>IF('cha raw lpjml output'!O98&lt;0,0,'cha raw lpjml output'!O98)</f>
        <v>8.0181399999999998E-4</v>
      </c>
      <c r="Q113" s="17">
        <f>IF('cha raw lpjml output'!P98&lt;0,0,'cha raw lpjml output'!P98)</f>
        <v>1.4387099999999999E-3</v>
      </c>
      <c r="R113" s="17">
        <f>IF('cha raw lpjml output'!Q98&lt;0,0,'cha raw lpjml output'!Q98)</f>
        <v>1.1845099999999999E-3</v>
      </c>
      <c r="S113" s="17">
        <f>IF('cha raw lpjml output'!R98&lt;0,0,'cha raw lpjml output'!R98)</f>
        <v>1.00428E-3</v>
      </c>
      <c r="T113" s="17">
        <f>IF('cha raw lpjml output'!S98&lt;0,0,'cha raw lpjml output'!S98)</f>
        <v>1.1256599999999999E-3</v>
      </c>
      <c r="U113" s="17">
        <f>IF('cha raw lpjml output'!T98&lt;0,0,'cha raw lpjml output'!T98)</f>
        <v>1.1349000000000001E-3</v>
      </c>
      <c r="V113" s="17">
        <f>IF('cha raw lpjml output'!U98&lt;0,0,'cha raw lpjml output'!U98)</f>
        <v>1.2077699999999999E-3</v>
      </c>
      <c r="W113" s="17">
        <f>IF('cha raw lpjml output'!V98&lt;0,0,'cha raw lpjml output'!V98)</f>
        <v>1.5073199999999999E-3</v>
      </c>
      <c r="X113" s="17">
        <f>IF('cha raw lpjml output'!W98&lt;0,0,'cha raw lpjml output'!W98)</f>
        <v>9.36972E-4</v>
      </c>
      <c r="Y113" s="17">
        <f>IF('cha raw lpjml output'!X98&lt;0,0,'cha raw lpjml output'!X98)</f>
        <v>1.36852E-3</v>
      </c>
      <c r="Z113" s="17">
        <f>IF('cha raw lpjml output'!Y98&lt;0,0,'cha raw lpjml output'!Y98)</f>
        <v>6.4615699999999998E-2</v>
      </c>
      <c r="AA113" s="17">
        <f>IF('cha raw lpjml output'!Z98&lt;0,0,'cha raw lpjml output'!Z98)</f>
        <v>1.1791600000000001E-3</v>
      </c>
      <c r="AB113" s="17">
        <f>IF('cha raw lpjml output'!AA98&lt;0,0,'cha raw lpjml output'!AA98)</f>
        <v>2.8928000000000001E-3</v>
      </c>
      <c r="AC113" s="17">
        <f>IF('cha raw lpjml output'!AB98&lt;0,0,'cha raw lpjml output'!AB98)</f>
        <v>3.9293799999999997E-3</v>
      </c>
      <c r="AD113" s="17">
        <f>IF('cha raw lpjml output'!AC98&lt;0,0,'cha raw lpjml output'!AC98)</f>
        <v>6.1543199999999996E-3</v>
      </c>
      <c r="AE113" s="17">
        <f>IF('cha raw lpjml output'!AD98&lt;0,0,'cha raw lpjml output'!AD98)</f>
        <v>2.1022200000000001E-2</v>
      </c>
      <c r="AF113" s="17">
        <f>IF('cha raw lpjml output'!AE98&lt;0,0,'cha raw lpjml output'!AE98)</f>
        <v>3.28591E-3</v>
      </c>
      <c r="AG113" s="17">
        <f>IF('cha raw lpjml output'!AF98&lt;0,0,'cha raw lpjml output'!AF98)</f>
        <v>6.8445900000000002E-3</v>
      </c>
      <c r="AH113" s="17">
        <f>IF('cha raw lpjml output'!AG98&lt;0,0,'cha raw lpjml output'!AG98)</f>
        <v>7.7711200000000003E-3</v>
      </c>
      <c r="AI113" s="17">
        <f>IF('cha raw lpjml output'!AH98&lt;0,0,'cha raw lpjml output'!AH98)</f>
        <v>1.49409E-2</v>
      </c>
      <c r="AJ113" s="17">
        <f>IF('cha raw lpjml output'!AI98&lt;0,0,'cha raw lpjml output'!AI98)</f>
        <v>1.3624000000000001E-2</v>
      </c>
      <c r="AK113" s="17">
        <f>IF('cha raw lpjml output'!AJ98&lt;0,0,'cha raw lpjml output'!AJ98)</f>
        <v>1.9781099999999999E-2</v>
      </c>
      <c r="AL113" s="17">
        <f>IF('cha raw lpjml output'!AK98&lt;0,0,'cha raw lpjml output'!AK98)</f>
        <v>8.8936600000000005E-2</v>
      </c>
      <c r="AM113" s="17">
        <f>IF('cha raw lpjml output'!AL98&lt;0,0,'cha raw lpjml output'!AL98)</f>
        <v>5.4123599999999997E-3</v>
      </c>
      <c r="AN113" s="17">
        <f>IF('cha raw lpjml output'!AM98&lt;0,0,'cha raw lpjml output'!AM98)</f>
        <v>1.68069E-2</v>
      </c>
      <c r="AO113" s="17">
        <f>IF('cha raw lpjml output'!AN98&lt;0,0,'cha raw lpjml output'!AN98)</f>
        <v>1.9804700000000001E-2</v>
      </c>
      <c r="AP113" s="17">
        <f>IF('cha raw lpjml output'!AO98&lt;0,0,'cha raw lpjml output'!AO98)</f>
        <v>2.0377699999999999E-2</v>
      </c>
      <c r="AQ113" s="17"/>
    </row>
    <row r="114" spans="2:43" x14ac:dyDescent="0.35">
      <c r="B114" s="17">
        <f>IF('cha raw lpjml output'!A99&lt;0,0,'cha raw lpjml output'!A99)</f>
        <v>7.6227800000000002E-4</v>
      </c>
      <c r="C114" s="17">
        <f>IF('cha raw lpjml output'!B99&lt;0,0,'cha raw lpjml output'!B99)</f>
        <v>1.2116099999999999E-3</v>
      </c>
      <c r="D114" s="17">
        <f>IF('cha raw lpjml output'!C99&lt;0,0,'cha raw lpjml output'!C99)</f>
        <v>6.5197800000000002E-3</v>
      </c>
      <c r="E114" s="17">
        <f>IF('cha raw lpjml output'!D99&lt;0,0,'cha raw lpjml output'!D99)</f>
        <v>1.6568399999999999E-3</v>
      </c>
      <c r="F114" s="17">
        <f>IF('cha raw lpjml output'!E99&lt;0,0,'cha raw lpjml output'!E99)</f>
        <v>1.58012E-3</v>
      </c>
      <c r="G114" s="17">
        <f>IF('cha raw lpjml output'!F99&lt;0,0,'cha raw lpjml output'!F99)</f>
        <v>1.1324200000000001E-3</v>
      </c>
      <c r="H114" s="17">
        <f>IF('cha raw lpjml output'!G99&lt;0,0,'cha raw lpjml output'!G99)</f>
        <v>1.18089E-3</v>
      </c>
      <c r="I114" s="17">
        <f>IF('cha raw lpjml output'!H99&lt;0,0,'cha raw lpjml output'!H99)</f>
        <v>1.6275199999999999E-3</v>
      </c>
      <c r="J114" s="17">
        <f>IF('cha raw lpjml output'!I99&lt;0,0,'cha raw lpjml output'!I99)</f>
        <v>1.9592300000000002E-3</v>
      </c>
      <c r="K114" s="17">
        <f>IF('cha raw lpjml output'!J99&lt;0,0,'cha raw lpjml output'!J99)</f>
        <v>1.40679E-3</v>
      </c>
      <c r="L114" s="17">
        <f>IF('cha raw lpjml output'!K99&lt;0,0,'cha raw lpjml output'!K99)</f>
        <v>1.4491199999999999E-3</v>
      </c>
      <c r="M114" s="17">
        <f>IF('cha raw lpjml output'!L99&lt;0,0,'cha raw lpjml output'!L99)</f>
        <v>1.3184E-3</v>
      </c>
      <c r="N114" s="17">
        <f>IF('cha raw lpjml output'!M99&lt;0,0,'cha raw lpjml output'!M99)</f>
        <v>1.4549999999999999E-3</v>
      </c>
      <c r="O114" s="17">
        <f>IF('cha raw lpjml output'!N99&lt;0,0,'cha raw lpjml output'!N99)</f>
        <v>8.1424199999999996E-4</v>
      </c>
      <c r="P114" s="17">
        <f>IF('cha raw lpjml output'!O99&lt;0,0,'cha raw lpjml output'!O99)</f>
        <v>8.1424199999999996E-4</v>
      </c>
      <c r="Q114" s="17">
        <f>IF('cha raw lpjml output'!P99&lt;0,0,'cha raw lpjml output'!P99)</f>
        <v>1.4444099999999999E-3</v>
      </c>
      <c r="R114" s="17">
        <f>IF('cha raw lpjml output'!Q99&lt;0,0,'cha raw lpjml output'!Q99)</f>
        <v>1.1935699999999999E-3</v>
      </c>
      <c r="S114" s="17">
        <f>IF('cha raw lpjml output'!R99&lt;0,0,'cha raw lpjml output'!R99)</f>
        <v>1.04499E-3</v>
      </c>
      <c r="T114" s="17">
        <f>IF('cha raw lpjml output'!S99&lt;0,0,'cha raw lpjml output'!S99)</f>
        <v>1.1314700000000001E-3</v>
      </c>
      <c r="U114" s="17">
        <f>IF('cha raw lpjml output'!T99&lt;0,0,'cha raw lpjml output'!T99)</f>
        <v>1.1881800000000001E-3</v>
      </c>
      <c r="V114" s="17">
        <f>IF('cha raw lpjml output'!U99&lt;0,0,'cha raw lpjml output'!U99)</f>
        <v>1.2315799999999999E-3</v>
      </c>
      <c r="W114" s="17">
        <f>IF('cha raw lpjml output'!V99&lt;0,0,'cha raw lpjml output'!V99)</f>
        <v>1.5079500000000001E-3</v>
      </c>
      <c r="X114" s="17">
        <f>IF('cha raw lpjml output'!W99&lt;0,0,'cha raw lpjml output'!W99)</f>
        <v>9.7278000000000002E-4</v>
      </c>
      <c r="Y114" s="17">
        <f>IF('cha raw lpjml output'!X99&lt;0,0,'cha raw lpjml output'!X99)</f>
        <v>1.3710199999999999E-3</v>
      </c>
      <c r="Z114" s="17">
        <f>IF('cha raw lpjml output'!Y99&lt;0,0,'cha raw lpjml output'!Y99)</f>
        <v>6.4698099999999995E-2</v>
      </c>
      <c r="AA114" s="17">
        <f>IF('cha raw lpjml output'!Z99&lt;0,0,'cha raw lpjml output'!Z99)</f>
        <v>1.19961E-3</v>
      </c>
      <c r="AB114" s="17">
        <f>IF('cha raw lpjml output'!AA99&lt;0,0,'cha raw lpjml output'!AA99)</f>
        <v>3.0046199999999999E-3</v>
      </c>
      <c r="AC114" s="17">
        <f>IF('cha raw lpjml output'!AB99&lt;0,0,'cha raw lpjml output'!AB99)</f>
        <v>3.9363000000000002E-3</v>
      </c>
      <c r="AD114" s="17">
        <f>IF('cha raw lpjml output'!AC99&lt;0,0,'cha raw lpjml output'!AC99)</f>
        <v>6.2643400000000002E-3</v>
      </c>
      <c r="AE114" s="17">
        <f>IF('cha raw lpjml output'!AD99&lt;0,0,'cha raw lpjml output'!AD99)</f>
        <v>2.1447999999999998E-2</v>
      </c>
      <c r="AF114" s="17">
        <f>IF('cha raw lpjml output'!AE99&lt;0,0,'cha raw lpjml output'!AE99)</f>
        <v>3.3082599999999999E-3</v>
      </c>
      <c r="AG114" s="17">
        <f>IF('cha raw lpjml output'!AF99&lt;0,0,'cha raw lpjml output'!AF99)</f>
        <v>6.9073499999999996E-3</v>
      </c>
      <c r="AH114" s="17">
        <f>IF('cha raw lpjml output'!AG99&lt;0,0,'cha raw lpjml output'!AG99)</f>
        <v>8.7009199999999991E-3</v>
      </c>
      <c r="AI114" s="17">
        <f>IF('cha raw lpjml output'!AH99&lt;0,0,'cha raw lpjml output'!AH99)</f>
        <v>1.9624699999999998E-2</v>
      </c>
      <c r="AJ114" s="17">
        <f>IF('cha raw lpjml output'!AI99&lt;0,0,'cha raw lpjml output'!AI99)</f>
        <v>1.3818E-2</v>
      </c>
      <c r="AK114" s="17">
        <f>IF('cha raw lpjml output'!AJ99&lt;0,0,'cha raw lpjml output'!AJ99)</f>
        <v>2.0275000000000001E-2</v>
      </c>
      <c r="AL114" s="17">
        <f>IF('cha raw lpjml output'!AK99&lt;0,0,'cha raw lpjml output'!AK99)</f>
        <v>8.9203500000000005E-2</v>
      </c>
      <c r="AM114" s="17">
        <f>IF('cha raw lpjml output'!AL99&lt;0,0,'cha raw lpjml output'!AL99)</f>
        <v>6.32542E-3</v>
      </c>
      <c r="AN114" s="17">
        <f>IF('cha raw lpjml output'!AM99&lt;0,0,'cha raw lpjml output'!AM99)</f>
        <v>1.9517199999999998E-2</v>
      </c>
      <c r="AO114" s="17">
        <f>IF('cha raw lpjml output'!AN99&lt;0,0,'cha raw lpjml output'!AN99)</f>
        <v>2.10324E-2</v>
      </c>
      <c r="AP114" s="17">
        <f>IF('cha raw lpjml output'!AO99&lt;0,0,'cha raw lpjml output'!AO99)</f>
        <v>2.1625499999999999E-2</v>
      </c>
      <c r="AQ114" s="17"/>
    </row>
    <row r="115" spans="2:43" x14ac:dyDescent="0.35">
      <c r="B115" s="17">
        <f>IF('cha raw lpjml output'!A100&lt;0,0,'cha raw lpjml output'!A100)</f>
        <v>7.6940099999999996E-4</v>
      </c>
      <c r="C115" s="17">
        <f>IF('cha raw lpjml output'!B100&lt;0,0,'cha raw lpjml output'!B100)</f>
        <v>1.22423E-3</v>
      </c>
      <c r="D115" s="17">
        <f>IF('cha raw lpjml output'!C100&lt;0,0,'cha raw lpjml output'!C100)</f>
        <v>6.5288300000000002E-3</v>
      </c>
      <c r="E115" s="17">
        <f>IF('cha raw lpjml output'!D100&lt;0,0,'cha raw lpjml output'!D100)</f>
        <v>1.6689299999999999E-3</v>
      </c>
      <c r="F115" s="17">
        <f>IF('cha raw lpjml output'!E100&lt;0,0,'cha raw lpjml output'!E100)</f>
        <v>1.5838099999999999E-3</v>
      </c>
      <c r="G115" s="17">
        <f>IF('cha raw lpjml output'!F100&lt;0,0,'cha raw lpjml output'!F100)</f>
        <v>1.1436599999999999E-3</v>
      </c>
      <c r="H115" s="17">
        <f>IF('cha raw lpjml output'!G100&lt;0,0,'cha raw lpjml output'!G100)</f>
        <v>1.20768E-3</v>
      </c>
      <c r="I115" s="17">
        <f>IF('cha raw lpjml output'!H100&lt;0,0,'cha raw lpjml output'!H100)</f>
        <v>1.6460800000000001E-3</v>
      </c>
      <c r="J115" s="17">
        <f>IF('cha raw lpjml output'!I100&lt;0,0,'cha raw lpjml output'!I100)</f>
        <v>1.96612E-3</v>
      </c>
      <c r="K115" s="17">
        <f>IF('cha raw lpjml output'!J100&lt;0,0,'cha raw lpjml output'!J100)</f>
        <v>1.4381400000000001E-3</v>
      </c>
      <c r="L115" s="17">
        <f>IF('cha raw lpjml output'!K100&lt;0,0,'cha raw lpjml output'!K100)</f>
        <v>1.46163E-3</v>
      </c>
      <c r="M115" s="17">
        <f>IF('cha raw lpjml output'!L100&lt;0,0,'cha raw lpjml output'!L100)</f>
        <v>1.3215E-3</v>
      </c>
      <c r="N115" s="17">
        <f>IF('cha raw lpjml output'!M100&lt;0,0,'cha raw lpjml output'!M100)</f>
        <v>1.4724199999999999E-3</v>
      </c>
      <c r="O115" s="17">
        <f>IF('cha raw lpjml output'!N100&lt;0,0,'cha raw lpjml output'!N100)</f>
        <v>8.2178100000000005E-4</v>
      </c>
      <c r="P115" s="17">
        <f>IF('cha raw lpjml output'!O100&lt;0,0,'cha raw lpjml output'!O100)</f>
        <v>8.2178100000000005E-4</v>
      </c>
      <c r="Q115" s="17">
        <f>IF('cha raw lpjml output'!P100&lt;0,0,'cha raw lpjml output'!P100)</f>
        <v>1.45444E-3</v>
      </c>
      <c r="R115" s="17">
        <f>IF('cha raw lpjml output'!Q100&lt;0,0,'cha raw lpjml output'!Q100)</f>
        <v>1.19863E-3</v>
      </c>
      <c r="S115" s="17">
        <f>IF('cha raw lpjml output'!R100&lt;0,0,'cha raw lpjml output'!R100)</f>
        <v>1.0868799999999999E-3</v>
      </c>
      <c r="T115" s="17">
        <f>IF('cha raw lpjml output'!S100&lt;0,0,'cha raw lpjml output'!S100)</f>
        <v>1.18223E-3</v>
      </c>
      <c r="U115" s="17">
        <f>IF('cha raw lpjml output'!T100&lt;0,0,'cha raw lpjml output'!T100)</f>
        <v>1.2123100000000001E-3</v>
      </c>
      <c r="V115" s="17">
        <f>IF('cha raw lpjml output'!U100&lt;0,0,'cha raw lpjml output'!U100)</f>
        <v>1.23722E-3</v>
      </c>
      <c r="W115" s="17">
        <f>IF('cha raw lpjml output'!V100&lt;0,0,'cha raw lpjml output'!V100)</f>
        <v>1.51764E-3</v>
      </c>
      <c r="X115" s="17">
        <f>IF('cha raw lpjml output'!W100&lt;0,0,'cha raw lpjml output'!W100)</f>
        <v>9.8223999999999989E-4</v>
      </c>
      <c r="Y115" s="17">
        <f>IF('cha raw lpjml output'!X100&lt;0,0,'cha raw lpjml output'!X100)</f>
        <v>1.3888699999999999E-3</v>
      </c>
      <c r="Z115" s="17">
        <f>IF('cha raw lpjml output'!Y100&lt;0,0,'cha raw lpjml output'!Y100)</f>
        <v>6.6844100000000004E-2</v>
      </c>
      <c r="AA115" s="17">
        <f>IF('cha raw lpjml output'!Z100&lt;0,0,'cha raw lpjml output'!Z100)</f>
        <v>1.2527199999999999E-3</v>
      </c>
      <c r="AB115" s="17">
        <f>IF('cha raw lpjml output'!AA100&lt;0,0,'cha raw lpjml output'!AA100)</f>
        <v>3.0778300000000001E-3</v>
      </c>
      <c r="AC115" s="17">
        <f>IF('cha raw lpjml output'!AB100&lt;0,0,'cha raw lpjml output'!AB100)</f>
        <v>4.2073700000000002E-3</v>
      </c>
      <c r="AD115" s="17">
        <f>IF('cha raw lpjml output'!AC100&lt;0,0,'cha raw lpjml output'!AC100)</f>
        <v>6.3173400000000003E-3</v>
      </c>
      <c r="AE115" s="17">
        <f>IF('cha raw lpjml output'!AD100&lt;0,0,'cha raw lpjml output'!AD100)</f>
        <v>2.19724E-2</v>
      </c>
      <c r="AF115" s="17">
        <f>IF('cha raw lpjml output'!AE100&lt;0,0,'cha raw lpjml output'!AE100)</f>
        <v>3.9924299999999999E-3</v>
      </c>
      <c r="AG115" s="17">
        <f>IF('cha raw lpjml output'!AF100&lt;0,0,'cha raw lpjml output'!AF100)</f>
        <v>6.96278E-3</v>
      </c>
      <c r="AH115" s="17">
        <f>IF('cha raw lpjml output'!AG100&lt;0,0,'cha raw lpjml output'!AG100)</f>
        <v>8.8064300000000005E-3</v>
      </c>
      <c r="AI115" s="17">
        <f>IF('cha raw lpjml output'!AH100&lt;0,0,'cha raw lpjml output'!AH100)</f>
        <v>2.1417499999999999E-2</v>
      </c>
      <c r="AJ115" s="17">
        <f>IF('cha raw lpjml output'!AI100&lt;0,0,'cha raw lpjml output'!AI100)</f>
        <v>1.5197799999999999E-2</v>
      </c>
      <c r="AK115" s="17">
        <f>IF('cha raw lpjml output'!AJ100&lt;0,0,'cha raw lpjml output'!AJ100)</f>
        <v>3.5306999999999998E-2</v>
      </c>
      <c r="AL115" s="17">
        <f>IF('cha raw lpjml output'!AK100&lt;0,0,'cha raw lpjml output'!AK100)</f>
        <v>9.7324300000000002E-2</v>
      </c>
      <c r="AM115" s="17">
        <f>IF('cha raw lpjml output'!AL100&lt;0,0,'cha raw lpjml output'!AL100)</f>
        <v>6.5389899999999997E-3</v>
      </c>
      <c r="AN115" s="17">
        <f>IF('cha raw lpjml output'!AM100&lt;0,0,'cha raw lpjml output'!AM100)</f>
        <v>2.1130900000000001E-2</v>
      </c>
      <c r="AO115" s="17">
        <f>IF('cha raw lpjml output'!AN100&lt;0,0,'cha raw lpjml output'!AN100)</f>
        <v>2.1781999999999999E-2</v>
      </c>
      <c r="AP115" s="17">
        <f>IF('cha raw lpjml output'!AO100&lt;0,0,'cha raw lpjml output'!AO100)</f>
        <v>2.6160800000000001E-2</v>
      </c>
      <c r="AQ115" s="17"/>
    </row>
    <row r="116" spans="2:43" x14ac:dyDescent="0.35">
      <c r="B116" s="17">
        <f>IF('cha raw lpjml output'!A101&lt;0,0,'cha raw lpjml output'!A101)</f>
        <v>8.3155800000000004E-4</v>
      </c>
      <c r="C116" s="17">
        <f>IF('cha raw lpjml output'!B101&lt;0,0,'cha raw lpjml output'!B101)</f>
        <v>1.3016499999999999E-3</v>
      </c>
      <c r="D116" s="17">
        <f>IF('cha raw lpjml output'!C101&lt;0,0,'cha raw lpjml output'!C101)</f>
        <v>9.86626E-3</v>
      </c>
      <c r="E116" s="17">
        <f>IF('cha raw lpjml output'!D101&lt;0,0,'cha raw lpjml output'!D101)</f>
        <v>1.6921499999999999E-3</v>
      </c>
      <c r="F116" s="17">
        <f>IF('cha raw lpjml output'!E101&lt;0,0,'cha raw lpjml output'!E101)</f>
        <v>1.5906799999999999E-3</v>
      </c>
      <c r="G116" s="17">
        <f>IF('cha raw lpjml output'!F101&lt;0,0,'cha raw lpjml output'!F101)</f>
        <v>1.1715899999999999E-3</v>
      </c>
      <c r="H116" s="17">
        <f>IF('cha raw lpjml output'!G101&lt;0,0,'cha raw lpjml output'!G101)</f>
        <v>1.2127800000000001E-3</v>
      </c>
      <c r="I116" s="17">
        <f>IF('cha raw lpjml output'!H101&lt;0,0,'cha raw lpjml output'!H101)</f>
        <v>1.6737099999999999E-3</v>
      </c>
      <c r="J116" s="17">
        <f>IF('cha raw lpjml output'!I101&lt;0,0,'cha raw lpjml output'!I101)</f>
        <v>1.9853000000000002E-3</v>
      </c>
      <c r="K116" s="17">
        <f>IF('cha raw lpjml output'!J101&lt;0,0,'cha raw lpjml output'!J101)</f>
        <v>1.4478E-3</v>
      </c>
      <c r="L116" s="17">
        <f>IF('cha raw lpjml output'!K101&lt;0,0,'cha raw lpjml output'!K101)</f>
        <v>1.4619800000000001E-3</v>
      </c>
      <c r="M116" s="17">
        <f>IF('cha raw lpjml output'!L101&lt;0,0,'cha raw lpjml output'!L101)</f>
        <v>1.32811E-3</v>
      </c>
      <c r="N116" s="17">
        <f>IF('cha raw lpjml output'!M101&lt;0,0,'cha raw lpjml output'!M101)</f>
        <v>1.4790999999999999E-3</v>
      </c>
      <c r="O116" s="17">
        <f>IF('cha raw lpjml output'!N101&lt;0,0,'cha raw lpjml output'!N101)</f>
        <v>8.2468500000000002E-4</v>
      </c>
      <c r="P116" s="17">
        <f>IF('cha raw lpjml output'!O101&lt;0,0,'cha raw lpjml output'!O101)</f>
        <v>8.2468500000000002E-4</v>
      </c>
      <c r="Q116" s="17">
        <f>IF('cha raw lpjml output'!P101&lt;0,0,'cha raw lpjml output'!P101)</f>
        <v>1.4865799999999999E-3</v>
      </c>
      <c r="R116" s="17">
        <f>IF('cha raw lpjml output'!Q101&lt;0,0,'cha raw lpjml output'!Q101)</f>
        <v>1.21967E-3</v>
      </c>
      <c r="S116" s="17">
        <f>IF('cha raw lpjml output'!R101&lt;0,0,'cha raw lpjml output'!R101)</f>
        <v>1.10345E-3</v>
      </c>
      <c r="T116" s="17">
        <f>IF('cha raw lpjml output'!S101&lt;0,0,'cha raw lpjml output'!S101)</f>
        <v>1.1836699999999999E-3</v>
      </c>
      <c r="U116" s="17">
        <f>IF('cha raw lpjml output'!T101&lt;0,0,'cha raw lpjml output'!T101)</f>
        <v>1.22904E-3</v>
      </c>
      <c r="V116" s="17">
        <f>IF('cha raw lpjml output'!U101&lt;0,0,'cha raw lpjml output'!U101)</f>
        <v>1.2514399999999999E-3</v>
      </c>
      <c r="W116" s="17">
        <f>IF('cha raw lpjml output'!V101&lt;0,0,'cha raw lpjml output'!V101)</f>
        <v>1.5178500000000001E-3</v>
      </c>
      <c r="X116" s="17">
        <f>IF('cha raw lpjml output'!W101&lt;0,0,'cha raw lpjml output'!W101)</f>
        <v>9.8640300000000006E-4</v>
      </c>
      <c r="Y116" s="17">
        <f>IF('cha raw lpjml output'!X101&lt;0,0,'cha raw lpjml output'!X101)</f>
        <v>1.3988E-3</v>
      </c>
      <c r="Z116" s="17">
        <f>IF('cha raw lpjml output'!Y101&lt;0,0,'cha raw lpjml output'!Y101)</f>
        <v>6.7794599999999997E-2</v>
      </c>
      <c r="AA116" s="17">
        <f>IF('cha raw lpjml output'!Z101&lt;0,0,'cha raw lpjml output'!Z101)</f>
        <v>1.28769E-3</v>
      </c>
      <c r="AB116" s="17">
        <f>IF('cha raw lpjml output'!AA101&lt;0,0,'cha raw lpjml output'!AA101)</f>
        <v>3.1406199999999998E-3</v>
      </c>
      <c r="AC116" s="17">
        <f>IF('cha raw lpjml output'!AB101&lt;0,0,'cha raw lpjml output'!AB101)</f>
        <v>4.2805100000000004E-3</v>
      </c>
      <c r="AD116" s="17">
        <f>IF('cha raw lpjml output'!AC101&lt;0,0,'cha raw lpjml output'!AC101)</f>
        <v>6.3409199999999999E-3</v>
      </c>
      <c r="AE116" s="17">
        <f>IF('cha raw lpjml output'!AD101&lt;0,0,'cha raw lpjml output'!AD101)</f>
        <v>2.4431899999999999E-2</v>
      </c>
      <c r="AF116" s="17">
        <f>IF('cha raw lpjml output'!AE101&lt;0,0,'cha raw lpjml output'!AE101)</f>
        <v>4.1859599999999999E-3</v>
      </c>
      <c r="AG116" s="17">
        <f>IF('cha raw lpjml output'!AF101&lt;0,0,'cha raw lpjml output'!AF101)</f>
        <v>7.1572099999999998E-3</v>
      </c>
      <c r="AH116" s="17">
        <f>IF('cha raw lpjml output'!AG101&lt;0,0,'cha raw lpjml output'!AG101)</f>
        <v>9.1825099999999996E-3</v>
      </c>
      <c r="AI116" s="17">
        <f>IF('cha raw lpjml output'!AH101&lt;0,0,'cha raw lpjml output'!AH101)</f>
        <v>2.27616E-2</v>
      </c>
      <c r="AJ116" s="17">
        <f>IF('cha raw lpjml output'!AI101&lt;0,0,'cha raw lpjml output'!AI101)</f>
        <v>1.9536299999999999E-2</v>
      </c>
      <c r="AK116" s="17">
        <f>IF('cha raw lpjml output'!AJ101&lt;0,0,'cha raw lpjml output'!AJ101)</f>
        <v>3.5873200000000001E-2</v>
      </c>
      <c r="AL116" s="17">
        <f>IF('cha raw lpjml output'!AK101&lt;0,0,'cha raw lpjml output'!AK101)</f>
        <v>9.9475099999999997E-2</v>
      </c>
      <c r="AM116" s="17">
        <f>IF('cha raw lpjml output'!AL101&lt;0,0,'cha raw lpjml output'!AL101)</f>
        <v>6.6838399999999999E-3</v>
      </c>
      <c r="AN116" s="17">
        <f>IF('cha raw lpjml output'!AM101&lt;0,0,'cha raw lpjml output'!AM101)</f>
        <v>2.32476E-2</v>
      </c>
      <c r="AO116" s="17">
        <f>IF('cha raw lpjml output'!AN101&lt;0,0,'cha raw lpjml output'!AN101)</f>
        <v>2.2380500000000001E-2</v>
      </c>
      <c r="AP116" s="17">
        <f>IF('cha raw lpjml output'!AO101&lt;0,0,'cha raw lpjml output'!AO101)</f>
        <v>2.92923E-2</v>
      </c>
      <c r="AQ116" s="17"/>
    </row>
    <row r="117" spans="2:43" x14ac:dyDescent="0.35">
      <c r="B117" s="17">
        <f>IF('cha raw lpjml output'!A102&lt;0,0,'cha raw lpjml output'!A102)</f>
        <v>8.7244199999999997E-4</v>
      </c>
      <c r="C117" s="17">
        <f>IF('cha raw lpjml output'!B102&lt;0,0,'cha raw lpjml output'!B102)</f>
        <v>1.35009E-3</v>
      </c>
      <c r="D117" s="17">
        <f>IF('cha raw lpjml output'!C102&lt;0,0,'cha raw lpjml output'!C102)</f>
        <v>1.5362799999999999E-2</v>
      </c>
      <c r="E117" s="17">
        <f>IF('cha raw lpjml output'!D102&lt;0,0,'cha raw lpjml output'!D102)</f>
        <v>1.71524E-3</v>
      </c>
      <c r="F117" s="17">
        <f>IF('cha raw lpjml output'!E102&lt;0,0,'cha raw lpjml output'!E102)</f>
        <v>1.59651E-3</v>
      </c>
      <c r="G117" s="17">
        <f>IF('cha raw lpjml output'!F102&lt;0,0,'cha raw lpjml output'!F102)</f>
        <v>1.2060899999999999E-3</v>
      </c>
      <c r="H117" s="17">
        <f>IF('cha raw lpjml output'!G102&lt;0,0,'cha raw lpjml output'!G102)</f>
        <v>1.2135799999999999E-3</v>
      </c>
      <c r="I117" s="17">
        <f>IF('cha raw lpjml output'!H102&lt;0,0,'cha raw lpjml output'!H102)</f>
        <v>1.6773999999999999E-3</v>
      </c>
      <c r="J117" s="17">
        <f>IF('cha raw lpjml output'!I102&lt;0,0,'cha raw lpjml output'!I102)</f>
        <v>1.9967800000000001E-3</v>
      </c>
      <c r="K117" s="17">
        <f>IF('cha raw lpjml output'!J102&lt;0,0,'cha raw lpjml output'!J102)</f>
        <v>1.45071E-3</v>
      </c>
      <c r="L117" s="17">
        <f>IF('cha raw lpjml output'!K102&lt;0,0,'cha raw lpjml output'!K102)</f>
        <v>1.4789600000000001E-3</v>
      </c>
      <c r="M117" s="17">
        <f>IF('cha raw lpjml output'!L102&lt;0,0,'cha raw lpjml output'!L102)</f>
        <v>1.3499899999999999E-3</v>
      </c>
      <c r="N117" s="17">
        <f>IF('cha raw lpjml output'!M102&lt;0,0,'cha raw lpjml output'!M102)</f>
        <v>1.47926E-3</v>
      </c>
      <c r="O117" s="17">
        <f>IF('cha raw lpjml output'!N102&lt;0,0,'cha raw lpjml output'!N102)</f>
        <v>8.5124500000000004E-4</v>
      </c>
      <c r="P117" s="17">
        <f>IF('cha raw lpjml output'!O102&lt;0,0,'cha raw lpjml output'!O102)</f>
        <v>8.5124500000000004E-4</v>
      </c>
      <c r="Q117" s="17">
        <f>IF('cha raw lpjml output'!P102&lt;0,0,'cha raw lpjml output'!P102)</f>
        <v>1.5066700000000001E-3</v>
      </c>
      <c r="R117" s="17">
        <f>IF('cha raw lpjml output'!Q102&lt;0,0,'cha raw lpjml output'!Q102)</f>
        <v>1.26695E-3</v>
      </c>
      <c r="S117" s="17">
        <f>IF('cha raw lpjml output'!R102&lt;0,0,'cha raw lpjml output'!R102)</f>
        <v>1.1978100000000001E-3</v>
      </c>
      <c r="T117" s="17">
        <f>IF('cha raw lpjml output'!S102&lt;0,0,'cha raw lpjml output'!S102)</f>
        <v>1.18501E-3</v>
      </c>
      <c r="U117" s="17">
        <f>IF('cha raw lpjml output'!T102&lt;0,0,'cha raw lpjml output'!T102)</f>
        <v>1.28123E-3</v>
      </c>
      <c r="V117" s="17">
        <f>IF('cha raw lpjml output'!U102&lt;0,0,'cha raw lpjml output'!U102)</f>
        <v>1.25651E-3</v>
      </c>
      <c r="W117" s="17">
        <f>IF('cha raw lpjml output'!V102&lt;0,0,'cha raw lpjml output'!V102)</f>
        <v>1.52626E-3</v>
      </c>
      <c r="X117" s="17">
        <f>IF('cha raw lpjml output'!W102&lt;0,0,'cha raw lpjml output'!W102)</f>
        <v>1.00731E-3</v>
      </c>
      <c r="Y117" s="17">
        <f>IF('cha raw lpjml output'!X102&lt;0,0,'cha raw lpjml output'!X102)</f>
        <v>1.4111E-3</v>
      </c>
      <c r="Z117" s="17">
        <f>IF('cha raw lpjml output'!Y102&lt;0,0,'cha raw lpjml output'!Y102)</f>
        <v>7.1848800000000004E-2</v>
      </c>
      <c r="AA117" s="17">
        <f>IF('cha raw lpjml output'!Z102&lt;0,0,'cha raw lpjml output'!Z102)</f>
        <v>1.30207E-3</v>
      </c>
      <c r="AB117" s="17">
        <f>IF('cha raw lpjml output'!AA102&lt;0,0,'cha raw lpjml output'!AA102)</f>
        <v>3.1406899999999998E-3</v>
      </c>
      <c r="AC117" s="17">
        <f>IF('cha raw lpjml output'!AB102&lt;0,0,'cha raw lpjml output'!AB102)</f>
        <v>4.3720399999999998E-3</v>
      </c>
      <c r="AD117" s="17">
        <f>IF('cha raw lpjml output'!AC102&lt;0,0,'cha raw lpjml output'!AC102)</f>
        <v>6.4753299999999996E-3</v>
      </c>
      <c r="AE117" s="17">
        <f>IF('cha raw lpjml output'!AD102&lt;0,0,'cha raw lpjml output'!AD102)</f>
        <v>2.4473999999999999E-2</v>
      </c>
      <c r="AF117" s="17">
        <f>IF('cha raw lpjml output'!AE102&lt;0,0,'cha raw lpjml output'!AE102)</f>
        <v>4.1873099999999996E-3</v>
      </c>
      <c r="AG117" s="17">
        <f>IF('cha raw lpjml output'!AF102&lt;0,0,'cha raw lpjml output'!AF102)</f>
        <v>7.3853299999999998E-3</v>
      </c>
      <c r="AH117" s="17">
        <f>IF('cha raw lpjml output'!AG102&lt;0,0,'cha raw lpjml output'!AG102)</f>
        <v>9.3094800000000002E-3</v>
      </c>
      <c r="AI117" s="17">
        <f>IF('cha raw lpjml output'!AH102&lt;0,0,'cha raw lpjml output'!AH102)</f>
        <v>2.6435299999999998E-2</v>
      </c>
      <c r="AJ117" s="17">
        <f>IF('cha raw lpjml output'!AI102&lt;0,0,'cha raw lpjml output'!AI102)</f>
        <v>2.1548399999999999E-2</v>
      </c>
      <c r="AK117" s="17">
        <f>IF('cha raw lpjml output'!AJ102&lt;0,0,'cha raw lpjml output'!AJ102)</f>
        <v>3.82003E-2</v>
      </c>
      <c r="AL117" s="17">
        <f>IF('cha raw lpjml output'!AK102&lt;0,0,'cha raw lpjml output'!AK102)</f>
        <v>0.103379</v>
      </c>
      <c r="AM117" s="17">
        <f>IF('cha raw lpjml output'!AL102&lt;0,0,'cha raw lpjml output'!AL102)</f>
        <v>9.6059100000000005E-3</v>
      </c>
      <c r="AN117" s="17">
        <f>IF('cha raw lpjml output'!AM102&lt;0,0,'cha raw lpjml output'!AM102)</f>
        <v>2.39299E-2</v>
      </c>
      <c r="AO117" s="17">
        <f>IF('cha raw lpjml output'!AN102&lt;0,0,'cha raw lpjml output'!AN102)</f>
        <v>2.2520999999999999E-2</v>
      </c>
      <c r="AP117" s="17">
        <f>IF('cha raw lpjml output'!AO102&lt;0,0,'cha raw lpjml output'!AO102)</f>
        <v>3.1891099999999999E-2</v>
      </c>
      <c r="AQ117" s="17"/>
    </row>
    <row r="118" spans="2:43" x14ac:dyDescent="0.35">
      <c r="B118" s="17">
        <f>IF('cha raw lpjml output'!A103&lt;0,0,'cha raw lpjml output'!A103)</f>
        <v>9.1375899999999999E-4</v>
      </c>
      <c r="C118" s="17">
        <f>IF('cha raw lpjml output'!B103&lt;0,0,'cha raw lpjml output'!B103)</f>
        <v>1.3768000000000001E-3</v>
      </c>
      <c r="D118" s="17">
        <f>IF('cha raw lpjml output'!C103&lt;0,0,'cha raw lpjml output'!C103)</f>
        <v>1.8279900000000002E-2</v>
      </c>
      <c r="E118" s="17">
        <f>IF('cha raw lpjml output'!D103&lt;0,0,'cha raw lpjml output'!D103)</f>
        <v>1.7914599999999999E-3</v>
      </c>
      <c r="F118" s="17">
        <f>IF('cha raw lpjml output'!E103&lt;0,0,'cha raw lpjml output'!E103)</f>
        <v>1.6503799999999999E-3</v>
      </c>
      <c r="G118" s="17">
        <f>IF('cha raw lpjml output'!F103&lt;0,0,'cha raw lpjml output'!F103)</f>
        <v>1.3292899999999999E-3</v>
      </c>
      <c r="H118" s="17">
        <f>IF('cha raw lpjml output'!G103&lt;0,0,'cha raw lpjml output'!G103)</f>
        <v>1.2225700000000001E-3</v>
      </c>
      <c r="I118" s="17">
        <f>IF('cha raw lpjml output'!H103&lt;0,0,'cha raw lpjml output'!H103)</f>
        <v>1.7253800000000001E-3</v>
      </c>
      <c r="J118" s="17">
        <f>IF('cha raw lpjml output'!I103&lt;0,0,'cha raw lpjml output'!I103)</f>
        <v>2.0146600000000001E-3</v>
      </c>
      <c r="K118" s="17">
        <f>IF('cha raw lpjml output'!J103&lt;0,0,'cha raw lpjml output'!J103)</f>
        <v>1.4881300000000001E-3</v>
      </c>
      <c r="L118" s="17">
        <f>IF('cha raw lpjml output'!K103&lt;0,0,'cha raw lpjml output'!K103)</f>
        <v>1.51384E-3</v>
      </c>
      <c r="M118" s="17">
        <f>IF('cha raw lpjml output'!L103&lt;0,0,'cha raw lpjml output'!L103)</f>
        <v>1.37627E-3</v>
      </c>
      <c r="N118" s="17">
        <f>IF('cha raw lpjml output'!M103&lt;0,0,'cha raw lpjml output'!M103)</f>
        <v>1.48752E-3</v>
      </c>
      <c r="O118" s="17">
        <f>IF('cha raw lpjml output'!N103&lt;0,0,'cha raw lpjml output'!N103)</f>
        <v>8.6577900000000001E-4</v>
      </c>
      <c r="P118" s="17">
        <f>IF('cha raw lpjml output'!O103&lt;0,0,'cha raw lpjml output'!O103)</f>
        <v>8.6577900000000001E-4</v>
      </c>
      <c r="Q118" s="17">
        <f>IF('cha raw lpjml output'!P103&lt;0,0,'cha raw lpjml output'!P103)</f>
        <v>1.5136399999999999E-3</v>
      </c>
      <c r="R118" s="17">
        <f>IF('cha raw lpjml output'!Q103&lt;0,0,'cha raw lpjml output'!Q103)</f>
        <v>1.36115E-3</v>
      </c>
      <c r="S118" s="17">
        <f>IF('cha raw lpjml output'!R103&lt;0,0,'cha raw lpjml output'!R103)</f>
        <v>1.2339899999999999E-3</v>
      </c>
      <c r="T118" s="17">
        <f>IF('cha raw lpjml output'!S103&lt;0,0,'cha raw lpjml output'!S103)</f>
        <v>1.18611E-3</v>
      </c>
      <c r="U118" s="17">
        <f>IF('cha raw lpjml output'!T103&lt;0,0,'cha raw lpjml output'!T103)</f>
        <v>1.28903E-3</v>
      </c>
      <c r="V118" s="17">
        <f>IF('cha raw lpjml output'!U103&lt;0,0,'cha raw lpjml output'!U103)</f>
        <v>1.25705E-3</v>
      </c>
      <c r="W118" s="17">
        <f>IF('cha raw lpjml output'!V103&lt;0,0,'cha raw lpjml output'!V103)</f>
        <v>1.53528E-3</v>
      </c>
      <c r="X118" s="17">
        <f>IF('cha raw lpjml output'!W103&lt;0,0,'cha raw lpjml output'!W103)</f>
        <v>1.04459E-3</v>
      </c>
      <c r="Y118" s="17">
        <f>IF('cha raw lpjml output'!X103&lt;0,0,'cha raw lpjml output'!X103)</f>
        <v>1.4503599999999999E-3</v>
      </c>
      <c r="Z118" s="17">
        <f>IF('cha raw lpjml output'!Y103&lt;0,0,'cha raw lpjml output'!Y103)</f>
        <v>7.6511899999999994E-2</v>
      </c>
      <c r="AA118" s="17">
        <f>IF('cha raw lpjml output'!Z103&lt;0,0,'cha raw lpjml output'!Z103)</f>
        <v>1.3864000000000001E-3</v>
      </c>
      <c r="AB118" s="17">
        <f>IF('cha raw lpjml output'!AA103&lt;0,0,'cha raw lpjml output'!AA103)</f>
        <v>3.2908799999999999E-3</v>
      </c>
      <c r="AC118" s="17">
        <f>IF('cha raw lpjml output'!AB103&lt;0,0,'cha raw lpjml output'!AB103)</f>
        <v>4.5976000000000003E-3</v>
      </c>
      <c r="AD118" s="17">
        <f>IF('cha raw lpjml output'!AC103&lt;0,0,'cha raw lpjml output'!AC103)</f>
        <v>6.7432000000000004E-3</v>
      </c>
      <c r="AE118" s="17">
        <f>IF('cha raw lpjml output'!AD103&lt;0,0,'cha raw lpjml output'!AD103)</f>
        <v>2.6393E-2</v>
      </c>
      <c r="AF118" s="17">
        <f>IF('cha raw lpjml output'!AE103&lt;0,0,'cha raw lpjml output'!AE103)</f>
        <v>4.2921399999999998E-3</v>
      </c>
      <c r="AG118" s="17">
        <f>IF('cha raw lpjml output'!AF103&lt;0,0,'cha raw lpjml output'!AF103)</f>
        <v>7.8586799999999998E-3</v>
      </c>
      <c r="AH118" s="17">
        <f>IF('cha raw lpjml output'!AG103&lt;0,0,'cha raw lpjml output'!AG103)</f>
        <v>9.7554700000000005E-3</v>
      </c>
      <c r="AI118" s="17">
        <f>IF('cha raw lpjml output'!AH103&lt;0,0,'cha raw lpjml output'!AH103)</f>
        <v>2.69965E-2</v>
      </c>
      <c r="AJ118" s="17">
        <f>IF('cha raw lpjml output'!AI103&lt;0,0,'cha raw lpjml output'!AI103)</f>
        <v>2.6363999999999999E-2</v>
      </c>
      <c r="AK118" s="17">
        <f>IF('cha raw lpjml output'!AJ103&lt;0,0,'cha raw lpjml output'!AJ103)</f>
        <v>3.8963200000000003E-2</v>
      </c>
      <c r="AL118" s="17">
        <f>IF('cha raw lpjml output'!AK103&lt;0,0,'cha raw lpjml output'!AK103)</f>
        <v>0.11372</v>
      </c>
      <c r="AM118" s="17">
        <f>IF('cha raw lpjml output'!AL103&lt;0,0,'cha raw lpjml output'!AL103)</f>
        <v>9.6479400000000007E-3</v>
      </c>
      <c r="AN118" s="17">
        <f>IF('cha raw lpjml output'!AM103&lt;0,0,'cha raw lpjml output'!AM103)</f>
        <v>2.4358000000000001E-2</v>
      </c>
      <c r="AO118" s="17">
        <f>IF('cha raw lpjml output'!AN103&lt;0,0,'cha raw lpjml output'!AN103)</f>
        <v>2.4329900000000002E-2</v>
      </c>
      <c r="AP118" s="17">
        <f>IF('cha raw lpjml output'!AO103&lt;0,0,'cha raw lpjml output'!AO103)</f>
        <v>3.3983600000000003E-2</v>
      </c>
      <c r="AQ118" s="17"/>
    </row>
    <row r="119" spans="2:43" x14ac:dyDescent="0.35">
      <c r="B119" s="17">
        <f>IF('cha raw lpjml output'!A104&lt;0,0,'cha raw lpjml output'!A104)</f>
        <v>9.73164E-4</v>
      </c>
      <c r="C119" s="17">
        <f>IF('cha raw lpjml output'!B104&lt;0,0,'cha raw lpjml output'!B104)</f>
        <v>1.3979999999999999E-3</v>
      </c>
      <c r="D119" s="17">
        <f>IF('cha raw lpjml output'!C104&lt;0,0,'cha raw lpjml output'!C104)</f>
        <v>2.3755999999999999E-2</v>
      </c>
      <c r="E119" s="17">
        <f>IF('cha raw lpjml output'!D104&lt;0,0,'cha raw lpjml output'!D104)</f>
        <v>1.9113999999999999E-3</v>
      </c>
      <c r="F119" s="17">
        <f>IF('cha raw lpjml output'!E104&lt;0,0,'cha raw lpjml output'!E104)</f>
        <v>1.6512E-3</v>
      </c>
      <c r="G119" s="17">
        <f>IF('cha raw lpjml output'!F104&lt;0,0,'cha raw lpjml output'!F104)</f>
        <v>1.44691E-3</v>
      </c>
      <c r="H119" s="17">
        <f>IF('cha raw lpjml output'!G104&lt;0,0,'cha raw lpjml output'!G104)</f>
        <v>1.2434799999999999E-3</v>
      </c>
      <c r="I119" s="17">
        <f>IF('cha raw lpjml output'!H104&lt;0,0,'cha raw lpjml output'!H104)</f>
        <v>1.7268400000000001E-3</v>
      </c>
      <c r="J119" s="17">
        <f>IF('cha raw lpjml output'!I104&lt;0,0,'cha raw lpjml output'!I104)</f>
        <v>2.0476600000000002E-3</v>
      </c>
      <c r="K119" s="17">
        <f>IF('cha raw lpjml output'!J104&lt;0,0,'cha raw lpjml output'!J104)</f>
        <v>1.52422E-3</v>
      </c>
      <c r="L119" s="17">
        <f>IF('cha raw lpjml output'!K104&lt;0,0,'cha raw lpjml output'!K104)</f>
        <v>1.53236E-3</v>
      </c>
      <c r="M119" s="17">
        <f>IF('cha raw lpjml output'!L104&lt;0,0,'cha raw lpjml output'!L104)</f>
        <v>1.3889200000000001E-3</v>
      </c>
      <c r="N119" s="17">
        <f>IF('cha raw lpjml output'!M104&lt;0,0,'cha raw lpjml output'!M104)</f>
        <v>1.4993300000000001E-3</v>
      </c>
      <c r="O119" s="17">
        <f>IF('cha raw lpjml output'!N104&lt;0,0,'cha raw lpjml output'!N104)</f>
        <v>8.6791500000000003E-4</v>
      </c>
      <c r="P119" s="17">
        <f>IF('cha raw lpjml output'!O104&lt;0,0,'cha raw lpjml output'!O104)</f>
        <v>8.6791500000000003E-4</v>
      </c>
      <c r="Q119" s="17">
        <f>IF('cha raw lpjml output'!P104&lt;0,0,'cha raw lpjml output'!P104)</f>
        <v>1.5228399999999999E-3</v>
      </c>
      <c r="R119" s="17">
        <f>IF('cha raw lpjml output'!Q104&lt;0,0,'cha raw lpjml output'!Q104)</f>
        <v>1.4181899999999999E-3</v>
      </c>
      <c r="S119" s="17">
        <f>IF('cha raw lpjml output'!R104&lt;0,0,'cha raw lpjml output'!R104)</f>
        <v>1.2503E-3</v>
      </c>
      <c r="T119" s="17">
        <f>IF('cha raw lpjml output'!S104&lt;0,0,'cha raw lpjml output'!S104)</f>
        <v>1.2054699999999999E-3</v>
      </c>
      <c r="U119" s="17">
        <f>IF('cha raw lpjml output'!T104&lt;0,0,'cha raw lpjml output'!T104)</f>
        <v>1.3152299999999999E-3</v>
      </c>
      <c r="V119" s="17">
        <f>IF('cha raw lpjml output'!U104&lt;0,0,'cha raw lpjml output'!U104)</f>
        <v>1.28943E-3</v>
      </c>
      <c r="W119" s="17">
        <f>IF('cha raw lpjml output'!V104&lt;0,0,'cha raw lpjml output'!V104)</f>
        <v>1.58781E-3</v>
      </c>
      <c r="X119" s="17">
        <f>IF('cha raw lpjml output'!W104&lt;0,0,'cha raw lpjml output'!W104)</f>
        <v>1.0502599999999999E-3</v>
      </c>
      <c r="Y119" s="17">
        <f>IF('cha raw lpjml output'!X104&lt;0,0,'cha raw lpjml output'!X104)</f>
        <v>1.45196E-3</v>
      </c>
      <c r="Z119" s="17">
        <f>IF('cha raw lpjml output'!Y104&lt;0,0,'cha raw lpjml output'!Y104)</f>
        <v>7.8106599999999998E-2</v>
      </c>
      <c r="AA119" s="17">
        <f>IF('cha raw lpjml output'!Z104&lt;0,0,'cha raw lpjml output'!Z104)</f>
        <v>1.44067E-3</v>
      </c>
      <c r="AB119" s="17">
        <f>IF('cha raw lpjml output'!AA104&lt;0,0,'cha raw lpjml output'!AA104)</f>
        <v>3.3576299999999999E-3</v>
      </c>
      <c r="AC119" s="17">
        <f>IF('cha raw lpjml output'!AB104&lt;0,0,'cha raw lpjml output'!AB104)</f>
        <v>4.8318099999999998E-3</v>
      </c>
      <c r="AD119" s="17">
        <f>IF('cha raw lpjml output'!AC104&lt;0,0,'cha raw lpjml output'!AC104)</f>
        <v>6.9528999999999997E-3</v>
      </c>
      <c r="AE119" s="17">
        <f>IF('cha raw lpjml output'!AD104&lt;0,0,'cha raw lpjml output'!AD104)</f>
        <v>2.6468200000000001E-2</v>
      </c>
      <c r="AF119" s="17">
        <f>IF('cha raw lpjml output'!AE104&lt;0,0,'cha raw lpjml output'!AE104)</f>
        <v>4.4708300000000003E-3</v>
      </c>
      <c r="AG119" s="17">
        <f>IF('cha raw lpjml output'!AF104&lt;0,0,'cha raw lpjml output'!AF104)</f>
        <v>8.24159E-3</v>
      </c>
      <c r="AH119" s="17">
        <f>IF('cha raw lpjml output'!AG104&lt;0,0,'cha raw lpjml output'!AG104)</f>
        <v>1.03864E-2</v>
      </c>
      <c r="AI119" s="17">
        <f>IF('cha raw lpjml output'!AH104&lt;0,0,'cha raw lpjml output'!AH104)</f>
        <v>3.2927699999999997E-2</v>
      </c>
      <c r="AJ119" s="17">
        <f>IF('cha raw lpjml output'!AI104&lt;0,0,'cha raw lpjml output'!AI104)</f>
        <v>2.7888300000000001E-2</v>
      </c>
      <c r="AK119" s="17">
        <f>IF('cha raw lpjml output'!AJ104&lt;0,0,'cha raw lpjml output'!AJ104)</f>
        <v>4.1662900000000003E-2</v>
      </c>
      <c r="AL119" s="17">
        <f>IF('cha raw lpjml output'!AK104&lt;0,0,'cha raw lpjml output'!AK104)</f>
        <v>0.11439299999999999</v>
      </c>
      <c r="AM119" s="17">
        <f>IF('cha raw lpjml output'!AL104&lt;0,0,'cha raw lpjml output'!AL104)</f>
        <v>1.1026299999999999E-2</v>
      </c>
      <c r="AN119" s="17">
        <f>IF('cha raw lpjml output'!AM104&lt;0,0,'cha raw lpjml output'!AM104)</f>
        <v>2.4674499999999999E-2</v>
      </c>
      <c r="AO119" s="17">
        <f>IF('cha raw lpjml output'!AN104&lt;0,0,'cha raw lpjml output'!AN104)</f>
        <v>2.4462899999999999E-2</v>
      </c>
      <c r="AP119" s="17">
        <f>IF('cha raw lpjml output'!AO104&lt;0,0,'cha raw lpjml output'!AO104)</f>
        <v>3.4991800000000003E-2</v>
      </c>
      <c r="AQ119" s="17"/>
    </row>
    <row r="120" spans="2:43" x14ac:dyDescent="0.35">
      <c r="B120" s="17">
        <f>IF('cha raw lpjml output'!A105&lt;0,0,'cha raw lpjml output'!A105)</f>
        <v>1.00176E-3</v>
      </c>
      <c r="C120" s="17">
        <f>IF('cha raw lpjml output'!B105&lt;0,0,'cha raw lpjml output'!B105)</f>
        <v>1.41223E-3</v>
      </c>
      <c r="D120" s="17">
        <f>IF('cha raw lpjml output'!C105&lt;0,0,'cha raw lpjml output'!C105)</f>
        <v>2.3948199999999999E-2</v>
      </c>
      <c r="E120" s="17">
        <f>IF('cha raw lpjml output'!D105&lt;0,0,'cha raw lpjml output'!D105)</f>
        <v>1.99358E-3</v>
      </c>
      <c r="F120" s="17">
        <f>IF('cha raw lpjml output'!E105&lt;0,0,'cha raw lpjml output'!E105)</f>
        <v>1.6840500000000001E-3</v>
      </c>
      <c r="G120" s="17">
        <f>IF('cha raw lpjml output'!F105&lt;0,0,'cha raw lpjml output'!F105)</f>
        <v>1.46053E-3</v>
      </c>
      <c r="H120" s="17">
        <f>IF('cha raw lpjml output'!G105&lt;0,0,'cha raw lpjml output'!G105)</f>
        <v>1.2573599999999999E-3</v>
      </c>
      <c r="I120" s="17">
        <f>IF('cha raw lpjml output'!H105&lt;0,0,'cha raw lpjml output'!H105)</f>
        <v>1.7457600000000001E-3</v>
      </c>
      <c r="J120" s="17">
        <f>IF('cha raw lpjml output'!I105&lt;0,0,'cha raw lpjml output'!I105)</f>
        <v>2.0660399999999999E-3</v>
      </c>
      <c r="K120" s="17">
        <f>IF('cha raw lpjml output'!J105&lt;0,0,'cha raw lpjml output'!J105)</f>
        <v>1.55185E-3</v>
      </c>
      <c r="L120" s="17">
        <f>IF('cha raw lpjml output'!K105&lt;0,0,'cha raw lpjml output'!K105)</f>
        <v>1.53878E-3</v>
      </c>
      <c r="M120" s="17">
        <f>IF('cha raw lpjml output'!L105&lt;0,0,'cha raw lpjml output'!L105)</f>
        <v>1.4002699999999999E-3</v>
      </c>
      <c r="N120" s="17">
        <f>IF('cha raw lpjml output'!M105&lt;0,0,'cha raw lpjml output'!M105)</f>
        <v>1.53491E-3</v>
      </c>
      <c r="O120" s="17">
        <f>IF('cha raw lpjml output'!N105&lt;0,0,'cha raw lpjml output'!N105)</f>
        <v>8.7727900000000001E-4</v>
      </c>
      <c r="P120" s="17">
        <f>IF('cha raw lpjml output'!O105&lt;0,0,'cha raw lpjml output'!O105)</f>
        <v>8.7727900000000001E-4</v>
      </c>
      <c r="Q120" s="17">
        <f>IF('cha raw lpjml output'!P105&lt;0,0,'cha raw lpjml output'!P105)</f>
        <v>1.53367E-3</v>
      </c>
      <c r="R120" s="17">
        <f>IF('cha raw lpjml output'!Q105&lt;0,0,'cha raw lpjml output'!Q105)</f>
        <v>1.42936E-3</v>
      </c>
      <c r="S120" s="17">
        <f>IF('cha raw lpjml output'!R105&lt;0,0,'cha raw lpjml output'!R105)</f>
        <v>1.2922000000000001E-3</v>
      </c>
      <c r="T120" s="17">
        <f>IF('cha raw lpjml output'!S105&lt;0,0,'cha raw lpjml output'!S105)</f>
        <v>1.23196E-3</v>
      </c>
      <c r="U120" s="17">
        <f>IF('cha raw lpjml output'!T105&lt;0,0,'cha raw lpjml output'!T105)</f>
        <v>1.3393599999999999E-3</v>
      </c>
      <c r="V120" s="17">
        <f>IF('cha raw lpjml output'!U105&lt;0,0,'cha raw lpjml output'!U105)</f>
        <v>1.2905099999999999E-3</v>
      </c>
      <c r="W120" s="17">
        <f>IF('cha raw lpjml output'!V105&lt;0,0,'cha raw lpjml output'!V105)</f>
        <v>1.5960600000000001E-3</v>
      </c>
      <c r="X120" s="17">
        <f>IF('cha raw lpjml output'!W105&lt;0,0,'cha raw lpjml output'!W105)</f>
        <v>1.0603399999999999E-3</v>
      </c>
      <c r="Y120" s="17">
        <f>IF('cha raw lpjml output'!X105&lt;0,0,'cha raw lpjml output'!X105)</f>
        <v>1.45419E-3</v>
      </c>
      <c r="Z120" s="17">
        <f>IF('cha raw lpjml output'!Y105&lt;0,0,'cha raw lpjml output'!Y105)</f>
        <v>8.1211500000000006E-2</v>
      </c>
      <c r="AA120" s="17">
        <f>IF('cha raw lpjml output'!Z105&lt;0,0,'cha raw lpjml output'!Z105)</f>
        <v>1.4821999999999999E-3</v>
      </c>
      <c r="AB120" s="17">
        <f>IF('cha raw lpjml output'!AA105&lt;0,0,'cha raw lpjml output'!AA105)</f>
        <v>3.4932399999999999E-3</v>
      </c>
      <c r="AC120" s="17">
        <f>IF('cha raw lpjml output'!AB105&lt;0,0,'cha raw lpjml output'!AB105)</f>
        <v>5.1395499999999997E-3</v>
      </c>
      <c r="AD120" s="17">
        <f>IF('cha raw lpjml output'!AC105&lt;0,0,'cha raw lpjml output'!AC105)</f>
        <v>6.9623899999999997E-3</v>
      </c>
      <c r="AE120" s="17">
        <f>IF('cha raw lpjml output'!AD105&lt;0,0,'cha raw lpjml output'!AD105)</f>
        <v>2.68977E-2</v>
      </c>
      <c r="AF120" s="17">
        <f>IF('cha raw lpjml output'!AE105&lt;0,0,'cha raw lpjml output'!AE105)</f>
        <v>4.5573100000000002E-3</v>
      </c>
      <c r="AG120" s="17">
        <f>IF('cha raw lpjml output'!AF105&lt;0,0,'cha raw lpjml output'!AF105)</f>
        <v>8.5162499999999995E-3</v>
      </c>
      <c r="AH120" s="17">
        <f>IF('cha raw lpjml output'!AG105&lt;0,0,'cha raw lpjml output'!AG105)</f>
        <v>1.0597499999999999E-2</v>
      </c>
      <c r="AI120" s="17">
        <f>IF('cha raw lpjml output'!AH105&lt;0,0,'cha raw lpjml output'!AH105)</f>
        <v>3.6339700000000003E-2</v>
      </c>
      <c r="AJ120" s="17">
        <f>IF('cha raw lpjml output'!AI105&lt;0,0,'cha raw lpjml output'!AI105)</f>
        <v>2.86608E-2</v>
      </c>
      <c r="AK120" s="17">
        <f>IF('cha raw lpjml output'!AJ105&lt;0,0,'cha raw lpjml output'!AJ105)</f>
        <v>4.4267399999999998E-2</v>
      </c>
      <c r="AL120" s="17">
        <f>IF('cha raw lpjml output'!AK105&lt;0,0,'cha raw lpjml output'!AK105)</f>
        <v>0.118982</v>
      </c>
      <c r="AM120" s="17">
        <f>IF('cha raw lpjml output'!AL105&lt;0,0,'cha raw lpjml output'!AL105)</f>
        <v>1.10668E-2</v>
      </c>
      <c r="AN120" s="17">
        <f>IF('cha raw lpjml output'!AM105&lt;0,0,'cha raw lpjml output'!AM105)</f>
        <v>2.5475500000000002E-2</v>
      </c>
      <c r="AO120" s="17">
        <f>IF('cha raw lpjml output'!AN105&lt;0,0,'cha raw lpjml output'!AN105)</f>
        <v>2.4759199999999999E-2</v>
      </c>
      <c r="AP120" s="17">
        <f>IF('cha raw lpjml output'!AO105&lt;0,0,'cha raw lpjml output'!AO105)</f>
        <v>3.7230800000000001E-2</v>
      </c>
      <c r="AQ120" s="17"/>
    </row>
    <row r="121" spans="2:43" x14ac:dyDescent="0.35">
      <c r="B121" s="17">
        <f>IF('cha raw lpjml output'!A106&lt;0,0,'cha raw lpjml output'!A106)</f>
        <v>1.05641E-3</v>
      </c>
      <c r="C121" s="17">
        <f>IF('cha raw lpjml output'!B106&lt;0,0,'cha raw lpjml output'!B106)</f>
        <v>1.51501E-3</v>
      </c>
      <c r="D121" s="17">
        <f>IF('cha raw lpjml output'!C106&lt;0,0,'cha raw lpjml output'!C106)</f>
        <v>3.04947E-2</v>
      </c>
      <c r="E121" s="17">
        <f>IF('cha raw lpjml output'!D106&lt;0,0,'cha raw lpjml output'!D106)</f>
        <v>2.0031099999999998E-3</v>
      </c>
      <c r="F121" s="17">
        <f>IF('cha raw lpjml output'!E106&lt;0,0,'cha raw lpjml output'!E106)</f>
        <v>1.70579E-3</v>
      </c>
      <c r="G121" s="17">
        <f>IF('cha raw lpjml output'!F106&lt;0,0,'cha raw lpjml output'!F106)</f>
        <v>1.53517E-3</v>
      </c>
      <c r="H121" s="17">
        <f>IF('cha raw lpjml output'!G106&lt;0,0,'cha raw lpjml output'!G106)</f>
        <v>1.2702200000000001E-3</v>
      </c>
      <c r="I121" s="17">
        <f>IF('cha raw lpjml output'!H106&lt;0,0,'cha raw lpjml output'!H106)</f>
        <v>1.7501299999999999E-3</v>
      </c>
      <c r="J121" s="17">
        <f>IF('cha raw lpjml output'!I106&lt;0,0,'cha raw lpjml output'!I106)</f>
        <v>2.08151E-3</v>
      </c>
      <c r="K121" s="17">
        <f>IF('cha raw lpjml output'!J106&lt;0,0,'cha raw lpjml output'!J106)</f>
        <v>1.55988E-3</v>
      </c>
      <c r="L121" s="17">
        <f>IF('cha raw lpjml output'!K106&lt;0,0,'cha raw lpjml output'!K106)</f>
        <v>1.5589200000000001E-3</v>
      </c>
      <c r="M121" s="17">
        <f>IF('cha raw lpjml output'!L106&lt;0,0,'cha raw lpjml output'!L106)</f>
        <v>1.4031600000000001E-3</v>
      </c>
      <c r="N121" s="17">
        <f>IF('cha raw lpjml output'!M106&lt;0,0,'cha raw lpjml output'!M106)</f>
        <v>1.53605E-3</v>
      </c>
      <c r="O121" s="17">
        <f>IF('cha raw lpjml output'!N106&lt;0,0,'cha raw lpjml output'!N106)</f>
        <v>9.0267099999999996E-4</v>
      </c>
      <c r="P121" s="17">
        <f>IF('cha raw lpjml output'!O106&lt;0,0,'cha raw lpjml output'!O106)</f>
        <v>9.0267099999999996E-4</v>
      </c>
      <c r="Q121" s="17">
        <f>IF('cha raw lpjml output'!P106&lt;0,0,'cha raw lpjml output'!P106)</f>
        <v>1.5422599999999999E-3</v>
      </c>
      <c r="R121" s="17">
        <f>IF('cha raw lpjml output'!Q106&lt;0,0,'cha raw lpjml output'!Q106)</f>
        <v>1.4398600000000001E-3</v>
      </c>
      <c r="S121" s="17">
        <f>IF('cha raw lpjml output'!R106&lt;0,0,'cha raw lpjml output'!R106)</f>
        <v>1.2962099999999999E-3</v>
      </c>
      <c r="T121" s="17">
        <f>IF('cha raw lpjml output'!S106&lt;0,0,'cha raw lpjml output'!S106)</f>
        <v>1.2469E-3</v>
      </c>
      <c r="U121" s="17">
        <f>IF('cha raw lpjml output'!T106&lt;0,0,'cha raw lpjml output'!T106)</f>
        <v>1.36228E-3</v>
      </c>
      <c r="V121" s="17">
        <f>IF('cha raw lpjml output'!U106&lt;0,0,'cha raw lpjml output'!U106)</f>
        <v>1.3279800000000001E-3</v>
      </c>
      <c r="W121" s="17">
        <f>IF('cha raw lpjml output'!V106&lt;0,0,'cha raw lpjml output'!V106)</f>
        <v>1.62466E-3</v>
      </c>
      <c r="X121" s="17">
        <f>IF('cha raw lpjml output'!W106&lt;0,0,'cha raw lpjml output'!W106)</f>
        <v>1.0625400000000001E-3</v>
      </c>
      <c r="Y121" s="17">
        <f>IF('cha raw lpjml output'!X106&lt;0,0,'cha raw lpjml output'!X106)</f>
        <v>1.46481E-3</v>
      </c>
      <c r="Z121" s="17">
        <f>IF('cha raw lpjml output'!Y106&lt;0,0,'cha raw lpjml output'!Y106)</f>
        <v>8.2446400000000003E-2</v>
      </c>
      <c r="AA121" s="17">
        <f>IF('cha raw lpjml output'!Z106&lt;0,0,'cha raw lpjml output'!Z106)</f>
        <v>1.51015E-3</v>
      </c>
      <c r="AB121" s="17">
        <f>IF('cha raw lpjml output'!AA106&lt;0,0,'cha raw lpjml output'!AA106)</f>
        <v>3.5303999999999999E-3</v>
      </c>
      <c r="AC121" s="17">
        <f>IF('cha raw lpjml output'!AB106&lt;0,0,'cha raw lpjml output'!AB106)</f>
        <v>5.2010099999999998E-3</v>
      </c>
      <c r="AD121" s="17">
        <f>IF('cha raw lpjml output'!AC106&lt;0,0,'cha raw lpjml output'!AC106)</f>
        <v>6.96322E-3</v>
      </c>
      <c r="AE121" s="17">
        <f>IF('cha raw lpjml output'!AD106&lt;0,0,'cha raw lpjml output'!AD106)</f>
        <v>2.7195E-2</v>
      </c>
      <c r="AF121" s="17">
        <f>IF('cha raw lpjml output'!AE106&lt;0,0,'cha raw lpjml output'!AE106)</f>
        <v>4.6190700000000003E-3</v>
      </c>
      <c r="AG121" s="17">
        <f>IF('cha raw lpjml output'!AF106&lt;0,0,'cha raw lpjml output'!AF106)</f>
        <v>9.0407899999999999E-3</v>
      </c>
      <c r="AH121" s="17">
        <f>IF('cha raw lpjml output'!AG106&lt;0,0,'cha raw lpjml output'!AG106)</f>
        <v>1.12531E-2</v>
      </c>
      <c r="AI121" s="17">
        <f>IF('cha raw lpjml output'!AH106&lt;0,0,'cha raw lpjml output'!AH106)</f>
        <v>3.7597100000000001E-2</v>
      </c>
      <c r="AJ121" s="17">
        <f>IF('cha raw lpjml output'!AI106&lt;0,0,'cha raw lpjml output'!AI106)</f>
        <v>2.90604E-2</v>
      </c>
      <c r="AK121" s="17">
        <f>IF('cha raw lpjml output'!AJ106&lt;0,0,'cha raw lpjml output'!AJ106)</f>
        <v>4.8117600000000003E-2</v>
      </c>
      <c r="AL121" s="17">
        <f>IF('cha raw lpjml output'!AK106&lt;0,0,'cha raw lpjml output'!AK106)</f>
        <v>0.12801499999999999</v>
      </c>
      <c r="AM121" s="17">
        <f>IF('cha raw lpjml output'!AL106&lt;0,0,'cha raw lpjml output'!AL106)</f>
        <v>1.2067100000000001E-2</v>
      </c>
      <c r="AN121" s="17">
        <f>IF('cha raw lpjml output'!AM106&lt;0,0,'cha raw lpjml output'!AM106)</f>
        <v>2.6973400000000002E-2</v>
      </c>
      <c r="AO121" s="17">
        <f>IF('cha raw lpjml output'!AN106&lt;0,0,'cha raw lpjml output'!AN106)</f>
        <v>2.69305E-2</v>
      </c>
      <c r="AP121" s="17">
        <f>IF('cha raw lpjml output'!AO106&lt;0,0,'cha raw lpjml output'!AO106)</f>
        <v>3.8697299999999997E-2</v>
      </c>
      <c r="AQ121" s="17"/>
    </row>
    <row r="122" spans="2:43" x14ac:dyDescent="0.35">
      <c r="B122" s="17">
        <f>IF('cha raw lpjml output'!A107&lt;0,0,'cha raw lpjml output'!A107)</f>
        <v>1.07952E-3</v>
      </c>
      <c r="C122" s="17">
        <f>IF('cha raw lpjml output'!B107&lt;0,0,'cha raw lpjml output'!B107)</f>
        <v>1.5354500000000001E-3</v>
      </c>
      <c r="D122" s="17">
        <f>IF('cha raw lpjml output'!C107&lt;0,0,'cha raw lpjml output'!C107)</f>
        <v>3.1050500000000002E-2</v>
      </c>
      <c r="E122" s="17">
        <f>IF('cha raw lpjml output'!D107&lt;0,0,'cha raw lpjml output'!D107)</f>
        <v>2.06521E-3</v>
      </c>
      <c r="F122" s="17">
        <f>IF('cha raw lpjml output'!E107&lt;0,0,'cha raw lpjml output'!E107)</f>
        <v>1.7066900000000001E-3</v>
      </c>
      <c r="G122" s="17">
        <f>IF('cha raw lpjml output'!F107&lt;0,0,'cha raw lpjml output'!F107)</f>
        <v>1.5714100000000001E-3</v>
      </c>
      <c r="H122" s="17">
        <f>IF('cha raw lpjml output'!G107&lt;0,0,'cha raw lpjml output'!G107)</f>
        <v>1.3550299999999999E-3</v>
      </c>
      <c r="I122" s="17">
        <f>IF('cha raw lpjml output'!H107&lt;0,0,'cha raw lpjml output'!H107)</f>
        <v>1.7666699999999999E-3</v>
      </c>
      <c r="J122" s="17">
        <f>IF('cha raw lpjml output'!I107&lt;0,0,'cha raw lpjml output'!I107)</f>
        <v>2.1755099999999999E-3</v>
      </c>
      <c r="K122" s="17">
        <f>IF('cha raw lpjml output'!J107&lt;0,0,'cha raw lpjml output'!J107)</f>
        <v>1.5798400000000001E-3</v>
      </c>
      <c r="L122" s="17">
        <f>IF('cha raw lpjml output'!K107&lt;0,0,'cha raw lpjml output'!K107)</f>
        <v>1.5743599999999999E-3</v>
      </c>
      <c r="M122" s="17">
        <f>IF('cha raw lpjml output'!L107&lt;0,0,'cha raw lpjml output'!L107)</f>
        <v>1.42139E-3</v>
      </c>
      <c r="N122" s="17">
        <f>IF('cha raw lpjml output'!M107&lt;0,0,'cha raw lpjml output'!M107)</f>
        <v>1.54071E-3</v>
      </c>
      <c r="O122" s="17">
        <f>IF('cha raw lpjml output'!N107&lt;0,0,'cha raw lpjml output'!N107)</f>
        <v>9.3409600000000004E-4</v>
      </c>
      <c r="P122" s="17">
        <f>IF('cha raw lpjml output'!O107&lt;0,0,'cha raw lpjml output'!O107)</f>
        <v>9.3409600000000004E-4</v>
      </c>
      <c r="Q122" s="17">
        <f>IF('cha raw lpjml output'!P107&lt;0,0,'cha raw lpjml output'!P107)</f>
        <v>1.56402E-3</v>
      </c>
      <c r="R122" s="17">
        <f>IF('cha raw lpjml output'!Q107&lt;0,0,'cha raw lpjml output'!Q107)</f>
        <v>1.4619500000000001E-3</v>
      </c>
      <c r="S122" s="17">
        <f>IF('cha raw lpjml output'!R107&lt;0,0,'cha raw lpjml output'!R107)</f>
        <v>1.30061E-3</v>
      </c>
      <c r="T122" s="17">
        <f>IF('cha raw lpjml output'!S107&lt;0,0,'cha raw lpjml output'!S107)</f>
        <v>1.2612000000000001E-3</v>
      </c>
      <c r="U122" s="17">
        <f>IF('cha raw lpjml output'!T107&lt;0,0,'cha raw lpjml output'!T107)</f>
        <v>1.36688E-3</v>
      </c>
      <c r="V122" s="17">
        <f>IF('cha raw lpjml output'!U107&lt;0,0,'cha raw lpjml output'!U107)</f>
        <v>1.3496599999999999E-3</v>
      </c>
      <c r="W122" s="17">
        <f>IF('cha raw lpjml output'!V107&lt;0,0,'cha raw lpjml output'!V107)</f>
        <v>1.65603E-3</v>
      </c>
      <c r="X122" s="17">
        <f>IF('cha raw lpjml output'!W107&lt;0,0,'cha raw lpjml output'!W107)</f>
        <v>1.0680100000000001E-3</v>
      </c>
      <c r="Y122" s="17">
        <f>IF('cha raw lpjml output'!X107&lt;0,0,'cha raw lpjml output'!X107)</f>
        <v>1.47663E-3</v>
      </c>
      <c r="Z122" s="17">
        <f>IF('cha raw lpjml output'!Y107&lt;0,0,'cha raw lpjml output'!Y107)</f>
        <v>8.2529000000000005E-2</v>
      </c>
      <c r="AA122" s="17">
        <f>IF('cha raw lpjml output'!Z107&lt;0,0,'cha raw lpjml output'!Z107)</f>
        <v>1.7017499999999999E-3</v>
      </c>
      <c r="AB122" s="17">
        <f>IF('cha raw lpjml output'!AA107&lt;0,0,'cha raw lpjml output'!AA107)</f>
        <v>3.5918199999999999E-3</v>
      </c>
      <c r="AC122" s="17">
        <f>IF('cha raw lpjml output'!AB107&lt;0,0,'cha raw lpjml output'!AB107)</f>
        <v>5.2485800000000001E-3</v>
      </c>
      <c r="AD122" s="17">
        <f>IF('cha raw lpjml output'!AC107&lt;0,0,'cha raw lpjml output'!AC107)</f>
        <v>7.0480600000000001E-3</v>
      </c>
      <c r="AE122" s="17">
        <f>IF('cha raw lpjml output'!AD107&lt;0,0,'cha raw lpjml output'!AD107)</f>
        <v>2.8411599999999999E-2</v>
      </c>
      <c r="AF122" s="17">
        <f>IF('cha raw lpjml output'!AE107&lt;0,0,'cha raw lpjml output'!AE107)</f>
        <v>5.0280300000000002E-3</v>
      </c>
      <c r="AG122" s="17">
        <f>IF('cha raw lpjml output'!AF107&lt;0,0,'cha raw lpjml output'!AF107)</f>
        <v>9.4897100000000002E-3</v>
      </c>
      <c r="AH122" s="17">
        <f>IF('cha raw lpjml output'!AG107&lt;0,0,'cha raw lpjml output'!AG107)</f>
        <v>1.3187600000000001E-2</v>
      </c>
      <c r="AI122" s="17">
        <f>IF('cha raw lpjml output'!AH107&lt;0,0,'cha raw lpjml output'!AH107)</f>
        <v>3.80186E-2</v>
      </c>
      <c r="AJ122" s="17">
        <f>IF('cha raw lpjml output'!AI107&lt;0,0,'cha raw lpjml output'!AI107)</f>
        <v>3.0404E-2</v>
      </c>
      <c r="AK122" s="17">
        <f>IF('cha raw lpjml output'!AJ107&lt;0,0,'cha raw lpjml output'!AJ107)</f>
        <v>5.3080000000000002E-2</v>
      </c>
      <c r="AL122" s="17">
        <f>IF('cha raw lpjml output'!AK107&lt;0,0,'cha raw lpjml output'!AK107)</f>
        <v>0.12926399999999999</v>
      </c>
      <c r="AM122" s="17">
        <f>IF('cha raw lpjml output'!AL107&lt;0,0,'cha raw lpjml output'!AL107)</f>
        <v>1.21501E-2</v>
      </c>
      <c r="AN122" s="17">
        <f>IF('cha raw lpjml output'!AM107&lt;0,0,'cha raw lpjml output'!AM107)</f>
        <v>2.8491099999999998E-2</v>
      </c>
      <c r="AO122" s="17">
        <f>IF('cha raw lpjml output'!AN107&lt;0,0,'cha raw lpjml output'!AN107)</f>
        <v>3.6855300000000001E-2</v>
      </c>
      <c r="AP122" s="17">
        <f>IF('cha raw lpjml output'!AO107&lt;0,0,'cha raw lpjml output'!AO107)</f>
        <v>3.8900900000000002E-2</v>
      </c>
      <c r="AQ122" s="17"/>
    </row>
    <row r="123" spans="2:43" x14ac:dyDescent="0.35">
      <c r="B123" s="17">
        <f>IF('cha raw lpjml output'!A108&lt;0,0,'cha raw lpjml output'!A108)</f>
        <v>1.3125999999999999E-3</v>
      </c>
      <c r="C123" s="17">
        <f>IF('cha raw lpjml output'!B108&lt;0,0,'cha raw lpjml output'!B108)</f>
        <v>1.56824E-3</v>
      </c>
      <c r="D123" s="17">
        <f>IF('cha raw lpjml output'!C108&lt;0,0,'cha raw lpjml output'!C108)</f>
        <v>3.3721099999999997E-2</v>
      </c>
      <c r="E123" s="17">
        <f>IF('cha raw lpjml output'!D108&lt;0,0,'cha raw lpjml output'!D108)</f>
        <v>2.1334700000000002E-3</v>
      </c>
      <c r="F123" s="17">
        <f>IF('cha raw lpjml output'!E108&lt;0,0,'cha raw lpjml output'!E108)</f>
        <v>1.7298000000000001E-3</v>
      </c>
      <c r="G123" s="17">
        <f>IF('cha raw lpjml output'!F108&lt;0,0,'cha raw lpjml output'!F108)</f>
        <v>1.6074800000000001E-3</v>
      </c>
      <c r="H123" s="17">
        <f>IF('cha raw lpjml output'!G108&lt;0,0,'cha raw lpjml output'!G108)</f>
        <v>1.3615999999999999E-3</v>
      </c>
      <c r="I123" s="17">
        <f>IF('cha raw lpjml output'!H108&lt;0,0,'cha raw lpjml output'!H108)</f>
        <v>1.7926400000000001E-3</v>
      </c>
      <c r="J123" s="17">
        <f>IF('cha raw lpjml output'!I108&lt;0,0,'cha raw lpjml output'!I108)</f>
        <v>2.29693E-3</v>
      </c>
      <c r="K123" s="17">
        <f>IF('cha raw lpjml output'!J108&lt;0,0,'cha raw lpjml output'!J108)</f>
        <v>1.60783E-3</v>
      </c>
      <c r="L123" s="17">
        <f>IF('cha raw lpjml output'!K108&lt;0,0,'cha raw lpjml output'!K108)</f>
        <v>1.58643E-3</v>
      </c>
      <c r="M123" s="17">
        <f>IF('cha raw lpjml output'!L108&lt;0,0,'cha raw lpjml output'!L108)</f>
        <v>1.4227700000000001E-3</v>
      </c>
      <c r="N123" s="17">
        <f>IF('cha raw lpjml output'!M108&lt;0,0,'cha raw lpjml output'!M108)</f>
        <v>1.5855299999999999E-3</v>
      </c>
      <c r="O123" s="17">
        <f>IF('cha raw lpjml output'!N108&lt;0,0,'cha raw lpjml output'!N108)</f>
        <v>9.6319699999999995E-4</v>
      </c>
      <c r="P123" s="17">
        <f>IF('cha raw lpjml output'!O108&lt;0,0,'cha raw lpjml output'!O108)</f>
        <v>9.6319699999999995E-4</v>
      </c>
      <c r="Q123" s="17">
        <f>IF('cha raw lpjml output'!P108&lt;0,0,'cha raw lpjml output'!P108)</f>
        <v>1.5676900000000001E-3</v>
      </c>
      <c r="R123" s="17">
        <f>IF('cha raw lpjml output'!Q108&lt;0,0,'cha raw lpjml output'!Q108)</f>
        <v>1.4854600000000001E-3</v>
      </c>
      <c r="S123" s="17">
        <f>IF('cha raw lpjml output'!R108&lt;0,0,'cha raw lpjml output'!R108)</f>
        <v>1.31069E-3</v>
      </c>
      <c r="T123" s="17">
        <f>IF('cha raw lpjml output'!S108&lt;0,0,'cha raw lpjml output'!S108)</f>
        <v>1.26319E-3</v>
      </c>
      <c r="U123" s="17">
        <f>IF('cha raw lpjml output'!T108&lt;0,0,'cha raw lpjml output'!T108)</f>
        <v>1.3744E-3</v>
      </c>
      <c r="V123" s="17">
        <f>IF('cha raw lpjml output'!U108&lt;0,0,'cha raw lpjml output'!U108)</f>
        <v>1.35717E-3</v>
      </c>
      <c r="W123" s="17">
        <f>IF('cha raw lpjml output'!V108&lt;0,0,'cha raw lpjml output'!V108)</f>
        <v>1.6588900000000001E-3</v>
      </c>
      <c r="X123" s="17">
        <f>IF('cha raw lpjml output'!W108&lt;0,0,'cha raw lpjml output'!W108)</f>
        <v>1.08902E-3</v>
      </c>
      <c r="Y123" s="17">
        <f>IF('cha raw lpjml output'!X108&lt;0,0,'cha raw lpjml output'!X108)</f>
        <v>1.48347E-3</v>
      </c>
      <c r="Z123" s="17">
        <f>IF('cha raw lpjml output'!Y108&lt;0,0,'cha raw lpjml output'!Y108)</f>
        <v>8.67975E-2</v>
      </c>
      <c r="AA123" s="17">
        <f>IF('cha raw lpjml output'!Z108&lt;0,0,'cha raw lpjml output'!Z108)</f>
        <v>1.74964E-3</v>
      </c>
      <c r="AB123" s="17">
        <f>IF('cha raw lpjml output'!AA108&lt;0,0,'cha raw lpjml output'!AA108)</f>
        <v>3.5978300000000002E-3</v>
      </c>
      <c r="AC123" s="17">
        <f>IF('cha raw lpjml output'!AB108&lt;0,0,'cha raw lpjml output'!AB108)</f>
        <v>5.3518200000000002E-3</v>
      </c>
      <c r="AD123" s="17">
        <f>IF('cha raw lpjml output'!AC108&lt;0,0,'cha raw lpjml output'!AC108)</f>
        <v>7.1601E-3</v>
      </c>
      <c r="AE123" s="17">
        <f>IF('cha raw lpjml output'!AD108&lt;0,0,'cha raw lpjml output'!AD108)</f>
        <v>2.8430299999999999E-2</v>
      </c>
      <c r="AF123" s="17">
        <f>IF('cha raw lpjml output'!AE108&lt;0,0,'cha raw lpjml output'!AE108)</f>
        <v>5.98498E-3</v>
      </c>
      <c r="AG123" s="17">
        <f>IF('cha raw lpjml output'!AF108&lt;0,0,'cha raw lpjml output'!AF108)</f>
        <v>9.7809200000000002E-3</v>
      </c>
      <c r="AH123" s="17">
        <f>IF('cha raw lpjml output'!AG108&lt;0,0,'cha raw lpjml output'!AG108)</f>
        <v>1.3514200000000001E-2</v>
      </c>
      <c r="AI123" s="17">
        <f>IF('cha raw lpjml output'!AH108&lt;0,0,'cha raw lpjml output'!AH108)</f>
        <v>4.0514500000000002E-2</v>
      </c>
      <c r="AJ123" s="17">
        <f>IF('cha raw lpjml output'!AI108&lt;0,0,'cha raw lpjml output'!AI108)</f>
        <v>3.04357E-2</v>
      </c>
      <c r="AK123" s="17">
        <f>IF('cha raw lpjml output'!AJ108&lt;0,0,'cha raw lpjml output'!AJ108)</f>
        <v>6.4654400000000001E-2</v>
      </c>
      <c r="AL123" s="17">
        <f>IF('cha raw lpjml output'!AK108&lt;0,0,'cha raw lpjml output'!AK108)</f>
        <v>0.13126099999999999</v>
      </c>
      <c r="AM123" s="17">
        <f>IF('cha raw lpjml output'!AL108&lt;0,0,'cha raw lpjml output'!AL108)</f>
        <v>1.21718E-2</v>
      </c>
      <c r="AN123" s="17">
        <f>IF('cha raw lpjml output'!AM108&lt;0,0,'cha raw lpjml output'!AM108)</f>
        <v>2.9371399999999999E-2</v>
      </c>
      <c r="AO123" s="17">
        <f>IF('cha raw lpjml output'!AN108&lt;0,0,'cha raw lpjml output'!AN108)</f>
        <v>3.7690399999999999E-2</v>
      </c>
      <c r="AP123" s="17">
        <f>IF('cha raw lpjml output'!AO108&lt;0,0,'cha raw lpjml output'!AO108)</f>
        <v>4.0758599999999999E-2</v>
      </c>
      <c r="AQ123" s="17"/>
    </row>
    <row r="124" spans="2:43" x14ac:dyDescent="0.35">
      <c r="B124" s="17">
        <f>IF('cha raw lpjml output'!A109&lt;0,0,'cha raw lpjml output'!A109)</f>
        <v>1.3257099999999999E-3</v>
      </c>
      <c r="C124" s="17">
        <f>IF('cha raw lpjml output'!B109&lt;0,0,'cha raw lpjml output'!B109)</f>
        <v>1.56949E-3</v>
      </c>
      <c r="D124" s="17">
        <f>IF('cha raw lpjml output'!C109&lt;0,0,'cha raw lpjml output'!C109)</f>
        <v>3.6112699999999998E-2</v>
      </c>
      <c r="E124" s="17">
        <f>IF('cha raw lpjml output'!D109&lt;0,0,'cha raw lpjml output'!D109)</f>
        <v>2.1974E-3</v>
      </c>
      <c r="F124" s="17">
        <f>IF('cha raw lpjml output'!E109&lt;0,0,'cha raw lpjml output'!E109)</f>
        <v>1.73621E-3</v>
      </c>
      <c r="G124" s="17">
        <f>IF('cha raw lpjml output'!F109&lt;0,0,'cha raw lpjml output'!F109)</f>
        <v>1.61557E-3</v>
      </c>
      <c r="H124" s="17">
        <f>IF('cha raw lpjml output'!G109&lt;0,0,'cha raw lpjml output'!G109)</f>
        <v>1.3888399999999999E-3</v>
      </c>
      <c r="I124" s="17">
        <f>IF('cha raw lpjml output'!H109&lt;0,0,'cha raw lpjml output'!H109)</f>
        <v>1.82676E-3</v>
      </c>
      <c r="J124" s="17">
        <f>IF('cha raw lpjml output'!I109&lt;0,0,'cha raw lpjml output'!I109)</f>
        <v>2.3442799999999998E-3</v>
      </c>
      <c r="K124" s="17">
        <f>IF('cha raw lpjml output'!J109&lt;0,0,'cha raw lpjml output'!J109)</f>
        <v>1.6380800000000001E-3</v>
      </c>
      <c r="L124" s="17">
        <f>IF('cha raw lpjml output'!K109&lt;0,0,'cha raw lpjml output'!K109)</f>
        <v>1.58891E-3</v>
      </c>
      <c r="M124" s="17">
        <f>IF('cha raw lpjml output'!L109&lt;0,0,'cha raw lpjml output'!L109)</f>
        <v>1.4608100000000001E-3</v>
      </c>
      <c r="N124" s="17">
        <f>IF('cha raw lpjml output'!M109&lt;0,0,'cha raw lpjml output'!M109)</f>
        <v>1.58734E-3</v>
      </c>
      <c r="O124" s="17">
        <f>IF('cha raw lpjml output'!N109&lt;0,0,'cha raw lpjml output'!N109)</f>
        <v>1.00121E-3</v>
      </c>
      <c r="P124" s="17">
        <f>IF('cha raw lpjml output'!O109&lt;0,0,'cha raw lpjml output'!O109)</f>
        <v>1.00121E-3</v>
      </c>
      <c r="Q124" s="17">
        <f>IF('cha raw lpjml output'!P109&lt;0,0,'cha raw lpjml output'!P109)</f>
        <v>1.57318E-3</v>
      </c>
      <c r="R124" s="17">
        <f>IF('cha raw lpjml output'!Q109&lt;0,0,'cha raw lpjml output'!Q109)</f>
        <v>1.50643E-3</v>
      </c>
      <c r="S124" s="17">
        <f>IF('cha raw lpjml output'!R109&lt;0,0,'cha raw lpjml output'!R109)</f>
        <v>1.31646E-3</v>
      </c>
      <c r="T124" s="17">
        <f>IF('cha raw lpjml output'!S109&lt;0,0,'cha raw lpjml output'!S109)</f>
        <v>1.27465E-3</v>
      </c>
      <c r="U124" s="17">
        <f>IF('cha raw lpjml output'!T109&lt;0,0,'cha raw lpjml output'!T109)</f>
        <v>1.3759899999999999E-3</v>
      </c>
      <c r="V124" s="17">
        <f>IF('cha raw lpjml output'!U109&lt;0,0,'cha raw lpjml output'!U109)</f>
        <v>1.36495E-3</v>
      </c>
      <c r="W124" s="17">
        <f>IF('cha raw lpjml output'!V109&lt;0,0,'cha raw lpjml output'!V109)</f>
        <v>1.6737900000000001E-3</v>
      </c>
      <c r="X124" s="17">
        <f>IF('cha raw lpjml output'!W109&lt;0,0,'cha raw lpjml output'!W109)</f>
        <v>1.1002200000000001E-3</v>
      </c>
      <c r="Y124" s="17">
        <f>IF('cha raw lpjml output'!X109&lt;0,0,'cha raw lpjml output'!X109)</f>
        <v>1.48817E-3</v>
      </c>
      <c r="Z124" s="17">
        <f>IF('cha raw lpjml output'!Y109&lt;0,0,'cha raw lpjml output'!Y109)</f>
        <v>8.9936699999999994E-2</v>
      </c>
      <c r="AA124" s="17">
        <f>IF('cha raw lpjml output'!Z109&lt;0,0,'cha raw lpjml output'!Z109)</f>
        <v>2.0395299999999999E-3</v>
      </c>
      <c r="AB124" s="17">
        <f>IF('cha raw lpjml output'!AA109&lt;0,0,'cha raw lpjml output'!AA109)</f>
        <v>3.6652799999999999E-3</v>
      </c>
      <c r="AC124" s="17">
        <f>IF('cha raw lpjml output'!AB109&lt;0,0,'cha raw lpjml output'!AB109)</f>
        <v>5.5133600000000001E-3</v>
      </c>
      <c r="AD124" s="17">
        <f>IF('cha raw lpjml output'!AC109&lt;0,0,'cha raw lpjml output'!AC109)</f>
        <v>7.1786699999999998E-3</v>
      </c>
      <c r="AE124" s="17">
        <f>IF('cha raw lpjml output'!AD109&lt;0,0,'cha raw lpjml output'!AD109)</f>
        <v>2.87934E-2</v>
      </c>
      <c r="AF124" s="17">
        <f>IF('cha raw lpjml output'!AE109&lt;0,0,'cha raw lpjml output'!AE109)</f>
        <v>6.3157999999999999E-3</v>
      </c>
      <c r="AG124" s="17">
        <f>IF('cha raw lpjml output'!AF109&lt;0,0,'cha raw lpjml output'!AF109)</f>
        <v>1.0505E-2</v>
      </c>
      <c r="AH124" s="17">
        <f>IF('cha raw lpjml output'!AG109&lt;0,0,'cha raw lpjml output'!AG109)</f>
        <v>1.4394799999999999E-2</v>
      </c>
      <c r="AI124" s="17">
        <f>IF('cha raw lpjml output'!AH109&lt;0,0,'cha raw lpjml output'!AH109)</f>
        <v>4.3629599999999998E-2</v>
      </c>
      <c r="AJ124" s="17">
        <f>IF('cha raw lpjml output'!AI109&lt;0,0,'cha raw lpjml output'!AI109)</f>
        <v>3.27251E-2</v>
      </c>
      <c r="AK124" s="17">
        <f>IF('cha raw lpjml output'!AJ109&lt;0,0,'cha raw lpjml output'!AJ109)</f>
        <v>6.7934099999999997E-2</v>
      </c>
      <c r="AL124" s="17">
        <f>IF('cha raw lpjml output'!AK109&lt;0,0,'cha raw lpjml output'!AK109)</f>
        <v>0.13227800000000001</v>
      </c>
      <c r="AM124" s="17">
        <f>IF('cha raw lpjml output'!AL109&lt;0,0,'cha raw lpjml output'!AL109)</f>
        <v>1.4497899999999999E-2</v>
      </c>
      <c r="AN124" s="17">
        <f>IF('cha raw lpjml output'!AM109&lt;0,0,'cha raw lpjml output'!AM109)</f>
        <v>3.483E-2</v>
      </c>
      <c r="AO124" s="17">
        <f>IF('cha raw lpjml output'!AN109&lt;0,0,'cha raw lpjml output'!AN109)</f>
        <v>3.8963999999999999E-2</v>
      </c>
      <c r="AP124" s="17">
        <f>IF('cha raw lpjml output'!AO109&lt;0,0,'cha raw lpjml output'!AO109)</f>
        <v>4.2933699999999998E-2</v>
      </c>
      <c r="AQ124" s="17"/>
    </row>
    <row r="125" spans="2:43" x14ac:dyDescent="0.35">
      <c r="B125" s="17">
        <f>IF('cha raw lpjml output'!A110&lt;0,0,'cha raw lpjml output'!A110)</f>
        <v>1.3715999999999999E-3</v>
      </c>
      <c r="C125" s="17">
        <f>IF('cha raw lpjml output'!B110&lt;0,0,'cha raw lpjml output'!B110)</f>
        <v>1.59242E-3</v>
      </c>
      <c r="D125" s="17">
        <f>IF('cha raw lpjml output'!C110&lt;0,0,'cha raw lpjml output'!C110)</f>
        <v>3.6785499999999999E-2</v>
      </c>
      <c r="E125" s="17">
        <f>IF('cha raw lpjml output'!D110&lt;0,0,'cha raw lpjml output'!D110)</f>
        <v>2.26947E-3</v>
      </c>
      <c r="F125" s="17">
        <f>IF('cha raw lpjml output'!E110&lt;0,0,'cha raw lpjml output'!E110)</f>
        <v>1.73957E-3</v>
      </c>
      <c r="G125" s="17">
        <f>IF('cha raw lpjml output'!F110&lt;0,0,'cha raw lpjml output'!F110)</f>
        <v>1.6207800000000001E-3</v>
      </c>
      <c r="H125" s="17">
        <f>IF('cha raw lpjml output'!G110&lt;0,0,'cha raw lpjml output'!G110)</f>
        <v>1.49271E-3</v>
      </c>
      <c r="I125" s="17">
        <f>IF('cha raw lpjml output'!H110&lt;0,0,'cha raw lpjml output'!H110)</f>
        <v>1.8316300000000001E-3</v>
      </c>
      <c r="J125" s="17">
        <f>IF('cha raw lpjml output'!I110&lt;0,0,'cha raw lpjml output'!I110)</f>
        <v>2.3701199999999999E-3</v>
      </c>
      <c r="K125" s="17">
        <f>IF('cha raw lpjml output'!J110&lt;0,0,'cha raw lpjml output'!J110)</f>
        <v>1.6383400000000001E-3</v>
      </c>
      <c r="L125" s="17">
        <f>IF('cha raw lpjml output'!K110&lt;0,0,'cha raw lpjml output'!K110)</f>
        <v>1.6227800000000001E-3</v>
      </c>
      <c r="M125" s="17">
        <f>IF('cha raw lpjml output'!L110&lt;0,0,'cha raw lpjml output'!L110)</f>
        <v>1.4680400000000001E-3</v>
      </c>
      <c r="N125" s="17">
        <f>IF('cha raw lpjml output'!M110&lt;0,0,'cha raw lpjml output'!M110)</f>
        <v>1.6088599999999999E-3</v>
      </c>
      <c r="O125" s="17">
        <f>IF('cha raw lpjml output'!N110&lt;0,0,'cha raw lpjml output'!N110)</f>
        <v>1.00318E-3</v>
      </c>
      <c r="P125" s="17">
        <f>IF('cha raw lpjml output'!O110&lt;0,0,'cha raw lpjml output'!O110)</f>
        <v>1.00318E-3</v>
      </c>
      <c r="Q125" s="17">
        <f>IF('cha raw lpjml output'!P110&lt;0,0,'cha raw lpjml output'!P110)</f>
        <v>1.58263E-3</v>
      </c>
      <c r="R125" s="17">
        <f>IF('cha raw lpjml output'!Q110&lt;0,0,'cha raw lpjml output'!Q110)</f>
        <v>1.5216299999999999E-3</v>
      </c>
      <c r="S125" s="17">
        <f>IF('cha raw lpjml output'!R110&lt;0,0,'cha raw lpjml output'!R110)</f>
        <v>1.35041E-3</v>
      </c>
      <c r="T125" s="17">
        <f>IF('cha raw lpjml output'!S110&lt;0,0,'cha raw lpjml output'!S110)</f>
        <v>1.28213E-3</v>
      </c>
      <c r="U125" s="17">
        <f>IF('cha raw lpjml output'!T110&lt;0,0,'cha raw lpjml output'!T110)</f>
        <v>1.3763499999999999E-3</v>
      </c>
      <c r="V125" s="17">
        <f>IF('cha raw lpjml output'!U110&lt;0,0,'cha raw lpjml output'!U110)</f>
        <v>1.40592E-3</v>
      </c>
      <c r="W125" s="17">
        <f>IF('cha raw lpjml output'!V110&lt;0,0,'cha raw lpjml output'!V110)</f>
        <v>1.72401E-3</v>
      </c>
      <c r="X125" s="17">
        <f>IF('cha raw lpjml output'!W110&lt;0,0,'cha raw lpjml output'!W110)</f>
        <v>1.1055699999999999E-3</v>
      </c>
      <c r="Y125" s="17">
        <f>IF('cha raw lpjml output'!X110&lt;0,0,'cha raw lpjml output'!X110)</f>
        <v>1.4949799999999999E-3</v>
      </c>
      <c r="Z125" s="17">
        <f>IF('cha raw lpjml output'!Y110&lt;0,0,'cha raw lpjml output'!Y110)</f>
        <v>9.0395199999999995E-2</v>
      </c>
      <c r="AA125" s="17">
        <f>IF('cha raw lpjml output'!Z110&lt;0,0,'cha raw lpjml output'!Z110)</f>
        <v>2.42034E-3</v>
      </c>
      <c r="AB125" s="17">
        <f>IF('cha raw lpjml output'!AA110&lt;0,0,'cha raw lpjml output'!AA110)</f>
        <v>3.7488999999999999E-3</v>
      </c>
      <c r="AC125" s="17">
        <f>IF('cha raw lpjml output'!AB110&lt;0,0,'cha raw lpjml output'!AB110)</f>
        <v>6.0439100000000004E-3</v>
      </c>
      <c r="AD125" s="17">
        <f>IF('cha raw lpjml output'!AC110&lt;0,0,'cha raw lpjml output'!AC110)</f>
        <v>8.9871299999999994E-3</v>
      </c>
      <c r="AE125" s="17">
        <f>IF('cha raw lpjml output'!AD110&lt;0,0,'cha raw lpjml output'!AD110)</f>
        <v>2.92883E-2</v>
      </c>
      <c r="AF125" s="17">
        <f>IF('cha raw lpjml output'!AE110&lt;0,0,'cha raw lpjml output'!AE110)</f>
        <v>6.4107399999999998E-3</v>
      </c>
      <c r="AG125" s="17">
        <f>IF('cha raw lpjml output'!AF110&lt;0,0,'cha raw lpjml output'!AF110)</f>
        <v>1.0857500000000001E-2</v>
      </c>
      <c r="AH125" s="17">
        <f>IF('cha raw lpjml output'!AG110&lt;0,0,'cha raw lpjml output'!AG110)</f>
        <v>1.4781900000000001E-2</v>
      </c>
      <c r="AI125" s="17">
        <f>IF('cha raw lpjml output'!AH110&lt;0,0,'cha raw lpjml output'!AH110)</f>
        <v>4.5673999999999999E-2</v>
      </c>
      <c r="AJ125" s="17">
        <f>IF('cha raw lpjml output'!AI110&lt;0,0,'cha raw lpjml output'!AI110)</f>
        <v>3.28899E-2</v>
      </c>
      <c r="AK125" s="17">
        <f>IF('cha raw lpjml output'!AJ110&lt;0,0,'cha raw lpjml output'!AJ110)</f>
        <v>6.8684400000000007E-2</v>
      </c>
      <c r="AL125" s="17">
        <f>IF('cha raw lpjml output'!AK110&lt;0,0,'cha raw lpjml output'!AK110)</f>
        <v>0.139986</v>
      </c>
      <c r="AM125" s="17">
        <f>IF('cha raw lpjml output'!AL110&lt;0,0,'cha raw lpjml output'!AL110)</f>
        <v>1.48877E-2</v>
      </c>
      <c r="AN125" s="17">
        <f>IF('cha raw lpjml output'!AM110&lt;0,0,'cha raw lpjml output'!AM110)</f>
        <v>3.5619199999999997E-2</v>
      </c>
      <c r="AO125" s="17">
        <f>IF('cha raw lpjml output'!AN110&lt;0,0,'cha raw lpjml output'!AN110)</f>
        <v>4.1683900000000003E-2</v>
      </c>
      <c r="AP125" s="17">
        <f>IF('cha raw lpjml output'!AO110&lt;0,0,'cha raw lpjml output'!AO110)</f>
        <v>4.2934800000000002E-2</v>
      </c>
      <c r="AQ125" s="17"/>
    </row>
    <row r="126" spans="2:43" x14ac:dyDescent="0.35">
      <c r="B126" s="17">
        <f>IF('cha raw lpjml output'!A111&lt;0,0,'cha raw lpjml output'!A111)</f>
        <v>1.3809499999999999E-3</v>
      </c>
      <c r="C126" s="17">
        <f>IF('cha raw lpjml output'!B111&lt;0,0,'cha raw lpjml output'!B111)</f>
        <v>1.6237000000000001E-3</v>
      </c>
      <c r="D126" s="17">
        <f>IF('cha raw lpjml output'!C111&lt;0,0,'cha raw lpjml output'!C111)</f>
        <v>5.9372500000000002E-2</v>
      </c>
      <c r="E126" s="17">
        <f>IF('cha raw lpjml output'!D111&lt;0,0,'cha raw lpjml output'!D111)</f>
        <v>2.44079E-3</v>
      </c>
      <c r="F126" s="17">
        <f>IF('cha raw lpjml output'!E111&lt;0,0,'cha raw lpjml output'!E111)</f>
        <v>1.7680300000000001E-3</v>
      </c>
      <c r="G126" s="17">
        <f>IF('cha raw lpjml output'!F111&lt;0,0,'cha raw lpjml output'!F111)</f>
        <v>1.7372399999999999E-3</v>
      </c>
      <c r="H126" s="17">
        <f>IF('cha raw lpjml output'!G111&lt;0,0,'cha raw lpjml output'!G111)</f>
        <v>1.4976E-3</v>
      </c>
      <c r="I126" s="17">
        <f>IF('cha raw lpjml output'!H111&lt;0,0,'cha raw lpjml output'!H111)</f>
        <v>1.93922E-3</v>
      </c>
      <c r="J126" s="17">
        <f>IF('cha raw lpjml output'!I111&lt;0,0,'cha raw lpjml output'!I111)</f>
        <v>2.4392300000000001E-3</v>
      </c>
      <c r="K126" s="17">
        <f>IF('cha raw lpjml output'!J111&lt;0,0,'cha raw lpjml output'!J111)</f>
        <v>1.6438100000000001E-3</v>
      </c>
      <c r="L126" s="17">
        <f>IF('cha raw lpjml output'!K111&lt;0,0,'cha raw lpjml output'!K111)</f>
        <v>1.69695E-3</v>
      </c>
      <c r="M126" s="17">
        <f>IF('cha raw lpjml output'!L111&lt;0,0,'cha raw lpjml output'!L111)</f>
        <v>1.5265700000000001E-3</v>
      </c>
      <c r="N126" s="17">
        <f>IF('cha raw lpjml output'!M111&lt;0,0,'cha raw lpjml output'!M111)</f>
        <v>1.6097100000000001E-3</v>
      </c>
      <c r="O126" s="17">
        <f>IF('cha raw lpjml output'!N111&lt;0,0,'cha raw lpjml output'!N111)</f>
        <v>1.0170299999999999E-3</v>
      </c>
      <c r="P126" s="17">
        <f>IF('cha raw lpjml output'!O111&lt;0,0,'cha raw lpjml output'!O111)</f>
        <v>1.0170299999999999E-3</v>
      </c>
      <c r="Q126" s="17">
        <f>IF('cha raw lpjml output'!P111&lt;0,0,'cha raw lpjml output'!P111)</f>
        <v>1.5942700000000001E-3</v>
      </c>
      <c r="R126" s="17">
        <f>IF('cha raw lpjml output'!Q111&lt;0,0,'cha raw lpjml output'!Q111)</f>
        <v>1.5513199999999999E-3</v>
      </c>
      <c r="S126" s="17">
        <f>IF('cha raw lpjml output'!R111&lt;0,0,'cha raw lpjml output'!R111)</f>
        <v>1.35177E-3</v>
      </c>
      <c r="T126" s="17">
        <f>IF('cha raw lpjml output'!S111&lt;0,0,'cha raw lpjml output'!S111)</f>
        <v>1.28706E-3</v>
      </c>
      <c r="U126" s="17">
        <f>IF('cha raw lpjml output'!T111&lt;0,0,'cha raw lpjml output'!T111)</f>
        <v>1.3846799999999999E-3</v>
      </c>
      <c r="V126" s="17">
        <f>IF('cha raw lpjml output'!U111&lt;0,0,'cha raw lpjml output'!U111)</f>
        <v>1.4392400000000001E-3</v>
      </c>
      <c r="W126" s="17">
        <f>IF('cha raw lpjml output'!V111&lt;0,0,'cha raw lpjml output'!V111)</f>
        <v>1.74573E-3</v>
      </c>
      <c r="X126" s="17">
        <f>IF('cha raw lpjml output'!W111&lt;0,0,'cha raw lpjml output'!W111)</f>
        <v>1.1063799999999999E-3</v>
      </c>
      <c r="Y126" s="17">
        <f>IF('cha raw lpjml output'!X111&lt;0,0,'cha raw lpjml output'!X111)</f>
        <v>1.50085E-3</v>
      </c>
      <c r="Z126" s="17">
        <f>IF('cha raw lpjml output'!Y111&lt;0,0,'cha raw lpjml output'!Y111)</f>
        <v>9.2024499999999995E-2</v>
      </c>
      <c r="AA126" s="17">
        <f>IF('cha raw lpjml output'!Z111&lt;0,0,'cha raw lpjml output'!Z111)</f>
        <v>2.51512E-3</v>
      </c>
      <c r="AB126" s="17">
        <f>IF('cha raw lpjml output'!AA111&lt;0,0,'cha raw lpjml output'!AA111)</f>
        <v>3.8998000000000001E-3</v>
      </c>
      <c r="AC126" s="17">
        <f>IF('cha raw lpjml output'!AB111&lt;0,0,'cha raw lpjml output'!AB111)</f>
        <v>6.7610500000000002E-3</v>
      </c>
      <c r="AD126" s="17">
        <f>IF('cha raw lpjml output'!AC111&lt;0,0,'cha raw lpjml output'!AC111)</f>
        <v>9.5674999999999996E-3</v>
      </c>
      <c r="AE126" s="17">
        <f>IF('cha raw lpjml output'!AD111&lt;0,0,'cha raw lpjml output'!AD111)</f>
        <v>3.0858900000000002E-2</v>
      </c>
      <c r="AF126" s="17">
        <f>IF('cha raw lpjml output'!AE111&lt;0,0,'cha raw lpjml output'!AE111)</f>
        <v>6.5806600000000003E-3</v>
      </c>
      <c r="AG126" s="17">
        <f>IF('cha raw lpjml output'!AF111&lt;0,0,'cha raw lpjml output'!AF111)</f>
        <v>1.0988599999999999E-2</v>
      </c>
      <c r="AH126" s="17">
        <f>IF('cha raw lpjml output'!AG111&lt;0,0,'cha raw lpjml output'!AG111)</f>
        <v>1.50253E-2</v>
      </c>
      <c r="AI126" s="17">
        <f>IF('cha raw lpjml output'!AH111&lt;0,0,'cha raw lpjml output'!AH111)</f>
        <v>5.5397299999999997E-2</v>
      </c>
      <c r="AJ126" s="17">
        <f>IF('cha raw lpjml output'!AI111&lt;0,0,'cha raw lpjml output'!AI111)</f>
        <v>3.2977300000000001E-2</v>
      </c>
      <c r="AK126" s="17">
        <f>IF('cha raw lpjml output'!AJ111&lt;0,0,'cha raw lpjml output'!AJ111)</f>
        <v>8.3703700000000006E-2</v>
      </c>
      <c r="AL126" s="17">
        <f>IF('cha raw lpjml output'!AK111&lt;0,0,'cha raw lpjml output'!AK111)</f>
        <v>0.14871899999999999</v>
      </c>
      <c r="AM126" s="17">
        <f>IF('cha raw lpjml output'!AL111&lt;0,0,'cha raw lpjml output'!AL111)</f>
        <v>1.81505E-2</v>
      </c>
      <c r="AN126" s="17">
        <f>IF('cha raw lpjml output'!AM111&lt;0,0,'cha raw lpjml output'!AM111)</f>
        <v>3.6619199999999998E-2</v>
      </c>
      <c r="AO126" s="17">
        <f>IF('cha raw lpjml output'!AN111&lt;0,0,'cha raw lpjml output'!AN111)</f>
        <v>4.1878800000000001E-2</v>
      </c>
      <c r="AP126" s="17">
        <f>IF('cha raw lpjml output'!AO111&lt;0,0,'cha raw lpjml output'!AO111)</f>
        <v>4.53748E-2</v>
      </c>
      <c r="AQ126" s="17"/>
    </row>
    <row r="127" spans="2:43" x14ac:dyDescent="0.35">
      <c r="B127" s="17">
        <f>IF('cha raw lpjml output'!A112&lt;0,0,'cha raw lpjml output'!A112)</f>
        <v>1.41726E-3</v>
      </c>
      <c r="C127" s="17">
        <f>IF('cha raw lpjml output'!B112&lt;0,0,'cha raw lpjml output'!B112)</f>
        <v>1.9151699999999999E-3</v>
      </c>
      <c r="D127" s="17">
        <f>IF('cha raw lpjml output'!C112&lt;0,0,'cha raw lpjml output'!C112)</f>
        <v>6.4743200000000001E-2</v>
      </c>
      <c r="E127" s="17">
        <f>IF('cha raw lpjml output'!D112&lt;0,0,'cha raw lpjml output'!D112)</f>
        <v>3.0842399999999998E-3</v>
      </c>
      <c r="F127" s="17">
        <f>IF('cha raw lpjml output'!E112&lt;0,0,'cha raw lpjml output'!E112)</f>
        <v>1.7700599999999999E-3</v>
      </c>
      <c r="G127" s="17">
        <f>IF('cha raw lpjml output'!F112&lt;0,0,'cha raw lpjml output'!F112)</f>
        <v>1.9609900000000001E-3</v>
      </c>
      <c r="H127" s="17">
        <f>IF('cha raw lpjml output'!G112&lt;0,0,'cha raw lpjml output'!G112)</f>
        <v>1.66489E-3</v>
      </c>
      <c r="I127" s="17">
        <f>IF('cha raw lpjml output'!H112&lt;0,0,'cha raw lpjml output'!H112)</f>
        <v>2.0320400000000001E-3</v>
      </c>
      <c r="J127" s="17">
        <f>IF('cha raw lpjml output'!I112&lt;0,0,'cha raw lpjml output'!I112)</f>
        <v>2.4720499999999999E-3</v>
      </c>
      <c r="K127" s="17">
        <f>IF('cha raw lpjml output'!J112&lt;0,0,'cha raw lpjml output'!J112)</f>
        <v>1.89459E-3</v>
      </c>
      <c r="L127" s="17">
        <f>IF('cha raw lpjml output'!K112&lt;0,0,'cha raw lpjml output'!K112)</f>
        <v>1.7016100000000001E-3</v>
      </c>
      <c r="M127" s="17">
        <f>IF('cha raw lpjml output'!L112&lt;0,0,'cha raw lpjml output'!L112)</f>
        <v>1.57489E-3</v>
      </c>
      <c r="N127" s="17">
        <f>IF('cha raw lpjml output'!M112&lt;0,0,'cha raw lpjml output'!M112)</f>
        <v>1.6586299999999999E-3</v>
      </c>
      <c r="O127" s="17">
        <f>IF('cha raw lpjml output'!N112&lt;0,0,'cha raw lpjml output'!N112)</f>
        <v>1.0609599999999999E-3</v>
      </c>
      <c r="P127" s="17">
        <f>IF('cha raw lpjml output'!O112&lt;0,0,'cha raw lpjml output'!O112)</f>
        <v>1.0609599999999999E-3</v>
      </c>
      <c r="Q127" s="17">
        <f>IF('cha raw lpjml output'!P112&lt;0,0,'cha raw lpjml output'!P112)</f>
        <v>1.6245299999999999E-3</v>
      </c>
      <c r="R127" s="17">
        <f>IF('cha raw lpjml output'!Q112&lt;0,0,'cha raw lpjml output'!Q112)</f>
        <v>1.5525199999999999E-3</v>
      </c>
      <c r="S127" s="17">
        <f>IF('cha raw lpjml output'!R112&lt;0,0,'cha raw lpjml output'!R112)</f>
        <v>1.3525500000000001E-3</v>
      </c>
      <c r="T127" s="17">
        <f>IF('cha raw lpjml output'!S112&lt;0,0,'cha raw lpjml output'!S112)</f>
        <v>1.35363E-3</v>
      </c>
      <c r="U127" s="17">
        <f>IF('cha raw lpjml output'!T112&lt;0,0,'cha raw lpjml output'!T112)</f>
        <v>1.39777E-3</v>
      </c>
      <c r="V127" s="17">
        <f>IF('cha raw lpjml output'!U112&lt;0,0,'cha raw lpjml output'!U112)</f>
        <v>1.44926E-3</v>
      </c>
      <c r="W127" s="17">
        <f>IF('cha raw lpjml output'!V112&lt;0,0,'cha raw lpjml output'!V112)</f>
        <v>1.74814E-3</v>
      </c>
      <c r="X127" s="17">
        <f>IF('cha raw lpjml output'!W112&lt;0,0,'cha raw lpjml output'!W112)</f>
        <v>1.1645E-3</v>
      </c>
      <c r="Y127" s="17">
        <f>IF('cha raw lpjml output'!X112&lt;0,0,'cha raw lpjml output'!X112)</f>
        <v>1.5397500000000001E-3</v>
      </c>
      <c r="Z127" s="17">
        <f>IF('cha raw lpjml output'!Y112&lt;0,0,'cha raw lpjml output'!Y112)</f>
        <v>9.9266999999999994E-2</v>
      </c>
      <c r="AA127" s="17">
        <f>IF('cha raw lpjml output'!Z112&lt;0,0,'cha raw lpjml output'!Z112)</f>
        <v>2.6256700000000001E-3</v>
      </c>
      <c r="AB127" s="17">
        <f>IF('cha raw lpjml output'!AA112&lt;0,0,'cha raw lpjml output'!AA112)</f>
        <v>3.9358500000000003E-3</v>
      </c>
      <c r="AC127" s="17">
        <f>IF('cha raw lpjml output'!AB112&lt;0,0,'cha raw lpjml output'!AB112)</f>
        <v>7.1353500000000004E-3</v>
      </c>
      <c r="AD127" s="17">
        <f>IF('cha raw lpjml output'!AC112&lt;0,0,'cha raw lpjml output'!AC112)</f>
        <v>1.09654E-2</v>
      </c>
      <c r="AE127" s="17">
        <f>IF('cha raw lpjml output'!AD112&lt;0,0,'cha raw lpjml output'!AD112)</f>
        <v>3.1605899999999999E-2</v>
      </c>
      <c r="AF127" s="17">
        <f>IF('cha raw lpjml output'!AE112&lt;0,0,'cha raw lpjml output'!AE112)</f>
        <v>6.6955199999999999E-3</v>
      </c>
      <c r="AG127" s="17">
        <f>IF('cha raw lpjml output'!AF112&lt;0,0,'cha raw lpjml output'!AF112)</f>
        <v>1.2685500000000001E-2</v>
      </c>
      <c r="AH127" s="17">
        <f>IF('cha raw lpjml output'!AG112&lt;0,0,'cha raw lpjml output'!AG112)</f>
        <v>1.51422E-2</v>
      </c>
      <c r="AI127" s="17">
        <f>IF('cha raw lpjml output'!AH112&lt;0,0,'cha raw lpjml output'!AH112)</f>
        <v>5.7147400000000001E-2</v>
      </c>
      <c r="AJ127" s="17">
        <f>IF('cha raw lpjml output'!AI112&lt;0,0,'cha raw lpjml output'!AI112)</f>
        <v>3.3615300000000001E-2</v>
      </c>
      <c r="AK127" s="17">
        <f>IF('cha raw lpjml output'!AJ112&lt;0,0,'cha raw lpjml output'!AJ112)</f>
        <v>9.3190700000000001E-2</v>
      </c>
      <c r="AL127" s="17">
        <f>IF('cha raw lpjml output'!AK112&lt;0,0,'cha raw lpjml output'!AK112)</f>
        <v>0.15004799999999999</v>
      </c>
      <c r="AM127" s="17">
        <f>IF('cha raw lpjml output'!AL112&lt;0,0,'cha raw lpjml output'!AL112)</f>
        <v>2.9782099999999999E-2</v>
      </c>
      <c r="AN127" s="17">
        <f>IF('cha raw lpjml output'!AM112&lt;0,0,'cha raw lpjml output'!AM112)</f>
        <v>3.93021E-2</v>
      </c>
      <c r="AO127" s="17">
        <f>IF('cha raw lpjml output'!AN112&lt;0,0,'cha raw lpjml output'!AN112)</f>
        <v>4.1979700000000002E-2</v>
      </c>
      <c r="AP127" s="17">
        <f>IF('cha raw lpjml output'!AO112&lt;0,0,'cha raw lpjml output'!AO112)</f>
        <v>4.55413E-2</v>
      </c>
      <c r="AQ127" s="17"/>
    </row>
    <row r="128" spans="2:43" x14ac:dyDescent="0.35">
      <c r="B128" s="17">
        <f>IF('cha raw lpjml output'!A113&lt;0,0,'cha raw lpjml output'!A113)</f>
        <v>1.4557299999999999E-3</v>
      </c>
      <c r="C128" s="17">
        <f>IF('cha raw lpjml output'!B113&lt;0,0,'cha raw lpjml output'!B113)</f>
        <v>1.9505200000000001E-3</v>
      </c>
      <c r="D128" s="17">
        <f>IF('cha raw lpjml output'!C113&lt;0,0,'cha raw lpjml output'!C113)</f>
        <v>6.5844899999999998E-2</v>
      </c>
      <c r="E128" s="17">
        <f>IF('cha raw lpjml output'!D113&lt;0,0,'cha raw lpjml output'!D113)</f>
        <v>3.45043E-3</v>
      </c>
      <c r="F128" s="17">
        <f>IF('cha raw lpjml output'!E113&lt;0,0,'cha raw lpjml output'!E113)</f>
        <v>1.82866E-3</v>
      </c>
      <c r="G128" s="17">
        <f>IF('cha raw lpjml output'!F113&lt;0,0,'cha raw lpjml output'!F113)</f>
        <v>1.9650399999999999E-3</v>
      </c>
      <c r="H128" s="17">
        <f>IF('cha raw lpjml output'!G113&lt;0,0,'cha raw lpjml output'!G113)</f>
        <v>1.6681199999999999E-3</v>
      </c>
      <c r="I128" s="17">
        <f>IF('cha raw lpjml output'!H113&lt;0,0,'cha raw lpjml output'!H113)</f>
        <v>2.0570300000000001E-3</v>
      </c>
      <c r="J128" s="17">
        <f>IF('cha raw lpjml output'!I113&lt;0,0,'cha raw lpjml output'!I113)</f>
        <v>2.5240699999999998E-3</v>
      </c>
      <c r="K128" s="17">
        <f>IF('cha raw lpjml output'!J113&lt;0,0,'cha raw lpjml output'!J113)</f>
        <v>1.9692500000000001E-3</v>
      </c>
      <c r="L128" s="17">
        <f>IF('cha raw lpjml output'!K113&lt;0,0,'cha raw lpjml output'!K113)</f>
        <v>1.7790499999999999E-3</v>
      </c>
      <c r="M128" s="17">
        <f>IF('cha raw lpjml output'!L113&lt;0,0,'cha raw lpjml output'!L113)</f>
        <v>1.8272099999999999E-3</v>
      </c>
      <c r="N128" s="17">
        <f>IF('cha raw lpjml output'!M113&lt;0,0,'cha raw lpjml output'!M113)</f>
        <v>1.6604499999999999E-3</v>
      </c>
      <c r="O128" s="17">
        <f>IF('cha raw lpjml output'!N113&lt;0,0,'cha raw lpjml output'!N113)</f>
        <v>1.1333300000000001E-3</v>
      </c>
      <c r="P128" s="17">
        <f>IF('cha raw lpjml output'!O113&lt;0,0,'cha raw lpjml output'!O113)</f>
        <v>1.1333300000000001E-3</v>
      </c>
      <c r="Q128" s="17">
        <f>IF('cha raw lpjml output'!P113&lt;0,0,'cha raw lpjml output'!P113)</f>
        <v>1.6255600000000001E-3</v>
      </c>
      <c r="R128" s="17">
        <f>IF('cha raw lpjml output'!Q113&lt;0,0,'cha raw lpjml output'!Q113)</f>
        <v>1.6148200000000001E-3</v>
      </c>
      <c r="S128" s="17">
        <f>IF('cha raw lpjml output'!R113&lt;0,0,'cha raw lpjml output'!R113)</f>
        <v>1.43155E-3</v>
      </c>
      <c r="T128" s="17">
        <f>IF('cha raw lpjml output'!S113&lt;0,0,'cha raw lpjml output'!S113)</f>
        <v>1.39916E-3</v>
      </c>
      <c r="U128" s="17">
        <f>IF('cha raw lpjml output'!T113&lt;0,0,'cha raw lpjml output'!T113)</f>
        <v>1.3996600000000001E-3</v>
      </c>
      <c r="V128" s="17">
        <f>IF('cha raw lpjml output'!U113&lt;0,0,'cha raw lpjml output'!U113)</f>
        <v>1.4536600000000001E-3</v>
      </c>
      <c r="W128" s="17">
        <f>IF('cha raw lpjml output'!V113&lt;0,0,'cha raw lpjml output'!V113)</f>
        <v>1.77823E-3</v>
      </c>
      <c r="X128" s="17">
        <f>IF('cha raw lpjml output'!W113&lt;0,0,'cha raw lpjml output'!W113)</f>
        <v>1.2226699999999999E-3</v>
      </c>
      <c r="Y128" s="17">
        <f>IF('cha raw lpjml output'!X113&lt;0,0,'cha raw lpjml output'!X113)</f>
        <v>1.54597E-3</v>
      </c>
      <c r="Z128" s="17">
        <f>IF('cha raw lpjml output'!Y113&lt;0,0,'cha raw lpjml output'!Y113)</f>
        <v>0.105604</v>
      </c>
      <c r="AA128" s="17">
        <f>IF('cha raw lpjml output'!Z113&lt;0,0,'cha raw lpjml output'!Z113)</f>
        <v>2.7620100000000001E-3</v>
      </c>
      <c r="AB128" s="17">
        <f>IF('cha raw lpjml output'!AA113&lt;0,0,'cha raw lpjml output'!AA113)</f>
        <v>4.2132200000000002E-3</v>
      </c>
      <c r="AC128" s="17">
        <f>IF('cha raw lpjml output'!AB113&lt;0,0,'cha raw lpjml output'!AB113)</f>
        <v>7.7963199999999998E-3</v>
      </c>
      <c r="AD128" s="17">
        <f>IF('cha raw lpjml output'!AC113&lt;0,0,'cha raw lpjml output'!AC113)</f>
        <v>1.1473000000000001E-2</v>
      </c>
      <c r="AE128" s="17">
        <f>IF('cha raw lpjml output'!AD113&lt;0,0,'cha raw lpjml output'!AD113)</f>
        <v>3.2419900000000001E-2</v>
      </c>
      <c r="AF128" s="17">
        <f>IF('cha raw lpjml output'!AE113&lt;0,0,'cha raw lpjml output'!AE113)</f>
        <v>6.7012399999999998E-3</v>
      </c>
      <c r="AG128" s="17">
        <f>IF('cha raw lpjml output'!AF113&lt;0,0,'cha raw lpjml output'!AF113)</f>
        <v>1.35602E-2</v>
      </c>
      <c r="AH128" s="17">
        <f>IF('cha raw lpjml output'!AG113&lt;0,0,'cha raw lpjml output'!AG113)</f>
        <v>1.53052E-2</v>
      </c>
      <c r="AI128" s="17">
        <f>IF('cha raw lpjml output'!AH113&lt;0,0,'cha raw lpjml output'!AH113)</f>
        <v>5.98775E-2</v>
      </c>
      <c r="AJ128" s="17">
        <f>IF('cha raw lpjml output'!AI113&lt;0,0,'cha raw lpjml output'!AI113)</f>
        <v>3.4000200000000001E-2</v>
      </c>
      <c r="AK128" s="17">
        <f>IF('cha raw lpjml output'!AJ113&lt;0,0,'cha raw lpjml output'!AJ113)</f>
        <v>9.5343200000000003E-2</v>
      </c>
      <c r="AL128" s="17">
        <f>IF('cha raw lpjml output'!AK113&lt;0,0,'cha raw lpjml output'!AK113)</f>
        <v>0.15246199999999999</v>
      </c>
      <c r="AM128" s="17">
        <f>IF('cha raw lpjml output'!AL113&lt;0,0,'cha raw lpjml output'!AL113)</f>
        <v>3.0146800000000001E-2</v>
      </c>
      <c r="AN128" s="17">
        <f>IF('cha raw lpjml output'!AM113&lt;0,0,'cha raw lpjml output'!AM113)</f>
        <v>4.5655800000000003E-2</v>
      </c>
      <c r="AO128" s="17">
        <f>IF('cha raw lpjml output'!AN113&lt;0,0,'cha raw lpjml output'!AN113)</f>
        <v>4.2471700000000001E-2</v>
      </c>
      <c r="AP128" s="17">
        <f>IF('cha raw lpjml output'!AO113&lt;0,0,'cha raw lpjml output'!AO113)</f>
        <v>4.9767400000000003E-2</v>
      </c>
      <c r="AQ128" s="17"/>
    </row>
    <row r="129" spans="2:43" x14ac:dyDescent="0.35">
      <c r="B129" s="17">
        <f>IF('cha raw lpjml output'!A114&lt;0,0,'cha raw lpjml output'!A114)</f>
        <v>1.4988499999999999E-3</v>
      </c>
      <c r="C129" s="17">
        <f>IF('cha raw lpjml output'!B114&lt;0,0,'cha raw lpjml output'!B114)</f>
        <v>2.0188200000000002E-3</v>
      </c>
      <c r="D129" s="17">
        <f>IF('cha raw lpjml output'!C114&lt;0,0,'cha raw lpjml output'!C114)</f>
        <v>6.7878499999999994E-2</v>
      </c>
      <c r="E129" s="17">
        <f>IF('cha raw lpjml output'!D114&lt;0,0,'cha raw lpjml output'!D114)</f>
        <v>3.45137E-3</v>
      </c>
      <c r="F129" s="17">
        <f>IF('cha raw lpjml output'!E114&lt;0,0,'cha raw lpjml output'!E114)</f>
        <v>1.9400800000000001E-3</v>
      </c>
      <c r="G129" s="17">
        <f>IF('cha raw lpjml output'!F114&lt;0,0,'cha raw lpjml output'!F114)</f>
        <v>2.0130600000000001E-3</v>
      </c>
      <c r="H129" s="17">
        <f>IF('cha raw lpjml output'!G114&lt;0,0,'cha raw lpjml output'!G114)</f>
        <v>1.7647100000000001E-3</v>
      </c>
      <c r="I129" s="17">
        <f>IF('cha raw lpjml output'!H114&lt;0,0,'cha raw lpjml output'!H114)</f>
        <v>2.1390799999999998E-3</v>
      </c>
      <c r="J129" s="17">
        <f>IF('cha raw lpjml output'!I114&lt;0,0,'cha raw lpjml output'!I114)</f>
        <v>2.6033800000000002E-3</v>
      </c>
      <c r="K129" s="17">
        <f>IF('cha raw lpjml output'!J114&lt;0,0,'cha raw lpjml output'!J114)</f>
        <v>2.01658E-3</v>
      </c>
      <c r="L129" s="17">
        <f>IF('cha raw lpjml output'!K114&lt;0,0,'cha raw lpjml output'!K114)</f>
        <v>1.85308E-3</v>
      </c>
      <c r="M129" s="17">
        <f>IF('cha raw lpjml output'!L114&lt;0,0,'cha raw lpjml output'!L114)</f>
        <v>1.8377700000000001E-3</v>
      </c>
      <c r="N129" s="17">
        <f>IF('cha raw lpjml output'!M114&lt;0,0,'cha raw lpjml output'!M114)</f>
        <v>1.69282E-3</v>
      </c>
      <c r="O129" s="17">
        <f>IF('cha raw lpjml output'!N114&lt;0,0,'cha raw lpjml output'!N114)</f>
        <v>1.1980000000000001E-3</v>
      </c>
      <c r="P129" s="17">
        <f>IF('cha raw lpjml output'!O114&lt;0,0,'cha raw lpjml output'!O114)</f>
        <v>1.1980000000000001E-3</v>
      </c>
      <c r="Q129" s="17">
        <f>IF('cha raw lpjml output'!P114&lt;0,0,'cha raw lpjml output'!P114)</f>
        <v>1.63755E-3</v>
      </c>
      <c r="R129" s="17">
        <f>IF('cha raw lpjml output'!Q114&lt;0,0,'cha raw lpjml output'!Q114)</f>
        <v>1.6313499999999999E-3</v>
      </c>
      <c r="S129" s="17">
        <f>IF('cha raw lpjml output'!R114&lt;0,0,'cha raw lpjml output'!R114)</f>
        <v>1.506E-3</v>
      </c>
      <c r="T129" s="17">
        <f>IF('cha raw lpjml output'!S114&lt;0,0,'cha raw lpjml output'!S114)</f>
        <v>1.44764E-3</v>
      </c>
      <c r="U129" s="17">
        <f>IF('cha raw lpjml output'!T114&lt;0,0,'cha raw lpjml output'!T114)</f>
        <v>1.4573100000000001E-3</v>
      </c>
      <c r="V129" s="17">
        <f>IF('cha raw lpjml output'!U114&lt;0,0,'cha raw lpjml output'!U114)</f>
        <v>1.4586E-3</v>
      </c>
      <c r="W129" s="17">
        <f>IF('cha raw lpjml output'!V114&lt;0,0,'cha raw lpjml output'!V114)</f>
        <v>1.7837899999999999E-3</v>
      </c>
      <c r="X129" s="17">
        <f>IF('cha raw lpjml output'!W114&lt;0,0,'cha raw lpjml output'!W114)</f>
        <v>1.2282700000000001E-3</v>
      </c>
      <c r="Y129" s="17">
        <f>IF('cha raw lpjml output'!X114&lt;0,0,'cha raw lpjml output'!X114)</f>
        <v>1.5687100000000001E-3</v>
      </c>
      <c r="Z129" s="17">
        <f>IF('cha raw lpjml output'!Y114&lt;0,0,'cha raw lpjml output'!Y114)</f>
        <v>0.105863</v>
      </c>
      <c r="AA129" s="17">
        <f>IF('cha raw lpjml output'!Z114&lt;0,0,'cha raw lpjml output'!Z114)</f>
        <v>2.9938400000000002E-3</v>
      </c>
      <c r="AB129" s="17">
        <f>IF('cha raw lpjml output'!AA114&lt;0,0,'cha raw lpjml output'!AA114)</f>
        <v>4.3513400000000004E-3</v>
      </c>
      <c r="AC129" s="17">
        <f>IF('cha raw lpjml output'!AB114&lt;0,0,'cha raw lpjml output'!AB114)</f>
        <v>8.0955899999999997E-3</v>
      </c>
      <c r="AD129" s="17">
        <f>IF('cha raw lpjml output'!AC114&lt;0,0,'cha raw lpjml output'!AC114)</f>
        <v>1.33674E-2</v>
      </c>
      <c r="AE129" s="17">
        <f>IF('cha raw lpjml output'!AD114&lt;0,0,'cha raw lpjml output'!AD114)</f>
        <v>3.3157499999999999E-2</v>
      </c>
      <c r="AF129" s="17">
        <f>IF('cha raw lpjml output'!AE114&lt;0,0,'cha raw lpjml output'!AE114)</f>
        <v>6.8311800000000001E-3</v>
      </c>
      <c r="AG129" s="17">
        <f>IF('cha raw lpjml output'!AF114&lt;0,0,'cha raw lpjml output'!AF114)</f>
        <v>1.43739E-2</v>
      </c>
      <c r="AH129" s="17">
        <f>IF('cha raw lpjml output'!AG114&lt;0,0,'cha raw lpjml output'!AG114)</f>
        <v>1.5314299999999999E-2</v>
      </c>
      <c r="AI129" s="17">
        <f>IF('cha raw lpjml output'!AH114&lt;0,0,'cha raw lpjml output'!AH114)</f>
        <v>6.0763600000000001E-2</v>
      </c>
      <c r="AJ129" s="17">
        <f>IF('cha raw lpjml output'!AI114&lt;0,0,'cha raw lpjml output'!AI114)</f>
        <v>3.5414000000000001E-2</v>
      </c>
      <c r="AK129" s="17">
        <f>IF('cha raw lpjml output'!AJ114&lt;0,0,'cha raw lpjml output'!AJ114)</f>
        <v>9.7643900000000006E-2</v>
      </c>
      <c r="AL129" s="17">
        <f>IF('cha raw lpjml output'!AK114&lt;0,0,'cha raw lpjml output'!AK114)</f>
        <v>0.17447699999999999</v>
      </c>
      <c r="AM129" s="17">
        <f>IF('cha raw lpjml output'!AL114&lt;0,0,'cha raw lpjml output'!AL114)</f>
        <v>3.039E-2</v>
      </c>
      <c r="AN129" s="17">
        <f>IF('cha raw lpjml output'!AM114&lt;0,0,'cha raw lpjml output'!AM114)</f>
        <v>4.59291E-2</v>
      </c>
      <c r="AO129" s="17">
        <f>IF('cha raw lpjml output'!AN114&lt;0,0,'cha raw lpjml output'!AN114)</f>
        <v>4.4783900000000001E-2</v>
      </c>
      <c r="AP129" s="17">
        <f>IF('cha raw lpjml output'!AO114&lt;0,0,'cha raw lpjml output'!AO114)</f>
        <v>6.2254799999999999E-2</v>
      </c>
      <c r="AQ129" s="17"/>
    </row>
    <row r="130" spans="2:43" x14ac:dyDescent="0.35">
      <c r="B130" s="17">
        <f>IF('cha raw lpjml output'!A115&lt;0,0,'cha raw lpjml output'!A115)</f>
        <v>1.6377399999999999E-3</v>
      </c>
      <c r="C130" s="17">
        <f>IF('cha raw lpjml output'!B115&lt;0,0,'cha raw lpjml output'!B115)</f>
        <v>2.4533699999999999E-3</v>
      </c>
      <c r="D130" s="17">
        <f>IF('cha raw lpjml output'!C115&lt;0,0,'cha raw lpjml output'!C115)</f>
        <v>6.8747600000000006E-2</v>
      </c>
      <c r="E130" s="17">
        <f>IF('cha raw lpjml output'!D115&lt;0,0,'cha raw lpjml output'!D115)</f>
        <v>4.2572E-3</v>
      </c>
      <c r="F130" s="17">
        <f>IF('cha raw lpjml output'!E115&lt;0,0,'cha raw lpjml output'!E115)</f>
        <v>2.2093099999999999E-3</v>
      </c>
      <c r="G130" s="17">
        <f>IF('cha raw lpjml output'!F115&lt;0,0,'cha raw lpjml output'!F115)</f>
        <v>2.0172300000000001E-3</v>
      </c>
      <c r="H130" s="17">
        <f>IF('cha raw lpjml output'!G115&lt;0,0,'cha raw lpjml output'!G115)</f>
        <v>1.81891E-3</v>
      </c>
      <c r="I130" s="17">
        <f>IF('cha raw lpjml output'!H115&lt;0,0,'cha raw lpjml output'!H115)</f>
        <v>2.18439E-3</v>
      </c>
      <c r="J130" s="17">
        <f>IF('cha raw lpjml output'!I115&lt;0,0,'cha raw lpjml output'!I115)</f>
        <v>2.64591E-3</v>
      </c>
      <c r="K130" s="17">
        <f>IF('cha raw lpjml output'!J115&lt;0,0,'cha raw lpjml output'!J115)</f>
        <v>2.0171999999999998E-3</v>
      </c>
      <c r="L130" s="17">
        <f>IF('cha raw lpjml output'!K115&lt;0,0,'cha raw lpjml output'!K115)</f>
        <v>1.9047000000000001E-3</v>
      </c>
      <c r="M130" s="17">
        <f>IF('cha raw lpjml output'!L115&lt;0,0,'cha raw lpjml output'!L115)</f>
        <v>2.0949499999999999E-3</v>
      </c>
      <c r="N130" s="17">
        <f>IF('cha raw lpjml output'!M115&lt;0,0,'cha raw lpjml output'!M115)</f>
        <v>1.83752E-3</v>
      </c>
      <c r="O130" s="17">
        <f>IF('cha raw lpjml output'!N115&lt;0,0,'cha raw lpjml output'!N115)</f>
        <v>1.31555E-3</v>
      </c>
      <c r="P130" s="17">
        <f>IF('cha raw lpjml output'!O115&lt;0,0,'cha raw lpjml output'!O115)</f>
        <v>1.31555E-3</v>
      </c>
      <c r="Q130" s="17">
        <f>IF('cha raw lpjml output'!P115&lt;0,0,'cha raw lpjml output'!P115)</f>
        <v>1.6720800000000001E-3</v>
      </c>
      <c r="R130" s="17">
        <f>IF('cha raw lpjml output'!Q115&lt;0,0,'cha raw lpjml output'!Q115)</f>
        <v>1.8174E-3</v>
      </c>
      <c r="S130" s="17">
        <f>IF('cha raw lpjml output'!R115&lt;0,0,'cha raw lpjml output'!R115)</f>
        <v>1.58081E-3</v>
      </c>
      <c r="T130" s="17">
        <f>IF('cha raw lpjml output'!S115&lt;0,0,'cha raw lpjml output'!S115)</f>
        <v>1.55587E-3</v>
      </c>
      <c r="U130" s="17">
        <f>IF('cha raw lpjml output'!T115&lt;0,0,'cha raw lpjml output'!T115)</f>
        <v>1.47974E-3</v>
      </c>
      <c r="V130" s="17">
        <f>IF('cha raw lpjml output'!U115&lt;0,0,'cha raw lpjml output'!U115)</f>
        <v>1.4727200000000001E-3</v>
      </c>
      <c r="W130" s="17">
        <f>IF('cha raw lpjml output'!V115&lt;0,0,'cha raw lpjml output'!V115)</f>
        <v>1.83684E-3</v>
      </c>
      <c r="X130" s="17">
        <f>IF('cha raw lpjml output'!W115&lt;0,0,'cha raw lpjml output'!W115)</f>
        <v>1.2363999999999999E-3</v>
      </c>
      <c r="Y130" s="17">
        <f>IF('cha raw lpjml output'!X115&lt;0,0,'cha raw lpjml output'!X115)</f>
        <v>1.58366E-3</v>
      </c>
      <c r="Z130" s="17">
        <f>IF('cha raw lpjml output'!Y115&lt;0,0,'cha raw lpjml output'!Y115)</f>
        <v>0.109554</v>
      </c>
      <c r="AA130" s="17">
        <f>IF('cha raw lpjml output'!Z115&lt;0,0,'cha raw lpjml output'!Z115)</f>
        <v>3.0817499999999999E-3</v>
      </c>
      <c r="AB130" s="17">
        <f>IF('cha raw lpjml output'!AA115&lt;0,0,'cha raw lpjml output'!AA115)</f>
        <v>4.59093E-3</v>
      </c>
      <c r="AC130" s="17">
        <f>IF('cha raw lpjml output'!AB115&lt;0,0,'cha raw lpjml output'!AB115)</f>
        <v>9.8398900000000004E-3</v>
      </c>
      <c r="AD130" s="17">
        <f>IF('cha raw lpjml output'!AC115&lt;0,0,'cha raw lpjml output'!AC115)</f>
        <v>1.3800400000000001E-2</v>
      </c>
      <c r="AE130" s="17">
        <f>IF('cha raw lpjml output'!AD115&lt;0,0,'cha raw lpjml output'!AD115)</f>
        <v>3.3358800000000001E-2</v>
      </c>
      <c r="AF130" s="17">
        <f>IF('cha raw lpjml output'!AE115&lt;0,0,'cha raw lpjml output'!AE115)</f>
        <v>7.0821499999999997E-3</v>
      </c>
      <c r="AG130" s="17">
        <f>IF('cha raw lpjml output'!AF115&lt;0,0,'cha raw lpjml output'!AF115)</f>
        <v>1.50895E-2</v>
      </c>
      <c r="AH130" s="17">
        <f>IF('cha raw lpjml output'!AG115&lt;0,0,'cha raw lpjml output'!AG115)</f>
        <v>1.5566099999999999E-2</v>
      </c>
      <c r="AI130" s="17">
        <f>IF('cha raw lpjml output'!AH115&lt;0,0,'cha raw lpjml output'!AH115)</f>
        <v>6.24614E-2</v>
      </c>
      <c r="AJ130" s="17">
        <f>IF('cha raw lpjml output'!AI115&lt;0,0,'cha raw lpjml output'!AI115)</f>
        <v>4.2468199999999998E-2</v>
      </c>
      <c r="AK130" s="17">
        <f>IF('cha raw lpjml output'!AJ115&lt;0,0,'cha raw lpjml output'!AJ115)</f>
        <v>0.101788</v>
      </c>
      <c r="AL130" s="17">
        <f>IF('cha raw lpjml output'!AK115&lt;0,0,'cha raw lpjml output'!AK115)</f>
        <v>0.191913</v>
      </c>
      <c r="AM130" s="17">
        <f>IF('cha raw lpjml output'!AL115&lt;0,0,'cha raw lpjml output'!AL115)</f>
        <v>3.1743300000000002E-2</v>
      </c>
      <c r="AN130" s="17">
        <f>IF('cha raw lpjml output'!AM115&lt;0,0,'cha raw lpjml output'!AM115)</f>
        <v>4.6098800000000002E-2</v>
      </c>
      <c r="AO130" s="17">
        <f>IF('cha raw lpjml output'!AN115&lt;0,0,'cha raw lpjml output'!AN115)</f>
        <v>4.5124699999999997E-2</v>
      </c>
      <c r="AP130" s="17">
        <f>IF('cha raw lpjml output'!AO115&lt;0,0,'cha raw lpjml output'!AO115)</f>
        <v>6.3134499999999996E-2</v>
      </c>
      <c r="AQ130" s="17"/>
    </row>
    <row r="131" spans="2:43" x14ac:dyDescent="0.35">
      <c r="B131" s="17">
        <f>IF('cha raw lpjml output'!A116&lt;0,0,'cha raw lpjml output'!A116)</f>
        <v>2.0208800000000001E-3</v>
      </c>
      <c r="C131" s="17">
        <f>IF('cha raw lpjml output'!B116&lt;0,0,'cha raw lpjml output'!B116)</f>
        <v>3.1833500000000002E-3</v>
      </c>
      <c r="D131" s="17">
        <f>IF('cha raw lpjml output'!C116&lt;0,0,'cha raw lpjml output'!C116)</f>
        <v>7.2142200000000004E-2</v>
      </c>
      <c r="E131" s="17">
        <f>IF('cha raw lpjml output'!D116&lt;0,0,'cha raw lpjml output'!D116)</f>
        <v>4.3763200000000004E-3</v>
      </c>
      <c r="F131" s="17">
        <f>IF('cha raw lpjml output'!E116&lt;0,0,'cha raw lpjml output'!E116)</f>
        <v>2.2421699999999999E-3</v>
      </c>
      <c r="G131" s="17">
        <f>IF('cha raw lpjml output'!F116&lt;0,0,'cha raw lpjml output'!F116)</f>
        <v>2.31424E-3</v>
      </c>
      <c r="H131" s="17">
        <f>IF('cha raw lpjml output'!G116&lt;0,0,'cha raw lpjml output'!G116)</f>
        <v>2.2492599999999999E-3</v>
      </c>
      <c r="I131" s="17">
        <f>IF('cha raw lpjml output'!H116&lt;0,0,'cha raw lpjml output'!H116)</f>
        <v>2.2382499999999998E-3</v>
      </c>
      <c r="J131" s="17">
        <f>IF('cha raw lpjml output'!I116&lt;0,0,'cha raw lpjml output'!I116)</f>
        <v>2.8914499999999998E-3</v>
      </c>
      <c r="K131" s="17">
        <f>IF('cha raw lpjml output'!J116&lt;0,0,'cha raw lpjml output'!J116)</f>
        <v>2.0605300000000001E-3</v>
      </c>
      <c r="L131" s="17">
        <f>IF('cha raw lpjml output'!K116&lt;0,0,'cha raw lpjml output'!K116)</f>
        <v>2.0886199999999998E-3</v>
      </c>
      <c r="M131" s="17">
        <f>IF('cha raw lpjml output'!L116&lt;0,0,'cha raw lpjml output'!L116)</f>
        <v>2.1932200000000001E-3</v>
      </c>
      <c r="N131" s="17">
        <f>IF('cha raw lpjml output'!M116&lt;0,0,'cha raw lpjml output'!M116)</f>
        <v>1.95221E-3</v>
      </c>
      <c r="O131" s="17">
        <f>IF('cha raw lpjml output'!N116&lt;0,0,'cha raw lpjml output'!N116)</f>
        <v>1.36921E-3</v>
      </c>
      <c r="P131" s="17">
        <f>IF('cha raw lpjml output'!O116&lt;0,0,'cha raw lpjml output'!O116)</f>
        <v>1.36921E-3</v>
      </c>
      <c r="Q131" s="17">
        <f>IF('cha raw lpjml output'!P116&lt;0,0,'cha raw lpjml output'!P116)</f>
        <v>1.70543E-3</v>
      </c>
      <c r="R131" s="17">
        <f>IF('cha raw lpjml output'!Q116&lt;0,0,'cha raw lpjml output'!Q116)</f>
        <v>1.8767899999999999E-3</v>
      </c>
      <c r="S131" s="17">
        <f>IF('cha raw lpjml output'!R116&lt;0,0,'cha raw lpjml output'!R116)</f>
        <v>1.62122E-3</v>
      </c>
      <c r="T131" s="17">
        <f>IF('cha raw lpjml output'!S116&lt;0,0,'cha raw lpjml output'!S116)</f>
        <v>1.56284E-3</v>
      </c>
      <c r="U131" s="17">
        <f>IF('cha raw lpjml output'!T116&lt;0,0,'cha raw lpjml output'!T116)</f>
        <v>1.52983E-3</v>
      </c>
      <c r="V131" s="17">
        <f>IF('cha raw lpjml output'!U116&lt;0,0,'cha raw lpjml output'!U116)</f>
        <v>1.4754799999999999E-3</v>
      </c>
      <c r="W131" s="17">
        <f>IF('cha raw lpjml output'!V116&lt;0,0,'cha raw lpjml output'!V116)</f>
        <v>1.93944E-3</v>
      </c>
      <c r="X131" s="17">
        <f>IF('cha raw lpjml output'!W116&lt;0,0,'cha raw lpjml output'!W116)</f>
        <v>1.2446899999999999E-3</v>
      </c>
      <c r="Y131" s="17">
        <f>IF('cha raw lpjml output'!X116&lt;0,0,'cha raw lpjml output'!X116)</f>
        <v>1.5949899999999999E-3</v>
      </c>
      <c r="Z131" s="17">
        <f>IF('cha raw lpjml output'!Y116&lt;0,0,'cha raw lpjml output'!Y116)</f>
        <v>0.111253</v>
      </c>
      <c r="AA131" s="17">
        <f>IF('cha raw lpjml output'!Z116&lt;0,0,'cha raw lpjml output'!Z116)</f>
        <v>3.1615900000000001E-3</v>
      </c>
      <c r="AB131" s="17">
        <f>IF('cha raw lpjml output'!AA116&lt;0,0,'cha raw lpjml output'!AA116)</f>
        <v>4.7052500000000002E-3</v>
      </c>
      <c r="AC131" s="17">
        <f>IF('cha raw lpjml output'!AB116&lt;0,0,'cha raw lpjml output'!AB116)</f>
        <v>9.9912600000000001E-3</v>
      </c>
      <c r="AD131" s="17">
        <f>IF('cha raw lpjml output'!AC116&lt;0,0,'cha raw lpjml output'!AC116)</f>
        <v>1.5993799999999999E-2</v>
      </c>
      <c r="AE131" s="17">
        <f>IF('cha raw lpjml output'!AD116&lt;0,0,'cha raw lpjml output'!AD116)</f>
        <v>3.6497700000000001E-2</v>
      </c>
      <c r="AF131" s="17">
        <f>IF('cha raw lpjml output'!AE116&lt;0,0,'cha raw lpjml output'!AE116)</f>
        <v>7.1939500000000002E-3</v>
      </c>
      <c r="AG131" s="17">
        <f>IF('cha raw lpjml output'!AF116&lt;0,0,'cha raw lpjml output'!AF116)</f>
        <v>1.5411299999999999E-2</v>
      </c>
      <c r="AH131" s="17">
        <f>IF('cha raw lpjml output'!AG116&lt;0,0,'cha raw lpjml output'!AG116)</f>
        <v>1.64721E-2</v>
      </c>
      <c r="AI131" s="17">
        <f>IF('cha raw lpjml output'!AH116&lt;0,0,'cha raw lpjml output'!AH116)</f>
        <v>6.4686400000000005E-2</v>
      </c>
      <c r="AJ131" s="17">
        <f>IF('cha raw lpjml output'!AI116&lt;0,0,'cha raw lpjml output'!AI116)</f>
        <v>4.4451600000000001E-2</v>
      </c>
      <c r="AK131" s="17">
        <f>IF('cha raw lpjml output'!AJ116&lt;0,0,'cha raw lpjml output'!AJ116)</f>
        <v>0.10939599999999999</v>
      </c>
      <c r="AL131" s="17">
        <f>IF('cha raw lpjml output'!AK116&lt;0,0,'cha raw lpjml output'!AK116)</f>
        <v>0.19394</v>
      </c>
      <c r="AM131" s="17">
        <f>IF('cha raw lpjml output'!AL116&lt;0,0,'cha raw lpjml output'!AL116)</f>
        <v>3.3400199999999998E-2</v>
      </c>
      <c r="AN131" s="17">
        <f>IF('cha raw lpjml output'!AM116&lt;0,0,'cha raw lpjml output'!AM116)</f>
        <v>4.6195399999999998E-2</v>
      </c>
      <c r="AO131" s="17">
        <f>IF('cha raw lpjml output'!AN116&lt;0,0,'cha raw lpjml output'!AN116)</f>
        <v>5.0962899999999998E-2</v>
      </c>
      <c r="AP131" s="17">
        <f>IF('cha raw lpjml output'!AO116&lt;0,0,'cha raw lpjml output'!AO116)</f>
        <v>6.3424099999999997E-2</v>
      </c>
      <c r="AQ131" s="17"/>
    </row>
    <row r="132" spans="2:43" x14ac:dyDescent="0.35">
      <c r="B132" s="17">
        <f>IF('cha raw lpjml output'!A117&lt;0,0,'cha raw lpjml output'!A117)</f>
        <v>2.0603000000000002E-3</v>
      </c>
      <c r="C132" s="17">
        <f>IF('cha raw lpjml output'!B117&lt;0,0,'cha raw lpjml output'!B117)</f>
        <v>3.2575899999999999E-3</v>
      </c>
      <c r="D132" s="17">
        <f>IF('cha raw lpjml output'!C117&lt;0,0,'cha raw lpjml output'!C117)</f>
        <v>7.8552999999999998E-2</v>
      </c>
      <c r="E132" s="17">
        <f>IF('cha raw lpjml output'!D117&lt;0,0,'cha raw lpjml output'!D117)</f>
        <v>6.4875999999999996E-3</v>
      </c>
      <c r="F132" s="17">
        <f>IF('cha raw lpjml output'!E117&lt;0,0,'cha raw lpjml output'!E117)</f>
        <v>2.3074599999999999E-3</v>
      </c>
      <c r="G132" s="17">
        <f>IF('cha raw lpjml output'!F117&lt;0,0,'cha raw lpjml output'!F117)</f>
        <v>2.356E-3</v>
      </c>
      <c r="H132" s="17">
        <f>IF('cha raw lpjml output'!G117&lt;0,0,'cha raw lpjml output'!G117)</f>
        <v>2.2985800000000002E-3</v>
      </c>
      <c r="I132" s="17">
        <f>IF('cha raw lpjml output'!H117&lt;0,0,'cha raw lpjml output'!H117)</f>
        <v>2.7342199999999999E-3</v>
      </c>
      <c r="J132" s="17">
        <f>IF('cha raw lpjml output'!I117&lt;0,0,'cha raw lpjml output'!I117)</f>
        <v>2.9818100000000001E-3</v>
      </c>
      <c r="K132" s="17">
        <f>IF('cha raw lpjml output'!J117&lt;0,0,'cha raw lpjml output'!J117)</f>
        <v>2.1651499999999998E-3</v>
      </c>
      <c r="L132" s="17">
        <f>IF('cha raw lpjml output'!K117&lt;0,0,'cha raw lpjml output'!K117)</f>
        <v>2.2586199999999998E-3</v>
      </c>
      <c r="M132" s="17">
        <f>IF('cha raw lpjml output'!L117&lt;0,0,'cha raw lpjml output'!L117)</f>
        <v>2.4126099999999999E-3</v>
      </c>
      <c r="N132" s="17">
        <f>IF('cha raw lpjml output'!M117&lt;0,0,'cha raw lpjml output'!M117)</f>
        <v>2.0229200000000001E-3</v>
      </c>
      <c r="O132" s="17">
        <f>IF('cha raw lpjml output'!N117&lt;0,0,'cha raw lpjml output'!N117)</f>
        <v>1.4165E-3</v>
      </c>
      <c r="P132" s="17">
        <f>IF('cha raw lpjml output'!O117&lt;0,0,'cha raw lpjml output'!O117)</f>
        <v>1.4165E-3</v>
      </c>
      <c r="Q132" s="17">
        <f>IF('cha raw lpjml output'!P117&lt;0,0,'cha raw lpjml output'!P117)</f>
        <v>1.83504E-3</v>
      </c>
      <c r="R132" s="17">
        <f>IF('cha raw lpjml output'!Q117&lt;0,0,'cha raw lpjml output'!Q117)</f>
        <v>1.8863E-3</v>
      </c>
      <c r="S132" s="17">
        <f>IF('cha raw lpjml output'!R117&lt;0,0,'cha raw lpjml output'!R117)</f>
        <v>1.64353E-3</v>
      </c>
      <c r="T132" s="17">
        <f>IF('cha raw lpjml output'!S117&lt;0,0,'cha raw lpjml output'!S117)</f>
        <v>1.7005E-3</v>
      </c>
      <c r="U132" s="17">
        <f>IF('cha raw lpjml output'!T117&lt;0,0,'cha raw lpjml output'!T117)</f>
        <v>1.55422E-3</v>
      </c>
      <c r="V132" s="17">
        <f>IF('cha raw lpjml output'!U117&lt;0,0,'cha raw lpjml output'!U117)</f>
        <v>1.49103E-3</v>
      </c>
      <c r="W132" s="17">
        <f>IF('cha raw lpjml output'!V117&lt;0,0,'cha raw lpjml output'!V117)</f>
        <v>2.013E-3</v>
      </c>
      <c r="X132" s="17">
        <f>IF('cha raw lpjml output'!W117&lt;0,0,'cha raw lpjml output'!W117)</f>
        <v>1.2547299999999999E-3</v>
      </c>
      <c r="Y132" s="17">
        <f>IF('cha raw lpjml output'!X117&lt;0,0,'cha raw lpjml output'!X117)</f>
        <v>1.6577899999999999E-3</v>
      </c>
      <c r="Z132" s="17">
        <f>IF('cha raw lpjml output'!Y117&lt;0,0,'cha raw lpjml output'!Y117)</f>
        <v>0.111871</v>
      </c>
      <c r="AA132" s="17">
        <f>IF('cha raw lpjml output'!Z117&lt;0,0,'cha raw lpjml output'!Z117)</f>
        <v>3.2233299999999999E-3</v>
      </c>
      <c r="AB132" s="17">
        <f>IF('cha raw lpjml output'!AA117&lt;0,0,'cha raw lpjml output'!AA117)</f>
        <v>4.8060500000000001E-3</v>
      </c>
      <c r="AC132" s="17">
        <f>IF('cha raw lpjml output'!AB117&lt;0,0,'cha raw lpjml output'!AB117)</f>
        <v>1.03372E-2</v>
      </c>
      <c r="AD132" s="17">
        <f>IF('cha raw lpjml output'!AC117&lt;0,0,'cha raw lpjml output'!AC117)</f>
        <v>1.62413E-2</v>
      </c>
      <c r="AE132" s="17">
        <f>IF('cha raw lpjml output'!AD117&lt;0,0,'cha raw lpjml output'!AD117)</f>
        <v>3.6515100000000002E-2</v>
      </c>
      <c r="AF132" s="17">
        <f>IF('cha raw lpjml output'!AE117&lt;0,0,'cha raw lpjml output'!AE117)</f>
        <v>7.5104000000000004E-3</v>
      </c>
      <c r="AG132" s="17">
        <f>IF('cha raw lpjml output'!AF117&lt;0,0,'cha raw lpjml output'!AF117)</f>
        <v>1.5761799999999999E-2</v>
      </c>
      <c r="AH132" s="17">
        <f>IF('cha raw lpjml output'!AG117&lt;0,0,'cha raw lpjml output'!AG117)</f>
        <v>1.9956100000000001E-2</v>
      </c>
      <c r="AI132" s="17">
        <f>IF('cha raw lpjml output'!AH117&lt;0,0,'cha raw lpjml output'!AH117)</f>
        <v>6.5022300000000005E-2</v>
      </c>
      <c r="AJ132" s="17">
        <f>IF('cha raw lpjml output'!AI117&lt;0,0,'cha raw lpjml output'!AI117)</f>
        <v>4.5570600000000003E-2</v>
      </c>
      <c r="AK132" s="17">
        <f>IF('cha raw lpjml output'!AJ117&lt;0,0,'cha raw lpjml output'!AJ117)</f>
        <v>0.110821</v>
      </c>
      <c r="AL132" s="17">
        <f>IF('cha raw lpjml output'!AK117&lt;0,0,'cha raw lpjml output'!AK117)</f>
        <v>0.20102300000000001</v>
      </c>
      <c r="AM132" s="17">
        <f>IF('cha raw lpjml output'!AL117&lt;0,0,'cha raw lpjml output'!AL117)</f>
        <v>3.4269599999999997E-2</v>
      </c>
      <c r="AN132" s="17">
        <f>IF('cha raw lpjml output'!AM117&lt;0,0,'cha raw lpjml output'!AM117)</f>
        <v>4.6593099999999998E-2</v>
      </c>
      <c r="AO132" s="17">
        <f>IF('cha raw lpjml output'!AN117&lt;0,0,'cha raw lpjml output'!AN117)</f>
        <v>5.5325100000000002E-2</v>
      </c>
      <c r="AP132" s="17">
        <f>IF('cha raw lpjml output'!AO117&lt;0,0,'cha raw lpjml output'!AO117)</f>
        <v>6.4964099999999997E-2</v>
      </c>
      <c r="AQ132" s="17"/>
    </row>
    <row r="133" spans="2:43" x14ac:dyDescent="0.35">
      <c r="B133" s="17">
        <f>IF('cha raw lpjml output'!A118&lt;0,0,'cha raw lpjml output'!A118)</f>
        <v>2.2101299999999998E-3</v>
      </c>
      <c r="C133" s="17">
        <f>IF('cha raw lpjml output'!B118&lt;0,0,'cha raw lpjml output'!B118)</f>
        <v>3.33929E-3</v>
      </c>
      <c r="D133" s="17">
        <f>IF('cha raw lpjml output'!C118&lt;0,0,'cha raw lpjml output'!C118)</f>
        <v>7.91795E-2</v>
      </c>
      <c r="E133" s="17">
        <f>IF('cha raw lpjml output'!D118&lt;0,0,'cha raw lpjml output'!D118)</f>
        <v>7.2326600000000001E-3</v>
      </c>
      <c r="F133" s="17">
        <f>IF('cha raw lpjml output'!E118&lt;0,0,'cha raw lpjml output'!E118)</f>
        <v>2.35995E-3</v>
      </c>
      <c r="G133" s="17">
        <f>IF('cha raw lpjml output'!F118&lt;0,0,'cha raw lpjml output'!F118)</f>
        <v>2.3643000000000002E-3</v>
      </c>
      <c r="H133" s="17">
        <f>IF('cha raw lpjml output'!G118&lt;0,0,'cha raw lpjml output'!G118)</f>
        <v>2.4651E-3</v>
      </c>
      <c r="I133" s="17">
        <f>IF('cha raw lpjml output'!H118&lt;0,0,'cha raw lpjml output'!H118)</f>
        <v>2.7517599999999998E-3</v>
      </c>
      <c r="J133" s="17">
        <f>IF('cha raw lpjml output'!I118&lt;0,0,'cha raw lpjml output'!I118)</f>
        <v>3.4283999999999999E-3</v>
      </c>
      <c r="K133" s="17">
        <f>IF('cha raw lpjml output'!J118&lt;0,0,'cha raw lpjml output'!J118)</f>
        <v>2.3526599999999999E-3</v>
      </c>
      <c r="L133" s="17">
        <f>IF('cha raw lpjml output'!K118&lt;0,0,'cha raw lpjml output'!K118)</f>
        <v>2.25917E-3</v>
      </c>
      <c r="M133" s="17">
        <f>IF('cha raw lpjml output'!L118&lt;0,0,'cha raw lpjml output'!L118)</f>
        <v>2.46305E-3</v>
      </c>
      <c r="N133" s="17">
        <f>IF('cha raw lpjml output'!M118&lt;0,0,'cha raw lpjml output'!M118)</f>
        <v>2.05652E-3</v>
      </c>
      <c r="O133" s="17">
        <f>IF('cha raw lpjml output'!N118&lt;0,0,'cha raw lpjml output'!N118)</f>
        <v>1.49957E-3</v>
      </c>
      <c r="P133" s="17">
        <f>IF('cha raw lpjml output'!O118&lt;0,0,'cha raw lpjml output'!O118)</f>
        <v>1.49957E-3</v>
      </c>
      <c r="Q133" s="17">
        <f>IF('cha raw lpjml output'!P118&lt;0,0,'cha raw lpjml output'!P118)</f>
        <v>1.951E-3</v>
      </c>
      <c r="R133" s="17">
        <f>IF('cha raw lpjml output'!Q118&lt;0,0,'cha raw lpjml output'!Q118)</f>
        <v>1.9474799999999999E-3</v>
      </c>
      <c r="S133" s="17">
        <f>IF('cha raw lpjml output'!R118&lt;0,0,'cha raw lpjml output'!R118)</f>
        <v>1.7127799999999999E-3</v>
      </c>
      <c r="T133" s="17">
        <f>IF('cha raw lpjml output'!S118&lt;0,0,'cha raw lpjml output'!S118)</f>
        <v>1.8474800000000001E-3</v>
      </c>
      <c r="U133" s="17">
        <f>IF('cha raw lpjml output'!T118&lt;0,0,'cha raw lpjml output'!T118)</f>
        <v>1.57149E-3</v>
      </c>
      <c r="V133" s="17">
        <f>IF('cha raw lpjml output'!U118&lt;0,0,'cha raw lpjml output'!U118)</f>
        <v>1.4964100000000001E-3</v>
      </c>
      <c r="W133" s="17">
        <f>IF('cha raw lpjml output'!V118&lt;0,0,'cha raw lpjml output'!V118)</f>
        <v>2.0954900000000002E-3</v>
      </c>
      <c r="X133" s="17">
        <f>IF('cha raw lpjml output'!W118&lt;0,0,'cha raw lpjml output'!W118)</f>
        <v>1.2604599999999999E-3</v>
      </c>
      <c r="Y133" s="17">
        <f>IF('cha raw lpjml output'!X118&lt;0,0,'cha raw lpjml output'!X118)</f>
        <v>1.84392E-3</v>
      </c>
      <c r="Z133" s="17">
        <f>IF('cha raw lpjml output'!Y118&lt;0,0,'cha raw lpjml output'!Y118)</f>
        <v>0.112383</v>
      </c>
      <c r="AA133" s="17">
        <f>IF('cha raw lpjml output'!Z118&lt;0,0,'cha raw lpjml output'!Z118)</f>
        <v>3.4743199999999999E-3</v>
      </c>
      <c r="AB133" s="17">
        <f>IF('cha raw lpjml output'!AA118&lt;0,0,'cha raw lpjml output'!AA118)</f>
        <v>4.9509899999999997E-3</v>
      </c>
      <c r="AC133" s="17">
        <f>IF('cha raw lpjml output'!AB118&lt;0,0,'cha raw lpjml output'!AB118)</f>
        <v>1.03801E-2</v>
      </c>
      <c r="AD133" s="17">
        <f>IF('cha raw lpjml output'!AC118&lt;0,0,'cha raw lpjml output'!AC118)</f>
        <v>1.6746299999999999E-2</v>
      </c>
      <c r="AE133" s="17">
        <f>IF('cha raw lpjml output'!AD118&lt;0,0,'cha raw lpjml output'!AD118)</f>
        <v>3.6532500000000002E-2</v>
      </c>
      <c r="AF133" s="17">
        <f>IF('cha raw lpjml output'!AE118&lt;0,0,'cha raw lpjml output'!AE118)</f>
        <v>8.0244500000000007E-3</v>
      </c>
      <c r="AG133" s="17">
        <f>IF('cha raw lpjml output'!AF118&lt;0,0,'cha raw lpjml output'!AF118)</f>
        <v>1.81908E-2</v>
      </c>
      <c r="AH133" s="17">
        <f>IF('cha raw lpjml output'!AG118&lt;0,0,'cha raw lpjml output'!AG118)</f>
        <v>2.01087E-2</v>
      </c>
      <c r="AI133" s="17">
        <f>IF('cha raw lpjml output'!AH118&lt;0,0,'cha raw lpjml output'!AH118)</f>
        <v>6.7644499999999996E-2</v>
      </c>
      <c r="AJ133" s="17">
        <f>IF('cha raw lpjml output'!AI118&lt;0,0,'cha raw lpjml output'!AI118)</f>
        <v>4.5775999999999997E-2</v>
      </c>
      <c r="AK133" s="17">
        <f>IF('cha raw lpjml output'!AJ118&lt;0,0,'cha raw lpjml output'!AJ118)</f>
        <v>0.115367</v>
      </c>
      <c r="AL133" s="17">
        <f>IF('cha raw lpjml output'!AK118&lt;0,0,'cha raw lpjml output'!AK118)</f>
        <v>0.20197300000000001</v>
      </c>
      <c r="AM133" s="17">
        <f>IF('cha raw lpjml output'!AL118&lt;0,0,'cha raw lpjml output'!AL118)</f>
        <v>3.6483399999999999E-2</v>
      </c>
      <c r="AN133" s="17">
        <f>IF('cha raw lpjml output'!AM118&lt;0,0,'cha raw lpjml output'!AM118)</f>
        <v>5.3557100000000003E-2</v>
      </c>
      <c r="AO133" s="17">
        <f>IF('cha raw lpjml output'!AN118&lt;0,0,'cha raw lpjml output'!AN118)</f>
        <v>5.8076200000000001E-2</v>
      </c>
      <c r="AP133" s="17">
        <f>IF('cha raw lpjml output'!AO118&lt;0,0,'cha raw lpjml output'!AO118)</f>
        <v>7.92572E-2</v>
      </c>
      <c r="AQ133" s="17"/>
    </row>
    <row r="134" spans="2:43" x14ac:dyDescent="0.35">
      <c r="B134" s="17">
        <f>IF('cha raw lpjml output'!A119&lt;0,0,'cha raw lpjml output'!A119)</f>
        <v>2.5100299999999999E-3</v>
      </c>
      <c r="C134" s="17">
        <f>IF('cha raw lpjml output'!B119&lt;0,0,'cha raw lpjml output'!B119)</f>
        <v>3.6861300000000001E-3</v>
      </c>
      <c r="D134" s="17">
        <f>IF('cha raw lpjml output'!C119&lt;0,0,'cha raw lpjml output'!C119)</f>
        <v>8.8358000000000006E-2</v>
      </c>
      <c r="E134" s="17">
        <f>IF('cha raw lpjml output'!D119&lt;0,0,'cha raw lpjml output'!D119)</f>
        <v>7.3079800000000004E-3</v>
      </c>
      <c r="F134" s="17">
        <f>IF('cha raw lpjml output'!E119&lt;0,0,'cha raw lpjml output'!E119)</f>
        <v>2.4601900000000001E-3</v>
      </c>
      <c r="G134" s="17">
        <f>IF('cha raw lpjml output'!F119&lt;0,0,'cha raw lpjml output'!F119)</f>
        <v>2.3759900000000001E-3</v>
      </c>
      <c r="H134" s="17">
        <f>IF('cha raw lpjml output'!G119&lt;0,0,'cha raw lpjml output'!G119)</f>
        <v>2.7523399999999998E-3</v>
      </c>
      <c r="I134" s="17">
        <f>IF('cha raw lpjml output'!H119&lt;0,0,'cha raw lpjml output'!H119)</f>
        <v>2.9681199999999999E-3</v>
      </c>
      <c r="J134" s="17">
        <f>IF('cha raw lpjml output'!I119&lt;0,0,'cha raw lpjml output'!I119)</f>
        <v>3.4497999999999998E-3</v>
      </c>
      <c r="K134" s="17">
        <f>IF('cha raw lpjml output'!J119&lt;0,0,'cha raw lpjml output'!J119)</f>
        <v>2.62686E-3</v>
      </c>
      <c r="L134" s="17">
        <f>IF('cha raw lpjml output'!K119&lt;0,0,'cha raw lpjml output'!K119)</f>
        <v>2.3631500000000001E-3</v>
      </c>
      <c r="M134" s="17">
        <f>IF('cha raw lpjml output'!L119&lt;0,0,'cha raw lpjml output'!L119)</f>
        <v>2.7087999999999999E-3</v>
      </c>
      <c r="N134" s="17">
        <f>IF('cha raw lpjml output'!M119&lt;0,0,'cha raw lpjml output'!M119)</f>
        <v>2.2144299999999999E-3</v>
      </c>
      <c r="O134" s="17">
        <f>IF('cha raw lpjml output'!N119&lt;0,0,'cha raw lpjml output'!N119)</f>
        <v>1.53762E-3</v>
      </c>
      <c r="P134" s="17">
        <f>IF('cha raw lpjml output'!O119&lt;0,0,'cha raw lpjml output'!O119)</f>
        <v>1.53762E-3</v>
      </c>
      <c r="Q134" s="17">
        <f>IF('cha raw lpjml output'!P119&lt;0,0,'cha raw lpjml output'!P119)</f>
        <v>2.1318600000000002E-3</v>
      </c>
      <c r="R134" s="17">
        <f>IF('cha raw lpjml output'!Q119&lt;0,0,'cha raw lpjml output'!Q119)</f>
        <v>2.0151499999999998E-3</v>
      </c>
      <c r="S134" s="17">
        <f>IF('cha raw lpjml output'!R119&lt;0,0,'cha raw lpjml output'!R119)</f>
        <v>1.8227199999999999E-3</v>
      </c>
      <c r="T134" s="17">
        <f>IF('cha raw lpjml output'!S119&lt;0,0,'cha raw lpjml output'!S119)</f>
        <v>1.9391300000000001E-3</v>
      </c>
      <c r="U134" s="17">
        <f>IF('cha raw lpjml output'!T119&lt;0,0,'cha raw lpjml output'!T119)</f>
        <v>1.6022899999999999E-3</v>
      </c>
      <c r="V134" s="17">
        <f>IF('cha raw lpjml output'!U119&lt;0,0,'cha raw lpjml output'!U119)</f>
        <v>1.50066E-3</v>
      </c>
      <c r="W134" s="17">
        <f>IF('cha raw lpjml output'!V119&lt;0,0,'cha raw lpjml output'!V119)</f>
        <v>2.1766099999999998E-3</v>
      </c>
      <c r="X134" s="17">
        <f>IF('cha raw lpjml output'!W119&lt;0,0,'cha raw lpjml output'!W119)</f>
        <v>1.28954E-3</v>
      </c>
      <c r="Y134" s="17">
        <f>IF('cha raw lpjml output'!X119&lt;0,0,'cha raw lpjml output'!X119)</f>
        <v>1.9095099999999999E-3</v>
      </c>
      <c r="Z134" s="17">
        <f>IF('cha raw lpjml output'!Y119&lt;0,0,'cha raw lpjml output'!Y119)</f>
        <v>0.11400399999999999</v>
      </c>
      <c r="AA134" s="17">
        <f>IF('cha raw lpjml output'!Z119&lt;0,0,'cha raw lpjml output'!Z119)</f>
        <v>3.9301500000000003E-3</v>
      </c>
      <c r="AB134" s="17">
        <f>IF('cha raw lpjml output'!AA119&lt;0,0,'cha raw lpjml output'!AA119)</f>
        <v>5.03375E-3</v>
      </c>
      <c r="AC134" s="17">
        <f>IF('cha raw lpjml output'!AB119&lt;0,0,'cha raw lpjml output'!AB119)</f>
        <v>1.0432500000000001E-2</v>
      </c>
      <c r="AD134" s="17">
        <f>IF('cha raw lpjml output'!AC119&lt;0,0,'cha raw lpjml output'!AC119)</f>
        <v>1.6968299999999999E-2</v>
      </c>
      <c r="AE134" s="17">
        <f>IF('cha raw lpjml output'!AD119&lt;0,0,'cha raw lpjml output'!AD119)</f>
        <v>3.6558399999999998E-2</v>
      </c>
      <c r="AF134" s="17">
        <f>IF('cha raw lpjml output'!AE119&lt;0,0,'cha raw lpjml output'!AE119)</f>
        <v>9.62439E-3</v>
      </c>
      <c r="AG134" s="17">
        <f>IF('cha raw lpjml output'!AF119&lt;0,0,'cha raw lpjml output'!AF119)</f>
        <v>1.97197E-2</v>
      </c>
      <c r="AH134" s="17">
        <f>IF('cha raw lpjml output'!AG119&lt;0,0,'cha raw lpjml output'!AG119)</f>
        <v>2.2494199999999999E-2</v>
      </c>
      <c r="AI134" s="17">
        <f>IF('cha raw lpjml output'!AH119&lt;0,0,'cha raw lpjml output'!AH119)</f>
        <v>7.0343900000000001E-2</v>
      </c>
      <c r="AJ134" s="17">
        <f>IF('cha raw lpjml output'!AI119&lt;0,0,'cha raw lpjml output'!AI119)</f>
        <v>5.0328699999999997E-2</v>
      </c>
      <c r="AK134" s="17">
        <f>IF('cha raw lpjml output'!AJ119&lt;0,0,'cha raw lpjml output'!AJ119)</f>
        <v>0.116967</v>
      </c>
      <c r="AL134" s="17">
        <f>IF('cha raw lpjml output'!AK119&lt;0,0,'cha raw lpjml output'!AK119)</f>
        <v>0.204147</v>
      </c>
      <c r="AM134" s="17">
        <f>IF('cha raw lpjml output'!AL119&lt;0,0,'cha raw lpjml output'!AL119)</f>
        <v>3.7215699999999997E-2</v>
      </c>
      <c r="AN134" s="17">
        <f>IF('cha raw lpjml output'!AM119&lt;0,0,'cha raw lpjml output'!AM119)</f>
        <v>5.8540099999999998E-2</v>
      </c>
      <c r="AO134" s="17">
        <f>IF('cha raw lpjml output'!AN119&lt;0,0,'cha raw lpjml output'!AN119)</f>
        <v>6.0583400000000003E-2</v>
      </c>
      <c r="AP134" s="17">
        <f>IF('cha raw lpjml output'!AO119&lt;0,0,'cha raw lpjml output'!AO119)</f>
        <v>8.8811500000000002E-2</v>
      </c>
      <c r="AQ134" s="17"/>
    </row>
    <row r="135" spans="2:43" x14ac:dyDescent="0.35">
      <c r="B135" s="17">
        <f>IF('cha raw lpjml output'!A120&lt;0,0,'cha raw lpjml output'!A120)</f>
        <v>3.9248199999999999E-3</v>
      </c>
      <c r="C135" s="17">
        <f>IF('cha raw lpjml output'!B120&lt;0,0,'cha raw lpjml output'!B120)</f>
        <v>6.0764199999999999E-3</v>
      </c>
      <c r="D135" s="17">
        <f>IF('cha raw lpjml output'!C120&lt;0,0,'cha raw lpjml output'!C120)</f>
        <v>0.101797</v>
      </c>
      <c r="E135" s="17">
        <f>IF('cha raw lpjml output'!D120&lt;0,0,'cha raw lpjml output'!D120)</f>
        <v>7.5673099999999998E-3</v>
      </c>
      <c r="F135" s="17">
        <f>IF('cha raw lpjml output'!E120&lt;0,0,'cha raw lpjml output'!E120)</f>
        <v>2.5229900000000001E-3</v>
      </c>
      <c r="G135" s="17">
        <f>IF('cha raw lpjml output'!F120&lt;0,0,'cha raw lpjml output'!F120)</f>
        <v>2.6634800000000002E-3</v>
      </c>
      <c r="H135" s="17">
        <f>IF('cha raw lpjml output'!G120&lt;0,0,'cha raw lpjml output'!G120)</f>
        <v>3.1247200000000001E-3</v>
      </c>
      <c r="I135" s="17">
        <f>IF('cha raw lpjml output'!H120&lt;0,0,'cha raw lpjml output'!H120)</f>
        <v>3.69426E-3</v>
      </c>
      <c r="J135" s="17">
        <f>IF('cha raw lpjml output'!I120&lt;0,0,'cha raw lpjml output'!I120)</f>
        <v>3.4649300000000002E-3</v>
      </c>
      <c r="K135" s="17">
        <f>IF('cha raw lpjml output'!J120&lt;0,0,'cha raw lpjml output'!J120)</f>
        <v>2.6681500000000002E-3</v>
      </c>
      <c r="L135" s="17">
        <f>IF('cha raw lpjml output'!K120&lt;0,0,'cha raw lpjml output'!K120)</f>
        <v>2.4332300000000002E-3</v>
      </c>
      <c r="M135" s="17">
        <f>IF('cha raw lpjml output'!L120&lt;0,0,'cha raw lpjml output'!L120)</f>
        <v>2.7784300000000001E-3</v>
      </c>
      <c r="N135" s="17">
        <f>IF('cha raw lpjml output'!M120&lt;0,0,'cha raw lpjml output'!M120)</f>
        <v>2.2767600000000001E-3</v>
      </c>
      <c r="O135" s="17">
        <f>IF('cha raw lpjml output'!N120&lt;0,0,'cha raw lpjml output'!N120)</f>
        <v>1.5711399999999999E-3</v>
      </c>
      <c r="P135" s="17">
        <f>IF('cha raw lpjml output'!O120&lt;0,0,'cha raw lpjml output'!O120)</f>
        <v>1.5711399999999999E-3</v>
      </c>
      <c r="Q135" s="17">
        <f>IF('cha raw lpjml output'!P120&lt;0,0,'cha raw lpjml output'!P120)</f>
        <v>2.15949E-3</v>
      </c>
      <c r="R135" s="17">
        <f>IF('cha raw lpjml output'!Q120&lt;0,0,'cha raw lpjml output'!Q120)</f>
        <v>2.0676100000000001E-3</v>
      </c>
      <c r="S135" s="17">
        <f>IF('cha raw lpjml output'!R120&lt;0,0,'cha raw lpjml output'!R120)</f>
        <v>1.88901E-3</v>
      </c>
      <c r="T135" s="17">
        <f>IF('cha raw lpjml output'!S120&lt;0,0,'cha raw lpjml output'!S120)</f>
        <v>2.05579E-3</v>
      </c>
      <c r="U135" s="17">
        <f>IF('cha raw lpjml output'!T120&lt;0,0,'cha raw lpjml output'!T120)</f>
        <v>1.60676E-3</v>
      </c>
      <c r="V135" s="17">
        <f>IF('cha raw lpjml output'!U120&lt;0,0,'cha raw lpjml output'!U120)</f>
        <v>1.5180300000000001E-3</v>
      </c>
      <c r="W135" s="17">
        <f>IF('cha raw lpjml output'!V120&lt;0,0,'cha raw lpjml output'!V120)</f>
        <v>2.2208599999999998E-3</v>
      </c>
      <c r="X135" s="17">
        <f>IF('cha raw lpjml output'!W120&lt;0,0,'cha raw lpjml output'!W120)</f>
        <v>1.2968599999999999E-3</v>
      </c>
      <c r="Y135" s="17">
        <f>IF('cha raw lpjml output'!X120&lt;0,0,'cha raw lpjml output'!X120)</f>
        <v>1.9351800000000001E-3</v>
      </c>
      <c r="Z135" s="17">
        <f>IF('cha raw lpjml output'!Y120&lt;0,0,'cha raw lpjml output'!Y120)</f>
        <v>0.11407299999999999</v>
      </c>
      <c r="AA135" s="17">
        <f>IF('cha raw lpjml output'!Z120&lt;0,0,'cha raw lpjml output'!Z120)</f>
        <v>4.2689599999999996E-3</v>
      </c>
      <c r="AB135" s="17">
        <f>IF('cha raw lpjml output'!AA120&lt;0,0,'cha raw lpjml output'!AA120)</f>
        <v>5.1642399999999996E-3</v>
      </c>
      <c r="AC135" s="17">
        <f>IF('cha raw lpjml output'!AB120&lt;0,0,'cha raw lpjml output'!AB120)</f>
        <v>1.04502E-2</v>
      </c>
      <c r="AD135" s="17">
        <f>IF('cha raw lpjml output'!AC120&lt;0,0,'cha raw lpjml output'!AC120)</f>
        <v>1.7085699999999999E-2</v>
      </c>
      <c r="AE135" s="17">
        <f>IF('cha raw lpjml output'!AD120&lt;0,0,'cha raw lpjml output'!AD120)</f>
        <v>3.7649200000000001E-2</v>
      </c>
      <c r="AF135" s="17">
        <f>IF('cha raw lpjml output'!AE120&lt;0,0,'cha raw lpjml output'!AE120)</f>
        <v>1.09976E-2</v>
      </c>
      <c r="AG135" s="17">
        <f>IF('cha raw lpjml output'!AF120&lt;0,0,'cha raw lpjml output'!AF120)</f>
        <v>2.0405599999999999E-2</v>
      </c>
      <c r="AH135" s="17">
        <f>IF('cha raw lpjml output'!AG120&lt;0,0,'cha raw lpjml output'!AG120)</f>
        <v>2.30735E-2</v>
      </c>
      <c r="AI135" s="17">
        <f>IF('cha raw lpjml output'!AH120&lt;0,0,'cha raw lpjml output'!AH120)</f>
        <v>7.4852500000000002E-2</v>
      </c>
      <c r="AJ135" s="17">
        <f>IF('cha raw lpjml output'!AI120&lt;0,0,'cha raw lpjml output'!AI120)</f>
        <v>5.0653200000000002E-2</v>
      </c>
      <c r="AK135" s="17">
        <f>IF('cha raw lpjml output'!AJ120&lt;0,0,'cha raw lpjml output'!AJ120)</f>
        <v>0.13616</v>
      </c>
      <c r="AL135" s="17">
        <f>IF('cha raw lpjml output'!AK120&lt;0,0,'cha raw lpjml output'!AK120)</f>
        <v>0.21012400000000001</v>
      </c>
      <c r="AM135" s="17">
        <f>IF('cha raw lpjml output'!AL120&lt;0,0,'cha raw lpjml output'!AL120)</f>
        <v>3.8776600000000001E-2</v>
      </c>
      <c r="AN135" s="17">
        <f>IF('cha raw lpjml output'!AM120&lt;0,0,'cha raw lpjml output'!AM120)</f>
        <v>6.1635000000000002E-2</v>
      </c>
      <c r="AO135" s="17">
        <f>IF('cha raw lpjml output'!AN120&lt;0,0,'cha raw lpjml output'!AN120)</f>
        <v>6.1008300000000001E-2</v>
      </c>
      <c r="AP135" s="17">
        <f>IF('cha raw lpjml output'!AO120&lt;0,0,'cha raw lpjml output'!AO120)</f>
        <v>9.0271199999999996E-2</v>
      </c>
      <c r="AQ135" s="17"/>
    </row>
    <row r="136" spans="2:43" x14ac:dyDescent="0.35">
      <c r="B136" s="17">
        <f>IF('cha raw lpjml output'!A121&lt;0,0,'cha raw lpjml output'!A121)</f>
        <v>3.9726600000000003E-3</v>
      </c>
      <c r="C136" s="17">
        <f>IF('cha raw lpjml output'!B121&lt;0,0,'cha raw lpjml output'!B121)</f>
        <v>7.7031799999999996E-3</v>
      </c>
      <c r="D136" s="17">
        <f>IF('cha raw lpjml output'!C121&lt;0,0,'cha raw lpjml output'!C121)</f>
        <v>0.109066</v>
      </c>
      <c r="E136" s="17">
        <f>IF('cha raw lpjml output'!D121&lt;0,0,'cha raw lpjml output'!D121)</f>
        <v>7.5912100000000001E-3</v>
      </c>
      <c r="F136" s="17">
        <f>IF('cha raw lpjml output'!E121&lt;0,0,'cha raw lpjml output'!E121)</f>
        <v>3.9522699999999999E-3</v>
      </c>
      <c r="G136" s="17">
        <f>IF('cha raw lpjml output'!F121&lt;0,0,'cha raw lpjml output'!F121)</f>
        <v>3.69871E-3</v>
      </c>
      <c r="H136" s="17">
        <f>IF('cha raw lpjml output'!G121&lt;0,0,'cha raw lpjml output'!G121)</f>
        <v>4.8038999999999998E-3</v>
      </c>
      <c r="I136" s="17">
        <f>IF('cha raw lpjml output'!H121&lt;0,0,'cha raw lpjml output'!H121)</f>
        <v>4.6011000000000003E-3</v>
      </c>
      <c r="J136" s="17">
        <f>IF('cha raw lpjml output'!I121&lt;0,0,'cha raw lpjml output'!I121)</f>
        <v>4.3353100000000002E-3</v>
      </c>
      <c r="K136" s="17">
        <f>IF('cha raw lpjml output'!J121&lt;0,0,'cha raw lpjml output'!J121)</f>
        <v>2.9892199999999999E-3</v>
      </c>
      <c r="L136" s="17">
        <f>IF('cha raw lpjml output'!K121&lt;0,0,'cha raw lpjml output'!K121)</f>
        <v>2.7633499999999999E-3</v>
      </c>
      <c r="M136" s="17">
        <f>IF('cha raw lpjml output'!L121&lt;0,0,'cha raw lpjml output'!L121)</f>
        <v>2.98832E-3</v>
      </c>
      <c r="N136" s="17">
        <f>IF('cha raw lpjml output'!M121&lt;0,0,'cha raw lpjml output'!M121)</f>
        <v>2.34761E-3</v>
      </c>
      <c r="O136" s="17">
        <f>IF('cha raw lpjml output'!N121&lt;0,0,'cha raw lpjml output'!N121)</f>
        <v>1.59173E-3</v>
      </c>
      <c r="P136" s="17">
        <f>IF('cha raw lpjml output'!O121&lt;0,0,'cha raw lpjml output'!O121)</f>
        <v>1.59173E-3</v>
      </c>
      <c r="Q136" s="17">
        <f>IF('cha raw lpjml output'!P121&lt;0,0,'cha raw lpjml output'!P121)</f>
        <v>2.22865E-3</v>
      </c>
      <c r="R136" s="17">
        <f>IF('cha raw lpjml output'!Q121&lt;0,0,'cha raw lpjml output'!Q121)</f>
        <v>2.1837100000000002E-3</v>
      </c>
      <c r="S136" s="17">
        <f>IF('cha raw lpjml output'!R121&lt;0,0,'cha raw lpjml output'!R121)</f>
        <v>1.92212E-3</v>
      </c>
      <c r="T136" s="17">
        <f>IF('cha raw lpjml output'!S121&lt;0,0,'cha raw lpjml output'!S121)</f>
        <v>2.34746E-3</v>
      </c>
      <c r="U136" s="17">
        <f>IF('cha raw lpjml output'!T121&lt;0,0,'cha raw lpjml output'!T121)</f>
        <v>1.6662999999999999E-3</v>
      </c>
      <c r="V136" s="17">
        <f>IF('cha raw lpjml output'!U121&lt;0,0,'cha raw lpjml output'!U121)</f>
        <v>1.5234000000000001E-3</v>
      </c>
      <c r="W136" s="17">
        <f>IF('cha raw lpjml output'!V121&lt;0,0,'cha raw lpjml output'!V121)</f>
        <v>2.3756099999999998E-3</v>
      </c>
      <c r="X136" s="17">
        <f>IF('cha raw lpjml output'!W121&lt;0,0,'cha raw lpjml output'!W121)</f>
        <v>1.3489000000000001E-3</v>
      </c>
      <c r="Y136" s="17">
        <f>IF('cha raw lpjml output'!X121&lt;0,0,'cha raw lpjml output'!X121)</f>
        <v>1.9732700000000001E-3</v>
      </c>
      <c r="Z136" s="17">
        <f>IF('cha raw lpjml output'!Y121&lt;0,0,'cha raw lpjml output'!Y121)</f>
        <v>0.118106</v>
      </c>
      <c r="AA136" s="17">
        <f>IF('cha raw lpjml output'!Z121&lt;0,0,'cha raw lpjml output'!Z121)</f>
        <v>4.3101299999999997E-3</v>
      </c>
      <c r="AB136" s="17">
        <f>IF('cha raw lpjml output'!AA121&lt;0,0,'cha raw lpjml output'!AA121)</f>
        <v>5.2516699999999999E-3</v>
      </c>
      <c r="AC136" s="17">
        <f>IF('cha raw lpjml output'!AB121&lt;0,0,'cha raw lpjml output'!AB121)</f>
        <v>1.20967E-2</v>
      </c>
      <c r="AD136" s="17">
        <f>IF('cha raw lpjml output'!AC121&lt;0,0,'cha raw lpjml output'!AC121)</f>
        <v>1.7270199999999999E-2</v>
      </c>
      <c r="AE136" s="17">
        <f>IF('cha raw lpjml output'!AD121&lt;0,0,'cha raw lpjml output'!AD121)</f>
        <v>3.7783200000000003E-2</v>
      </c>
      <c r="AF136" s="17">
        <f>IF('cha raw lpjml output'!AE121&lt;0,0,'cha raw lpjml output'!AE121)</f>
        <v>1.10949E-2</v>
      </c>
      <c r="AG136" s="17">
        <f>IF('cha raw lpjml output'!AF121&lt;0,0,'cha raw lpjml output'!AF121)</f>
        <v>2.2240300000000001E-2</v>
      </c>
      <c r="AH136" s="17">
        <f>IF('cha raw lpjml output'!AG121&lt;0,0,'cha raw lpjml output'!AG121)</f>
        <v>2.4952700000000001E-2</v>
      </c>
      <c r="AI136" s="17">
        <f>IF('cha raw lpjml output'!AH121&lt;0,0,'cha raw lpjml output'!AH121)</f>
        <v>7.9854800000000004E-2</v>
      </c>
      <c r="AJ136" s="17">
        <f>IF('cha raw lpjml output'!AI121&lt;0,0,'cha raw lpjml output'!AI121)</f>
        <v>5.1741500000000003E-2</v>
      </c>
      <c r="AK136" s="17">
        <f>IF('cha raw lpjml output'!AJ121&lt;0,0,'cha raw lpjml output'!AJ121)</f>
        <v>0.15291399999999999</v>
      </c>
      <c r="AL136" s="17">
        <f>IF('cha raw lpjml output'!AK121&lt;0,0,'cha raw lpjml output'!AK121)</f>
        <v>0.234073</v>
      </c>
      <c r="AM136" s="17">
        <f>IF('cha raw lpjml output'!AL121&lt;0,0,'cha raw lpjml output'!AL121)</f>
        <v>4.4682199999999998E-2</v>
      </c>
      <c r="AN136" s="17">
        <f>IF('cha raw lpjml output'!AM121&lt;0,0,'cha raw lpjml output'!AM121)</f>
        <v>6.3675899999999994E-2</v>
      </c>
      <c r="AO136" s="17">
        <f>IF('cha raw lpjml output'!AN121&lt;0,0,'cha raw lpjml output'!AN121)</f>
        <v>6.1580500000000003E-2</v>
      </c>
      <c r="AP136" s="17">
        <f>IF('cha raw lpjml output'!AO121&lt;0,0,'cha raw lpjml output'!AO121)</f>
        <v>9.0319200000000002E-2</v>
      </c>
      <c r="AQ136" s="17"/>
    </row>
    <row r="137" spans="2:43" x14ac:dyDescent="0.35">
      <c r="B137" s="17">
        <f>IF('cha raw lpjml output'!A122&lt;0,0,'cha raw lpjml output'!A122)</f>
        <v>8.7438900000000007E-3</v>
      </c>
      <c r="C137" s="17">
        <f>IF('cha raw lpjml output'!B122&lt;0,0,'cha raw lpjml output'!B122)</f>
        <v>8.2440299999999994E-3</v>
      </c>
      <c r="D137" s="17">
        <f>IF('cha raw lpjml output'!C122&lt;0,0,'cha raw lpjml output'!C122)</f>
        <v>0.116172</v>
      </c>
      <c r="E137" s="17">
        <f>IF('cha raw lpjml output'!D122&lt;0,0,'cha raw lpjml output'!D122)</f>
        <v>1.01183E-2</v>
      </c>
      <c r="F137" s="17">
        <f>IF('cha raw lpjml output'!E122&lt;0,0,'cha raw lpjml output'!E122)</f>
        <v>5.7638000000000003E-3</v>
      </c>
      <c r="G137" s="17">
        <f>IF('cha raw lpjml output'!F122&lt;0,0,'cha raw lpjml output'!F122)</f>
        <v>4.7871099999999998E-3</v>
      </c>
      <c r="H137" s="17">
        <f>IF('cha raw lpjml output'!G122&lt;0,0,'cha raw lpjml output'!G122)</f>
        <v>5.8697699999999998E-3</v>
      </c>
      <c r="I137" s="17">
        <f>IF('cha raw lpjml output'!H122&lt;0,0,'cha raw lpjml output'!H122)</f>
        <v>5.4676000000000004E-3</v>
      </c>
      <c r="J137" s="17">
        <f>IF('cha raw lpjml output'!I122&lt;0,0,'cha raw lpjml output'!I122)</f>
        <v>5.0012600000000004E-3</v>
      </c>
      <c r="K137" s="17">
        <f>IF('cha raw lpjml output'!J122&lt;0,0,'cha raw lpjml output'!J122)</f>
        <v>3.7117399999999998E-3</v>
      </c>
      <c r="L137" s="17">
        <f>IF('cha raw lpjml output'!K122&lt;0,0,'cha raw lpjml output'!K122)</f>
        <v>2.8463099999999999E-3</v>
      </c>
      <c r="M137" s="17">
        <f>IF('cha raw lpjml output'!L122&lt;0,0,'cha raw lpjml output'!L122)</f>
        <v>3.8635399999999999E-3</v>
      </c>
      <c r="N137" s="17">
        <f>IF('cha raw lpjml output'!M122&lt;0,0,'cha raw lpjml output'!M122)</f>
        <v>2.37433E-3</v>
      </c>
      <c r="O137" s="17">
        <f>IF('cha raw lpjml output'!N122&lt;0,0,'cha raw lpjml output'!N122)</f>
        <v>1.62633E-3</v>
      </c>
      <c r="P137" s="17">
        <f>IF('cha raw lpjml output'!O122&lt;0,0,'cha raw lpjml output'!O122)</f>
        <v>1.62633E-3</v>
      </c>
      <c r="Q137" s="17">
        <f>IF('cha raw lpjml output'!P122&lt;0,0,'cha raw lpjml output'!P122)</f>
        <v>2.30701E-3</v>
      </c>
      <c r="R137" s="17">
        <f>IF('cha raw lpjml output'!Q122&lt;0,0,'cha raw lpjml output'!Q122)</f>
        <v>2.2917800000000002E-3</v>
      </c>
      <c r="S137" s="17">
        <f>IF('cha raw lpjml output'!R122&lt;0,0,'cha raw lpjml output'!R122)</f>
        <v>1.97021E-3</v>
      </c>
      <c r="T137" s="17">
        <f>IF('cha raw lpjml output'!S122&lt;0,0,'cha raw lpjml output'!S122)</f>
        <v>2.3947500000000002E-3</v>
      </c>
      <c r="U137" s="17">
        <f>IF('cha raw lpjml output'!T122&lt;0,0,'cha raw lpjml output'!T122)</f>
        <v>1.73547E-3</v>
      </c>
      <c r="V137" s="17">
        <f>IF('cha raw lpjml output'!U122&lt;0,0,'cha raw lpjml output'!U122)</f>
        <v>1.5790999999999999E-3</v>
      </c>
      <c r="W137" s="17">
        <f>IF('cha raw lpjml output'!V122&lt;0,0,'cha raw lpjml output'!V122)</f>
        <v>2.3842500000000001E-3</v>
      </c>
      <c r="X137" s="17">
        <f>IF('cha raw lpjml output'!W122&lt;0,0,'cha raw lpjml output'!W122)</f>
        <v>1.3636500000000001E-3</v>
      </c>
      <c r="Y137" s="17">
        <f>IF('cha raw lpjml output'!X122&lt;0,0,'cha raw lpjml output'!X122)</f>
        <v>2.0227299999999999E-3</v>
      </c>
      <c r="Z137" s="17">
        <f>IF('cha raw lpjml output'!Y122&lt;0,0,'cha raw lpjml output'!Y122)</f>
        <v>0.118108</v>
      </c>
      <c r="AA137" s="17">
        <f>IF('cha raw lpjml output'!Z122&lt;0,0,'cha raw lpjml output'!Z122)</f>
        <v>4.6321299999999999E-3</v>
      </c>
      <c r="AB137" s="17">
        <f>IF('cha raw lpjml output'!AA122&lt;0,0,'cha raw lpjml output'!AA122)</f>
        <v>5.3273699999999997E-3</v>
      </c>
      <c r="AC137" s="17">
        <f>IF('cha raw lpjml output'!AB122&lt;0,0,'cha raw lpjml output'!AB122)</f>
        <v>1.2160900000000001E-2</v>
      </c>
      <c r="AD137" s="17">
        <f>IF('cha raw lpjml output'!AC122&lt;0,0,'cha raw lpjml output'!AC122)</f>
        <v>1.7427700000000001E-2</v>
      </c>
      <c r="AE137" s="17">
        <f>IF('cha raw lpjml output'!AD122&lt;0,0,'cha raw lpjml output'!AD122)</f>
        <v>3.9083899999999998E-2</v>
      </c>
      <c r="AF137" s="17">
        <f>IF('cha raw lpjml output'!AE122&lt;0,0,'cha raw lpjml output'!AE122)</f>
        <v>1.1162200000000001E-2</v>
      </c>
      <c r="AG137" s="17">
        <f>IF('cha raw lpjml output'!AF122&lt;0,0,'cha raw lpjml output'!AF122)</f>
        <v>2.4334000000000001E-2</v>
      </c>
      <c r="AH137" s="17">
        <f>IF('cha raw lpjml output'!AG122&lt;0,0,'cha raw lpjml output'!AG122)</f>
        <v>2.88904E-2</v>
      </c>
      <c r="AI137" s="17">
        <f>IF('cha raw lpjml output'!AH122&lt;0,0,'cha raw lpjml output'!AH122)</f>
        <v>8.5234400000000002E-2</v>
      </c>
      <c r="AJ137" s="17">
        <f>IF('cha raw lpjml output'!AI122&lt;0,0,'cha raw lpjml output'!AI122)</f>
        <v>5.43557E-2</v>
      </c>
      <c r="AK137" s="17">
        <f>IF('cha raw lpjml output'!AJ122&lt;0,0,'cha raw lpjml output'!AJ122)</f>
        <v>0.156636</v>
      </c>
      <c r="AL137" s="17">
        <f>IF('cha raw lpjml output'!AK122&lt;0,0,'cha raw lpjml output'!AK122)</f>
        <v>0.23939299999999999</v>
      </c>
      <c r="AM137" s="17">
        <f>IF('cha raw lpjml output'!AL122&lt;0,0,'cha raw lpjml output'!AL122)</f>
        <v>4.6671600000000001E-2</v>
      </c>
      <c r="AN137" s="17">
        <f>IF('cha raw lpjml output'!AM122&lt;0,0,'cha raw lpjml output'!AM122)</f>
        <v>6.4959500000000003E-2</v>
      </c>
      <c r="AO137" s="17">
        <f>IF('cha raw lpjml output'!AN122&lt;0,0,'cha raw lpjml output'!AN122)</f>
        <v>8.7203500000000003E-2</v>
      </c>
      <c r="AP137" s="17">
        <f>IF('cha raw lpjml output'!AO122&lt;0,0,'cha raw lpjml output'!AO122)</f>
        <v>9.2325500000000005E-2</v>
      </c>
      <c r="AQ137" s="17"/>
    </row>
    <row r="138" spans="2:43" x14ac:dyDescent="0.35">
      <c r="B138" s="17">
        <f>IF('cha raw lpjml output'!A123&lt;0,0,'cha raw lpjml output'!A123)</f>
        <v>9.2900699999999992E-3</v>
      </c>
      <c r="C138" s="17">
        <f>IF('cha raw lpjml output'!B123&lt;0,0,'cha raw lpjml output'!B123)</f>
        <v>8.8997899999999994E-3</v>
      </c>
      <c r="D138" s="17">
        <f>IF('cha raw lpjml output'!C123&lt;0,0,'cha raw lpjml output'!C123)</f>
        <v>0.126086</v>
      </c>
      <c r="E138" s="17">
        <f>IF('cha raw lpjml output'!D123&lt;0,0,'cha raw lpjml output'!D123)</f>
        <v>1.09047E-2</v>
      </c>
      <c r="F138" s="17">
        <f>IF('cha raw lpjml output'!E123&lt;0,0,'cha raw lpjml output'!E123)</f>
        <v>5.9766999999999997E-3</v>
      </c>
      <c r="G138" s="17">
        <f>IF('cha raw lpjml output'!F123&lt;0,0,'cha raw lpjml output'!F123)</f>
        <v>4.8154599999999997E-3</v>
      </c>
      <c r="H138" s="17">
        <f>IF('cha raw lpjml output'!G123&lt;0,0,'cha raw lpjml output'!G123)</f>
        <v>6.3389600000000003E-3</v>
      </c>
      <c r="I138" s="17">
        <f>IF('cha raw lpjml output'!H123&lt;0,0,'cha raw lpjml output'!H123)</f>
        <v>5.6180099999999997E-3</v>
      </c>
      <c r="J138" s="17">
        <f>IF('cha raw lpjml output'!I123&lt;0,0,'cha raw lpjml output'!I123)</f>
        <v>5.0870100000000003E-3</v>
      </c>
      <c r="K138" s="17">
        <f>IF('cha raw lpjml output'!J123&lt;0,0,'cha raw lpjml output'!J123)</f>
        <v>3.8973599999999999E-3</v>
      </c>
      <c r="L138" s="17">
        <f>IF('cha raw lpjml output'!K123&lt;0,0,'cha raw lpjml output'!K123)</f>
        <v>3.8326900000000001E-3</v>
      </c>
      <c r="M138" s="17">
        <f>IF('cha raw lpjml output'!L123&lt;0,0,'cha raw lpjml output'!L123)</f>
        <v>4.2478400000000001E-3</v>
      </c>
      <c r="N138" s="17">
        <f>IF('cha raw lpjml output'!M123&lt;0,0,'cha raw lpjml output'!M123)</f>
        <v>2.8551000000000002E-3</v>
      </c>
      <c r="O138" s="17">
        <f>IF('cha raw lpjml output'!N123&lt;0,0,'cha raw lpjml output'!N123)</f>
        <v>2.0113399999999999E-3</v>
      </c>
      <c r="P138" s="17">
        <f>IF('cha raw lpjml output'!O123&lt;0,0,'cha raw lpjml output'!O123)</f>
        <v>2.0113399999999999E-3</v>
      </c>
      <c r="Q138" s="17">
        <f>IF('cha raw lpjml output'!P123&lt;0,0,'cha raw lpjml output'!P123)</f>
        <v>2.94407E-3</v>
      </c>
      <c r="R138" s="17">
        <f>IF('cha raw lpjml output'!Q123&lt;0,0,'cha raw lpjml output'!Q123)</f>
        <v>2.4484400000000001E-3</v>
      </c>
      <c r="S138" s="17">
        <f>IF('cha raw lpjml output'!R123&lt;0,0,'cha raw lpjml output'!R123)</f>
        <v>2.50242E-3</v>
      </c>
      <c r="T138" s="17">
        <f>IF('cha raw lpjml output'!S123&lt;0,0,'cha raw lpjml output'!S123)</f>
        <v>2.4454400000000001E-3</v>
      </c>
      <c r="U138" s="17">
        <f>IF('cha raw lpjml output'!T123&lt;0,0,'cha raw lpjml output'!T123)</f>
        <v>1.87046E-3</v>
      </c>
      <c r="V138" s="17">
        <f>IF('cha raw lpjml output'!U123&lt;0,0,'cha raw lpjml output'!U123)</f>
        <v>1.6062400000000001E-3</v>
      </c>
      <c r="W138" s="17">
        <f>IF('cha raw lpjml output'!V123&lt;0,0,'cha raw lpjml output'!V123)</f>
        <v>2.3980500000000001E-3</v>
      </c>
      <c r="X138" s="17">
        <f>IF('cha raw lpjml output'!W123&lt;0,0,'cha raw lpjml output'!W123)</f>
        <v>1.3656199999999999E-3</v>
      </c>
      <c r="Y138" s="17">
        <f>IF('cha raw lpjml output'!X123&lt;0,0,'cha raw lpjml output'!X123)</f>
        <v>2.04221E-3</v>
      </c>
      <c r="Z138" s="17">
        <f>IF('cha raw lpjml output'!Y123&lt;0,0,'cha raw lpjml output'!Y123)</f>
        <v>0.118183</v>
      </c>
      <c r="AA138" s="17">
        <f>IF('cha raw lpjml output'!Z123&lt;0,0,'cha raw lpjml output'!Z123)</f>
        <v>5.2492600000000004E-3</v>
      </c>
      <c r="AB138" s="17">
        <f>IF('cha raw lpjml output'!AA123&lt;0,0,'cha raw lpjml output'!AA123)</f>
        <v>5.6497800000000001E-3</v>
      </c>
      <c r="AC138" s="17">
        <f>IF('cha raw lpjml output'!AB123&lt;0,0,'cha raw lpjml output'!AB123)</f>
        <v>1.23213E-2</v>
      </c>
      <c r="AD138" s="17">
        <f>IF('cha raw lpjml output'!AC123&lt;0,0,'cha raw lpjml output'!AC123)</f>
        <v>1.8049099999999998E-2</v>
      </c>
      <c r="AE138" s="17">
        <f>IF('cha raw lpjml output'!AD123&lt;0,0,'cha raw lpjml output'!AD123)</f>
        <v>4.0765200000000001E-2</v>
      </c>
      <c r="AF138" s="17">
        <f>IF('cha raw lpjml output'!AE123&lt;0,0,'cha raw lpjml output'!AE123)</f>
        <v>1.33814E-2</v>
      </c>
      <c r="AG138" s="17">
        <f>IF('cha raw lpjml output'!AF123&lt;0,0,'cha raw lpjml output'!AF123)</f>
        <v>2.5453699999999999E-2</v>
      </c>
      <c r="AH138" s="17">
        <f>IF('cha raw lpjml output'!AG123&lt;0,0,'cha raw lpjml output'!AG123)</f>
        <v>2.9405899999999999E-2</v>
      </c>
      <c r="AI138" s="17">
        <f>IF('cha raw lpjml output'!AH123&lt;0,0,'cha raw lpjml output'!AH123)</f>
        <v>8.5285899999999998E-2</v>
      </c>
      <c r="AJ138" s="17">
        <f>IF('cha raw lpjml output'!AI123&lt;0,0,'cha raw lpjml output'!AI123)</f>
        <v>5.5734899999999997E-2</v>
      </c>
      <c r="AK138" s="17">
        <f>IF('cha raw lpjml output'!AJ123&lt;0,0,'cha raw lpjml output'!AJ123)</f>
        <v>0.157162</v>
      </c>
      <c r="AL138" s="17">
        <f>IF('cha raw lpjml output'!AK123&lt;0,0,'cha raw lpjml output'!AK123)</f>
        <v>0.24410999999999999</v>
      </c>
      <c r="AM138" s="17">
        <f>IF('cha raw lpjml output'!AL123&lt;0,0,'cha raw lpjml output'!AL123)</f>
        <v>4.7833399999999998E-2</v>
      </c>
      <c r="AN138" s="17">
        <f>IF('cha raw lpjml output'!AM123&lt;0,0,'cha raw lpjml output'!AM123)</f>
        <v>6.5718799999999994E-2</v>
      </c>
      <c r="AO138" s="17">
        <f>IF('cha raw lpjml output'!AN123&lt;0,0,'cha raw lpjml output'!AN123)</f>
        <v>9.03085E-2</v>
      </c>
      <c r="AP138" s="17">
        <f>IF('cha raw lpjml output'!AO123&lt;0,0,'cha raw lpjml output'!AO123)</f>
        <v>9.7022200000000003E-2</v>
      </c>
      <c r="AQ138" s="17"/>
    </row>
    <row r="139" spans="2:43" x14ac:dyDescent="0.35">
      <c r="B139" s="17">
        <f>IF('cha raw lpjml output'!A124&lt;0,0,'cha raw lpjml output'!A124)</f>
        <v>1.07572E-2</v>
      </c>
      <c r="C139" s="17">
        <f>IF('cha raw lpjml output'!B124&lt;0,0,'cha raw lpjml output'!B124)</f>
        <v>8.9396700000000003E-3</v>
      </c>
      <c r="D139" s="17">
        <f>IF('cha raw lpjml output'!C124&lt;0,0,'cha raw lpjml output'!C124)</f>
        <v>0.14463100000000001</v>
      </c>
      <c r="E139" s="17">
        <f>IF('cha raw lpjml output'!D124&lt;0,0,'cha raw lpjml output'!D124)</f>
        <v>1.1190200000000001E-2</v>
      </c>
      <c r="F139" s="17">
        <f>IF('cha raw lpjml output'!E124&lt;0,0,'cha raw lpjml output'!E124)</f>
        <v>7.5003999999999999E-3</v>
      </c>
      <c r="G139" s="17">
        <f>IF('cha raw lpjml output'!F124&lt;0,0,'cha raw lpjml output'!F124)</f>
        <v>5.2239000000000001E-3</v>
      </c>
      <c r="H139" s="17">
        <f>IF('cha raw lpjml output'!G124&lt;0,0,'cha raw lpjml output'!G124)</f>
        <v>6.4665199999999999E-3</v>
      </c>
      <c r="I139" s="17">
        <f>IF('cha raw lpjml output'!H124&lt;0,0,'cha raw lpjml output'!H124)</f>
        <v>5.80475E-3</v>
      </c>
      <c r="J139" s="17">
        <f>IF('cha raw lpjml output'!I124&lt;0,0,'cha raw lpjml output'!I124)</f>
        <v>5.2091200000000002E-3</v>
      </c>
      <c r="K139" s="17">
        <f>IF('cha raw lpjml output'!J124&lt;0,0,'cha raw lpjml output'!J124)</f>
        <v>4.10722E-3</v>
      </c>
      <c r="L139" s="17">
        <f>IF('cha raw lpjml output'!K124&lt;0,0,'cha raw lpjml output'!K124)</f>
        <v>4.3011500000000001E-3</v>
      </c>
      <c r="M139" s="17">
        <f>IF('cha raw lpjml output'!L124&lt;0,0,'cha raw lpjml output'!L124)</f>
        <v>4.8327600000000002E-3</v>
      </c>
      <c r="N139" s="17">
        <f>IF('cha raw lpjml output'!M124&lt;0,0,'cha raw lpjml output'!M124)</f>
        <v>3.8502200000000001E-3</v>
      </c>
      <c r="O139" s="17">
        <f>IF('cha raw lpjml output'!N124&lt;0,0,'cha raw lpjml output'!N124)</f>
        <v>3.04266E-3</v>
      </c>
      <c r="P139" s="17">
        <f>IF('cha raw lpjml output'!O124&lt;0,0,'cha raw lpjml output'!O124)</f>
        <v>3.04266E-3</v>
      </c>
      <c r="Q139" s="17">
        <f>IF('cha raw lpjml output'!P124&lt;0,0,'cha raw lpjml output'!P124)</f>
        <v>3.16293E-3</v>
      </c>
      <c r="R139" s="17">
        <f>IF('cha raw lpjml output'!Q124&lt;0,0,'cha raw lpjml output'!Q124)</f>
        <v>3.0004900000000002E-3</v>
      </c>
      <c r="S139" s="17">
        <f>IF('cha raw lpjml output'!R124&lt;0,0,'cha raw lpjml output'!R124)</f>
        <v>3.0880600000000001E-3</v>
      </c>
      <c r="T139" s="17">
        <f>IF('cha raw lpjml output'!S124&lt;0,0,'cha raw lpjml output'!S124)</f>
        <v>3.9251599999999996E-3</v>
      </c>
      <c r="U139" s="17">
        <f>IF('cha raw lpjml output'!T124&lt;0,0,'cha raw lpjml output'!T124)</f>
        <v>1.9186299999999999E-3</v>
      </c>
      <c r="V139" s="17">
        <f>IF('cha raw lpjml output'!U124&lt;0,0,'cha raw lpjml output'!U124)</f>
        <v>1.69546E-3</v>
      </c>
      <c r="W139" s="17">
        <f>IF('cha raw lpjml output'!V124&lt;0,0,'cha raw lpjml output'!V124)</f>
        <v>2.4202799999999999E-3</v>
      </c>
      <c r="X139" s="17">
        <f>IF('cha raw lpjml output'!W124&lt;0,0,'cha raw lpjml output'!W124)</f>
        <v>1.4411599999999999E-3</v>
      </c>
      <c r="Y139" s="17">
        <f>IF('cha raw lpjml output'!X124&lt;0,0,'cha raw lpjml output'!X124)</f>
        <v>2.1516199999999999E-3</v>
      </c>
      <c r="Z139" s="17">
        <f>IF('cha raw lpjml output'!Y124&lt;0,0,'cha raw lpjml output'!Y124)</f>
        <v>0.118447</v>
      </c>
      <c r="AA139" s="17">
        <f>IF('cha raw lpjml output'!Z124&lt;0,0,'cha raw lpjml output'!Z124)</f>
        <v>5.6550100000000002E-3</v>
      </c>
      <c r="AB139" s="17">
        <f>IF('cha raw lpjml output'!AA124&lt;0,0,'cha raw lpjml output'!AA124)</f>
        <v>5.7451999999999998E-3</v>
      </c>
      <c r="AC139" s="17">
        <f>IF('cha raw lpjml output'!AB124&lt;0,0,'cha raw lpjml output'!AB124)</f>
        <v>1.24282E-2</v>
      </c>
      <c r="AD139" s="17">
        <f>IF('cha raw lpjml output'!AC124&lt;0,0,'cha raw lpjml output'!AC124)</f>
        <v>2.0855100000000001E-2</v>
      </c>
      <c r="AE139" s="17">
        <f>IF('cha raw lpjml output'!AD124&lt;0,0,'cha raw lpjml output'!AD124)</f>
        <v>4.1269399999999998E-2</v>
      </c>
      <c r="AF139" s="17">
        <f>IF('cha raw lpjml output'!AE124&lt;0,0,'cha raw lpjml output'!AE124)</f>
        <v>1.5701699999999999E-2</v>
      </c>
      <c r="AG139" s="17">
        <f>IF('cha raw lpjml output'!AF124&lt;0,0,'cha raw lpjml output'!AF124)</f>
        <v>2.62598E-2</v>
      </c>
      <c r="AH139" s="17">
        <f>IF('cha raw lpjml output'!AG124&lt;0,0,'cha raw lpjml output'!AG124)</f>
        <v>3.03089E-2</v>
      </c>
      <c r="AI139" s="17">
        <f>IF('cha raw lpjml output'!AH124&lt;0,0,'cha raw lpjml output'!AH124)</f>
        <v>8.6322999999999997E-2</v>
      </c>
      <c r="AJ139" s="17">
        <f>IF('cha raw lpjml output'!AI124&lt;0,0,'cha raw lpjml output'!AI124)</f>
        <v>5.64027E-2</v>
      </c>
      <c r="AK139" s="17">
        <f>IF('cha raw lpjml output'!AJ124&lt;0,0,'cha raw lpjml output'!AJ124)</f>
        <v>0.16661699999999999</v>
      </c>
      <c r="AL139" s="17">
        <f>IF('cha raw lpjml output'!AK124&lt;0,0,'cha raw lpjml output'!AK124)</f>
        <v>0.24432400000000001</v>
      </c>
      <c r="AM139" s="17">
        <f>IF('cha raw lpjml output'!AL124&lt;0,0,'cha raw lpjml output'!AL124)</f>
        <v>4.9970199999999999E-2</v>
      </c>
      <c r="AN139" s="17">
        <f>IF('cha raw lpjml output'!AM124&lt;0,0,'cha raw lpjml output'!AM124)</f>
        <v>6.8718500000000002E-2</v>
      </c>
      <c r="AO139" s="17">
        <f>IF('cha raw lpjml output'!AN124&lt;0,0,'cha raw lpjml output'!AN124)</f>
        <v>9.0404100000000001E-2</v>
      </c>
      <c r="AP139" s="17">
        <f>IF('cha raw lpjml output'!AO124&lt;0,0,'cha raw lpjml output'!AO124)</f>
        <v>9.8002500000000006E-2</v>
      </c>
      <c r="AQ139" s="17"/>
    </row>
    <row r="140" spans="2:43" x14ac:dyDescent="0.35">
      <c r="B140" s="17">
        <f>IF('cha raw lpjml output'!A125&lt;0,0,'cha raw lpjml output'!A125)</f>
        <v>1.12719E-2</v>
      </c>
      <c r="C140" s="17">
        <f>IF('cha raw lpjml output'!B125&lt;0,0,'cha raw lpjml output'!B125)</f>
        <v>9.2213199999999999E-3</v>
      </c>
      <c r="D140" s="17">
        <f>IF('cha raw lpjml output'!C125&lt;0,0,'cha raw lpjml output'!C125)</f>
        <v>0.194387</v>
      </c>
      <c r="E140" s="17">
        <f>IF('cha raw lpjml output'!D125&lt;0,0,'cha raw lpjml output'!D125)</f>
        <v>1.3437599999999999E-2</v>
      </c>
      <c r="F140" s="17">
        <f>IF('cha raw lpjml output'!E125&lt;0,0,'cha raw lpjml output'!E125)</f>
        <v>7.5188099999999999E-3</v>
      </c>
      <c r="G140" s="17">
        <f>IF('cha raw lpjml output'!F125&lt;0,0,'cha raw lpjml output'!F125)</f>
        <v>5.2561099999999996E-3</v>
      </c>
      <c r="H140" s="17">
        <f>IF('cha raw lpjml output'!G125&lt;0,0,'cha raw lpjml output'!G125)</f>
        <v>7.1781299999999996E-3</v>
      </c>
      <c r="I140" s="17">
        <f>IF('cha raw lpjml output'!H125&lt;0,0,'cha raw lpjml output'!H125)</f>
        <v>6.2979400000000001E-3</v>
      </c>
      <c r="J140" s="17">
        <f>IF('cha raw lpjml output'!I125&lt;0,0,'cha raw lpjml output'!I125)</f>
        <v>5.4783799999999997E-3</v>
      </c>
      <c r="K140" s="17">
        <f>IF('cha raw lpjml output'!J125&lt;0,0,'cha raw lpjml output'!J125)</f>
        <v>4.9033599999999998E-3</v>
      </c>
      <c r="L140" s="17">
        <f>IF('cha raw lpjml output'!K125&lt;0,0,'cha raw lpjml output'!K125)</f>
        <v>4.3378499999999999E-3</v>
      </c>
      <c r="M140" s="17">
        <f>IF('cha raw lpjml output'!L125&lt;0,0,'cha raw lpjml output'!L125)</f>
        <v>4.8612200000000003E-3</v>
      </c>
      <c r="N140" s="17">
        <f>IF('cha raw lpjml output'!M125&lt;0,0,'cha raw lpjml output'!M125)</f>
        <v>4.7824699999999996E-3</v>
      </c>
      <c r="O140" s="17">
        <f>IF('cha raw lpjml output'!N125&lt;0,0,'cha raw lpjml output'!N125)</f>
        <v>3.13701E-3</v>
      </c>
      <c r="P140" s="17">
        <f>IF('cha raw lpjml output'!O125&lt;0,0,'cha raw lpjml output'!O125)</f>
        <v>3.13701E-3</v>
      </c>
      <c r="Q140" s="17">
        <f>IF('cha raw lpjml output'!P125&lt;0,0,'cha raw lpjml output'!P125)</f>
        <v>3.6934300000000002E-3</v>
      </c>
      <c r="R140" s="17">
        <f>IF('cha raw lpjml output'!Q125&lt;0,0,'cha raw lpjml output'!Q125)</f>
        <v>3.4888900000000001E-3</v>
      </c>
      <c r="S140" s="17">
        <f>IF('cha raw lpjml output'!R125&lt;0,0,'cha raw lpjml output'!R125)</f>
        <v>3.3294800000000001E-3</v>
      </c>
      <c r="T140" s="17">
        <f>IF('cha raw lpjml output'!S125&lt;0,0,'cha raw lpjml output'!S125)</f>
        <v>3.9297799999999999E-3</v>
      </c>
      <c r="U140" s="17">
        <f>IF('cha raw lpjml output'!T125&lt;0,0,'cha raw lpjml output'!T125)</f>
        <v>2.0096100000000002E-3</v>
      </c>
      <c r="V140" s="17">
        <f>IF('cha raw lpjml output'!U125&lt;0,0,'cha raw lpjml output'!U125)</f>
        <v>1.7436999999999999E-3</v>
      </c>
      <c r="W140" s="17">
        <f>IF('cha raw lpjml output'!V125&lt;0,0,'cha raw lpjml output'!V125)</f>
        <v>2.5612500000000002E-3</v>
      </c>
      <c r="X140" s="17">
        <f>IF('cha raw lpjml output'!W125&lt;0,0,'cha raw lpjml output'!W125)</f>
        <v>1.45583E-3</v>
      </c>
      <c r="Y140" s="17">
        <f>IF('cha raw lpjml output'!X125&lt;0,0,'cha raw lpjml output'!X125)</f>
        <v>2.1789800000000001E-3</v>
      </c>
      <c r="Z140" s="17">
        <f>IF('cha raw lpjml output'!Y125&lt;0,0,'cha raw lpjml output'!Y125)</f>
        <v>0.12049600000000001</v>
      </c>
      <c r="AA140" s="17">
        <f>IF('cha raw lpjml output'!Z125&lt;0,0,'cha raw lpjml output'!Z125)</f>
        <v>6.0382099999999996E-3</v>
      </c>
      <c r="AB140" s="17">
        <f>IF('cha raw lpjml output'!AA125&lt;0,0,'cha raw lpjml output'!AA125)</f>
        <v>5.7968100000000003E-3</v>
      </c>
      <c r="AC140" s="17">
        <f>IF('cha raw lpjml output'!AB125&lt;0,0,'cha raw lpjml output'!AB125)</f>
        <v>1.29458E-2</v>
      </c>
      <c r="AD140" s="17">
        <f>IF('cha raw lpjml output'!AC125&lt;0,0,'cha raw lpjml output'!AC125)</f>
        <v>2.2174800000000001E-2</v>
      </c>
      <c r="AE140" s="17">
        <f>IF('cha raw lpjml output'!AD125&lt;0,0,'cha raw lpjml output'!AD125)</f>
        <v>4.1656400000000003E-2</v>
      </c>
      <c r="AF140" s="17">
        <f>IF('cha raw lpjml output'!AE125&lt;0,0,'cha raw lpjml output'!AE125)</f>
        <v>1.6430699999999999E-2</v>
      </c>
      <c r="AG140" s="17">
        <f>IF('cha raw lpjml output'!AF125&lt;0,0,'cha raw lpjml output'!AF125)</f>
        <v>2.6437599999999999E-2</v>
      </c>
      <c r="AH140" s="17">
        <f>IF('cha raw lpjml output'!AG125&lt;0,0,'cha raw lpjml output'!AG125)</f>
        <v>3.0556099999999999E-2</v>
      </c>
      <c r="AI140" s="17">
        <f>IF('cha raw lpjml output'!AH125&lt;0,0,'cha raw lpjml output'!AH125)</f>
        <v>8.7487300000000004E-2</v>
      </c>
      <c r="AJ140" s="17">
        <f>IF('cha raw lpjml output'!AI125&lt;0,0,'cha raw lpjml output'!AI125)</f>
        <v>5.72545E-2</v>
      </c>
      <c r="AK140" s="17">
        <f>IF('cha raw lpjml output'!AJ125&lt;0,0,'cha raw lpjml output'!AJ125)</f>
        <v>0.168216</v>
      </c>
      <c r="AL140" s="17">
        <f>IF('cha raw lpjml output'!AK125&lt;0,0,'cha raw lpjml output'!AK125)</f>
        <v>0.26413999999999999</v>
      </c>
      <c r="AM140" s="17">
        <f>IF('cha raw lpjml output'!AL125&lt;0,0,'cha raw lpjml output'!AL125)</f>
        <v>5.39969E-2</v>
      </c>
      <c r="AN140" s="17">
        <f>IF('cha raw lpjml output'!AM125&lt;0,0,'cha raw lpjml output'!AM125)</f>
        <v>7.0683099999999999E-2</v>
      </c>
      <c r="AO140" s="17">
        <f>IF('cha raw lpjml output'!AN125&lt;0,0,'cha raw lpjml output'!AN125)</f>
        <v>9.5564999999999997E-2</v>
      </c>
      <c r="AP140" s="17">
        <f>IF('cha raw lpjml output'!AO125&lt;0,0,'cha raw lpjml output'!AO125)</f>
        <v>0.117464</v>
      </c>
      <c r="AQ140" s="17"/>
    </row>
    <row r="141" spans="2:43" x14ac:dyDescent="0.35">
      <c r="B141" s="17">
        <f>IF('cha raw lpjml output'!A126&lt;0,0,'cha raw lpjml output'!A126)</f>
        <v>1.34786E-2</v>
      </c>
      <c r="C141" s="17">
        <f>IF('cha raw lpjml output'!B126&lt;0,0,'cha raw lpjml output'!B126)</f>
        <v>1.03947E-2</v>
      </c>
      <c r="D141" s="17">
        <f>IF('cha raw lpjml output'!C126&lt;0,0,'cha raw lpjml output'!C126)</f>
        <v>0.20321</v>
      </c>
      <c r="E141" s="17">
        <f>IF('cha raw lpjml output'!D126&lt;0,0,'cha raw lpjml output'!D126)</f>
        <v>1.8508500000000001E-2</v>
      </c>
      <c r="F141" s="17">
        <f>IF('cha raw lpjml output'!E126&lt;0,0,'cha raw lpjml output'!E126)</f>
        <v>9.3083599999999999E-3</v>
      </c>
      <c r="G141" s="17">
        <f>IF('cha raw lpjml output'!F126&lt;0,0,'cha raw lpjml output'!F126)</f>
        <v>7.2445799999999996E-3</v>
      </c>
      <c r="H141" s="17">
        <f>IF('cha raw lpjml output'!G126&lt;0,0,'cha raw lpjml output'!G126)</f>
        <v>7.7093099999999996E-3</v>
      </c>
      <c r="I141" s="17">
        <f>IF('cha raw lpjml output'!H126&lt;0,0,'cha raw lpjml output'!H126)</f>
        <v>7.1792499999999999E-3</v>
      </c>
      <c r="J141" s="17">
        <f>IF('cha raw lpjml output'!I126&lt;0,0,'cha raw lpjml output'!I126)</f>
        <v>5.7692200000000003E-3</v>
      </c>
      <c r="K141" s="17">
        <f>IF('cha raw lpjml output'!J126&lt;0,0,'cha raw lpjml output'!J126)</f>
        <v>5.3553000000000003E-3</v>
      </c>
      <c r="L141" s="17">
        <f>IF('cha raw lpjml output'!K126&lt;0,0,'cha raw lpjml output'!K126)</f>
        <v>4.6277499999999999E-3</v>
      </c>
      <c r="M141" s="17">
        <f>IF('cha raw lpjml output'!L126&lt;0,0,'cha raw lpjml output'!L126)</f>
        <v>5.1892300000000004E-3</v>
      </c>
      <c r="N141" s="17">
        <f>IF('cha raw lpjml output'!M126&lt;0,0,'cha raw lpjml output'!M126)</f>
        <v>5.1945000000000003E-3</v>
      </c>
      <c r="O141" s="17">
        <f>IF('cha raw lpjml output'!N126&lt;0,0,'cha raw lpjml output'!N126)</f>
        <v>5.3411200000000004E-3</v>
      </c>
      <c r="P141" s="17">
        <f>IF('cha raw lpjml output'!O126&lt;0,0,'cha raw lpjml output'!O126)</f>
        <v>5.3411200000000004E-3</v>
      </c>
      <c r="Q141" s="17">
        <f>IF('cha raw lpjml output'!P126&lt;0,0,'cha raw lpjml output'!P126)</f>
        <v>5.6020999999999996E-3</v>
      </c>
      <c r="R141" s="17">
        <f>IF('cha raw lpjml output'!Q126&lt;0,0,'cha raw lpjml output'!Q126)</f>
        <v>4.5071099999999999E-3</v>
      </c>
      <c r="S141" s="17">
        <f>IF('cha raw lpjml output'!R126&lt;0,0,'cha raw lpjml output'!R126)</f>
        <v>5.3672299999999997E-3</v>
      </c>
      <c r="T141" s="17">
        <f>IF('cha raw lpjml output'!S126&lt;0,0,'cha raw lpjml output'!S126)</f>
        <v>5.6563500000000001E-3</v>
      </c>
      <c r="U141" s="17">
        <f>IF('cha raw lpjml output'!T126&lt;0,0,'cha raw lpjml output'!T126)</f>
        <v>3.2704399999999999E-3</v>
      </c>
      <c r="V141" s="17">
        <f>IF('cha raw lpjml output'!U126&lt;0,0,'cha raw lpjml output'!U126)</f>
        <v>1.90043E-3</v>
      </c>
      <c r="W141" s="17">
        <f>IF('cha raw lpjml output'!V126&lt;0,0,'cha raw lpjml output'!V126)</f>
        <v>2.5724799999999998E-3</v>
      </c>
      <c r="X141" s="17">
        <f>IF('cha raw lpjml output'!W126&lt;0,0,'cha raw lpjml output'!W126)</f>
        <v>1.46682E-3</v>
      </c>
      <c r="Y141" s="17">
        <f>IF('cha raw lpjml output'!X126&lt;0,0,'cha raw lpjml output'!X126)</f>
        <v>2.20565E-3</v>
      </c>
      <c r="Z141" s="17">
        <f>IF('cha raw lpjml output'!Y126&lt;0,0,'cha raw lpjml output'!Y126)</f>
        <v>0.120722</v>
      </c>
      <c r="AA141" s="17">
        <f>IF('cha raw lpjml output'!Z126&lt;0,0,'cha raw lpjml output'!Z126)</f>
        <v>6.0503700000000002E-3</v>
      </c>
      <c r="AB141" s="17">
        <f>IF('cha raw lpjml output'!AA126&lt;0,0,'cha raw lpjml output'!AA126)</f>
        <v>5.88172E-3</v>
      </c>
      <c r="AC141" s="17">
        <f>IF('cha raw lpjml output'!AB126&lt;0,0,'cha raw lpjml output'!AB126)</f>
        <v>1.29902E-2</v>
      </c>
      <c r="AD141" s="17">
        <f>IF('cha raw lpjml output'!AC126&lt;0,0,'cha raw lpjml output'!AC126)</f>
        <v>2.2464000000000001E-2</v>
      </c>
      <c r="AE141" s="17">
        <f>IF('cha raw lpjml output'!AD126&lt;0,0,'cha raw lpjml output'!AD126)</f>
        <v>4.1955300000000001E-2</v>
      </c>
      <c r="AF141" s="17">
        <f>IF('cha raw lpjml output'!AE126&lt;0,0,'cha raw lpjml output'!AE126)</f>
        <v>1.6511100000000001E-2</v>
      </c>
      <c r="AG141" s="17">
        <f>IF('cha raw lpjml output'!AF126&lt;0,0,'cha raw lpjml output'!AF126)</f>
        <v>2.72997E-2</v>
      </c>
      <c r="AH141" s="17">
        <f>IF('cha raw lpjml output'!AG126&lt;0,0,'cha raw lpjml output'!AG126)</f>
        <v>3.2646000000000001E-2</v>
      </c>
      <c r="AI141" s="17">
        <f>IF('cha raw lpjml output'!AH126&lt;0,0,'cha raw lpjml output'!AH126)</f>
        <v>8.8693099999999997E-2</v>
      </c>
      <c r="AJ141" s="17">
        <f>IF('cha raw lpjml output'!AI126&lt;0,0,'cha raw lpjml output'!AI126)</f>
        <v>5.7992500000000002E-2</v>
      </c>
      <c r="AK141" s="17">
        <f>IF('cha raw lpjml output'!AJ126&lt;0,0,'cha raw lpjml output'!AJ126)</f>
        <v>0.17829700000000001</v>
      </c>
      <c r="AL141" s="17">
        <f>IF('cha raw lpjml output'!AK126&lt;0,0,'cha raw lpjml output'!AK126)</f>
        <v>0.26745000000000002</v>
      </c>
      <c r="AM141" s="17">
        <f>IF('cha raw lpjml output'!AL126&lt;0,0,'cha raw lpjml output'!AL126)</f>
        <v>5.9576200000000003E-2</v>
      </c>
      <c r="AN141" s="17">
        <f>IF('cha raw lpjml output'!AM126&lt;0,0,'cha raw lpjml output'!AM126)</f>
        <v>7.4432300000000007E-2</v>
      </c>
      <c r="AO141" s="17">
        <f>IF('cha raw lpjml output'!AN126&lt;0,0,'cha raw lpjml output'!AN126)</f>
        <v>0.103517</v>
      </c>
      <c r="AP141" s="17">
        <f>IF('cha raw lpjml output'!AO126&lt;0,0,'cha raw lpjml output'!AO126)</f>
        <v>0.12987899999999999</v>
      </c>
      <c r="AQ141" s="17"/>
    </row>
    <row r="142" spans="2:43" x14ac:dyDescent="0.35">
      <c r="B142" s="17">
        <f>IF('cha raw lpjml output'!A127&lt;0,0,'cha raw lpjml output'!A127)</f>
        <v>1.44561E-2</v>
      </c>
      <c r="C142" s="17">
        <f>IF('cha raw lpjml output'!B127&lt;0,0,'cha raw lpjml output'!B127)</f>
        <v>1.30761E-2</v>
      </c>
      <c r="D142" s="17">
        <f>IF('cha raw lpjml output'!C127&lt;0,0,'cha raw lpjml output'!C127)</f>
        <v>0.20735500000000001</v>
      </c>
      <c r="E142" s="17">
        <f>IF('cha raw lpjml output'!D127&lt;0,0,'cha raw lpjml output'!D127)</f>
        <v>2.3320500000000001E-2</v>
      </c>
      <c r="F142" s="17">
        <f>IF('cha raw lpjml output'!E127&lt;0,0,'cha raw lpjml output'!E127)</f>
        <v>9.86626E-3</v>
      </c>
      <c r="G142" s="17">
        <f>IF('cha raw lpjml output'!F127&lt;0,0,'cha raw lpjml output'!F127)</f>
        <v>7.2737100000000001E-3</v>
      </c>
      <c r="H142" s="17">
        <f>IF('cha raw lpjml output'!G127&lt;0,0,'cha raw lpjml output'!G127)</f>
        <v>9.0768499999999992E-3</v>
      </c>
      <c r="I142" s="17">
        <f>IF('cha raw lpjml output'!H127&lt;0,0,'cha raw lpjml output'!H127)</f>
        <v>8.7070900000000007E-3</v>
      </c>
      <c r="J142" s="17">
        <f>IF('cha raw lpjml output'!I127&lt;0,0,'cha raw lpjml output'!I127)</f>
        <v>6.6852600000000002E-3</v>
      </c>
      <c r="K142" s="17">
        <f>IF('cha raw lpjml output'!J127&lt;0,0,'cha raw lpjml output'!J127)</f>
        <v>5.9306999999999997E-3</v>
      </c>
      <c r="L142" s="17">
        <f>IF('cha raw lpjml output'!K127&lt;0,0,'cha raw lpjml output'!K127)</f>
        <v>4.7716499999999997E-3</v>
      </c>
      <c r="M142" s="17">
        <f>IF('cha raw lpjml output'!L127&lt;0,0,'cha raw lpjml output'!L127)</f>
        <v>5.2427899999999998E-3</v>
      </c>
      <c r="N142" s="17">
        <f>IF('cha raw lpjml output'!M127&lt;0,0,'cha raw lpjml output'!M127)</f>
        <v>5.79876E-3</v>
      </c>
      <c r="O142" s="17">
        <f>IF('cha raw lpjml output'!N127&lt;0,0,'cha raw lpjml output'!N127)</f>
        <v>5.5958800000000001E-3</v>
      </c>
      <c r="P142" s="17">
        <f>IF('cha raw lpjml output'!O127&lt;0,0,'cha raw lpjml output'!O127)</f>
        <v>5.5958800000000001E-3</v>
      </c>
      <c r="Q142" s="17">
        <f>IF('cha raw lpjml output'!P127&lt;0,0,'cha raw lpjml output'!P127)</f>
        <v>6.1566800000000003E-3</v>
      </c>
      <c r="R142" s="17">
        <f>IF('cha raw lpjml output'!Q127&lt;0,0,'cha raw lpjml output'!Q127)</f>
        <v>5.8440200000000001E-3</v>
      </c>
      <c r="S142" s="17">
        <f>IF('cha raw lpjml output'!R127&lt;0,0,'cha raw lpjml output'!R127)</f>
        <v>6.2387800000000002E-3</v>
      </c>
      <c r="T142" s="17">
        <f>IF('cha raw lpjml output'!S127&lt;0,0,'cha raw lpjml output'!S127)</f>
        <v>6.5291999999999998E-3</v>
      </c>
      <c r="U142" s="17">
        <f>IF('cha raw lpjml output'!T127&lt;0,0,'cha raw lpjml output'!T127)</f>
        <v>3.3008199999999999E-3</v>
      </c>
      <c r="V142" s="17">
        <f>IF('cha raw lpjml output'!U127&lt;0,0,'cha raw lpjml output'!U127)</f>
        <v>2.0288799999999998E-3</v>
      </c>
      <c r="W142" s="17">
        <f>IF('cha raw lpjml output'!V127&lt;0,0,'cha raw lpjml output'!V127)</f>
        <v>2.6042700000000001E-3</v>
      </c>
      <c r="X142" s="17">
        <f>IF('cha raw lpjml output'!W127&lt;0,0,'cha raw lpjml output'!W127)</f>
        <v>1.57792E-3</v>
      </c>
      <c r="Y142" s="17">
        <f>IF('cha raw lpjml output'!X127&lt;0,0,'cha raw lpjml output'!X127)</f>
        <v>2.29101E-3</v>
      </c>
      <c r="Z142" s="17">
        <f>IF('cha raw lpjml output'!Y127&lt;0,0,'cha raw lpjml output'!Y127)</f>
        <v>0.12131</v>
      </c>
      <c r="AA142" s="17">
        <f>IF('cha raw lpjml output'!Z127&lt;0,0,'cha raw lpjml output'!Z127)</f>
        <v>6.2746199999999999E-3</v>
      </c>
      <c r="AB142" s="17">
        <f>IF('cha raw lpjml output'!AA127&lt;0,0,'cha raw lpjml output'!AA127)</f>
        <v>6.02544E-3</v>
      </c>
      <c r="AC142" s="17">
        <f>IF('cha raw lpjml output'!AB127&lt;0,0,'cha raw lpjml output'!AB127)</f>
        <v>1.43476E-2</v>
      </c>
      <c r="AD142" s="17">
        <f>IF('cha raw lpjml output'!AC127&lt;0,0,'cha raw lpjml output'!AC127)</f>
        <v>2.2916499999999999E-2</v>
      </c>
      <c r="AE142" s="17">
        <f>IF('cha raw lpjml output'!AD127&lt;0,0,'cha raw lpjml output'!AD127)</f>
        <v>4.2265799999999999E-2</v>
      </c>
      <c r="AF142" s="17">
        <f>IF('cha raw lpjml output'!AE127&lt;0,0,'cha raw lpjml output'!AE127)</f>
        <v>1.79565E-2</v>
      </c>
      <c r="AG142" s="17">
        <f>IF('cha raw lpjml output'!AF127&lt;0,0,'cha raw lpjml output'!AF127)</f>
        <v>2.88694E-2</v>
      </c>
      <c r="AH142" s="17">
        <f>IF('cha raw lpjml output'!AG127&lt;0,0,'cha raw lpjml output'!AG127)</f>
        <v>3.5188499999999998E-2</v>
      </c>
      <c r="AI142" s="17">
        <f>IF('cha raw lpjml output'!AH127&lt;0,0,'cha raw lpjml output'!AH127)</f>
        <v>9.1714000000000004E-2</v>
      </c>
      <c r="AJ142" s="17">
        <f>IF('cha raw lpjml output'!AI127&lt;0,0,'cha raw lpjml output'!AI127)</f>
        <v>5.8531E-2</v>
      </c>
      <c r="AK142" s="17">
        <f>IF('cha raw lpjml output'!AJ127&lt;0,0,'cha raw lpjml output'!AJ127)</f>
        <v>0.179175</v>
      </c>
      <c r="AL142" s="17">
        <f>IF('cha raw lpjml output'!AK127&lt;0,0,'cha raw lpjml output'!AK127)</f>
        <v>0.27379799999999999</v>
      </c>
      <c r="AM142" s="17">
        <f>IF('cha raw lpjml output'!AL127&lt;0,0,'cha raw lpjml output'!AL127)</f>
        <v>6.0373200000000002E-2</v>
      </c>
      <c r="AN142" s="17">
        <f>IF('cha raw lpjml output'!AM127&lt;0,0,'cha raw lpjml output'!AM127)</f>
        <v>7.5099299999999994E-2</v>
      </c>
      <c r="AO142" s="17">
        <f>IF('cha raw lpjml output'!AN127&lt;0,0,'cha raw lpjml output'!AN127)</f>
        <v>0.11862499999999999</v>
      </c>
      <c r="AP142" s="17">
        <f>IF('cha raw lpjml output'!AO127&lt;0,0,'cha raw lpjml output'!AO127)</f>
        <v>0.13403300000000001</v>
      </c>
      <c r="AQ142" s="17"/>
    </row>
    <row r="143" spans="2:43" x14ac:dyDescent="0.35">
      <c r="B143" s="17">
        <f>IF('cha raw lpjml output'!A128&lt;0,0,'cha raw lpjml output'!A128)</f>
        <v>1.44672E-2</v>
      </c>
      <c r="C143" s="17">
        <f>IF('cha raw lpjml output'!B128&lt;0,0,'cha raw lpjml output'!B128)</f>
        <v>1.31255E-2</v>
      </c>
      <c r="D143" s="17">
        <f>IF('cha raw lpjml output'!C128&lt;0,0,'cha raw lpjml output'!C128)</f>
        <v>0.209678</v>
      </c>
      <c r="E143" s="17">
        <f>IF('cha raw lpjml output'!D128&lt;0,0,'cha raw lpjml output'!D128)</f>
        <v>2.4314599999999999E-2</v>
      </c>
      <c r="F143" s="17">
        <f>IF('cha raw lpjml output'!E128&lt;0,0,'cha raw lpjml output'!E128)</f>
        <v>1.12897E-2</v>
      </c>
      <c r="G143" s="17">
        <f>IF('cha raw lpjml output'!F128&lt;0,0,'cha raw lpjml output'!F128)</f>
        <v>8.1565400000000003E-3</v>
      </c>
      <c r="H143" s="17">
        <f>IF('cha raw lpjml output'!G128&lt;0,0,'cha raw lpjml output'!G128)</f>
        <v>1.03842E-2</v>
      </c>
      <c r="I143" s="17">
        <f>IF('cha raw lpjml output'!H128&lt;0,0,'cha raw lpjml output'!H128)</f>
        <v>9.1734399999999997E-3</v>
      </c>
      <c r="J143" s="17">
        <f>IF('cha raw lpjml output'!I128&lt;0,0,'cha raw lpjml output'!I128)</f>
        <v>9.4202799999999996E-3</v>
      </c>
      <c r="K143" s="17">
        <f>IF('cha raw lpjml output'!J128&lt;0,0,'cha raw lpjml output'!J128)</f>
        <v>6.9016800000000003E-3</v>
      </c>
      <c r="L143" s="17">
        <f>IF('cha raw lpjml output'!K128&lt;0,0,'cha raw lpjml output'!K128)</f>
        <v>6.17835E-3</v>
      </c>
      <c r="M143" s="17">
        <f>IF('cha raw lpjml output'!L128&lt;0,0,'cha raw lpjml output'!L128)</f>
        <v>8.1903600000000007E-3</v>
      </c>
      <c r="N143" s="17">
        <f>IF('cha raw lpjml output'!M128&lt;0,0,'cha raw lpjml output'!M128)</f>
        <v>1.0786799999999999E-2</v>
      </c>
      <c r="O143" s="17">
        <f>IF('cha raw lpjml output'!N128&lt;0,0,'cha raw lpjml output'!N128)</f>
        <v>8.9109399999999991E-3</v>
      </c>
      <c r="P143" s="17">
        <f>IF('cha raw lpjml output'!O128&lt;0,0,'cha raw lpjml output'!O128)</f>
        <v>8.9109399999999991E-3</v>
      </c>
      <c r="Q143" s="17">
        <f>IF('cha raw lpjml output'!P128&lt;0,0,'cha raw lpjml output'!P128)</f>
        <v>6.5054800000000001E-3</v>
      </c>
      <c r="R143" s="17">
        <f>IF('cha raw lpjml output'!Q128&lt;0,0,'cha raw lpjml output'!Q128)</f>
        <v>6.0046800000000001E-3</v>
      </c>
      <c r="S143" s="17">
        <f>IF('cha raw lpjml output'!R128&lt;0,0,'cha raw lpjml output'!R128)</f>
        <v>6.36895E-3</v>
      </c>
      <c r="T143" s="17">
        <f>IF('cha raw lpjml output'!S128&lt;0,0,'cha raw lpjml output'!S128)</f>
        <v>6.68354E-3</v>
      </c>
      <c r="U143" s="17">
        <f>IF('cha raw lpjml output'!T128&lt;0,0,'cha raw lpjml output'!T128)</f>
        <v>3.3122899999999999E-3</v>
      </c>
      <c r="V143" s="17">
        <f>IF('cha raw lpjml output'!U128&lt;0,0,'cha raw lpjml output'!U128)</f>
        <v>2.0734500000000001E-3</v>
      </c>
      <c r="W143" s="17">
        <f>IF('cha raw lpjml output'!V128&lt;0,0,'cha raw lpjml output'!V128)</f>
        <v>2.61481E-3</v>
      </c>
      <c r="X143" s="17">
        <f>IF('cha raw lpjml output'!W128&lt;0,0,'cha raw lpjml output'!W128)</f>
        <v>1.6389600000000001E-3</v>
      </c>
      <c r="Y143" s="17">
        <f>IF('cha raw lpjml output'!X128&lt;0,0,'cha raw lpjml output'!X128)</f>
        <v>2.29532E-3</v>
      </c>
      <c r="Z143" s="17">
        <f>IF('cha raw lpjml output'!Y128&lt;0,0,'cha raw lpjml output'!Y128)</f>
        <v>0.12191</v>
      </c>
      <c r="AA143" s="17">
        <f>IF('cha raw lpjml output'!Z128&lt;0,0,'cha raw lpjml output'!Z128)</f>
        <v>6.43013E-3</v>
      </c>
      <c r="AB143" s="17">
        <f>IF('cha raw lpjml output'!AA128&lt;0,0,'cha raw lpjml output'!AA128)</f>
        <v>7.6282900000000002E-3</v>
      </c>
      <c r="AC143" s="17">
        <f>IF('cha raw lpjml output'!AB128&lt;0,0,'cha raw lpjml output'!AB128)</f>
        <v>1.4602499999999999E-2</v>
      </c>
      <c r="AD143" s="17">
        <f>IF('cha raw lpjml output'!AC128&lt;0,0,'cha raw lpjml output'!AC128)</f>
        <v>2.4412300000000001E-2</v>
      </c>
      <c r="AE143" s="17">
        <f>IF('cha raw lpjml output'!AD128&lt;0,0,'cha raw lpjml output'!AD128)</f>
        <v>4.2281300000000001E-2</v>
      </c>
      <c r="AF143" s="17">
        <f>IF('cha raw lpjml output'!AE128&lt;0,0,'cha raw lpjml output'!AE128)</f>
        <v>1.8345299999999998E-2</v>
      </c>
      <c r="AG143" s="17">
        <f>IF('cha raw lpjml output'!AF128&lt;0,0,'cha raw lpjml output'!AF128)</f>
        <v>2.9351499999999999E-2</v>
      </c>
      <c r="AH143" s="17">
        <f>IF('cha raw lpjml output'!AG128&lt;0,0,'cha raw lpjml output'!AG128)</f>
        <v>3.5193599999999998E-2</v>
      </c>
      <c r="AI143" s="17">
        <f>IF('cha raw lpjml output'!AH128&lt;0,0,'cha raw lpjml output'!AH128)</f>
        <v>9.1830599999999998E-2</v>
      </c>
      <c r="AJ143" s="17">
        <f>IF('cha raw lpjml output'!AI128&lt;0,0,'cha raw lpjml output'!AI128)</f>
        <v>5.9383699999999998E-2</v>
      </c>
      <c r="AK143" s="17">
        <f>IF('cha raw lpjml output'!AJ128&lt;0,0,'cha raw lpjml output'!AJ128)</f>
        <v>0.18132499999999999</v>
      </c>
      <c r="AL143" s="17">
        <f>IF('cha raw lpjml output'!AK128&lt;0,0,'cha raw lpjml output'!AK128)</f>
        <v>0.27858899999999998</v>
      </c>
      <c r="AM143" s="17">
        <f>IF('cha raw lpjml output'!AL128&lt;0,0,'cha raw lpjml output'!AL128)</f>
        <v>6.2307599999999998E-2</v>
      </c>
      <c r="AN143" s="17">
        <f>IF('cha raw lpjml output'!AM128&lt;0,0,'cha raw lpjml output'!AM128)</f>
        <v>9.0111999999999998E-2</v>
      </c>
      <c r="AO143" s="17">
        <f>IF('cha raw lpjml output'!AN128&lt;0,0,'cha raw lpjml output'!AN128)</f>
        <v>0.122333</v>
      </c>
      <c r="AP143" s="17">
        <f>IF('cha raw lpjml output'!AO128&lt;0,0,'cha raw lpjml output'!AO128)</f>
        <v>0.136103</v>
      </c>
      <c r="AQ143" s="17"/>
    </row>
    <row r="144" spans="2:43" x14ac:dyDescent="0.35">
      <c r="B144" s="17">
        <f>IF('cha raw lpjml output'!A129&lt;0,0,'cha raw lpjml output'!A129)</f>
        <v>1.77813E-2</v>
      </c>
      <c r="C144" s="17">
        <f>IF('cha raw lpjml output'!B129&lt;0,0,'cha raw lpjml output'!B129)</f>
        <v>1.3225799999999999E-2</v>
      </c>
      <c r="D144" s="17">
        <f>IF('cha raw lpjml output'!C129&lt;0,0,'cha raw lpjml output'!C129)</f>
        <v>0.24144199999999999</v>
      </c>
      <c r="E144" s="17">
        <f>IF('cha raw lpjml output'!D129&lt;0,0,'cha raw lpjml output'!D129)</f>
        <v>2.5230800000000001E-2</v>
      </c>
      <c r="F144" s="17">
        <f>IF('cha raw lpjml output'!E129&lt;0,0,'cha raw lpjml output'!E129)</f>
        <v>1.13939E-2</v>
      </c>
      <c r="G144" s="17">
        <f>IF('cha raw lpjml output'!F129&lt;0,0,'cha raw lpjml output'!F129)</f>
        <v>8.4320300000000001E-3</v>
      </c>
      <c r="H144" s="17">
        <f>IF('cha raw lpjml output'!G129&lt;0,0,'cha raw lpjml output'!G129)</f>
        <v>1.11611E-2</v>
      </c>
      <c r="I144" s="17">
        <f>IF('cha raw lpjml output'!H129&lt;0,0,'cha raw lpjml output'!H129)</f>
        <v>1.29757E-2</v>
      </c>
      <c r="J144" s="17">
        <f>IF('cha raw lpjml output'!I129&lt;0,0,'cha raw lpjml output'!I129)</f>
        <v>1.3022000000000001E-2</v>
      </c>
      <c r="K144" s="17">
        <f>IF('cha raw lpjml output'!J129&lt;0,0,'cha raw lpjml output'!J129)</f>
        <v>1.3036600000000001E-2</v>
      </c>
      <c r="L144" s="17">
        <f>IF('cha raw lpjml output'!K129&lt;0,0,'cha raw lpjml output'!K129)</f>
        <v>1.1641500000000001E-2</v>
      </c>
      <c r="M144" s="17">
        <f>IF('cha raw lpjml output'!L129&lt;0,0,'cha raw lpjml output'!L129)</f>
        <v>1.40097E-2</v>
      </c>
      <c r="N144" s="17">
        <f>IF('cha raw lpjml output'!M129&lt;0,0,'cha raw lpjml output'!M129)</f>
        <v>1.4179199999999999E-2</v>
      </c>
      <c r="O144" s="17">
        <f>IF('cha raw lpjml output'!N129&lt;0,0,'cha raw lpjml output'!N129)</f>
        <v>9.5786499999999993E-3</v>
      </c>
      <c r="P144" s="17">
        <f>IF('cha raw lpjml output'!O129&lt;0,0,'cha raw lpjml output'!O129)</f>
        <v>9.5786499999999993E-3</v>
      </c>
      <c r="Q144" s="17">
        <f>IF('cha raw lpjml output'!P129&lt;0,0,'cha raw lpjml output'!P129)</f>
        <v>1.40722E-2</v>
      </c>
      <c r="R144" s="17">
        <f>IF('cha raw lpjml output'!Q129&lt;0,0,'cha raw lpjml output'!Q129)</f>
        <v>9.0599500000000006E-3</v>
      </c>
      <c r="S144" s="17">
        <f>IF('cha raw lpjml output'!R129&lt;0,0,'cha raw lpjml output'!R129)</f>
        <v>1.1127E-2</v>
      </c>
      <c r="T144" s="17">
        <f>IF('cha raw lpjml output'!S129&lt;0,0,'cha raw lpjml output'!S129)</f>
        <v>1.0506E-2</v>
      </c>
      <c r="U144" s="17">
        <f>IF('cha raw lpjml output'!T129&lt;0,0,'cha raw lpjml output'!T129)</f>
        <v>5.9756599999999998E-3</v>
      </c>
      <c r="V144" s="17">
        <f>IF('cha raw lpjml output'!U129&lt;0,0,'cha raw lpjml output'!U129)</f>
        <v>2.1773000000000001E-3</v>
      </c>
      <c r="W144" s="17">
        <f>IF('cha raw lpjml output'!V129&lt;0,0,'cha raw lpjml output'!V129)</f>
        <v>2.7613400000000001E-3</v>
      </c>
      <c r="X144" s="17">
        <f>IF('cha raw lpjml output'!W129&lt;0,0,'cha raw lpjml output'!W129)</f>
        <v>1.7230699999999999E-3</v>
      </c>
      <c r="Y144" s="17">
        <f>IF('cha raw lpjml output'!X129&lt;0,0,'cha raw lpjml output'!X129)</f>
        <v>2.3244199999999998E-3</v>
      </c>
      <c r="Z144" s="17">
        <f>IF('cha raw lpjml output'!Y129&lt;0,0,'cha raw lpjml output'!Y129)</f>
        <v>0.124043</v>
      </c>
      <c r="AA144" s="17">
        <f>IF('cha raw lpjml output'!Z129&lt;0,0,'cha raw lpjml output'!Z129)</f>
        <v>6.5787800000000002E-3</v>
      </c>
      <c r="AB144" s="17">
        <f>IF('cha raw lpjml output'!AA129&lt;0,0,'cha raw lpjml output'!AA129)</f>
        <v>8.3421499999999996E-3</v>
      </c>
      <c r="AC144" s="17">
        <f>IF('cha raw lpjml output'!AB129&lt;0,0,'cha raw lpjml output'!AB129)</f>
        <v>1.5276400000000001E-2</v>
      </c>
      <c r="AD144" s="17">
        <f>IF('cha raw lpjml output'!AC129&lt;0,0,'cha raw lpjml output'!AC129)</f>
        <v>2.4661200000000001E-2</v>
      </c>
      <c r="AE144" s="17">
        <f>IF('cha raw lpjml output'!AD129&lt;0,0,'cha raw lpjml output'!AD129)</f>
        <v>4.8629400000000003E-2</v>
      </c>
      <c r="AF144" s="17">
        <f>IF('cha raw lpjml output'!AE129&lt;0,0,'cha raw lpjml output'!AE129)</f>
        <v>1.8898700000000001E-2</v>
      </c>
      <c r="AG144" s="17">
        <f>IF('cha raw lpjml output'!AF129&lt;0,0,'cha raw lpjml output'!AF129)</f>
        <v>3.12208E-2</v>
      </c>
      <c r="AH144" s="17">
        <f>IF('cha raw lpjml output'!AG129&lt;0,0,'cha raw lpjml output'!AG129)</f>
        <v>3.6672999999999997E-2</v>
      </c>
      <c r="AI144" s="17">
        <f>IF('cha raw lpjml output'!AH129&lt;0,0,'cha raw lpjml output'!AH129)</f>
        <v>9.3815899999999994E-2</v>
      </c>
      <c r="AJ144" s="17">
        <f>IF('cha raw lpjml output'!AI129&lt;0,0,'cha raw lpjml output'!AI129)</f>
        <v>6.2499899999999997E-2</v>
      </c>
      <c r="AK144" s="17">
        <f>IF('cha raw lpjml output'!AJ129&lt;0,0,'cha raw lpjml output'!AJ129)</f>
        <v>0.181703</v>
      </c>
      <c r="AL144" s="17">
        <f>IF('cha raw lpjml output'!AK129&lt;0,0,'cha raw lpjml output'!AK129)</f>
        <v>0.29876399999999997</v>
      </c>
      <c r="AM144" s="17">
        <f>IF('cha raw lpjml output'!AL129&lt;0,0,'cha raw lpjml output'!AL129)</f>
        <v>6.24375E-2</v>
      </c>
      <c r="AN144" s="17">
        <f>IF('cha raw lpjml output'!AM129&lt;0,0,'cha raw lpjml output'!AM129)</f>
        <v>9.0967999999999993E-2</v>
      </c>
      <c r="AO144" s="17">
        <f>IF('cha raw lpjml output'!AN129&lt;0,0,'cha raw lpjml output'!AN129)</f>
        <v>0.124421</v>
      </c>
      <c r="AP144" s="17">
        <f>IF('cha raw lpjml output'!AO129&lt;0,0,'cha raw lpjml output'!AO129)</f>
        <v>0.14607800000000001</v>
      </c>
      <c r="AQ144" s="17"/>
    </row>
    <row r="145" spans="2:43" x14ac:dyDescent="0.35">
      <c r="B145" s="17">
        <f>IF('cha raw lpjml output'!A130&lt;0,0,'cha raw lpjml output'!A130)</f>
        <v>1.8111700000000001E-2</v>
      </c>
      <c r="C145" s="17">
        <f>IF('cha raw lpjml output'!B130&lt;0,0,'cha raw lpjml output'!B130)</f>
        <v>1.9180699999999998E-2</v>
      </c>
      <c r="D145" s="17">
        <f>IF('cha raw lpjml output'!C130&lt;0,0,'cha raw lpjml output'!C130)</f>
        <v>0.257826</v>
      </c>
      <c r="E145" s="17">
        <f>IF('cha raw lpjml output'!D130&lt;0,0,'cha raw lpjml output'!D130)</f>
        <v>3.2230799999999997E-2</v>
      </c>
      <c r="F145" s="17">
        <f>IF('cha raw lpjml output'!E130&lt;0,0,'cha raw lpjml output'!E130)</f>
        <v>1.1452E-2</v>
      </c>
      <c r="G145" s="17">
        <f>IF('cha raw lpjml output'!F130&lt;0,0,'cha raw lpjml output'!F130)</f>
        <v>8.9153700000000006E-3</v>
      </c>
      <c r="H145" s="17">
        <f>IF('cha raw lpjml output'!G130&lt;0,0,'cha raw lpjml output'!G130)</f>
        <v>1.1357600000000001E-2</v>
      </c>
      <c r="I145" s="17">
        <f>IF('cha raw lpjml output'!H130&lt;0,0,'cha raw lpjml output'!H130)</f>
        <v>1.4323499999999999E-2</v>
      </c>
      <c r="J145" s="17">
        <f>IF('cha raw lpjml output'!I130&lt;0,0,'cha raw lpjml output'!I130)</f>
        <v>1.3277499999999999E-2</v>
      </c>
      <c r="K145" s="17">
        <f>IF('cha raw lpjml output'!J130&lt;0,0,'cha raw lpjml output'!J130)</f>
        <v>1.6242199999999998E-2</v>
      </c>
      <c r="L145" s="17">
        <f>IF('cha raw lpjml output'!K130&lt;0,0,'cha raw lpjml output'!K130)</f>
        <v>1.64592E-2</v>
      </c>
      <c r="M145" s="17">
        <f>IF('cha raw lpjml output'!L130&lt;0,0,'cha raw lpjml output'!L130)</f>
        <v>1.58505E-2</v>
      </c>
      <c r="N145" s="17">
        <f>IF('cha raw lpjml output'!M130&lt;0,0,'cha raw lpjml output'!M130)</f>
        <v>1.50519E-2</v>
      </c>
      <c r="O145" s="17">
        <f>IF('cha raw lpjml output'!N130&lt;0,0,'cha raw lpjml output'!N130)</f>
        <v>1.00578E-2</v>
      </c>
      <c r="P145" s="17">
        <f>IF('cha raw lpjml output'!O130&lt;0,0,'cha raw lpjml output'!O130)</f>
        <v>1.00578E-2</v>
      </c>
      <c r="Q145" s="17">
        <f>IF('cha raw lpjml output'!P130&lt;0,0,'cha raw lpjml output'!P130)</f>
        <v>1.45966E-2</v>
      </c>
      <c r="R145" s="17">
        <f>IF('cha raw lpjml output'!Q130&lt;0,0,'cha raw lpjml output'!Q130)</f>
        <v>1.1917000000000001E-2</v>
      </c>
      <c r="S145" s="17">
        <f>IF('cha raw lpjml output'!R130&lt;0,0,'cha raw lpjml output'!R130)</f>
        <v>1.1957199999999999E-2</v>
      </c>
      <c r="T145" s="17">
        <f>IF('cha raw lpjml output'!S130&lt;0,0,'cha raw lpjml output'!S130)</f>
        <v>1.3962E-2</v>
      </c>
      <c r="U145" s="17">
        <f>IF('cha raw lpjml output'!T130&lt;0,0,'cha raw lpjml output'!T130)</f>
        <v>6.27401E-3</v>
      </c>
      <c r="V145" s="17">
        <f>IF('cha raw lpjml output'!U130&lt;0,0,'cha raw lpjml output'!U130)</f>
        <v>2.9485499999999999E-3</v>
      </c>
      <c r="W145" s="17">
        <f>IF('cha raw lpjml output'!V130&lt;0,0,'cha raw lpjml output'!V130)</f>
        <v>2.84132E-3</v>
      </c>
      <c r="X145" s="17">
        <f>IF('cha raw lpjml output'!W130&lt;0,0,'cha raw lpjml output'!W130)</f>
        <v>1.7562000000000001E-3</v>
      </c>
      <c r="Y145" s="17">
        <f>IF('cha raw lpjml output'!X130&lt;0,0,'cha raw lpjml output'!X130)</f>
        <v>2.4189699999999999E-3</v>
      </c>
      <c r="Z145" s="17">
        <f>IF('cha raw lpjml output'!Y130&lt;0,0,'cha raw lpjml output'!Y130)</f>
        <v>0.12472800000000001</v>
      </c>
      <c r="AA145" s="17">
        <f>IF('cha raw lpjml output'!Z130&lt;0,0,'cha raw lpjml output'!Z130)</f>
        <v>6.8965600000000004E-3</v>
      </c>
      <c r="AB145" s="17">
        <f>IF('cha raw lpjml output'!AA130&lt;0,0,'cha raw lpjml output'!AA130)</f>
        <v>9.5950400000000009E-3</v>
      </c>
      <c r="AC145" s="17">
        <f>IF('cha raw lpjml output'!AB130&lt;0,0,'cha raw lpjml output'!AB130)</f>
        <v>1.72566E-2</v>
      </c>
      <c r="AD145" s="17">
        <f>IF('cha raw lpjml output'!AC130&lt;0,0,'cha raw lpjml output'!AC130)</f>
        <v>2.6991100000000001E-2</v>
      </c>
      <c r="AE145" s="17">
        <f>IF('cha raw lpjml output'!AD130&lt;0,0,'cha raw lpjml output'!AD130)</f>
        <v>5.3135000000000002E-2</v>
      </c>
      <c r="AF145" s="17">
        <f>IF('cha raw lpjml output'!AE130&lt;0,0,'cha raw lpjml output'!AE130)</f>
        <v>1.89556E-2</v>
      </c>
      <c r="AG145" s="17">
        <f>IF('cha raw lpjml output'!AF130&lt;0,0,'cha raw lpjml output'!AF130)</f>
        <v>3.1447099999999999E-2</v>
      </c>
      <c r="AH145" s="17">
        <f>IF('cha raw lpjml output'!AG130&lt;0,0,'cha raw lpjml output'!AG130)</f>
        <v>3.74706E-2</v>
      </c>
      <c r="AI145" s="17">
        <f>IF('cha raw lpjml output'!AH130&lt;0,0,'cha raw lpjml output'!AH130)</f>
        <v>9.4910599999999998E-2</v>
      </c>
      <c r="AJ145" s="17">
        <f>IF('cha raw lpjml output'!AI130&lt;0,0,'cha raw lpjml output'!AI130)</f>
        <v>7.0089100000000001E-2</v>
      </c>
      <c r="AK145" s="17">
        <f>IF('cha raw lpjml output'!AJ130&lt;0,0,'cha raw lpjml output'!AJ130)</f>
        <v>0.18237400000000001</v>
      </c>
      <c r="AL145" s="17">
        <f>IF('cha raw lpjml output'!AK130&lt;0,0,'cha raw lpjml output'!AK130)</f>
        <v>0.30027300000000001</v>
      </c>
      <c r="AM145" s="17">
        <f>IF('cha raw lpjml output'!AL130&lt;0,0,'cha raw lpjml output'!AL130)</f>
        <v>7.2006399999999998E-2</v>
      </c>
      <c r="AN145" s="17">
        <f>IF('cha raw lpjml output'!AM130&lt;0,0,'cha raw lpjml output'!AM130)</f>
        <v>9.1946100000000003E-2</v>
      </c>
      <c r="AO145" s="17">
        <f>IF('cha raw lpjml output'!AN130&lt;0,0,'cha raw lpjml output'!AN130)</f>
        <v>0.12743099999999999</v>
      </c>
      <c r="AP145" s="17">
        <f>IF('cha raw lpjml output'!AO130&lt;0,0,'cha raw lpjml output'!AO130)</f>
        <v>0.149395</v>
      </c>
      <c r="AQ145" s="17"/>
    </row>
    <row r="146" spans="2:43" x14ac:dyDescent="0.35">
      <c r="B146" s="17">
        <f>IF('cha raw lpjml output'!A131&lt;0,0,'cha raw lpjml output'!A131)</f>
        <v>2.48513E-2</v>
      </c>
      <c r="C146" s="17">
        <f>IF('cha raw lpjml output'!B131&lt;0,0,'cha raw lpjml output'!B131)</f>
        <v>1.94783E-2</v>
      </c>
      <c r="D146" s="17">
        <f>IF('cha raw lpjml output'!C131&lt;0,0,'cha raw lpjml output'!C131)</f>
        <v>0.28228599999999998</v>
      </c>
      <c r="E146" s="17">
        <f>IF('cha raw lpjml output'!D131&lt;0,0,'cha raw lpjml output'!D131)</f>
        <v>3.2958399999999999E-2</v>
      </c>
      <c r="F146" s="17">
        <f>IF('cha raw lpjml output'!E131&lt;0,0,'cha raw lpjml output'!E131)</f>
        <v>1.4691299999999999E-2</v>
      </c>
      <c r="G146" s="17">
        <f>IF('cha raw lpjml output'!F131&lt;0,0,'cha raw lpjml output'!F131)</f>
        <v>1.26634E-2</v>
      </c>
      <c r="H146" s="17">
        <f>IF('cha raw lpjml output'!G131&lt;0,0,'cha raw lpjml output'!G131)</f>
        <v>1.5049399999999999E-2</v>
      </c>
      <c r="I146" s="17">
        <f>IF('cha raw lpjml output'!H131&lt;0,0,'cha raw lpjml output'!H131)</f>
        <v>1.5539799999999999E-2</v>
      </c>
      <c r="J146" s="17">
        <f>IF('cha raw lpjml output'!I131&lt;0,0,'cha raw lpjml output'!I131)</f>
        <v>1.5861799999999999E-2</v>
      </c>
      <c r="K146" s="17">
        <f>IF('cha raw lpjml output'!J131&lt;0,0,'cha raw lpjml output'!J131)</f>
        <v>1.7248099999999999E-2</v>
      </c>
      <c r="L146" s="17">
        <f>IF('cha raw lpjml output'!K131&lt;0,0,'cha raw lpjml output'!K131)</f>
        <v>1.6762900000000001E-2</v>
      </c>
      <c r="M146" s="17">
        <f>IF('cha raw lpjml output'!L131&lt;0,0,'cha raw lpjml output'!L131)</f>
        <v>2.0579299999999998E-2</v>
      </c>
      <c r="N146" s="17">
        <f>IF('cha raw lpjml output'!M131&lt;0,0,'cha raw lpjml output'!M131)</f>
        <v>1.51842E-2</v>
      </c>
      <c r="O146" s="17">
        <f>IF('cha raw lpjml output'!N131&lt;0,0,'cha raw lpjml output'!N131)</f>
        <v>1.03377E-2</v>
      </c>
      <c r="P146" s="17">
        <f>IF('cha raw lpjml output'!O131&lt;0,0,'cha raw lpjml output'!O131)</f>
        <v>1.03377E-2</v>
      </c>
      <c r="Q146" s="17">
        <f>IF('cha raw lpjml output'!P131&lt;0,0,'cha raw lpjml output'!P131)</f>
        <v>1.46427E-2</v>
      </c>
      <c r="R146" s="17">
        <f>IF('cha raw lpjml output'!Q131&lt;0,0,'cha raw lpjml output'!Q131)</f>
        <v>1.27545E-2</v>
      </c>
      <c r="S146" s="17">
        <f>IF('cha raw lpjml output'!R131&lt;0,0,'cha raw lpjml output'!R131)</f>
        <v>1.2031E-2</v>
      </c>
      <c r="T146" s="17">
        <f>IF('cha raw lpjml output'!S131&lt;0,0,'cha raw lpjml output'!S131)</f>
        <v>1.5549199999999999E-2</v>
      </c>
      <c r="U146" s="17">
        <f>IF('cha raw lpjml output'!T131&lt;0,0,'cha raw lpjml output'!T131)</f>
        <v>6.8861199999999999E-3</v>
      </c>
      <c r="V146" s="17">
        <f>IF('cha raw lpjml output'!U131&lt;0,0,'cha raw lpjml output'!U131)</f>
        <v>3.0886099999999999E-3</v>
      </c>
      <c r="W146" s="17">
        <f>IF('cha raw lpjml output'!V131&lt;0,0,'cha raw lpjml output'!V131)</f>
        <v>3.4555200000000001E-3</v>
      </c>
      <c r="X146" s="17">
        <f>IF('cha raw lpjml output'!W131&lt;0,0,'cha raw lpjml output'!W131)</f>
        <v>1.8127200000000001E-3</v>
      </c>
      <c r="Y146" s="17">
        <f>IF('cha raw lpjml output'!X131&lt;0,0,'cha raw lpjml output'!X131)</f>
        <v>2.4549099999999998E-3</v>
      </c>
      <c r="Z146" s="17">
        <f>IF('cha raw lpjml output'!Y131&lt;0,0,'cha raw lpjml output'!Y131)</f>
        <v>0.13179099999999999</v>
      </c>
      <c r="AA146" s="17">
        <f>IF('cha raw lpjml output'!Z131&lt;0,0,'cha raw lpjml output'!Z131)</f>
        <v>8.7343300000000002E-3</v>
      </c>
      <c r="AB146" s="17">
        <f>IF('cha raw lpjml output'!AA131&lt;0,0,'cha raw lpjml output'!AA131)</f>
        <v>1.1576899999999999E-2</v>
      </c>
      <c r="AC146" s="17">
        <f>IF('cha raw lpjml output'!AB131&lt;0,0,'cha raw lpjml output'!AB131)</f>
        <v>1.7470099999999999E-2</v>
      </c>
      <c r="AD146" s="17">
        <f>IF('cha raw lpjml output'!AC131&lt;0,0,'cha raw lpjml output'!AC131)</f>
        <v>3.3088899999999997E-2</v>
      </c>
      <c r="AE146" s="17">
        <f>IF('cha raw lpjml output'!AD131&lt;0,0,'cha raw lpjml output'!AD131)</f>
        <v>5.3208199999999997E-2</v>
      </c>
      <c r="AF146" s="17">
        <f>IF('cha raw lpjml output'!AE131&lt;0,0,'cha raw lpjml output'!AE131)</f>
        <v>1.9187200000000001E-2</v>
      </c>
      <c r="AG146" s="17">
        <f>IF('cha raw lpjml output'!AF131&lt;0,0,'cha raw lpjml output'!AF131)</f>
        <v>3.2681500000000002E-2</v>
      </c>
      <c r="AH146" s="17">
        <f>IF('cha raw lpjml output'!AG131&lt;0,0,'cha raw lpjml output'!AG131)</f>
        <v>4.1908099999999997E-2</v>
      </c>
      <c r="AI146" s="17">
        <f>IF('cha raw lpjml output'!AH131&lt;0,0,'cha raw lpjml output'!AH131)</f>
        <v>0.101423</v>
      </c>
      <c r="AJ146" s="17">
        <f>IF('cha raw lpjml output'!AI131&lt;0,0,'cha raw lpjml output'!AI131)</f>
        <v>7.0341000000000001E-2</v>
      </c>
      <c r="AK146" s="17">
        <f>IF('cha raw lpjml output'!AJ131&lt;0,0,'cha raw lpjml output'!AJ131)</f>
        <v>0.18318200000000001</v>
      </c>
      <c r="AL146" s="17">
        <f>IF('cha raw lpjml output'!AK131&lt;0,0,'cha raw lpjml output'!AK131)</f>
        <v>0.30421399999999998</v>
      </c>
      <c r="AM146" s="17">
        <f>IF('cha raw lpjml output'!AL131&lt;0,0,'cha raw lpjml output'!AL131)</f>
        <v>9.8713200000000001E-2</v>
      </c>
      <c r="AN146" s="17">
        <f>IF('cha raw lpjml output'!AM131&lt;0,0,'cha raw lpjml output'!AM131)</f>
        <v>0.10620599999999999</v>
      </c>
      <c r="AO146" s="17">
        <f>IF('cha raw lpjml output'!AN131&lt;0,0,'cha raw lpjml output'!AN131)</f>
        <v>0.12995100000000001</v>
      </c>
      <c r="AP146" s="17">
        <f>IF('cha raw lpjml output'!AO131&lt;0,0,'cha raw lpjml output'!AO131)</f>
        <v>0.14952799999999999</v>
      </c>
      <c r="AQ146" s="17"/>
    </row>
    <row r="147" spans="2:43" x14ac:dyDescent="0.35">
      <c r="B147" s="17">
        <f>IF('cha raw lpjml output'!A132&lt;0,0,'cha raw lpjml output'!A132)</f>
        <v>3.1006800000000001E-2</v>
      </c>
      <c r="C147" s="17">
        <f>IF('cha raw lpjml output'!B132&lt;0,0,'cha raw lpjml output'!B132)</f>
        <v>2.00176E-2</v>
      </c>
      <c r="D147" s="17">
        <f>IF('cha raw lpjml output'!C132&lt;0,0,'cha raw lpjml output'!C132)</f>
        <v>0.287022</v>
      </c>
      <c r="E147" s="17">
        <f>IF('cha raw lpjml output'!D132&lt;0,0,'cha raw lpjml output'!D132)</f>
        <v>3.6986999999999999E-2</v>
      </c>
      <c r="F147" s="17">
        <f>IF('cha raw lpjml output'!E132&lt;0,0,'cha raw lpjml output'!E132)</f>
        <v>2.0042299999999999E-2</v>
      </c>
      <c r="G147" s="17">
        <f>IF('cha raw lpjml output'!F132&lt;0,0,'cha raw lpjml output'!F132)</f>
        <v>1.31933E-2</v>
      </c>
      <c r="H147" s="17">
        <f>IF('cha raw lpjml output'!G132&lt;0,0,'cha raw lpjml output'!G132)</f>
        <v>1.5265000000000001E-2</v>
      </c>
      <c r="I147" s="17">
        <f>IF('cha raw lpjml output'!H132&lt;0,0,'cha raw lpjml output'!H132)</f>
        <v>1.7948200000000001E-2</v>
      </c>
      <c r="J147" s="17">
        <f>IF('cha raw lpjml output'!I132&lt;0,0,'cha raw lpjml output'!I132)</f>
        <v>1.7384400000000001E-2</v>
      </c>
      <c r="K147" s="17">
        <f>IF('cha raw lpjml output'!J132&lt;0,0,'cha raw lpjml output'!J132)</f>
        <v>1.7708399999999999E-2</v>
      </c>
      <c r="L147" s="17">
        <f>IF('cha raw lpjml output'!K132&lt;0,0,'cha raw lpjml output'!K132)</f>
        <v>1.8568399999999999E-2</v>
      </c>
      <c r="M147" s="17">
        <f>IF('cha raw lpjml output'!L132&lt;0,0,'cha raw lpjml output'!L132)</f>
        <v>2.0989299999999999E-2</v>
      </c>
      <c r="N147" s="17">
        <f>IF('cha raw lpjml output'!M132&lt;0,0,'cha raw lpjml output'!M132)</f>
        <v>1.5527600000000001E-2</v>
      </c>
      <c r="O147" s="17">
        <f>IF('cha raw lpjml output'!N132&lt;0,0,'cha raw lpjml output'!N132)</f>
        <v>1.42004E-2</v>
      </c>
      <c r="P147" s="17">
        <f>IF('cha raw lpjml output'!O132&lt;0,0,'cha raw lpjml output'!O132)</f>
        <v>1.42004E-2</v>
      </c>
      <c r="Q147" s="17">
        <f>IF('cha raw lpjml output'!P132&lt;0,0,'cha raw lpjml output'!P132)</f>
        <v>1.55201E-2</v>
      </c>
      <c r="R147" s="17">
        <f>IF('cha raw lpjml output'!Q132&lt;0,0,'cha raw lpjml output'!Q132)</f>
        <v>1.39487E-2</v>
      </c>
      <c r="S147" s="17">
        <f>IF('cha raw lpjml output'!R132&lt;0,0,'cha raw lpjml output'!R132)</f>
        <v>1.3469399999999999E-2</v>
      </c>
      <c r="T147" s="17">
        <f>IF('cha raw lpjml output'!S132&lt;0,0,'cha raw lpjml output'!S132)</f>
        <v>1.6371500000000001E-2</v>
      </c>
      <c r="U147" s="17">
        <f>IF('cha raw lpjml output'!T132&lt;0,0,'cha raw lpjml output'!T132)</f>
        <v>9.2903399999999994E-3</v>
      </c>
      <c r="V147" s="17">
        <f>IF('cha raw lpjml output'!U132&lt;0,0,'cha raw lpjml output'!U132)</f>
        <v>3.1891300000000001E-3</v>
      </c>
      <c r="W147" s="17">
        <f>IF('cha raw lpjml output'!V132&lt;0,0,'cha raw lpjml output'!V132)</f>
        <v>3.8134900000000001E-3</v>
      </c>
      <c r="X147" s="17">
        <f>IF('cha raw lpjml output'!W132&lt;0,0,'cha raw lpjml output'!W132)</f>
        <v>1.9632E-3</v>
      </c>
      <c r="Y147" s="17">
        <f>IF('cha raw lpjml output'!X132&lt;0,0,'cha raw lpjml output'!X132)</f>
        <v>2.6903600000000001E-3</v>
      </c>
      <c r="Z147" s="17">
        <f>IF('cha raw lpjml output'!Y132&lt;0,0,'cha raw lpjml output'!Y132)</f>
        <v>0.13244900000000001</v>
      </c>
      <c r="AA147" s="17">
        <f>IF('cha raw lpjml output'!Z132&lt;0,0,'cha raw lpjml output'!Z132)</f>
        <v>1.1286300000000001E-2</v>
      </c>
      <c r="AB147" s="17">
        <f>IF('cha raw lpjml output'!AA132&lt;0,0,'cha raw lpjml output'!AA132)</f>
        <v>1.16309E-2</v>
      </c>
      <c r="AC147" s="17">
        <f>IF('cha raw lpjml output'!AB132&lt;0,0,'cha raw lpjml output'!AB132)</f>
        <v>1.85852E-2</v>
      </c>
      <c r="AD147" s="17">
        <f>IF('cha raw lpjml output'!AC132&lt;0,0,'cha raw lpjml output'!AC132)</f>
        <v>3.4255899999999999E-2</v>
      </c>
      <c r="AE147" s="17">
        <f>IF('cha raw lpjml output'!AD132&lt;0,0,'cha raw lpjml output'!AD132)</f>
        <v>5.35746E-2</v>
      </c>
      <c r="AF147" s="17">
        <f>IF('cha raw lpjml output'!AE132&lt;0,0,'cha raw lpjml output'!AE132)</f>
        <v>1.9649099999999999E-2</v>
      </c>
      <c r="AG147" s="17">
        <f>IF('cha raw lpjml output'!AF132&lt;0,0,'cha raw lpjml output'!AF132)</f>
        <v>3.4354500000000003E-2</v>
      </c>
      <c r="AH147" s="17">
        <f>IF('cha raw lpjml output'!AG132&lt;0,0,'cha raw lpjml output'!AG132)</f>
        <v>4.2684899999999998E-2</v>
      </c>
      <c r="AI147" s="17">
        <f>IF('cha raw lpjml output'!AH132&lt;0,0,'cha raw lpjml output'!AH132)</f>
        <v>0.107562</v>
      </c>
      <c r="AJ147" s="17">
        <f>IF('cha raw lpjml output'!AI132&lt;0,0,'cha raw lpjml output'!AI132)</f>
        <v>7.0776699999999998E-2</v>
      </c>
      <c r="AK147" s="17">
        <f>IF('cha raw lpjml output'!AJ132&lt;0,0,'cha raw lpjml output'!AJ132)</f>
        <v>0.185692</v>
      </c>
      <c r="AL147" s="17">
        <f>IF('cha raw lpjml output'!AK132&lt;0,0,'cha raw lpjml output'!AK132)</f>
        <v>0.31558599999999998</v>
      </c>
      <c r="AM147" s="17">
        <f>IF('cha raw lpjml output'!AL132&lt;0,0,'cha raw lpjml output'!AL132)</f>
        <v>0.105015</v>
      </c>
      <c r="AN147" s="17">
        <f>IF('cha raw lpjml output'!AM132&lt;0,0,'cha raw lpjml output'!AM132)</f>
        <v>0.11178200000000001</v>
      </c>
      <c r="AO147" s="17">
        <f>IF('cha raw lpjml output'!AN132&lt;0,0,'cha raw lpjml output'!AN132)</f>
        <v>0.135211</v>
      </c>
      <c r="AP147" s="17">
        <f>IF('cha raw lpjml output'!AO132&lt;0,0,'cha raw lpjml output'!AO132)</f>
        <v>0.15406400000000001</v>
      </c>
      <c r="AQ147" s="17"/>
    </row>
    <row r="148" spans="2:43" x14ac:dyDescent="0.35">
      <c r="B148" s="17">
        <f>IF('cha raw lpjml output'!A133&lt;0,0,'cha raw lpjml output'!A133)</f>
        <v>3.3286499999999997E-2</v>
      </c>
      <c r="C148" s="17">
        <f>IF('cha raw lpjml output'!B133&lt;0,0,'cha raw lpjml output'!B133)</f>
        <v>2.07168E-2</v>
      </c>
      <c r="D148" s="17">
        <f>IF('cha raw lpjml output'!C133&lt;0,0,'cha raw lpjml output'!C133)</f>
        <v>0.29926000000000003</v>
      </c>
      <c r="E148" s="17">
        <f>IF('cha raw lpjml output'!D133&lt;0,0,'cha raw lpjml output'!D133)</f>
        <v>3.7354499999999999E-2</v>
      </c>
      <c r="F148" s="17">
        <f>IF('cha raw lpjml output'!E133&lt;0,0,'cha raw lpjml output'!E133)</f>
        <v>2.0655900000000001E-2</v>
      </c>
      <c r="G148" s="17">
        <f>IF('cha raw lpjml output'!F133&lt;0,0,'cha raw lpjml output'!F133)</f>
        <v>1.62319E-2</v>
      </c>
      <c r="H148" s="17">
        <f>IF('cha raw lpjml output'!G133&lt;0,0,'cha raw lpjml output'!G133)</f>
        <v>1.8858799999999998E-2</v>
      </c>
      <c r="I148" s="17">
        <f>IF('cha raw lpjml output'!H133&lt;0,0,'cha raw lpjml output'!H133)</f>
        <v>1.99212E-2</v>
      </c>
      <c r="J148" s="17">
        <f>IF('cha raw lpjml output'!I133&lt;0,0,'cha raw lpjml output'!I133)</f>
        <v>2.1537400000000002E-2</v>
      </c>
      <c r="K148" s="17">
        <f>IF('cha raw lpjml output'!J133&lt;0,0,'cha raw lpjml output'!J133)</f>
        <v>2.9567800000000002E-2</v>
      </c>
      <c r="L148" s="17">
        <f>IF('cha raw lpjml output'!K133&lt;0,0,'cha raw lpjml output'!K133)</f>
        <v>2.67452E-2</v>
      </c>
      <c r="M148" s="17">
        <f>IF('cha raw lpjml output'!L133&lt;0,0,'cha raw lpjml output'!L133)</f>
        <v>2.2109899999999998E-2</v>
      </c>
      <c r="N148" s="17">
        <f>IF('cha raw lpjml output'!M133&lt;0,0,'cha raw lpjml output'!M133)</f>
        <v>1.98634E-2</v>
      </c>
      <c r="O148" s="17">
        <f>IF('cha raw lpjml output'!N133&lt;0,0,'cha raw lpjml output'!N133)</f>
        <v>1.63407E-2</v>
      </c>
      <c r="P148" s="17">
        <f>IF('cha raw lpjml output'!O133&lt;0,0,'cha raw lpjml output'!O133)</f>
        <v>1.63407E-2</v>
      </c>
      <c r="Q148" s="17">
        <f>IF('cha raw lpjml output'!P133&lt;0,0,'cha raw lpjml output'!P133)</f>
        <v>1.7004499999999999E-2</v>
      </c>
      <c r="R148" s="17">
        <f>IF('cha raw lpjml output'!Q133&lt;0,0,'cha raw lpjml output'!Q133)</f>
        <v>1.6325800000000001E-2</v>
      </c>
      <c r="S148" s="17">
        <f>IF('cha raw lpjml output'!R133&lt;0,0,'cha raw lpjml output'!R133)</f>
        <v>1.4332599999999999E-2</v>
      </c>
      <c r="T148" s="17">
        <f>IF('cha raw lpjml output'!S133&lt;0,0,'cha raw lpjml output'!S133)</f>
        <v>1.7407700000000002E-2</v>
      </c>
      <c r="U148" s="17">
        <f>IF('cha raw lpjml output'!T133&lt;0,0,'cha raw lpjml output'!T133)</f>
        <v>1.32394E-2</v>
      </c>
      <c r="V148" s="17">
        <f>IF('cha raw lpjml output'!U133&lt;0,0,'cha raw lpjml output'!U133)</f>
        <v>3.5119600000000002E-3</v>
      </c>
      <c r="W148" s="17">
        <f>IF('cha raw lpjml output'!V133&lt;0,0,'cha raw lpjml output'!V133)</f>
        <v>4.7374899999999996E-3</v>
      </c>
      <c r="X148" s="17">
        <f>IF('cha raw lpjml output'!W133&lt;0,0,'cha raw lpjml output'!W133)</f>
        <v>2.0119000000000001E-3</v>
      </c>
      <c r="Y148" s="17">
        <f>IF('cha raw lpjml output'!X133&lt;0,0,'cha raw lpjml output'!X133)</f>
        <v>2.7004199999999998E-3</v>
      </c>
      <c r="Z148" s="17">
        <f>IF('cha raw lpjml output'!Y133&lt;0,0,'cha raw lpjml output'!Y133)</f>
        <v>0.13500300000000001</v>
      </c>
      <c r="AA148" s="17">
        <f>IF('cha raw lpjml output'!Z133&lt;0,0,'cha raw lpjml output'!Z133)</f>
        <v>1.1344399999999999E-2</v>
      </c>
      <c r="AB148" s="17">
        <f>IF('cha raw lpjml output'!AA133&lt;0,0,'cha raw lpjml output'!AA133)</f>
        <v>1.18368E-2</v>
      </c>
      <c r="AC148" s="17">
        <f>IF('cha raw lpjml output'!AB133&lt;0,0,'cha raw lpjml output'!AB133)</f>
        <v>1.8811700000000001E-2</v>
      </c>
      <c r="AD148" s="17">
        <f>IF('cha raw lpjml output'!AC133&lt;0,0,'cha raw lpjml output'!AC133)</f>
        <v>3.48843E-2</v>
      </c>
      <c r="AE148" s="17">
        <f>IF('cha raw lpjml output'!AD133&lt;0,0,'cha raw lpjml output'!AD133)</f>
        <v>5.4276999999999999E-2</v>
      </c>
      <c r="AF148" s="17">
        <f>IF('cha raw lpjml output'!AE133&lt;0,0,'cha raw lpjml output'!AE133)</f>
        <v>2.0320600000000001E-2</v>
      </c>
      <c r="AG148" s="17">
        <f>IF('cha raw lpjml output'!AF133&lt;0,0,'cha raw lpjml output'!AF133)</f>
        <v>3.4721099999999998E-2</v>
      </c>
      <c r="AH148" s="17">
        <f>IF('cha raw lpjml output'!AG133&lt;0,0,'cha raw lpjml output'!AG133)</f>
        <v>4.57001E-2</v>
      </c>
      <c r="AI148" s="17">
        <f>IF('cha raw lpjml output'!AH133&lt;0,0,'cha raw lpjml output'!AH133)</f>
        <v>0.110457</v>
      </c>
      <c r="AJ148" s="17">
        <f>IF('cha raw lpjml output'!AI133&lt;0,0,'cha raw lpjml output'!AI133)</f>
        <v>7.6834E-2</v>
      </c>
      <c r="AK148" s="17">
        <f>IF('cha raw lpjml output'!AJ133&lt;0,0,'cha raw lpjml output'!AJ133)</f>
        <v>0.18773000000000001</v>
      </c>
      <c r="AL148" s="17">
        <f>IF('cha raw lpjml output'!AK133&lt;0,0,'cha raw lpjml output'!AK133)</f>
        <v>0.31878299999999998</v>
      </c>
      <c r="AM148" s="17">
        <f>IF('cha raw lpjml output'!AL133&lt;0,0,'cha raw lpjml output'!AL133)</f>
        <v>0.133607</v>
      </c>
      <c r="AN148" s="17">
        <f>IF('cha raw lpjml output'!AM133&lt;0,0,'cha raw lpjml output'!AM133)</f>
        <v>0.12236</v>
      </c>
      <c r="AO148" s="17">
        <f>IF('cha raw lpjml output'!AN133&lt;0,0,'cha raw lpjml output'!AN133)</f>
        <v>0.13869200000000001</v>
      </c>
      <c r="AP148" s="17">
        <f>IF('cha raw lpjml output'!AO133&lt;0,0,'cha raw lpjml output'!AO133)</f>
        <v>0.164795</v>
      </c>
      <c r="AQ148" s="17"/>
    </row>
    <row r="149" spans="2:43" x14ac:dyDescent="0.35">
      <c r="B149" s="17">
        <f>IF('cha raw lpjml output'!A134&lt;0,0,'cha raw lpjml output'!A134)</f>
        <v>3.5454600000000003E-2</v>
      </c>
      <c r="C149" s="17">
        <f>IF('cha raw lpjml output'!B134&lt;0,0,'cha raw lpjml output'!B134)</f>
        <v>2.33756E-2</v>
      </c>
      <c r="D149" s="17">
        <f>IF('cha raw lpjml output'!C134&lt;0,0,'cha raw lpjml output'!C134)</f>
        <v>0.34446900000000003</v>
      </c>
      <c r="E149" s="17">
        <f>IF('cha raw lpjml output'!D134&lt;0,0,'cha raw lpjml output'!D134)</f>
        <v>4.57078E-2</v>
      </c>
      <c r="F149" s="17">
        <f>IF('cha raw lpjml output'!E134&lt;0,0,'cha raw lpjml output'!E134)</f>
        <v>2.3579599999999999E-2</v>
      </c>
      <c r="G149" s="17">
        <f>IF('cha raw lpjml output'!F134&lt;0,0,'cha raw lpjml output'!F134)</f>
        <v>1.9635400000000001E-2</v>
      </c>
      <c r="H149" s="17">
        <f>IF('cha raw lpjml output'!G134&lt;0,0,'cha raw lpjml output'!G134)</f>
        <v>2.4495599999999999E-2</v>
      </c>
      <c r="I149" s="17">
        <f>IF('cha raw lpjml output'!H134&lt;0,0,'cha raw lpjml output'!H134)</f>
        <v>2.1445599999999999E-2</v>
      </c>
      <c r="J149" s="17">
        <f>IF('cha raw lpjml output'!I134&lt;0,0,'cha raw lpjml output'!I134)</f>
        <v>2.22112E-2</v>
      </c>
      <c r="K149" s="17">
        <f>IF('cha raw lpjml output'!J134&lt;0,0,'cha raw lpjml output'!J134)</f>
        <v>3.0510200000000001E-2</v>
      </c>
      <c r="L149" s="17">
        <f>IF('cha raw lpjml output'!K134&lt;0,0,'cha raw lpjml output'!K134)</f>
        <v>2.7010599999999999E-2</v>
      </c>
      <c r="M149" s="17">
        <f>IF('cha raw lpjml output'!L134&lt;0,0,'cha raw lpjml output'!L134)</f>
        <v>3.3496900000000003E-2</v>
      </c>
      <c r="N149" s="17">
        <f>IF('cha raw lpjml output'!M134&lt;0,0,'cha raw lpjml output'!M134)</f>
        <v>2.14828E-2</v>
      </c>
      <c r="O149" s="17">
        <f>IF('cha raw lpjml output'!N134&lt;0,0,'cha raw lpjml output'!N134)</f>
        <v>1.7029099999999998E-2</v>
      </c>
      <c r="P149" s="17">
        <f>IF('cha raw lpjml output'!O134&lt;0,0,'cha raw lpjml output'!O134)</f>
        <v>1.7029099999999998E-2</v>
      </c>
      <c r="Q149" s="17">
        <f>IF('cha raw lpjml output'!P134&lt;0,0,'cha raw lpjml output'!P134)</f>
        <v>1.7303200000000001E-2</v>
      </c>
      <c r="R149" s="17">
        <f>IF('cha raw lpjml output'!Q134&lt;0,0,'cha raw lpjml output'!Q134)</f>
        <v>1.7564300000000001E-2</v>
      </c>
      <c r="S149" s="17">
        <f>IF('cha raw lpjml output'!R134&lt;0,0,'cha raw lpjml output'!R134)</f>
        <v>1.5532900000000001E-2</v>
      </c>
      <c r="T149" s="17">
        <f>IF('cha raw lpjml output'!S134&lt;0,0,'cha raw lpjml output'!S134)</f>
        <v>1.90274E-2</v>
      </c>
      <c r="U149" s="17">
        <f>IF('cha raw lpjml output'!T134&lt;0,0,'cha raw lpjml output'!T134)</f>
        <v>1.5879000000000001E-2</v>
      </c>
      <c r="V149" s="17">
        <f>IF('cha raw lpjml output'!U134&lt;0,0,'cha raw lpjml output'!U134)</f>
        <v>4.85046E-3</v>
      </c>
      <c r="W149" s="17">
        <f>IF('cha raw lpjml output'!V134&lt;0,0,'cha raw lpjml output'!V134)</f>
        <v>4.7657000000000003E-3</v>
      </c>
      <c r="X149" s="17">
        <f>IF('cha raw lpjml output'!W134&lt;0,0,'cha raw lpjml output'!W134)</f>
        <v>2.0156200000000001E-3</v>
      </c>
      <c r="Y149" s="17">
        <f>IF('cha raw lpjml output'!X134&lt;0,0,'cha raw lpjml output'!X134)</f>
        <v>2.9084800000000002E-3</v>
      </c>
      <c r="Z149" s="17">
        <f>IF('cha raw lpjml output'!Y134&lt;0,0,'cha raw lpjml output'!Y134)</f>
        <v>0.13647599999999999</v>
      </c>
      <c r="AA149" s="17">
        <f>IF('cha raw lpjml output'!Z134&lt;0,0,'cha raw lpjml output'!Z134)</f>
        <v>1.1746599999999999E-2</v>
      </c>
      <c r="AB149" s="17">
        <f>IF('cha raw lpjml output'!AA134&lt;0,0,'cha raw lpjml output'!AA134)</f>
        <v>1.1968100000000001E-2</v>
      </c>
      <c r="AC149" s="17">
        <f>IF('cha raw lpjml output'!AB134&lt;0,0,'cha raw lpjml output'!AB134)</f>
        <v>1.8936399999999999E-2</v>
      </c>
      <c r="AD149" s="17">
        <f>IF('cha raw lpjml output'!AC134&lt;0,0,'cha raw lpjml output'!AC134)</f>
        <v>3.5592800000000001E-2</v>
      </c>
      <c r="AE149" s="17">
        <f>IF('cha raw lpjml output'!AD134&lt;0,0,'cha raw lpjml output'!AD134)</f>
        <v>5.63706E-2</v>
      </c>
      <c r="AF149" s="17">
        <f>IF('cha raw lpjml output'!AE134&lt;0,0,'cha raw lpjml output'!AE134)</f>
        <v>2.1511300000000001E-2</v>
      </c>
      <c r="AG149" s="17">
        <f>IF('cha raw lpjml output'!AF134&lt;0,0,'cha raw lpjml output'!AF134)</f>
        <v>3.6808899999999999E-2</v>
      </c>
      <c r="AH149" s="17">
        <f>IF('cha raw lpjml output'!AG134&lt;0,0,'cha raw lpjml output'!AG134)</f>
        <v>4.78974E-2</v>
      </c>
      <c r="AI149" s="17">
        <f>IF('cha raw lpjml output'!AH134&lt;0,0,'cha raw lpjml output'!AH134)</f>
        <v>0.111737</v>
      </c>
      <c r="AJ149" s="17">
        <f>IF('cha raw lpjml output'!AI134&lt;0,0,'cha raw lpjml output'!AI134)</f>
        <v>7.7313999999999994E-2</v>
      </c>
      <c r="AK149" s="17">
        <f>IF('cha raw lpjml output'!AJ134&lt;0,0,'cha raw lpjml output'!AJ134)</f>
        <v>0.19045599999999999</v>
      </c>
      <c r="AL149" s="17">
        <f>IF('cha raw lpjml output'!AK134&lt;0,0,'cha raw lpjml output'!AK134)</f>
        <v>0.31973299999999999</v>
      </c>
      <c r="AM149" s="17">
        <f>IF('cha raw lpjml output'!AL134&lt;0,0,'cha raw lpjml output'!AL134)</f>
        <v>0.13369600000000001</v>
      </c>
      <c r="AN149" s="17">
        <f>IF('cha raw lpjml output'!AM134&lt;0,0,'cha raw lpjml output'!AM134)</f>
        <v>0.124108</v>
      </c>
      <c r="AO149" s="17">
        <f>IF('cha raw lpjml output'!AN134&lt;0,0,'cha raw lpjml output'!AN134)</f>
        <v>0.14696100000000001</v>
      </c>
      <c r="AP149" s="17">
        <f>IF('cha raw lpjml output'!AO134&lt;0,0,'cha raw lpjml output'!AO134)</f>
        <v>0.17177700000000001</v>
      </c>
      <c r="AQ149" s="17"/>
    </row>
    <row r="150" spans="2:43" x14ac:dyDescent="0.35">
      <c r="B150" s="17">
        <f>IF('cha raw lpjml output'!A135&lt;0,0,'cha raw lpjml output'!A135)</f>
        <v>3.7061900000000002E-2</v>
      </c>
      <c r="C150" s="17">
        <f>IF('cha raw lpjml output'!B135&lt;0,0,'cha raw lpjml output'!B135)</f>
        <v>2.8101500000000001E-2</v>
      </c>
      <c r="D150" s="17">
        <f>IF('cha raw lpjml output'!C135&lt;0,0,'cha raw lpjml output'!C135)</f>
        <v>0.35694999999999999</v>
      </c>
      <c r="E150" s="17">
        <f>IF('cha raw lpjml output'!D135&lt;0,0,'cha raw lpjml output'!D135)</f>
        <v>5.36026E-2</v>
      </c>
      <c r="F150" s="17">
        <f>IF('cha raw lpjml output'!E135&lt;0,0,'cha raw lpjml output'!E135)</f>
        <v>2.40398E-2</v>
      </c>
      <c r="G150" s="17">
        <f>IF('cha raw lpjml output'!F135&lt;0,0,'cha raw lpjml output'!F135)</f>
        <v>2.2884399999999999E-2</v>
      </c>
      <c r="H150" s="17">
        <f>IF('cha raw lpjml output'!G135&lt;0,0,'cha raw lpjml output'!G135)</f>
        <v>2.45463E-2</v>
      </c>
      <c r="I150" s="17">
        <f>IF('cha raw lpjml output'!H135&lt;0,0,'cha raw lpjml output'!H135)</f>
        <v>2.7145900000000001E-2</v>
      </c>
      <c r="J150" s="17">
        <f>IF('cha raw lpjml output'!I135&lt;0,0,'cha raw lpjml output'!I135)</f>
        <v>3.1995099999999999E-2</v>
      </c>
      <c r="K150" s="17">
        <f>IF('cha raw lpjml output'!J135&lt;0,0,'cha raw lpjml output'!J135)</f>
        <v>3.5062099999999999E-2</v>
      </c>
      <c r="L150" s="17">
        <f>IF('cha raw lpjml output'!K135&lt;0,0,'cha raw lpjml output'!K135)</f>
        <v>3.0080099999999999E-2</v>
      </c>
      <c r="M150" s="17">
        <f>IF('cha raw lpjml output'!L135&lt;0,0,'cha raw lpjml output'!L135)</f>
        <v>3.7243199999999997E-2</v>
      </c>
      <c r="N150" s="17">
        <f>IF('cha raw lpjml output'!M135&lt;0,0,'cha raw lpjml output'!M135)</f>
        <v>4.08267E-2</v>
      </c>
      <c r="O150" s="17">
        <f>IF('cha raw lpjml output'!N135&lt;0,0,'cha raw lpjml output'!N135)</f>
        <v>1.9745499999999999E-2</v>
      </c>
      <c r="P150" s="17">
        <f>IF('cha raw lpjml output'!O135&lt;0,0,'cha raw lpjml output'!O135)</f>
        <v>1.9745499999999999E-2</v>
      </c>
      <c r="Q150" s="17">
        <f>IF('cha raw lpjml output'!P135&lt;0,0,'cha raw lpjml output'!P135)</f>
        <v>2.8018299999999999E-2</v>
      </c>
      <c r="R150" s="17">
        <f>IF('cha raw lpjml output'!Q135&lt;0,0,'cha raw lpjml output'!Q135)</f>
        <v>1.9172000000000002E-2</v>
      </c>
      <c r="S150" s="17">
        <f>IF('cha raw lpjml output'!R135&lt;0,0,'cha raw lpjml output'!R135)</f>
        <v>1.6486199999999999E-2</v>
      </c>
      <c r="T150" s="17">
        <f>IF('cha raw lpjml output'!S135&lt;0,0,'cha raw lpjml output'!S135)</f>
        <v>1.9847099999999999E-2</v>
      </c>
      <c r="U150" s="17">
        <f>IF('cha raw lpjml output'!T135&lt;0,0,'cha raw lpjml output'!T135)</f>
        <v>1.6953200000000002E-2</v>
      </c>
      <c r="V150" s="17">
        <f>IF('cha raw lpjml output'!U135&lt;0,0,'cha raw lpjml output'!U135)</f>
        <v>5.1961200000000003E-3</v>
      </c>
      <c r="W150" s="17">
        <f>IF('cha raw lpjml output'!V135&lt;0,0,'cha raw lpjml output'!V135)</f>
        <v>4.9630000000000004E-3</v>
      </c>
      <c r="X150" s="17">
        <f>IF('cha raw lpjml output'!W135&lt;0,0,'cha raw lpjml output'!W135)</f>
        <v>2.05097E-3</v>
      </c>
      <c r="Y150" s="17">
        <f>IF('cha raw lpjml output'!X135&lt;0,0,'cha raw lpjml output'!X135)</f>
        <v>3.03228E-3</v>
      </c>
      <c r="Z150" s="17">
        <f>IF('cha raw lpjml output'!Y135&lt;0,0,'cha raw lpjml output'!Y135)</f>
        <v>0.13852200000000001</v>
      </c>
      <c r="AA150" s="17">
        <f>IF('cha raw lpjml output'!Z135&lt;0,0,'cha raw lpjml output'!Z135)</f>
        <v>1.18952E-2</v>
      </c>
      <c r="AB150" s="17">
        <f>IF('cha raw lpjml output'!AA135&lt;0,0,'cha raw lpjml output'!AA135)</f>
        <v>1.21463E-2</v>
      </c>
      <c r="AC150" s="17">
        <f>IF('cha raw lpjml output'!AB135&lt;0,0,'cha raw lpjml output'!AB135)</f>
        <v>1.9670400000000001E-2</v>
      </c>
      <c r="AD150" s="17">
        <f>IF('cha raw lpjml output'!AC135&lt;0,0,'cha raw lpjml output'!AC135)</f>
        <v>3.6846999999999998E-2</v>
      </c>
      <c r="AE150" s="17">
        <f>IF('cha raw lpjml output'!AD135&lt;0,0,'cha raw lpjml output'!AD135)</f>
        <v>5.8015600000000001E-2</v>
      </c>
      <c r="AF150" s="17">
        <f>IF('cha raw lpjml output'!AE135&lt;0,0,'cha raw lpjml output'!AE135)</f>
        <v>2.2373000000000001E-2</v>
      </c>
      <c r="AG150" s="17">
        <f>IF('cha raw lpjml output'!AF135&lt;0,0,'cha raw lpjml output'!AF135)</f>
        <v>3.7101599999999998E-2</v>
      </c>
      <c r="AH150" s="17">
        <f>IF('cha raw lpjml output'!AG135&lt;0,0,'cha raw lpjml output'!AG135)</f>
        <v>4.9351800000000001E-2</v>
      </c>
      <c r="AI150" s="17">
        <f>IF('cha raw lpjml output'!AH135&lt;0,0,'cha raw lpjml output'!AH135)</f>
        <v>0.112529</v>
      </c>
      <c r="AJ150" s="17">
        <f>IF('cha raw lpjml output'!AI135&lt;0,0,'cha raw lpjml output'!AI135)</f>
        <v>8.1585500000000005E-2</v>
      </c>
      <c r="AK150" s="17">
        <f>IF('cha raw lpjml output'!AJ135&lt;0,0,'cha raw lpjml output'!AJ135)</f>
        <v>0.21310000000000001</v>
      </c>
      <c r="AL150" s="17">
        <f>IF('cha raw lpjml output'!AK135&lt;0,0,'cha raw lpjml output'!AK135)</f>
        <v>0.32774500000000001</v>
      </c>
      <c r="AM150" s="17">
        <f>IF('cha raw lpjml output'!AL135&lt;0,0,'cha raw lpjml output'!AL135)</f>
        <v>0.13528799999999999</v>
      </c>
      <c r="AN150" s="17">
        <f>IF('cha raw lpjml output'!AM135&lt;0,0,'cha raw lpjml output'!AM135)</f>
        <v>0.13041</v>
      </c>
      <c r="AO150" s="17">
        <f>IF('cha raw lpjml output'!AN135&lt;0,0,'cha raw lpjml output'!AN135)</f>
        <v>0.15326600000000001</v>
      </c>
      <c r="AP150" s="17">
        <f>IF('cha raw lpjml output'!AO135&lt;0,0,'cha raw lpjml output'!AO135)</f>
        <v>0.18531700000000001</v>
      </c>
      <c r="AQ150" s="17"/>
    </row>
    <row r="151" spans="2:43" x14ac:dyDescent="0.35">
      <c r="B151" s="17">
        <f>IF('cha raw lpjml output'!A136&lt;0,0,'cha raw lpjml output'!A136)</f>
        <v>3.78094E-2</v>
      </c>
      <c r="C151" s="17">
        <f>IF('cha raw lpjml output'!B136&lt;0,0,'cha raw lpjml output'!B136)</f>
        <v>3.1887600000000002E-2</v>
      </c>
      <c r="D151" s="17">
        <f>IF('cha raw lpjml output'!C136&lt;0,0,'cha raw lpjml output'!C136)</f>
        <v>0.397258</v>
      </c>
      <c r="E151" s="17">
        <f>IF('cha raw lpjml output'!D136&lt;0,0,'cha raw lpjml output'!D136)</f>
        <v>5.4166499999999999E-2</v>
      </c>
      <c r="F151" s="17">
        <f>IF('cha raw lpjml output'!E136&lt;0,0,'cha raw lpjml output'!E136)</f>
        <v>3.18318E-2</v>
      </c>
      <c r="G151" s="17">
        <f>IF('cha raw lpjml output'!F136&lt;0,0,'cha raw lpjml output'!F136)</f>
        <v>2.6949399999999998E-2</v>
      </c>
      <c r="H151" s="17">
        <f>IF('cha raw lpjml output'!G136&lt;0,0,'cha raw lpjml output'!G136)</f>
        <v>2.6428E-2</v>
      </c>
      <c r="I151" s="17">
        <f>IF('cha raw lpjml output'!H136&lt;0,0,'cha raw lpjml output'!H136)</f>
        <v>3.09124E-2</v>
      </c>
      <c r="J151" s="17">
        <f>IF('cha raw lpjml output'!I136&lt;0,0,'cha raw lpjml output'!I136)</f>
        <v>4.0693300000000002E-2</v>
      </c>
      <c r="K151" s="17">
        <f>IF('cha raw lpjml output'!J136&lt;0,0,'cha raw lpjml output'!J136)</f>
        <v>4.6654000000000001E-2</v>
      </c>
      <c r="L151" s="17">
        <f>IF('cha raw lpjml output'!K136&lt;0,0,'cha raw lpjml output'!K136)</f>
        <v>3.0820199999999999E-2</v>
      </c>
      <c r="M151" s="17">
        <f>IF('cha raw lpjml output'!L136&lt;0,0,'cha raw lpjml output'!L136)</f>
        <v>3.8373699999999997E-2</v>
      </c>
      <c r="N151" s="17">
        <f>IF('cha raw lpjml output'!M136&lt;0,0,'cha raw lpjml output'!M136)</f>
        <v>4.1942800000000002E-2</v>
      </c>
      <c r="O151" s="17">
        <f>IF('cha raw lpjml output'!N136&lt;0,0,'cha raw lpjml output'!N136)</f>
        <v>3.01424E-2</v>
      </c>
      <c r="P151" s="17">
        <f>IF('cha raw lpjml output'!O136&lt;0,0,'cha raw lpjml output'!O136)</f>
        <v>3.01424E-2</v>
      </c>
      <c r="Q151" s="17">
        <f>IF('cha raw lpjml output'!P136&lt;0,0,'cha raw lpjml output'!P136)</f>
        <v>2.8544799999999999E-2</v>
      </c>
      <c r="R151" s="17">
        <f>IF('cha raw lpjml output'!Q136&lt;0,0,'cha raw lpjml output'!Q136)</f>
        <v>2.2348E-2</v>
      </c>
      <c r="S151" s="17">
        <f>IF('cha raw lpjml output'!R136&lt;0,0,'cha raw lpjml output'!R136)</f>
        <v>1.8357700000000001E-2</v>
      </c>
      <c r="T151" s="17">
        <f>IF('cha raw lpjml output'!S136&lt;0,0,'cha raw lpjml output'!S136)</f>
        <v>2.1120400000000001E-2</v>
      </c>
      <c r="U151" s="17">
        <f>IF('cha raw lpjml output'!T136&lt;0,0,'cha raw lpjml output'!T136)</f>
        <v>1.72748E-2</v>
      </c>
      <c r="V151" s="17">
        <f>IF('cha raw lpjml output'!U136&lt;0,0,'cha raw lpjml output'!U136)</f>
        <v>5.5876399999999996E-3</v>
      </c>
      <c r="W151" s="17">
        <f>IF('cha raw lpjml output'!V136&lt;0,0,'cha raw lpjml output'!V136)</f>
        <v>6.1628300000000002E-3</v>
      </c>
      <c r="X151" s="17">
        <f>IF('cha raw lpjml output'!W136&lt;0,0,'cha raw lpjml output'!W136)</f>
        <v>2.3813900000000002E-3</v>
      </c>
      <c r="Y151" s="17">
        <f>IF('cha raw lpjml output'!X136&lt;0,0,'cha raw lpjml output'!X136)</f>
        <v>3.1753800000000002E-3</v>
      </c>
      <c r="Z151" s="17">
        <f>IF('cha raw lpjml output'!Y136&lt;0,0,'cha raw lpjml output'!Y136)</f>
        <v>0.13869600000000001</v>
      </c>
      <c r="AA151" s="17">
        <f>IF('cha raw lpjml output'!Z136&lt;0,0,'cha raw lpjml output'!Z136)</f>
        <v>1.20915E-2</v>
      </c>
      <c r="AB151" s="17">
        <f>IF('cha raw lpjml output'!AA136&lt;0,0,'cha raw lpjml output'!AA136)</f>
        <v>1.2997E-2</v>
      </c>
      <c r="AC151" s="17">
        <f>IF('cha raw lpjml output'!AB136&lt;0,0,'cha raw lpjml output'!AB136)</f>
        <v>2.11335E-2</v>
      </c>
      <c r="AD151" s="17">
        <f>IF('cha raw lpjml output'!AC136&lt;0,0,'cha raw lpjml output'!AC136)</f>
        <v>3.82744E-2</v>
      </c>
      <c r="AE151" s="17">
        <f>IF('cha raw lpjml output'!AD136&lt;0,0,'cha raw lpjml output'!AD136)</f>
        <v>6.1824999999999998E-2</v>
      </c>
      <c r="AF151" s="17">
        <f>IF('cha raw lpjml output'!AE136&lt;0,0,'cha raw lpjml output'!AE136)</f>
        <v>2.36408E-2</v>
      </c>
      <c r="AG151" s="17">
        <f>IF('cha raw lpjml output'!AF136&lt;0,0,'cha raw lpjml output'!AF136)</f>
        <v>3.9007500000000001E-2</v>
      </c>
      <c r="AH151" s="17">
        <f>IF('cha raw lpjml output'!AG136&lt;0,0,'cha raw lpjml output'!AG136)</f>
        <v>5.0116500000000001E-2</v>
      </c>
      <c r="AI151" s="17">
        <f>IF('cha raw lpjml output'!AH136&lt;0,0,'cha raw lpjml output'!AH136)</f>
        <v>0.115067</v>
      </c>
      <c r="AJ151" s="17">
        <f>IF('cha raw lpjml output'!AI136&lt;0,0,'cha raw lpjml output'!AI136)</f>
        <v>8.1777900000000001E-2</v>
      </c>
      <c r="AK151" s="17">
        <f>IF('cha raw lpjml output'!AJ136&lt;0,0,'cha raw lpjml output'!AJ136)</f>
        <v>0.219053</v>
      </c>
      <c r="AL151" s="17">
        <f>IF('cha raw lpjml output'!AK136&lt;0,0,'cha raw lpjml output'!AK136)</f>
        <v>0.32994600000000002</v>
      </c>
      <c r="AM151" s="17">
        <f>IF('cha raw lpjml output'!AL136&lt;0,0,'cha raw lpjml output'!AL136)</f>
        <v>0.13669799999999999</v>
      </c>
      <c r="AN151" s="17">
        <f>IF('cha raw lpjml output'!AM136&lt;0,0,'cha raw lpjml output'!AM136)</f>
        <v>0.13294</v>
      </c>
      <c r="AO151" s="17">
        <f>IF('cha raw lpjml output'!AN136&lt;0,0,'cha raw lpjml output'!AN136)</f>
        <v>0.16511100000000001</v>
      </c>
      <c r="AP151" s="17">
        <f>IF('cha raw lpjml output'!AO136&lt;0,0,'cha raw lpjml output'!AO136)</f>
        <v>0.189306</v>
      </c>
      <c r="AQ151" s="17"/>
    </row>
    <row r="152" spans="2:43" x14ac:dyDescent="0.35">
      <c r="B152" s="17">
        <f>IF('cha raw lpjml output'!A137&lt;0,0,'cha raw lpjml output'!A137)</f>
        <v>4.79703E-2</v>
      </c>
      <c r="C152" s="17">
        <f>IF('cha raw lpjml output'!B137&lt;0,0,'cha raw lpjml output'!B137)</f>
        <v>4.0278599999999998E-2</v>
      </c>
      <c r="D152" s="17">
        <f>IF('cha raw lpjml output'!C137&lt;0,0,'cha raw lpjml output'!C137)</f>
        <v>0.42287400000000003</v>
      </c>
      <c r="E152" s="17">
        <f>IF('cha raw lpjml output'!D137&lt;0,0,'cha raw lpjml output'!D137)</f>
        <v>5.45999E-2</v>
      </c>
      <c r="F152" s="17">
        <f>IF('cha raw lpjml output'!E137&lt;0,0,'cha raw lpjml output'!E137)</f>
        <v>4.0640099999999998E-2</v>
      </c>
      <c r="G152" s="17">
        <f>IF('cha raw lpjml output'!F137&lt;0,0,'cha raw lpjml output'!F137)</f>
        <v>3.0080099999999999E-2</v>
      </c>
      <c r="H152" s="17">
        <f>IF('cha raw lpjml output'!G137&lt;0,0,'cha raw lpjml output'!G137)</f>
        <v>3.8990700000000003E-2</v>
      </c>
      <c r="I152" s="17">
        <f>IF('cha raw lpjml output'!H137&lt;0,0,'cha raw lpjml output'!H137)</f>
        <v>4.0557000000000003E-2</v>
      </c>
      <c r="J152" s="17">
        <f>IF('cha raw lpjml output'!I137&lt;0,0,'cha raw lpjml output'!I137)</f>
        <v>4.1116300000000001E-2</v>
      </c>
      <c r="K152" s="17">
        <f>IF('cha raw lpjml output'!J137&lt;0,0,'cha raw lpjml output'!J137)</f>
        <v>4.8859600000000003E-2</v>
      </c>
      <c r="L152" s="17">
        <f>IF('cha raw lpjml output'!K137&lt;0,0,'cha raw lpjml output'!K137)</f>
        <v>4.7025299999999999E-2</v>
      </c>
      <c r="M152" s="17">
        <f>IF('cha raw lpjml output'!L137&lt;0,0,'cha raw lpjml output'!L137)</f>
        <v>5.28478E-2</v>
      </c>
      <c r="N152" s="17">
        <f>IF('cha raw lpjml output'!M137&lt;0,0,'cha raw lpjml output'!M137)</f>
        <v>5.09451E-2</v>
      </c>
      <c r="O152" s="17">
        <f>IF('cha raw lpjml output'!N137&lt;0,0,'cha raw lpjml output'!N137)</f>
        <v>3.7732300000000003E-2</v>
      </c>
      <c r="P152" s="17">
        <f>IF('cha raw lpjml output'!O137&lt;0,0,'cha raw lpjml output'!O137)</f>
        <v>3.7732300000000003E-2</v>
      </c>
      <c r="Q152" s="17">
        <f>IF('cha raw lpjml output'!P137&lt;0,0,'cha raw lpjml output'!P137)</f>
        <v>3.5245800000000001E-2</v>
      </c>
      <c r="R152" s="17">
        <f>IF('cha raw lpjml output'!Q137&lt;0,0,'cha raw lpjml output'!Q137)</f>
        <v>2.9798700000000001E-2</v>
      </c>
      <c r="S152" s="17">
        <f>IF('cha raw lpjml output'!R137&lt;0,0,'cha raw lpjml output'!R137)</f>
        <v>2.6306400000000001E-2</v>
      </c>
      <c r="T152" s="17">
        <f>IF('cha raw lpjml output'!S137&lt;0,0,'cha raw lpjml output'!S137)</f>
        <v>2.5662899999999999E-2</v>
      </c>
      <c r="U152" s="17">
        <f>IF('cha raw lpjml output'!T137&lt;0,0,'cha raw lpjml output'!T137)</f>
        <v>1.7805100000000001E-2</v>
      </c>
      <c r="V152" s="17">
        <f>IF('cha raw lpjml output'!U137&lt;0,0,'cha raw lpjml output'!U137)</f>
        <v>6.57735E-3</v>
      </c>
      <c r="W152" s="17">
        <f>IF('cha raw lpjml output'!V137&lt;0,0,'cha raw lpjml output'!V137)</f>
        <v>7.7129800000000004E-3</v>
      </c>
      <c r="X152" s="17">
        <f>IF('cha raw lpjml output'!W137&lt;0,0,'cha raw lpjml output'!W137)</f>
        <v>2.85659E-3</v>
      </c>
      <c r="Y152" s="17">
        <f>IF('cha raw lpjml output'!X137&lt;0,0,'cha raw lpjml output'!X137)</f>
        <v>3.1813800000000001E-3</v>
      </c>
      <c r="Z152" s="17">
        <f>IF('cha raw lpjml output'!Y137&lt;0,0,'cha raw lpjml output'!Y137)</f>
        <v>0.14449300000000001</v>
      </c>
      <c r="AA152" s="17">
        <f>IF('cha raw lpjml output'!Z137&lt;0,0,'cha raw lpjml output'!Z137)</f>
        <v>1.62985E-2</v>
      </c>
      <c r="AB152" s="17">
        <f>IF('cha raw lpjml output'!AA137&lt;0,0,'cha raw lpjml output'!AA137)</f>
        <v>1.30139E-2</v>
      </c>
      <c r="AC152" s="17">
        <f>IF('cha raw lpjml output'!AB137&lt;0,0,'cha raw lpjml output'!AB137)</f>
        <v>2.23199E-2</v>
      </c>
      <c r="AD152" s="17">
        <f>IF('cha raw lpjml output'!AC137&lt;0,0,'cha raw lpjml output'!AC137)</f>
        <v>3.9226200000000003E-2</v>
      </c>
      <c r="AE152" s="17">
        <f>IF('cha raw lpjml output'!AD137&lt;0,0,'cha raw lpjml output'!AD137)</f>
        <v>6.2234299999999999E-2</v>
      </c>
      <c r="AF152" s="17">
        <f>IF('cha raw lpjml output'!AE137&lt;0,0,'cha raw lpjml output'!AE137)</f>
        <v>2.4016900000000001E-2</v>
      </c>
      <c r="AG152" s="17">
        <f>IF('cha raw lpjml output'!AF137&lt;0,0,'cha raw lpjml output'!AF137)</f>
        <v>4.0099700000000002E-2</v>
      </c>
      <c r="AH152" s="17">
        <f>IF('cha raw lpjml output'!AG137&lt;0,0,'cha raw lpjml output'!AG137)</f>
        <v>5.1513999999999997E-2</v>
      </c>
      <c r="AI152" s="17">
        <f>IF('cha raw lpjml output'!AH137&lt;0,0,'cha raw lpjml output'!AH137)</f>
        <v>0.116177</v>
      </c>
      <c r="AJ152" s="17">
        <f>IF('cha raw lpjml output'!AI137&lt;0,0,'cha raw lpjml output'!AI137)</f>
        <v>8.3039399999999999E-2</v>
      </c>
      <c r="AK152" s="17">
        <f>IF('cha raw lpjml output'!AJ137&lt;0,0,'cha raw lpjml output'!AJ137)</f>
        <v>0.22961699999999999</v>
      </c>
      <c r="AL152" s="17">
        <f>IF('cha raw lpjml output'!AK137&lt;0,0,'cha raw lpjml output'!AK137)</f>
        <v>0.33777499999999999</v>
      </c>
      <c r="AM152" s="17">
        <f>IF('cha raw lpjml output'!AL137&lt;0,0,'cha raw lpjml output'!AL137)</f>
        <v>0.137793</v>
      </c>
      <c r="AN152" s="17">
        <f>IF('cha raw lpjml output'!AM137&lt;0,0,'cha raw lpjml output'!AM137)</f>
        <v>0.13753799999999999</v>
      </c>
      <c r="AO152" s="17">
        <f>IF('cha raw lpjml output'!AN137&lt;0,0,'cha raw lpjml output'!AN137)</f>
        <v>0.17729</v>
      </c>
      <c r="AP152" s="17">
        <f>IF('cha raw lpjml output'!AO137&lt;0,0,'cha raw lpjml output'!AO137)</f>
        <v>0.194575</v>
      </c>
      <c r="AQ152" s="17"/>
    </row>
    <row r="153" spans="2:43" x14ac:dyDescent="0.35">
      <c r="B153" s="17">
        <f>IF('cha raw lpjml output'!A138&lt;0,0,'cha raw lpjml output'!A138)</f>
        <v>6.4675300000000005E-2</v>
      </c>
      <c r="C153" s="17">
        <f>IF('cha raw lpjml output'!B138&lt;0,0,'cha raw lpjml output'!B138)</f>
        <v>4.2445200000000002E-2</v>
      </c>
      <c r="D153" s="17">
        <f>IF('cha raw lpjml output'!C138&lt;0,0,'cha raw lpjml output'!C138)</f>
        <v>0.42691699999999999</v>
      </c>
      <c r="E153" s="17">
        <f>IF('cha raw lpjml output'!D138&lt;0,0,'cha raw lpjml output'!D138)</f>
        <v>5.5517200000000003E-2</v>
      </c>
      <c r="F153" s="17">
        <f>IF('cha raw lpjml output'!E138&lt;0,0,'cha raw lpjml output'!E138)</f>
        <v>4.1139099999999998E-2</v>
      </c>
      <c r="G153" s="17">
        <f>IF('cha raw lpjml output'!F138&lt;0,0,'cha raw lpjml output'!F138)</f>
        <v>3.64219E-2</v>
      </c>
      <c r="H153" s="17">
        <f>IF('cha raw lpjml output'!G138&lt;0,0,'cha raw lpjml output'!G138)</f>
        <v>4.7597599999999997E-2</v>
      </c>
      <c r="I153" s="17">
        <f>IF('cha raw lpjml output'!H138&lt;0,0,'cha raw lpjml output'!H138)</f>
        <v>4.9010900000000003E-2</v>
      </c>
      <c r="J153" s="17">
        <f>IF('cha raw lpjml output'!I138&lt;0,0,'cha raw lpjml output'!I138)</f>
        <v>4.73972E-2</v>
      </c>
      <c r="K153" s="17">
        <f>IF('cha raw lpjml output'!J138&lt;0,0,'cha raw lpjml output'!J138)</f>
        <v>5.1728000000000003E-2</v>
      </c>
      <c r="L153" s="17">
        <f>IF('cha raw lpjml output'!K138&lt;0,0,'cha raw lpjml output'!K138)</f>
        <v>5.0253300000000001E-2</v>
      </c>
      <c r="M153" s="17">
        <f>IF('cha raw lpjml output'!L138&lt;0,0,'cha raw lpjml output'!L138)</f>
        <v>5.5392799999999999E-2</v>
      </c>
      <c r="N153" s="17">
        <f>IF('cha raw lpjml output'!M138&lt;0,0,'cha raw lpjml output'!M138)</f>
        <v>5.3720200000000003E-2</v>
      </c>
      <c r="O153" s="17">
        <f>IF('cha raw lpjml output'!N138&lt;0,0,'cha raw lpjml output'!N138)</f>
        <v>3.9725999999999997E-2</v>
      </c>
      <c r="P153" s="17">
        <f>IF('cha raw lpjml output'!O138&lt;0,0,'cha raw lpjml output'!O138)</f>
        <v>3.9725999999999997E-2</v>
      </c>
      <c r="Q153" s="17">
        <f>IF('cha raw lpjml output'!P138&lt;0,0,'cha raw lpjml output'!P138)</f>
        <v>4.6309500000000003E-2</v>
      </c>
      <c r="R153" s="17">
        <f>IF('cha raw lpjml output'!Q138&lt;0,0,'cha raw lpjml output'!Q138)</f>
        <v>3.4032899999999998E-2</v>
      </c>
      <c r="S153" s="17">
        <f>IF('cha raw lpjml output'!R138&lt;0,0,'cha raw lpjml output'!R138)</f>
        <v>3.25002E-2</v>
      </c>
      <c r="T153" s="17">
        <f>IF('cha raw lpjml output'!S138&lt;0,0,'cha raw lpjml output'!S138)</f>
        <v>2.6807399999999999E-2</v>
      </c>
      <c r="U153" s="17">
        <f>IF('cha raw lpjml output'!T138&lt;0,0,'cha raw lpjml output'!T138)</f>
        <v>2.0530199999999998E-2</v>
      </c>
      <c r="V153" s="17">
        <f>IF('cha raw lpjml output'!U138&lt;0,0,'cha raw lpjml output'!U138)</f>
        <v>7.9269000000000006E-3</v>
      </c>
      <c r="W153" s="17">
        <f>IF('cha raw lpjml output'!V138&lt;0,0,'cha raw lpjml output'!V138)</f>
        <v>7.7732399999999998E-3</v>
      </c>
      <c r="X153" s="17">
        <f>IF('cha raw lpjml output'!W138&lt;0,0,'cha raw lpjml output'!W138)</f>
        <v>2.8701199999999999E-3</v>
      </c>
      <c r="Y153" s="17">
        <f>IF('cha raw lpjml output'!X138&lt;0,0,'cha raw lpjml output'!X138)</f>
        <v>5.0823300000000004E-3</v>
      </c>
      <c r="Z153" s="17">
        <f>IF('cha raw lpjml output'!Y138&lt;0,0,'cha raw lpjml output'!Y138)</f>
        <v>0.14479300000000001</v>
      </c>
      <c r="AA153" s="17">
        <f>IF('cha raw lpjml output'!Z138&lt;0,0,'cha raw lpjml output'!Z138)</f>
        <v>1.63669E-2</v>
      </c>
      <c r="AB153" s="17">
        <f>IF('cha raw lpjml output'!AA138&lt;0,0,'cha raw lpjml output'!AA138)</f>
        <v>1.3297399999999999E-2</v>
      </c>
      <c r="AC153" s="17">
        <f>IF('cha raw lpjml output'!AB138&lt;0,0,'cha raw lpjml output'!AB138)</f>
        <v>2.2643199999999999E-2</v>
      </c>
      <c r="AD153" s="17">
        <f>IF('cha raw lpjml output'!AC138&lt;0,0,'cha raw lpjml output'!AC138)</f>
        <v>4.32822E-2</v>
      </c>
      <c r="AE153" s="17">
        <f>IF('cha raw lpjml output'!AD138&lt;0,0,'cha raw lpjml output'!AD138)</f>
        <v>6.43537E-2</v>
      </c>
      <c r="AF153" s="17">
        <f>IF('cha raw lpjml output'!AE138&lt;0,0,'cha raw lpjml output'!AE138)</f>
        <v>2.5300799999999998E-2</v>
      </c>
      <c r="AG153" s="17">
        <f>IF('cha raw lpjml output'!AF138&lt;0,0,'cha raw lpjml output'!AF138)</f>
        <v>4.1914300000000002E-2</v>
      </c>
      <c r="AH153" s="17">
        <f>IF('cha raw lpjml output'!AG138&lt;0,0,'cha raw lpjml output'!AG138)</f>
        <v>5.1944499999999998E-2</v>
      </c>
      <c r="AI153" s="17">
        <f>IF('cha raw lpjml output'!AH138&lt;0,0,'cha raw lpjml output'!AH138)</f>
        <v>0.123668</v>
      </c>
      <c r="AJ153" s="17">
        <f>IF('cha raw lpjml output'!AI138&lt;0,0,'cha raw lpjml output'!AI138)</f>
        <v>8.4370399999999998E-2</v>
      </c>
      <c r="AK153" s="17">
        <f>IF('cha raw lpjml output'!AJ138&lt;0,0,'cha raw lpjml output'!AJ138)</f>
        <v>0.22963600000000001</v>
      </c>
      <c r="AL153" s="17">
        <f>IF('cha raw lpjml output'!AK138&lt;0,0,'cha raw lpjml output'!AK138)</f>
        <v>0.34000200000000003</v>
      </c>
      <c r="AM153" s="17">
        <f>IF('cha raw lpjml output'!AL138&lt;0,0,'cha raw lpjml output'!AL138)</f>
        <v>0.141925</v>
      </c>
      <c r="AN153" s="17">
        <f>IF('cha raw lpjml output'!AM138&lt;0,0,'cha raw lpjml output'!AM138)</f>
        <v>0.138937</v>
      </c>
      <c r="AO153" s="17">
        <f>IF('cha raw lpjml output'!AN138&lt;0,0,'cha raw lpjml output'!AN138)</f>
        <v>0.177791</v>
      </c>
      <c r="AP153" s="17">
        <f>IF('cha raw lpjml output'!AO138&lt;0,0,'cha raw lpjml output'!AO138)</f>
        <v>0.203153</v>
      </c>
      <c r="AQ153" s="17"/>
    </row>
    <row r="154" spans="2:43" x14ac:dyDescent="0.35">
      <c r="B154" s="17">
        <f>IF('cha raw lpjml output'!A139&lt;0,0,'cha raw lpjml output'!A139)</f>
        <v>7.7267100000000005E-2</v>
      </c>
      <c r="C154" s="17">
        <f>IF('cha raw lpjml output'!B139&lt;0,0,'cha raw lpjml output'!B139)</f>
        <v>4.7289100000000001E-2</v>
      </c>
      <c r="D154" s="17">
        <f>IF('cha raw lpjml output'!C139&lt;0,0,'cha raw lpjml output'!C139)</f>
        <v>0.51503900000000002</v>
      </c>
      <c r="E154" s="17">
        <f>IF('cha raw lpjml output'!D139&lt;0,0,'cha raw lpjml output'!D139)</f>
        <v>8.6046899999999996E-2</v>
      </c>
      <c r="F154" s="17">
        <f>IF('cha raw lpjml output'!E139&lt;0,0,'cha raw lpjml output'!E139)</f>
        <v>4.3116099999999997E-2</v>
      </c>
      <c r="G154" s="17">
        <f>IF('cha raw lpjml output'!F139&lt;0,0,'cha raw lpjml output'!F139)</f>
        <v>3.9745299999999997E-2</v>
      </c>
      <c r="H154" s="17">
        <f>IF('cha raw lpjml output'!G139&lt;0,0,'cha raw lpjml output'!G139)</f>
        <v>4.85593E-2</v>
      </c>
      <c r="I154" s="17">
        <f>IF('cha raw lpjml output'!H139&lt;0,0,'cha raw lpjml output'!H139)</f>
        <v>5.21936E-2</v>
      </c>
      <c r="J154" s="17">
        <f>IF('cha raw lpjml output'!I139&lt;0,0,'cha raw lpjml output'!I139)</f>
        <v>4.8481299999999998E-2</v>
      </c>
      <c r="K154" s="17">
        <f>IF('cha raw lpjml output'!J139&lt;0,0,'cha raw lpjml output'!J139)</f>
        <v>5.6159199999999999E-2</v>
      </c>
      <c r="L154" s="17">
        <f>IF('cha raw lpjml output'!K139&lt;0,0,'cha raw lpjml output'!K139)</f>
        <v>5.4720299999999999E-2</v>
      </c>
      <c r="M154" s="17">
        <f>IF('cha raw lpjml output'!L139&lt;0,0,'cha raw lpjml output'!L139)</f>
        <v>6.4034300000000002E-2</v>
      </c>
      <c r="N154" s="17">
        <f>IF('cha raw lpjml output'!M139&lt;0,0,'cha raw lpjml output'!M139)</f>
        <v>5.5954700000000003E-2</v>
      </c>
      <c r="O154" s="17">
        <f>IF('cha raw lpjml output'!N139&lt;0,0,'cha raw lpjml output'!N139)</f>
        <v>4.2080899999999997E-2</v>
      </c>
      <c r="P154" s="17">
        <f>IF('cha raw lpjml output'!O139&lt;0,0,'cha raw lpjml output'!O139)</f>
        <v>4.2080899999999997E-2</v>
      </c>
      <c r="Q154" s="17">
        <f>IF('cha raw lpjml output'!P139&lt;0,0,'cha raw lpjml output'!P139)</f>
        <v>4.7128799999999998E-2</v>
      </c>
      <c r="R154" s="17">
        <f>IF('cha raw lpjml output'!Q139&lt;0,0,'cha raw lpjml output'!Q139)</f>
        <v>3.6491299999999997E-2</v>
      </c>
      <c r="S154" s="17">
        <f>IF('cha raw lpjml output'!R139&lt;0,0,'cha raw lpjml output'!R139)</f>
        <v>4.5694600000000002E-2</v>
      </c>
      <c r="T154" s="17">
        <f>IF('cha raw lpjml output'!S139&lt;0,0,'cha raw lpjml output'!S139)</f>
        <v>3.7532700000000002E-2</v>
      </c>
      <c r="U154" s="17">
        <f>IF('cha raw lpjml output'!T139&lt;0,0,'cha raw lpjml output'!T139)</f>
        <v>3.0898800000000001E-2</v>
      </c>
      <c r="V154" s="17">
        <f>IF('cha raw lpjml output'!U139&lt;0,0,'cha raw lpjml output'!U139)</f>
        <v>1.33177E-2</v>
      </c>
      <c r="W154" s="17">
        <f>IF('cha raw lpjml output'!V139&lt;0,0,'cha raw lpjml output'!V139)</f>
        <v>1.3424699999999999E-2</v>
      </c>
      <c r="X154" s="17">
        <f>IF('cha raw lpjml output'!W139&lt;0,0,'cha raw lpjml output'!W139)</f>
        <v>3.1725299999999998E-3</v>
      </c>
      <c r="Y154" s="17">
        <f>IF('cha raw lpjml output'!X139&lt;0,0,'cha raw lpjml output'!X139)</f>
        <v>5.4792599999999997E-3</v>
      </c>
      <c r="Z154" s="17">
        <f>IF('cha raw lpjml output'!Y139&lt;0,0,'cha raw lpjml output'!Y139)</f>
        <v>0.14529600000000001</v>
      </c>
      <c r="AA154" s="17">
        <f>IF('cha raw lpjml output'!Z139&lt;0,0,'cha raw lpjml output'!Z139)</f>
        <v>1.7277000000000001E-2</v>
      </c>
      <c r="AB154" s="17">
        <f>IF('cha raw lpjml output'!AA139&lt;0,0,'cha raw lpjml output'!AA139)</f>
        <v>1.47482E-2</v>
      </c>
      <c r="AC154" s="17">
        <f>IF('cha raw lpjml output'!AB139&lt;0,0,'cha raw lpjml output'!AB139)</f>
        <v>2.3690900000000001E-2</v>
      </c>
      <c r="AD154" s="17">
        <f>IF('cha raw lpjml output'!AC139&lt;0,0,'cha raw lpjml output'!AC139)</f>
        <v>4.3407000000000001E-2</v>
      </c>
      <c r="AE154" s="17">
        <f>IF('cha raw lpjml output'!AD139&lt;0,0,'cha raw lpjml output'!AD139)</f>
        <v>6.4656099999999994E-2</v>
      </c>
      <c r="AF154" s="17">
        <f>IF('cha raw lpjml output'!AE139&lt;0,0,'cha raw lpjml output'!AE139)</f>
        <v>2.5457E-2</v>
      </c>
      <c r="AG154" s="17">
        <f>IF('cha raw lpjml output'!AF139&lt;0,0,'cha raw lpjml output'!AF139)</f>
        <v>4.2056299999999998E-2</v>
      </c>
      <c r="AH154" s="17">
        <f>IF('cha raw lpjml output'!AG139&lt;0,0,'cha raw lpjml output'!AG139)</f>
        <v>5.4910800000000003E-2</v>
      </c>
      <c r="AI154" s="17">
        <f>IF('cha raw lpjml output'!AH139&lt;0,0,'cha raw lpjml output'!AH139)</f>
        <v>0.13126199999999999</v>
      </c>
      <c r="AJ154" s="17">
        <f>IF('cha raw lpjml output'!AI139&lt;0,0,'cha raw lpjml output'!AI139)</f>
        <v>8.6206500000000005E-2</v>
      </c>
      <c r="AK154" s="17">
        <f>IF('cha raw lpjml output'!AJ139&lt;0,0,'cha raw lpjml output'!AJ139)</f>
        <v>0.242344</v>
      </c>
      <c r="AL154" s="17">
        <f>IF('cha raw lpjml output'!AK139&lt;0,0,'cha raw lpjml output'!AK139)</f>
        <v>0.34402300000000002</v>
      </c>
      <c r="AM154" s="17">
        <f>IF('cha raw lpjml output'!AL139&lt;0,0,'cha raw lpjml output'!AL139)</f>
        <v>0.14510899999999999</v>
      </c>
      <c r="AN154" s="17">
        <f>IF('cha raw lpjml output'!AM139&lt;0,0,'cha raw lpjml output'!AM139)</f>
        <v>0.140039</v>
      </c>
      <c r="AO154" s="17">
        <f>IF('cha raw lpjml output'!AN139&lt;0,0,'cha raw lpjml output'!AN139)</f>
        <v>0.17940400000000001</v>
      </c>
      <c r="AP154" s="17">
        <f>IF('cha raw lpjml output'!AO139&lt;0,0,'cha raw lpjml output'!AO139)</f>
        <v>0.222522</v>
      </c>
      <c r="AQ154" s="17"/>
    </row>
    <row r="155" spans="2:43" x14ac:dyDescent="0.35">
      <c r="B155" s="17">
        <f>IF('cha raw lpjml output'!A140&lt;0,0,'cha raw lpjml output'!A140)</f>
        <v>7.9711799999999999E-2</v>
      </c>
      <c r="C155" s="17">
        <f>IF('cha raw lpjml output'!B140&lt;0,0,'cha raw lpjml output'!B140)</f>
        <v>6.2872300000000006E-2</v>
      </c>
      <c r="D155" s="17">
        <f>IF('cha raw lpjml output'!C140&lt;0,0,'cha raw lpjml output'!C140)</f>
        <v>0.57401500000000005</v>
      </c>
      <c r="E155" s="17">
        <f>IF('cha raw lpjml output'!D140&lt;0,0,'cha raw lpjml output'!D140)</f>
        <v>8.6690699999999996E-2</v>
      </c>
      <c r="F155" s="17">
        <f>IF('cha raw lpjml output'!E140&lt;0,0,'cha raw lpjml output'!E140)</f>
        <v>4.8655700000000003E-2</v>
      </c>
      <c r="G155" s="17">
        <f>IF('cha raw lpjml output'!F140&lt;0,0,'cha raw lpjml output'!F140)</f>
        <v>4.1448899999999997E-2</v>
      </c>
      <c r="H155" s="17">
        <f>IF('cha raw lpjml output'!G140&lt;0,0,'cha raw lpjml output'!G140)</f>
        <v>6.0901799999999999E-2</v>
      </c>
      <c r="I155" s="17">
        <f>IF('cha raw lpjml output'!H140&lt;0,0,'cha raw lpjml output'!H140)</f>
        <v>5.4250600000000003E-2</v>
      </c>
      <c r="J155" s="17">
        <f>IF('cha raw lpjml output'!I140&lt;0,0,'cha raw lpjml output'!I140)</f>
        <v>5.2826100000000001E-2</v>
      </c>
      <c r="K155" s="17">
        <f>IF('cha raw lpjml output'!J140&lt;0,0,'cha raw lpjml output'!J140)</f>
        <v>5.9686900000000001E-2</v>
      </c>
      <c r="L155" s="17">
        <f>IF('cha raw lpjml output'!K140&lt;0,0,'cha raw lpjml output'!K140)</f>
        <v>5.9321699999999998E-2</v>
      </c>
      <c r="M155" s="17">
        <f>IF('cha raw lpjml output'!L140&lt;0,0,'cha raw lpjml output'!L140)</f>
        <v>6.7000900000000002E-2</v>
      </c>
      <c r="N155" s="17">
        <f>IF('cha raw lpjml output'!M140&lt;0,0,'cha raw lpjml output'!M140)</f>
        <v>6.5385200000000004E-2</v>
      </c>
      <c r="O155" s="17">
        <f>IF('cha raw lpjml output'!N140&lt;0,0,'cha raw lpjml output'!N140)</f>
        <v>4.326E-2</v>
      </c>
      <c r="P155" s="17">
        <f>IF('cha raw lpjml output'!O140&lt;0,0,'cha raw lpjml output'!O140)</f>
        <v>4.326E-2</v>
      </c>
      <c r="Q155" s="17">
        <f>IF('cha raw lpjml output'!P140&lt;0,0,'cha raw lpjml output'!P140)</f>
        <v>5.2228900000000002E-2</v>
      </c>
      <c r="R155" s="17">
        <f>IF('cha raw lpjml output'!Q140&lt;0,0,'cha raw lpjml output'!Q140)</f>
        <v>4.4250299999999999E-2</v>
      </c>
      <c r="S155" s="17">
        <f>IF('cha raw lpjml output'!R140&lt;0,0,'cha raw lpjml output'!R140)</f>
        <v>4.7519199999999998E-2</v>
      </c>
      <c r="T155" s="17">
        <f>IF('cha raw lpjml output'!S140&lt;0,0,'cha raw lpjml output'!S140)</f>
        <v>5.3486400000000003E-2</v>
      </c>
      <c r="U155" s="17">
        <f>IF('cha raw lpjml output'!T140&lt;0,0,'cha raw lpjml output'!T140)</f>
        <v>3.4831099999999997E-2</v>
      </c>
      <c r="V155" s="17">
        <f>IF('cha raw lpjml output'!U140&lt;0,0,'cha raw lpjml output'!U140)</f>
        <v>1.3937400000000001E-2</v>
      </c>
      <c r="W155" s="17">
        <f>IF('cha raw lpjml output'!V140&lt;0,0,'cha raw lpjml output'!V140)</f>
        <v>1.8485000000000001E-2</v>
      </c>
      <c r="X155" s="17">
        <f>IF('cha raw lpjml output'!W140&lt;0,0,'cha raw lpjml output'!W140)</f>
        <v>3.4653800000000001E-3</v>
      </c>
      <c r="Y155" s="17">
        <f>IF('cha raw lpjml output'!X140&lt;0,0,'cha raw lpjml output'!X140)</f>
        <v>5.8689800000000002E-3</v>
      </c>
      <c r="Z155" s="17">
        <f>IF('cha raw lpjml output'!Y140&lt;0,0,'cha raw lpjml output'!Y140)</f>
        <v>0.14633099999999999</v>
      </c>
      <c r="AA155" s="17">
        <f>IF('cha raw lpjml output'!Z140&lt;0,0,'cha raw lpjml output'!Z140)</f>
        <v>1.8072399999999999E-2</v>
      </c>
      <c r="AB155" s="17">
        <f>IF('cha raw lpjml output'!AA140&lt;0,0,'cha raw lpjml output'!AA140)</f>
        <v>1.6474300000000001E-2</v>
      </c>
      <c r="AC155" s="17">
        <f>IF('cha raw lpjml output'!AB140&lt;0,0,'cha raw lpjml output'!AB140)</f>
        <v>2.5827900000000001E-2</v>
      </c>
      <c r="AD155" s="17">
        <f>IF('cha raw lpjml output'!AC140&lt;0,0,'cha raw lpjml output'!AC140)</f>
        <v>4.5455700000000002E-2</v>
      </c>
      <c r="AE155" s="17">
        <f>IF('cha raw lpjml output'!AD140&lt;0,0,'cha raw lpjml output'!AD140)</f>
        <v>6.4872200000000005E-2</v>
      </c>
      <c r="AF155" s="17">
        <f>IF('cha raw lpjml output'!AE140&lt;0,0,'cha raw lpjml output'!AE140)</f>
        <v>2.6636900000000002E-2</v>
      </c>
      <c r="AG155" s="17">
        <f>IF('cha raw lpjml output'!AF140&lt;0,0,'cha raw lpjml output'!AF140)</f>
        <v>4.3768099999999997E-2</v>
      </c>
      <c r="AH155" s="17">
        <f>IF('cha raw lpjml output'!AG140&lt;0,0,'cha raw lpjml output'!AG140)</f>
        <v>5.7920100000000002E-2</v>
      </c>
      <c r="AI155" s="17">
        <f>IF('cha raw lpjml output'!AH140&lt;0,0,'cha raw lpjml output'!AH140)</f>
        <v>0.13151099999999999</v>
      </c>
      <c r="AJ155" s="17">
        <f>IF('cha raw lpjml output'!AI140&lt;0,0,'cha raw lpjml output'!AI140)</f>
        <v>8.6347300000000002E-2</v>
      </c>
      <c r="AK155" s="17">
        <f>IF('cha raw lpjml output'!AJ140&lt;0,0,'cha raw lpjml output'!AJ140)</f>
        <v>0.24327699999999999</v>
      </c>
      <c r="AL155" s="17">
        <f>IF('cha raw lpjml output'!AK140&lt;0,0,'cha raw lpjml output'!AK140)</f>
        <v>0.349161</v>
      </c>
      <c r="AM155" s="17">
        <f>IF('cha raw lpjml output'!AL140&lt;0,0,'cha raw lpjml output'!AL140)</f>
        <v>0.14849399999999999</v>
      </c>
      <c r="AN155" s="17">
        <f>IF('cha raw lpjml output'!AM140&lt;0,0,'cha raw lpjml output'!AM140)</f>
        <v>0.141926</v>
      </c>
      <c r="AO155" s="17">
        <f>IF('cha raw lpjml output'!AN140&lt;0,0,'cha raw lpjml output'!AN140)</f>
        <v>0.19129399999999999</v>
      </c>
      <c r="AP155" s="17">
        <f>IF('cha raw lpjml output'!AO140&lt;0,0,'cha raw lpjml output'!AO140)</f>
        <v>0.22939599999999999</v>
      </c>
      <c r="AQ155" s="17"/>
    </row>
    <row r="156" spans="2:43" x14ac:dyDescent="0.35">
      <c r="B156" s="17">
        <f>IF('cha raw lpjml output'!A141&lt;0,0,'cha raw lpjml output'!A141)</f>
        <v>9.00783E-2</v>
      </c>
      <c r="C156" s="17">
        <f>IF('cha raw lpjml output'!B141&lt;0,0,'cha raw lpjml output'!B141)</f>
        <v>9.6089599999999997E-2</v>
      </c>
      <c r="D156" s="17">
        <f>IF('cha raw lpjml output'!C141&lt;0,0,'cha raw lpjml output'!C141)</f>
        <v>0.57982999999999996</v>
      </c>
      <c r="E156" s="17">
        <f>IF('cha raw lpjml output'!D141&lt;0,0,'cha raw lpjml output'!D141)</f>
        <v>9.2994800000000002E-2</v>
      </c>
      <c r="F156" s="17">
        <f>IF('cha raw lpjml output'!E141&lt;0,0,'cha raw lpjml output'!E141)</f>
        <v>5.9224400000000003E-2</v>
      </c>
      <c r="G156" s="17">
        <f>IF('cha raw lpjml output'!F141&lt;0,0,'cha raw lpjml output'!F141)</f>
        <v>4.8610100000000003E-2</v>
      </c>
      <c r="H156" s="17">
        <f>IF('cha raw lpjml output'!G141&lt;0,0,'cha raw lpjml output'!G141)</f>
        <v>6.2266299999999997E-2</v>
      </c>
      <c r="I156" s="17">
        <f>IF('cha raw lpjml output'!H141&lt;0,0,'cha raw lpjml output'!H141)</f>
        <v>5.4949999999999999E-2</v>
      </c>
      <c r="J156" s="17">
        <f>IF('cha raw lpjml output'!I141&lt;0,0,'cha raw lpjml output'!I141)</f>
        <v>6.5558199999999997E-2</v>
      </c>
      <c r="K156" s="17">
        <f>IF('cha raw lpjml output'!J141&lt;0,0,'cha raw lpjml output'!J141)</f>
        <v>7.5160000000000005E-2</v>
      </c>
      <c r="L156" s="17">
        <f>IF('cha raw lpjml output'!K141&lt;0,0,'cha raw lpjml output'!K141)</f>
        <v>6.7149899999999998E-2</v>
      </c>
      <c r="M156" s="17">
        <f>IF('cha raw lpjml output'!L141&lt;0,0,'cha raw lpjml output'!L141)</f>
        <v>7.5152399999999994E-2</v>
      </c>
      <c r="N156" s="17">
        <f>IF('cha raw lpjml output'!M141&lt;0,0,'cha raw lpjml output'!M141)</f>
        <v>6.6739800000000002E-2</v>
      </c>
      <c r="O156" s="17">
        <f>IF('cha raw lpjml output'!N141&lt;0,0,'cha raw lpjml output'!N141)</f>
        <v>4.5785300000000001E-2</v>
      </c>
      <c r="P156" s="17">
        <f>IF('cha raw lpjml output'!O141&lt;0,0,'cha raw lpjml output'!O141)</f>
        <v>4.5785300000000001E-2</v>
      </c>
      <c r="Q156" s="17">
        <f>IF('cha raw lpjml output'!P141&lt;0,0,'cha raw lpjml output'!P141)</f>
        <v>5.3784600000000002E-2</v>
      </c>
      <c r="R156" s="17">
        <f>IF('cha raw lpjml output'!Q141&lt;0,0,'cha raw lpjml output'!Q141)</f>
        <v>4.5986300000000001E-2</v>
      </c>
      <c r="S156" s="17">
        <f>IF('cha raw lpjml output'!R141&lt;0,0,'cha raw lpjml output'!R141)</f>
        <v>5.0270500000000003E-2</v>
      </c>
      <c r="T156" s="17">
        <f>IF('cha raw lpjml output'!S141&lt;0,0,'cha raw lpjml output'!S141)</f>
        <v>5.9152099999999999E-2</v>
      </c>
      <c r="U156" s="17">
        <f>IF('cha raw lpjml output'!T141&lt;0,0,'cha raw lpjml output'!T141)</f>
        <v>4.2694599999999999E-2</v>
      </c>
      <c r="V156" s="17">
        <f>IF('cha raw lpjml output'!U141&lt;0,0,'cha raw lpjml output'!U141)</f>
        <v>1.42495E-2</v>
      </c>
      <c r="W156" s="17">
        <f>IF('cha raw lpjml output'!V141&lt;0,0,'cha raw lpjml output'!V141)</f>
        <v>1.8936499999999998E-2</v>
      </c>
      <c r="X156" s="17">
        <f>IF('cha raw lpjml output'!W141&lt;0,0,'cha raw lpjml output'!W141)</f>
        <v>3.5063799999999999E-3</v>
      </c>
      <c r="Y156" s="17">
        <f>IF('cha raw lpjml output'!X141&lt;0,0,'cha raw lpjml output'!X141)</f>
        <v>7.0368000000000002E-3</v>
      </c>
      <c r="Z156" s="17">
        <f>IF('cha raw lpjml output'!Y141&lt;0,0,'cha raw lpjml output'!Y141)</f>
        <v>0.14707500000000001</v>
      </c>
      <c r="AA156" s="17">
        <f>IF('cha raw lpjml output'!Z141&lt;0,0,'cha raw lpjml output'!Z141)</f>
        <v>2.0579199999999999E-2</v>
      </c>
      <c r="AB156" s="17">
        <f>IF('cha raw lpjml output'!AA141&lt;0,0,'cha raw lpjml output'!AA141)</f>
        <v>1.7318400000000001E-2</v>
      </c>
      <c r="AC156" s="17">
        <f>IF('cha raw lpjml output'!AB141&lt;0,0,'cha raw lpjml output'!AB141)</f>
        <v>2.5935E-2</v>
      </c>
      <c r="AD156" s="17">
        <f>IF('cha raw lpjml output'!AC141&lt;0,0,'cha raw lpjml output'!AC141)</f>
        <v>4.5832900000000003E-2</v>
      </c>
      <c r="AE156" s="17">
        <f>IF('cha raw lpjml output'!AD141&lt;0,0,'cha raw lpjml output'!AD141)</f>
        <v>6.8360199999999996E-2</v>
      </c>
      <c r="AF156" s="17">
        <f>IF('cha raw lpjml output'!AE141&lt;0,0,'cha raw lpjml output'!AE141)</f>
        <v>2.8369999999999999E-2</v>
      </c>
      <c r="AG156" s="17">
        <f>IF('cha raw lpjml output'!AF141&lt;0,0,'cha raw lpjml output'!AF141)</f>
        <v>4.43934E-2</v>
      </c>
      <c r="AH156" s="17">
        <f>IF('cha raw lpjml output'!AG141&lt;0,0,'cha raw lpjml output'!AG141)</f>
        <v>5.9520499999999997E-2</v>
      </c>
      <c r="AI156" s="17">
        <f>IF('cha raw lpjml output'!AH141&lt;0,0,'cha raw lpjml output'!AH141)</f>
        <v>0.13459199999999999</v>
      </c>
      <c r="AJ156" s="17">
        <f>IF('cha raw lpjml output'!AI141&lt;0,0,'cha raw lpjml output'!AI141)</f>
        <v>8.6721800000000002E-2</v>
      </c>
      <c r="AK156" s="17">
        <f>IF('cha raw lpjml output'!AJ141&lt;0,0,'cha raw lpjml output'!AJ141)</f>
        <v>0.25175500000000001</v>
      </c>
      <c r="AL156" s="17">
        <f>IF('cha raw lpjml output'!AK141&lt;0,0,'cha raw lpjml output'!AK141)</f>
        <v>0.35087400000000002</v>
      </c>
      <c r="AM156" s="17">
        <f>IF('cha raw lpjml output'!AL141&lt;0,0,'cha raw lpjml output'!AL141)</f>
        <v>0.157858</v>
      </c>
      <c r="AN156" s="17">
        <f>IF('cha raw lpjml output'!AM141&lt;0,0,'cha raw lpjml output'!AM141)</f>
        <v>0.14426900000000001</v>
      </c>
      <c r="AO156" s="17">
        <f>IF('cha raw lpjml output'!AN141&lt;0,0,'cha raw lpjml output'!AN141)</f>
        <v>0.206261</v>
      </c>
      <c r="AP156" s="17">
        <f>IF('cha raw lpjml output'!AO141&lt;0,0,'cha raw lpjml output'!AO141)</f>
        <v>0.23083400000000001</v>
      </c>
      <c r="AQ156" s="17"/>
    </row>
    <row r="157" spans="2:43" x14ac:dyDescent="0.35">
      <c r="B157" s="17">
        <f>IF('cha raw lpjml output'!A142&lt;0,0,'cha raw lpjml output'!A142)</f>
        <v>0.11533499999999999</v>
      </c>
      <c r="C157" s="17">
        <f>IF('cha raw lpjml output'!B142&lt;0,0,'cha raw lpjml output'!B142)</f>
        <v>0.101979</v>
      </c>
      <c r="D157" s="17">
        <f>IF('cha raw lpjml output'!C142&lt;0,0,'cha raw lpjml output'!C142)</f>
        <v>0.59499400000000002</v>
      </c>
      <c r="E157" s="17">
        <f>IF('cha raw lpjml output'!D142&lt;0,0,'cha raw lpjml output'!D142)</f>
        <v>0.102742</v>
      </c>
      <c r="F157" s="17">
        <f>IF('cha raw lpjml output'!E142&lt;0,0,'cha raw lpjml output'!E142)</f>
        <v>6.5342200000000003E-2</v>
      </c>
      <c r="G157" s="17">
        <f>IF('cha raw lpjml output'!F142&lt;0,0,'cha raw lpjml output'!F142)</f>
        <v>4.9378999999999999E-2</v>
      </c>
      <c r="H157" s="17">
        <f>IF('cha raw lpjml output'!G142&lt;0,0,'cha raw lpjml output'!G142)</f>
        <v>8.3935800000000005E-2</v>
      </c>
      <c r="I157" s="17">
        <f>IF('cha raw lpjml output'!H142&lt;0,0,'cha raw lpjml output'!H142)</f>
        <v>7.6054300000000005E-2</v>
      </c>
      <c r="J157" s="17">
        <f>IF('cha raw lpjml output'!I142&lt;0,0,'cha raw lpjml output'!I142)</f>
        <v>6.6205700000000006E-2</v>
      </c>
      <c r="K157" s="17">
        <f>IF('cha raw lpjml output'!J142&lt;0,0,'cha raw lpjml output'!J142)</f>
        <v>7.8530199999999994E-2</v>
      </c>
      <c r="L157" s="17">
        <f>IF('cha raw lpjml output'!K142&lt;0,0,'cha raw lpjml output'!K142)</f>
        <v>7.8411300000000003E-2</v>
      </c>
      <c r="M157" s="17">
        <f>IF('cha raw lpjml output'!L142&lt;0,0,'cha raw lpjml output'!L142)</f>
        <v>7.7621099999999998E-2</v>
      </c>
      <c r="N157" s="17">
        <f>IF('cha raw lpjml output'!M142&lt;0,0,'cha raw lpjml output'!M142)</f>
        <v>7.0444699999999999E-2</v>
      </c>
      <c r="O157" s="17">
        <f>IF('cha raw lpjml output'!N142&lt;0,0,'cha raw lpjml output'!N142)</f>
        <v>5.2620100000000003E-2</v>
      </c>
      <c r="P157" s="17">
        <f>IF('cha raw lpjml output'!O142&lt;0,0,'cha raw lpjml output'!O142)</f>
        <v>5.2620100000000003E-2</v>
      </c>
      <c r="Q157" s="17">
        <f>IF('cha raw lpjml output'!P142&lt;0,0,'cha raw lpjml output'!P142)</f>
        <v>6.0698599999999998E-2</v>
      </c>
      <c r="R157" s="17">
        <f>IF('cha raw lpjml output'!Q142&lt;0,0,'cha raw lpjml output'!Q142)</f>
        <v>4.7818600000000003E-2</v>
      </c>
      <c r="S157" s="17">
        <f>IF('cha raw lpjml output'!R142&lt;0,0,'cha raw lpjml output'!R142)</f>
        <v>5.1520299999999998E-2</v>
      </c>
      <c r="T157" s="17">
        <f>IF('cha raw lpjml output'!S142&lt;0,0,'cha raw lpjml output'!S142)</f>
        <v>7.06846E-2</v>
      </c>
      <c r="U157" s="17">
        <f>IF('cha raw lpjml output'!T142&lt;0,0,'cha raw lpjml output'!T142)</f>
        <v>4.6708800000000002E-2</v>
      </c>
      <c r="V157" s="17">
        <f>IF('cha raw lpjml output'!U142&lt;0,0,'cha raw lpjml output'!U142)</f>
        <v>1.5674500000000001E-2</v>
      </c>
      <c r="W157" s="17">
        <f>IF('cha raw lpjml output'!V142&lt;0,0,'cha raw lpjml output'!V142)</f>
        <v>2.0650600000000002E-2</v>
      </c>
      <c r="X157" s="17">
        <f>IF('cha raw lpjml output'!W142&lt;0,0,'cha raw lpjml output'!W142)</f>
        <v>5.7117899999999996E-3</v>
      </c>
      <c r="Y157" s="17">
        <f>IF('cha raw lpjml output'!X142&lt;0,0,'cha raw lpjml output'!X142)</f>
        <v>7.6532299999999996E-3</v>
      </c>
      <c r="Z157" s="17">
        <f>IF('cha raw lpjml output'!Y142&lt;0,0,'cha raw lpjml output'!Y142)</f>
        <v>0.14710899999999999</v>
      </c>
      <c r="AA157" s="17">
        <f>IF('cha raw lpjml output'!Z142&lt;0,0,'cha raw lpjml output'!Z142)</f>
        <v>2.0756899999999998E-2</v>
      </c>
      <c r="AB157" s="17">
        <f>IF('cha raw lpjml output'!AA142&lt;0,0,'cha raw lpjml output'!AA142)</f>
        <v>1.8115200000000001E-2</v>
      </c>
      <c r="AC157" s="17">
        <f>IF('cha raw lpjml output'!AB142&lt;0,0,'cha raw lpjml output'!AB142)</f>
        <v>2.6018599999999999E-2</v>
      </c>
      <c r="AD157" s="17">
        <f>IF('cha raw lpjml output'!AC142&lt;0,0,'cha raw lpjml output'!AC142)</f>
        <v>4.7262899999999997E-2</v>
      </c>
      <c r="AE157" s="17">
        <f>IF('cha raw lpjml output'!AD142&lt;0,0,'cha raw lpjml output'!AD142)</f>
        <v>7.1760299999999999E-2</v>
      </c>
      <c r="AF157" s="17">
        <f>IF('cha raw lpjml output'!AE142&lt;0,0,'cha raw lpjml output'!AE142)</f>
        <v>2.8412E-2</v>
      </c>
      <c r="AG157" s="17">
        <f>IF('cha raw lpjml output'!AF142&lt;0,0,'cha raw lpjml output'!AF142)</f>
        <v>4.7588900000000003E-2</v>
      </c>
      <c r="AH157" s="17">
        <f>IF('cha raw lpjml output'!AG142&lt;0,0,'cha raw lpjml output'!AG142)</f>
        <v>6.06632E-2</v>
      </c>
      <c r="AI157" s="17">
        <f>IF('cha raw lpjml output'!AH142&lt;0,0,'cha raw lpjml output'!AH142)</f>
        <v>0.13480900000000001</v>
      </c>
      <c r="AJ157" s="17">
        <f>IF('cha raw lpjml output'!AI142&lt;0,0,'cha raw lpjml output'!AI142)</f>
        <v>9.1098499999999999E-2</v>
      </c>
      <c r="AK157" s="17">
        <f>IF('cha raw lpjml output'!AJ142&lt;0,0,'cha raw lpjml output'!AJ142)</f>
        <v>0.252722</v>
      </c>
      <c r="AL157" s="17">
        <f>IF('cha raw lpjml output'!AK142&lt;0,0,'cha raw lpjml output'!AK142)</f>
        <v>0.35804799999999998</v>
      </c>
      <c r="AM157" s="17">
        <f>IF('cha raw lpjml output'!AL142&lt;0,0,'cha raw lpjml output'!AL142)</f>
        <v>0.166938</v>
      </c>
      <c r="AN157" s="17">
        <f>IF('cha raw lpjml output'!AM142&lt;0,0,'cha raw lpjml output'!AM142)</f>
        <v>0.16492499999999999</v>
      </c>
      <c r="AO157" s="17">
        <f>IF('cha raw lpjml output'!AN142&lt;0,0,'cha raw lpjml output'!AN142)</f>
        <v>0.21043500000000001</v>
      </c>
      <c r="AP157" s="17">
        <f>IF('cha raw lpjml output'!AO142&lt;0,0,'cha raw lpjml output'!AO142)</f>
        <v>0.236099</v>
      </c>
      <c r="AQ157" s="17"/>
    </row>
    <row r="158" spans="2:43" x14ac:dyDescent="0.35">
      <c r="B158" s="17">
        <f>IF('cha raw lpjml output'!A143&lt;0,0,'cha raw lpjml output'!A143)</f>
        <v>0.131825</v>
      </c>
      <c r="C158" s="17">
        <f>IF('cha raw lpjml output'!B143&lt;0,0,'cha raw lpjml output'!B143)</f>
        <v>0.103188</v>
      </c>
      <c r="D158" s="17">
        <f>IF('cha raw lpjml output'!C143&lt;0,0,'cha raw lpjml output'!C143)</f>
        <v>0.65684799999999999</v>
      </c>
      <c r="E158" s="17">
        <f>IF('cha raw lpjml output'!D143&lt;0,0,'cha raw lpjml output'!D143)</f>
        <v>0.11969</v>
      </c>
      <c r="F158" s="17">
        <f>IF('cha raw lpjml output'!E143&lt;0,0,'cha raw lpjml output'!E143)</f>
        <v>7.3971099999999998E-2</v>
      </c>
      <c r="G158" s="17">
        <f>IF('cha raw lpjml output'!F143&lt;0,0,'cha raw lpjml output'!F143)</f>
        <v>5.3494699999999999E-2</v>
      </c>
      <c r="H158" s="17">
        <f>IF('cha raw lpjml output'!G143&lt;0,0,'cha raw lpjml output'!G143)</f>
        <v>8.7067199999999997E-2</v>
      </c>
      <c r="I158" s="17">
        <f>IF('cha raw lpjml output'!H143&lt;0,0,'cha raw lpjml output'!H143)</f>
        <v>8.5722900000000005E-2</v>
      </c>
      <c r="J158" s="17">
        <f>IF('cha raw lpjml output'!I143&lt;0,0,'cha raw lpjml output'!I143)</f>
        <v>6.7037799999999995E-2</v>
      </c>
      <c r="K158" s="17">
        <f>IF('cha raw lpjml output'!J143&lt;0,0,'cha raw lpjml output'!J143)</f>
        <v>8.3822800000000003E-2</v>
      </c>
      <c r="L158" s="17">
        <f>IF('cha raw lpjml output'!K143&lt;0,0,'cha raw lpjml output'!K143)</f>
        <v>7.9495399999999994E-2</v>
      </c>
      <c r="M158" s="17">
        <f>IF('cha raw lpjml output'!L143&lt;0,0,'cha raw lpjml output'!L143)</f>
        <v>7.9453399999999993E-2</v>
      </c>
      <c r="N158" s="17">
        <f>IF('cha raw lpjml output'!M143&lt;0,0,'cha raw lpjml output'!M143)</f>
        <v>7.0881200000000005E-2</v>
      </c>
      <c r="O158" s="17">
        <f>IF('cha raw lpjml output'!N143&lt;0,0,'cha raw lpjml output'!N143)</f>
        <v>5.4312100000000002E-2</v>
      </c>
      <c r="P158" s="17">
        <f>IF('cha raw lpjml output'!O143&lt;0,0,'cha raw lpjml output'!O143)</f>
        <v>5.4312100000000002E-2</v>
      </c>
      <c r="Q158" s="17">
        <f>IF('cha raw lpjml output'!P143&lt;0,0,'cha raw lpjml output'!P143)</f>
        <v>6.1448000000000003E-2</v>
      </c>
      <c r="R158" s="17">
        <f>IF('cha raw lpjml output'!Q143&lt;0,0,'cha raw lpjml output'!Q143)</f>
        <v>5.56334E-2</v>
      </c>
      <c r="S158" s="17">
        <f>IF('cha raw lpjml output'!R143&lt;0,0,'cha raw lpjml output'!R143)</f>
        <v>5.9429799999999998E-2</v>
      </c>
      <c r="T158" s="17">
        <f>IF('cha raw lpjml output'!S143&lt;0,0,'cha raw lpjml output'!S143)</f>
        <v>7.40397E-2</v>
      </c>
      <c r="U158" s="17">
        <f>IF('cha raw lpjml output'!T143&lt;0,0,'cha raw lpjml output'!T143)</f>
        <v>6.2150700000000003E-2</v>
      </c>
      <c r="V158" s="17">
        <f>IF('cha raw lpjml output'!U143&lt;0,0,'cha raw lpjml output'!U143)</f>
        <v>1.7852300000000002E-2</v>
      </c>
      <c r="W158" s="17">
        <f>IF('cha raw lpjml output'!V143&lt;0,0,'cha raw lpjml output'!V143)</f>
        <v>2.2837199999999998E-2</v>
      </c>
      <c r="X158" s="17">
        <f>IF('cha raw lpjml output'!W143&lt;0,0,'cha raw lpjml output'!W143)</f>
        <v>6.1111100000000003E-3</v>
      </c>
      <c r="Y158" s="17">
        <f>IF('cha raw lpjml output'!X143&lt;0,0,'cha raw lpjml output'!X143)</f>
        <v>8.1376799999999996E-3</v>
      </c>
      <c r="Z158" s="17">
        <f>IF('cha raw lpjml output'!Y143&lt;0,0,'cha raw lpjml output'!Y143)</f>
        <v>0.14712600000000001</v>
      </c>
      <c r="AA158" s="17">
        <f>IF('cha raw lpjml output'!Z143&lt;0,0,'cha raw lpjml output'!Z143)</f>
        <v>2.1653599999999999E-2</v>
      </c>
      <c r="AB158" s="17">
        <f>IF('cha raw lpjml output'!AA143&lt;0,0,'cha raw lpjml output'!AA143)</f>
        <v>1.8485600000000001E-2</v>
      </c>
      <c r="AC158" s="17">
        <f>IF('cha raw lpjml output'!AB143&lt;0,0,'cha raw lpjml output'!AB143)</f>
        <v>2.60968E-2</v>
      </c>
      <c r="AD158" s="17">
        <f>IF('cha raw lpjml output'!AC143&lt;0,0,'cha raw lpjml output'!AC143)</f>
        <v>4.8698400000000003E-2</v>
      </c>
      <c r="AE158" s="17">
        <f>IF('cha raw lpjml output'!AD143&lt;0,0,'cha raw lpjml output'!AD143)</f>
        <v>7.1789000000000006E-2</v>
      </c>
      <c r="AF158" s="17">
        <f>IF('cha raw lpjml output'!AE143&lt;0,0,'cha raw lpjml output'!AE143)</f>
        <v>3.31112E-2</v>
      </c>
      <c r="AG158" s="17">
        <f>IF('cha raw lpjml output'!AF143&lt;0,0,'cha raw lpjml output'!AF143)</f>
        <v>4.8001200000000001E-2</v>
      </c>
      <c r="AH158" s="17">
        <f>IF('cha raw lpjml output'!AG143&lt;0,0,'cha raw lpjml output'!AG143)</f>
        <v>6.2131199999999998E-2</v>
      </c>
      <c r="AI158" s="17">
        <f>IF('cha raw lpjml output'!AH143&lt;0,0,'cha raw lpjml output'!AH143)</f>
        <v>0.13700599999999999</v>
      </c>
      <c r="AJ158" s="17">
        <f>IF('cha raw lpjml output'!AI143&lt;0,0,'cha raw lpjml output'!AI143)</f>
        <v>9.1716500000000006E-2</v>
      </c>
      <c r="AK158" s="17">
        <f>IF('cha raw lpjml output'!AJ143&lt;0,0,'cha raw lpjml output'!AJ143)</f>
        <v>0.25296800000000003</v>
      </c>
      <c r="AL158" s="17">
        <f>IF('cha raw lpjml output'!AK143&lt;0,0,'cha raw lpjml output'!AK143)</f>
        <v>0.35832900000000001</v>
      </c>
      <c r="AM158" s="17">
        <f>IF('cha raw lpjml output'!AL143&lt;0,0,'cha raw lpjml output'!AL143)</f>
        <v>0.17047200000000001</v>
      </c>
      <c r="AN158" s="17">
        <f>IF('cha raw lpjml output'!AM143&lt;0,0,'cha raw lpjml output'!AM143)</f>
        <v>0.202822</v>
      </c>
      <c r="AO158" s="17">
        <f>IF('cha raw lpjml output'!AN143&lt;0,0,'cha raw lpjml output'!AN143)</f>
        <v>0.21754599999999999</v>
      </c>
      <c r="AP158" s="17">
        <f>IF('cha raw lpjml output'!AO143&lt;0,0,'cha raw lpjml output'!AO143)</f>
        <v>0.23902399999999999</v>
      </c>
      <c r="AQ158" s="17"/>
    </row>
    <row r="159" spans="2:43" x14ac:dyDescent="0.35">
      <c r="B159" s="17">
        <f>IF('cha raw lpjml output'!A144&lt;0,0,'cha raw lpjml output'!A144)</f>
        <v>0.13325000000000001</v>
      </c>
      <c r="C159" s="17">
        <f>IF('cha raw lpjml output'!B144&lt;0,0,'cha raw lpjml output'!B144)</f>
        <v>0.108293</v>
      </c>
      <c r="D159" s="17">
        <f>IF('cha raw lpjml output'!C144&lt;0,0,'cha raw lpjml output'!C144)</f>
        <v>0.68576300000000001</v>
      </c>
      <c r="E159" s="17">
        <f>IF('cha raw lpjml output'!D144&lt;0,0,'cha raw lpjml output'!D144)</f>
        <v>0.12186</v>
      </c>
      <c r="F159" s="17">
        <f>IF('cha raw lpjml output'!E144&lt;0,0,'cha raw lpjml output'!E144)</f>
        <v>8.2406900000000005E-2</v>
      </c>
      <c r="G159" s="17">
        <f>IF('cha raw lpjml output'!F144&lt;0,0,'cha raw lpjml output'!F144)</f>
        <v>5.8084700000000003E-2</v>
      </c>
      <c r="H159" s="17">
        <f>IF('cha raw lpjml output'!G144&lt;0,0,'cha raw lpjml output'!G144)</f>
        <v>9.3101699999999996E-2</v>
      </c>
      <c r="I159" s="17">
        <f>IF('cha raw lpjml output'!H144&lt;0,0,'cha raw lpjml output'!H144)</f>
        <v>8.6241600000000002E-2</v>
      </c>
      <c r="J159" s="17">
        <f>IF('cha raw lpjml output'!I144&lt;0,0,'cha raw lpjml output'!I144)</f>
        <v>6.8889699999999998E-2</v>
      </c>
      <c r="K159" s="17">
        <f>IF('cha raw lpjml output'!J144&lt;0,0,'cha raw lpjml output'!J144)</f>
        <v>8.38898E-2</v>
      </c>
      <c r="L159" s="17">
        <f>IF('cha raw lpjml output'!K144&lt;0,0,'cha raw lpjml output'!K144)</f>
        <v>8.1859299999999996E-2</v>
      </c>
      <c r="M159" s="17">
        <f>IF('cha raw lpjml output'!L144&lt;0,0,'cha raw lpjml output'!L144)</f>
        <v>8.30404E-2</v>
      </c>
      <c r="N159" s="17">
        <f>IF('cha raw lpjml output'!M144&lt;0,0,'cha raw lpjml output'!M144)</f>
        <v>7.2510599999999995E-2</v>
      </c>
      <c r="O159" s="17">
        <f>IF('cha raw lpjml output'!N144&lt;0,0,'cha raw lpjml output'!N144)</f>
        <v>5.5094900000000002E-2</v>
      </c>
      <c r="P159" s="17">
        <f>IF('cha raw lpjml output'!O144&lt;0,0,'cha raw lpjml output'!O144)</f>
        <v>5.5094900000000002E-2</v>
      </c>
      <c r="Q159" s="17">
        <f>IF('cha raw lpjml output'!P144&lt;0,0,'cha raw lpjml output'!P144)</f>
        <v>6.64323E-2</v>
      </c>
      <c r="R159" s="17">
        <f>IF('cha raw lpjml output'!Q144&lt;0,0,'cha raw lpjml output'!Q144)</f>
        <v>5.9771100000000001E-2</v>
      </c>
      <c r="S159" s="17">
        <f>IF('cha raw lpjml output'!R144&lt;0,0,'cha raw lpjml output'!R144)</f>
        <v>6.2200900000000003E-2</v>
      </c>
      <c r="T159" s="17">
        <f>IF('cha raw lpjml output'!S144&lt;0,0,'cha raw lpjml output'!S144)</f>
        <v>7.8273400000000007E-2</v>
      </c>
      <c r="U159" s="17">
        <f>IF('cha raw lpjml output'!T144&lt;0,0,'cha raw lpjml output'!T144)</f>
        <v>6.5979999999999997E-2</v>
      </c>
      <c r="V159" s="17">
        <f>IF('cha raw lpjml output'!U144&lt;0,0,'cha raw lpjml output'!U144)</f>
        <v>2.5939899999999998E-2</v>
      </c>
      <c r="W159" s="17">
        <f>IF('cha raw lpjml output'!V144&lt;0,0,'cha raw lpjml output'!V144)</f>
        <v>2.4829799999999999E-2</v>
      </c>
      <c r="X159" s="17">
        <f>IF('cha raw lpjml output'!W144&lt;0,0,'cha raw lpjml output'!W144)</f>
        <v>8.2125199999999992E-3</v>
      </c>
      <c r="Y159" s="17">
        <f>IF('cha raw lpjml output'!X144&lt;0,0,'cha raw lpjml output'!X144)</f>
        <v>1.61081E-2</v>
      </c>
      <c r="Z159" s="17">
        <f>IF('cha raw lpjml output'!Y144&lt;0,0,'cha raw lpjml output'!Y144)</f>
        <v>0.147282</v>
      </c>
      <c r="AA159" s="17">
        <f>IF('cha raw lpjml output'!Z144&lt;0,0,'cha raw lpjml output'!Z144)</f>
        <v>2.2894399999999999E-2</v>
      </c>
      <c r="AB159" s="17">
        <f>IF('cha raw lpjml output'!AA144&lt;0,0,'cha raw lpjml output'!AA144)</f>
        <v>1.88603E-2</v>
      </c>
      <c r="AC159" s="17">
        <f>IF('cha raw lpjml output'!AB144&lt;0,0,'cha raw lpjml output'!AB144)</f>
        <v>2.64724E-2</v>
      </c>
      <c r="AD159" s="17">
        <f>IF('cha raw lpjml output'!AC144&lt;0,0,'cha raw lpjml output'!AC144)</f>
        <v>5.0450399999999999E-2</v>
      </c>
      <c r="AE159" s="17">
        <f>IF('cha raw lpjml output'!AD144&lt;0,0,'cha raw lpjml output'!AD144)</f>
        <v>7.3324100000000003E-2</v>
      </c>
      <c r="AF159" s="17">
        <f>IF('cha raw lpjml output'!AE144&lt;0,0,'cha raw lpjml output'!AE144)</f>
        <v>3.5340200000000002E-2</v>
      </c>
      <c r="AG159" s="17">
        <f>IF('cha raw lpjml output'!AF144&lt;0,0,'cha raw lpjml output'!AF144)</f>
        <v>4.8085099999999999E-2</v>
      </c>
      <c r="AH159" s="17">
        <f>IF('cha raw lpjml output'!AG144&lt;0,0,'cha raw lpjml output'!AG144)</f>
        <v>6.2463400000000002E-2</v>
      </c>
      <c r="AI159" s="17">
        <f>IF('cha raw lpjml output'!AH144&lt;0,0,'cha raw lpjml output'!AH144)</f>
        <v>0.13922399999999999</v>
      </c>
      <c r="AJ159" s="17">
        <f>IF('cha raw lpjml output'!AI144&lt;0,0,'cha raw lpjml output'!AI144)</f>
        <v>9.1891799999999996E-2</v>
      </c>
      <c r="AK159" s="17">
        <f>IF('cha raw lpjml output'!AJ144&lt;0,0,'cha raw lpjml output'!AJ144)</f>
        <v>0.25909700000000002</v>
      </c>
      <c r="AL159" s="17">
        <f>IF('cha raw lpjml output'!AK144&lt;0,0,'cha raw lpjml output'!AK144)</f>
        <v>0.38429999999999997</v>
      </c>
      <c r="AM159" s="17">
        <f>IF('cha raw lpjml output'!AL144&lt;0,0,'cha raw lpjml output'!AL144)</f>
        <v>0.175319</v>
      </c>
      <c r="AN159" s="17">
        <f>IF('cha raw lpjml output'!AM144&lt;0,0,'cha raw lpjml output'!AM144)</f>
        <v>0.21437200000000001</v>
      </c>
      <c r="AO159" s="17">
        <f>IF('cha raw lpjml output'!AN144&lt;0,0,'cha raw lpjml output'!AN144)</f>
        <v>0.231571</v>
      </c>
      <c r="AP159" s="17">
        <f>IF('cha raw lpjml output'!AO144&lt;0,0,'cha raw lpjml output'!AO144)</f>
        <v>0.25209999999999999</v>
      </c>
      <c r="AQ159" s="17"/>
    </row>
    <row r="160" spans="2:43" x14ac:dyDescent="0.35">
      <c r="B160" s="17">
        <f>IF('cha raw lpjml output'!A145&lt;0,0,'cha raw lpjml output'!A145)</f>
        <v>0.13556499999999999</v>
      </c>
      <c r="C160" s="17">
        <f>IF('cha raw lpjml output'!B145&lt;0,0,'cha raw lpjml output'!B145)</f>
        <v>0.10836899999999999</v>
      </c>
      <c r="D160" s="17">
        <f>IF('cha raw lpjml output'!C145&lt;0,0,'cha raw lpjml output'!C145)</f>
        <v>0.69018100000000004</v>
      </c>
      <c r="E160" s="17">
        <f>IF('cha raw lpjml output'!D145&lt;0,0,'cha raw lpjml output'!D145)</f>
        <v>0.13506399999999999</v>
      </c>
      <c r="F160" s="17">
        <f>IF('cha raw lpjml output'!E145&lt;0,0,'cha raw lpjml output'!E145)</f>
        <v>8.4221000000000004E-2</v>
      </c>
      <c r="G160" s="17">
        <f>IF('cha raw lpjml output'!F145&lt;0,0,'cha raw lpjml output'!F145)</f>
        <v>6.3174900000000006E-2</v>
      </c>
      <c r="H160" s="17">
        <f>IF('cha raw lpjml output'!G145&lt;0,0,'cha raw lpjml output'!G145)</f>
        <v>9.3208700000000005E-2</v>
      </c>
      <c r="I160" s="17">
        <f>IF('cha raw lpjml output'!H145&lt;0,0,'cha raw lpjml output'!H145)</f>
        <v>9.3428399999999995E-2</v>
      </c>
      <c r="J160" s="17">
        <f>IF('cha raw lpjml output'!I145&lt;0,0,'cha raw lpjml output'!I145)</f>
        <v>8.0823699999999998E-2</v>
      </c>
      <c r="K160" s="17">
        <f>IF('cha raw lpjml output'!J145&lt;0,0,'cha raw lpjml output'!J145)</f>
        <v>9.7355999999999998E-2</v>
      </c>
      <c r="L160" s="17">
        <f>IF('cha raw lpjml output'!K145&lt;0,0,'cha raw lpjml output'!K145)</f>
        <v>8.2396800000000006E-2</v>
      </c>
      <c r="M160" s="17">
        <f>IF('cha raw lpjml output'!L145&lt;0,0,'cha raw lpjml output'!L145)</f>
        <v>9.4453099999999998E-2</v>
      </c>
      <c r="N160" s="17">
        <f>IF('cha raw lpjml output'!M145&lt;0,0,'cha raw lpjml output'!M145)</f>
        <v>8.0825099999999997E-2</v>
      </c>
      <c r="O160" s="17">
        <f>IF('cha raw lpjml output'!N145&lt;0,0,'cha raw lpjml output'!N145)</f>
        <v>5.7694200000000001E-2</v>
      </c>
      <c r="P160" s="17">
        <f>IF('cha raw lpjml output'!O145&lt;0,0,'cha raw lpjml output'!O145)</f>
        <v>5.7694200000000001E-2</v>
      </c>
      <c r="Q160" s="17">
        <f>IF('cha raw lpjml output'!P145&lt;0,0,'cha raw lpjml output'!P145)</f>
        <v>6.9855899999999999E-2</v>
      </c>
      <c r="R160" s="17">
        <f>IF('cha raw lpjml output'!Q145&lt;0,0,'cha raw lpjml output'!Q145)</f>
        <v>7.0864899999999995E-2</v>
      </c>
      <c r="S160" s="17">
        <f>IF('cha raw lpjml output'!R145&lt;0,0,'cha raw lpjml output'!R145)</f>
        <v>6.5500500000000003E-2</v>
      </c>
      <c r="T160" s="17">
        <f>IF('cha raw lpjml output'!S145&lt;0,0,'cha raw lpjml output'!S145)</f>
        <v>9.8049300000000006E-2</v>
      </c>
      <c r="U160" s="17">
        <f>IF('cha raw lpjml output'!T145&lt;0,0,'cha raw lpjml output'!T145)</f>
        <v>6.8801399999999999E-2</v>
      </c>
      <c r="V160" s="17">
        <f>IF('cha raw lpjml output'!U145&lt;0,0,'cha raw lpjml output'!U145)</f>
        <v>2.6095699999999999E-2</v>
      </c>
      <c r="W160" s="17">
        <f>IF('cha raw lpjml output'!V145&lt;0,0,'cha raw lpjml output'!V145)</f>
        <v>3.2216399999999999E-2</v>
      </c>
      <c r="X160" s="17">
        <f>IF('cha raw lpjml output'!W145&lt;0,0,'cha raw lpjml output'!W145)</f>
        <v>1.6944600000000001E-2</v>
      </c>
      <c r="Y160" s="17">
        <f>IF('cha raw lpjml output'!X145&lt;0,0,'cha raw lpjml output'!X145)</f>
        <v>1.6403299999999999E-2</v>
      </c>
      <c r="Z160" s="17">
        <f>IF('cha raw lpjml output'!Y145&lt;0,0,'cha raw lpjml output'!Y145)</f>
        <v>0.151112</v>
      </c>
      <c r="AA160" s="17">
        <f>IF('cha raw lpjml output'!Z145&lt;0,0,'cha raw lpjml output'!Z145)</f>
        <v>2.3508000000000001E-2</v>
      </c>
      <c r="AB160" s="17">
        <f>IF('cha raw lpjml output'!AA145&lt;0,0,'cha raw lpjml output'!AA145)</f>
        <v>2.2341099999999999E-2</v>
      </c>
      <c r="AC160" s="17">
        <f>IF('cha raw lpjml output'!AB145&lt;0,0,'cha raw lpjml output'!AB145)</f>
        <v>2.8811699999999999E-2</v>
      </c>
      <c r="AD160" s="17">
        <f>IF('cha raw lpjml output'!AC145&lt;0,0,'cha raw lpjml output'!AC145)</f>
        <v>5.2137999999999997E-2</v>
      </c>
      <c r="AE160" s="17">
        <f>IF('cha raw lpjml output'!AD145&lt;0,0,'cha raw lpjml output'!AD145)</f>
        <v>7.3436299999999996E-2</v>
      </c>
      <c r="AF160" s="17">
        <f>IF('cha raw lpjml output'!AE145&lt;0,0,'cha raw lpjml output'!AE145)</f>
        <v>3.6145200000000002E-2</v>
      </c>
      <c r="AG160" s="17">
        <f>IF('cha raw lpjml output'!AF145&lt;0,0,'cha raw lpjml output'!AF145)</f>
        <v>4.8092999999999997E-2</v>
      </c>
      <c r="AH160" s="17">
        <f>IF('cha raw lpjml output'!AG145&lt;0,0,'cha raw lpjml output'!AG145)</f>
        <v>6.3378699999999996E-2</v>
      </c>
      <c r="AI160" s="17">
        <f>IF('cha raw lpjml output'!AH145&lt;0,0,'cha raw lpjml output'!AH145)</f>
        <v>0.152</v>
      </c>
      <c r="AJ160" s="17">
        <f>IF('cha raw lpjml output'!AI145&lt;0,0,'cha raw lpjml output'!AI145)</f>
        <v>9.8772700000000005E-2</v>
      </c>
      <c r="AK160" s="17">
        <f>IF('cha raw lpjml output'!AJ145&lt;0,0,'cha raw lpjml output'!AJ145)</f>
        <v>0.27248299999999998</v>
      </c>
      <c r="AL160" s="17">
        <f>IF('cha raw lpjml output'!AK145&lt;0,0,'cha raw lpjml output'!AK145)</f>
        <v>0.38715699999999997</v>
      </c>
      <c r="AM160" s="17">
        <f>IF('cha raw lpjml output'!AL145&lt;0,0,'cha raw lpjml output'!AL145)</f>
        <v>0.17659900000000001</v>
      </c>
      <c r="AN160" s="17">
        <f>IF('cha raw lpjml output'!AM145&lt;0,0,'cha raw lpjml output'!AM145)</f>
        <v>0.21665999999999999</v>
      </c>
      <c r="AO160" s="17">
        <f>IF('cha raw lpjml output'!AN145&lt;0,0,'cha raw lpjml output'!AN145)</f>
        <v>0.23358100000000001</v>
      </c>
      <c r="AP160" s="17">
        <f>IF('cha raw lpjml output'!AO145&lt;0,0,'cha raw lpjml output'!AO145)</f>
        <v>0.25717099999999998</v>
      </c>
      <c r="AQ160" s="17"/>
    </row>
    <row r="161" spans="2:43" x14ac:dyDescent="0.35">
      <c r="B161" s="17">
        <f>IF('cha raw lpjml output'!A146&lt;0,0,'cha raw lpjml output'!A146)</f>
        <v>0.15495100000000001</v>
      </c>
      <c r="C161" s="17">
        <f>IF('cha raw lpjml output'!B146&lt;0,0,'cha raw lpjml output'!B146)</f>
        <v>0.115993</v>
      </c>
      <c r="D161" s="17">
        <f>IF('cha raw lpjml output'!C146&lt;0,0,'cha raw lpjml output'!C146)</f>
        <v>0.69891000000000003</v>
      </c>
      <c r="E161" s="17">
        <f>IF('cha raw lpjml output'!D146&lt;0,0,'cha raw lpjml output'!D146)</f>
        <v>0.13572799999999999</v>
      </c>
      <c r="F161" s="17">
        <f>IF('cha raw lpjml output'!E146&lt;0,0,'cha raw lpjml output'!E146)</f>
        <v>9.0142899999999998E-2</v>
      </c>
      <c r="G161" s="17">
        <f>IF('cha raw lpjml output'!F146&lt;0,0,'cha raw lpjml output'!F146)</f>
        <v>6.6211199999999998E-2</v>
      </c>
      <c r="H161" s="17">
        <f>IF('cha raw lpjml output'!G146&lt;0,0,'cha raw lpjml output'!G146)</f>
        <v>9.33311E-2</v>
      </c>
      <c r="I161" s="17">
        <f>IF('cha raw lpjml output'!H146&lt;0,0,'cha raw lpjml output'!H146)</f>
        <v>9.3489100000000006E-2</v>
      </c>
      <c r="J161" s="17">
        <f>IF('cha raw lpjml output'!I146&lt;0,0,'cha raw lpjml output'!I146)</f>
        <v>8.1498000000000001E-2</v>
      </c>
      <c r="K161" s="17">
        <f>IF('cha raw lpjml output'!J146&lt;0,0,'cha raw lpjml output'!J146)</f>
        <v>0.107471</v>
      </c>
      <c r="L161" s="17">
        <f>IF('cha raw lpjml output'!K146&lt;0,0,'cha raw lpjml output'!K146)</f>
        <v>8.7221199999999999E-2</v>
      </c>
      <c r="M161" s="17">
        <f>IF('cha raw lpjml output'!L146&lt;0,0,'cha raw lpjml output'!L146)</f>
        <v>9.7243899999999994E-2</v>
      </c>
      <c r="N161" s="17">
        <f>IF('cha raw lpjml output'!M146&lt;0,0,'cha raw lpjml output'!M146)</f>
        <v>8.3715999999999999E-2</v>
      </c>
      <c r="O161" s="17">
        <f>IF('cha raw lpjml output'!N146&lt;0,0,'cha raw lpjml output'!N146)</f>
        <v>6.5019199999999999E-2</v>
      </c>
      <c r="P161" s="17">
        <f>IF('cha raw lpjml output'!O146&lt;0,0,'cha raw lpjml output'!O146)</f>
        <v>6.5019199999999999E-2</v>
      </c>
      <c r="Q161" s="17">
        <f>IF('cha raw lpjml output'!P146&lt;0,0,'cha raw lpjml output'!P146)</f>
        <v>7.3485300000000003E-2</v>
      </c>
      <c r="R161" s="17">
        <f>IF('cha raw lpjml output'!Q146&lt;0,0,'cha raw lpjml output'!Q146)</f>
        <v>7.3986499999999997E-2</v>
      </c>
      <c r="S161" s="17">
        <f>IF('cha raw lpjml output'!R146&lt;0,0,'cha raw lpjml output'!R146)</f>
        <v>6.65655E-2</v>
      </c>
      <c r="T161" s="17">
        <f>IF('cha raw lpjml output'!S146&lt;0,0,'cha raw lpjml output'!S146)</f>
        <v>0.10122200000000001</v>
      </c>
      <c r="U161" s="17">
        <f>IF('cha raw lpjml output'!T146&lt;0,0,'cha raw lpjml output'!T146)</f>
        <v>7.2253399999999995E-2</v>
      </c>
      <c r="V161" s="17">
        <f>IF('cha raw lpjml output'!U146&lt;0,0,'cha raw lpjml output'!U146)</f>
        <v>3.3773699999999997E-2</v>
      </c>
      <c r="W161" s="17">
        <f>IF('cha raw lpjml output'!V146&lt;0,0,'cha raw lpjml output'!V146)</f>
        <v>3.3673599999999998E-2</v>
      </c>
      <c r="X161" s="17">
        <f>IF('cha raw lpjml output'!W146&lt;0,0,'cha raw lpjml output'!W146)</f>
        <v>1.69751E-2</v>
      </c>
      <c r="Y161" s="17">
        <f>IF('cha raw lpjml output'!X146&lt;0,0,'cha raw lpjml output'!X146)</f>
        <v>1.7007100000000001E-2</v>
      </c>
      <c r="Z161" s="17">
        <f>IF('cha raw lpjml output'!Y146&lt;0,0,'cha raw lpjml output'!Y146)</f>
        <v>0.15121799999999999</v>
      </c>
      <c r="AA161" s="17">
        <f>IF('cha raw lpjml output'!Z146&lt;0,0,'cha raw lpjml output'!Z146)</f>
        <v>2.8641699999999999E-2</v>
      </c>
      <c r="AB161" s="17">
        <f>IF('cha raw lpjml output'!AA146&lt;0,0,'cha raw lpjml output'!AA146)</f>
        <v>2.2492000000000002E-2</v>
      </c>
      <c r="AC161" s="17">
        <f>IF('cha raw lpjml output'!AB146&lt;0,0,'cha raw lpjml output'!AB146)</f>
        <v>3.0675500000000001E-2</v>
      </c>
      <c r="AD161" s="17">
        <f>IF('cha raw lpjml output'!AC146&lt;0,0,'cha raw lpjml output'!AC146)</f>
        <v>6.3768000000000005E-2</v>
      </c>
      <c r="AE161" s="17">
        <f>IF('cha raw lpjml output'!AD146&lt;0,0,'cha raw lpjml output'!AD146)</f>
        <v>7.4405899999999997E-2</v>
      </c>
      <c r="AF161" s="17">
        <f>IF('cha raw lpjml output'!AE146&lt;0,0,'cha raw lpjml output'!AE146)</f>
        <v>3.9107799999999998E-2</v>
      </c>
      <c r="AG161" s="17">
        <f>IF('cha raw lpjml output'!AF146&lt;0,0,'cha raw lpjml output'!AF146)</f>
        <v>4.8974400000000001E-2</v>
      </c>
      <c r="AH161" s="17">
        <f>IF('cha raw lpjml output'!AG146&lt;0,0,'cha raw lpjml output'!AG146)</f>
        <v>6.7914699999999995E-2</v>
      </c>
      <c r="AI161" s="17">
        <f>IF('cha raw lpjml output'!AH146&lt;0,0,'cha raw lpjml output'!AH146)</f>
        <v>0.152449</v>
      </c>
      <c r="AJ161" s="17">
        <f>IF('cha raw lpjml output'!AI146&lt;0,0,'cha raw lpjml output'!AI146)</f>
        <v>0.100132</v>
      </c>
      <c r="AK161" s="17">
        <f>IF('cha raw lpjml output'!AJ146&lt;0,0,'cha raw lpjml output'!AJ146)</f>
        <v>0.2737</v>
      </c>
      <c r="AL161" s="17">
        <f>IF('cha raw lpjml output'!AK146&lt;0,0,'cha raw lpjml output'!AK146)</f>
        <v>0.408748</v>
      </c>
      <c r="AM161" s="17">
        <f>IF('cha raw lpjml output'!AL146&lt;0,0,'cha raw lpjml output'!AL146)</f>
        <v>0.196573</v>
      </c>
      <c r="AN161" s="17">
        <f>IF('cha raw lpjml output'!AM146&lt;0,0,'cha raw lpjml output'!AM146)</f>
        <v>0.21689800000000001</v>
      </c>
      <c r="AO161" s="17">
        <f>IF('cha raw lpjml output'!AN146&lt;0,0,'cha raw lpjml output'!AN146)</f>
        <v>0.244257</v>
      </c>
      <c r="AP161" s="17">
        <f>IF('cha raw lpjml output'!AO146&lt;0,0,'cha raw lpjml output'!AO146)</f>
        <v>0.25814900000000002</v>
      </c>
      <c r="AQ161" s="17"/>
    </row>
    <row r="162" spans="2:43" x14ac:dyDescent="0.35">
      <c r="B162" s="17">
        <f>IF('cha raw lpjml output'!A147&lt;0,0,'cha raw lpjml output'!A147)</f>
        <v>0.166269</v>
      </c>
      <c r="C162" s="17">
        <f>IF('cha raw lpjml output'!B147&lt;0,0,'cha raw lpjml output'!B147)</f>
        <v>0.116703</v>
      </c>
      <c r="D162" s="17">
        <f>IF('cha raw lpjml output'!C147&lt;0,0,'cha raw lpjml output'!C147)</f>
        <v>0.78959699999999999</v>
      </c>
      <c r="E162" s="17">
        <f>IF('cha raw lpjml output'!D147&lt;0,0,'cha raw lpjml output'!D147)</f>
        <v>0.15409</v>
      </c>
      <c r="F162" s="17">
        <f>IF('cha raw lpjml output'!E147&lt;0,0,'cha raw lpjml output'!E147)</f>
        <v>9.2069700000000004E-2</v>
      </c>
      <c r="G162" s="17">
        <f>IF('cha raw lpjml output'!F147&lt;0,0,'cha raw lpjml output'!F147)</f>
        <v>6.7931599999999995E-2</v>
      </c>
      <c r="H162" s="17">
        <f>IF('cha raw lpjml output'!G147&lt;0,0,'cha raw lpjml output'!G147)</f>
        <v>9.3377799999999997E-2</v>
      </c>
      <c r="I162" s="17">
        <f>IF('cha raw lpjml output'!H147&lt;0,0,'cha raw lpjml output'!H147)</f>
        <v>9.3520900000000004E-2</v>
      </c>
      <c r="J162" s="17">
        <f>IF('cha raw lpjml output'!I147&lt;0,0,'cha raw lpjml output'!I147)</f>
        <v>9.7308500000000006E-2</v>
      </c>
      <c r="K162" s="17">
        <f>IF('cha raw lpjml output'!J147&lt;0,0,'cha raw lpjml output'!J147)</f>
        <v>0.111119</v>
      </c>
      <c r="L162" s="17">
        <f>IF('cha raw lpjml output'!K147&lt;0,0,'cha raw lpjml output'!K147)</f>
        <v>8.7535100000000005E-2</v>
      </c>
      <c r="M162" s="17">
        <f>IF('cha raw lpjml output'!L147&lt;0,0,'cha raw lpjml output'!L147)</f>
        <v>0.106936</v>
      </c>
      <c r="N162" s="17">
        <f>IF('cha raw lpjml output'!M147&lt;0,0,'cha raw lpjml output'!M147)</f>
        <v>8.6482199999999995E-2</v>
      </c>
      <c r="O162" s="17">
        <f>IF('cha raw lpjml output'!N147&lt;0,0,'cha raw lpjml output'!N147)</f>
        <v>7.6258599999999996E-2</v>
      </c>
      <c r="P162" s="17">
        <f>IF('cha raw lpjml output'!O147&lt;0,0,'cha raw lpjml output'!O147)</f>
        <v>7.6258599999999996E-2</v>
      </c>
      <c r="Q162" s="17">
        <f>IF('cha raw lpjml output'!P147&lt;0,0,'cha raw lpjml output'!P147)</f>
        <v>7.5819499999999998E-2</v>
      </c>
      <c r="R162" s="17">
        <f>IF('cha raw lpjml output'!Q147&lt;0,0,'cha raw lpjml output'!Q147)</f>
        <v>7.4292300000000006E-2</v>
      </c>
      <c r="S162" s="17">
        <f>IF('cha raw lpjml output'!R147&lt;0,0,'cha raw lpjml output'!R147)</f>
        <v>7.2005100000000002E-2</v>
      </c>
      <c r="T162" s="17">
        <f>IF('cha raw lpjml output'!S147&lt;0,0,'cha raw lpjml output'!S147)</f>
        <v>0.111997</v>
      </c>
      <c r="U162" s="17">
        <f>IF('cha raw lpjml output'!T147&lt;0,0,'cha raw lpjml output'!T147)</f>
        <v>7.2760099999999994E-2</v>
      </c>
      <c r="V162" s="17">
        <f>IF('cha raw lpjml output'!U147&lt;0,0,'cha raw lpjml output'!U147)</f>
        <v>4.1452999999999997E-2</v>
      </c>
      <c r="W162" s="17">
        <f>IF('cha raw lpjml output'!V147&lt;0,0,'cha raw lpjml output'!V147)</f>
        <v>3.6621000000000001E-2</v>
      </c>
      <c r="X162" s="17">
        <f>IF('cha raw lpjml output'!W147&lt;0,0,'cha raw lpjml output'!W147)</f>
        <v>1.8241E-2</v>
      </c>
      <c r="Y162" s="17">
        <f>IF('cha raw lpjml output'!X147&lt;0,0,'cha raw lpjml output'!X147)</f>
        <v>1.9335600000000001E-2</v>
      </c>
      <c r="Z162" s="17">
        <f>IF('cha raw lpjml output'!Y147&lt;0,0,'cha raw lpjml output'!Y147)</f>
        <v>0.152666</v>
      </c>
      <c r="AA162" s="17">
        <f>IF('cha raw lpjml output'!Z147&lt;0,0,'cha raw lpjml output'!Z147)</f>
        <v>2.9187100000000001E-2</v>
      </c>
      <c r="AB162" s="17">
        <f>IF('cha raw lpjml output'!AA147&lt;0,0,'cha raw lpjml output'!AA147)</f>
        <v>2.2583499999999999E-2</v>
      </c>
      <c r="AC162" s="17">
        <f>IF('cha raw lpjml output'!AB147&lt;0,0,'cha raw lpjml output'!AB147)</f>
        <v>3.0826699999999999E-2</v>
      </c>
      <c r="AD162" s="17">
        <f>IF('cha raw lpjml output'!AC147&lt;0,0,'cha raw lpjml output'!AC147)</f>
        <v>6.5374299999999996E-2</v>
      </c>
      <c r="AE162" s="17">
        <f>IF('cha raw lpjml output'!AD147&lt;0,0,'cha raw lpjml output'!AD147)</f>
        <v>7.9965300000000003E-2</v>
      </c>
      <c r="AF162" s="17">
        <f>IF('cha raw lpjml output'!AE147&lt;0,0,'cha raw lpjml output'!AE147)</f>
        <v>4.0133500000000003E-2</v>
      </c>
      <c r="AG162" s="17">
        <f>IF('cha raw lpjml output'!AF147&lt;0,0,'cha raw lpjml output'!AF147)</f>
        <v>5.0189699999999997E-2</v>
      </c>
      <c r="AH162" s="17">
        <f>IF('cha raw lpjml output'!AG147&lt;0,0,'cha raw lpjml output'!AG147)</f>
        <v>6.9309999999999997E-2</v>
      </c>
      <c r="AI162" s="17">
        <f>IF('cha raw lpjml output'!AH147&lt;0,0,'cha raw lpjml output'!AH147)</f>
        <v>0.155692</v>
      </c>
      <c r="AJ162" s="17">
        <f>IF('cha raw lpjml output'!AI147&lt;0,0,'cha raw lpjml output'!AI147)</f>
        <v>0.106576</v>
      </c>
      <c r="AK162" s="17">
        <f>IF('cha raw lpjml output'!AJ147&lt;0,0,'cha raw lpjml output'!AJ147)</f>
        <v>0.28271800000000002</v>
      </c>
      <c r="AL162" s="17">
        <f>IF('cha raw lpjml output'!AK147&lt;0,0,'cha raw lpjml output'!AK147)</f>
        <v>0.424792</v>
      </c>
      <c r="AM162" s="17">
        <f>IF('cha raw lpjml output'!AL147&lt;0,0,'cha raw lpjml output'!AL147)</f>
        <v>0.20324999999999999</v>
      </c>
      <c r="AN162" s="17">
        <f>IF('cha raw lpjml output'!AM147&lt;0,0,'cha raw lpjml output'!AM147)</f>
        <v>0.21876300000000001</v>
      </c>
      <c r="AO162" s="17">
        <f>IF('cha raw lpjml output'!AN147&lt;0,0,'cha raw lpjml output'!AN147)</f>
        <v>0.24549299999999999</v>
      </c>
      <c r="AP162" s="17">
        <f>IF('cha raw lpjml output'!AO147&lt;0,0,'cha raw lpjml output'!AO147)</f>
        <v>0.26144800000000001</v>
      </c>
      <c r="AQ162" s="17"/>
    </row>
    <row r="163" spans="2:43" x14ac:dyDescent="0.35">
      <c r="B163" s="17">
        <f>IF('cha raw lpjml output'!A148&lt;0,0,'cha raw lpjml output'!A148)</f>
        <v>0.16986899999999999</v>
      </c>
      <c r="C163" s="17">
        <f>IF('cha raw lpjml output'!B148&lt;0,0,'cha raw lpjml output'!B148)</f>
        <v>0.150535</v>
      </c>
      <c r="D163" s="17">
        <f>IF('cha raw lpjml output'!C148&lt;0,0,'cha raw lpjml output'!C148)</f>
        <v>0.91925199999999996</v>
      </c>
      <c r="E163" s="17">
        <f>IF('cha raw lpjml output'!D148&lt;0,0,'cha raw lpjml output'!D148)</f>
        <v>0.156612</v>
      </c>
      <c r="F163" s="17">
        <f>IF('cha raw lpjml output'!E148&lt;0,0,'cha raw lpjml output'!E148)</f>
        <v>0.106447</v>
      </c>
      <c r="G163" s="17">
        <f>IF('cha raw lpjml output'!F148&lt;0,0,'cha raw lpjml output'!F148)</f>
        <v>7.2648900000000002E-2</v>
      </c>
      <c r="H163" s="17">
        <f>IF('cha raw lpjml output'!G148&lt;0,0,'cha raw lpjml output'!G148)</f>
        <v>9.4905000000000003E-2</v>
      </c>
      <c r="I163" s="17">
        <f>IF('cha raw lpjml output'!H148&lt;0,0,'cha raw lpjml output'!H148)</f>
        <v>9.3545199999999995E-2</v>
      </c>
      <c r="J163" s="17">
        <f>IF('cha raw lpjml output'!I148&lt;0,0,'cha raw lpjml output'!I148)</f>
        <v>9.7925200000000004E-2</v>
      </c>
      <c r="K163" s="17">
        <f>IF('cha raw lpjml output'!J148&lt;0,0,'cha raw lpjml output'!J148)</f>
        <v>0.11262999999999999</v>
      </c>
      <c r="L163" s="17">
        <f>IF('cha raw lpjml output'!K148&lt;0,0,'cha raw lpjml output'!K148)</f>
        <v>8.81493E-2</v>
      </c>
      <c r="M163" s="17">
        <f>IF('cha raw lpjml output'!L148&lt;0,0,'cha raw lpjml output'!L148)</f>
        <v>0.107013</v>
      </c>
      <c r="N163" s="17">
        <f>IF('cha raw lpjml output'!M148&lt;0,0,'cha raw lpjml output'!M148)</f>
        <v>0.103293</v>
      </c>
      <c r="O163" s="17">
        <f>IF('cha raw lpjml output'!N148&lt;0,0,'cha raw lpjml output'!N148)</f>
        <v>8.6277800000000002E-2</v>
      </c>
      <c r="P163" s="17">
        <f>IF('cha raw lpjml output'!O148&lt;0,0,'cha raw lpjml output'!O148)</f>
        <v>8.6277800000000002E-2</v>
      </c>
      <c r="Q163" s="17">
        <f>IF('cha raw lpjml output'!P148&lt;0,0,'cha raw lpjml output'!P148)</f>
        <v>8.6107699999999995E-2</v>
      </c>
      <c r="R163" s="17">
        <f>IF('cha raw lpjml output'!Q148&lt;0,0,'cha raw lpjml output'!Q148)</f>
        <v>7.6846899999999996E-2</v>
      </c>
      <c r="S163" s="17">
        <f>IF('cha raw lpjml output'!R148&lt;0,0,'cha raw lpjml output'!R148)</f>
        <v>7.3859800000000003E-2</v>
      </c>
      <c r="T163" s="17">
        <f>IF('cha raw lpjml output'!S148&lt;0,0,'cha raw lpjml output'!S148)</f>
        <v>0.11337</v>
      </c>
      <c r="U163" s="17">
        <f>IF('cha raw lpjml output'!T148&lt;0,0,'cha raw lpjml output'!T148)</f>
        <v>8.4049700000000005E-2</v>
      </c>
      <c r="V163" s="17">
        <f>IF('cha raw lpjml output'!U148&lt;0,0,'cha raw lpjml output'!U148)</f>
        <v>4.4138400000000001E-2</v>
      </c>
      <c r="W163" s="17">
        <f>IF('cha raw lpjml output'!V148&lt;0,0,'cha raw lpjml output'!V148)</f>
        <v>4.0473700000000001E-2</v>
      </c>
      <c r="X163" s="17">
        <f>IF('cha raw lpjml output'!W148&lt;0,0,'cha raw lpjml output'!W148)</f>
        <v>1.9115799999999999E-2</v>
      </c>
      <c r="Y163" s="17">
        <f>IF('cha raw lpjml output'!X148&lt;0,0,'cha raw lpjml output'!X148)</f>
        <v>2.0076400000000001E-2</v>
      </c>
      <c r="Z163" s="17">
        <f>IF('cha raw lpjml output'!Y148&lt;0,0,'cha raw lpjml output'!Y148)</f>
        <v>0.15270400000000001</v>
      </c>
      <c r="AA163" s="17">
        <f>IF('cha raw lpjml output'!Z148&lt;0,0,'cha raw lpjml output'!Z148)</f>
        <v>3.1951399999999998E-2</v>
      </c>
      <c r="AB163" s="17">
        <f>IF('cha raw lpjml output'!AA148&lt;0,0,'cha raw lpjml output'!AA148)</f>
        <v>2.3251500000000001E-2</v>
      </c>
      <c r="AC163" s="17">
        <f>IF('cha raw lpjml output'!AB148&lt;0,0,'cha raw lpjml output'!AB148)</f>
        <v>3.3313099999999998E-2</v>
      </c>
      <c r="AD163" s="17">
        <f>IF('cha raw lpjml output'!AC148&lt;0,0,'cha raw lpjml output'!AC148)</f>
        <v>7.9446799999999998E-2</v>
      </c>
      <c r="AE163" s="17">
        <f>IF('cha raw lpjml output'!AD148&lt;0,0,'cha raw lpjml output'!AD148)</f>
        <v>8.0623299999999995E-2</v>
      </c>
      <c r="AF163" s="17">
        <f>IF('cha raw lpjml output'!AE148&lt;0,0,'cha raw lpjml output'!AE148)</f>
        <v>4.3776599999999999E-2</v>
      </c>
      <c r="AG163" s="17">
        <f>IF('cha raw lpjml output'!AF148&lt;0,0,'cha raw lpjml output'!AF148)</f>
        <v>5.1249700000000002E-2</v>
      </c>
      <c r="AH163" s="17">
        <f>IF('cha raw lpjml output'!AG148&lt;0,0,'cha raw lpjml output'!AG148)</f>
        <v>6.9393300000000005E-2</v>
      </c>
      <c r="AI163" s="17">
        <f>IF('cha raw lpjml output'!AH148&lt;0,0,'cha raw lpjml output'!AH148)</f>
        <v>0.157994</v>
      </c>
      <c r="AJ163" s="17">
        <f>IF('cha raw lpjml output'!AI148&lt;0,0,'cha raw lpjml output'!AI148)</f>
        <v>0.109903</v>
      </c>
      <c r="AK163" s="17">
        <f>IF('cha raw lpjml output'!AJ148&lt;0,0,'cha raw lpjml output'!AJ148)</f>
        <v>0.28357900000000003</v>
      </c>
      <c r="AL163" s="17">
        <f>IF('cha raw lpjml output'!AK148&lt;0,0,'cha raw lpjml output'!AK148)</f>
        <v>0.43107699999999999</v>
      </c>
      <c r="AM163" s="17">
        <f>IF('cha raw lpjml output'!AL148&lt;0,0,'cha raw lpjml output'!AL148)</f>
        <v>0.203847</v>
      </c>
      <c r="AN163" s="17">
        <f>IF('cha raw lpjml output'!AM148&lt;0,0,'cha raw lpjml output'!AM148)</f>
        <v>0.22434499999999999</v>
      </c>
      <c r="AO163" s="17">
        <f>IF('cha raw lpjml output'!AN148&lt;0,0,'cha raw lpjml output'!AN148)</f>
        <v>0.249246</v>
      </c>
      <c r="AP163" s="17">
        <f>IF('cha raw lpjml output'!AO148&lt;0,0,'cha raw lpjml output'!AO148)</f>
        <v>0.26656299999999999</v>
      </c>
      <c r="AQ163" s="17"/>
    </row>
    <row r="164" spans="2:43" x14ac:dyDescent="0.35">
      <c r="B164" s="17">
        <f>IF('cha raw lpjml output'!A149&lt;0,0,'cha raw lpjml output'!A149)</f>
        <v>0.17777899999999999</v>
      </c>
      <c r="C164" s="17">
        <f>IF('cha raw lpjml output'!B149&lt;0,0,'cha raw lpjml output'!B149)</f>
        <v>0.158471</v>
      </c>
      <c r="D164" s="17">
        <f>IF('cha raw lpjml output'!C149&lt;0,0,'cha raw lpjml output'!C149)</f>
        <v>1.1620699999999999</v>
      </c>
      <c r="E164" s="17">
        <f>IF('cha raw lpjml output'!D149&lt;0,0,'cha raw lpjml output'!D149)</f>
        <v>0.160942</v>
      </c>
      <c r="F164" s="17">
        <f>IF('cha raw lpjml output'!E149&lt;0,0,'cha raw lpjml output'!E149)</f>
        <v>0.112956</v>
      </c>
      <c r="G164" s="17">
        <f>IF('cha raw lpjml output'!F149&lt;0,0,'cha raw lpjml output'!F149)</f>
        <v>7.5040099999999998E-2</v>
      </c>
      <c r="H164" s="17">
        <f>IF('cha raw lpjml output'!G149&lt;0,0,'cha raw lpjml output'!G149)</f>
        <v>9.6865900000000005E-2</v>
      </c>
      <c r="I164" s="17">
        <f>IF('cha raw lpjml output'!H149&lt;0,0,'cha raw lpjml output'!H149)</f>
        <v>9.6421900000000005E-2</v>
      </c>
      <c r="J164" s="17">
        <f>IF('cha raw lpjml output'!I149&lt;0,0,'cha raw lpjml output'!I149)</f>
        <v>0.100133</v>
      </c>
      <c r="K164" s="17">
        <f>IF('cha raw lpjml output'!J149&lt;0,0,'cha raw lpjml output'!J149)</f>
        <v>0.11795600000000001</v>
      </c>
      <c r="L164" s="17">
        <f>IF('cha raw lpjml output'!K149&lt;0,0,'cha raw lpjml output'!K149)</f>
        <v>0.103449</v>
      </c>
      <c r="M164" s="17">
        <f>IF('cha raw lpjml output'!L149&lt;0,0,'cha raw lpjml output'!L149)</f>
        <v>0.12099699999999999</v>
      </c>
      <c r="N164" s="17">
        <f>IF('cha raw lpjml output'!M149&lt;0,0,'cha raw lpjml output'!M149)</f>
        <v>0.104544</v>
      </c>
      <c r="O164" s="17">
        <f>IF('cha raw lpjml output'!N149&lt;0,0,'cha raw lpjml output'!N149)</f>
        <v>8.8490100000000002E-2</v>
      </c>
      <c r="P164" s="17">
        <f>IF('cha raw lpjml output'!O149&lt;0,0,'cha raw lpjml output'!O149)</f>
        <v>8.8490100000000002E-2</v>
      </c>
      <c r="Q164" s="17">
        <f>IF('cha raw lpjml output'!P149&lt;0,0,'cha raw lpjml output'!P149)</f>
        <v>0.110294</v>
      </c>
      <c r="R164" s="17">
        <f>IF('cha raw lpjml output'!Q149&lt;0,0,'cha raw lpjml output'!Q149)</f>
        <v>9.0094300000000002E-2</v>
      </c>
      <c r="S164" s="17">
        <f>IF('cha raw lpjml output'!R149&lt;0,0,'cha raw lpjml output'!R149)</f>
        <v>7.8925800000000004E-2</v>
      </c>
      <c r="T164" s="17">
        <f>IF('cha raw lpjml output'!S149&lt;0,0,'cha raw lpjml output'!S149)</f>
        <v>0.113982</v>
      </c>
      <c r="U164" s="17">
        <f>IF('cha raw lpjml output'!T149&lt;0,0,'cha raw lpjml output'!T149)</f>
        <v>8.4150000000000003E-2</v>
      </c>
      <c r="V164" s="17">
        <f>IF('cha raw lpjml output'!U149&lt;0,0,'cha raw lpjml output'!U149)</f>
        <v>5.5759000000000003E-2</v>
      </c>
      <c r="W164" s="17">
        <f>IF('cha raw lpjml output'!V149&lt;0,0,'cha raw lpjml output'!V149)</f>
        <v>4.3847400000000002E-2</v>
      </c>
      <c r="X164" s="17">
        <f>IF('cha raw lpjml output'!W149&lt;0,0,'cha raw lpjml output'!W149)</f>
        <v>1.91956E-2</v>
      </c>
      <c r="Y164" s="17">
        <f>IF('cha raw lpjml output'!X149&lt;0,0,'cha raw lpjml output'!X149)</f>
        <v>2.0163799999999999E-2</v>
      </c>
      <c r="Z164" s="17">
        <f>IF('cha raw lpjml output'!Y149&lt;0,0,'cha raw lpjml output'!Y149)</f>
        <v>0.15280299999999999</v>
      </c>
      <c r="AA164" s="17">
        <f>IF('cha raw lpjml output'!Z149&lt;0,0,'cha raw lpjml output'!Z149)</f>
        <v>3.2705199999999997E-2</v>
      </c>
      <c r="AB164" s="17">
        <f>IF('cha raw lpjml output'!AA149&lt;0,0,'cha raw lpjml output'!AA149)</f>
        <v>2.48664E-2</v>
      </c>
      <c r="AC164" s="17">
        <f>IF('cha raw lpjml output'!AB149&lt;0,0,'cha raw lpjml output'!AB149)</f>
        <v>3.3339000000000001E-2</v>
      </c>
      <c r="AD164" s="17">
        <f>IF('cha raw lpjml output'!AC149&lt;0,0,'cha raw lpjml output'!AC149)</f>
        <v>8.9476E-2</v>
      </c>
      <c r="AE164" s="17">
        <f>IF('cha raw lpjml output'!AD149&lt;0,0,'cha raw lpjml output'!AD149)</f>
        <v>8.1536700000000004E-2</v>
      </c>
      <c r="AF164" s="17">
        <f>IF('cha raw lpjml output'!AE149&lt;0,0,'cha raw lpjml output'!AE149)</f>
        <v>4.39475E-2</v>
      </c>
      <c r="AG164" s="17">
        <f>IF('cha raw lpjml output'!AF149&lt;0,0,'cha raw lpjml output'!AF149)</f>
        <v>5.1342100000000002E-2</v>
      </c>
      <c r="AH164" s="17">
        <f>IF('cha raw lpjml output'!AG149&lt;0,0,'cha raw lpjml output'!AG149)</f>
        <v>7.2872999999999993E-2</v>
      </c>
      <c r="AI164" s="17">
        <f>IF('cha raw lpjml output'!AH149&lt;0,0,'cha raw lpjml output'!AH149)</f>
        <v>0.17055300000000001</v>
      </c>
      <c r="AJ164" s="17">
        <f>IF('cha raw lpjml output'!AI149&lt;0,0,'cha raw lpjml output'!AI149)</f>
        <v>0.110878</v>
      </c>
      <c r="AK164" s="17">
        <f>IF('cha raw lpjml output'!AJ149&lt;0,0,'cha raw lpjml output'!AJ149)</f>
        <v>0.29974800000000001</v>
      </c>
      <c r="AL164" s="17">
        <f>IF('cha raw lpjml output'!AK149&lt;0,0,'cha raw lpjml output'!AK149)</f>
        <v>0.43323400000000001</v>
      </c>
      <c r="AM164" s="17">
        <f>IF('cha raw lpjml output'!AL149&lt;0,0,'cha raw lpjml output'!AL149)</f>
        <v>0.20538200000000001</v>
      </c>
      <c r="AN164" s="17">
        <f>IF('cha raw lpjml output'!AM149&lt;0,0,'cha raw lpjml output'!AM149)</f>
        <v>0.23338500000000001</v>
      </c>
      <c r="AO164" s="17">
        <f>IF('cha raw lpjml output'!AN149&lt;0,0,'cha raw lpjml output'!AN149)</f>
        <v>0.259467</v>
      </c>
      <c r="AP164" s="17">
        <f>IF('cha raw lpjml output'!AO149&lt;0,0,'cha raw lpjml output'!AO149)</f>
        <v>0.26824999999999999</v>
      </c>
      <c r="AQ164" s="17"/>
    </row>
    <row r="165" spans="2:43" x14ac:dyDescent="0.35">
      <c r="B165" s="17">
        <f>IF('cha raw lpjml output'!A150&lt;0,0,'cha raw lpjml output'!A150)</f>
        <v>0.178563</v>
      </c>
      <c r="C165" s="17">
        <f>IF('cha raw lpjml output'!B150&lt;0,0,'cha raw lpjml output'!B150)</f>
        <v>0.16202900000000001</v>
      </c>
      <c r="D165" s="17">
        <f>IF('cha raw lpjml output'!C150&lt;0,0,'cha raw lpjml output'!C150)</f>
        <v>1.36086</v>
      </c>
      <c r="E165" s="17">
        <f>IF('cha raw lpjml output'!D150&lt;0,0,'cha raw lpjml output'!D150)</f>
        <v>0.161102</v>
      </c>
      <c r="F165" s="17">
        <f>IF('cha raw lpjml output'!E150&lt;0,0,'cha raw lpjml output'!E150)</f>
        <v>0.116284</v>
      </c>
      <c r="G165" s="17">
        <f>IF('cha raw lpjml output'!F150&lt;0,0,'cha raw lpjml output'!F150)</f>
        <v>8.2395599999999999E-2</v>
      </c>
      <c r="H165" s="17">
        <f>IF('cha raw lpjml output'!G150&lt;0,0,'cha raw lpjml output'!G150)</f>
        <v>0.101146</v>
      </c>
      <c r="I165" s="17">
        <f>IF('cha raw lpjml output'!H150&lt;0,0,'cha raw lpjml output'!H150)</f>
        <v>0.110815</v>
      </c>
      <c r="J165" s="17">
        <f>IF('cha raw lpjml output'!I150&lt;0,0,'cha raw lpjml output'!I150)</f>
        <v>0.10213899999999999</v>
      </c>
      <c r="K165" s="17">
        <f>IF('cha raw lpjml output'!J150&lt;0,0,'cha raw lpjml output'!J150)</f>
        <v>0.122542</v>
      </c>
      <c r="L165" s="17">
        <f>IF('cha raw lpjml output'!K150&lt;0,0,'cha raw lpjml output'!K150)</f>
        <v>0.113979</v>
      </c>
      <c r="M165" s="17">
        <f>IF('cha raw lpjml output'!L150&lt;0,0,'cha raw lpjml output'!L150)</f>
        <v>0.122544</v>
      </c>
      <c r="N165" s="17">
        <f>IF('cha raw lpjml output'!M150&lt;0,0,'cha raw lpjml output'!M150)</f>
        <v>0.108597</v>
      </c>
      <c r="O165" s="17">
        <f>IF('cha raw lpjml output'!N150&lt;0,0,'cha raw lpjml output'!N150)</f>
        <v>8.9253899999999997E-2</v>
      </c>
      <c r="P165" s="17">
        <f>IF('cha raw lpjml output'!O150&lt;0,0,'cha raw lpjml output'!O150)</f>
        <v>8.9253899999999997E-2</v>
      </c>
      <c r="Q165" s="17">
        <f>IF('cha raw lpjml output'!P150&lt;0,0,'cha raw lpjml output'!P150)</f>
        <v>0.11185</v>
      </c>
      <c r="R165" s="17">
        <f>IF('cha raw lpjml output'!Q150&lt;0,0,'cha raw lpjml output'!Q150)</f>
        <v>0.102293</v>
      </c>
      <c r="S165" s="17">
        <f>IF('cha raw lpjml output'!R150&lt;0,0,'cha raw lpjml output'!R150)</f>
        <v>9.3386300000000005E-2</v>
      </c>
      <c r="T165" s="17">
        <f>IF('cha raw lpjml output'!S150&lt;0,0,'cha raw lpjml output'!S150)</f>
        <v>0.116872</v>
      </c>
      <c r="U165" s="17">
        <f>IF('cha raw lpjml output'!T150&lt;0,0,'cha raw lpjml output'!T150)</f>
        <v>8.6774400000000002E-2</v>
      </c>
      <c r="V165" s="17">
        <f>IF('cha raw lpjml output'!U150&lt;0,0,'cha raw lpjml output'!U150)</f>
        <v>5.8570799999999999E-2</v>
      </c>
      <c r="W165" s="17">
        <f>IF('cha raw lpjml output'!V150&lt;0,0,'cha raw lpjml output'!V150)</f>
        <v>5.5678800000000001E-2</v>
      </c>
      <c r="X165" s="17">
        <f>IF('cha raw lpjml output'!W150&lt;0,0,'cha raw lpjml output'!W150)</f>
        <v>2.6709900000000002E-2</v>
      </c>
      <c r="Y165" s="17">
        <f>IF('cha raw lpjml output'!X150&lt;0,0,'cha raw lpjml output'!X150)</f>
        <v>2.0723700000000001E-2</v>
      </c>
      <c r="Z165" s="17">
        <f>IF('cha raw lpjml output'!Y150&lt;0,0,'cha raw lpjml output'!Y150)</f>
        <v>0.15615100000000001</v>
      </c>
      <c r="AA165" s="17">
        <f>IF('cha raw lpjml output'!Z150&lt;0,0,'cha raw lpjml output'!Z150)</f>
        <v>3.4554700000000001E-2</v>
      </c>
      <c r="AB165" s="17">
        <f>IF('cha raw lpjml output'!AA150&lt;0,0,'cha raw lpjml output'!AA150)</f>
        <v>2.5119599999999999E-2</v>
      </c>
      <c r="AC165" s="17">
        <f>IF('cha raw lpjml output'!AB150&lt;0,0,'cha raw lpjml output'!AB150)</f>
        <v>3.4334799999999999E-2</v>
      </c>
      <c r="AD165" s="17">
        <f>IF('cha raw lpjml output'!AC150&lt;0,0,'cha raw lpjml output'!AC150)</f>
        <v>9.5611600000000005E-2</v>
      </c>
      <c r="AE165" s="17">
        <f>IF('cha raw lpjml output'!AD150&lt;0,0,'cha raw lpjml output'!AD150)</f>
        <v>8.7704799999999999E-2</v>
      </c>
      <c r="AF165" s="17">
        <f>IF('cha raw lpjml output'!AE150&lt;0,0,'cha raw lpjml output'!AE150)</f>
        <v>5.0118500000000003E-2</v>
      </c>
      <c r="AG165" s="17">
        <f>IF('cha raw lpjml output'!AF150&lt;0,0,'cha raw lpjml output'!AF150)</f>
        <v>5.6127900000000001E-2</v>
      </c>
      <c r="AH165" s="17">
        <f>IF('cha raw lpjml output'!AG150&lt;0,0,'cha raw lpjml output'!AG150)</f>
        <v>7.5431100000000001E-2</v>
      </c>
      <c r="AI165" s="17">
        <f>IF('cha raw lpjml output'!AH150&lt;0,0,'cha raw lpjml output'!AH150)</f>
        <v>0.17122699999999999</v>
      </c>
      <c r="AJ165" s="17">
        <f>IF('cha raw lpjml output'!AI150&lt;0,0,'cha raw lpjml output'!AI150)</f>
        <v>0.11689099999999999</v>
      </c>
      <c r="AK165" s="17">
        <f>IF('cha raw lpjml output'!AJ150&lt;0,0,'cha raw lpjml output'!AJ150)</f>
        <v>0.30079400000000001</v>
      </c>
      <c r="AL165" s="17">
        <f>IF('cha raw lpjml output'!AK150&lt;0,0,'cha raw lpjml output'!AK150)</f>
        <v>0.43582300000000002</v>
      </c>
      <c r="AM165" s="17">
        <f>IF('cha raw lpjml output'!AL150&lt;0,0,'cha raw lpjml output'!AL150)</f>
        <v>0.206847</v>
      </c>
      <c r="AN165" s="17">
        <f>IF('cha raw lpjml output'!AM150&lt;0,0,'cha raw lpjml output'!AM150)</f>
        <v>0.23877999999999999</v>
      </c>
      <c r="AO165" s="17">
        <f>IF('cha raw lpjml output'!AN150&lt;0,0,'cha raw lpjml output'!AN150)</f>
        <v>0.26381599999999999</v>
      </c>
      <c r="AP165" s="17">
        <f>IF('cha raw lpjml output'!AO150&lt;0,0,'cha raw lpjml output'!AO150)</f>
        <v>0.28865800000000003</v>
      </c>
      <c r="AQ165" s="17"/>
    </row>
    <row r="166" spans="2:43" x14ac:dyDescent="0.35">
      <c r="B166" s="17">
        <f>IF('cha raw lpjml output'!A151&lt;0,0,'cha raw lpjml output'!A151)</f>
        <v>0.18944900000000001</v>
      </c>
      <c r="C166" s="17">
        <f>IF('cha raw lpjml output'!B151&lt;0,0,'cha raw lpjml output'!B151)</f>
        <v>0.17205000000000001</v>
      </c>
      <c r="D166" s="17">
        <f>IF('cha raw lpjml output'!C151&lt;0,0,'cha raw lpjml output'!C151)</f>
        <v>1.38974</v>
      </c>
      <c r="E166" s="17">
        <f>IF('cha raw lpjml output'!D151&lt;0,0,'cha raw lpjml output'!D151)</f>
        <v>0.184582</v>
      </c>
      <c r="F166" s="17">
        <f>IF('cha raw lpjml output'!E151&lt;0,0,'cha raw lpjml output'!E151)</f>
        <v>0.136936</v>
      </c>
      <c r="G166" s="17">
        <f>IF('cha raw lpjml output'!F151&lt;0,0,'cha raw lpjml output'!F151)</f>
        <v>8.6570999999999995E-2</v>
      </c>
      <c r="H166" s="17">
        <f>IF('cha raw lpjml output'!G151&lt;0,0,'cha raw lpjml output'!G151)</f>
        <v>0.113856</v>
      </c>
      <c r="I166" s="17">
        <f>IF('cha raw lpjml output'!H151&lt;0,0,'cha raw lpjml output'!H151)</f>
        <v>0.115243</v>
      </c>
      <c r="J166" s="17">
        <f>IF('cha raw lpjml output'!I151&lt;0,0,'cha raw lpjml output'!I151)</f>
        <v>0.10682999999999999</v>
      </c>
      <c r="K166" s="17">
        <f>IF('cha raw lpjml output'!J151&lt;0,0,'cha raw lpjml output'!J151)</f>
        <v>0.132662</v>
      </c>
      <c r="L166" s="17">
        <f>IF('cha raw lpjml output'!K151&lt;0,0,'cha raw lpjml output'!K151)</f>
        <v>0.11949</v>
      </c>
      <c r="M166" s="17">
        <f>IF('cha raw lpjml output'!L151&lt;0,0,'cha raw lpjml output'!L151)</f>
        <v>0.126136</v>
      </c>
      <c r="N166" s="17">
        <f>IF('cha raw lpjml output'!M151&lt;0,0,'cha raw lpjml output'!M151)</f>
        <v>0.136597</v>
      </c>
      <c r="O166" s="17">
        <f>IF('cha raw lpjml output'!N151&lt;0,0,'cha raw lpjml output'!N151)</f>
        <v>9.2410999999999993E-2</v>
      </c>
      <c r="P166" s="17">
        <f>IF('cha raw lpjml output'!O151&lt;0,0,'cha raw lpjml output'!O151)</f>
        <v>9.2410999999999993E-2</v>
      </c>
      <c r="Q166" s="17">
        <f>IF('cha raw lpjml output'!P151&lt;0,0,'cha raw lpjml output'!P151)</f>
        <v>0.11644400000000001</v>
      </c>
      <c r="R166" s="17">
        <f>IF('cha raw lpjml output'!Q151&lt;0,0,'cha raw lpjml output'!Q151)</f>
        <v>0.102477</v>
      </c>
      <c r="S166" s="17">
        <f>IF('cha raw lpjml output'!R151&lt;0,0,'cha raw lpjml output'!R151)</f>
        <v>0.101449</v>
      </c>
      <c r="T166" s="17">
        <f>IF('cha raw lpjml output'!S151&lt;0,0,'cha raw lpjml output'!S151)</f>
        <v>0.12904199999999999</v>
      </c>
      <c r="U166" s="17">
        <f>IF('cha raw lpjml output'!T151&lt;0,0,'cha raw lpjml output'!T151)</f>
        <v>9.0961799999999995E-2</v>
      </c>
      <c r="V166" s="17">
        <f>IF('cha raw lpjml output'!U151&lt;0,0,'cha raw lpjml output'!U151)</f>
        <v>5.9050800000000001E-2</v>
      </c>
      <c r="W166" s="17">
        <f>IF('cha raw lpjml output'!V151&lt;0,0,'cha raw lpjml output'!V151)</f>
        <v>6.3047900000000004E-2</v>
      </c>
      <c r="X166" s="17">
        <f>IF('cha raw lpjml output'!W151&lt;0,0,'cha raw lpjml output'!W151)</f>
        <v>3.0102799999999999E-2</v>
      </c>
      <c r="Y166" s="17">
        <f>IF('cha raw lpjml output'!X151&lt;0,0,'cha raw lpjml output'!X151)</f>
        <v>3.4992299999999997E-2</v>
      </c>
      <c r="Z166" s="17">
        <f>IF('cha raw lpjml output'!Y151&lt;0,0,'cha raw lpjml output'!Y151)</f>
        <v>0.15731200000000001</v>
      </c>
      <c r="AA166" s="17">
        <f>IF('cha raw lpjml output'!Z151&lt;0,0,'cha raw lpjml output'!Z151)</f>
        <v>3.5797599999999999E-2</v>
      </c>
      <c r="AB166" s="17">
        <f>IF('cha raw lpjml output'!AA151&lt;0,0,'cha raw lpjml output'!AA151)</f>
        <v>2.5381600000000001E-2</v>
      </c>
      <c r="AC166" s="17">
        <f>IF('cha raw lpjml output'!AB151&lt;0,0,'cha raw lpjml output'!AB151)</f>
        <v>3.6508899999999997E-2</v>
      </c>
      <c r="AD166" s="17">
        <f>IF('cha raw lpjml output'!AC151&lt;0,0,'cha raw lpjml output'!AC151)</f>
        <v>9.57316E-2</v>
      </c>
      <c r="AE166" s="17">
        <f>IF('cha raw lpjml output'!AD151&lt;0,0,'cha raw lpjml output'!AD151)</f>
        <v>9.0514999999999998E-2</v>
      </c>
      <c r="AF166" s="17">
        <f>IF('cha raw lpjml output'!AE151&lt;0,0,'cha raw lpjml output'!AE151)</f>
        <v>5.0465200000000002E-2</v>
      </c>
      <c r="AG166" s="17">
        <f>IF('cha raw lpjml output'!AF151&lt;0,0,'cha raw lpjml output'!AF151)</f>
        <v>5.6527399999999998E-2</v>
      </c>
      <c r="AH166" s="17">
        <f>IF('cha raw lpjml output'!AG151&lt;0,0,'cha raw lpjml output'!AG151)</f>
        <v>7.5872499999999996E-2</v>
      </c>
      <c r="AI166" s="17">
        <f>IF('cha raw lpjml output'!AH151&lt;0,0,'cha raw lpjml output'!AH151)</f>
        <v>0.17221400000000001</v>
      </c>
      <c r="AJ166" s="17">
        <f>IF('cha raw lpjml output'!AI151&lt;0,0,'cha raw lpjml output'!AI151)</f>
        <v>0.121323</v>
      </c>
      <c r="AK166" s="17">
        <f>IF('cha raw lpjml output'!AJ151&lt;0,0,'cha raw lpjml output'!AJ151)</f>
        <v>0.30229800000000001</v>
      </c>
      <c r="AL166" s="17">
        <f>IF('cha raw lpjml output'!AK151&lt;0,0,'cha raw lpjml output'!AK151)</f>
        <v>0.44696599999999997</v>
      </c>
      <c r="AM166" s="17">
        <f>IF('cha raw lpjml output'!AL151&lt;0,0,'cha raw lpjml output'!AL151)</f>
        <v>0.23314299999999999</v>
      </c>
      <c r="AN166" s="17">
        <f>IF('cha raw lpjml output'!AM151&lt;0,0,'cha raw lpjml output'!AM151)</f>
        <v>0.24041499999999999</v>
      </c>
      <c r="AO166" s="17">
        <f>IF('cha raw lpjml output'!AN151&lt;0,0,'cha raw lpjml output'!AN151)</f>
        <v>0.26385700000000001</v>
      </c>
      <c r="AP166" s="17">
        <f>IF('cha raw lpjml output'!AO151&lt;0,0,'cha raw lpjml output'!AO151)</f>
        <v>0.29496499999999998</v>
      </c>
      <c r="AQ166" s="17"/>
    </row>
    <row r="167" spans="2:43" x14ac:dyDescent="0.35">
      <c r="B167" s="17">
        <f>IF('cha raw lpjml output'!A152&lt;0,0,'cha raw lpjml output'!A152)</f>
        <v>0.21352399999999999</v>
      </c>
      <c r="C167" s="17">
        <f>IF('cha raw lpjml output'!B152&lt;0,0,'cha raw lpjml output'!B152)</f>
        <v>0.17640600000000001</v>
      </c>
      <c r="D167" s="17">
        <f>IF('cha raw lpjml output'!C152&lt;0,0,'cha raw lpjml output'!C152)</f>
        <v>2.0647700000000002</v>
      </c>
      <c r="E167" s="17">
        <f>IF('cha raw lpjml output'!D152&lt;0,0,'cha raw lpjml output'!D152)</f>
        <v>0.18788099999999999</v>
      </c>
      <c r="F167" s="17">
        <f>IF('cha raw lpjml output'!E152&lt;0,0,'cha raw lpjml output'!E152)</f>
        <v>0.14260999999999999</v>
      </c>
      <c r="G167" s="17">
        <f>IF('cha raw lpjml output'!F152&lt;0,0,'cha raw lpjml output'!F152)</f>
        <v>9.5530699999999996E-2</v>
      </c>
      <c r="H167" s="17">
        <f>IF('cha raw lpjml output'!G152&lt;0,0,'cha raw lpjml output'!G152)</f>
        <v>0.12295399999999999</v>
      </c>
      <c r="I167" s="17">
        <f>IF('cha raw lpjml output'!H152&lt;0,0,'cha raw lpjml output'!H152)</f>
        <v>0.115976</v>
      </c>
      <c r="J167" s="17">
        <f>IF('cha raw lpjml output'!I152&lt;0,0,'cha raw lpjml output'!I152)</f>
        <v>0.106987</v>
      </c>
      <c r="K167" s="17">
        <f>IF('cha raw lpjml output'!J152&lt;0,0,'cha raw lpjml output'!J152)</f>
        <v>0.141401</v>
      </c>
      <c r="L167" s="17">
        <f>IF('cha raw lpjml output'!K152&lt;0,0,'cha raw lpjml output'!K152)</f>
        <v>0.124199</v>
      </c>
      <c r="M167" s="17">
        <f>IF('cha raw lpjml output'!L152&lt;0,0,'cha raw lpjml output'!L152)</f>
        <v>0.148259</v>
      </c>
      <c r="N167" s="17">
        <f>IF('cha raw lpjml output'!M152&lt;0,0,'cha raw lpjml output'!M152)</f>
        <v>0.13796</v>
      </c>
      <c r="O167" s="17">
        <f>IF('cha raw lpjml output'!N152&lt;0,0,'cha raw lpjml output'!N152)</f>
        <v>9.3890100000000004E-2</v>
      </c>
      <c r="P167" s="17">
        <f>IF('cha raw lpjml output'!O152&lt;0,0,'cha raw lpjml output'!O152)</f>
        <v>9.3890100000000004E-2</v>
      </c>
      <c r="Q167" s="17">
        <f>IF('cha raw lpjml output'!P152&lt;0,0,'cha raw lpjml output'!P152)</f>
        <v>0.11794399999999999</v>
      </c>
      <c r="R167" s="17">
        <f>IF('cha raw lpjml output'!Q152&lt;0,0,'cha raw lpjml output'!Q152)</f>
        <v>0.116351</v>
      </c>
      <c r="S167" s="17">
        <f>IF('cha raw lpjml output'!R152&lt;0,0,'cha raw lpjml output'!R152)</f>
        <v>0.102995</v>
      </c>
      <c r="T167" s="17">
        <f>IF('cha raw lpjml output'!S152&lt;0,0,'cha raw lpjml output'!S152)</f>
        <v>0.152365</v>
      </c>
      <c r="U167" s="17">
        <f>IF('cha raw lpjml output'!T152&lt;0,0,'cha raw lpjml output'!T152)</f>
        <v>9.5800999999999997E-2</v>
      </c>
      <c r="V167" s="17">
        <f>IF('cha raw lpjml output'!U152&lt;0,0,'cha raw lpjml output'!U152)</f>
        <v>6.0241299999999998E-2</v>
      </c>
      <c r="W167" s="17">
        <f>IF('cha raw lpjml output'!V152&lt;0,0,'cha raw lpjml output'!V152)</f>
        <v>7.0166699999999999E-2</v>
      </c>
      <c r="X167" s="17">
        <f>IF('cha raw lpjml output'!W152&lt;0,0,'cha raw lpjml output'!W152)</f>
        <v>3.4186099999999997E-2</v>
      </c>
      <c r="Y167" s="17">
        <f>IF('cha raw lpjml output'!X152&lt;0,0,'cha raw lpjml output'!X152)</f>
        <v>4.1558900000000003E-2</v>
      </c>
      <c r="Z167" s="17">
        <f>IF('cha raw lpjml output'!Y152&lt;0,0,'cha raw lpjml output'!Y152)</f>
        <v>0.15767400000000001</v>
      </c>
      <c r="AA167" s="17">
        <f>IF('cha raw lpjml output'!Z152&lt;0,0,'cha raw lpjml output'!Z152)</f>
        <v>3.8993E-2</v>
      </c>
      <c r="AB167" s="17">
        <f>IF('cha raw lpjml output'!AA152&lt;0,0,'cha raw lpjml output'!AA152)</f>
        <v>2.5483700000000001E-2</v>
      </c>
      <c r="AC167" s="17">
        <f>IF('cha raw lpjml output'!AB152&lt;0,0,'cha raw lpjml output'!AB152)</f>
        <v>3.6662300000000002E-2</v>
      </c>
      <c r="AD167" s="17">
        <f>IF('cha raw lpjml output'!AC152&lt;0,0,'cha raw lpjml output'!AC152)</f>
        <v>9.5951800000000004E-2</v>
      </c>
      <c r="AE167" s="17">
        <f>IF('cha raw lpjml output'!AD152&lt;0,0,'cha raw lpjml output'!AD152)</f>
        <v>9.6369899999999994E-2</v>
      </c>
      <c r="AF167" s="17">
        <f>IF('cha raw lpjml output'!AE152&lt;0,0,'cha raw lpjml output'!AE152)</f>
        <v>5.1946399999999997E-2</v>
      </c>
      <c r="AG167" s="17">
        <f>IF('cha raw lpjml output'!AF152&lt;0,0,'cha raw lpjml output'!AF152)</f>
        <v>5.7594699999999999E-2</v>
      </c>
      <c r="AH167" s="17">
        <f>IF('cha raw lpjml output'!AG152&lt;0,0,'cha raw lpjml output'!AG152)</f>
        <v>7.6291499999999998E-2</v>
      </c>
      <c r="AI167" s="17">
        <f>IF('cha raw lpjml output'!AH152&lt;0,0,'cha raw lpjml output'!AH152)</f>
        <v>0.175368</v>
      </c>
      <c r="AJ167" s="17">
        <f>IF('cha raw lpjml output'!AI152&lt;0,0,'cha raw lpjml output'!AI152)</f>
        <v>0.12511700000000001</v>
      </c>
      <c r="AK167" s="17">
        <f>IF('cha raw lpjml output'!AJ152&lt;0,0,'cha raw lpjml output'!AJ152)</f>
        <v>0.31195899999999999</v>
      </c>
      <c r="AL167" s="17">
        <f>IF('cha raw lpjml output'!AK152&lt;0,0,'cha raw lpjml output'!AK152)</f>
        <v>0.45462799999999998</v>
      </c>
      <c r="AM167" s="17">
        <f>IF('cha raw lpjml output'!AL152&lt;0,0,'cha raw lpjml output'!AL152)</f>
        <v>0.237064</v>
      </c>
      <c r="AN167" s="17">
        <f>IF('cha raw lpjml output'!AM152&lt;0,0,'cha raw lpjml output'!AM152)</f>
        <v>0.24168000000000001</v>
      </c>
      <c r="AO167" s="17">
        <f>IF('cha raw lpjml output'!AN152&lt;0,0,'cha raw lpjml output'!AN152)</f>
        <v>0.27523300000000001</v>
      </c>
      <c r="AP167" s="17">
        <f>IF('cha raw lpjml output'!AO152&lt;0,0,'cha raw lpjml output'!AO152)</f>
        <v>0.31274600000000002</v>
      </c>
      <c r="AQ167" s="17"/>
    </row>
    <row r="168" spans="2:43" x14ac:dyDescent="0.35">
      <c r="B168" s="17">
        <f>IF('cha raw lpjml output'!A153&lt;0,0,'cha raw lpjml output'!A153)</f>
        <v>0.226243</v>
      </c>
      <c r="C168" s="17">
        <f>IF('cha raw lpjml output'!B153&lt;0,0,'cha raw lpjml output'!B153)</f>
        <v>0.19588900000000001</v>
      </c>
      <c r="D168" s="17">
        <f>IF('cha raw lpjml output'!C153&lt;0,0,'cha raw lpjml output'!C153)</f>
        <v>2.1459899999999998</v>
      </c>
      <c r="E168" s="17">
        <f>IF('cha raw lpjml output'!D153&lt;0,0,'cha raw lpjml output'!D153)</f>
        <v>0.19055900000000001</v>
      </c>
      <c r="F168" s="17">
        <f>IF('cha raw lpjml output'!E153&lt;0,0,'cha raw lpjml output'!E153)</f>
        <v>0.15060299999999999</v>
      </c>
      <c r="G168" s="17">
        <f>IF('cha raw lpjml output'!F153&lt;0,0,'cha raw lpjml output'!F153)</f>
        <v>9.8216100000000001E-2</v>
      </c>
      <c r="H168" s="17">
        <f>IF('cha raw lpjml output'!G153&lt;0,0,'cha raw lpjml output'!G153)</f>
        <v>0.13556599999999999</v>
      </c>
      <c r="I168" s="17">
        <f>IF('cha raw lpjml output'!H153&lt;0,0,'cha raw lpjml output'!H153)</f>
        <v>0.121532</v>
      </c>
      <c r="J168" s="17">
        <f>IF('cha raw lpjml output'!I153&lt;0,0,'cha raw lpjml output'!I153)</f>
        <v>0.111793</v>
      </c>
      <c r="K168" s="17">
        <f>IF('cha raw lpjml output'!J153&lt;0,0,'cha raw lpjml output'!J153)</f>
        <v>0.150509</v>
      </c>
      <c r="L168" s="17">
        <f>IF('cha raw lpjml output'!K153&lt;0,0,'cha raw lpjml output'!K153)</f>
        <v>0.12578700000000001</v>
      </c>
      <c r="M168" s="17">
        <f>IF('cha raw lpjml output'!L153&lt;0,0,'cha raw lpjml output'!L153)</f>
        <v>0.15243899999999999</v>
      </c>
      <c r="N168" s="17">
        <f>IF('cha raw lpjml output'!M153&lt;0,0,'cha raw lpjml output'!M153)</f>
        <v>0.13825499999999999</v>
      </c>
      <c r="O168" s="17">
        <f>IF('cha raw lpjml output'!N153&lt;0,0,'cha raw lpjml output'!N153)</f>
        <v>0.113612</v>
      </c>
      <c r="P168" s="17">
        <f>IF('cha raw lpjml output'!O153&lt;0,0,'cha raw lpjml output'!O153)</f>
        <v>0.113612</v>
      </c>
      <c r="Q168" s="17">
        <f>IF('cha raw lpjml output'!P153&lt;0,0,'cha raw lpjml output'!P153)</f>
        <v>0.127029</v>
      </c>
      <c r="R168" s="17">
        <f>IF('cha raw lpjml output'!Q153&lt;0,0,'cha raw lpjml output'!Q153)</f>
        <v>0.11967899999999999</v>
      </c>
      <c r="S168" s="17">
        <f>IF('cha raw lpjml output'!R153&lt;0,0,'cha raw lpjml output'!R153)</f>
        <v>0.103328</v>
      </c>
      <c r="T168" s="17">
        <f>IF('cha raw lpjml output'!S153&lt;0,0,'cha raw lpjml output'!S153)</f>
        <v>0.152506</v>
      </c>
      <c r="U168" s="17">
        <f>IF('cha raw lpjml output'!T153&lt;0,0,'cha raw lpjml output'!T153)</f>
        <v>0.102016</v>
      </c>
      <c r="V168" s="17">
        <f>IF('cha raw lpjml output'!U153&lt;0,0,'cha raw lpjml output'!U153)</f>
        <v>6.4841899999999994E-2</v>
      </c>
      <c r="W168" s="17">
        <f>IF('cha raw lpjml output'!V153&lt;0,0,'cha raw lpjml output'!V153)</f>
        <v>7.1370299999999998E-2</v>
      </c>
      <c r="X168" s="17">
        <f>IF('cha raw lpjml output'!W153&lt;0,0,'cha raw lpjml output'!W153)</f>
        <v>3.5296099999999997E-2</v>
      </c>
      <c r="Y168" s="17">
        <f>IF('cha raw lpjml output'!X153&lt;0,0,'cha raw lpjml output'!X153)</f>
        <v>4.5330500000000003E-2</v>
      </c>
      <c r="Z168" s="17">
        <f>IF('cha raw lpjml output'!Y153&lt;0,0,'cha raw lpjml output'!Y153)</f>
        <v>0.168576</v>
      </c>
      <c r="AA168" s="17">
        <f>IF('cha raw lpjml output'!Z153&lt;0,0,'cha raw lpjml output'!Z153)</f>
        <v>4.1554199999999999E-2</v>
      </c>
      <c r="AB168" s="17">
        <f>IF('cha raw lpjml output'!AA153&lt;0,0,'cha raw lpjml output'!AA153)</f>
        <v>2.6125700000000002E-2</v>
      </c>
      <c r="AC168" s="17">
        <f>IF('cha raw lpjml output'!AB153&lt;0,0,'cha raw lpjml output'!AB153)</f>
        <v>3.9373499999999999E-2</v>
      </c>
      <c r="AD168" s="17">
        <f>IF('cha raw lpjml output'!AC153&lt;0,0,'cha raw lpjml output'!AC153)</f>
        <v>0.100456</v>
      </c>
      <c r="AE168" s="17">
        <f>IF('cha raw lpjml output'!AD153&lt;0,0,'cha raw lpjml output'!AD153)</f>
        <v>0.10340100000000001</v>
      </c>
      <c r="AF168" s="17">
        <f>IF('cha raw lpjml output'!AE153&lt;0,0,'cha raw lpjml output'!AE153)</f>
        <v>5.8296599999999997E-2</v>
      </c>
      <c r="AG168" s="17">
        <f>IF('cha raw lpjml output'!AF153&lt;0,0,'cha raw lpjml output'!AF153)</f>
        <v>6.1653300000000001E-2</v>
      </c>
      <c r="AH168" s="17">
        <f>IF('cha raw lpjml output'!AG153&lt;0,0,'cha raw lpjml output'!AG153)</f>
        <v>8.0161200000000002E-2</v>
      </c>
      <c r="AI168" s="17">
        <f>IF('cha raw lpjml output'!AH153&lt;0,0,'cha raw lpjml output'!AH153)</f>
        <v>0.17993999999999999</v>
      </c>
      <c r="AJ168" s="17">
        <f>IF('cha raw lpjml output'!AI153&lt;0,0,'cha raw lpjml output'!AI153)</f>
        <v>0.12645500000000001</v>
      </c>
      <c r="AK168" s="17">
        <f>IF('cha raw lpjml output'!AJ153&lt;0,0,'cha raw lpjml output'!AJ153)</f>
        <v>0.31903700000000002</v>
      </c>
      <c r="AL168" s="17">
        <f>IF('cha raw lpjml output'!AK153&lt;0,0,'cha raw lpjml output'!AK153)</f>
        <v>0.45958199999999999</v>
      </c>
      <c r="AM168" s="17">
        <f>IF('cha raw lpjml output'!AL153&lt;0,0,'cha raw lpjml output'!AL153)</f>
        <v>0.23855899999999999</v>
      </c>
      <c r="AN168" s="17">
        <f>IF('cha raw lpjml output'!AM153&lt;0,0,'cha raw lpjml output'!AM153)</f>
        <v>0.24864700000000001</v>
      </c>
      <c r="AO168" s="17">
        <f>IF('cha raw lpjml output'!AN153&lt;0,0,'cha raw lpjml output'!AN153)</f>
        <v>0.287582</v>
      </c>
      <c r="AP168" s="17">
        <f>IF('cha raw lpjml output'!AO153&lt;0,0,'cha raw lpjml output'!AO153)</f>
        <v>0.31477699999999997</v>
      </c>
      <c r="AQ168" s="17"/>
    </row>
    <row r="169" spans="2:43" x14ac:dyDescent="0.35">
      <c r="B169" s="17">
        <f>IF('cha raw lpjml output'!A154&lt;0,0,'cha raw lpjml output'!A154)</f>
        <v>0.25711299999999998</v>
      </c>
      <c r="C169" s="17">
        <f>IF('cha raw lpjml output'!B154&lt;0,0,'cha raw lpjml output'!B154)</f>
        <v>0.20296800000000001</v>
      </c>
      <c r="D169" s="17">
        <f>IF('cha raw lpjml output'!C154&lt;0,0,'cha raw lpjml output'!C154)</f>
        <v>2.2831199999999998</v>
      </c>
      <c r="E169" s="17">
        <f>IF('cha raw lpjml output'!D154&lt;0,0,'cha raw lpjml output'!D154)</f>
        <v>0.19753699999999999</v>
      </c>
      <c r="F169" s="17">
        <f>IF('cha raw lpjml output'!E154&lt;0,0,'cha raw lpjml output'!E154)</f>
        <v>0.152227</v>
      </c>
      <c r="G169" s="17">
        <f>IF('cha raw lpjml output'!F154&lt;0,0,'cha raw lpjml output'!F154)</f>
        <v>0.105822</v>
      </c>
      <c r="H169" s="17">
        <f>IF('cha raw lpjml output'!G154&lt;0,0,'cha raw lpjml output'!G154)</f>
        <v>0.13603999999999999</v>
      </c>
      <c r="I169" s="17">
        <f>IF('cha raw lpjml output'!H154&lt;0,0,'cha raw lpjml output'!H154)</f>
        <v>0.122923</v>
      </c>
      <c r="J169" s="17">
        <f>IF('cha raw lpjml output'!I154&lt;0,0,'cha raw lpjml output'!I154)</f>
        <v>0.120214</v>
      </c>
      <c r="K169" s="17">
        <f>IF('cha raw lpjml output'!J154&lt;0,0,'cha raw lpjml output'!J154)</f>
        <v>0.15732099999999999</v>
      </c>
      <c r="L169" s="17">
        <f>IF('cha raw lpjml output'!K154&lt;0,0,'cha raw lpjml output'!K154)</f>
        <v>0.14183000000000001</v>
      </c>
      <c r="M169" s="17">
        <f>IF('cha raw lpjml output'!L154&lt;0,0,'cha raw lpjml output'!L154)</f>
        <v>0.16501299999999999</v>
      </c>
      <c r="N169" s="17">
        <f>IF('cha raw lpjml output'!M154&lt;0,0,'cha raw lpjml output'!M154)</f>
        <v>0.15657299999999999</v>
      </c>
      <c r="O169" s="17">
        <f>IF('cha raw lpjml output'!N154&lt;0,0,'cha raw lpjml output'!N154)</f>
        <v>0.13366500000000001</v>
      </c>
      <c r="P169" s="17">
        <f>IF('cha raw lpjml output'!O154&lt;0,0,'cha raw lpjml output'!O154)</f>
        <v>0.13366500000000001</v>
      </c>
      <c r="Q169" s="17">
        <f>IF('cha raw lpjml output'!P154&lt;0,0,'cha raw lpjml output'!P154)</f>
        <v>0.13228599999999999</v>
      </c>
      <c r="R169" s="17">
        <f>IF('cha raw lpjml output'!Q154&lt;0,0,'cha raw lpjml output'!Q154)</f>
        <v>0.12660099999999999</v>
      </c>
      <c r="S169" s="17">
        <f>IF('cha raw lpjml output'!R154&lt;0,0,'cha raw lpjml output'!R154)</f>
        <v>0.103771</v>
      </c>
      <c r="T169" s="17">
        <f>IF('cha raw lpjml output'!S154&lt;0,0,'cha raw lpjml output'!S154)</f>
        <v>0.157031</v>
      </c>
      <c r="U169" s="17">
        <f>IF('cha raw lpjml output'!T154&lt;0,0,'cha raw lpjml output'!T154)</f>
        <v>0.102976</v>
      </c>
      <c r="V169" s="17">
        <f>IF('cha raw lpjml output'!U154&lt;0,0,'cha raw lpjml output'!U154)</f>
        <v>7.2660100000000005E-2</v>
      </c>
      <c r="W169" s="17">
        <f>IF('cha raw lpjml output'!V154&lt;0,0,'cha raw lpjml output'!V154)</f>
        <v>8.1029500000000004E-2</v>
      </c>
      <c r="X169" s="17">
        <f>IF('cha raw lpjml output'!W154&lt;0,0,'cha raw lpjml output'!W154)</f>
        <v>4.01556E-2</v>
      </c>
      <c r="Y169" s="17">
        <f>IF('cha raw lpjml output'!X154&lt;0,0,'cha raw lpjml output'!X154)</f>
        <v>4.74592E-2</v>
      </c>
      <c r="Z169" s="17">
        <f>IF('cha raw lpjml output'!Y154&lt;0,0,'cha raw lpjml output'!Y154)</f>
        <v>0.16961799999999999</v>
      </c>
      <c r="AA169" s="17">
        <f>IF('cha raw lpjml output'!Z154&lt;0,0,'cha raw lpjml output'!Z154)</f>
        <v>4.5132400000000003E-2</v>
      </c>
      <c r="AB169" s="17">
        <f>IF('cha raw lpjml output'!AA154&lt;0,0,'cha raw lpjml output'!AA154)</f>
        <v>2.9102800000000002E-2</v>
      </c>
      <c r="AC169" s="17">
        <f>IF('cha raw lpjml output'!AB154&lt;0,0,'cha raw lpjml output'!AB154)</f>
        <v>4.0899600000000001E-2</v>
      </c>
      <c r="AD169" s="17">
        <f>IF('cha raw lpjml output'!AC154&lt;0,0,'cha raw lpjml output'!AC154)</f>
        <v>0.10455100000000001</v>
      </c>
      <c r="AE169" s="17">
        <f>IF('cha raw lpjml output'!AD154&lt;0,0,'cha raw lpjml output'!AD154)</f>
        <v>0.10391</v>
      </c>
      <c r="AF169" s="17">
        <f>IF('cha raw lpjml output'!AE154&lt;0,0,'cha raw lpjml output'!AE154)</f>
        <v>5.89673E-2</v>
      </c>
      <c r="AG169" s="17">
        <f>IF('cha raw lpjml output'!AF154&lt;0,0,'cha raw lpjml output'!AF154)</f>
        <v>6.3615699999999997E-2</v>
      </c>
      <c r="AH169" s="17">
        <f>IF('cha raw lpjml output'!AG154&lt;0,0,'cha raw lpjml output'!AG154)</f>
        <v>8.1826099999999999E-2</v>
      </c>
      <c r="AI169" s="17">
        <f>IF('cha raw lpjml output'!AH154&lt;0,0,'cha raw lpjml output'!AH154)</f>
        <v>0.180622</v>
      </c>
      <c r="AJ169" s="17">
        <f>IF('cha raw lpjml output'!AI154&lt;0,0,'cha raw lpjml output'!AI154)</f>
        <v>0.13007099999999999</v>
      </c>
      <c r="AK169" s="17">
        <f>IF('cha raw lpjml output'!AJ154&lt;0,0,'cha raw lpjml output'!AJ154)</f>
        <v>0.32647700000000002</v>
      </c>
      <c r="AL169" s="17">
        <f>IF('cha raw lpjml output'!AK154&lt;0,0,'cha raw lpjml output'!AK154)</f>
        <v>0.47764600000000002</v>
      </c>
      <c r="AM169" s="17">
        <f>IF('cha raw lpjml output'!AL154&lt;0,0,'cha raw lpjml output'!AL154)</f>
        <v>0.24247099999999999</v>
      </c>
      <c r="AN169" s="17">
        <f>IF('cha raw lpjml output'!AM154&lt;0,0,'cha raw lpjml output'!AM154)</f>
        <v>0.25144300000000003</v>
      </c>
      <c r="AO169" s="17">
        <f>IF('cha raw lpjml output'!AN154&lt;0,0,'cha raw lpjml output'!AN154)</f>
        <v>0.28923500000000002</v>
      </c>
      <c r="AP169" s="17">
        <f>IF('cha raw lpjml output'!AO154&lt;0,0,'cha raw lpjml output'!AO154)</f>
        <v>0.31578899999999999</v>
      </c>
      <c r="AQ169" s="17"/>
    </row>
    <row r="170" spans="2:43" x14ac:dyDescent="0.35">
      <c r="B170" s="17">
        <f>IF('cha raw lpjml output'!A155&lt;0,0,'cha raw lpjml output'!A155)</f>
        <v>0.262237</v>
      </c>
      <c r="C170" s="17">
        <f>IF('cha raw lpjml output'!B155&lt;0,0,'cha raw lpjml output'!B155)</f>
        <v>0.20597099999999999</v>
      </c>
      <c r="D170" s="17">
        <f>IF('cha raw lpjml output'!C155&lt;0,0,'cha raw lpjml output'!C155)</f>
        <v>2.6594099999999998</v>
      </c>
      <c r="E170" s="17">
        <f>IF('cha raw lpjml output'!D155&lt;0,0,'cha raw lpjml output'!D155)</f>
        <v>0.20357500000000001</v>
      </c>
      <c r="F170" s="17">
        <f>IF('cha raw lpjml output'!E155&lt;0,0,'cha raw lpjml output'!E155)</f>
        <v>0.15893399999999999</v>
      </c>
      <c r="G170" s="17">
        <f>IF('cha raw lpjml output'!F155&lt;0,0,'cha raw lpjml output'!F155)</f>
        <v>0.10628</v>
      </c>
      <c r="H170" s="17">
        <f>IF('cha raw lpjml output'!G155&lt;0,0,'cha raw lpjml output'!G155)</f>
        <v>0.143537</v>
      </c>
      <c r="I170" s="17">
        <f>IF('cha raw lpjml output'!H155&lt;0,0,'cha raw lpjml output'!H155)</f>
        <v>0.13141800000000001</v>
      </c>
      <c r="J170" s="17">
        <f>IF('cha raw lpjml output'!I155&lt;0,0,'cha raw lpjml output'!I155)</f>
        <v>0.131685</v>
      </c>
      <c r="K170" s="17">
        <f>IF('cha raw lpjml output'!J155&lt;0,0,'cha raw lpjml output'!J155)</f>
        <v>0.17127500000000001</v>
      </c>
      <c r="L170" s="17">
        <f>IF('cha raw lpjml output'!K155&lt;0,0,'cha raw lpjml output'!K155)</f>
        <v>0.150587</v>
      </c>
      <c r="M170" s="17">
        <f>IF('cha raw lpjml output'!L155&lt;0,0,'cha raw lpjml output'!L155)</f>
        <v>0.16508600000000001</v>
      </c>
      <c r="N170" s="17">
        <f>IF('cha raw lpjml output'!M155&lt;0,0,'cha raw lpjml output'!M155)</f>
        <v>0.18257499999999999</v>
      </c>
      <c r="O170" s="17">
        <f>IF('cha raw lpjml output'!N155&lt;0,0,'cha raw lpjml output'!N155)</f>
        <v>0.14039299999999999</v>
      </c>
      <c r="P170" s="17">
        <f>IF('cha raw lpjml output'!O155&lt;0,0,'cha raw lpjml output'!O155)</f>
        <v>0.14039299999999999</v>
      </c>
      <c r="Q170" s="17">
        <f>IF('cha raw lpjml output'!P155&lt;0,0,'cha raw lpjml output'!P155)</f>
        <v>0.133741</v>
      </c>
      <c r="R170" s="17">
        <f>IF('cha raw lpjml output'!Q155&lt;0,0,'cha raw lpjml output'!Q155)</f>
        <v>0.131247</v>
      </c>
      <c r="S170" s="17">
        <f>IF('cha raw lpjml output'!R155&lt;0,0,'cha raw lpjml output'!R155)</f>
        <v>0.123845</v>
      </c>
      <c r="T170" s="17">
        <f>IF('cha raw lpjml output'!S155&lt;0,0,'cha raw lpjml output'!S155)</f>
        <v>0.16490099999999999</v>
      </c>
      <c r="U170" s="17">
        <f>IF('cha raw lpjml output'!T155&lt;0,0,'cha raw lpjml output'!T155)</f>
        <v>0.10800999999999999</v>
      </c>
      <c r="V170" s="17">
        <f>IF('cha raw lpjml output'!U155&lt;0,0,'cha raw lpjml output'!U155)</f>
        <v>7.4682899999999997E-2</v>
      </c>
      <c r="W170" s="17">
        <f>IF('cha raw lpjml output'!V155&lt;0,0,'cha raw lpjml output'!V155)</f>
        <v>8.4496100000000005E-2</v>
      </c>
      <c r="X170" s="17">
        <f>IF('cha raw lpjml output'!W155&lt;0,0,'cha raw lpjml output'!W155)</f>
        <v>4.26565E-2</v>
      </c>
      <c r="Y170" s="17">
        <f>IF('cha raw lpjml output'!X155&lt;0,0,'cha raw lpjml output'!X155)</f>
        <v>4.9897299999999999E-2</v>
      </c>
      <c r="Z170" s="17">
        <f>IF('cha raw lpjml output'!Y155&lt;0,0,'cha raw lpjml output'!Y155)</f>
        <v>0.16981499999999999</v>
      </c>
      <c r="AA170" s="17">
        <f>IF('cha raw lpjml output'!Z155&lt;0,0,'cha raw lpjml output'!Z155)</f>
        <v>4.6351799999999999E-2</v>
      </c>
      <c r="AB170" s="17">
        <f>IF('cha raw lpjml output'!AA155&lt;0,0,'cha raw lpjml output'!AA155)</f>
        <v>2.9892100000000001E-2</v>
      </c>
      <c r="AC170" s="17">
        <f>IF('cha raw lpjml output'!AB155&lt;0,0,'cha raw lpjml output'!AB155)</f>
        <v>4.1886699999999999E-2</v>
      </c>
      <c r="AD170" s="17">
        <f>IF('cha raw lpjml output'!AC155&lt;0,0,'cha raw lpjml output'!AC155)</f>
        <v>0.10909000000000001</v>
      </c>
      <c r="AE170" s="17">
        <f>IF('cha raw lpjml output'!AD155&lt;0,0,'cha raw lpjml output'!AD155)</f>
        <v>0.104491</v>
      </c>
      <c r="AF170" s="17">
        <f>IF('cha raw lpjml output'!AE155&lt;0,0,'cha raw lpjml output'!AE155)</f>
        <v>6.0022699999999998E-2</v>
      </c>
      <c r="AG170" s="17">
        <f>IF('cha raw lpjml output'!AF155&lt;0,0,'cha raw lpjml output'!AF155)</f>
        <v>7.0411299999999996E-2</v>
      </c>
      <c r="AH170" s="17">
        <f>IF('cha raw lpjml output'!AG155&lt;0,0,'cha raw lpjml output'!AG155)</f>
        <v>8.4303699999999995E-2</v>
      </c>
      <c r="AI170" s="17">
        <f>IF('cha raw lpjml output'!AH155&lt;0,0,'cha raw lpjml output'!AH155)</f>
        <v>0.18998799999999999</v>
      </c>
      <c r="AJ170" s="17">
        <f>IF('cha raw lpjml output'!AI155&lt;0,0,'cha raw lpjml output'!AI155)</f>
        <v>0.132684</v>
      </c>
      <c r="AK170" s="17">
        <f>IF('cha raw lpjml output'!AJ155&lt;0,0,'cha raw lpjml output'!AJ155)</f>
        <v>0.34181899999999998</v>
      </c>
      <c r="AL170" s="17">
        <f>IF('cha raw lpjml output'!AK155&lt;0,0,'cha raw lpjml output'!AK155)</f>
        <v>0.47773500000000002</v>
      </c>
      <c r="AM170" s="17">
        <f>IF('cha raw lpjml output'!AL155&lt;0,0,'cha raw lpjml output'!AL155)</f>
        <v>0.25302200000000002</v>
      </c>
      <c r="AN170" s="17">
        <f>IF('cha raw lpjml output'!AM155&lt;0,0,'cha raw lpjml output'!AM155)</f>
        <v>0.25820799999999999</v>
      </c>
      <c r="AO170" s="17">
        <f>IF('cha raw lpjml output'!AN155&lt;0,0,'cha raw lpjml output'!AN155)</f>
        <v>0.32236599999999999</v>
      </c>
      <c r="AP170" s="17">
        <f>IF('cha raw lpjml output'!AO155&lt;0,0,'cha raw lpjml output'!AO155)</f>
        <v>0.31750800000000001</v>
      </c>
      <c r="AQ170" s="17"/>
    </row>
    <row r="171" spans="2:43" x14ac:dyDescent="0.35">
      <c r="B171" s="17">
        <f>IF('cha raw lpjml output'!A156&lt;0,0,'cha raw lpjml output'!A156)</f>
        <v>0.26278699999999999</v>
      </c>
      <c r="C171" s="17">
        <f>IF('cha raw lpjml output'!B156&lt;0,0,'cha raw lpjml output'!B156)</f>
        <v>0.21851999999999999</v>
      </c>
      <c r="D171" s="17">
        <f>IF('cha raw lpjml output'!C156&lt;0,0,'cha raw lpjml output'!C156)</f>
        <v>3.6765699999999999</v>
      </c>
      <c r="E171" s="17">
        <f>IF('cha raw lpjml output'!D156&lt;0,0,'cha raw lpjml output'!D156)</f>
        <v>0.206261</v>
      </c>
      <c r="F171" s="17">
        <f>IF('cha raw lpjml output'!E156&lt;0,0,'cha raw lpjml output'!E156)</f>
        <v>0.161022</v>
      </c>
      <c r="G171" s="17">
        <f>IF('cha raw lpjml output'!F156&lt;0,0,'cha raw lpjml output'!F156)</f>
        <v>0.111787</v>
      </c>
      <c r="H171" s="17">
        <f>IF('cha raw lpjml output'!G156&lt;0,0,'cha raw lpjml output'!G156)</f>
        <v>0.151699</v>
      </c>
      <c r="I171" s="17">
        <f>IF('cha raw lpjml output'!H156&lt;0,0,'cha raw lpjml output'!H156)</f>
        <v>0.142424</v>
      </c>
      <c r="J171" s="17">
        <f>IF('cha raw lpjml output'!I156&lt;0,0,'cha raw lpjml output'!I156)</f>
        <v>0.13276499999999999</v>
      </c>
      <c r="K171" s="17">
        <f>IF('cha raw lpjml output'!J156&lt;0,0,'cha raw lpjml output'!J156)</f>
        <v>0.17577400000000001</v>
      </c>
      <c r="L171" s="17">
        <f>IF('cha raw lpjml output'!K156&lt;0,0,'cha raw lpjml output'!K156)</f>
        <v>0.154645</v>
      </c>
      <c r="M171" s="17">
        <f>IF('cha raw lpjml output'!L156&lt;0,0,'cha raw lpjml output'!L156)</f>
        <v>0.18638199999999999</v>
      </c>
      <c r="N171" s="17">
        <f>IF('cha raw lpjml output'!M156&lt;0,0,'cha raw lpjml output'!M156)</f>
        <v>0.185586</v>
      </c>
      <c r="O171" s="17">
        <f>IF('cha raw lpjml output'!N156&lt;0,0,'cha raw lpjml output'!N156)</f>
        <v>0.15174299999999999</v>
      </c>
      <c r="P171" s="17">
        <f>IF('cha raw lpjml output'!O156&lt;0,0,'cha raw lpjml output'!O156)</f>
        <v>0.15174299999999999</v>
      </c>
      <c r="Q171" s="17">
        <f>IF('cha raw lpjml output'!P156&lt;0,0,'cha raw lpjml output'!P156)</f>
        <v>0.14338600000000001</v>
      </c>
      <c r="R171" s="17">
        <f>IF('cha raw lpjml output'!Q156&lt;0,0,'cha raw lpjml output'!Q156)</f>
        <v>0.144404</v>
      </c>
      <c r="S171" s="17">
        <f>IF('cha raw lpjml output'!R156&lt;0,0,'cha raw lpjml output'!R156)</f>
        <v>0.138764</v>
      </c>
      <c r="T171" s="17">
        <f>IF('cha raw lpjml output'!S156&lt;0,0,'cha raw lpjml output'!S156)</f>
        <v>0.18362100000000001</v>
      </c>
      <c r="U171" s="17">
        <f>IF('cha raw lpjml output'!T156&lt;0,0,'cha raw lpjml output'!T156)</f>
        <v>0.117242</v>
      </c>
      <c r="V171" s="17">
        <f>IF('cha raw lpjml output'!U156&lt;0,0,'cha raw lpjml output'!U156)</f>
        <v>7.6076000000000005E-2</v>
      </c>
      <c r="W171" s="17">
        <f>IF('cha raw lpjml output'!V156&lt;0,0,'cha raw lpjml output'!V156)</f>
        <v>8.7822300000000006E-2</v>
      </c>
      <c r="X171" s="17">
        <f>IF('cha raw lpjml output'!W156&lt;0,0,'cha raw lpjml output'!W156)</f>
        <v>4.3431400000000002E-2</v>
      </c>
      <c r="Y171" s="17">
        <f>IF('cha raw lpjml output'!X156&lt;0,0,'cha raw lpjml output'!X156)</f>
        <v>5.1033799999999997E-2</v>
      </c>
      <c r="Z171" s="17">
        <f>IF('cha raw lpjml output'!Y156&lt;0,0,'cha raw lpjml output'!Y156)</f>
        <v>0.17129</v>
      </c>
      <c r="AA171" s="17">
        <f>IF('cha raw lpjml output'!Z156&lt;0,0,'cha raw lpjml output'!Z156)</f>
        <v>4.8250899999999999E-2</v>
      </c>
      <c r="AB171" s="17">
        <f>IF('cha raw lpjml output'!AA156&lt;0,0,'cha raw lpjml output'!AA156)</f>
        <v>3.0062700000000001E-2</v>
      </c>
      <c r="AC171" s="17">
        <f>IF('cha raw lpjml output'!AB156&lt;0,0,'cha raw lpjml output'!AB156)</f>
        <v>4.1956800000000002E-2</v>
      </c>
      <c r="AD171" s="17">
        <f>IF('cha raw lpjml output'!AC156&lt;0,0,'cha raw lpjml output'!AC156)</f>
        <v>0.124468</v>
      </c>
      <c r="AE171" s="17">
        <f>IF('cha raw lpjml output'!AD156&lt;0,0,'cha raw lpjml output'!AD156)</f>
        <v>0.10659</v>
      </c>
      <c r="AF171" s="17">
        <f>IF('cha raw lpjml output'!AE156&lt;0,0,'cha raw lpjml output'!AE156)</f>
        <v>6.0363699999999999E-2</v>
      </c>
      <c r="AG171" s="17">
        <f>IF('cha raw lpjml output'!AF156&lt;0,0,'cha raw lpjml output'!AF156)</f>
        <v>7.2762499999999994E-2</v>
      </c>
      <c r="AH171" s="17">
        <f>IF('cha raw lpjml output'!AG156&lt;0,0,'cha raw lpjml output'!AG156)</f>
        <v>9.0771500000000005E-2</v>
      </c>
      <c r="AI171" s="17">
        <f>IF('cha raw lpjml output'!AH156&lt;0,0,'cha raw lpjml output'!AH156)</f>
        <v>0.20103699999999999</v>
      </c>
      <c r="AJ171" s="17">
        <f>IF('cha raw lpjml output'!AI156&lt;0,0,'cha raw lpjml output'!AI156)</f>
        <v>0.14146</v>
      </c>
      <c r="AK171" s="17">
        <f>IF('cha raw lpjml output'!AJ156&lt;0,0,'cha raw lpjml output'!AJ156)</f>
        <v>0.34465299999999999</v>
      </c>
      <c r="AL171" s="17">
        <f>IF('cha raw lpjml output'!AK156&lt;0,0,'cha raw lpjml output'!AK156)</f>
        <v>0.50464699999999996</v>
      </c>
      <c r="AM171" s="17">
        <f>IF('cha raw lpjml output'!AL156&lt;0,0,'cha raw lpjml output'!AL156)</f>
        <v>0.26146599999999998</v>
      </c>
      <c r="AN171" s="17">
        <f>IF('cha raw lpjml output'!AM156&lt;0,0,'cha raw lpjml output'!AM156)</f>
        <v>0.268183</v>
      </c>
      <c r="AO171" s="17">
        <f>IF('cha raw lpjml output'!AN156&lt;0,0,'cha raw lpjml output'!AN156)</f>
        <v>0.337252</v>
      </c>
      <c r="AP171" s="17">
        <f>IF('cha raw lpjml output'!AO156&lt;0,0,'cha raw lpjml output'!AO156)</f>
        <v>0.32429999999999998</v>
      </c>
      <c r="AQ171" s="17"/>
    </row>
    <row r="172" spans="2:43" x14ac:dyDescent="0.35">
      <c r="B172" s="17">
        <f>IF('cha raw lpjml output'!A157&lt;0,0,'cha raw lpjml output'!A157)</f>
        <v>0.27245799999999998</v>
      </c>
      <c r="C172" s="17">
        <f>IF('cha raw lpjml output'!B157&lt;0,0,'cha raw lpjml output'!B157)</f>
        <v>0.24053099999999999</v>
      </c>
      <c r="D172" s="17">
        <f>IF('cha raw lpjml output'!C157&lt;0,0,'cha raw lpjml output'!C157)</f>
        <v>4.4087800000000001</v>
      </c>
      <c r="E172" s="17">
        <f>IF('cha raw lpjml output'!D157&lt;0,0,'cha raw lpjml output'!D157)</f>
        <v>0.21290999999999999</v>
      </c>
      <c r="F172" s="17">
        <f>IF('cha raw lpjml output'!E157&lt;0,0,'cha raw lpjml output'!E157)</f>
        <v>0.161242</v>
      </c>
      <c r="G172" s="17">
        <f>IF('cha raw lpjml output'!F157&lt;0,0,'cha raw lpjml output'!F157)</f>
        <v>0.120738</v>
      </c>
      <c r="H172" s="17">
        <f>IF('cha raw lpjml output'!G157&lt;0,0,'cha raw lpjml output'!G157)</f>
        <v>0.16117699999999999</v>
      </c>
      <c r="I172" s="17">
        <f>IF('cha raw lpjml output'!H157&lt;0,0,'cha raw lpjml output'!H157)</f>
        <v>0.14664099999999999</v>
      </c>
      <c r="J172" s="17">
        <f>IF('cha raw lpjml output'!I157&lt;0,0,'cha raw lpjml output'!I157)</f>
        <v>0.14386299999999999</v>
      </c>
      <c r="K172" s="17">
        <f>IF('cha raw lpjml output'!J157&lt;0,0,'cha raw lpjml output'!J157)</f>
        <v>0.179401</v>
      </c>
      <c r="L172" s="17">
        <f>IF('cha raw lpjml output'!K157&lt;0,0,'cha raw lpjml output'!K157)</f>
        <v>0.168957</v>
      </c>
      <c r="M172" s="17">
        <f>IF('cha raw lpjml output'!L157&lt;0,0,'cha raw lpjml output'!L157)</f>
        <v>0.18825500000000001</v>
      </c>
      <c r="N172" s="17">
        <f>IF('cha raw lpjml output'!M157&lt;0,0,'cha raw lpjml output'!M157)</f>
        <v>0.20322200000000001</v>
      </c>
      <c r="O172" s="17">
        <f>IF('cha raw lpjml output'!N157&lt;0,0,'cha raw lpjml output'!N157)</f>
        <v>0.15751599999999999</v>
      </c>
      <c r="P172" s="17">
        <f>IF('cha raw lpjml output'!O157&lt;0,0,'cha raw lpjml output'!O157)</f>
        <v>0.15751599999999999</v>
      </c>
      <c r="Q172" s="17">
        <f>IF('cha raw lpjml output'!P157&lt;0,0,'cha raw lpjml output'!P157)</f>
        <v>0.16433700000000001</v>
      </c>
      <c r="R172" s="17">
        <f>IF('cha raw lpjml output'!Q157&lt;0,0,'cha raw lpjml output'!Q157)</f>
        <v>0.15622</v>
      </c>
      <c r="S172" s="17">
        <f>IF('cha raw lpjml output'!R157&lt;0,0,'cha raw lpjml output'!R157)</f>
        <v>0.15174099999999999</v>
      </c>
      <c r="T172" s="17">
        <f>IF('cha raw lpjml output'!S157&lt;0,0,'cha raw lpjml output'!S157)</f>
        <v>0.18477299999999999</v>
      </c>
      <c r="U172" s="17">
        <f>IF('cha raw lpjml output'!T157&lt;0,0,'cha raw lpjml output'!T157)</f>
        <v>0.120771</v>
      </c>
      <c r="V172" s="17">
        <f>IF('cha raw lpjml output'!U157&lt;0,0,'cha raw lpjml output'!U157)</f>
        <v>8.3139099999999994E-2</v>
      </c>
      <c r="W172" s="17">
        <f>IF('cha raw lpjml output'!V157&lt;0,0,'cha raw lpjml output'!V157)</f>
        <v>9.4790700000000006E-2</v>
      </c>
      <c r="X172" s="17">
        <f>IF('cha raw lpjml output'!W157&lt;0,0,'cha raw lpjml output'!W157)</f>
        <v>5.8163800000000002E-2</v>
      </c>
      <c r="Y172" s="17">
        <f>IF('cha raw lpjml output'!X157&lt;0,0,'cha raw lpjml output'!X157)</f>
        <v>5.27865E-2</v>
      </c>
      <c r="Z172" s="17">
        <f>IF('cha raw lpjml output'!Y157&lt;0,0,'cha raw lpjml output'!Y157)</f>
        <v>0.17414499999999999</v>
      </c>
      <c r="AA172" s="17">
        <f>IF('cha raw lpjml output'!Z157&lt;0,0,'cha raw lpjml output'!Z157)</f>
        <v>5.2161899999999997E-2</v>
      </c>
      <c r="AB172" s="17">
        <f>IF('cha raw lpjml output'!AA157&lt;0,0,'cha raw lpjml output'!AA157)</f>
        <v>3.28262E-2</v>
      </c>
      <c r="AC172" s="17">
        <f>IF('cha raw lpjml output'!AB157&lt;0,0,'cha raw lpjml output'!AB157)</f>
        <v>4.3208700000000003E-2</v>
      </c>
      <c r="AD172" s="17">
        <f>IF('cha raw lpjml output'!AC157&lt;0,0,'cha raw lpjml output'!AC157)</f>
        <v>0.13297900000000001</v>
      </c>
      <c r="AE172" s="17">
        <f>IF('cha raw lpjml output'!AD157&lt;0,0,'cha raw lpjml output'!AD157)</f>
        <v>0.110239</v>
      </c>
      <c r="AF172" s="17">
        <f>IF('cha raw lpjml output'!AE157&lt;0,0,'cha raw lpjml output'!AE157)</f>
        <v>6.0929799999999999E-2</v>
      </c>
      <c r="AG172" s="17">
        <f>IF('cha raw lpjml output'!AF157&lt;0,0,'cha raw lpjml output'!AF157)</f>
        <v>7.3246400000000003E-2</v>
      </c>
      <c r="AH172" s="17">
        <f>IF('cha raw lpjml output'!AG157&lt;0,0,'cha raw lpjml output'!AG157)</f>
        <v>9.4941800000000007E-2</v>
      </c>
      <c r="AI172" s="17">
        <f>IF('cha raw lpjml output'!AH157&lt;0,0,'cha raw lpjml output'!AH157)</f>
        <v>0.20166300000000001</v>
      </c>
      <c r="AJ172" s="17">
        <f>IF('cha raw lpjml output'!AI157&lt;0,0,'cha raw lpjml output'!AI157)</f>
        <v>0.143618</v>
      </c>
      <c r="AK172" s="17">
        <f>IF('cha raw lpjml output'!AJ157&lt;0,0,'cha raw lpjml output'!AJ157)</f>
        <v>0.35151199999999999</v>
      </c>
      <c r="AL172" s="17">
        <f>IF('cha raw lpjml output'!AK157&lt;0,0,'cha raw lpjml output'!AK157)</f>
        <v>0.54337999999999997</v>
      </c>
      <c r="AM172" s="17">
        <f>IF('cha raw lpjml output'!AL157&lt;0,0,'cha raw lpjml output'!AL157)</f>
        <v>0.26866699999999999</v>
      </c>
      <c r="AN172" s="17">
        <f>IF('cha raw lpjml output'!AM157&lt;0,0,'cha raw lpjml output'!AM157)</f>
        <v>0.28993200000000002</v>
      </c>
      <c r="AO172" s="17">
        <f>IF('cha raw lpjml output'!AN157&lt;0,0,'cha raw lpjml output'!AN157)</f>
        <v>0.35498200000000002</v>
      </c>
      <c r="AP172" s="17">
        <f>IF('cha raw lpjml output'!AO157&lt;0,0,'cha raw lpjml output'!AO157)</f>
        <v>0.35369299999999998</v>
      </c>
      <c r="AQ172" s="17"/>
    </row>
    <row r="173" spans="2:43" x14ac:dyDescent="0.35">
      <c r="B173" s="17">
        <f>IF('cha raw lpjml output'!A158&lt;0,0,'cha raw lpjml output'!A158)</f>
        <v>0.28016099999999999</v>
      </c>
      <c r="C173" s="17">
        <f>IF('cha raw lpjml output'!B158&lt;0,0,'cha raw lpjml output'!B158)</f>
        <v>0.25225399999999998</v>
      </c>
      <c r="D173" s="17">
        <f>IF('cha raw lpjml output'!C158&lt;0,0,'cha raw lpjml output'!C158)</f>
        <v>4.5911799999999996</v>
      </c>
      <c r="E173" s="17">
        <f>IF('cha raw lpjml output'!D158&lt;0,0,'cha raw lpjml output'!D158)</f>
        <v>0.22000800000000001</v>
      </c>
      <c r="F173" s="17">
        <f>IF('cha raw lpjml output'!E158&lt;0,0,'cha raw lpjml output'!E158)</f>
        <v>0.16450100000000001</v>
      </c>
      <c r="G173" s="17">
        <f>IF('cha raw lpjml output'!F158&lt;0,0,'cha raw lpjml output'!F158)</f>
        <v>0.12076099999999999</v>
      </c>
      <c r="H173" s="17">
        <f>IF('cha raw lpjml output'!G158&lt;0,0,'cha raw lpjml output'!G158)</f>
        <v>0.16270599999999999</v>
      </c>
      <c r="I173" s="17">
        <f>IF('cha raw lpjml output'!H158&lt;0,0,'cha raw lpjml output'!H158)</f>
        <v>0.14802100000000001</v>
      </c>
      <c r="J173" s="17">
        <f>IF('cha raw lpjml output'!I158&lt;0,0,'cha raw lpjml output'!I158)</f>
        <v>0.14630299999999999</v>
      </c>
      <c r="K173" s="17">
        <f>IF('cha raw lpjml output'!J158&lt;0,0,'cha raw lpjml output'!J158)</f>
        <v>0.18390599999999999</v>
      </c>
      <c r="L173" s="17">
        <f>IF('cha raw lpjml output'!K158&lt;0,0,'cha raw lpjml output'!K158)</f>
        <v>0.18586800000000001</v>
      </c>
      <c r="M173" s="17">
        <f>IF('cha raw lpjml output'!L158&lt;0,0,'cha raw lpjml output'!L158)</f>
        <v>0.19775599999999999</v>
      </c>
      <c r="N173" s="17">
        <f>IF('cha raw lpjml output'!M158&lt;0,0,'cha raw lpjml output'!M158)</f>
        <v>0.20776900000000001</v>
      </c>
      <c r="O173" s="17">
        <f>IF('cha raw lpjml output'!N158&lt;0,0,'cha raw lpjml output'!N158)</f>
        <v>0.17397599999999999</v>
      </c>
      <c r="P173" s="17">
        <f>IF('cha raw lpjml output'!O158&lt;0,0,'cha raw lpjml output'!O158)</f>
        <v>0.17397599999999999</v>
      </c>
      <c r="Q173" s="17">
        <f>IF('cha raw lpjml output'!P158&lt;0,0,'cha raw lpjml output'!P158)</f>
        <v>0.188857</v>
      </c>
      <c r="R173" s="17">
        <f>IF('cha raw lpjml output'!Q158&lt;0,0,'cha raw lpjml output'!Q158)</f>
        <v>0.17669299999999999</v>
      </c>
      <c r="S173" s="17">
        <f>IF('cha raw lpjml output'!R158&lt;0,0,'cha raw lpjml output'!R158)</f>
        <v>0.15488199999999999</v>
      </c>
      <c r="T173" s="17">
        <f>IF('cha raw lpjml output'!S158&lt;0,0,'cha raw lpjml output'!S158)</f>
        <v>0.21276100000000001</v>
      </c>
      <c r="U173" s="17">
        <f>IF('cha raw lpjml output'!T158&lt;0,0,'cha raw lpjml output'!T158)</f>
        <v>0.124844</v>
      </c>
      <c r="V173" s="17">
        <f>IF('cha raw lpjml output'!U158&lt;0,0,'cha raw lpjml output'!U158)</f>
        <v>9.1776899999999995E-2</v>
      </c>
      <c r="W173" s="17">
        <f>IF('cha raw lpjml output'!V158&lt;0,0,'cha raw lpjml output'!V158)</f>
        <v>9.8800799999999994E-2</v>
      </c>
      <c r="X173" s="17">
        <f>IF('cha raw lpjml output'!W158&lt;0,0,'cha raw lpjml output'!W158)</f>
        <v>6.7378400000000005E-2</v>
      </c>
      <c r="Y173" s="17">
        <f>IF('cha raw lpjml output'!X158&lt;0,0,'cha raw lpjml output'!X158)</f>
        <v>5.7268300000000001E-2</v>
      </c>
      <c r="Z173" s="17">
        <f>IF('cha raw lpjml output'!Y158&lt;0,0,'cha raw lpjml output'!Y158)</f>
        <v>0.176148</v>
      </c>
      <c r="AA173" s="17">
        <f>IF('cha raw lpjml output'!Z158&lt;0,0,'cha raw lpjml output'!Z158)</f>
        <v>5.3283900000000002E-2</v>
      </c>
      <c r="AB173" s="17">
        <f>IF('cha raw lpjml output'!AA158&lt;0,0,'cha raw lpjml output'!AA158)</f>
        <v>3.5334999999999998E-2</v>
      </c>
      <c r="AC173" s="17">
        <f>IF('cha raw lpjml output'!AB158&lt;0,0,'cha raw lpjml output'!AB158)</f>
        <v>4.7315799999999998E-2</v>
      </c>
      <c r="AD173" s="17">
        <f>IF('cha raw lpjml output'!AC158&lt;0,0,'cha raw lpjml output'!AC158)</f>
        <v>0.13916300000000001</v>
      </c>
      <c r="AE173" s="17">
        <f>IF('cha raw lpjml output'!AD158&lt;0,0,'cha raw lpjml output'!AD158)</f>
        <v>0.112318</v>
      </c>
      <c r="AF173" s="17">
        <f>IF('cha raw lpjml output'!AE158&lt;0,0,'cha raw lpjml output'!AE158)</f>
        <v>6.2312100000000002E-2</v>
      </c>
      <c r="AG173" s="17">
        <f>IF('cha raw lpjml output'!AF158&lt;0,0,'cha raw lpjml output'!AF158)</f>
        <v>7.5603000000000004E-2</v>
      </c>
      <c r="AH173" s="17">
        <f>IF('cha raw lpjml output'!AG158&lt;0,0,'cha raw lpjml output'!AG158)</f>
        <v>0.101006</v>
      </c>
      <c r="AI173" s="17">
        <f>IF('cha raw lpjml output'!AH158&lt;0,0,'cha raw lpjml output'!AH158)</f>
        <v>0.20691999999999999</v>
      </c>
      <c r="AJ173" s="17">
        <f>IF('cha raw lpjml output'!AI158&lt;0,0,'cha raw lpjml output'!AI158)</f>
        <v>0.14616799999999999</v>
      </c>
      <c r="AK173" s="17">
        <f>IF('cha raw lpjml output'!AJ158&lt;0,0,'cha raw lpjml output'!AJ158)</f>
        <v>0.35201300000000002</v>
      </c>
      <c r="AL173" s="17">
        <f>IF('cha raw lpjml output'!AK158&lt;0,0,'cha raw lpjml output'!AK158)</f>
        <v>0.54809399999999997</v>
      </c>
      <c r="AM173" s="17">
        <f>IF('cha raw lpjml output'!AL158&lt;0,0,'cha raw lpjml output'!AL158)</f>
        <v>0.27718700000000002</v>
      </c>
      <c r="AN173" s="17">
        <f>IF('cha raw lpjml output'!AM158&lt;0,0,'cha raw lpjml output'!AM158)</f>
        <v>0.29063899999999998</v>
      </c>
      <c r="AO173" s="17">
        <f>IF('cha raw lpjml output'!AN158&lt;0,0,'cha raw lpjml output'!AN158)</f>
        <v>0.37236399999999997</v>
      </c>
      <c r="AP173" s="17">
        <f>IF('cha raw lpjml output'!AO158&lt;0,0,'cha raw lpjml output'!AO158)</f>
        <v>0.35868899999999998</v>
      </c>
      <c r="AQ173" s="17"/>
    </row>
    <row r="174" spans="2:43" x14ac:dyDescent="0.35">
      <c r="B174" s="17">
        <f>IF('cha raw lpjml output'!A159&lt;0,0,'cha raw lpjml output'!A159)</f>
        <v>0.28032899999999999</v>
      </c>
      <c r="C174" s="17">
        <f>IF('cha raw lpjml output'!B159&lt;0,0,'cha raw lpjml output'!B159)</f>
        <v>0.26299299999999998</v>
      </c>
      <c r="D174" s="17">
        <f>IF('cha raw lpjml output'!C159&lt;0,0,'cha raw lpjml output'!C159)</f>
        <v>5.1670199999999999</v>
      </c>
      <c r="E174" s="17">
        <f>IF('cha raw lpjml output'!D159&lt;0,0,'cha raw lpjml output'!D159)</f>
        <v>0.24023700000000001</v>
      </c>
      <c r="F174" s="17">
        <f>IF('cha raw lpjml output'!E159&lt;0,0,'cha raw lpjml output'!E159)</f>
        <v>0.16664599999999999</v>
      </c>
      <c r="G174" s="17">
        <f>IF('cha raw lpjml output'!F159&lt;0,0,'cha raw lpjml output'!F159)</f>
        <v>0.12565000000000001</v>
      </c>
      <c r="H174" s="17">
        <f>IF('cha raw lpjml output'!G159&lt;0,0,'cha raw lpjml output'!G159)</f>
        <v>0.16884399999999999</v>
      </c>
      <c r="I174" s="17">
        <f>IF('cha raw lpjml output'!H159&lt;0,0,'cha raw lpjml output'!H159)</f>
        <v>0.14851300000000001</v>
      </c>
      <c r="J174" s="17">
        <f>IF('cha raw lpjml output'!I159&lt;0,0,'cha raw lpjml output'!I159)</f>
        <v>0.15093599999999999</v>
      </c>
      <c r="K174" s="17">
        <f>IF('cha raw lpjml output'!J159&lt;0,0,'cha raw lpjml output'!J159)</f>
        <v>0.20619399999999999</v>
      </c>
      <c r="L174" s="17">
        <f>IF('cha raw lpjml output'!K159&lt;0,0,'cha raw lpjml output'!K159)</f>
        <v>0.18645999999999999</v>
      </c>
      <c r="M174" s="17">
        <f>IF('cha raw lpjml output'!L159&lt;0,0,'cha raw lpjml output'!L159)</f>
        <v>0.21241699999999999</v>
      </c>
      <c r="N174" s="17">
        <f>IF('cha raw lpjml output'!M159&lt;0,0,'cha raw lpjml output'!M159)</f>
        <v>0.221917</v>
      </c>
      <c r="O174" s="17">
        <f>IF('cha raw lpjml output'!N159&lt;0,0,'cha raw lpjml output'!N159)</f>
        <v>0.178118</v>
      </c>
      <c r="P174" s="17">
        <f>IF('cha raw lpjml output'!O159&lt;0,0,'cha raw lpjml output'!O159)</f>
        <v>0.178118</v>
      </c>
      <c r="Q174" s="17">
        <f>IF('cha raw lpjml output'!P159&lt;0,0,'cha raw lpjml output'!P159)</f>
        <v>0.21219399999999999</v>
      </c>
      <c r="R174" s="17">
        <f>IF('cha raw lpjml output'!Q159&lt;0,0,'cha raw lpjml output'!Q159)</f>
        <v>0.19875100000000001</v>
      </c>
      <c r="S174" s="17">
        <f>IF('cha raw lpjml output'!R159&lt;0,0,'cha raw lpjml output'!R159)</f>
        <v>0.17219699999999999</v>
      </c>
      <c r="T174" s="17">
        <f>IF('cha raw lpjml output'!S159&lt;0,0,'cha raw lpjml output'!S159)</f>
        <v>0.227883</v>
      </c>
      <c r="U174" s="17">
        <f>IF('cha raw lpjml output'!T159&lt;0,0,'cha raw lpjml output'!T159)</f>
        <v>0.12895000000000001</v>
      </c>
      <c r="V174" s="17">
        <f>IF('cha raw lpjml output'!U159&lt;0,0,'cha raw lpjml output'!U159)</f>
        <v>9.3715099999999996E-2</v>
      </c>
      <c r="W174" s="17">
        <f>IF('cha raw lpjml output'!V159&lt;0,0,'cha raw lpjml output'!V159)</f>
        <v>0.12528800000000001</v>
      </c>
      <c r="X174" s="17">
        <f>IF('cha raw lpjml output'!W159&lt;0,0,'cha raw lpjml output'!W159)</f>
        <v>6.9811499999999999E-2</v>
      </c>
      <c r="Y174" s="17">
        <f>IF('cha raw lpjml output'!X159&lt;0,0,'cha raw lpjml output'!X159)</f>
        <v>6.1923899999999997E-2</v>
      </c>
      <c r="Z174" s="17">
        <f>IF('cha raw lpjml output'!Y159&lt;0,0,'cha raw lpjml output'!Y159)</f>
        <v>0.192694</v>
      </c>
      <c r="AA174" s="17">
        <f>IF('cha raw lpjml output'!Z159&lt;0,0,'cha raw lpjml output'!Z159)</f>
        <v>5.83686E-2</v>
      </c>
      <c r="AB174" s="17">
        <f>IF('cha raw lpjml output'!AA159&lt;0,0,'cha raw lpjml output'!AA159)</f>
        <v>4.8061300000000001E-2</v>
      </c>
      <c r="AC174" s="17">
        <f>IF('cha raw lpjml output'!AB159&lt;0,0,'cha raw lpjml output'!AB159)</f>
        <v>4.9648100000000001E-2</v>
      </c>
      <c r="AD174" s="17">
        <f>IF('cha raw lpjml output'!AC159&lt;0,0,'cha raw lpjml output'!AC159)</f>
        <v>0.157586</v>
      </c>
      <c r="AE174" s="17">
        <f>IF('cha raw lpjml output'!AD159&lt;0,0,'cha raw lpjml output'!AD159)</f>
        <v>0.113001</v>
      </c>
      <c r="AF174" s="17">
        <f>IF('cha raw lpjml output'!AE159&lt;0,0,'cha raw lpjml output'!AE159)</f>
        <v>6.4141599999999993E-2</v>
      </c>
      <c r="AG174" s="17">
        <f>IF('cha raw lpjml output'!AF159&lt;0,0,'cha raw lpjml output'!AF159)</f>
        <v>7.6564599999999997E-2</v>
      </c>
      <c r="AH174" s="17">
        <f>IF('cha raw lpjml output'!AG159&lt;0,0,'cha raw lpjml output'!AG159)</f>
        <v>0.105285</v>
      </c>
      <c r="AI174" s="17">
        <f>IF('cha raw lpjml output'!AH159&lt;0,0,'cha raw lpjml output'!AH159)</f>
        <v>0.22359299999999999</v>
      </c>
      <c r="AJ174" s="17">
        <f>IF('cha raw lpjml output'!AI159&lt;0,0,'cha raw lpjml output'!AI159)</f>
        <v>0.14691000000000001</v>
      </c>
      <c r="AK174" s="17">
        <f>IF('cha raw lpjml output'!AJ159&lt;0,0,'cha raw lpjml output'!AJ159)</f>
        <v>0.35760900000000001</v>
      </c>
      <c r="AL174" s="17">
        <f>IF('cha raw lpjml output'!AK159&lt;0,0,'cha raw lpjml output'!AK159)</f>
        <v>0.55449400000000004</v>
      </c>
      <c r="AM174" s="17">
        <f>IF('cha raw lpjml output'!AL159&lt;0,0,'cha raw lpjml output'!AL159)</f>
        <v>0.27733400000000002</v>
      </c>
      <c r="AN174" s="17">
        <f>IF('cha raw lpjml output'!AM159&lt;0,0,'cha raw lpjml output'!AM159)</f>
        <v>0.310338</v>
      </c>
      <c r="AO174" s="17">
        <f>IF('cha raw lpjml output'!AN159&lt;0,0,'cha raw lpjml output'!AN159)</f>
        <v>0.38707799999999998</v>
      </c>
      <c r="AP174" s="17">
        <f>IF('cha raw lpjml output'!AO159&lt;0,0,'cha raw lpjml output'!AO159)</f>
        <v>0.36786999999999997</v>
      </c>
      <c r="AQ174" s="17"/>
    </row>
    <row r="175" spans="2:43" x14ac:dyDescent="0.35">
      <c r="B175" s="17">
        <f>IF('cha raw lpjml output'!A160&lt;0,0,'cha raw lpjml output'!A160)</f>
        <v>0.31955600000000001</v>
      </c>
      <c r="C175" s="17">
        <f>IF('cha raw lpjml output'!B160&lt;0,0,'cha raw lpjml output'!B160)</f>
        <v>0.26395099999999999</v>
      </c>
      <c r="D175" s="17">
        <f>IF('cha raw lpjml output'!C160&lt;0,0,'cha raw lpjml output'!C160)</f>
        <v>5.3489500000000003</v>
      </c>
      <c r="E175" s="17">
        <f>IF('cha raw lpjml output'!D160&lt;0,0,'cha raw lpjml output'!D160)</f>
        <v>0.24146999999999999</v>
      </c>
      <c r="F175" s="17">
        <f>IF('cha raw lpjml output'!E160&lt;0,0,'cha raw lpjml output'!E160)</f>
        <v>0.17171600000000001</v>
      </c>
      <c r="G175" s="17">
        <f>IF('cha raw lpjml output'!F160&lt;0,0,'cha raw lpjml output'!F160)</f>
        <v>0.12871299999999999</v>
      </c>
      <c r="H175" s="17">
        <f>IF('cha raw lpjml output'!G160&lt;0,0,'cha raw lpjml output'!G160)</f>
        <v>0.17150099999999999</v>
      </c>
      <c r="I175" s="17">
        <f>IF('cha raw lpjml output'!H160&lt;0,0,'cha raw lpjml output'!H160)</f>
        <v>0.15947700000000001</v>
      </c>
      <c r="J175" s="17">
        <f>IF('cha raw lpjml output'!I160&lt;0,0,'cha raw lpjml output'!I160)</f>
        <v>0.17039699999999999</v>
      </c>
      <c r="K175" s="17">
        <f>IF('cha raw lpjml output'!J160&lt;0,0,'cha raw lpjml output'!J160)</f>
        <v>0.21444299999999999</v>
      </c>
      <c r="L175" s="17">
        <f>IF('cha raw lpjml output'!K160&lt;0,0,'cha raw lpjml output'!K160)</f>
        <v>0.235926</v>
      </c>
      <c r="M175" s="17">
        <f>IF('cha raw lpjml output'!L160&lt;0,0,'cha raw lpjml output'!L160)</f>
        <v>0.24887200000000001</v>
      </c>
      <c r="N175" s="17">
        <f>IF('cha raw lpjml output'!M160&lt;0,0,'cha raw lpjml output'!M160)</f>
        <v>0.244365</v>
      </c>
      <c r="O175" s="17">
        <f>IF('cha raw lpjml output'!N160&lt;0,0,'cha raw lpjml output'!N160)</f>
        <v>0.21330299999999999</v>
      </c>
      <c r="P175" s="17">
        <f>IF('cha raw lpjml output'!O160&lt;0,0,'cha raw lpjml output'!O160)</f>
        <v>0.21330299999999999</v>
      </c>
      <c r="Q175" s="17">
        <f>IF('cha raw lpjml output'!P160&lt;0,0,'cha raw lpjml output'!P160)</f>
        <v>0.22553500000000001</v>
      </c>
      <c r="R175" s="17">
        <f>IF('cha raw lpjml output'!Q160&lt;0,0,'cha raw lpjml output'!Q160)</f>
        <v>0.199463</v>
      </c>
      <c r="S175" s="17">
        <f>IF('cha raw lpjml output'!R160&lt;0,0,'cha raw lpjml output'!R160)</f>
        <v>0.18387500000000001</v>
      </c>
      <c r="T175" s="17">
        <f>IF('cha raw lpjml output'!S160&lt;0,0,'cha raw lpjml output'!S160)</f>
        <v>0.23089599999999999</v>
      </c>
      <c r="U175" s="17">
        <f>IF('cha raw lpjml output'!T160&lt;0,0,'cha raw lpjml output'!T160)</f>
        <v>0.14085700000000001</v>
      </c>
      <c r="V175" s="17">
        <f>IF('cha raw lpjml output'!U160&lt;0,0,'cha raw lpjml output'!U160)</f>
        <v>9.8796499999999995E-2</v>
      </c>
      <c r="W175" s="17">
        <f>IF('cha raw lpjml output'!V160&lt;0,0,'cha raw lpjml output'!V160)</f>
        <v>0.135462</v>
      </c>
      <c r="X175" s="17">
        <f>IF('cha raw lpjml output'!W160&lt;0,0,'cha raw lpjml output'!W160)</f>
        <v>7.7871599999999999E-2</v>
      </c>
      <c r="Y175" s="17">
        <f>IF('cha raw lpjml output'!X160&lt;0,0,'cha raw lpjml output'!X160)</f>
        <v>7.1241799999999994E-2</v>
      </c>
      <c r="Z175" s="17">
        <f>IF('cha raw lpjml output'!Y160&lt;0,0,'cha raw lpjml output'!Y160)</f>
        <v>0.20273099999999999</v>
      </c>
      <c r="AA175" s="17">
        <f>IF('cha raw lpjml output'!Z160&lt;0,0,'cha raw lpjml output'!Z160)</f>
        <v>5.89738E-2</v>
      </c>
      <c r="AB175" s="17">
        <f>IF('cha raw lpjml output'!AA160&lt;0,0,'cha raw lpjml output'!AA160)</f>
        <v>5.0086800000000001E-2</v>
      </c>
      <c r="AC175" s="17">
        <f>IF('cha raw lpjml output'!AB160&lt;0,0,'cha raw lpjml output'!AB160)</f>
        <v>5.0941399999999998E-2</v>
      </c>
      <c r="AD175" s="17">
        <f>IF('cha raw lpjml output'!AC160&lt;0,0,'cha raw lpjml output'!AC160)</f>
        <v>0.166268</v>
      </c>
      <c r="AE175" s="17">
        <f>IF('cha raw lpjml output'!AD160&lt;0,0,'cha raw lpjml output'!AD160)</f>
        <v>0.118131</v>
      </c>
      <c r="AF175" s="17">
        <f>IF('cha raw lpjml output'!AE160&lt;0,0,'cha raw lpjml output'!AE160)</f>
        <v>6.9682400000000005E-2</v>
      </c>
      <c r="AG175" s="17">
        <f>IF('cha raw lpjml output'!AF160&lt;0,0,'cha raw lpjml output'!AF160)</f>
        <v>7.7563699999999999E-2</v>
      </c>
      <c r="AH175" s="17">
        <f>IF('cha raw lpjml output'!AG160&lt;0,0,'cha raw lpjml output'!AG160)</f>
        <v>0.10598299999999999</v>
      </c>
      <c r="AI175" s="17">
        <f>IF('cha raw lpjml output'!AH160&lt;0,0,'cha raw lpjml output'!AH160)</f>
        <v>0.23174900000000001</v>
      </c>
      <c r="AJ175" s="17">
        <f>IF('cha raw lpjml output'!AI160&lt;0,0,'cha raw lpjml output'!AI160)</f>
        <v>0.158772</v>
      </c>
      <c r="AK175" s="17">
        <f>IF('cha raw lpjml output'!AJ160&lt;0,0,'cha raw lpjml output'!AJ160)</f>
        <v>0.385938</v>
      </c>
      <c r="AL175" s="17">
        <f>IF('cha raw lpjml output'!AK160&lt;0,0,'cha raw lpjml output'!AK160)</f>
        <v>0.59143199999999996</v>
      </c>
      <c r="AM175" s="17">
        <f>IF('cha raw lpjml output'!AL160&lt;0,0,'cha raw lpjml output'!AL160)</f>
        <v>0.280385</v>
      </c>
      <c r="AN175" s="17">
        <f>IF('cha raw lpjml output'!AM160&lt;0,0,'cha raw lpjml output'!AM160)</f>
        <v>0.34978599999999999</v>
      </c>
      <c r="AO175" s="17">
        <f>IF('cha raw lpjml output'!AN160&lt;0,0,'cha raw lpjml output'!AN160)</f>
        <v>0.38769300000000001</v>
      </c>
      <c r="AP175" s="17">
        <f>IF('cha raw lpjml output'!AO160&lt;0,0,'cha raw lpjml output'!AO160)</f>
        <v>0.39586199999999999</v>
      </c>
      <c r="AQ175" s="17"/>
    </row>
    <row r="176" spans="2:43" x14ac:dyDescent="0.35">
      <c r="B176" s="17">
        <f>IF('cha raw lpjml output'!A161&lt;0,0,'cha raw lpjml output'!A161)</f>
        <v>0.437255</v>
      </c>
      <c r="C176" s="17">
        <f>IF('cha raw lpjml output'!B161&lt;0,0,'cha raw lpjml output'!B161)</f>
        <v>0.307728</v>
      </c>
      <c r="D176" s="17">
        <f>IF('cha raw lpjml output'!C161&lt;0,0,'cha raw lpjml output'!C161)</f>
        <v>5.3637199999999998</v>
      </c>
      <c r="E176" s="17">
        <f>IF('cha raw lpjml output'!D161&lt;0,0,'cha raw lpjml output'!D161)</f>
        <v>0.25946200000000003</v>
      </c>
      <c r="F176" s="17">
        <f>IF('cha raw lpjml output'!E161&lt;0,0,'cha raw lpjml output'!E161)</f>
        <v>0.176535</v>
      </c>
      <c r="G176" s="17">
        <f>IF('cha raw lpjml output'!F161&lt;0,0,'cha raw lpjml output'!F161)</f>
        <v>0.13570199999999999</v>
      </c>
      <c r="H176" s="17">
        <f>IF('cha raw lpjml output'!G161&lt;0,0,'cha raw lpjml output'!G161)</f>
        <v>0.186052</v>
      </c>
      <c r="I176" s="17">
        <f>IF('cha raw lpjml output'!H161&lt;0,0,'cha raw lpjml output'!H161)</f>
        <v>0.188974</v>
      </c>
      <c r="J176" s="17">
        <f>IF('cha raw lpjml output'!I161&lt;0,0,'cha raw lpjml output'!I161)</f>
        <v>0.17314299999999999</v>
      </c>
      <c r="K176" s="17">
        <f>IF('cha raw lpjml output'!J161&lt;0,0,'cha raw lpjml output'!J161)</f>
        <v>0.25134600000000001</v>
      </c>
      <c r="L176" s="17">
        <f>IF('cha raw lpjml output'!K161&lt;0,0,'cha raw lpjml output'!K161)</f>
        <v>0.23652899999999999</v>
      </c>
      <c r="M176" s="17">
        <f>IF('cha raw lpjml output'!L161&lt;0,0,'cha raw lpjml output'!L161)</f>
        <v>0.26244099999999998</v>
      </c>
      <c r="N176" s="17">
        <f>IF('cha raw lpjml output'!M161&lt;0,0,'cha raw lpjml output'!M161)</f>
        <v>0.25845299999999999</v>
      </c>
      <c r="O176" s="17">
        <f>IF('cha raw lpjml output'!N161&lt;0,0,'cha raw lpjml output'!N161)</f>
        <v>0.21765499999999999</v>
      </c>
      <c r="P176" s="17">
        <f>IF('cha raw lpjml output'!O161&lt;0,0,'cha raw lpjml output'!O161)</f>
        <v>0.21765499999999999</v>
      </c>
      <c r="Q176" s="17">
        <f>IF('cha raw lpjml output'!P161&lt;0,0,'cha raw lpjml output'!P161)</f>
        <v>0.225935</v>
      </c>
      <c r="R176" s="17">
        <f>IF('cha raw lpjml output'!Q161&lt;0,0,'cha raw lpjml output'!Q161)</f>
        <v>0.22373299999999999</v>
      </c>
      <c r="S176" s="17">
        <f>IF('cha raw lpjml output'!R161&lt;0,0,'cha raw lpjml output'!R161)</f>
        <v>0.189361</v>
      </c>
      <c r="T176" s="17">
        <f>IF('cha raw lpjml output'!S161&lt;0,0,'cha raw lpjml output'!S161)</f>
        <v>0.238285</v>
      </c>
      <c r="U176" s="17">
        <f>IF('cha raw lpjml output'!T161&lt;0,0,'cha raw lpjml output'!T161)</f>
        <v>0.15717999999999999</v>
      </c>
      <c r="V176" s="17">
        <f>IF('cha raw lpjml output'!U161&lt;0,0,'cha raw lpjml output'!U161)</f>
        <v>0.10618900000000001</v>
      </c>
      <c r="W176" s="17">
        <f>IF('cha raw lpjml output'!V161&lt;0,0,'cha raw lpjml output'!V161)</f>
        <v>0.137854</v>
      </c>
      <c r="X176" s="17">
        <f>IF('cha raw lpjml output'!W161&lt;0,0,'cha raw lpjml output'!W161)</f>
        <v>8.5865700000000003E-2</v>
      </c>
      <c r="Y176" s="17">
        <f>IF('cha raw lpjml output'!X161&lt;0,0,'cha raw lpjml output'!X161)</f>
        <v>7.8212799999999999E-2</v>
      </c>
      <c r="Z176" s="17">
        <f>IF('cha raw lpjml output'!Y161&lt;0,0,'cha raw lpjml output'!Y161)</f>
        <v>0.20771400000000001</v>
      </c>
      <c r="AA176" s="17">
        <f>IF('cha raw lpjml output'!Z161&lt;0,0,'cha raw lpjml output'!Z161)</f>
        <v>5.9808500000000001E-2</v>
      </c>
      <c r="AB176" s="17">
        <f>IF('cha raw lpjml output'!AA161&lt;0,0,'cha raw lpjml output'!AA161)</f>
        <v>5.3242900000000003E-2</v>
      </c>
      <c r="AC176" s="17">
        <f>IF('cha raw lpjml output'!AB161&lt;0,0,'cha raw lpjml output'!AB161)</f>
        <v>7.02261E-2</v>
      </c>
      <c r="AD176" s="17">
        <f>IF('cha raw lpjml output'!AC161&lt;0,0,'cha raw lpjml output'!AC161)</f>
        <v>0.194795</v>
      </c>
      <c r="AE176" s="17">
        <f>IF('cha raw lpjml output'!AD161&lt;0,0,'cha raw lpjml output'!AD161)</f>
        <v>0.120583</v>
      </c>
      <c r="AF176" s="17">
        <f>IF('cha raw lpjml output'!AE161&lt;0,0,'cha raw lpjml output'!AE161)</f>
        <v>7.58186E-2</v>
      </c>
      <c r="AG176" s="17">
        <f>IF('cha raw lpjml output'!AF161&lt;0,0,'cha raw lpjml output'!AF161)</f>
        <v>8.1630499999999995E-2</v>
      </c>
      <c r="AH176" s="17">
        <f>IF('cha raw lpjml output'!AG161&lt;0,0,'cha raw lpjml output'!AG161)</f>
        <v>0.115352</v>
      </c>
      <c r="AI176" s="17">
        <f>IF('cha raw lpjml output'!AH161&lt;0,0,'cha raw lpjml output'!AH161)</f>
        <v>0.26765699999999998</v>
      </c>
      <c r="AJ176" s="17">
        <f>IF('cha raw lpjml output'!AI161&lt;0,0,'cha raw lpjml output'!AI161)</f>
        <v>0.19429199999999999</v>
      </c>
      <c r="AK176" s="17">
        <f>IF('cha raw lpjml output'!AJ161&lt;0,0,'cha raw lpjml output'!AJ161)</f>
        <v>0.388768</v>
      </c>
      <c r="AL176" s="17">
        <f>IF('cha raw lpjml output'!AK161&lt;0,0,'cha raw lpjml output'!AK161)</f>
        <v>0.59960199999999997</v>
      </c>
      <c r="AM176" s="17">
        <f>IF('cha raw lpjml output'!AL161&lt;0,0,'cha raw lpjml output'!AL161)</f>
        <v>0.28121600000000002</v>
      </c>
      <c r="AN176" s="17">
        <f>IF('cha raw lpjml output'!AM161&lt;0,0,'cha raw lpjml output'!AM161)</f>
        <v>0.40094800000000003</v>
      </c>
      <c r="AO176" s="17">
        <f>IF('cha raw lpjml output'!AN161&lt;0,0,'cha raw lpjml output'!AN161)</f>
        <v>0.42465700000000001</v>
      </c>
      <c r="AP176" s="17">
        <f>IF('cha raw lpjml output'!AO161&lt;0,0,'cha raw lpjml output'!AO161)</f>
        <v>0.40138000000000001</v>
      </c>
      <c r="AQ176" s="17"/>
    </row>
    <row r="177" spans="2:43" x14ac:dyDescent="0.35">
      <c r="B177" s="17">
        <f>IF('cha raw lpjml output'!A162&lt;0,0,'cha raw lpjml output'!A162)</f>
        <v>0.45985700000000002</v>
      </c>
      <c r="C177" s="17">
        <f>IF('cha raw lpjml output'!B162&lt;0,0,'cha raw lpjml output'!B162)</f>
        <v>0.33471800000000002</v>
      </c>
      <c r="D177" s="17">
        <f>IF('cha raw lpjml output'!C162&lt;0,0,'cha raw lpjml output'!C162)</f>
        <v>5.7172099999999997</v>
      </c>
      <c r="E177" s="17">
        <f>IF('cha raw lpjml output'!D162&lt;0,0,'cha raw lpjml output'!D162)</f>
        <v>0.25955</v>
      </c>
      <c r="F177" s="17">
        <f>IF('cha raw lpjml output'!E162&lt;0,0,'cha raw lpjml output'!E162)</f>
        <v>0.17840600000000001</v>
      </c>
      <c r="G177" s="17">
        <f>IF('cha raw lpjml output'!F162&lt;0,0,'cha raw lpjml output'!F162)</f>
        <v>0.14125499999999999</v>
      </c>
      <c r="H177" s="17">
        <f>IF('cha raw lpjml output'!G162&lt;0,0,'cha raw lpjml output'!G162)</f>
        <v>0.19439899999999999</v>
      </c>
      <c r="I177" s="17">
        <f>IF('cha raw lpjml output'!H162&lt;0,0,'cha raw lpjml output'!H162)</f>
        <v>0.19109300000000001</v>
      </c>
      <c r="J177" s="17">
        <f>IF('cha raw lpjml output'!I162&lt;0,0,'cha raw lpjml output'!I162)</f>
        <v>0.195935</v>
      </c>
      <c r="K177" s="17">
        <f>IF('cha raw lpjml output'!J162&lt;0,0,'cha raw lpjml output'!J162)</f>
        <v>0.27799499999999999</v>
      </c>
      <c r="L177" s="17">
        <f>IF('cha raw lpjml output'!K162&lt;0,0,'cha raw lpjml output'!K162)</f>
        <v>0.238067</v>
      </c>
      <c r="M177" s="17">
        <f>IF('cha raw lpjml output'!L162&lt;0,0,'cha raw lpjml output'!L162)</f>
        <v>0.26997599999999999</v>
      </c>
      <c r="N177" s="17">
        <f>IF('cha raw lpjml output'!M162&lt;0,0,'cha raw lpjml output'!M162)</f>
        <v>0.311635</v>
      </c>
      <c r="O177" s="17">
        <f>IF('cha raw lpjml output'!N162&lt;0,0,'cha raw lpjml output'!N162)</f>
        <v>0.219387</v>
      </c>
      <c r="P177" s="17">
        <f>IF('cha raw lpjml output'!O162&lt;0,0,'cha raw lpjml output'!O162)</f>
        <v>0.219387</v>
      </c>
      <c r="Q177" s="17">
        <f>IF('cha raw lpjml output'!P162&lt;0,0,'cha raw lpjml output'!P162)</f>
        <v>0.23469100000000001</v>
      </c>
      <c r="R177" s="17">
        <f>IF('cha raw lpjml output'!Q162&lt;0,0,'cha raw lpjml output'!Q162)</f>
        <v>0.22525700000000001</v>
      </c>
      <c r="S177" s="17">
        <f>IF('cha raw lpjml output'!R162&lt;0,0,'cha raw lpjml output'!R162)</f>
        <v>0.193525</v>
      </c>
      <c r="T177" s="17">
        <f>IF('cha raw lpjml output'!S162&lt;0,0,'cha raw lpjml output'!S162)</f>
        <v>0.24418400000000001</v>
      </c>
      <c r="U177" s="17">
        <f>IF('cha raw lpjml output'!T162&lt;0,0,'cha raw lpjml output'!T162)</f>
        <v>0.16261700000000001</v>
      </c>
      <c r="V177" s="17">
        <f>IF('cha raw lpjml output'!U162&lt;0,0,'cha raw lpjml output'!U162)</f>
        <v>0.106971</v>
      </c>
      <c r="W177" s="17">
        <f>IF('cha raw lpjml output'!V162&lt;0,0,'cha raw lpjml output'!V162)</f>
        <v>0.140151</v>
      </c>
      <c r="X177" s="17">
        <f>IF('cha raw lpjml output'!W162&lt;0,0,'cha raw lpjml output'!W162)</f>
        <v>9.6649600000000002E-2</v>
      </c>
      <c r="Y177" s="17">
        <f>IF('cha raw lpjml output'!X162&lt;0,0,'cha raw lpjml output'!X162)</f>
        <v>8.5800399999999999E-2</v>
      </c>
      <c r="Z177" s="17">
        <f>IF('cha raw lpjml output'!Y162&lt;0,0,'cha raw lpjml output'!Y162)</f>
        <v>0.217866</v>
      </c>
      <c r="AA177" s="17">
        <f>IF('cha raw lpjml output'!Z162&lt;0,0,'cha raw lpjml output'!Z162)</f>
        <v>6.8734699999999996E-2</v>
      </c>
      <c r="AB177" s="17">
        <f>IF('cha raw lpjml output'!AA162&lt;0,0,'cha raw lpjml output'!AA162)</f>
        <v>6.01504E-2</v>
      </c>
      <c r="AC177" s="17">
        <f>IF('cha raw lpjml output'!AB162&lt;0,0,'cha raw lpjml output'!AB162)</f>
        <v>7.0237900000000006E-2</v>
      </c>
      <c r="AD177" s="17">
        <f>IF('cha raw lpjml output'!AC162&lt;0,0,'cha raw lpjml output'!AC162)</f>
        <v>0.19758100000000001</v>
      </c>
      <c r="AE177" s="17">
        <f>IF('cha raw lpjml output'!AD162&lt;0,0,'cha raw lpjml output'!AD162)</f>
        <v>0.13613</v>
      </c>
      <c r="AF177" s="17">
        <f>IF('cha raw lpjml output'!AE162&lt;0,0,'cha raw lpjml output'!AE162)</f>
        <v>7.6274700000000001E-2</v>
      </c>
      <c r="AG177" s="17">
        <f>IF('cha raw lpjml output'!AF162&lt;0,0,'cha raw lpjml output'!AF162)</f>
        <v>8.6632399999999998E-2</v>
      </c>
      <c r="AH177" s="17">
        <f>IF('cha raw lpjml output'!AG162&lt;0,0,'cha raw lpjml output'!AG162)</f>
        <v>0.11974600000000001</v>
      </c>
      <c r="AI177" s="17">
        <f>IF('cha raw lpjml output'!AH162&lt;0,0,'cha raw lpjml output'!AH162)</f>
        <v>0.27448899999999998</v>
      </c>
      <c r="AJ177" s="17">
        <f>IF('cha raw lpjml output'!AI162&lt;0,0,'cha raw lpjml output'!AI162)</f>
        <v>0.207537</v>
      </c>
      <c r="AK177" s="17">
        <f>IF('cha raw lpjml output'!AJ162&lt;0,0,'cha raw lpjml output'!AJ162)</f>
        <v>0.39414100000000002</v>
      </c>
      <c r="AL177" s="17">
        <f>IF('cha raw lpjml output'!AK162&lt;0,0,'cha raw lpjml output'!AK162)</f>
        <v>0.61366699999999996</v>
      </c>
      <c r="AM177" s="17">
        <f>IF('cha raw lpjml output'!AL162&lt;0,0,'cha raw lpjml output'!AL162)</f>
        <v>0.29633100000000001</v>
      </c>
      <c r="AN177" s="17">
        <f>IF('cha raw lpjml output'!AM162&lt;0,0,'cha raw lpjml output'!AM162)</f>
        <v>0.40823199999999998</v>
      </c>
      <c r="AO177" s="17">
        <f>IF('cha raw lpjml output'!AN162&lt;0,0,'cha raw lpjml output'!AN162)</f>
        <v>0.43933</v>
      </c>
      <c r="AP177" s="17">
        <f>IF('cha raw lpjml output'!AO162&lt;0,0,'cha raw lpjml output'!AO162)</f>
        <v>0.44097500000000001</v>
      </c>
      <c r="AQ177" s="17"/>
    </row>
    <row r="178" spans="2:43" x14ac:dyDescent="0.35">
      <c r="B178" s="17">
        <f>IF('cha raw lpjml output'!A163&lt;0,0,'cha raw lpjml output'!A163)</f>
        <v>0.49508000000000002</v>
      </c>
      <c r="C178" s="17">
        <f>IF('cha raw lpjml output'!B163&lt;0,0,'cha raw lpjml output'!B163)</f>
        <v>0.33574599999999999</v>
      </c>
      <c r="D178" s="17">
        <f>IF('cha raw lpjml output'!C163&lt;0,0,'cha raw lpjml output'!C163)</f>
        <v>6.2630699999999999</v>
      </c>
      <c r="E178" s="17">
        <f>IF('cha raw lpjml output'!D163&lt;0,0,'cha raw lpjml output'!D163)</f>
        <v>0.27828999999999998</v>
      </c>
      <c r="F178" s="17">
        <f>IF('cha raw lpjml output'!E163&lt;0,0,'cha raw lpjml output'!E163)</f>
        <v>0.19150900000000001</v>
      </c>
      <c r="G178" s="17">
        <f>IF('cha raw lpjml output'!F163&lt;0,0,'cha raw lpjml output'!F163)</f>
        <v>0.14313400000000001</v>
      </c>
      <c r="H178" s="17">
        <f>IF('cha raw lpjml output'!G163&lt;0,0,'cha raw lpjml output'!G163)</f>
        <v>0.19775899999999999</v>
      </c>
      <c r="I178" s="17">
        <f>IF('cha raw lpjml output'!H163&lt;0,0,'cha raw lpjml output'!H163)</f>
        <v>0.19315099999999999</v>
      </c>
      <c r="J178" s="17">
        <f>IF('cha raw lpjml output'!I163&lt;0,0,'cha raw lpjml output'!I163)</f>
        <v>0.21013399999999999</v>
      </c>
      <c r="K178" s="17">
        <f>IF('cha raw lpjml output'!J163&lt;0,0,'cha raw lpjml output'!J163)</f>
        <v>0.28737800000000002</v>
      </c>
      <c r="L178" s="17">
        <f>IF('cha raw lpjml output'!K163&lt;0,0,'cha raw lpjml output'!K163)</f>
        <v>0.26803500000000002</v>
      </c>
      <c r="M178" s="17">
        <f>IF('cha raw lpjml output'!L163&lt;0,0,'cha raw lpjml output'!L163)</f>
        <v>0.29092299999999999</v>
      </c>
      <c r="N178" s="17">
        <f>IF('cha raw lpjml output'!M163&lt;0,0,'cha raw lpjml output'!M163)</f>
        <v>0.31316500000000003</v>
      </c>
      <c r="O178" s="17">
        <f>IF('cha raw lpjml output'!N163&lt;0,0,'cha raw lpjml output'!N163)</f>
        <v>0.22289100000000001</v>
      </c>
      <c r="P178" s="17">
        <f>IF('cha raw lpjml output'!O163&lt;0,0,'cha raw lpjml output'!O163)</f>
        <v>0.22289100000000001</v>
      </c>
      <c r="Q178" s="17">
        <f>IF('cha raw lpjml output'!P163&lt;0,0,'cha raw lpjml output'!P163)</f>
        <v>0.25226700000000002</v>
      </c>
      <c r="R178" s="17">
        <f>IF('cha raw lpjml output'!Q163&lt;0,0,'cha raw lpjml output'!Q163)</f>
        <v>0.225578</v>
      </c>
      <c r="S178" s="17">
        <f>IF('cha raw lpjml output'!R163&lt;0,0,'cha raw lpjml output'!R163)</f>
        <v>0.19908899999999999</v>
      </c>
      <c r="T178" s="17">
        <f>IF('cha raw lpjml output'!S163&lt;0,0,'cha raw lpjml output'!S163)</f>
        <v>0.27227600000000002</v>
      </c>
      <c r="U178" s="17">
        <f>IF('cha raw lpjml output'!T163&lt;0,0,'cha raw lpjml output'!T163)</f>
        <v>0.16524800000000001</v>
      </c>
      <c r="V178" s="17">
        <f>IF('cha raw lpjml output'!U163&lt;0,0,'cha raw lpjml output'!U163)</f>
        <v>0.107976</v>
      </c>
      <c r="W178" s="17">
        <f>IF('cha raw lpjml output'!V163&lt;0,0,'cha raw lpjml output'!V163)</f>
        <v>0.145148</v>
      </c>
      <c r="X178" s="17">
        <f>IF('cha raw lpjml output'!W163&lt;0,0,'cha raw lpjml output'!W163)</f>
        <v>9.7451800000000005E-2</v>
      </c>
      <c r="Y178" s="17">
        <f>IF('cha raw lpjml output'!X163&lt;0,0,'cha raw lpjml output'!X163)</f>
        <v>8.9296799999999996E-2</v>
      </c>
      <c r="Z178" s="17">
        <f>IF('cha raw lpjml output'!Y163&lt;0,0,'cha raw lpjml output'!Y163)</f>
        <v>0.21926399999999999</v>
      </c>
      <c r="AA178" s="17">
        <f>IF('cha raw lpjml output'!Z163&lt;0,0,'cha raw lpjml output'!Z163)</f>
        <v>7.74952E-2</v>
      </c>
      <c r="AB178" s="17">
        <f>IF('cha raw lpjml output'!AA163&lt;0,0,'cha raw lpjml output'!AA163)</f>
        <v>6.1259500000000001E-2</v>
      </c>
      <c r="AC178" s="17">
        <f>IF('cha raw lpjml output'!AB163&lt;0,0,'cha raw lpjml output'!AB163)</f>
        <v>7.3195800000000005E-2</v>
      </c>
      <c r="AD178" s="17">
        <f>IF('cha raw lpjml output'!AC163&lt;0,0,'cha raw lpjml output'!AC163)</f>
        <v>0.19983000000000001</v>
      </c>
      <c r="AE178" s="17">
        <f>IF('cha raw lpjml output'!AD163&lt;0,0,'cha raw lpjml output'!AD163)</f>
        <v>0.13905200000000001</v>
      </c>
      <c r="AF178" s="17">
        <f>IF('cha raw lpjml output'!AE163&lt;0,0,'cha raw lpjml output'!AE163)</f>
        <v>7.9018699999999997E-2</v>
      </c>
      <c r="AG178" s="17">
        <f>IF('cha raw lpjml output'!AF163&lt;0,0,'cha raw lpjml output'!AF163)</f>
        <v>8.7640399999999993E-2</v>
      </c>
      <c r="AH178" s="17">
        <f>IF('cha raw lpjml output'!AG163&lt;0,0,'cha raw lpjml output'!AG163)</f>
        <v>0.12171899999999999</v>
      </c>
      <c r="AI178" s="17">
        <f>IF('cha raw lpjml output'!AH163&lt;0,0,'cha raw lpjml output'!AH163)</f>
        <v>0.28234100000000001</v>
      </c>
      <c r="AJ178" s="17">
        <f>IF('cha raw lpjml output'!AI163&lt;0,0,'cha raw lpjml output'!AI163)</f>
        <v>0.26810600000000001</v>
      </c>
      <c r="AK178" s="17">
        <f>IF('cha raw lpjml output'!AJ163&lt;0,0,'cha raw lpjml output'!AJ163)</f>
        <v>0.40228000000000003</v>
      </c>
      <c r="AL178" s="17">
        <f>IF('cha raw lpjml output'!AK163&lt;0,0,'cha raw lpjml output'!AK163)</f>
        <v>0.70206000000000002</v>
      </c>
      <c r="AM178" s="17">
        <f>IF('cha raw lpjml output'!AL163&lt;0,0,'cha raw lpjml output'!AL163)</f>
        <v>0.30988500000000002</v>
      </c>
      <c r="AN178" s="17">
        <f>IF('cha raw lpjml output'!AM163&lt;0,0,'cha raw lpjml output'!AM163)</f>
        <v>0.44181100000000001</v>
      </c>
      <c r="AO178" s="17">
        <f>IF('cha raw lpjml output'!AN163&lt;0,0,'cha raw lpjml output'!AN163)</f>
        <v>0.499886</v>
      </c>
      <c r="AP178" s="17">
        <f>IF('cha raw lpjml output'!AO163&lt;0,0,'cha raw lpjml output'!AO163)</f>
        <v>0.45308599999999999</v>
      </c>
      <c r="AQ178" s="17"/>
    </row>
    <row r="179" spans="2:43" x14ac:dyDescent="0.35">
      <c r="B179" s="17">
        <f>IF('cha raw lpjml output'!A164&lt;0,0,'cha raw lpjml output'!A164)</f>
        <v>0.50518300000000005</v>
      </c>
      <c r="C179" s="17">
        <f>IF('cha raw lpjml output'!B164&lt;0,0,'cha raw lpjml output'!B164)</f>
        <v>0.33679599999999998</v>
      </c>
      <c r="D179" s="17">
        <f>IF('cha raw lpjml output'!C164&lt;0,0,'cha raw lpjml output'!C164)</f>
        <v>6.9152100000000001</v>
      </c>
      <c r="E179" s="17">
        <f>IF('cha raw lpjml output'!D164&lt;0,0,'cha raw lpjml output'!D164)</f>
        <v>0.30149999999999999</v>
      </c>
      <c r="F179" s="17">
        <f>IF('cha raw lpjml output'!E164&lt;0,0,'cha raw lpjml output'!E164)</f>
        <v>0.19669900000000001</v>
      </c>
      <c r="G179" s="17">
        <f>IF('cha raw lpjml output'!F164&lt;0,0,'cha raw lpjml output'!F164)</f>
        <v>0.14594499999999999</v>
      </c>
      <c r="H179" s="17">
        <f>IF('cha raw lpjml output'!G164&lt;0,0,'cha raw lpjml output'!G164)</f>
        <v>0.21345700000000001</v>
      </c>
      <c r="I179" s="17">
        <f>IF('cha raw lpjml output'!H164&lt;0,0,'cha raw lpjml output'!H164)</f>
        <v>0.19489000000000001</v>
      </c>
      <c r="J179" s="17">
        <f>IF('cha raw lpjml output'!I164&lt;0,0,'cha raw lpjml output'!I164)</f>
        <v>0.21806700000000001</v>
      </c>
      <c r="K179" s="17">
        <f>IF('cha raw lpjml output'!J164&lt;0,0,'cha raw lpjml output'!J164)</f>
        <v>0.31085000000000002</v>
      </c>
      <c r="L179" s="17">
        <f>IF('cha raw lpjml output'!K164&lt;0,0,'cha raw lpjml output'!K164)</f>
        <v>0.27977000000000002</v>
      </c>
      <c r="M179" s="17">
        <f>IF('cha raw lpjml output'!L164&lt;0,0,'cha raw lpjml output'!L164)</f>
        <v>0.31116899999999997</v>
      </c>
      <c r="N179" s="17">
        <f>IF('cha raw lpjml output'!M164&lt;0,0,'cha raw lpjml output'!M164)</f>
        <v>0.313361</v>
      </c>
      <c r="O179" s="17">
        <f>IF('cha raw lpjml output'!N164&lt;0,0,'cha raw lpjml output'!N164)</f>
        <v>0.224686</v>
      </c>
      <c r="P179" s="17">
        <f>IF('cha raw lpjml output'!O164&lt;0,0,'cha raw lpjml output'!O164)</f>
        <v>0.224686</v>
      </c>
      <c r="Q179" s="17">
        <f>IF('cha raw lpjml output'!P164&lt;0,0,'cha raw lpjml output'!P164)</f>
        <v>0.252971</v>
      </c>
      <c r="R179" s="17">
        <f>IF('cha raw lpjml output'!Q164&lt;0,0,'cha raw lpjml output'!Q164)</f>
        <v>0.23278199999999999</v>
      </c>
      <c r="S179" s="17">
        <f>IF('cha raw lpjml output'!R164&lt;0,0,'cha raw lpjml output'!R164)</f>
        <v>0.20533999999999999</v>
      </c>
      <c r="T179" s="17">
        <f>IF('cha raw lpjml output'!S164&lt;0,0,'cha raw lpjml output'!S164)</f>
        <v>0.276557</v>
      </c>
      <c r="U179" s="17">
        <f>IF('cha raw lpjml output'!T164&lt;0,0,'cha raw lpjml output'!T164)</f>
        <v>0.17025499999999999</v>
      </c>
      <c r="V179" s="17">
        <f>IF('cha raw lpjml output'!U164&lt;0,0,'cha raw lpjml output'!U164)</f>
        <v>0.11665300000000001</v>
      </c>
      <c r="W179" s="17">
        <f>IF('cha raw lpjml output'!V164&lt;0,0,'cha raw lpjml output'!V164)</f>
        <v>0.148064</v>
      </c>
      <c r="X179" s="17">
        <f>IF('cha raw lpjml output'!W164&lt;0,0,'cha raw lpjml output'!W164)</f>
        <v>9.8684099999999997E-2</v>
      </c>
      <c r="Y179" s="17">
        <f>IF('cha raw lpjml output'!X164&lt;0,0,'cha raw lpjml output'!X164)</f>
        <v>0.103837</v>
      </c>
      <c r="Z179" s="17">
        <f>IF('cha raw lpjml output'!Y164&lt;0,0,'cha raw lpjml output'!Y164)</f>
        <v>0.25836300000000001</v>
      </c>
      <c r="AA179" s="17">
        <f>IF('cha raw lpjml output'!Z164&lt;0,0,'cha raw lpjml output'!Z164)</f>
        <v>8.3411899999999997E-2</v>
      </c>
      <c r="AB179" s="17">
        <f>IF('cha raw lpjml output'!AA164&lt;0,0,'cha raw lpjml output'!AA164)</f>
        <v>6.5346399999999999E-2</v>
      </c>
      <c r="AC179" s="17">
        <f>IF('cha raw lpjml output'!AB164&lt;0,0,'cha raw lpjml output'!AB164)</f>
        <v>7.85111E-2</v>
      </c>
      <c r="AD179" s="17">
        <f>IF('cha raw lpjml output'!AC164&lt;0,0,'cha raw lpjml output'!AC164)</f>
        <v>0.204291</v>
      </c>
      <c r="AE179" s="17">
        <f>IF('cha raw lpjml output'!AD164&lt;0,0,'cha raw lpjml output'!AD164)</f>
        <v>0.14566899999999999</v>
      </c>
      <c r="AF179" s="17">
        <f>IF('cha raw lpjml output'!AE164&lt;0,0,'cha raw lpjml output'!AE164)</f>
        <v>7.9047400000000004E-2</v>
      </c>
      <c r="AG179" s="17">
        <f>IF('cha raw lpjml output'!AF164&lt;0,0,'cha raw lpjml output'!AF164)</f>
        <v>8.8739399999999996E-2</v>
      </c>
      <c r="AH179" s="17">
        <f>IF('cha raw lpjml output'!AG164&lt;0,0,'cha raw lpjml output'!AG164)</f>
        <v>0.12670000000000001</v>
      </c>
      <c r="AI179" s="17">
        <f>IF('cha raw lpjml output'!AH164&lt;0,0,'cha raw lpjml output'!AH164)</f>
        <v>0.28647499999999998</v>
      </c>
      <c r="AJ179" s="17">
        <f>IF('cha raw lpjml output'!AI164&lt;0,0,'cha raw lpjml output'!AI164)</f>
        <v>0.27149499999999999</v>
      </c>
      <c r="AK179" s="17">
        <f>IF('cha raw lpjml output'!AJ164&lt;0,0,'cha raw lpjml output'!AJ164)</f>
        <v>0.457513</v>
      </c>
      <c r="AL179" s="17">
        <f>IF('cha raw lpjml output'!AK164&lt;0,0,'cha raw lpjml output'!AK164)</f>
        <v>0.78208699999999998</v>
      </c>
      <c r="AM179" s="17">
        <f>IF('cha raw lpjml output'!AL164&lt;0,0,'cha raw lpjml output'!AL164)</f>
        <v>0.32830999999999999</v>
      </c>
      <c r="AN179" s="17">
        <f>IF('cha raw lpjml output'!AM164&lt;0,0,'cha raw lpjml output'!AM164)</f>
        <v>0.44944699999999999</v>
      </c>
      <c r="AO179" s="17">
        <f>IF('cha raw lpjml output'!AN164&lt;0,0,'cha raw lpjml output'!AN164)</f>
        <v>0.50063899999999995</v>
      </c>
      <c r="AP179" s="17">
        <f>IF('cha raw lpjml output'!AO164&lt;0,0,'cha raw lpjml output'!AO164)</f>
        <v>0.53460300000000005</v>
      </c>
      <c r="AQ179" s="17"/>
    </row>
    <row r="180" spans="2:43" x14ac:dyDescent="0.35">
      <c r="B180" s="17">
        <f>IF('cha raw lpjml output'!A165&lt;0,0,'cha raw lpjml output'!A165)</f>
        <v>0.50726800000000005</v>
      </c>
      <c r="C180" s="17">
        <f>IF('cha raw lpjml output'!B165&lt;0,0,'cha raw lpjml output'!B165)</f>
        <v>0.38109199999999999</v>
      </c>
      <c r="D180" s="17">
        <f>IF('cha raw lpjml output'!C165&lt;0,0,'cha raw lpjml output'!C165)</f>
        <v>6.9946400000000004</v>
      </c>
      <c r="E180" s="17">
        <f>IF('cha raw lpjml output'!D165&lt;0,0,'cha raw lpjml output'!D165)</f>
        <v>0.36431599999999997</v>
      </c>
      <c r="F180" s="17">
        <f>IF('cha raw lpjml output'!E165&lt;0,0,'cha raw lpjml output'!E165)</f>
        <v>0.244977</v>
      </c>
      <c r="G180" s="17">
        <f>IF('cha raw lpjml output'!F165&lt;0,0,'cha raw lpjml output'!F165)</f>
        <v>0.15939400000000001</v>
      </c>
      <c r="H180" s="17">
        <f>IF('cha raw lpjml output'!G165&lt;0,0,'cha raw lpjml output'!G165)</f>
        <v>0.21767700000000001</v>
      </c>
      <c r="I180" s="17">
        <f>IF('cha raw lpjml output'!H165&lt;0,0,'cha raw lpjml output'!H165)</f>
        <v>0.226463</v>
      </c>
      <c r="J180" s="17">
        <f>IF('cha raw lpjml output'!I165&lt;0,0,'cha raw lpjml output'!I165)</f>
        <v>0.23223099999999999</v>
      </c>
      <c r="K180" s="17">
        <f>IF('cha raw lpjml output'!J165&lt;0,0,'cha raw lpjml output'!J165)</f>
        <v>0.31235600000000002</v>
      </c>
      <c r="L180" s="17">
        <f>IF('cha raw lpjml output'!K165&lt;0,0,'cha raw lpjml output'!K165)</f>
        <v>0.30327900000000002</v>
      </c>
      <c r="M180" s="17">
        <f>IF('cha raw lpjml output'!L165&lt;0,0,'cha raw lpjml output'!L165)</f>
        <v>0.317075</v>
      </c>
      <c r="N180" s="17">
        <f>IF('cha raw lpjml output'!M165&lt;0,0,'cha raw lpjml output'!M165)</f>
        <v>0.31570599999999999</v>
      </c>
      <c r="O180" s="17">
        <f>IF('cha raw lpjml output'!N165&lt;0,0,'cha raw lpjml output'!N165)</f>
        <v>0.23057900000000001</v>
      </c>
      <c r="P180" s="17">
        <f>IF('cha raw lpjml output'!O165&lt;0,0,'cha raw lpjml output'!O165)</f>
        <v>0.23057900000000001</v>
      </c>
      <c r="Q180" s="17">
        <f>IF('cha raw lpjml output'!P165&lt;0,0,'cha raw lpjml output'!P165)</f>
        <v>0.26101600000000003</v>
      </c>
      <c r="R180" s="17">
        <f>IF('cha raw lpjml output'!Q165&lt;0,0,'cha raw lpjml output'!Q165)</f>
        <v>0.25351299999999999</v>
      </c>
      <c r="S180" s="17">
        <f>IF('cha raw lpjml output'!R165&lt;0,0,'cha raw lpjml output'!R165)</f>
        <v>0.21238199999999999</v>
      </c>
      <c r="T180" s="17">
        <f>IF('cha raw lpjml output'!S165&lt;0,0,'cha raw lpjml output'!S165)</f>
        <v>0.283136</v>
      </c>
      <c r="U180" s="17">
        <f>IF('cha raw lpjml output'!T165&lt;0,0,'cha raw lpjml output'!T165)</f>
        <v>0.17341799999999999</v>
      </c>
      <c r="V180" s="17">
        <f>IF('cha raw lpjml output'!U165&lt;0,0,'cha raw lpjml output'!U165)</f>
        <v>0.121901</v>
      </c>
      <c r="W180" s="17">
        <f>IF('cha raw lpjml output'!V165&lt;0,0,'cha raw lpjml output'!V165)</f>
        <v>0.15189900000000001</v>
      </c>
      <c r="X180" s="17">
        <f>IF('cha raw lpjml output'!W165&lt;0,0,'cha raw lpjml output'!W165)</f>
        <v>0.104592</v>
      </c>
      <c r="Y180" s="17">
        <f>IF('cha raw lpjml output'!X165&lt;0,0,'cha raw lpjml output'!X165)</f>
        <v>0.105923</v>
      </c>
      <c r="Z180" s="17">
        <f>IF('cha raw lpjml output'!Y165&lt;0,0,'cha raw lpjml output'!Y165)</f>
        <v>0.26331399999999999</v>
      </c>
      <c r="AA180" s="17">
        <f>IF('cha raw lpjml output'!Z165&lt;0,0,'cha raw lpjml output'!Z165)</f>
        <v>8.8083700000000001E-2</v>
      </c>
      <c r="AB180" s="17">
        <f>IF('cha raw lpjml output'!AA165&lt;0,0,'cha raw lpjml output'!AA165)</f>
        <v>6.6458199999999995E-2</v>
      </c>
      <c r="AC180" s="17">
        <f>IF('cha raw lpjml output'!AB165&lt;0,0,'cha raw lpjml output'!AB165)</f>
        <v>7.9487500000000003E-2</v>
      </c>
      <c r="AD180" s="17">
        <f>IF('cha raw lpjml output'!AC165&lt;0,0,'cha raw lpjml output'!AC165)</f>
        <v>0.219635</v>
      </c>
      <c r="AE180" s="17">
        <f>IF('cha raw lpjml output'!AD165&lt;0,0,'cha raw lpjml output'!AD165)</f>
        <v>0.154583</v>
      </c>
      <c r="AF180" s="17">
        <f>IF('cha raw lpjml output'!AE165&lt;0,0,'cha raw lpjml output'!AE165)</f>
        <v>8.9030499999999999E-2</v>
      </c>
      <c r="AG180" s="17">
        <f>IF('cha raw lpjml output'!AF165&lt;0,0,'cha raw lpjml output'!AF165)</f>
        <v>9.1561699999999996E-2</v>
      </c>
      <c r="AH180" s="17">
        <f>IF('cha raw lpjml output'!AG165&lt;0,0,'cha raw lpjml output'!AG165)</f>
        <v>0.12732599999999999</v>
      </c>
      <c r="AI180" s="17">
        <f>IF('cha raw lpjml output'!AH165&lt;0,0,'cha raw lpjml output'!AH165)</f>
        <v>0.29186800000000002</v>
      </c>
      <c r="AJ180" s="17">
        <f>IF('cha raw lpjml output'!AI165&lt;0,0,'cha raw lpjml output'!AI165)</f>
        <v>0.27609699999999998</v>
      </c>
      <c r="AK180" s="17">
        <f>IF('cha raw lpjml output'!AJ165&lt;0,0,'cha raw lpjml output'!AJ165)</f>
        <v>0.58106400000000002</v>
      </c>
      <c r="AL180" s="17">
        <f>IF('cha raw lpjml output'!AK165&lt;0,0,'cha raw lpjml output'!AK165)</f>
        <v>0.78552</v>
      </c>
      <c r="AM180" s="17">
        <f>IF('cha raw lpjml output'!AL165&lt;0,0,'cha raw lpjml output'!AL165)</f>
        <v>0.33876699999999998</v>
      </c>
      <c r="AN180" s="17">
        <f>IF('cha raw lpjml output'!AM165&lt;0,0,'cha raw lpjml output'!AM165)</f>
        <v>0.463032</v>
      </c>
      <c r="AO180" s="17">
        <f>IF('cha raw lpjml output'!AN165&lt;0,0,'cha raw lpjml output'!AN165)</f>
        <v>0.512741</v>
      </c>
      <c r="AP180" s="17">
        <f>IF('cha raw lpjml output'!AO165&lt;0,0,'cha raw lpjml output'!AO165)</f>
        <v>0.55031799999999997</v>
      </c>
      <c r="AQ180" s="17"/>
    </row>
    <row r="181" spans="2:43" x14ac:dyDescent="0.35">
      <c r="B181" s="17">
        <f>IF('cha raw lpjml output'!A166&lt;0,0,'cha raw lpjml output'!A166)</f>
        <v>0.513378</v>
      </c>
      <c r="C181" s="17">
        <f>IF('cha raw lpjml output'!B166&lt;0,0,'cha raw lpjml output'!B166)</f>
        <v>0.399424</v>
      </c>
      <c r="D181" s="17">
        <f>IF('cha raw lpjml output'!C166&lt;0,0,'cha raw lpjml output'!C166)</f>
        <v>7.2991900000000003</v>
      </c>
      <c r="E181" s="17">
        <f>IF('cha raw lpjml output'!D166&lt;0,0,'cha raw lpjml output'!D166)</f>
        <v>0.37493900000000002</v>
      </c>
      <c r="F181" s="17">
        <f>IF('cha raw lpjml output'!E166&lt;0,0,'cha raw lpjml output'!E166)</f>
        <v>0.246723</v>
      </c>
      <c r="G181" s="17">
        <f>IF('cha raw lpjml output'!F166&lt;0,0,'cha raw lpjml output'!F166)</f>
        <v>0.160383</v>
      </c>
      <c r="H181" s="17">
        <f>IF('cha raw lpjml output'!G166&lt;0,0,'cha raw lpjml output'!G166)</f>
        <v>0.23477500000000001</v>
      </c>
      <c r="I181" s="17">
        <f>IF('cha raw lpjml output'!H166&lt;0,0,'cha raw lpjml output'!H166)</f>
        <v>0.239346</v>
      </c>
      <c r="J181" s="17">
        <f>IF('cha raw lpjml output'!I166&lt;0,0,'cha raw lpjml output'!I166)</f>
        <v>0.24160899999999999</v>
      </c>
      <c r="K181" s="17">
        <f>IF('cha raw lpjml output'!J166&lt;0,0,'cha raw lpjml output'!J166)</f>
        <v>0.31255300000000003</v>
      </c>
      <c r="L181" s="17">
        <f>IF('cha raw lpjml output'!K166&lt;0,0,'cha raw lpjml output'!K166)</f>
        <v>0.304369</v>
      </c>
      <c r="M181" s="17">
        <f>IF('cha raw lpjml output'!L166&lt;0,0,'cha raw lpjml output'!L166)</f>
        <v>0.328517</v>
      </c>
      <c r="N181" s="17">
        <f>IF('cha raw lpjml output'!M166&lt;0,0,'cha raw lpjml output'!M166)</f>
        <v>0.31925700000000001</v>
      </c>
      <c r="O181" s="17">
        <f>IF('cha raw lpjml output'!N166&lt;0,0,'cha raw lpjml output'!N166)</f>
        <v>0.23092199999999999</v>
      </c>
      <c r="P181" s="17">
        <f>IF('cha raw lpjml output'!O166&lt;0,0,'cha raw lpjml output'!O166)</f>
        <v>0.23092199999999999</v>
      </c>
      <c r="Q181" s="17">
        <f>IF('cha raw lpjml output'!P166&lt;0,0,'cha raw lpjml output'!P166)</f>
        <v>0.26752199999999998</v>
      </c>
      <c r="R181" s="17">
        <f>IF('cha raw lpjml output'!Q166&lt;0,0,'cha raw lpjml output'!Q166)</f>
        <v>0.274696</v>
      </c>
      <c r="S181" s="17">
        <f>IF('cha raw lpjml output'!R166&lt;0,0,'cha raw lpjml output'!R166)</f>
        <v>0.24070900000000001</v>
      </c>
      <c r="T181" s="17">
        <f>IF('cha raw lpjml output'!S166&lt;0,0,'cha raw lpjml output'!S166)</f>
        <v>0.29899799999999999</v>
      </c>
      <c r="U181" s="17">
        <f>IF('cha raw lpjml output'!T166&lt;0,0,'cha raw lpjml output'!T166)</f>
        <v>0.18568000000000001</v>
      </c>
      <c r="V181" s="17">
        <f>IF('cha raw lpjml output'!U166&lt;0,0,'cha raw lpjml output'!U166)</f>
        <v>0.14041799999999999</v>
      </c>
      <c r="W181" s="17">
        <f>IF('cha raw lpjml output'!V166&lt;0,0,'cha raw lpjml output'!V166)</f>
        <v>0.163189</v>
      </c>
      <c r="X181" s="17">
        <f>IF('cha raw lpjml output'!W166&lt;0,0,'cha raw lpjml output'!W166)</f>
        <v>0.110205</v>
      </c>
      <c r="Y181" s="17">
        <f>IF('cha raw lpjml output'!X166&lt;0,0,'cha raw lpjml output'!X166)</f>
        <v>0.111197</v>
      </c>
      <c r="Z181" s="17">
        <f>IF('cha raw lpjml output'!Y166&lt;0,0,'cha raw lpjml output'!Y166)</f>
        <v>0.28861399999999998</v>
      </c>
      <c r="AA181" s="17">
        <f>IF('cha raw lpjml output'!Z166&lt;0,0,'cha raw lpjml output'!Z166)</f>
        <v>9.1921600000000006E-2</v>
      </c>
      <c r="AB181" s="17">
        <f>IF('cha raw lpjml output'!AA166&lt;0,0,'cha raw lpjml output'!AA166)</f>
        <v>7.0581099999999994E-2</v>
      </c>
      <c r="AC181" s="17">
        <f>IF('cha raw lpjml output'!AB166&lt;0,0,'cha raw lpjml output'!AB166)</f>
        <v>8.4754399999999994E-2</v>
      </c>
      <c r="AD181" s="17">
        <f>IF('cha raw lpjml output'!AC166&lt;0,0,'cha raw lpjml output'!AC166)</f>
        <v>0.230216</v>
      </c>
      <c r="AE181" s="17">
        <f>IF('cha raw lpjml output'!AD166&lt;0,0,'cha raw lpjml output'!AD166)</f>
        <v>0.156995</v>
      </c>
      <c r="AF181" s="17">
        <f>IF('cha raw lpjml output'!AE166&lt;0,0,'cha raw lpjml output'!AE166)</f>
        <v>8.9789400000000005E-2</v>
      </c>
      <c r="AG181" s="17">
        <f>IF('cha raw lpjml output'!AF166&lt;0,0,'cha raw lpjml output'!AF166)</f>
        <v>9.2418200000000006E-2</v>
      </c>
      <c r="AH181" s="17">
        <f>IF('cha raw lpjml output'!AG166&lt;0,0,'cha raw lpjml output'!AG166)</f>
        <v>0.134074</v>
      </c>
      <c r="AI181" s="17">
        <f>IF('cha raw lpjml output'!AH166&lt;0,0,'cha raw lpjml output'!AH166)</f>
        <v>0.29535899999999998</v>
      </c>
      <c r="AJ181" s="17">
        <f>IF('cha raw lpjml output'!AI166&lt;0,0,'cha raw lpjml output'!AI166)</f>
        <v>0.27670899999999998</v>
      </c>
      <c r="AK181" s="17">
        <f>IF('cha raw lpjml output'!AJ166&lt;0,0,'cha raw lpjml output'!AJ166)</f>
        <v>0.60573699999999997</v>
      </c>
      <c r="AL181" s="17">
        <f>IF('cha raw lpjml output'!AK166&lt;0,0,'cha raw lpjml output'!AK166)</f>
        <v>0.80908199999999997</v>
      </c>
      <c r="AM181" s="17">
        <f>IF('cha raw lpjml output'!AL166&lt;0,0,'cha raw lpjml output'!AL166)</f>
        <v>0.34462900000000002</v>
      </c>
      <c r="AN181" s="17">
        <f>IF('cha raw lpjml output'!AM166&lt;0,0,'cha raw lpjml output'!AM166)</f>
        <v>0.49206899999999998</v>
      </c>
      <c r="AO181" s="17">
        <f>IF('cha raw lpjml output'!AN166&lt;0,0,'cha raw lpjml output'!AN166)</f>
        <v>0.56579400000000002</v>
      </c>
      <c r="AP181" s="17">
        <f>IF('cha raw lpjml output'!AO166&lt;0,0,'cha raw lpjml output'!AO166)</f>
        <v>0.642347</v>
      </c>
      <c r="AQ181" s="17"/>
    </row>
    <row r="182" spans="2:43" x14ac:dyDescent="0.35">
      <c r="B182" s="17">
        <f>IF('cha raw lpjml output'!A167&lt;0,0,'cha raw lpjml output'!A167)</f>
        <v>0.56195700000000004</v>
      </c>
      <c r="C182" s="17">
        <f>IF('cha raw lpjml output'!B167&lt;0,0,'cha raw lpjml output'!B167)</f>
        <v>0.43817400000000001</v>
      </c>
      <c r="D182" s="17">
        <f>IF('cha raw lpjml output'!C167&lt;0,0,'cha raw lpjml output'!C167)</f>
        <v>7.3119699999999996</v>
      </c>
      <c r="E182" s="17">
        <f>IF('cha raw lpjml output'!D167&lt;0,0,'cha raw lpjml output'!D167)</f>
        <v>0.37531399999999998</v>
      </c>
      <c r="F182" s="17">
        <f>IF('cha raw lpjml output'!E167&lt;0,0,'cha raw lpjml output'!E167)</f>
        <v>0.26376300000000003</v>
      </c>
      <c r="G182" s="17">
        <f>IF('cha raw lpjml output'!F167&lt;0,0,'cha raw lpjml output'!F167)</f>
        <v>0.16431999999999999</v>
      </c>
      <c r="H182" s="17">
        <f>IF('cha raw lpjml output'!G167&lt;0,0,'cha raw lpjml output'!G167)</f>
        <v>0.25376700000000002</v>
      </c>
      <c r="I182" s="17">
        <f>IF('cha raw lpjml output'!H167&lt;0,0,'cha raw lpjml output'!H167)</f>
        <v>0.26145000000000002</v>
      </c>
      <c r="J182" s="17">
        <f>IF('cha raw lpjml output'!I167&lt;0,0,'cha raw lpjml output'!I167)</f>
        <v>0.24603800000000001</v>
      </c>
      <c r="K182" s="17">
        <f>IF('cha raw lpjml output'!J167&lt;0,0,'cha raw lpjml output'!J167)</f>
        <v>0.35026600000000002</v>
      </c>
      <c r="L182" s="17">
        <f>IF('cha raw lpjml output'!K167&lt;0,0,'cha raw lpjml output'!K167)</f>
        <v>0.32489000000000001</v>
      </c>
      <c r="M182" s="17">
        <f>IF('cha raw lpjml output'!L167&lt;0,0,'cha raw lpjml output'!L167)</f>
        <v>0.34265899999999999</v>
      </c>
      <c r="N182" s="17">
        <f>IF('cha raw lpjml output'!M167&lt;0,0,'cha raw lpjml output'!M167)</f>
        <v>0.33861000000000002</v>
      </c>
      <c r="O182" s="17">
        <f>IF('cha raw lpjml output'!N167&lt;0,0,'cha raw lpjml output'!N167)</f>
        <v>0.243504</v>
      </c>
      <c r="P182" s="17">
        <f>IF('cha raw lpjml output'!O167&lt;0,0,'cha raw lpjml output'!O167)</f>
        <v>0.243504</v>
      </c>
      <c r="Q182" s="17">
        <f>IF('cha raw lpjml output'!P167&lt;0,0,'cha raw lpjml output'!P167)</f>
        <v>0.27789799999999998</v>
      </c>
      <c r="R182" s="17">
        <f>IF('cha raw lpjml output'!Q167&lt;0,0,'cha raw lpjml output'!Q167)</f>
        <v>0.31668400000000002</v>
      </c>
      <c r="S182" s="17">
        <f>IF('cha raw lpjml output'!R167&lt;0,0,'cha raw lpjml output'!R167)</f>
        <v>0.24671000000000001</v>
      </c>
      <c r="T182" s="17">
        <f>IF('cha raw lpjml output'!S167&lt;0,0,'cha raw lpjml output'!S167)</f>
        <v>0.30507499999999999</v>
      </c>
      <c r="U182" s="17">
        <f>IF('cha raw lpjml output'!T167&lt;0,0,'cha raw lpjml output'!T167)</f>
        <v>0.19477900000000001</v>
      </c>
      <c r="V182" s="17">
        <f>IF('cha raw lpjml output'!U167&lt;0,0,'cha raw lpjml output'!U167)</f>
        <v>0.154589</v>
      </c>
      <c r="W182" s="17">
        <f>IF('cha raw lpjml output'!V167&lt;0,0,'cha raw lpjml output'!V167)</f>
        <v>0.16722100000000001</v>
      </c>
      <c r="X182" s="17">
        <f>IF('cha raw lpjml output'!W167&lt;0,0,'cha raw lpjml output'!W167)</f>
        <v>0.112758</v>
      </c>
      <c r="Y182" s="17">
        <f>IF('cha raw lpjml output'!X167&lt;0,0,'cha raw lpjml output'!X167)</f>
        <v>0.12969900000000001</v>
      </c>
      <c r="Z182" s="17">
        <f>IF('cha raw lpjml output'!Y167&lt;0,0,'cha raw lpjml output'!Y167)</f>
        <v>0.32414300000000001</v>
      </c>
      <c r="AA182" s="17">
        <f>IF('cha raw lpjml output'!Z167&lt;0,0,'cha raw lpjml output'!Z167)</f>
        <v>0.11045000000000001</v>
      </c>
      <c r="AB182" s="17">
        <f>IF('cha raw lpjml output'!AA167&lt;0,0,'cha raw lpjml output'!AA167)</f>
        <v>7.5832499999999997E-2</v>
      </c>
      <c r="AC182" s="17">
        <f>IF('cha raw lpjml output'!AB167&lt;0,0,'cha raw lpjml output'!AB167)</f>
        <v>8.6118500000000001E-2</v>
      </c>
      <c r="AD182" s="17">
        <f>IF('cha raw lpjml output'!AC167&lt;0,0,'cha raw lpjml output'!AC167)</f>
        <v>0.23327500000000001</v>
      </c>
      <c r="AE182" s="17">
        <f>IF('cha raw lpjml output'!AD167&lt;0,0,'cha raw lpjml output'!AD167)</f>
        <v>0.159083</v>
      </c>
      <c r="AF182" s="17">
        <f>IF('cha raw lpjml output'!AE167&lt;0,0,'cha raw lpjml output'!AE167)</f>
        <v>9.7721799999999998E-2</v>
      </c>
      <c r="AG182" s="17">
        <f>IF('cha raw lpjml output'!AF167&lt;0,0,'cha raw lpjml output'!AF167)</f>
        <v>9.6906900000000004E-2</v>
      </c>
      <c r="AH182" s="17">
        <f>IF('cha raw lpjml output'!AG167&lt;0,0,'cha raw lpjml output'!AG167)</f>
        <v>0.137987</v>
      </c>
      <c r="AI182" s="17">
        <f>IF('cha raw lpjml output'!AH167&lt;0,0,'cha raw lpjml output'!AH167)</f>
        <v>0.31397199999999997</v>
      </c>
      <c r="AJ182" s="17">
        <f>IF('cha raw lpjml output'!AI167&lt;0,0,'cha raw lpjml output'!AI167)</f>
        <v>0.27680199999999999</v>
      </c>
      <c r="AK182" s="17">
        <f>IF('cha raw lpjml output'!AJ167&lt;0,0,'cha raw lpjml output'!AJ167)</f>
        <v>0.61361500000000002</v>
      </c>
      <c r="AL182" s="17">
        <f>IF('cha raw lpjml output'!AK167&lt;0,0,'cha raw lpjml output'!AK167)</f>
        <v>0.884876</v>
      </c>
      <c r="AM182" s="17">
        <f>IF('cha raw lpjml output'!AL167&lt;0,0,'cha raw lpjml output'!AL167)</f>
        <v>0.344723</v>
      </c>
      <c r="AN182" s="17">
        <f>IF('cha raw lpjml output'!AM167&lt;0,0,'cha raw lpjml output'!AM167)</f>
        <v>0.56906500000000004</v>
      </c>
      <c r="AO182" s="17">
        <f>IF('cha raw lpjml output'!AN167&lt;0,0,'cha raw lpjml output'!AN167)</f>
        <v>0.63083800000000001</v>
      </c>
      <c r="AP182" s="17">
        <f>IF('cha raw lpjml output'!AO167&lt;0,0,'cha raw lpjml output'!AO167)</f>
        <v>0.89683299999999999</v>
      </c>
      <c r="AQ182" s="17"/>
    </row>
    <row r="183" spans="2:43" x14ac:dyDescent="0.35">
      <c r="B183" s="17">
        <f>IF('cha raw lpjml output'!A168&lt;0,0,'cha raw lpjml output'!A168)</f>
        <v>0.56819500000000001</v>
      </c>
      <c r="C183" s="17">
        <f>IF('cha raw lpjml output'!B168&lt;0,0,'cha raw lpjml output'!B168)</f>
        <v>0.49367800000000001</v>
      </c>
      <c r="D183" s="17">
        <f>IF('cha raw lpjml output'!C168&lt;0,0,'cha raw lpjml output'!C168)</f>
        <v>7.6562299999999999</v>
      </c>
      <c r="E183" s="17">
        <f>IF('cha raw lpjml output'!D168&lt;0,0,'cha raw lpjml output'!D168)</f>
        <v>0.37544300000000003</v>
      </c>
      <c r="F183" s="17">
        <f>IF('cha raw lpjml output'!E168&lt;0,0,'cha raw lpjml output'!E168)</f>
        <v>0.27434799999999998</v>
      </c>
      <c r="G183" s="17">
        <f>IF('cha raw lpjml output'!F168&lt;0,0,'cha raw lpjml output'!F168)</f>
        <v>0.17406099999999999</v>
      </c>
      <c r="H183" s="17">
        <f>IF('cha raw lpjml output'!G168&lt;0,0,'cha raw lpjml output'!G168)</f>
        <v>0.26996500000000001</v>
      </c>
      <c r="I183" s="17">
        <f>IF('cha raw lpjml output'!H168&lt;0,0,'cha raw lpjml output'!H168)</f>
        <v>0.28447</v>
      </c>
      <c r="J183" s="17">
        <f>IF('cha raw lpjml output'!I168&lt;0,0,'cha raw lpjml output'!I168)</f>
        <v>0.25095400000000001</v>
      </c>
      <c r="K183" s="17">
        <f>IF('cha raw lpjml output'!J168&lt;0,0,'cha raw lpjml output'!J168)</f>
        <v>0.42243399999999998</v>
      </c>
      <c r="L183" s="17">
        <f>IF('cha raw lpjml output'!K168&lt;0,0,'cha raw lpjml output'!K168)</f>
        <v>0.33089600000000002</v>
      </c>
      <c r="M183" s="17">
        <f>IF('cha raw lpjml output'!L168&lt;0,0,'cha raw lpjml output'!L168)</f>
        <v>0.34739199999999998</v>
      </c>
      <c r="N183" s="17">
        <f>IF('cha raw lpjml output'!M168&lt;0,0,'cha raw lpjml output'!M168)</f>
        <v>0.36804700000000001</v>
      </c>
      <c r="O183" s="17">
        <f>IF('cha raw lpjml output'!N168&lt;0,0,'cha raw lpjml output'!N168)</f>
        <v>0.25971</v>
      </c>
      <c r="P183" s="17">
        <f>IF('cha raw lpjml output'!O168&lt;0,0,'cha raw lpjml output'!O168)</f>
        <v>0.25971</v>
      </c>
      <c r="Q183" s="17">
        <f>IF('cha raw lpjml output'!P168&lt;0,0,'cha raw lpjml output'!P168)</f>
        <v>0.30124299999999998</v>
      </c>
      <c r="R183" s="17">
        <f>IF('cha raw lpjml output'!Q168&lt;0,0,'cha raw lpjml output'!Q168)</f>
        <v>0.327297</v>
      </c>
      <c r="S183" s="17">
        <f>IF('cha raw lpjml output'!R168&lt;0,0,'cha raw lpjml output'!R168)</f>
        <v>0.27183200000000002</v>
      </c>
      <c r="T183" s="17">
        <f>IF('cha raw lpjml output'!S168&lt;0,0,'cha raw lpjml output'!S168)</f>
        <v>0.31973400000000002</v>
      </c>
      <c r="U183" s="17">
        <f>IF('cha raw lpjml output'!T168&lt;0,0,'cha raw lpjml output'!T168)</f>
        <v>0.19711100000000001</v>
      </c>
      <c r="V183" s="17">
        <f>IF('cha raw lpjml output'!U168&lt;0,0,'cha raw lpjml output'!U168)</f>
        <v>0.15515100000000001</v>
      </c>
      <c r="W183" s="17">
        <f>IF('cha raw lpjml output'!V168&lt;0,0,'cha raw lpjml output'!V168)</f>
        <v>0.18938199999999999</v>
      </c>
      <c r="X183" s="17">
        <f>IF('cha raw lpjml output'!W168&lt;0,0,'cha raw lpjml output'!W168)</f>
        <v>0.11540599999999999</v>
      </c>
      <c r="Y183" s="17">
        <f>IF('cha raw lpjml output'!X168&lt;0,0,'cha raw lpjml output'!X168)</f>
        <v>0.13075200000000001</v>
      </c>
      <c r="Z183" s="17">
        <f>IF('cha raw lpjml output'!Y168&lt;0,0,'cha raw lpjml output'!Y168)</f>
        <v>0.32567299999999999</v>
      </c>
      <c r="AA183" s="17">
        <f>IF('cha raw lpjml output'!Z168&lt;0,0,'cha raw lpjml output'!Z168)</f>
        <v>0.113137</v>
      </c>
      <c r="AB183" s="17">
        <f>IF('cha raw lpjml output'!AA168&lt;0,0,'cha raw lpjml output'!AA168)</f>
        <v>8.1130300000000002E-2</v>
      </c>
      <c r="AC183" s="17">
        <f>IF('cha raw lpjml output'!AB168&lt;0,0,'cha raw lpjml output'!AB168)</f>
        <v>8.6308499999999996E-2</v>
      </c>
      <c r="AD183" s="17">
        <f>IF('cha raw lpjml output'!AC168&lt;0,0,'cha raw lpjml output'!AC168)</f>
        <v>0.24690599999999999</v>
      </c>
      <c r="AE183" s="17">
        <f>IF('cha raw lpjml output'!AD168&lt;0,0,'cha raw lpjml output'!AD168)</f>
        <v>0.17366599999999999</v>
      </c>
      <c r="AF183" s="17">
        <f>IF('cha raw lpjml output'!AE168&lt;0,0,'cha raw lpjml output'!AE168)</f>
        <v>0.103715</v>
      </c>
      <c r="AG183" s="17">
        <f>IF('cha raw lpjml output'!AF168&lt;0,0,'cha raw lpjml output'!AF168)</f>
        <v>0.10606699999999999</v>
      </c>
      <c r="AH183" s="17">
        <f>IF('cha raw lpjml output'!AG168&lt;0,0,'cha raw lpjml output'!AG168)</f>
        <v>0.13903799999999999</v>
      </c>
      <c r="AI183" s="17">
        <f>IF('cha raw lpjml output'!AH168&lt;0,0,'cha raw lpjml output'!AH168)</f>
        <v>0.37410700000000002</v>
      </c>
      <c r="AJ183" s="17">
        <f>IF('cha raw lpjml output'!AI168&lt;0,0,'cha raw lpjml output'!AI168)</f>
        <v>0.29239199999999999</v>
      </c>
      <c r="AK183" s="17">
        <f>IF('cha raw lpjml output'!AJ168&lt;0,0,'cha raw lpjml output'!AJ168)</f>
        <v>0.65721099999999999</v>
      </c>
      <c r="AL183" s="17">
        <f>IF('cha raw lpjml output'!AK168&lt;0,0,'cha raw lpjml output'!AK168)</f>
        <v>0.99163000000000001</v>
      </c>
      <c r="AM183" s="17">
        <f>IF('cha raw lpjml output'!AL168&lt;0,0,'cha raw lpjml output'!AL168)</f>
        <v>0.36403600000000003</v>
      </c>
      <c r="AN183" s="17">
        <f>IF('cha raw lpjml output'!AM168&lt;0,0,'cha raw lpjml output'!AM168)</f>
        <v>0.60726199999999997</v>
      </c>
      <c r="AO183" s="17">
        <f>IF('cha raw lpjml output'!AN168&lt;0,0,'cha raw lpjml output'!AN168)</f>
        <v>0.69306900000000005</v>
      </c>
      <c r="AP183" s="17">
        <f>IF('cha raw lpjml output'!AO168&lt;0,0,'cha raw lpjml output'!AO168)</f>
        <v>0.96027499999999999</v>
      </c>
      <c r="AQ183" s="17"/>
    </row>
    <row r="184" spans="2:43" x14ac:dyDescent="0.35">
      <c r="B184" s="17">
        <f>IF('cha raw lpjml output'!A169&lt;0,0,'cha raw lpjml output'!A169)</f>
        <v>0.63506399999999996</v>
      </c>
      <c r="C184" s="17">
        <f>IF('cha raw lpjml output'!B169&lt;0,0,'cha raw lpjml output'!B169)</f>
        <v>0.501004</v>
      </c>
      <c r="D184" s="17">
        <f>IF('cha raw lpjml output'!C169&lt;0,0,'cha raw lpjml output'!C169)</f>
        <v>7.7448699999999997</v>
      </c>
      <c r="E184" s="17">
        <f>IF('cha raw lpjml output'!D169&lt;0,0,'cha raw lpjml output'!D169)</f>
        <v>0.50283999999999995</v>
      </c>
      <c r="F184" s="17">
        <f>IF('cha raw lpjml output'!E169&lt;0,0,'cha raw lpjml output'!E169)</f>
        <v>0.27948200000000001</v>
      </c>
      <c r="G184" s="17">
        <f>IF('cha raw lpjml output'!F169&lt;0,0,'cha raw lpjml output'!F169)</f>
        <v>0.181474</v>
      </c>
      <c r="H184" s="17">
        <f>IF('cha raw lpjml output'!G169&lt;0,0,'cha raw lpjml output'!G169)</f>
        <v>0.27559699999999998</v>
      </c>
      <c r="I184" s="17">
        <f>IF('cha raw lpjml output'!H169&lt;0,0,'cha raw lpjml output'!H169)</f>
        <v>0.34052700000000002</v>
      </c>
      <c r="J184" s="17">
        <f>IF('cha raw lpjml output'!I169&lt;0,0,'cha raw lpjml output'!I169)</f>
        <v>0.38003199999999998</v>
      </c>
      <c r="K184" s="17">
        <f>IF('cha raw lpjml output'!J169&lt;0,0,'cha raw lpjml output'!J169)</f>
        <v>0.45295999999999997</v>
      </c>
      <c r="L184" s="17">
        <f>IF('cha raw lpjml output'!K169&lt;0,0,'cha raw lpjml output'!K169)</f>
        <v>0.33992600000000001</v>
      </c>
      <c r="M184" s="17">
        <f>IF('cha raw lpjml output'!L169&lt;0,0,'cha raw lpjml output'!L169)</f>
        <v>0.35413600000000001</v>
      </c>
      <c r="N184" s="17">
        <f>IF('cha raw lpjml output'!M169&lt;0,0,'cha raw lpjml output'!M169)</f>
        <v>0.37332900000000002</v>
      </c>
      <c r="O184" s="17">
        <f>IF('cha raw lpjml output'!N169&lt;0,0,'cha raw lpjml output'!N169)</f>
        <v>0.28632999999999997</v>
      </c>
      <c r="P184" s="17">
        <f>IF('cha raw lpjml output'!O169&lt;0,0,'cha raw lpjml output'!O169)</f>
        <v>0.28632999999999997</v>
      </c>
      <c r="Q184" s="17">
        <f>IF('cha raw lpjml output'!P169&lt;0,0,'cha raw lpjml output'!P169)</f>
        <v>0.34010000000000001</v>
      </c>
      <c r="R184" s="17">
        <f>IF('cha raw lpjml output'!Q169&lt;0,0,'cha raw lpjml output'!Q169)</f>
        <v>0.36235699999999998</v>
      </c>
      <c r="S184" s="17">
        <f>IF('cha raw lpjml output'!R169&lt;0,0,'cha raw lpjml output'!R169)</f>
        <v>0.28338999999999998</v>
      </c>
      <c r="T184" s="17">
        <f>IF('cha raw lpjml output'!S169&lt;0,0,'cha raw lpjml output'!S169)</f>
        <v>0.32009500000000002</v>
      </c>
      <c r="U184" s="17">
        <f>IF('cha raw lpjml output'!T169&lt;0,0,'cha raw lpjml output'!T169)</f>
        <v>0.19733100000000001</v>
      </c>
      <c r="V184" s="17">
        <f>IF('cha raw lpjml output'!U169&lt;0,0,'cha raw lpjml output'!U169)</f>
        <v>0.17555200000000001</v>
      </c>
      <c r="W184" s="17">
        <f>IF('cha raw lpjml output'!V169&lt;0,0,'cha raw lpjml output'!V169)</f>
        <v>0.20539299999999999</v>
      </c>
      <c r="X184" s="17">
        <f>IF('cha raw lpjml output'!W169&lt;0,0,'cha raw lpjml output'!W169)</f>
        <v>0.12526899999999999</v>
      </c>
      <c r="Y184" s="17">
        <f>IF('cha raw lpjml output'!X169&lt;0,0,'cha raw lpjml output'!X169)</f>
        <v>0.13370000000000001</v>
      </c>
      <c r="Z184" s="17">
        <f>IF('cha raw lpjml output'!Y169&lt;0,0,'cha raw lpjml output'!Y169)</f>
        <v>0.34449200000000002</v>
      </c>
      <c r="AA184" s="17">
        <f>IF('cha raw lpjml output'!Z169&lt;0,0,'cha raw lpjml output'!Z169)</f>
        <v>0.12671299999999999</v>
      </c>
      <c r="AB184" s="17">
        <f>IF('cha raw lpjml output'!AA169&lt;0,0,'cha raw lpjml output'!AA169)</f>
        <v>8.2947000000000007E-2</v>
      </c>
      <c r="AC184" s="17">
        <f>IF('cha raw lpjml output'!AB169&lt;0,0,'cha raw lpjml output'!AB169)</f>
        <v>8.8678300000000002E-2</v>
      </c>
      <c r="AD184" s="17">
        <f>IF('cha raw lpjml output'!AC169&lt;0,0,'cha raw lpjml output'!AC169)</f>
        <v>0.25297799999999998</v>
      </c>
      <c r="AE184" s="17">
        <f>IF('cha raw lpjml output'!AD169&lt;0,0,'cha raw lpjml output'!AD169)</f>
        <v>0.18048</v>
      </c>
      <c r="AF184" s="17">
        <f>IF('cha raw lpjml output'!AE169&lt;0,0,'cha raw lpjml output'!AE169)</f>
        <v>0.104382</v>
      </c>
      <c r="AG184" s="17">
        <f>IF('cha raw lpjml output'!AF169&lt;0,0,'cha raw lpjml output'!AF169)</f>
        <v>0.112849</v>
      </c>
      <c r="AH184" s="17">
        <f>IF('cha raw lpjml output'!AG169&lt;0,0,'cha raw lpjml output'!AG169)</f>
        <v>0.143568</v>
      </c>
      <c r="AI184" s="17">
        <f>IF('cha raw lpjml output'!AH169&lt;0,0,'cha raw lpjml output'!AH169)</f>
        <v>0.377386</v>
      </c>
      <c r="AJ184" s="17">
        <f>IF('cha raw lpjml output'!AI169&lt;0,0,'cha raw lpjml output'!AI169)</f>
        <v>0.30401899999999998</v>
      </c>
      <c r="AK184" s="17">
        <f>IF('cha raw lpjml output'!AJ169&lt;0,0,'cha raw lpjml output'!AJ169)</f>
        <v>0.71814900000000004</v>
      </c>
      <c r="AL184" s="17">
        <f>IF('cha raw lpjml output'!AK169&lt;0,0,'cha raw lpjml output'!AK169)</f>
        <v>1.01339</v>
      </c>
      <c r="AM184" s="17">
        <f>IF('cha raw lpjml output'!AL169&lt;0,0,'cha raw lpjml output'!AL169)</f>
        <v>0.39958900000000003</v>
      </c>
      <c r="AN184" s="17">
        <f>IF('cha raw lpjml output'!AM169&lt;0,0,'cha raw lpjml output'!AM169)</f>
        <v>0.68426299999999995</v>
      </c>
      <c r="AO184" s="17">
        <f>IF('cha raw lpjml output'!AN169&lt;0,0,'cha raw lpjml output'!AN169)</f>
        <v>0.715978</v>
      </c>
      <c r="AP184" s="17">
        <f>IF('cha raw lpjml output'!AO169&lt;0,0,'cha raw lpjml output'!AO169)</f>
        <v>1.02153</v>
      </c>
      <c r="AQ184" s="17"/>
    </row>
    <row r="185" spans="2:43" x14ac:dyDescent="0.35">
      <c r="B185" s="17">
        <f>IF('cha raw lpjml output'!A170&lt;0,0,'cha raw lpjml output'!A170)</f>
        <v>0.954345</v>
      </c>
      <c r="C185" s="17">
        <f>IF('cha raw lpjml output'!B170&lt;0,0,'cha raw lpjml output'!B170)</f>
        <v>0.51366599999999996</v>
      </c>
      <c r="D185" s="17">
        <f>IF('cha raw lpjml output'!C170&lt;0,0,'cha raw lpjml output'!C170)</f>
        <v>7.7662699999999996</v>
      </c>
      <c r="E185" s="17">
        <f>IF('cha raw lpjml output'!D170&lt;0,0,'cha raw lpjml output'!D170)</f>
        <v>0.51104300000000003</v>
      </c>
      <c r="F185" s="17">
        <f>IF('cha raw lpjml output'!E170&lt;0,0,'cha raw lpjml output'!E170)</f>
        <v>0.27959499999999998</v>
      </c>
      <c r="G185" s="17">
        <f>IF('cha raw lpjml output'!F170&lt;0,0,'cha raw lpjml output'!F170)</f>
        <v>0.18650600000000001</v>
      </c>
      <c r="H185" s="17">
        <f>IF('cha raw lpjml output'!G170&lt;0,0,'cha raw lpjml output'!G170)</f>
        <v>0.27820099999999998</v>
      </c>
      <c r="I185" s="17">
        <f>IF('cha raw lpjml output'!H170&lt;0,0,'cha raw lpjml output'!H170)</f>
        <v>0.35144900000000001</v>
      </c>
      <c r="J185" s="17">
        <f>IF('cha raw lpjml output'!I170&lt;0,0,'cha raw lpjml output'!I170)</f>
        <v>0.43355500000000002</v>
      </c>
      <c r="K185" s="17">
        <f>IF('cha raw lpjml output'!J170&lt;0,0,'cha raw lpjml output'!J170)</f>
        <v>0.47823599999999999</v>
      </c>
      <c r="L185" s="17">
        <f>IF('cha raw lpjml output'!K170&lt;0,0,'cha raw lpjml output'!K170)</f>
        <v>0.36933199999999999</v>
      </c>
      <c r="M185" s="17">
        <f>IF('cha raw lpjml output'!L170&lt;0,0,'cha raw lpjml output'!L170)</f>
        <v>0.36627999999999999</v>
      </c>
      <c r="N185" s="17">
        <f>IF('cha raw lpjml output'!M170&lt;0,0,'cha raw lpjml output'!M170)</f>
        <v>0.377888</v>
      </c>
      <c r="O185" s="17">
        <f>IF('cha raw lpjml output'!N170&lt;0,0,'cha raw lpjml output'!N170)</f>
        <v>0.29514499999999999</v>
      </c>
      <c r="P185" s="17">
        <f>IF('cha raw lpjml output'!O170&lt;0,0,'cha raw lpjml output'!O170)</f>
        <v>0.29514499999999999</v>
      </c>
      <c r="Q185" s="17">
        <f>IF('cha raw lpjml output'!P170&lt;0,0,'cha raw lpjml output'!P170)</f>
        <v>0.36943199999999998</v>
      </c>
      <c r="R185" s="17">
        <f>IF('cha raw lpjml output'!Q170&lt;0,0,'cha raw lpjml output'!Q170)</f>
        <v>0.37345200000000001</v>
      </c>
      <c r="S185" s="17">
        <f>IF('cha raw lpjml output'!R170&lt;0,0,'cha raw lpjml output'!R170)</f>
        <v>0.29145300000000002</v>
      </c>
      <c r="T185" s="17">
        <f>IF('cha raw lpjml output'!S170&lt;0,0,'cha raw lpjml output'!S170)</f>
        <v>0.35652699999999998</v>
      </c>
      <c r="U185" s="17">
        <f>IF('cha raw lpjml output'!T170&lt;0,0,'cha raw lpjml output'!T170)</f>
        <v>0.20518600000000001</v>
      </c>
      <c r="V185" s="17">
        <f>IF('cha raw lpjml output'!U170&lt;0,0,'cha raw lpjml output'!U170)</f>
        <v>0.178175</v>
      </c>
      <c r="W185" s="17">
        <f>IF('cha raw lpjml output'!V170&lt;0,0,'cha raw lpjml output'!V170)</f>
        <v>0.21466299999999999</v>
      </c>
      <c r="X185" s="17">
        <f>IF('cha raw lpjml output'!W170&lt;0,0,'cha raw lpjml output'!W170)</f>
        <v>0.14124600000000001</v>
      </c>
      <c r="Y185" s="17">
        <f>IF('cha raw lpjml output'!X170&lt;0,0,'cha raw lpjml output'!X170)</f>
        <v>0.13544</v>
      </c>
      <c r="Z185" s="17">
        <f>IF('cha raw lpjml output'!Y170&lt;0,0,'cha raw lpjml output'!Y170)</f>
        <v>0.428205</v>
      </c>
      <c r="AA185" s="17">
        <f>IF('cha raw lpjml output'!Z170&lt;0,0,'cha raw lpjml output'!Z170)</f>
        <v>0.131804</v>
      </c>
      <c r="AB185" s="17">
        <f>IF('cha raw lpjml output'!AA170&lt;0,0,'cha raw lpjml output'!AA170)</f>
        <v>8.5809300000000005E-2</v>
      </c>
      <c r="AC185" s="17">
        <f>IF('cha raw lpjml output'!AB170&lt;0,0,'cha raw lpjml output'!AB170)</f>
        <v>9.17689E-2</v>
      </c>
      <c r="AD185" s="17">
        <f>IF('cha raw lpjml output'!AC170&lt;0,0,'cha raw lpjml output'!AC170)</f>
        <v>0.28128999999999998</v>
      </c>
      <c r="AE185" s="17">
        <f>IF('cha raw lpjml output'!AD170&lt;0,0,'cha raw lpjml output'!AD170)</f>
        <v>0.198021</v>
      </c>
      <c r="AF185" s="17">
        <f>IF('cha raw lpjml output'!AE170&lt;0,0,'cha raw lpjml output'!AE170)</f>
        <v>0.10506</v>
      </c>
      <c r="AG185" s="17">
        <f>IF('cha raw lpjml output'!AF170&lt;0,0,'cha raw lpjml output'!AF170)</f>
        <v>0.12001199999999999</v>
      </c>
      <c r="AH185" s="17">
        <f>IF('cha raw lpjml output'!AG170&lt;0,0,'cha raw lpjml output'!AG170)</f>
        <v>0.145595</v>
      </c>
      <c r="AI185" s="17">
        <f>IF('cha raw lpjml output'!AH170&lt;0,0,'cha raw lpjml output'!AH170)</f>
        <v>0.384405</v>
      </c>
      <c r="AJ185" s="17">
        <f>IF('cha raw lpjml output'!AI170&lt;0,0,'cha raw lpjml output'!AI170)</f>
        <v>0.37297000000000002</v>
      </c>
      <c r="AK185" s="17">
        <f>IF('cha raw lpjml output'!AJ170&lt;0,0,'cha raw lpjml output'!AJ170)</f>
        <v>0.71890299999999996</v>
      </c>
      <c r="AL185" s="17">
        <f>IF('cha raw lpjml output'!AK170&lt;0,0,'cha raw lpjml output'!AK170)</f>
        <v>1.1524799999999999</v>
      </c>
      <c r="AM185" s="17">
        <f>IF('cha raw lpjml output'!AL170&lt;0,0,'cha raw lpjml output'!AL170)</f>
        <v>0.41205799999999998</v>
      </c>
      <c r="AN185" s="17">
        <f>IF('cha raw lpjml output'!AM170&lt;0,0,'cha raw lpjml output'!AM170)</f>
        <v>0.70198799999999995</v>
      </c>
      <c r="AO185" s="17">
        <f>IF('cha raw lpjml output'!AN170&lt;0,0,'cha raw lpjml output'!AN170)</f>
        <v>0.76894499999999999</v>
      </c>
      <c r="AP185" s="17">
        <f>IF('cha raw lpjml output'!AO170&lt;0,0,'cha raw lpjml output'!AO170)</f>
        <v>1.06853</v>
      </c>
      <c r="AQ185" s="17"/>
    </row>
    <row r="186" spans="2:43" x14ac:dyDescent="0.35">
      <c r="B186" s="17">
        <f>IF('cha raw lpjml output'!A171&lt;0,0,'cha raw lpjml output'!A171)</f>
        <v>1.06253</v>
      </c>
      <c r="C186" s="17">
        <f>IF('cha raw lpjml output'!B171&lt;0,0,'cha raw lpjml output'!B171)</f>
        <v>0.70782999999999996</v>
      </c>
      <c r="D186" s="17">
        <f>IF('cha raw lpjml output'!C171&lt;0,0,'cha raw lpjml output'!C171)</f>
        <v>7.8059599999999998</v>
      </c>
      <c r="E186" s="17">
        <f>IF('cha raw lpjml output'!D171&lt;0,0,'cha raw lpjml output'!D171)</f>
        <v>0.74036900000000005</v>
      </c>
      <c r="F186" s="17">
        <f>IF('cha raw lpjml output'!E171&lt;0,0,'cha raw lpjml output'!E171)</f>
        <v>0.30752600000000002</v>
      </c>
      <c r="G186" s="17">
        <f>IF('cha raw lpjml output'!F171&lt;0,0,'cha raw lpjml output'!F171)</f>
        <v>0.19587199999999999</v>
      </c>
      <c r="H186" s="17">
        <f>IF('cha raw lpjml output'!G171&lt;0,0,'cha raw lpjml output'!G171)</f>
        <v>0.29210799999999998</v>
      </c>
      <c r="I186" s="17">
        <f>IF('cha raw lpjml output'!H171&lt;0,0,'cha raw lpjml output'!H171)</f>
        <v>0.35716900000000001</v>
      </c>
      <c r="J186" s="17">
        <f>IF('cha raw lpjml output'!I171&lt;0,0,'cha raw lpjml output'!I171)</f>
        <v>0.44082399999999999</v>
      </c>
      <c r="K186" s="17">
        <f>IF('cha raw lpjml output'!J171&lt;0,0,'cha raw lpjml output'!J171)</f>
        <v>0.480126</v>
      </c>
      <c r="L186" s="17">
        <f>IF('cha raw lpjml output'!K171&lt;0,0,'cha raw lpjml output'!K171)</f>
        <v>0.38076100000000002</v>
      </c>
      <c r="M186" s="17">
        <f>IF('cha raw lpjml output'!L171&lt;0,0,'cha raw lpjml output'!L171)</f>
        <v>0.36903599999999998</v>
      </c>
      <c r="N186" s="17">
        <f>IF('cha raw lpjml output'!M171&lt;0,0,'cha raw lpjml output'!M171)</f>
        <v>0.39064500000000002</v>
      </c>
      <c r="O186" s="17">
        <f>IF('cha raw lpjml output'!N171&lt;0,0,'cha raw lpjml output'!N171)</f>
        <v>0.29944199999999999</v>
      </c>
      <c r="P186" s="17">
        <f>IF('cha raw lpjml output'!O171&lt;0,0,'cha raw lpjml output'!O171)</f>
        <v>0.29944199999999999</v>
      </c>
      <c r="Q186" s="17">
        <f>IF('cha raw lpjml output'!P171&lt;0,0,'cha raw lpjml output'!P171)</f>
        <v>0.37581300000000001</v>
      </c>
      <c r="R186" s="17">
        <f>IF('cha raw lpjml output'!Q171&lt;0,0,'cha raw lpjml output'!Q171)</f>
        <v>0.39833800000000003</v>
      </c>
      <c r="S186" s="17">
        <f>IF('cha raw lpjml output'!R171&lt;0,0,'cha raw lpjml output'!R171)</f>
        <v>0.300896</v>
      </c>
      <c r="T186" s="17">
        <f>IF('cha raw lpjml output'!S171&lt;0,0,'cha raw lpjml output'!S171)</f>
        <v>0.39256099999999999</v>
      </c>
      <c r="U186" s="17">
        <f>IF('cha raw lpjml output'!T171&lt;0,0,'cha raw lpjml output'!T171)</f>
        <v>0.21636</v>
      </c>
      <c r="V186" s="17">
        <f>IF('cha raw lpjml output'!U171&lt;0,0,'cha raw lpjml output'!U171)</f>
        <v>0.18401200000000001</v>
      </c>
      <c r="W186" s="17">
        <f>IF('cha raw lpjml output'!V171&lt;0,0,'cha raw lpjml output'!V171)</f>
        <v>0.233347</v>
      </c>
      <c r="X186" s="17">
        <f>IF('cha raw lpjml output'!W171&lt;0,0,'cha raw lpjml output'!W171)</f>
        <v>0.158833</v>
      </c>
      <c r="Y186" s="17">
        <f>IF('cha raw lpjml output'!X171&lt;0,0,'cha raw lpjml output'!X171)</f>
        <v>0.149953</v>
      </c>
      <c r="Z186" s="17">
        <f>IF('cha raw lpjml output'!Y171&lt;0,0,'cha raw lpjml output'!Y171)</f>
        <v>0.463951</v>
      </c>
      <c r="AA186" s="17">
        <f>IF('cha raw lpjml output'!Z171&lt;0,0,'cha raw lpjml output'!Z171)</f>
        <v>0.13552500000000001</v>
      </c>
      <c r="AB186" s="17">
        <f>IF('cha raw lpjml output'!AA171&lt;0,0,'cha raw lpjml output'!AA171)</f>
        <v>8.6088200000000004E-2</v>
      </c>
      <c r="AC186" s="17">
        <f>IF('cha raw lpjml output'!AB171&lt;0,0,'cha raw lpjml output'!AB171)</f>
        <v>9.3640299999999996E-2</v>
      </c>
      <c r="AD186" s="17">
        <f>IF('cha raw lpjml output'!AC171&lt;0,0,'cha raw lpjml output'!AC171)</f>
        <v>0.29944599999999999</v>
      </c>
      <c r="AE186" s="17">
        <f>IF('cha raw lpjml output'!AD171&lt;0,0,'cha raw lpjml output'!AD171)</f>
        <v>0.205063</v>
      </c>
      <c r="AF186" s="17">
        <f>IF('cha raw lpjml output'!AE171&lt;0,0,'cha raw lpjml output'!AE171)</f>
        <v>0.11004</v>
      </c>
      <c r="AG186" s="17">
        <f>IF('cha raw lpjml output'!AF171&lt;0,0,'cha raw lpjml output'!AF171)</f>
        <v>0.147203</v>
      </c>
      <c r="AH186" s="17">
        <f>IF('cha raw lpjml output'!AG171&lt;0,0,'cha raw lpjml output'!AG171)</f>
        <v>0.14584800000000001</v>
      </c>
      <c r="AI186" s="17">
        <f>IF('cha raw lpjml output'!AH171&lt;0,0,'cha raw lpjml output'!AH171)</f>
        <v>0.39052599999999998</v>
      </c>
      <c r="AJ186" s="17">
        <f>IF('cha raw lpjml output'!AI171&lt;0,0,'cha raw lpjml output'!AI171)</f>
        <v>0.37330999999999998</v>
      </c>
      <c r="AK186" s="17">
        <f>IF('cha raw lpjml output'!AJ171&lt;0,0,'cha raw lpjml output'!AJ171)</f>
        <v>0.73682700000000001</v>
      </c>
      <c r="AL186" s="17">
        <f>IF('cha raw lpjml output'!AK171&lt;0,0,'cha raw lpjml output'!AK171)</f>
        <v>1.2319800000000001</v>
      </c>
      <c r="AM186" s="17">
        <f>IF('cha raw lpjml output'!AL171&lt;0,0,'cha raw lpjml output'!AL171)</f>
        <v>0.41986600000000002</v>
      </c>
      <c r="AN186" s="17">
        <f>IF('cha raw lpjml output'!AM171&lt;0,0,'cha raw lpjml output'!AM171)</f>
        <v>0.72733400000000004</v>
      </c>
      <c r="AO186" s="17">
        <f>IF('cha raw lpjml output'!AN171&lt;0,0,'cha raw lpjml output'!AN171)</f>
        <v>0.85068100000000002</v>
      </c>
      <c r="AP186" s="17">
        <f>IF('cha raw lpjml output'!AO171&lt;0,0,'cha raw lpjml output'!AO171)</f>
        <v>1.08335</v>
      </c>
      <c r="AQ186" s="17"/>
    </row>
    <row r="187" spans="2:43" x14ac:dyDescent="0.35">
      <c r="B187" s="17">
        <f>IF('cha raw lpjml output'!A172&lt;0,0,'cha raw lpjml output'!A172)</f>
        <v>1.0889899999999999</v>
      </c>
      <c r="C187" s="17">
        <f>IF('cha raw lpjml output'!B172&lt;0,0,'cha raw lpjml output'!B172)</f>
        <v>0.71678799999999998</v>
      </c>
      <c r="D187" s="17">
        <f>IF('cha raw lpjml output'!C172&lt;0,0,'cha raw lpjml output'!C172)</f>
        <v>8.2819800000000008</v>
      </c>
      <c r="E187" s="17">
        <f>IF('cha raw lpjml output'!D172&lt;0,0,'cha raw lpjml output'!D172)</f>
        <v>0.85100399999999998</v>
      </c>
      <c r="F187" s="17">
        <f>IF('cha raw lpjml output'!E172&lt;0,0,'cha raw lpjml output'!E172)</f>
        <v>0.33811799999999997</v>
      </c>
      <c r="G187" s="17">
        <f>IF('cha raw lpjml output'!F172&lt;0,0,'cha raw lpjml output'!F172)</f>
        <v>0.199486</v>
      </c>
      <c r="H187" s="17">
        <f>IF('cha raw lpjml output'!G172&lt;0,0,'cha raw lpjml output'!G172)</f>
        <v>0.30990200000000001</v>
      </c>
      <c r="I187" s="17">
        <f>IF('cha raw lpjml output'!H172&lt;0,0,'cha raw lpjml output'!H172)</f>
        <v>0.42247000000000001</v>
      </c>
      <c r="J187" s="17">
        <f>IF('cha raw lpjml output'!I172&lt;0,0,'cha raw lpjml output'!I172)</f>
        <v>0.49264400000000003</v>
      </c>
      <c r="K187" s="17">
        <f>IF('cha raw lpjml output'!J172&lt;0,0,'cha raw lpjml output'!J172)</f>
        <v>0.48184300000000002</v>
      </c>
      <c r="L187" s="17">
        <f>IF('cha raw lpjml output'!K172&lt;0,0,'cha raw lpjml output'!K172)</f>
        <v>0.38638600000000001</v>
      </c>
      <c r="M187" s="17">
        <f>IF('cha raw lpjml output'!L172&lt;0,0,'cha raw lpjml output'!L172)</f>
        <v>0.41242699999999999</v>
      </c>
      <c r="N187" s="17">
        <f>IF('cha raw lpjml output'!M172&lt;0,0,'cha raw lpjml output'!M172)</f>
        <v>0.39688200000000001</v>
      </c>
      <c r="O187" s="17">
        <f>IF('cha raw lpjml output'!N172&lt;0,0,'cha raw lpjml output'!N172)</f>
        <v>0.32199899999999998</v>
      </c>
      <c r="P187" s="17">
        <f>IF('cha raw lpjml output'!O172&lt;0,0,'cha raw lpjml output'!O172)</f>
        <v>0.32199899999999998</v>
      </c>
      <c r="Q187" s="17">
        <f>IF('cha raw lpjml output'!P172&lt;0,0,'cha raw lpjml output'!P172)</f>
        <v>0.39344099999999999</v>
      </c>
      <c r="R187" s="17">
        <f>IF('cha raw lpjml output'!Q172&lt;0,0,'cha raw lpjml output'!Q172)</f>
        <v>0.39962700000000001</v>
      </c>
      <c r="S187" s="17">
        <f>IF('cha raw lpjml output'!R172&lt;0,0,'cha raw lpjml output'!R172)</f>
        <v>0.335032</v>
      </c>
      <c r="T187" s="17">
        <f>IF('cha raw lpjml output'!S172&lt;0,0,'cha raw lpjml output'!S172)</f>
        <v>0.41314000000000001</v>
      </c>
      <c r="U187" s="17">
        <f>IF('cha raw lpjml output'!T172&lt;0,0,'cha raw lpjml output'!T172)</f>
        <v>0.222938</v>
      </c>
      <c r="V187" s="17">
        <f>IF('cha raw lpjml output'!U172&lt;0,0,'cha raw lpjml output'!U172)</f>
        <v>0.185809</v>
      </c>
      <c r="W187" s="17">
        <f>IF('cha raw lpjml output'!V172&lt;0,0,'cha raw lpjml output'!V172)</f>
        <v>0.239535</v>
      </c>
      <c r="X187" s="17">
        <f>IF('cha raw lpjml output'!W172&lt;0,0,'cha raw lpjml output'!W172)</f>
        <v>0.17810300000000001</v>
      </c>
      <c r="Y187" s="17">
        <f>IF('cha raw lpjml output'!X172&lt;0,0,'cha raw lpjml output'!X172)</f>
        <v>0.1507</v>
      </c>
      <c r="Z187" s="17">
        <f>IF('cha raw lpjml output'!Y172&lt;0,0,'cha raw lpjml output'!Y172)</f>
        <v>0.51070800000000005</v>
      </c>
      <c r="AA187" s="17">
        <f>IF('cha raw lpjml output'!Z172&lt;0,0,'cha raw lpjml output'!Z172)</f>
        <v>0.157718</v>
      </c>
      <c r="AB187" s="17">
        <f>IF('cha raw lpjml output'!AA172&lt;0,0,'cha raw lpjml output'!AA172)</f>
        <v>9.0649099999999996E-2</v>
      </c>
      <c r="AC187" s="17">
        <f>IF('cha raw lpjml output'!AB172&lt;0,0,'cha raw lpjml output'!AB172)</f>
        <v>0.110124</v>
      </c>
      <c r="AD187" s="17">
        <f>IF('cha raw lpjml output'!AC172&lt;0,0,'cha raw lpjml output'!AC172)</f>
        <v>0.300506</v>
      </c>
      <c r="AE187" s="17">
        <f>IF('cha raw lpjml output'!AD172&lt;0,0,'cha raw lpjml output'!AD172)</f>
        <v>0.21169299999999999</v>
      </c>
      <c r="AF187" s="17">
        <f>IF('cha raw lpjml output'!AE172&lt;0,0,'cha raw lpjml output'!AE172)</f>
        <v>0.112307</v>
      </c>
      <c r="AG187" s="17">
        <f>IF('cha raw lpjml output'!AF172&lt;0,0,'cha raw lpjml output'!AF172)</f>
        <v>0.156024</v>
      </c>
      <c r="AH187" s="17">
        <f>IF('cha raw lpjml output'!AG172&lt;0,0,'cha raw lpjml output'!AG172)</f>
        <v>0.17427500000000001</v>
      </c>
      <c r="AI187" s="17">
        <f>IF('cha raw lpjml output'!AH172&lt;0,0,'cha raw lpjml output'!AH172)</f>
        <v>0.41449799999999998</v>
      </c>
      <c r="AJ187" s="17">
        <f>IF('cha raw lpjml output'!AI172&lt;0,0,'cha raw lpjml output'!AI172)</f>
        <v>0.40987899999999999</v>
      </c>
      <c r="AK187" s="17">
        <f>IF('cha raw lpjml output'!AJ172&lt;0,0,'cha raw lpjml output'!AJ172)</f>
        <v>0.84670199999999995</v>
      </c>
      <c r="AL187" s="17">
        <f>IF('cha raw lpjml output'!AK172&lt;0,0,'cha raw lpjml output'!AK172)</f>
        <v>1.3362799999999999</v>
      </c>
      <c r="AM187" s="17">
        <f>IF('cha raw lpjml output'!AL172&lt;0,0,'cha raw lpjml output'!AL172)</f>
        <v>0.51360600000000001</v>
      </c>
      <c r="AN187" s="17">
        <f>IF('cha raw lpjml output'!AM172&lt;0,0,'cha raw lpjml output'!AM172)</f>
        <v>0.80100800000000005</v>
      </c>
      <c r="AO187" s="17">
        <f>IF('cha raw lpjml output'!AN172&lt;0,0,'cha raw lpjml output'!AN172)</f>
        <v>0.86022799999999999</v>
      </c>
      <c r="AP187" s="17">
        <f>IF('cha raw lpjml output'!AO172&lt;0,0,'cha raw lpjml output'!AO172)</f>
        <v>1.2505900000000001</v>
      </c>
      <c r="AQ187" s="17"/>
    </row>
    <row r="188" spans="2:43" x14ac:dyDescent="0.35">
      <c r="B188" s="17">
        <f>IF('cha raw lpjml output'!A173&lt;0,0,'cha raw lpjml output'!A173)</f>
        <v>1.12656</v>
      </c>
      <c r="C188" s="17">
        <f>IF('cha raw lpjml output'!B173&lt;0,0,'cha raw lpjml output'!B173)</f>
        <v>0.77934000000000003</v>
      </c>
      <c r="D188" s="17">
        <f>IF('cha raw lpjml output'!C173&lt;0,0,'cha raw lpjml output'!C173)</f>
        <v>8.6335099999999994</v>
      </c>
      <c r="E188" s="17">
        <f>IF('cha raw lpjml output'!D173&lt;0,0,'cha raw lpjml output'!D173)</f>
        <v>1.06799</v>
      </c>
      <c r="F188" s="17">
        <f>IF('cha raw lpjml output'!E173&lt;0,0,'cha raw lpjml output'!E173)</f>
        <v>0.367064</v>
      </c>
      <c r="G188" s="17">
        <f>IF('cha raw lpjml output'!F173&lt;0,0,'cha raw lpjml output'!F173)</f>
        <v>0.21233199999999999</v>
      </c>
      <c r="H188" s="17">
        <f>IF('cha raw lpjml output'!G173&lt;0,0,'cha raw lpjml output'!G173)</f>
        <v>0.32884999999999998</v>
      </c>
      <c r="I188" s="17">
        <f>IF('cha raw lpjml output'!H173&lt;0,0,'cha raw lpjml output'!H173)</f>
        <v>0.45875300000000002</v>
      </c>
      <c r="J188" s="17">
        <f>IF('cha raw lpjml output'!I173&lt;0,0,'cha raw lpjml output'!I173)</f>
        <v>0.51314599999999999</v>
      </c>
      <c r="K188" s="17">
        <f>IF('cha raw lpjml output'!J173&lt;0,0,'cha raw lpjml output'!J173)</f>
        <v>0.58217799999999997</v>
      </c>
      <c r="L188" s="17">
        <f>IF('cha raw lpjml output'!K173&lt;0,0,'cha raw lpjml output'!K173)</f>
        <v>0.40785199999999999</v>
      </c>
      <c r="M188" s="17">
        <f>IF('cha raw lpjml output'!L173&lt;0,0,'cha raw lpjml output'!L173)</f>
        <v>0.457895</v>
      </c>
      <c r="N188" s="17">
        <f>IF('cha raw lpjml output'!M173&lt;0,0,'cha raw lpjml output'!M173)</f>
        <v>0.39867799999999998</v>
      </c>
      <c r="O188" s="17">
        <f>IF('cha raw lpjml output'!N173&lt;0,0,'cha raw lpjml output'!N173)</f>
        <v>0.35298000000000002</v>
      </c>
      <c r="P188" s="17">
        <f>IF('cha raw lpjml output'!O173&lt;0,0,'cha raw lpjml output'!O173)</f>
        <v>0.35298000000000002</v>
      </c>
      <c r="Q188" s="17">
        <f>IF('cha raw lpjml output'!P173&lt;0,0,'cha raw lpjml output'!P173)</f>
        <v>0.39613399999999999</v>
      </c>
      <c r="R188" s="17">
        <f>IF('cha raw lpjml output'!Q173&lt;0,0,'cha raw lpjml output'!Q173)</f>
        <v>0.42683700000000002</v>
      </c>
      <c r="S188" s="17">
        <f>IF('cha raw lpjml output'!R173&lt;0,0,'cha raw lpjml output'!R173)</f>
        <v>0.35755500000000001</v>
      </c>
      <c r="T188" s="17">
        <f>IF('cha raw lpjml output'!S173&lt;0,0,'cha raw lpjml output'!S173)</f>
        <v>0.41413299999999997</v>
      </c>
      <c r="U188" s="17">
        <f>IF('cha raw lpjml output'!T173&lt;0,0,'cha raw lpjml output'!T173)</f>
        <v>0.22761400000000001</v>
      </c>
      <c r="V188" s="17">
        <f>IF('cha raw lpjml output'!U173&lt;0,0,'cha raw lpjml output'!U173)</f>
        <v>0.189336</v>
      </c>
      <c r="W188" s="17">
        <f>IF('cha raw lpjml output'!V173&lt;0,0,'cha raw lpjml output'!V173)</f>
        <v>0.24040800000000001</v>
      </c>
      <c r="X188" s="17">
        <f>IF('cha raw lpjml output'!W173&lt;0,0,'cha raw lpjml output'!W173)</f>
        <v>0.17902599999999999</v>
      </c>
      <c r="Y188" s="17">
        <f>IF('cha raw lpjml output'!X173&lt;0,0,'cha raw lpjml output'!X173)</f>
        <v>0.150783</v>
      </c>
      <c r="Z188" s="17">
        <f>IF('cha raw lpjml output'!Y173&lt;0,0,'cha raw lpjml output'!Y173)</f>
        <v>0.52789900000000001</v>
      </c>
      <c r="AA188" s="17">
        <f>IF('cha raw lpjml output'!Z173&lt;0,0,'cha raw lpjml output'!Z173)</f>
        <v>0.15851999999999999</v>
      </c>
      <c r="AB188" s="17">
        <f>IF('cha raw lpjml output'!AA173&lt;0,0,'cha raw lpjml output'!AA173)</f>
        <v>0.10095700000000001</v>
      </c>
      <c r="AC188" s="17">
        <f>IF('cha raw lpjml output'!AB173&lt;0,0,'cha raw lpjml output'!AB173)</f>
        <v>0.117233</v>
      </c>
      <c r="AD188" s="17">
        <f>IF('cha raw lpjml output'!AC173&lt;0,0,'cha raw lpjml output'!AC173)</f>
        <v>0.324687</v>
      </c>
      <c r="AE188" s="17">
        <f>IF('cha raw lpjml output'!AD173&lt;0,0,'cha raw lpjml output'!AD173)</f>
        <v>0.21341099999999999</v>
      </c>
      <c r="AF188" s="17">
        <f>IF('cha raw lpjml output'!AE173&lt;0,0,'cha raw lpjml output'!AE173)</f>
        <v>0.118197</v>
      </c>
      <c r="AG188" s="17">
        <f>IF('cha raw lpjml output'!AF173&lt;0,0,'cha raw lpjml output'!AF173)</f>
        <v>0.157662</v>
      </c>
      <c r="AH188" s="17">
        <f>IF('cha raw lpjml output'!AG173&lt;0,0,'cha raw lpjml output'!AG173)</f>
        <v>0.215863</v>
      </c>
      <c r="AI188" s="17">
        <f>IF('cha raw lpjml output'!AH173&lt;0,0,'cha raw lpjml output'!AH173)</f>
        <v>0.417435</v>
      </c>
      <c r="AJ188" s="17">
        <f>IF('cha raw lpjml output'!AI173&lt;0,0,'cha raw lpjml output'!AI173)</f>
        <v>0.465283</v>
      </c>
      <c r="AK188" s="17">
        <f>IF('cha raw lpjml output'!AJ173&lt;0,0,'cha raw lpjml output'!AJ173)</f>
        <v>0.97235199999999999</v>
      </c>
      <c r="AL188" s="17">
        <f>IF('cha raw lpjml output'!AK173&lt;0,0,'cha raw lpjml output'!AK173)</f>
        <v>1.4108000000000001</v>
      </c>
      <c r="AM188" s="17">
        <f>IF('cha raw lpjml output'!AL173&lt;0,0,'cha raw lpjml output'!AL173)</f>
        <v>0.52685000000000004</v>
      </c>
      <c r="AN188" s="17">
        <f>IF('cha raw lpjml output'!AM173&lt;0,0,'cha raw lpjml output'!AM173)</f>
        <v>0.85161399999999998</v>
      </c>
      <c r="AO188" s="17">
        <f>IF('cha raw lpjml output'!AN173&lt;0,0,'cha raw lpjml output'!AN173)</f>
        <v>0.98259600000000002</v>
      </c>
      <c r="AP188" s="17">
        <f>IF('cha raw lpjml output'!AO173&lt;0,0,'cha raw lpjml output'!AO173)</f>
        <v>1.3797600000000001</v>
      </c>
      <c r="AQ188" s="17"/>
    </row>
    <row r="189" spans="2:43" x14ac:dyDescent="0.35">
      <c r="B189" s="17">
        <f>IF('cha raw lpjml output'!A174&lt;0,0,'cha raw lpjml output'!A174)</f>
        <v>1.15283</v>
      </c>
      <c r="C189" s="17">
        <f>IF('cha raw lpjml output'!B174&lt;0,0,'cha raw lpjml output'!B174)</f>
        <v>0.92710400000000004</v>
      </c>
      <c r="D189" s="17">
        <f>IF('cha raw lpjml output'!C174&lt;0,0,'cha raw lpjml output'!C174)</f>
        <v>8.9689899999999998</v>
      </c>
      <c r="E189" s="17">
        <f>IF('cha raw lpjml output'!D174&lt;0,0,'cha raw lpjml output'!D174)</f>
        <v>1.1056900000000001</v>
      </c>
      <c r="F189" s="17">
        <f>IF('cha raw lpjml output'!E174&lt;0,0,'cha raw lpjml output'!E174)</f>
        <v>0.53440699999999997</v>
      </c>
      <c r="G189" s="17">
        <f>IF('cha raw lpjml output'!F174&lt;0,0,'cha raw lpjml output'!F174)</f>
        <v>0.216061</v>
      </c>
      <c r="H189" s="17">
        <f>IF('cha raw lpjml output'!G174&lt;0,0,'cha raw lpjml output'!G174)</f>
        <v>0.39867799999999998</v>
      </c>
      <c r="I189" s="17">
        <f>IF('cha raw lpjml output'!H174&lt;0,0,'cha raw lpjml output'!H174)</f>
        <v>0.54988400000000004</v>
      </c>
      <c r="J189" s="17">
        <f>IF('cha raw lpjml output'!I174&lt;0,0,'cha raw lpjml output'!I174)</f>
        <v>0.57648500000000003</v>
      </c>
      <c r="K189" s="17">
        <f>IF('cha raw lpjml output'!J174&lt;0,0,'cha raw lpjml output'!J174)</f>
        <v>0.60337600000000002</v>
      </c>
      <c r="L189" s="17">
        <f>IF('cha raw lpjml output'!K174&lt;0,0,'cha raw lpjml output'!K174)</f>
        <v>0.440272</v>
      </c>
      <c r="M189" s="17">
        <f>IF('cha raw lpjml output'!L174&lt;0,0,'cha raw lpjml output'!L174)</f>
        <v>0.46895199999999998</v>
      </c>
      <c r="N189" s="17">
        <f>IF('cha raw lpjml output'!M174&lt;0,0,'cha raw lpjml output'!M174)</f>
        <v>0.45991900000000002</v>
      </c>
      <c r="O189" s="17">
        <f>IF('cha raw lpjml output'!N174&lt;0,0,'cha raw lpjml output'!N174)</f>
        <v>0.37019800000000003</v>
      </c>
      <c r="P189" s="17">
        <f>IF('cha raw lpjml output'!O174&lt;0,0,'cha raw lpjml output'!O174)</f>
        <v>0.37019800000000003</v>
      </c>
      <c r="Q189" s="17">
        <f>IF('cha raw lpjml output'!P174&lt;0,0,'cha raw lpjml output'!P174)</f>
        <v>0.39754600000000001</v>
      </c>
      <c r="R189" s="17">
        <f>IF('cha raw lpjml output'!Q174&lt;0,0,'cha raw lpjml output'!Q174)</f>
        <v>0.442527</v>
      </c>
      <c r="S189" s="17">
        <f>IF('cha raw lpjml output'!R174&lt;0,0,'cha raw lpjml output'!R174)</f>
        <v>0.36460100000000001</v>
      </c>
      <c r="T189" s="17">
        <f>IF('cha raw lpjml output'!S174&lt;0,0,'cha raw lpjml output'!S174)</f>
        <v>0.44548500000000002</v>
      </c>
      <c r="U189" s="17">
        <f>IF('cha raw lpjml output'!T174&lt;0,0,'cha raw lpjml output'!T174)</f>
        <v>0.228712</v>
      </c>
      <c r="V189" s="17">
        <f>IF('cha raw lpjml output'!U174&lt;0,0,'cha raw lpjml output'!U174)</f>
        <v>0.20460300000000001</v>
      </c>
      <c r="W189" s="17">
        <f>IF('cha raw lpjml output'!V174&lt;0,0,'cha raw lpjml output'!V174)</f>
        <v>0.24620700000000001</v>
      </c>
      <c r="X189" s="17">
        <f>IF('cha raw lpjml output'!W174&lt;0,0,'cha raw lpjml output'!W174)</f>
        <v>0.183336</v>
      </c>
      <c r="Y189" s="17">
        <f>IF('cha raw lpjml output'!X174&lt;0,0,'cha raw lpjml output'!X174)</f>
        <v>0.16048200000000001</v>
      </c>
      <c r="Z189" s="17">
        <f>IF('cha raw lpjml output'!Y174&lt;0,0,'cha raw lpjml output'!Y174)</f>
        <v>0.53687399999999996</v>
      </c>
      <c r="AA189" s="17">
        <f>IF('cha raw lpjml output'!Z174&lt;0,0,'cha raw lpjml output'!Z174)</f>
        <v>0.18617500000000001</v>
      </c>
      <c r="AB189" s="17">
        <f>IF('cha raw lpjml output'!AA174&lt;0,0,'cha raw lpjml output'!AA174)</f>
        <v>0.101468</v>
      </c>
      <c r="AC189" s="17">
        <f>IF('cha raw lpjml output'!AB174&lt;0,0,'cha raw lpjml output'!AB174)</f>
        <v>0.11953900000000001</v>
      </c>
      <c r="AD189" s="17">
        <f>IF('cha raw lpjml output'!AC174&lt;0,0,'cha raw lpjml output'!AC174)</f>
        <v>0.32580300000000001</v>
      </c>
      <c r="AE189" s="17">
        <f>IF('cha raw lpjml output'!AD174&lt;0,0,'cha raw lpjml output'!AD174)</f>
        <v>0.218085</v>
      </c>
      <c r="AF189" s="17">
        <f>IF('cha raw lpjml output'!AE174&lt;0,0,'cha raw lpjml output'!AE174)</f>
        <v>0.144375</v>
      </c>
      <c r="AG189" s="17">
        <f>IF('cha raw lpjml output'!AF174&lt;0,0,'cha raw lpjml output'!AF174)</f>
        <v>0.174703</v>
      </c>
      <c r="AH189" s="17">
        <f>IF('cha raw lpjml output'!AG174&lt;0,0,'cha raw lpjml output'!AG174)</f>
        <v>0.23294599999999999</v>
      </c>
      <c r="AI189" s="17">
        <f>IF('cha raw lpjml output'!AH174&lt;0,0,'cha raw lpjml output'!AH174)</f>
        <v>0.48634899999999998</v>
      </c>
      <c r="AJ189" s="17">
        <f>IF('cha raw lpjml output'!AI174&lt;0,0,'cha raw lpjml output'!AI174)</f>
        <v>0.4738</v>
      </c>
      <c r="AK189" s="17">
        <f>IF('cha raw lpjml output'!AJ174&lt;0,0,'cha raw lpjml output'!AJ174)</f>
        <v>0.98036699999999999</v>
      </c>
      <c r="AL189" s="17">
        <f>IF('cha raw lpjml output'!AK174&lt;0,0,'cha raw lpjml output'!AK174)</f>
        <v>1.6242700000000001</v>
      </c>
      <c r="AM189" s="17">
        <f>IF('cha raw lpjml output'!AL174&lt;0,0,'cha raw lpjml output'!AL174)</f>
        <v>0.53886199999999995</v>
      </c>
      <c r="AN189" s="17">
        <f>IF('cha raw lpjml output'!AM174&lt;0,0,'cha raw lpjml output'!AM174)</f>
        <v>0.97207600000000005</v>
      </c>
      <c r="AO189" s="17">
        <f>IF('cha raw lpjml output'!AN174&lt;0,0,'cha raw lpjml output'!AN174)</f>
        <v>1.08545</v>
      </c>
      <c r="AP189" s="17">
        <f>IF('cha raw lpjml output'!AO174&lt;0,0,'cha raw lpjml output'!AO174)</f>
        <v>1.42771</v>
      </c>
      <c r="AQ189" s="17"/>
    </row>
    <row r="190" spans="2:43" x14ac:dyDescent="0.35">
      <c r="B190" s="17">
        <f>IF('cha raw lpjml output'!A175&lt;0,0,'cha raw lpjml output'!A175)</f>
        <v>1.29433</v>
      </c>
      <c r="C190" s="17">
        <f>IF('cha raw lpjml output'!B175&lt;0,0,'cha raw lpjml output'!B175)</f>
        <v>1.0031000000000001</v>
      </c>
      <c r="D190" s="17">
        <f>IF('cha raw lpjml output'!C175&lt;0,0,'cha raw lpjml output'!C175)</f>
        <v>9.0935000000000006</v>
      </c>
      <c r="E190" s="17">
        <f>IF('cha raw lpjml output'!D175&lt;0,0,'cha raw lpjml output'!D175)</f>
        <v>1.1343399999999999</v>
      </c>
      <c r="F190" s="17">
        <f>IF('cha raw lpjml output'!E175&lt;0,0,'cha raw lpjml output'!E175)</f>
        <v>0.57201000000000002</v>
      </c>
      <c r="G190" s="17">
        <f>IF('cha raw lpjml output'!F175&lt;0,0,'cha raw lpjml output'!F175)</f>
        <v>0.22084999999999999</v>
      </c>
      <c r="H190" s="17">
        <f>IF('cha raw lpjml output'!G175&lt;0,0,'cha raw lpjml output'!G175)</f>
        <v>0.46229199999999998</v>
      </c>
      <c r="I190" s="17">
        <f>IF('cha raw lpjml output'!H175&lt;0,0,'cha raw lpjml output'!H175)</f>
        <v>0.56512799999999996</v>
      </c>
      <c r="J190" s="17">
        <f>IF('cha raw lpjml output'!I175&lt;0,0,'cha raw lpjml output'!I175)</f>
        <v>0.64092700000000002</v>
      </c>
      <c r="K190" s="17">
        <f>IF('cha raw lpjml output'!J175&lt;0,0,'cha raw lpjml output'!J175)</f>
        <v>0.64267399999999997</v>
      </c>
      <c r="L190" s="17">
        <f>IF('cha raw lpjml output'!K175&lt;0,0,'cha raw lpjml output'!K175)</f>
        <v>0.56800600000000001</v>
      </c>
      <c r="M190" s="17">
        <f>IF('cha raw lpjml output'!L175&lt;0,0,'cha raw lpjml output'!L175)</f>
        <v>0.68699299999999996</v>
      </c>
      <c r="N190" s="17">
        <f>IF('cha raw lpjml output'!M175&lt;0,0,'cha raw lpjml output'!M175)</f>
        <v>0.673377</v>
      </c>
      <c r="O190" s="17">
        <f>IF('cha raw lpjml output'!N175&lt;0,0,'cha raw lpjml output'!N175)</f>
        <v>0.39095999999999997</v>
      </c>
      <c r="P190" s="17">
        <f>IF('cha raw lpjml output'!O175&lt;0,0,'cha raw lpjml output'!O175)</f>
        <v>0.39095999999999997</v>
      </c>
      <c r="Q190" s="17">
        <f>IF('cha raw lpjml output'!P175&lt;0,0,'cha raw lpjml output'!P175)</f>
        <v>0.48116300000000001</v>
      </c>
      <c r="R190" s="17">
        <f>IF('cha raw lpjml output'!Q175&lt;0,0,'cha raw lpjml output'!Q175)</f>
        <v>0.50558099999999995</v>
      </c>
      <c r="S190" s="17">
        <f>IF('cha raw lpjml output'!R175&lt;0,0,'cha raw lpjml output'!R175)</f>
        <v>0.40908499999999998</v>
      </c>
      <c r="T190" s="17">
        <f>IF('cha raw lpjml output'!S175&lt;0,0,'cha raw lpjml output'!S175)</f>
        <v>0.55779000000000001</v>
      </c>
      <c r="U190" s="17">
        <f>IF('cha raw lpjml output'!T175&lt;0,0,'cha raw lpjml output'!T175)</f>
        <v>0.251861</v>
      </c>
      <c r="V190" s="17">
        <f>IF('cha raw lpjml output'!U175&lt;0,0,'cha raw lpjml output'!U175)</f>
        <v>0.21817500000000001</v>
      </c>
      <c r="W190" s="17">
        <f>IF('cha raw lpjml output'!V175&lt;0,0,'cha raw lpjml output'!V175)</f>
        <v>0.25852799999999998</v>
      </c>
      <c r="X190" s="17">
        <f>IF('cha raw lpjml output'!W175&lt;0,0,'cha raw lpjml output'!W175)</f>
        <v>0.19709599999999999</v>
      </c>
      <c r="Y190" s="17">
        <f>IF('cha raw lpjml output'!X175&lt;0,0,'cha raw lpjml output'!X175)</f>
        <v>0.16833100000000001</v>
      </c>
      <c r="Z190" s="17">
        <f>IF('cha raw lpjml output'!Y175&lt;0,0,'cha raw lpjml output'!Y175)</f>
        <v>0.55794600000000005</v>
      </c>
      <c r="AA190" s="17">
        <f>IF('cha raw lpjml output'!Z175&lt;0,0,'cha raw lpjml output'!Z175)</f>
        <v>0.186829</v>
      </c>
      <c r="AB190" s="17">
        <f>IF('cha raw lpjml output'!AA175&lt;0,0,'cha raw lpjml output'!AA175)</f>
        <v>0.105346</v>
      </c>
      <c r="AC190" s="17">
        <f>IF('cha raw lpjml output'!AB175&lt;0,0,'cha raw lpjml output'!AB175)</f>
        <v>0.14763999999999999</v>
      </c>
      <c r="AD190" s="17">
        <f>IF('cha raw lpjml output'!AC175&lt;0,0,'cha raw lpjml output'!AC175)</f>
        <v>0.35029700000000003</v>
      </c>
      <c r="AE190" s="17">
        <f>IF('cha raw lpjml output'!AD175&lt;0,0,'cha raw lpjml output'!AD175)</f>
        <v>0.23760300000000001</v>
      </c>
      <c r="AF190" s="17">
        <f>IF('cha raw lpjml output'!AE175&lt;0,0,'cha raw lpjml output'!AE175)</f>
        <v>0.14526</v>
      </c>
      <c r="AG190" s="17">
        <f>IF('cha raw lpjml output'!AF175&lt;0,0,'cha raw lpjml output'!AF175)</f>
        <v>0.18109700000000001</v>
      </c>
      <c r="AH190" s="17">
        <f>IF('cha raw lpjml output'!AG175&lt;0,0,'cha raw lpjml output'!AG175)</f>
        <v>0.236182</v>
      </c>
      <c r="AI190" s="17">
        <f>IF('cha raw lpjml output'!AH175&lt;0,0,'cha raw lpjml output'!AH175)</f>
        <v>0.50300500000000004</v>
      </c>
      <c r="AJ190" s="17">
        <f>IF('cha raw lpjml output'!AI175&lt;0,0,'cha raw lpjml output'!AI175)</f>
        <v>0.47466999999999998</v>
      </c>
      <c r="AK190" s="17">
        <f>IF('cha raw lpjml output'!AJ175&lt;0,0,'cha raw lpjml output'!AJ175)</f>
        <v>1.0440400000000001</v>
      </c>
      <c r="AL190" s="17">
        <f>IF('cha raw lpjml output'!AK175&lt;0,0,'cha raw lpjml output'!AK175)</f>
        <v>2.0286400000000002</v>
      </c>
      <c r="AM190" s="17">
        <f>IF('cha raw lpjml output'!AL175&lt;0,0,'cha raw lpjml output'!AL175)</f>
        <v>0.728043</v>
      </c>
      <c r="AN190" s="17">
        <f>IF('cha raw lpjml output'!AM175&lt;0,0,'cha raw lpjml output'!AM175)</f>
        <v>1.04627</v>
      </c>
      <c r="AO190" s="17">
        <f>IF('cha raw lpjml output'!AN175&lt;0,0,'cha raw lpjml output'!AN175)</f>
        <v>1.08839</v>
      </c>
      <c r="AP190" s="17">
        <f>IF('cha raw lpjml output'!AO175&lt;0,0,'cha raw lpjml output'!AO175)</f>
        <v>1.4303699999999999</v>
      </c>
      <c r="AQ190" s="17"/>
    </row>
    <row r="191" spans="2:43" x14ac:dyDescent="0.35">
      <c r="B191" s="17">
        <f>IF('cha raw lpjml output'!A176&lt;0,0,'cha raw lpjml output'!A176)</f>
        <v>1.3258799999999999</v>
      </c>
      <c r="C191" s="17">
        <f>IF('cha raw lpjml output'!B176&lt;0,0,'cha raw lpjml output'!B176)</f>
        <v>1.05125</v>
      </c>
      <c r="D191" s="17">
        <f>IF('cha raw lpjml output'!C176&lt;0,0,'cha raw lpjml output'!C176)</f>
        <v>9.3740500000000004</v>
      </c>
      <c r="E191" s="17">
        <f>IF('cha raw lpjml output'!D176&lt;0,0,'cha raw lpjml output'!D176)</f>
        <v>1.1368499999999999</v>
      </c>
      <c r="F191" s="17">
        <f>IF('cha raw lpjml output'!E176&lt;0,0,'cha raw lpjml output'!E176)</f>
        <v>0.69553500000000001</v>
      </c>
      <c r="G191" s="17">
        <f>IF('cha raw lpjml output'!F176&lt;0,0,'cha raw lpjml output'!F176)</f>
        <v>0.22359799999999999</v>
      </c>
      <c r="H191" s="17">
        <f>IF('cha raw lpjml output'!G176&lt;0,0,'cha raw lpjml output'!G176)</f>
        <v>0.58690699999999996</v>
      </c>
      <c r="I191" s="17">
        <f>IF('cha raw lpjml output'!H176&lt;0,0,'cha raw lpjml output'!H176)</f>
        <v>0.62504700000000002</v>
      </c>
      <c r="J191" s="17">
        <f>IF('cha raw lpjml output'!I176&lt;0,0,'cha raw lpjml output'!I176)</f>
        <v>0.64783299999999999</v>
      </c>
      <c r="K191" s="17">
        <f>IF('cha raw lpjml output'!J176&lt;0,0,'cha raw lpjml output'!J176)</f>
        <v>0.87109700000000001</v>
      </c>
      <c r="L191" s="17">
        <f>IF('cha raw lpjml output'!K176&lt;0,0,'cha raw lpjml output'!K176)</f>
        <v>0.63146400000000003</v>
      </c>
      <c r="M191" s="17">
        <f>IF('cha raw lpjml output'!L176&lt;0,0,'cha raw lpjml output'!L176)</f>
        <v>0.794956</v>
      </c>
      <c r="N191" s="17">
        <f>IF('cha raw lpjml output'!M176&lt;0,0,'cha raw lpjml output'!M176)</f>
        <v>0.73084300000000002</v>
      </c>
      <c r="O191" s="17">
        <f>IF('cha raw lpjml output'!N176&lt;0,0,'cha raw lpjml output'!N176)</f>
        <v>0.56521900000000003</v>
      </c>
      <c r="P191" s="17">
        <f>IF('cha raw lpjml output'!O176&lt;0,0,'cha raw lpjml output'!O176)</f>
        <v>0.56521900000000003</v>
      </c>
      <c r="Q191" s="17">
        <f>IF('cha raw lpjml output'!P176&lt;0,0,'cha raw lpjml output'!P176)</f>
        <v>0.489118</v>
      </c>
      <c r="R191" s="17">
        <f>IF('cha raw lpjml output'!Q176&lt;0,0,'cha raw lpjml output'!Q176)</f>
        <v>0.53683199999999998</v>
      </c>
      <c r="S191" s="17">
        <f>IF('cha raw lpjml output'!R176&lt;0,0,'cha raw lpjml output'!R176)</f>
        <v>0.41328399999999998</v>
      </c>
      <c r="T191" s="17">
        <f>IF('cha raw lpjml output'!S176&lt;0,0,'cha raw lpjml output'!S176)</f>
        <v>0.65242599999999995</v>
      </c>
      <c r="U191" s="17">
        <f>IF('cha raw lpjml output'!T176&lt;0,0,'cha raw lpjml output'!T176)</f>
        <v>0.25862800000000002</v>
      </c>
      <c r="V191" s="17">
        <f>IF('cha raw lpjml output'!U176&lt;0,0,'cha raw lpjml output'!U176)</f>
        <v>0.222798</v>
      </c>
      <c r="W191" s="17">
        <f>IF('cha raw lpjml output'!V176&lt;0,0,'cha raw lpjml output'!V176)</f>
        <v>0.26534200000000002</v>
      </c>
      <c r="X191" s="17">
        <f>IF('cha raw lpjml output'!W176&lt;0,0,'cha raw lpjml output'!W176)</f>
        <v>0.20175399999999999</v>
      </c>
      <c r="Y191" s="17">
        <f>IF('cha raw lpjml output'!X176&lt;0,0,'cha raw lpjml output'!X176)</f>
        <v>0.174899</v>
      </c>
      <c r="Z191" s="17">
        <f>IF('cha raw lpjml output'!Y176&lt;0,0,'cha raw lpjml output'!Y176)</f>
        <v>0.56349499999999997</v>
      </c>
      <c r="AA191" s="17">
        <f>IF('cha raw lpjml output'!Z176&lt;0,0,'cha raw lpjml output'!Z176)</f>
        <v>0.197433</v>
      </c>
      <c r="AB191" s="17">
        <f>IF('cha raw lpjml output'!AA176&lt;0,0,'cha raw lpjml output'!AA176)</f>
        <v>0.118058</v>
      </c>
      <c r="AC191" s="17">
        <f>IF('cha raw lpjml output'!AB176&lt;0,0,'cha raw lpjml output'!AB176)</f>
        <v>0.151589</v>
      </c>
      <c r="AD191" s="17">
        <f>IF('cha raw lpjml output'!AC176&lt;0,0,'cha raw lpjml output'!AC176)</f>
        <v>0.356595</v>
      </c>
      <c r="AE191" s="17">
        <f>IF('cha raw lpjml output'!AD176&lt;0,0,'cha raw lpjml output'!AD176)</f>
        <v>0.23911099999999999</v>
      </c>
      <c r="AF191" s="17">
        <f>IF('cha raw lpjml output'!AE176&lt;0,0,'cha raw lpjml output'!AE176)</f>
        <v>0.16355900000000001</v>
      </c>
      <c r="AG191" s="17">
        <f>IF('cha raw lpjml output'!AF176&lt;0,0,'cha raw lpjml output'!AF176)</f>
        <v>0.198075</v>
      </c>
      <c r="AH191" s="17">
        <f>IF('cha raw lpjml output'!AG176&lt;0,0,'cha raw lpjml output'!AG176)</f>
        <v>0.239292</v>
      </c>
      <c r="AI191" s="17">
        <f>IF('cha raw lpjml output'!AH176&lt;0,0,'cha raw lpjml output'!AH176)</f>
        <v>0.50849999999999995</v>
      </c>
      <c r="AJ191" s="17">
        <f>IF('cha raw lpjml output'!AI176&lt;0,0,'cha raw lpjml output'!AI176)</f>
        <v>0.49019600000000002</v>
      </c>
      <c r="AK191" s="17">
        <f>IF('cha raw lpjml output'!AJ176&lt;0,0,'cha raw lpjml output'!AJ176)</f>
        <v>1.1124700000000001</v>
      </c>
      <c r="AL191" s="17">
        <f>IF('cha raw lpjml output'!AK176&lt;0,0,'cha raw lpjml output'!AK176)</f>
        <v>2.0619299999999998</v>
      </c>
      <c r="AM191" s="17">
        <f>IF('cha raw lpjml output'!AL176&lt;0,0,'cha raw lpjml output'!AL176)</f>
        <v>0.78844400000000003</v>
      </c>
      <c r="AN191" s="17">
        <f>IF('cha raw lpjml output'!AM176&lt;0,0,'cha raw lpjml output'!AM176)</f>
        <v>1.05827</v>
      </c>
      <c r="AO191" s="17">
        <f>IF('cha raw lpjml output'!AN176&lt;0,0,'cha raw lpjml output'!AN176)</f>
        <v>1.1133900000000001</v>
      </c>
      <c r="AP191" s="17">
        <f>IF('cha raw lpjml output'!AO176&lt;0,0,'cha raw lpjml output'!AO176)</f>
        <v>1.47756</v>
      </c>
      <c r="AQ191" s="17"/>
    </row>
    <row r="192" spans="2:43" x14ac:dyDescent="0.35">
      <c r="B192" s="17">
        <f>IF('cha raw lpjml output'!A177&lt;0,0,'cha raw lpjml output'!A177)</f>
        <v>1.37554</v>
      </c>
      <c r="C192" s="17">
        <f>IF('cha raw lpjml output'!B177&lt;0,0,'cha raw lpjml output'!B177)</f>
        <v>1.20499</v>
      </c>
      <c r="D192" s="17">
        <f>IF('cha raw lpjml output'!C177&lt;0,0,'cha raw lpjml output'!C177)</f>
        <v>9.5436599999999991</v>
      </c>
      <c r="E192" s="17">
        <f>IF('cha raw lpjml output'!D177&lt;0,0,'cha raw lpjml output'!D177)</f>
        <v>1.1672499999999999</v>
      </c>
      <c r="F192" s="17">
        <f>IF('cha raw lpjml output'!E177&lt;0,0,'cha raw lpjml output'!E177)</f>
        <v>0.72690399999999999</v>
      </c>
      <c r="G192" s="17">
        <f>IF('cha raw lpjml output'!F177&lt;0,0,'cha raw lpjml output'!F177)</f>
        <v>0.29486899999999999</v>
      </c>
      <c r="H192" s="17">
        <f>IF('cha raw lpjml output'!G177&lt;0,0,'cha raw lpjml output'!G177)</f>
        <v>0.59103000000000006</v>
      </c>
      <c r="I192" s="17">
        <f>IF('cha raw lpjml output'!H177&lt;0,0,'cha raw lpjml output'!H177)</f>
        <v>0.70131299999999996</v>
      </c>
      <c r="J192" s="17">
        <f>IF('cha raw lpjml output'!I177&lt;0,0,'cha raw lpjml output'!I177)</f>
        <v>0.75823799999999997</v>
      </c>
      <c r="K192" s="17">
        <f>IF('cha raw lpjml output'!J177&lt;0,0,'cha raw lpjml output'!J177)</f>
        <v>0.89960700000000005</v>
      </c>
      <c r="L192" s="17">
        <f>IF('cha raw lpjml output'!K177&lt;0,0,'cha raw lpjml output'!K177)</f>
        <v>0.86776500000000001</v>
      </c>
      <c r="M192" s="17">
        <f>IF('cha raw lpjml output'!L177&lt;0,0,'cha raw lpjml output'!L177)</f>
        <v>0.80107099999999998</v>
      </c>
      <c r="N192" s="17">
        <f>IF('cha raw lpjml output'!M177&lt;0,0,'cha raw lpjml output'!M177)</f>
        <v>0.81399200000000005</v>
      </c>
      <c r="O192" s="17">
        <f>IF('cha raw lpjml output'!N177&lt;0,0,'cha raw lpjml output'!N177)</f>
        <v>0.57097100000000001</v>
      </c>
      <c r="P192" s="17">
        <f>IF('cha raw lpjml output'!O177&lt;0,0,'cha raw lpjml output'!O177)</f>
        <v>0.57097100000000001</v>
      </c>
      <c r="Q192" s="17">
        <f>IF('cha raw lpjml output'!P177&lt;0,0,'cha raw lpjml output'!P177)</f>
        <v>0.62647299999999995</v>
      </c>
      <c r="R192" s="17">
        <f>IF('cha raw lpjml output'!Q177&lt;0,0,'cha raw lpjml output'!Q177)</f>
        <v>0.55854199999999998</v>
      </c>
      <c r="S192" s="17">
        <f>IF('cha raw lpjml output'!R177&lt;0,0,'cha raw lpjml output'!R177)</f>
        <v>0.497697</v>
      </c>
      <c r="T192" s="17">
        <f>IF('cha raw lpjml output'!S177&lt;0,0,'cha raw lpjml output'!S177)</f>
        <v>0.80264199999999997</v>
      </c>
      <c r="U192" s="17">
        <f>IF('cha raw lpjml output'!T177&lt;0,0,'cha raw lpjml output'!T177)</f>
        <v>0.26389200000000002</v>
      </c>
      <c r="V192" s="17">
        <f>IF('cha raw lpjml output'!U177&lt;0,0,'cha raw lpjml output'!U177)</f>
        <v>0.22375999999999999</v>
      </c>
      <c r="W192" s="17">
        <f>IF('cha raw lpjml output'!V177&lt;0,0,'cha raw lpjml output'!V177)</f>
        <v>0.29218899999999998</v>
      </c>
      <c r="X192" s="17">
        <f>IF('cha raw lpjml output'!W177&lt;0,0,'cha raw lpjml output'!W177)</f>
        <v>0.27827800000000003</v>
      </c>
      <c r="Y192" s="17">
        <f>IF('cha raw lpjml output'!X177&lt;0,0,'cha raw lpjml output'!X177)</f>
        <v>0.18073900000000001</v>
      </c>
      <c r="Z192" s="17">
        <f>IF('cha raw lpjml output'!Y177&lt;0,0,'cha raw lpjml output'!Y177)</f>
        <v>0.57818199999999997</v>
      </c>
      <c r="AA192" s="17">
        <f>IF('cha raw lpjml output'!Z177&lt;0,0,'cha raw lpjml output'!Z177)</f>
        <v>0.20345299999999999</v>
      </c>
      <c r="AB192" s="17">
        <f>IF('cha raw lpjml output'!AA177&lt;0,0,'cha raw lpjml output'!AA177)</f>
        <v>0.119211</v>
      </c>
      <c r="AC192" s="17">
        <f>IF('cha raw lpjml output'!AB177&lt;0,0,'cha raw lpjml output'!AB177)</f>
        <v>0.15165500000000001</v>
      </c>
      <c r="AD192" s="17">
        <f>IF('cha raw lpjml output'!AC177&lt;0,0,'cha raw lpjml output'!AC177)</f>
        <v>0.37234800000000001</v>
      </c>
      <c r="AE192" s="17">
        <f>IF('cha raw lpjml output'!AD177&lt;0,0,'cha raw lpjml output'!AD177)</f>
        <v>0.24687799999999999</v>
      </c>
      <c r="AF192" s="17">
        <f>IF('cha raw lpjml output'!AE177&lt;0,0,'cha raw lpjml output'!AE177)</f>
        <v>0.169686</v>
      </c>
      <c r="AG192" s="17">
        <f>IF('cha raw lpjml output'!AF177&lt;0,0,'cha raw lpjml output'!AF177)</f>
        <v>0.22670199999999999</v>
      </c>
      <c r="AH192" s="17">
        <f>IF('cha raw lpjml output'!AG177&lt;0,0,'cha raw lpjml output'!AG177)</f>
        <v>0.24047399999999999</v>
      </c>
      <c r="AI192" s="17">
        <f>IF('cha raw lpjml output'!AH177&lt;0,0,'cha raw lpjml output'!AH177)</f>
        <v>0.550064</v>
      </c>
      <c r="AJ192" s="17">
        <f>IF('cha raw lpjml output'!AI177&lt;0,0,'cha raw lpjml output'!AI177)</f>
        <v>0.68008199999999996</v>
      </c>
      <c r="AK192" s="17">
        <f>IF('cha raw lpjml output'!AJ177&lt;0,0,'cha raw lpjml output'!AJ177)</f>
        <v>1.2104699999999999</v>
      </c>
      <c r="AL192" s="17">
        <f>IF('cha raw lpjml output'!AK177&lt;0,0,'cha raw lpjml output'!AK177)</f>
        <v>2.0634399999999999</v>
      </c>
      <c r="AM192" s="17">
        <f>IF('cha raw lpjml output'!AL177&lt;0,0,'cha raw lpjml output'!AL177)</f>
        <v>0.89361500000000005</v>
      </c>
      <c r="AN192" s="17">
        <f>IF('cha raw lpjml output'!AM177&lt;0,0,'cha raw lpjml output'!AM177)</f>
        <v>1.0874999999999999</v>
      </c>
      <c r="AO192" s="17">
        <f>IF('cha raw lpjml output'!AN177&lt;0,0,'cha raw lpjml output'!AN177)</f>
        <v>1.1939599999999999</v>
      </c>
      <c r="AP192" s="17">
        <f>IF('cha raw lpjml output'!AO177&lt;0,0,'cha raw lpjml output'!AO177)</f>
        <v>1.5423500000000001</v>
      </c>
      <c r="AQ192" s="17"/>
    </row>
    <row r="193" spans="2:43" x14ac:dyDescent="0.35">
      <c r="B193" s="17">
        <f>IF('cha raw lpjml output'!A178&lt;0,0,'cha raw lpjml output'!A178)</f>
        <v>1.80749</v>
      </c>
      <c r="C193" s="17">
        <f>IF('cha raw lpjml output'!B178&lt;0,0,'cha raw lpjml output'!B178)</f>
        <v>1.2403900000000001</v>
      </c>
      <c r="D193" s="17">
        <f>IF('cha raw lpjml output'!C178&lt;0,0,'cha raw lpjml output'!C178)</f>
        <v>10.8103</v>
      </c>
      <c r="E193" s="17">
        <f>IF('cha raw lpjml output'!D178&lt;0,0,'cha raw lpjml output'!D178)</f>
        <v>1.29033</v>
      </c>
      <c r="F193" s="17">
        <f>IF('cha raw lpjml output'!E178&lt;0,0,'cha raw lpjml output'!E178)</f>
        <v>0.784416</v>
      </c>
      <c r="G193" s="17">
        <f>IF('cha raw lpjml output'!F178&lt;0,0,'cha raw lpjml output'!F178)</f>
        <v>0.44398199999999999</v>
      </c>
      <c r="H193" s="17">
        <f>IF('cha raw lpjml output'!G178&lt;0,0,'cha raw lpjml output'!G178)</f>
        <v>0.61953499999999995</v>
      </c>
      <c r="I193" s="17">
        <f>IF('cha raw lpjml output'!H178&lt;0,0,'cha raw lpjml output'!H178)</f>
        <v>0.74703799999999998</v>
      </c>
      <c r="J193" s="17">
        <f>IF('cha raw lpjml output'!I178&lt;0,0,'cha raw lpjml output'!I178)</f>
        <v>0.79529000000000005</v>
      </c>
      <c r="K193" s="17">
        <f>IF('cha raw lpjml output'!J178&lt;0,0,'cha raw lpjml output'!J178)</f>
        <v>0.96089999999999998</v>
      </c>
      <c r="L193" s="17">
        <f>IF('cha raw lpjml output'!K178&lt;0,0,'cha raw lpjml output'!K178)</f>
        <v>0.90680099999999997</v>
      </c>
      <c r="M193" s="17">
        <f>IF('cha raw lpjml output'!L178&lt;0,0,'cha raw lpjml output'!L178)</f>
        <v>0.92236700000000005</v>
      </c>
      <c r="N193" s="17">
        <f>IF('cha raw lpjml output'!M178&lt;0,0,'cha raw lpjml output'!M178)</f>
        <v>0.82899100000000003</v>
      </c>
      <c r="O193" s="17">
        <f>IF('cha raw lpjml output'!N178&lt;0,0,'cha raw lpjml output'!N178)</f>
        <v>0.69891000000000003</v>
      </c>
      <c r="P193" s="17">
        <f>IF('cha raw lpjml output'!O178&lt;0,0,'cha raw lpjml output'!O178)</f>
        <v>0.69891000000000003</v>
      </c>
      <c r="Q193" s="17">
        <f>IF('cha raw lpjml output'!P178&lt;0,0,'cha raw lpjml output'!P178)</f>
        <v>0.62727100000000002</v>
      </c>
      <c r="R193" s="17">
        <f>IF('cha raw lpjml output'!Q178&lt;0,0,'cha raw lpjml output'!Q178)</f>
        <v>0.59206099999999995</v>
      </c>
      <c r="S193" s="17">
        <f>IF('cha raw lpjml output'!R178&lt;0,0,'cha raw lpjml output'!R178)</f>
        <v>0.63480199999999998</v>
      </c>
      <c r="T193" s="17">
        <f>IF('cha raw lpjml output'!S178&lt;0,0,'cha raw lpjml output'!S178)</f>
        <v>0.89506300000000005</v>
      </c>
      <c r="U193" s="17">
        <f>IF('cha raw lpjml output'!T178&lt;0,0,'cha raw lpjml output'!T178)</f>
        <v>0.28938599999999998</v>
      </c>
      <c r="V193" s="17">
        <f>IF('cha raw lpjml output'!U178&lt;0,0,'cha raw lpjml output'!U178)</f>
        <v>0.22700999999999999</v>
      </c>
      <c r="W193" s="17">
        <f>IF('cha raw lpjml output'!V178&lt;0,0,'cha raw lpjml output'!V178)</f>
        <v>0.31303199999999998</v>
      </c>
      <c r="X193" s="17">
        <f>IF('cha raw lpjml output'!W178&lt;0,0,'cha raw lpjml output'!W178)</f>
        <v>0.30149500000000001</v>
      </c>
      <c r="Y193" s="17">
        <f>IF('cha raw lpjml output'!X178&lt;0,0,'cha raw lpjml output'!X178)</f>
        <v>0.20963200000000001</v>
      </c>
      <c r="Z193" s="17">
        <f>IF('cha raw lpjml output'!Y178&lt;0,0,'cha raw lpjml output'!Y178)</f>
        <v>0.61607199999999995</v>
      </c>
      <c r="AA193" s="17">
        <f>IF('cha raw lpjml output'!Z178&lt;0,0,'cha raw lpjml output'!Z178)</f>
        <v>0.23702699999999999</v>
      </c>
      <c r="AB193" s="17">
        <f>IF('cha raw lpjml output'!AA178&lt;0,0,'cha raw lpjml output'!AA178)</f>
        <v>0.12989000000000001</v>
      </c>
      <c r="AC193" s="17">
        <f>IF('cha raw lpjml output'!AB178&lt;0,0,'cha raw lpjml output'!AB178)</f>
        <v>0.159192</v>
      </c>
      <c r="AD193" s="17">
        <f>IF('cha raw lpjml output'!AC178&lt;0,0,'cha raw lpjml output'!AC178)</f>
        <v>0.37964599999999998</v>
      </c>
      <c r="AE193" s="17">
        <f>IF('cha raw lpjml output'!AD178&lt;0,0,'cha raw lpjml output'!AD178)</f>
        <v>0.24824199999999999</v>
      </c>
      <c r="AF193" s="17">
        <f>IF('cha raw lpjml output'!AE178&lt;0,0,'cha raw lpjml output'!AE178)</f>
        <v>0.17532600000000001</v>
      </c>
      <c r="AG193" s="17">
        <f>IF('cha raw lpjml output'!AF178&lt;0,0,'cha raw lpjml output'!AF178)</f>
        <v>0.22705900000000001</v>
      </c>
      <c r="AH193" s="17">
        <f>IF('cha raw lpjml output'!AG178&lt;0,0,'cha raw lpjml output'!AG178)</f>
        <v>0.27645999999999998</v>
      </c>
      <c r="AI193" s="17">
        <f>IF('cha raw lpjml output'!AH178&lt;0,0,'cha raw lpjml output'!AH178)</f>
        <v>0.55199799999999999</v>
      </c>
      <c r="AJ193" s="17">
        <f>IF('cha raw lpjml output'!AI178&lt;0,0,'cha raw lpjml output'!AI178)</f>
        <v>0.70633299999999999</v>
      </c>
      <c r="AK193" s="17">
        <f>IF('cha raw lpjml output'!AJ178&lt;0,0,'cha raw lpjml output'!AJ178)</f>
        <v>1.2153799999999999</v>
      </c>
      <c r="AL193" s="17">
        <f>IF('cha raw lpjml output'!AK178&lt;0,0,'cha raw lpjml output'!AK178)</f>
        <v>2.2019500000000001</v>
      </c>
      <c r="AM193" s="17">
        <f>IF('cha raw lpjml output'!AL178&lt;0,0,'cha raw lpjml output'!AL178)</f>
        <v>0.95861200000000002</v>
      </c>
      <c r="AN193" s="17">
        <f>IF('cha raw lpjml output'!AM178&lt;0,0,'cha raw lpjml output'!AM178)</f>
        <v>1.5527500000000001</v>
      </c>
      <c r="AO193" s="17">
        <f>IF('cha raw lpjml output'!AN178&lt;0,0,'cha raw lpjml output'!AN178)</f>
        <v>1.4834099999999999</v>
      </c>
      <c r="AP193" s="17">
        <f>IF('cha raw lpjml output'!AO178&lt;0,0,'cha raw lpjml output'!AO178)</f>
        <v>1.79247</v>
      </c>
      <c r="AQ193" s="17"/>
    </row>
    <row r="194" spans="2:43" x14ac:dyDescent="0.35">
      <c r="B194" s="17">
        <f>IF('cha raw lpjml output'!A179&lt;0,0,'cha raw lpjml output'!A179)</f>
        <v>1.9794400000000001</v>
      </c>
      <c r="C194" s="17">
        <f>IF('cha raw lpjml output'!B179&lt;0,0,'cha raw lpjml output'!B179)</f>
        <v>1.24465</v>
      </c>
      <c r="D194" s="17">
        <f>IF('cha raw lpjml output'!C179&lt;0,0,'cha raw lpjml output'!C179)</f>
        <v>10.8515</v>
      </c>
      <c r="E194" s="17">
        <f>IF('cha raw lpjml output'!D179&lt;0,0,'cha raw lpjml output'!D179)</f>
        <v>1.43255</v>
      </c>
      <c r="F194" s="17">
        <f>IF('cha raw lpjml output'!E179&lt;0,0,'cha raw lpjml output'!E179)</f>
        <v>0.78808400000000001</v>
      </c>
      <c r="G194" s="17">
        <f>IF('cha raw lpjml output'!F179&lt;0,0,'cha raw lpjml output'!F179)</f>
        <v>0.50287300000000001</v>
      </c>
      <c r="H194" s="17">
        <f>IF('cha raw lpjml output'!G179&lt;0,0,'cha raw lpjml output'!G179)</f>
        <v>0.70284800000000003</v>
      </c>
      <c r="I194" s="17">
        <f>IF('cha raw lpjml output'!H179&lt;0,0,'cha raw lpjml output'!H179)</f>
        <v>0.89623200000000003</v>
      </c>
      <c r="J194" s="17">
        <f>IF('cha raw lpjml output'!I179&lt;0,0,'cha raw lpjml output'!I179)</f>
        <v>0.83726699999999998</v>
      </c>
      <c r="K194" s="17">
        <f>IF('cha raw lpjml output'!J179&lt;0,0,'cha raw lpjml output'!J179)</f>
        <v>1.01278</v>
      </c>
      <c r="L194" s="17">
        <f>IF('cha raw lpjml output'!K179&lt;0,0,'cha raw lpjml output'!K179)</f>
        <v>0.91531499999999999</v>
      </c>
      <c r="M194" s="17">
        <f>IF('cha raw lpjml output'!L179&lt;0,0,'cha raw lpjml output'!L179)</f>
        <v>0.92942999999999998</v>
      </c>
      <c r="N194" s="17">
        <f>IF('cha raw lpjml output'!M179&lt;0,0,'cha raw lpjml output'!M179)</f>
        <v>0.91355600000000003</v>
      </c>
      <c r="O194" s="17">
        <f>IF('cha raw lpjml output'!N179&lt;0,0,'cha raw lpjml output'!N179)</f>
        <v>0.74111400000000005</v>
      </c>
      <c r="P194" s="17">
        <f>IF('cha raw lpjml output'!O179&lt;0,0,'cha raw lpjml output'!O179)</f>
        <v>0.74111400000000005</v>
      </c>
      <c r="Q194" s="17">
        <f>IF('cha raw lpjml output'!P179&lt;0,0,'cha raw lpjml output'!P179)</f>
        <v>0.68328900000000004</v>
      </c>
      <c r="R194" s="17">
        <f>IF('cha raw lpjml output'!Q179&lt;0,0,'cha raw lpjml output'!Q179)</f>
        <v>0.66756400000000005</v>
      </c>
      <c r="S194" s="17">
        <f>IF('cha raw lpjml output'!R179&lt;0,0,'cha raw lpjml output'!R179)</f>
        <v>0.68523199999999995</v>
      </c>
      <c r="T194" s="17">
        <f>IF('cha raw lpjml output'!S179&lt;0,0,'cha raw lpjml output'!S179)</f>
        <v>0.94328599999999996</v>
      </c>
      <c r="U194" s="17">
        <f>IF('cha raw lpjml output'!T179&lt;0,0,'cha raw lpjml output'!T179)</f>
        <v>0.31062699999999999</v>
      </c>
      <c r="V194" s="17">
        <f>IF('cha raw lpjml output'!U179&lt;0,0,'cha raw lpjml output'!U179)</f>
        <v>0.25188100000000002</v>
      </c>
      <c r="W194" s="17">
        <f>IF('cha raw lpjml output'!V179&lt;0,0,'cha raw lpjml output'!V179)</f>
        <v>0.329129</v>
      </c>
      <c r="X194" s="17">
        <f>IF('cha raw lpjml output'!W179&lt;0,0,'cha raw lpjml output'!W179)</f>
        <v>0.31164599999999998</v>
      </c>
      <c r="Y194" s="17">
        <f>IF('cha raw lpjml output'!X179&lt;0,0,'cha raw lpjml output'!X179)</f>
        <v>0.229273</v>
      </c>
      <c r="Z194" s="17">
        <f>IF('cha raw lpjml output'!Y179&lt;0,0,'cha raw lpjml output'!Y179)</f>
        <v>0.67969500000000005</v>
      </c>
      <c r="AA194" s="17">
        <f>IF('cha raw lpjml output'!Z179&lt;0,0,'cha raw lpjml output'!Z179)</f>
        <v>0.25014700000000001</v>
      </c>
      <c r="AB194" s="17">
        <f>IF('cha raw lpjml output'!AA179&lt;0,0,'cha raw lpjml output'!AA179)</f>
        <v>0.13353899999999999</v>
      </c>
      <c r="AC194" s="17">
        <f>IF('cha raw lpjml output'!AB179&lt;0,0,'cha raw lpjml output'!AB179)</f>
        <v>0.16483700000000001</v>
      </c>
      <c r="AD194" s="17">
        <f>IF('cha raw lpjml output'!AC179&lt;0,0,'cha raw lpjml output'!AC179)</f>
        <v>0.38194</v>
      </c>
      <c r="AE194" s="17">
        <f>IF('cha raw lpjml output'!AD179&lt;0,0,'cha raw lpjml output'!AD179)</f>
        <v>0.25466100000000003</v>
      </c>
      <c r="AF194" s="17">
        <f>IF('cha raw lpjml output'!AE179&lt;0,0,'cha raw lpjml output'!AE179)</f>
        <v>0.17692099999999999</v>
      </c>
      <c r="AG194" s="17">
        <f>IF('cha raw lpjml output'!AF179&lt;0,0,'cha raw lpjml output'!AF179)</f>
        <v>0.23192499999999999</v>
      </c>
      <c r="AH194" s="17">
        <f>IF('cha raw lpjml output'!AG179&lt;0,0,'cha raw lpjml output'!AG179)</f>
        <v>0.29632599999999998</v>
      </c>
      <c r="AI194" s="17">
        <f>IF('cha raw lpjml output'!AH179&lt;0,0,'cha raw lpjml output'!AH179)</f>
        <v>0.56580200000000003</v>
      </c>
      <c r="AJ194" s="17">
        <f>IF('cha raw lpjml output'!AI179&lt;0,0,'cha raw lpjml output'!AI179)</f>
        <v>0.72194400000000003</v>
      </c>
      <c r="AK194" s="17">
        <f>IF('cha raw lpjml output'!AJ179&lt;0,0,'cha raw lpjml output'!AJ179)</f>
        <v>1.3075300000000001</v>
      </c>
      <c r="AL194" s="17">
        <f>IF('cha raw lpjml output'!AK179&lt;0,0,'cha raw lpjml output'!AK179)</f>
        <v>2.3746299999999998</v>
      </c>
      <c r="AM194" s="17">
        <f>IF('cha raw lpjml output'!AL179&lt;0,0,'cha raw lpjml output'!AL179)</f>
        <v>1.07677</v>
      </c>
      <c r="AN194" s="17">
        <f>IF('cha raw lpjml output'!AM179&lt;0,0,'cha raw lpjml output'!AM179)</f>
        <v>1.58735</v>
      </c>
      <c r="AO194" s="17">
        <f>IF('cha raw lpjml output'!AN179&lt;0,0,'cha raw lpjml output'!AN179)</f>
        <v>1.6053299999999999</v>
      </c>
      <c r="AP194" s="17">
        <f>IF('cha raw lpjml output'!AO179&lt;0,0,'cha raw lpjml output'!AO179)</f>
        <v>2.37853</v>
      </c>
      <c r="AQ194" s="17"/>
    </row>
    <row r="195" spans="2:43" x14ac:dyDescent="0.35">
      <c r="B195" s="17">
        <f>IF('cha raw lpjml output'!A180&lt;0,0,'cha raw lpjml output'!A180)</f>
        <v>2.0374699999999999</v>
      </c>
      <c r="C195" s="17">
        <f>IF('cha raw lpjml output'!B180&lt;0,0,'cha raw lpjml output'!B180)</f>
        <v>1.27712</v>
      </c>
      <c r="D195" s="17">
        <f>IF('cha raw lpjml output'!C180&lt;0,0,'cha raw lpjml output'!C180)</f>
        <v>12.938499999999999</v>
      </c>
      <c r="E195" s="17">
        <f>IF('cha raw lpjml output'!D180&lt;0,0,'cha raw lpjml output'!D180)</f>
        <v>1.5432900000000001</v>
      </c>
      <c r="F195" s="17">
        <f>IF('cha raw lpjml output'!E180&lt;0,0,'cha raw lpjml output'!E180)</f>
        <v>0.86846900000000005</v>
      </c>
      <c r="G195" s="17">
        <f>IF('cha raw lpjml output'!F180&lt;0,0,'cha raw lpjml output'!F180)</f>
        <v>0.58468699999999996</v>
      </c>
      <c r="H195" s="17">
        <f>IF('cha raw lpjml output'!G180&lt;0,0,'cha raw lpjml output'!G180)</f>
        <v>0.78195899999999996</v>
      </c>
      <c r="I195" s="17">
        <f>IF('cha raw lpjml output'!H180&lt;0,0,'cha raw lpjml output'!H180)</f>
        <v>0.93710099999999996</v>
      </c>
      <c r="J195" s="17">
        <f>IF('cha raw lpjml output'!I180&lt;0,0,'cha raw lpjml output'!I180)</f>
        <v>0.92199799999999998</v>
      </c>
      <c r="K195" s="17">
        <f>IF('cha raw lpjml output'!J180&lt;0,0,'cha raw lpjml output'!J180)</f>
        <v>1.02214</v>
      </c>
      <c r="L195" s="17">
        <f>IF('cha raw lpjml output'!K180&lt;0,0,'cha raw lpjml output'!K180)</f>
        <v>0.927705</v>
      </c>
      <c r="M195" s="17">
        <f>IF('cha raw lpjml output'!L180&lt;0,0,'cha raw lpjml output'!L180)</f>
        <v>0.93448600000000004</v>
      </c>
      <c r="N195" s="17">
        <f>IF('cha raw lpjml output'!M180&lt;0,0,'cha raw lpjml output'!M180)</f>
        <v>0.96453299999999997</v>
      </c>
      <c r="O195" s="17">
        <f>IF('cha raw lpjml output'!N180&lt;0,0,'cha raw lpjml output'!N180)</f>
        <v>0.75658800000000004</v>
      </c>
      <c r="P195" s="17">
        <f>IF('cha raw lpjml output'!O180&lt;0,0,'cha raw lpjml output'!O180)</f>
        <v>0.75658800000000004</v>
      </c>
      <c r="Q195" s="17">
        <f>IF('cha raw lpjml output'!P180&lt;0,0,'cha raw lpjml output'!P180)</f>
        <v>0.77381</v>
      </c>
      <c r="R195" s="17">
        <f>IF('cha raw lpjml output'!Q180&lt;0,0,'cha raw lpjml output'!Q180)</f>
        <v>0.83623700000000001</v>
      </c>
      <c r="S195" s="17">
        <f>IF('cha raw lpjml output'!R180&lt;0,0,'cha raw lpjml output'!R180)</f>
        <v>0.722831</v>
      </c>
      <c r="T195" s="17">
        <f>IF('cha raw lpjml output'!S180&lt;0,0,'cha raw lpjml output'!S180)</f>
        <v>0.95641799999999999</v>
      </c>
      <c r="U195" s="17">
        <f>IF('cha raw lpjml output'!T180&lt;0,0,'cha raw lpjml output'!T180)</f>
        <v>0.38320799999999999</v>
      </c>
      <c r="V195" s="17">
        <f>IF('cha raw lpjml output'!U180&lt;0,0,'cha raw lpjml output'!U180)</f>
        <v>0.27839900000000001</v>
      </c>
      <c r="W195" s="17">
        <f>IF('cha raw lpjml output'!V180&lt;0,0,'cha raw lpjml output'!V180)</f>
        <v>0.39698499999999998</v>
      </c>
      <c r="X195" s="17">
        <f>IF('cha raw lpjml output'!W180&lt;0,0,'cha raw lpjml output'!W180)</f>
        <v>0.39784900000000001</v>
      </c>
      <c r="Y195" s="17">
        <f>IF('cha raw lpjml output'!X180&lt;0,0,'cha raw lpjml output'!X180)</f>
        <v>0.28029500000000002</v>
      </c>
      <c r="Z195" s="17">
        <f>IF('cha raw lpjml output'!Y180&lt;0,0,'cha raw lpjml output'!Y180)</f>
        <v>0.75699300000000003</v>
      </c>
      <c r="AA195" s="17">
        <f>IF('cha raw lpjml output'!Z180&lt;0,0,'cha raw lpjml output'!Z180)</f>
        <v>0.256386</v>
      </c>
      <c r="AB195" s="17">
        <f>IF('cha raw lpjml output'!AA180&lt;0,0,'cha raw lpjml output'!AA180)</f>
        <v>0.14139099999999999</v>
      </c>
      <c r="AC195" s="17">
        <f>IF('cha raw lpjml output'!AB180&lt;0,0,'cha raw lpjml output'!AB180)</f>
        <v>0.17352899999999999</v>
      </c>
      <c r="AD195" s="17">
        <f>IF('cha raw lpjml output'!AC180&lt;0,0,'cha raw lpjml output'!AC180)</f>
        <v>0.39686700000000003</v>
      </c>
      <c r="AE195" s="17">
        <f>IF('cha raw lpjml output'!AD180&lt;0,0,'cha raw lpjml output'!AD180)</f>
        <v>0.26441900000000002</v>
      </c>
      <c r="AF195" s="17">
        <f>IF('cha raw lpjml output'!AE180&lt;0,0,'cha raw lpjml output'!AE180)</f>
        <v>0.23860100000000001</v>
      </c>
      <c r="AG195" s="17">
        <f>IF('cha raw lpjml output'!AF180&lt;0,0,'cha raw lpjml output'!AF180)</f>
        <v>0.247526</v>
      </c>
      <c r="AH195" s="17">
        <f>IF('cha raw lpjml output'!AG180&lt;0,0,'cha raw lpjml output'!AG180)</f>
        <v>0.29813099999999998</v>
      </c>
      <c r="AI195" s="17">
        <f>IF('cha raw lpjml output'!AH180&lt;0,0,'cha raw lpjml output'!AH180)</f>
        <v>0.62269200000000002</v>
      </c>
      <c r="AJ195" s="17">
        <f>IF('cha raw lpjml output'!AI180&lt;0,0,'cha raw lpjml output'!AI180)</f>
        <v>0.80976000000000004</v>
      </c>
      <c r="AK195" s="17">
        <f>IF('cha raw lpjml output'!AJ180&lt;0,0,'cha raw lpjml output'!AJ180)</f>
        <v>1.63689</v>
      </c>
      <c r="AL195" s="17">
        <f>IF('cha raw lpjml output'!AK180&lt;0,0,'cha raw lpjml output'!AK180)</f>
        <v>2.7152799999999999</v>
      </c>
      <c r="AM195" s="17">
        <f>IF('cha raw lpjml output'!AL180&lt;0,0,'cha raw lpjml output'!AL180)</f>
        <v>1.1311500000000001</v>
      </c>
      <c r="AN195" s="17">
        <f>IF('cha raw lpjml output'!AM180&lt;0,0,'cha raw lpjml output'!AM180)</f>
        <v>1.6115999999999999</v>
      </c>
      <c r="AO195" s="17">
        <f>IF('cha raw lpjml output'!AN180&lt;0,0,'cha raw lpjml output'!AN180)</f>
        <v>1.8644499999999999</v>
      </c>
      <c r="AP195" s="17">
        <f>IF('cha raw lpjml output'!AO180&lt;0,0,'cha raw lpjml output'!AO180)</f>
        <v>2.42069</v>
      </c>
      <c r="AQ195" s="17"/>
    </row>
    <row r="196" spans="2:43" x14ac:dyDescent="0.35">
      <c r="B196" s="17">
        <f>IF('cha raw lpjml output'!A181&lt;0,0,'cha raw lpjml output'!A181)</f>
        <v>2.0925500000000001</v>
      </c>
      <c r="C196" s="17">
        <f>IF('cha raw lpjml output'!B181&lt;0,0,'cha raw lpjml output'!B181)</f>
        <v>1.35459</v>
      </c>
      <c r="D196" s="17">
        <f>IF('cha raw lpjml output'!C181&lt;0,0,'cha raw lpjml output'!C181)</f>
        <v>13.503299999999999</v>
      </c>
      <c r="E196" s="17">
        <f>IF('cha raw lpjml output'!D181&lt;0,0,'cha raw lpjml output'!D181)</f>
        <v>1.7039</v>
      </c>
      <c r="F196" s="17">
        <f>IF('cha raw lpjml output'!E181&lt;0,0,'cha raw lpjml output'!E181)</f>
        <v>0.87997300000000001</v>
      </c>
      <c r="G196" s="17">
        <f>IF('cha raw lpjml output'!F181&lt;0,0,'cha raw lpjml output'!F181)</f>
        <v>0.59997500000000004</v>
      </c>
      <c r="H196" s="17">
        <f>IF('cha raw lpjml output'!G181&lt;0,0,'cha raw lpjml output'!G181)</f>
        <v>0.81858299999999995</v>
      </c>
      <c r="I196" s="17">
        <f>IF('cha raw lpjml output'!H181&lt;0,0,'cha raw lpjml output'!H181)</f>
        <v>1.1816</v>
      </c>
      <c r="J196" s="17">
        <f>IF('cha raw lpjml output'!I181&lt;0,0,'cha raw lpjml output'!I181)</f>
        <v>1.3263100000000001</v>
      </c>
      <c r="K196" s="17">
        <f>IF('cha raw lpjml output'!J181&lt;0,0,'cha raw lpjml output'!J181)</f>
        <v>1.3091999999999999</v>
      </c>
      <c r="L196" s="17">
        <f>IF('cha raw lpjml output'!K181&lt;0,0,'cha raw lpjml output'!K181)</f>
        <v>0.95073200000000002</v>
      </c>
      <c r="M196" s="17">
        <f>IF('cha raw lpjml output'!L181&lt;0,0,'cha raw lpjml output'!L181)</f>
        <v>1.0682199999999999</v>
      </c>
      <c r="N196" s="17">
        <f>IF('cha raw lpjml output'!M181&lt;0,0,'cha raw lpjml output'!M181)</f>
        <v>1.0419700000000001</v>
      </c>
      <c r="O196" s="17">
        <f>IF('cha raw lpjml output'!N181&lt;0,0,'cha raw lpjml output'!N181)</f>
        <v>0.82179000000000002</v>
      </c>
      <c r="P196" s="17">
        <f>IF('cha raw lpjml output'!O181&lt;0,0,'cha raw lpjml output'!O181)</f>
        <v>0.82179000000000002</v>
      </c>
      <c r="Q196" s="17">
        <f>IF('cha raw lpjml output'!P181&lt;0,0,'cha raw lpjml output'!P181)</f>
        <v>0.82405700000000004</v>
      </c>
      <c r="R196" s="17">
        <f>IF('cha raw lpjml output'!Q181&lt;0,0,'cha raw lpjml output'!Q181)</f>
        <v>1.0022800000000001</v>
      </c>
      <c r="S196" s="17">
        <f>IF('cha raw lpjml output'!R181&lt;0,0,'cha raw lpjml output'!R181)</f>
        <v>0.76911799999999997</v>
      </c>
      <c r="T196" s="17">
        <f>IF('cha raw lpjml output'!S181&lt;0,0,'cha raw lpjml output'!S181)</f>
        <v>0.97070100000000004</v>
      </c>
      <c r="U196" s="17">
        <f>IF('cha raw lpjml output'!T181&lt;0,0,'cha raw lpjml output'!T181)</f>
        <v>0.383994</v>
      </c>
      <c r="V196" s="17">
        <f>IF('cha raw lpjml output'!U181&lt;0,0,'cha raw lpjml output'!U181)</f>
        <v>0.323938</v>
      </c>
      <c r="W196" s="17">
        <f>IF('cha raw lpjml output'!V181&lt;0,0,'cha raw lpjml output'!V181)</f>
        <v>0.403173</v>
      </c>
      <c r="X196" s="17">
        <f>IF('cha raw lpjml output'!W181&lt;0,0,'cha raw lpjml output'!W181)</f>
        <v>0.40622599999999998</v>
      </c>
      <c r="Y196" s="17">
        <f>IF('cha raw lpjml output'!X181&lt;0,0,'cha raw lpjml output'!X181)</f>
        <v>0.28525299999999998</v>
      </c>
      <c r="Z196" s="17">
        <f>IF('cha raw lpjml output'!Y181&lt;0,0,'cha raw lpjml output'!Y181)</f>
        <v>0.84323400000000004</v>
      </c>
      <c r="AA196" s="17">
        <f>IF('cha raw lpjml output'!Z181&lt;0,0,'cha raw lpjml output'!Z181)</f>
        <v>0.27124199999999998</v>
      </c>
      <c r="AB196" s="17">
        <f>IF('cha raw lpjml output'!AA181&lt;0,0,'cha raw lpjml output'!AA181)</f>
        <v>0.14569299999999999</v>
      </c>
      <c r="AC196" s="17">
        <f>IF('cha raw lpjml output'!AB181&lt;0,0,'cha raw lpjml output'!AB181)</f>
        <v>0.191912</v>
      </c>
      <c r="AD196" s="17">
        <f>IF('cha raw lpjml output'!AC181&lt;0,0,'cha raw lpjml output'!AC181)</f>
        <v>0.40067399999999997</v>
      </c>
      <c r="AE196" s="17">
        <f>IF('cha raw lpjml output'!AD181&lt;0,0,'cha raw lpjml output'!AD181)</f>
        <v>0.289464</v>
      </c>
      <c r="AF196" s="17">
        <f>IF('cha raw lpjml output'!AE181&lt;0,0,'cha raw lpjml output'!AE181)</f>
        <v>0.244232</v>
      </c>
      <c r="AG196" s="17">
        <f>IF('cha raw lpjml output'!AF181&lt;0,0,'cha raw lpjml output'!AF181)</f>
        <v>0.26300099999999998</v>
      </c>
      <c r="AH196" s="17">
        <f>IF('cha raw lpjml output'!AG181&lt;0,0,'cha raw lpjml output'!AG181)</f>
        <v>0.37390699999999999</v>
      </c>
      <c r="AI196" s="17">
        <f>IF('cha raw lpjml output'!AH181&lt;0,0,'cha raw lpjml output'!AH181)</f>
        <v>0.62780599999999998</v>
      </c>
      <c r="AJ196" s="17">
        <f>IF('cha raw lpjml output'!AI181&lt;0,0,'cha raw lpjml output'!AI181)</f>
        <v>0.981958</v>
      </c>
      <c r="AK196" s="17">
        <f>IF('cha raw lpjml output'!AJ181&lt;0,0,'cha raw lpjml output'!AJ181)</f>
        <v>1.9228700000000001</v>
      </c>
      <c r="AL196" s="17">
        <f>IF('cha raw lpjml output'!AK181&lt;0,0,'cha raw lpjml output'!AK181)</f>
        <v>3.1863999999999999</v>
      </c>
      <c r="AM196" s="17">
        <f>IF('cha raw lpjml output'!AL181&lt;0,0,'cha raw lpjml output'!AL181)</f>
        <v>1.1835800000000001</v>
      </c>
      <c r="AN196" s="17">
        <f>IF('cha raw lpjml output'!AM181&lt;0,0,'cha raw lpjml output'!AM181)</f>
        <v>1.78102</v>
      </c>
      <c r="AO196" s="17">
        <f>IF('cha raw lpjml output'!AN181&lt;0,0,'cha raw lpjml output'!AN181)</f>
        <v>2.25095</v>
      </c>
      <c r="AP196" s="17">
        <f>IF('cha raw lpjml output'!AO181&lt;0,0,'cha raw lpjml output'!AO181)</f>
        <v>2.8459599999999998</v>
      </c>
      <c r="AQ196" s="17"/>
    </row>
    <row r="197" spans="2:43" x14ac:dyDescent="0.35">
      <c r="B197" s="17">
        <f>IF('cha raw lpjml output'!A182&lt;0,0,'cha raw lpjml output'!A182)</f>
        <v>2.54623</v>
      </c>
      <c r="C197" s="17">
        <f>IF('cha raw lpjml output'!B182&lt;0,0,'cha raw lpjml output'!B182)</f>
        <v>1.66225</v>
      </c>
      <c r="D197" s="17">
        <f>IF('cha raw lpjml output'!C182&lt;0,0,'cha raw lpjml output'!C182)</f>
        <v>13.764799999999999</v>
      </c>
      <c r="E197" s="17">
        <f>IF('cha raw lpjml output'!D182&lt;0,0,'cha raw lpjml output'!D182)</f>
        <v>1.7884199999999999</v>
      </c>
      <c r="F197" s="17">
        <f>IF('cha raw lpjml output'!E182&lt;0,0,'cha raw lpjml output'!E182)</f>
        <v>0.966005</v>
      </c>
      <c r="G197" s="17">
        <f>IF('cha raw lpjml output'!F182&lt;0,0,'cha raw lpjml output'!F182)</f>
        <v>0.68434499999999998</v>
      </c>
      <c r="H197" s="17">
        <f>IF('cha raw lpjml output'!G182&lt;0,0,'cha raw lpjml output'!G182)</f>
        <v>1.0751599999999999</v>
      </c>
      <c r="I197" s="17">
        <f>IF('cha raw lpjml output'!H182&lt;0,0,'cha raw lpjml output'!H182)</f>
        <v>1.36761</v>
      </c>
      <c r="J197" s="17">
        <f>IF('cha raw lpjml output'!I182&lt;0,0,'cha raw lpjml output'!I182)</f>
        <v>1.4837899999999999</v>
      </c>
      <c r="K197" s="17">
        <f>IF('cha raw lpjml output'!J182&lt;0,0,'cha raw lpjml output'!J182)</f>
        <v>1.5516099999999999</v>
      </c>
      <c r="L197" s="17">
        <f>IF('cha raw lpjml output'!K182&lt;0,0,'cha raw lpjml output'!K182)</f>
        <v>1.0404800000000001</v>
      </c>
      <c r="M197" s="17">
        <f>IF('cha raw lpjml output'!L182&lt;0,0,'cha raw lpjml output'!L182)</f>
        <v>1.1252</v>
      </c>
      <c r="N197" s="17">
        <f>IF('cha raw lpjml output'!M182&lt;0,0,'cha raw lpjml output'!M182)</f>
        <v>1.0898600000000001</v>
      </c>
      <c r="O197" s="17">
        <f>IF('cha raw lpjml output'!N182&lt;0,0,'cha raw lpjml output'!N182)</f>
        <v>0.85806899999999997</v>
      </c>
      <c r="P197" s="17">
        <f>IF('cha raw lpjml output'!O182&lt;0,0,'cha raw lpjml output'!O182)</f>
        <v>0.85806899999999997</v>
      </c>
      <c r="Q197" s="17">
        <f>IF('cha raw lpjml output'!P182&lt;0,0,'cha raw lpjml output'!P182)</f>
        <v>0.90427900000000005</v>
      </c>
      <c r="R197" s="17">
        <f>IF('cha raw lpjml output'!Q182&lt;0,0,'cha raw lpjml output'!Q182)</f>
        <v>1.0405199999999999</v>
      </c>
      <c r="S197" s="17">
        <f>IF('cha raw lpjml output'!R182&lt;0,0,'cha raw lpjml output'!R182)</f>
        <v>0.99717900000000004</v>
      </c>
      <c r="T197" s="17">
        <f>IF('cha raw lpjml output'!S182&lt;0,0,'cha raw lpjml output'!S182)</f>
        <v>1.16787</v>
      </c>
      <c r="U197" s="17">
        <f>IF('cha raw lpjml output'!T182&lt;0,0,'cha raw lpjml output'!T182)</f>
        <v>0.387096</v>
      </c>
      <c r="V197" s="17">
        <f>IF('cha raw lpjml output'!U182&lt;0,0,'cha raw lpjml output'!U182)</f>
        <v>0.36767</v>
      </c>
      <c r="W197" s="17">
        <f>IF('cha raw lpjml output'!V182&lt;0,0,'cha raw lpjml output'!V182)</f>
        <v>0.52784299999999995</v>
      </c>
      <c r="X197" s="17">
        <f>IF('cha raw lpjml output'!W182&lt;0,0,'cha raw lpjml output'!W182)</f>
        <v>0.44356200000000001</v>
      </c>
      <c r="Y197" s="17">
        <f>IF('cha raw lpjml output'!X182&lt;0,0,'cha raw lpjml output'!X182)</f>
        <v>0.40659800000000001</v>
      </c>
      <c r="Z197" s="17">
        <f>IF('cha raw lpjml output'!Y182&lt;0,0,'cha raw lpjml output'!Y182)</f>
        <v>0.91396999999999995</v>
      </c>
      <c r="AA197" s="17">
        <f>IF('cha raw lpjml output'!Z182&lt;0,0,'cha raw lpjml output'!Z182)</f>
        <v>0.27407500000000001</v>
      </c>
      <c r="AB197" s="17">
        <f>IF('cha raw lpjml output'!AA182&lt;0,0,'cha raw lpjml output'!AA182)</f>
        <v>0.161659</v>
      </c>
      <c r="AC197" s="17">
        <f>IF('cha raw lpjml output'!AB182&lt;0,0,'cha raw lpjml output'!AB182)</f>
        <v>0.19794200000000001</v>
      </c>
      <c r="AD197" s="17">
        <f>IF('cha raw lpjml output'!AC182&lt;0,0,'cha raw lpjml output'!AC182)</f>
        <v>0.46105499999999999</v>
      </c>
      <c r="AE197" s="17">
        <f>IF('cha raw lpjml output'!AD182&lt;0,0,'cha raw lpjml output'!AD182)</f>
        <v>0.32075799999999999</v>
      </c>
      <c r="AF197" s="17">
        <f>IF('cha raw lpjml output'!AE182&lt;0,0,'cha raw lpjml output'!AE182)</f>
        <v>0.25622600000000001</v>
      </c>
      <c r="AG197" s="17">
        <f>IF('cha raw lpjml output'!AF182&lt;0,0,'cha raw lpjml output'!AF182)</f>
        <v>0.454704</v>
      </c>
      <c r="AH197" s="17">
        <f>IF('cha raw lpjml output'!AG182&lt;0,0,'cha raw lpjml output'!AG182)</f>
        <v>0.61678900000000003</v>
      </c>
      <c r="AI197" s="17">
        <f>IF('cha raw lpjml output'!AH182&lt;0,0,'cha raw lpjml output'!AH182)</f>
        <v>0.63168400000000002</v>
      </c>
      <c r="AJ197" s="17">
        <f>IF('cha raw lpjml output'!AI182&lt;0,0,'cha raw lpjml output'!AI182)</f>
        <v>0.98312299999999997</v>
      </c>
      <c r="AK197" s="17">
        <f>IF('cha raw lpjml output'!AJ182&lt;0,0,'cha raw lpjml output'!AJ182)</f>
        <v>2.4269699999999998</v>
      </c>
      <c r="AL197" s="17">
        <f>IF('cha raw lpjml output'!AK182&lt;0,0,'cha raw lpjml output'!AK182)</f>
        <v>3.5060099999999998</v>
      </c>
      <c r="AM197" s="17">
        <f>IF('cha raw lpjml output'!AL182&lt;0,0,'cha raw lpjml output'!AL182)</f>
        <v>1.43577</v>
      </c>
      <c r="AN197" s="17">
        <f>IF('cha raw lpjml output'!AM182&lt;0,0,'cha raw lpjml output'!AM182)</f>
        <v>2.2001400000000002</v>
      </c>
      <c r="AO197" s="17">
        <f>IF('cha raw lpjml output'!AN182&lt;0,0,'cha raw lpjml output'!AN182)</f>
        <v>2.5734400000000002</v>
      </c>
      <c r="AP197" s="17">
        <f>IF('cha raw lpjml output'!AO182&lt;0,0,'cha raw lpjml output'!AO182)</f>
        <v>3.7807400000000002</v>
      </c>
      <c r="AQ197" s="17"/>
    </row>
    <row r="198" spans="2:43" x14ac:dyDescent="0.35">
      <c r="B198" s="17">
        <f>IF('cha raw lpjml output'!A183&lt;0,0,'cha raw lpjml output'!A183)</f>
        <v>2.8795000000000002</v>
      </c>
      <c r="C198" s="17">
        <f>IF('cha raw lpjml output'!B183&lt;0,0,'cha raw lpjml output'!B183)</f>
        <v>1.8479099999999999</v>
      </c>
      <c r="D198" s="17">
        <f>IF('cha raw lpjml output'!C183&lt;0,0,'cha raw lpjml output'!C183)</f>
        <v>14.413399999999999</v>
      </c>
      <c r="E198" s="17">
        <f>IF('cha raw lpjml output'!D183&lt;0,0,'cha raw lpjml output'!D183)</f>
        <v>1.8605400000000001</v>
      </c>
      <c r="F198" s="17">
        <f>IF('cha raw lpjml output'!E183&lt;0,0,'cha raw lpjml output'!E183)</f>
        <v>1.0805199999999999</v>
      </c>
      <c r="G198" s="17">
        <f>IF('cha raw lpjml output'!F183&lt;0,0,'cha raw lpjml output'!F183)</f>
        <v>0.75129000000000001</v>
      </c>
      <c r="H198" s="17">
        <f>IF('cha raw lpjml output'!G183&lt;0,0,'cha raw lpjml output'!G183)</f>
        <v>1.0854699999999999</v>
      </c>
      <c r="I198" s="17">
        <f>IF('cha raw lpjml output'!H183&lt;0,0,'cha raw lpjml output'!H183)</f>
        <v>1.5351399999999999</v>
      </c>
      <c r="J198" s="17">
        <f>IF('cha raw lpjml output'!I183&lt;0,0,'cha raw lpjml output'!I183)</f>
        <v>1.5791200000000001</v>
      </c>
      <c r="K198" s="17">
        <f>IF('cha raw lpjml output'!J183&lt;0,0,'cha raw lpjml output'!J183)</f>
        <v>1.61022</v>
      </c>
      <c r="L198" s="17">
        <f>IF('cha raw lpjml output'!K183&lt;0,0,'cha raw lpjml output'!K183)</f>
        <v>1.19953</v>
      </c>
      <c r="M198" s="17">
        <f>IF('cha raw lpjml output'!L183&lt;0,0,'cha raw lpjml output'!L183)</f>
        <v>1.22644</v>
      </c>
      <c r="N198" s="17">
        <f>IF('cha raw lpjml output'!M183&lt;0,0,'cha raw lpjml output'!M183)</f>
        <v>1.1246499999999999</v>
      </c>
      <c r="O198" s="17">
        <f>IF('cha raw lpjml output'!N183&lt;0,0,'cha raw lpjml output'!N183)</f>
        <v>0.93207099999999998</v>
      </c>
      <c r="P198" s="17">
        <f>IF('cha raw lpjml output'!O183&lt;0,0,'cha raw lpjml output'!O183)</f>
        <v>0.93207099999999998</v>
      </c>
      <c r="Q198" s="17">
        <f>IF('cha raw lpjml output'!P183&lt;0,0,'cha raw lpjml output'!P183)</f>
        <v>1.0309900000000001</v>
      </c>
      <c r="R198" s="17">
        <f>IF('cha raw lpjml output'!Q183&lt;0,0,'cha raw lpjml output'!Q183)</f>
        <v>1.04586</v>
      </c>
      <c r="S198" s="17">
        <f>IF('cha raw lpjml output'!R183&lt;0,0,'cha raw lpjml output'!R183)</f>
        <v>1.0436000000000001</v>
      </c>
      <c r="T198" s="17">
        <f>IF('cha raw lpjml output'!S183&lt;0,0,'cha raw lpjml output'!S183)</f>
        <v>1.2547900000000001</v>
      </c>
      <c r="U198" s="17">
        <f>IF('cha raw lpjml output'!T183&lt;0,0,'cha raw lpjml output'!T183)</f>
        <v>0.42980800000000002</v>
      </c>
      <c r="V198" s="17">
        <f>IF('cha raw lpjml output'!U183&lt;0,0,'cha raw lpjml output'!U183)</f>
        <v>0.53141899999999997</v>
      </c>
      <c r="W198" s="17">
        <f>IF('cha raw lpjml output'!V183&lt;0,0,'cha raw lpjml output'!V183)</f>
        <v>0.66990099999999997</v>
      </c>
      <c r="X198" s="17">
        <f>IF('cha raw lpjml output'!W183&lt;0,0,'cha raw lpjml output'!W183)</f>
        <v>0.52509499999999998</v>
      </c>
      <c r="Y198" s="17">
        <f>IF('cha raw lpjml output'!X183&lt;0,0,'cha raw lpjml output'!X183)</f>
        <v>0.41127900000000001</v>
      </c>
      <c r="Z198" s="17">
        <f>IF('cha raw lpjml output'!Y183&lt;0,0,'cha raw lpjml output'!Y183)</f>
        <v>0.975935</v>
      </c>
      <c r="AA198" s="17">
        <f>IF('cha raw lpjml output'!Z183&lt;0,0,'cha raw lpjml output'!Z183)</f>
        <v>0.28661199999999998</v>
      </c>
      <c r="AB198" s="17">
        <f>IF('cha raw lpjml output'!AA183&lt;0,0,'cha raw lpjml output'!AA183)</f>
        <v>0.16337399999999999</v>
      </c>
      <c r="AC198" s="17">
        <f>IF('cha raw lpjml output'!AB183&lt;0,0,'cha raw lpjml output'!AB183)</f>
        <v>0.216473</v>
      </c>
      <c r="AD198" s="17">
        <f>IF('cha raw lpjml output'!AC183&lt;0,0,'cha raw lpjml output'!AC183)</f>
        <v>0.48197600000000002</v>
      </c>
      <c r="AE198" s="17">
        <f>IF('cha raw lpjml output'!AD183&lt;0,0,'cha raw lpjml output'!AD183)</f>
        <v>0.32752199999999998</v>
      </c>
      <c r="AF198" s="17">
        <f>IF('cha raw lpjml output'!AE183&lt;0,0,'cha raw lpjml output'!AE183)</f>
        <v>0.26270100000000002</v>
      </c>
      <c r="AG198" s="17">
        <f>IF('cha raw lpjml output'!AF183&lt;0,0,'cha raw lpjml output'!AF183)</f>
        <v>0.48993300000000001</v>
      </c>
      <c r="AH198" s="17">
        <f>IF('cha raw lpjml output'!AG183&lt;0,0,'cha raw lpjml output'!AG183)</f>
        <v>0.63413699999999995</v>
      </c>
      <c r="AI198" s="17">
        <f>IF('cha raw lpjml output'!AH183&lt;0,0,'cha raw lpjml output'!AH183)</f>
        <v>0.70018000000000002</v>
      </c>
      <c r="AJ198" s="17">
        <f>IF('cha raw lpjml output'!AI183&lt;0,0,'cha raw lpjml output'!AI183)</f>
        <v>0.99599099999999996</v>
      </c>
      <c r="AK198" s="17">
        <f>IF('cha raw lpjml output'!AJ183&lt;0,0,'cha raw lpjml output'!AJ183)</f>
        <v>2.50936</v>
      </c>
      <c r="AL198" s="17">
        <f>IF('cha raw lpjml output'!AK183&lt;0,0,'cha raw lpjml output'!AK183)</f>
        <v>3.7462399999999998</v>
      </c>
      <c r="AM198" s="17">
        <f>IF('cha raw lpjml output'!AL183&lt;0,0,'cha raw lpjml output'!AL183)</f>
        <v>1.46357</v>
      </c>
      <c r="AN198" s="17">
        <f>IF('cha raw lpjml output'!AM183&lt;0,0,'cha raw lpjml output'!AM183)</f>
        <v>2.24742</v>
      </c>
      <c r="AO198" s="17">
        <f>IF('cha raw lpjml output'!AN183&lt;0,0,'cha raw lpjml output'!AN183)</f>
        <v>2.8622000000000001</v>
      </c>
      <c r="AP198" s="17">
        <f>IF('cha raw lpjml output'!AO183&lt;0,0,'cha raw lpjml output'!AO183)</f>
        <v>3.8907600000000002</v>
      </c>
      <c r="AQ198" s="17"/>
    </row>
    <row r="199" spans="2:43" x14ac:dyDescent="0.35">
      <c r="B199" s="17">
        <f>IF('cha raw lpjml output'!A184&lt;0,0,'cha raw lpjml output'!A184)</f>
        <v>3.3098399999999999</v>
      </c>
      <c r="C199" s="17">
        <f>IF('cha raw lpjml output'!B184&lt;0,0,'cha raw lpjml output'!B184)</f>
        <v>1.8605400000000001</v>
      </c>
      <c r="D199" s="17">
        <f>IF('cha raw lpjml output'!C184&lt;0,0,'cha raw lpjml output'!C184)</f>
        <v>14.6737</v>
      </c>
      <c r="E199" s="17">
        <f>IF('cha raw lpjml output'!D184&lt;0,0,'cha raw lpjml output'!D184)</f>
        <v>2.05972</v>
      </c>
      <c r="F199" s="17">
        <f>IF('cha raw lpjml output'!E184&lt;0,0,'cha raw lpjml output'!E184)</f>
        <v>1.24719</v>
      </c>
      <c r="G199" s="17">
        <f>IF('cha raw lpjml output'!F184&lt;0,0,'cha raw lpjml output'!F184)</f>
        <v>0.77404099999999998</v>
      </c>
      <c r="H199" s="17">
        <f>IF('cha raw lpjml output'!G184&lt;0,0,'cha raw lpjml output'!G184)</f>
        <v>1.0959399999999999</v>
      </c>
      <c r="I199" s="17">
        <f>IF('cha raw lpjml output'!H184&lt;0,0,'cha raw lpjml output'!H184)</f>
        <v>1.5627500000000001</v>
      </c>
      <c r="J199" s="17">
        <f>IF('cha raw lpjml output'!I184&lt;0,0,'cha raw lpjml output'!I184)</f>
        <v>1.9898</v>
      </c>
      <c r="K199" s="17">
        <f>IF('cha raw lpjml output'!J184&lt;0,0,'cha raw lpjml output'!J184)</f>
        <v>2.3736799999999998</v>
      </c>
      <c r="L199" s="17">
        <f>IF('cha raw lpjml output'!K184&lt;0,0,'cha raw lpjml output'!K184)</f>
        <v>1.87683</v>
      </c>
      <c r="M199" s="17">
        <f>IF('cha raw lpjml output'!L184&lt;0,0,'cha raw lpjml output'!L184)</f>
        <v>1.3687</v>
      </c>
      <c r="N199" s="17">
        <f>IF('cha raw lpjml output'!M184&lt;0,0,'cha raw lpjml output'!M184)</f>
        <v>1.1731</v>
      </c>
      <c r="O199" s="17">
        <f>IF('cha raw lpjml output'!N184&lt;0,0,'cha raw lpjml output'!N184)</f>
        <v>0.96031999999999995</v>
      </c>
      <c r="P199" s="17">
        <f>IF('cha raw lpjml output'!O184&lt;0,0,'cha raw lpjml output'!O184)</f>
        <v>0.96031999999999995</v>
      </c>
      <c r="Q199" s="17">
        <f>IF('cha raw lpjml output'!P184&lt;0,0,'cha raw lpjml output'!P184)</f>
        <v>1.0928599999999999</v>
      </c>
      <c r="R199" s="17">
        <f>IF('cha raw lpjml output'!Q184&lt;0,0,'cha raw lpjml output'!Q184)</f>
        <v>1.1249899999999999</v>
      </c>
      <c r="S199" s="17">
        <f>IF('cha raw lpjml output'!R184&lt;0,0,'cha raw lpjml output'!R184)</f>
        <v>1.33283</v>
      </c>
      <c r="T199" s="17">
        <f>IF('cha raw lpjml output'!S184&lt;0,0,'cha raw lpjml output'!S184)</f>
        <v>1.82433</v>
      </c>
      <c r="U199" s="17">
        <f>IF('cha raw lpjml output'!T184&lt;0,0,'cha raw lpjml output'!T184)</f>
        <v>0.55572100000000002</v>
      </c>
      <c r="V199" s="17">
        <f>IF('cha raw lpjml output'!U184&lt;0,0,'cha raw lpjml output'!U184)</f>
        <v>0.54799799999999999</v>
      </c>
      <c r="W199" s="17">
        <f>IF('cha raw lpjml output'!V184&lt;0,0,'cha raw lpjml output'!V184)</f>
        <v>0.86321800000000004</v>
      </c>
      <c r="X199" s="17">
        <f>IF('cha raw lpjml output'!W184&lt;0,0,'cha raw lpjml output'!W184)</f>
        <v>0.72548299999999999</v>
      </c>
      <c r="Y199" s="17">
        <f>IF('cha raw lpjml output'!X184&lt;0,0,'cha raw lpjml output'!X184)</f>
        <v>0.46076299999999998</v>
      </c>
      <c r="Z199" s="17">
        <f>IF('cha raw lpjml output'!Y184&lt;0,0,'cha raw lpjml output'!Y184)</f>
        <v>1.2587699999999999</v>
      </c>
      <c r="AA199" s="17">
        <f>IF('cha raw lpjml output'!Z184&lt;0,0,'cha raw lpjml output'!Z184)</f>
        <v>0.28751300000000002</v>
      </c>
      <c r="AB199" s="17">
        <f>IF('cha raw lpjml output'!AA184&lt;0,0,'cha raw lpjml output'!AA184)</f>
        <v>0.18484</v>
      </c>
      <c r="AC199" s="17">
        <f>IF('cha raw lpjml output'!AB184&lt;0,0,'cha raw lpjml output'!AB184)</f>
        <v>0.238819</v>
      </c>
      <c r="AD199" s="17">
        <f>IF('cha raw lpjml output'!AC184&lt;0,0,'cha raw lpjml output'!AC184)</f>
        <v>0.58399500000000004</v>
      </c>
      <c r="AE199" s="17">
        <f>IF('cha raw lpjml output'!AD184&lt;0,0,'cha raw lpjml output'!AD184)</f>
        <v>0.575658</v>
      </c>
      <c r="AF199" s="17">
        <f>IF('cha raw lpjml output'!AE184&lt;0,0,'cha raw lpjml output'!AE184)</f>
        <v>0.40595300000000001</v>
      </c>
      <c r="AG199" s="17">
        <f>IF('cha raw lpjml output'!AF184&lt;0,0,'cha raw lpjml output'!AF184)</f>
        <v>0.51331899999999997</v>
      </c>
      <c r="AH199" s="17">
        <f>IF('cha raw lpjml output'!AG184&lt;0,0,'cha raw lpjml output'!AG184)</f>
        <v>0.66928299999999996</v>
      </c>
      <c r="AI199" s="17">
        <f>IF('cha raw lpjml output'!AH184&lt;0,0,'cha raw lpjml output'!AH184)</f>
        <v>1.1543099999999999</v>
      </c>
      <c r="AJ199" s="17">
        <f>IF('cha raw lpjml output'!AI184&lt;0,0,'cha raw lpjml output'!AI184)</f>
        <v>1.06874</v>
      </c>
      <c r="AK199" s="17">
        <f>IF('cha raw lpjml output'!AJ184&lt;0,0,'cha raw lpjml output'!AJ184)</f>
        <v>2.56433</v>
      </c>
      <c r="AL199" s="17">
        <f>IF('cha raw lpjml output'!AK184&lt;0,0,'cha raw lpjml output'!AK184)</f>
        <v>3.83589</v>
      </c>
      <c r="AM199" s="17">
        <f>IF('cha raw lpjml output'!AL184&lt;0,0,'cha raw lpjml output'!AL184)</f>
        <v>1.84005</v>
      </c>
      <c r="AN199" s="17">
        <f>IF('cha raw lpjml output'!AM184&lt;0,0,'cha raw lpjml output'!AM184)</f>
        <v>2.4014000000000002</v>
      </c>
      <c r="AO199" s="17">
        <f>IF('cha raw lpjml output'!AN184&lt;0,0,'cha raw lpjml output'!AN184)</f>
        <v>3.1456499999999998</v>
      </c>
      <c r="AP199" s="17">
        <f>IF('cha raw lpjml output'!AO184&lt;0,0,'cha raw lpjml output'!AO184)</f>
        <v>3.9894799999999999</v>
      </c>
      <c r="AQ199" s="17"/>
    </row>
    <row r="200" spans="2:43" x14ac:dyDescent="0.35">
      <c r="B200" s="17">
        <f>IF('cha raw lpjml output'!A185&lt;0,0,'cha raw lpjml output'!A185)</f>
        <v>3.3394400000000002</v>
      </c>
      <c r="C200" s="17">
        <f>IF('cha raw lpjml output'!B185&lt;0,0,'cha raw lpjml output'!B185)</f>
        <v>2.0164300000000002</v>
      </c>
      <c r="D200" s="17">
        <f>IF('cha raw lpjml output'!C185&lt;0,0,'cha raw lpjml output'!C185)</f>
        <v>16.144600000000001</v>
      </c>
      <c r="E200" s="17">
        <f>IF('cha raw lpjml output'!D185&lt;0,0,'cha raw lpjml output'!D185)</f>
        <v>2.5363899999999999</v>
      </c>
      <c r="F200" s="17">
        <f>IF('cha raw lpjml output'!E185&lt;0,0,'cha raw lpjml output'!E185)</f>
        <v>1.3452599999999999</v>
      </c>
      <c r="G200" s="17">
        <f>IF('cha raw lpjml output'!F185&lt;0,0,'cha raw lpjml output'!F185)</f>
        <v>0.87612900000000005</v>
      </c>
      <c r="H200" s="17">
        <f>IF('cha raw lpjml output'!G185&lt;0,0,'cha raw lpjml output'!G185)</f>
        <v>1.0967</v>
      </c>
      <c r="I200" s="17">
        <f>IF('cha raw lpjml output'!H185&lt;0,0,'cha raw lpjml output'!H185)</f>
        <v>1.8718300000000001</v>
      </c>
      <c r="J200" s="17">
        <f>IF('cha raw lpjml output'!I185&lt;0,0,'cha raw lpjml output'!I185)</f>
        <v>2.0176400000000001</v>
      </c>
      <c r="K200" s="17">
        <f>IF('cha raw lpjml output'!J185&lt;0,0,'cha raw lpjml output'!J185)</f>
        <v>2.43031</v>
      </c>
      <c r="L200" s="17">
        <f>IF('cha raw lpjml output'!K185&lt;0,0,'cha raw lpjml output'!K185)</f>
        <v>2.0757699999999999</v>
      </c>
      <c r="M200" s="17">
        <f>IF('cha raw lpjml output'!L185&lt;0,0,'cha raw lpjml output'!L185)</f>
        <v>1.5524899999999999</v>
      </c>
      <c r="N200" s="17">
        <f>IF('cha raw lpjml output'!M185&lt;0,0,'cha raw lpjml output'!M185)</f>
        <v>1.2889299999999999</v>
      </c>
      <c r="O200" s="17">
        <f>IF('cha raw lpjml output'!N185&lt;0,0,'cha raw lpjml output'!N185)</f>
        <v>1.0535300000000001</v>
      </c>
      <c r="P200" s="17">
        <f>IF('cha raw lpjml output'!O185&lt;0,0,'cha raw lpjml output'!O185)</f>
        <v>1.0535300000000001</v>
      </c>
      <c r="Q200" s="17">
        <f>IF('cha raw lpjml output'!P185&lt;0,0,'cha raw lpjml output'!P185)</f>
        <v>1.72577</v>
      </c>
      <c r="R200" s="17">
        <f>IF('cha raw lpjml output'!Q185&lt;0,0,'cha raw lpjml output'!Q185)</f>
        <v>1.45285</v>
      </c>
      <c r="S200" s="17">
        <f>IF('cha raw lpjml output'!R185&lt;0,0,'cha raw lpjml output'!R185)</f>
        <v>1.65676</v>
      </c>
      <c r="T200" s="17">
        <f>IF('cha raw lpjml output'!S185&lt;0,0,'cha raw lpjml output'!S185)</f>
        <v>2.5394000000000001</v>
      </c>
      <c r="U200" s="17">
        <f>IF('cha raw lpjml output'!T185&lt;0,0,'cha raw lpjml output'!T185)</f>
        <v>0.58528800000000003</v>
      </c>
      <c r="V200" s="17">
        <f>IF('cha raw lpjml output'!U185&lt;0,0,'cha raw lpjml output'!U185)</f>
        <v>0.76663499999999996</v>
      </c>
      <c r="W200" s="17">
        <f>IF('cha raw lpjml output'!V185&lt;0,0,'cha raw lpjml output'!V185)</f>
        <v>0.95073099999999999</v>
      </c>
      <c r="X200" s="17">
        <f>IF('cha raw lpjml output'!W185&lt;0,0,'cha raw lpjml output'!W185)</f>
        <v>0.84907900000000003</v>
      </c>
      <c r="Y200" s="17">
        <f>IF('cha raw lpjml output'!X185&lt;0,0,'cha raw lpjml output'!X185)</f>
        <v>0.65062500000000001</v>
      </c>
      <c r="Z200" s="17">
        <f>IF('cha raw lpjml output'!Y185&lt;0,0,'cha raw lpjml output'!Y185)</f>
        <v>1.3333299999999999</v>
      </c>
      <c r="AA200" s="17">
        <f>IF('cha raw lpjml output'!Z185&lt;0,0,'cha raw lpjml output'!Z185)</f>
        <v>0.30099900000000002</v>
      </c>
      <c r="AB200" s="17">
        <f>IF('cha raw lpjml output'!AA185&lt;0,0,'cha raw lpjml output'!AA185)</f>
        <v>0.185588</v>
      </c>
      <c r="AC200" s="17">
        <f>IF('cha raw lpjml output'!AB185&lt;0,0,'cha raw lpjml output'!AB185)</f>
        <v>0.38461499999999998</v>
      </c>
      <c r="AD200" s="17">
        <f>IF('cha raw lpjml output'!AC185&lt;0,0,'cha raw lpjml output'!AC185)</f>
        <v>0.61175100000000004</v>
      </c>
      <c r="AE200" s="17">
        <f>IF('cha raw lpjml output'!AD185&lt;0,0,'cha raw lpjml output'!AD185)</f>
        <v>0.65941000000000005</v>
      </c>
      <c r="AF200" s="17">
        <f>IF('cha raw lpjml output'!AE185&lt;0,0,'cha raw lpjml output'!AE185)</f>
        <v>0.43855300000000003</v>
      </c>
      <c r="AG200" s="17">
        <f>IF('cha raw lpjml output'!AF185&lt;0,0,'cha raw lpjml output'!AF185)</f>
        <v>0.63369600000000004</v>
      </c>
      <c r="AH200" s="17">
        <f>IF('cha raw lpjml output'!AG185&lt;0,0,'cha raw lpjml output'!AG185)</f>
        <v>0.84984800000000005</v>
      </c>
      <c r="AI200" s="17">
        <f>IF('cha raw lpjml output'!AH185&lt;0,0,'cha raw lpjml output'!AH185)</f>
        <v>1.17824</v>
      </c>
      <c r="AJ200" s="17">
        <f>IF('cha raw lpjml output'!AI185&lt;0,0,'cha raw lpjml output'!AI185)</f>
        <v>1.27074</v>
      </c>
      <c r="AK200" s="17">
        <f>IF('cha raw lpjml output'!AJ185&lt;0,0,'cha raw lpjml output'!AJ185)</f>
        <v>2.5727600000000002</v>
      </c>
      <c r="AL200" s="17">
        <f>IF('cha raw lpjml output'!AK185&lt;0,0,'cha raw lpjml output'!AK185)</f>
        <v>4.2682700000000002</v>
      </c>
      <c r="AM200" s="17">
        <f>IF('cha raw lpjml output'!AL185&lt;0,0,'cha raw lpjml output'!AL185)</f>
        <v>1.9772799999999999</v>
      </c>
      <c r="AN200" s="17">
        <f>IF('cha raw lpjml output'!AM185&lt;0,0,'cha raw lpjml output'!AM185)</f>
        <v>2.40374</v>
      </c>
      <c r="AO200" s="17">
        <f>IF('cha raw lpjml output'!AN185&lt;0,0,'cha raw lpjml output'!AN185)</f>
        <v>3.5099100000000001</v>
      </c>
      <c r="AP200" s="17">
        <f>IF('cha raw lpjml output'!AO185&lt;0,0,'cha raw lpjml output'!AO185)</f>
        <v>3.9916900000000002</v>
      </c>
      <c r="AQ200" s="17"/>
    </row>
    <row r="201" spans="2:43" x14ac:dyDescent="0.35">
      <c r="B201" s="17">
        <f>IF('cha raw lpjml output'!A186&lt;0,0,'cha raw lpjml output'!A186)</f>
        <v>3.5943499999999999</v>
      </c>
      <c r="C201" s="17">
        <f>IF('cha raw lpjml output'!B186&lt;0,0,'cha raw lpjml output'!B186)</f>
        <v>2.15225</v>
      </c>
      <c r="D201" s="17">
        <f>IF('cha raw lpjml output'!C186&lt;0,0,'cha raw lpjml output'!C186)</f>
        <v>16.3614</v>
      </c>
      <c r="E201" s="17">
        <f>IF('cha raw lpjml output'!D186&lt;0,0,'cha raw lpjml output'!D186)</f>
        <v>2.6088399999999998</v>
      </c>
      <c r="F201" s="17">
        <f>IF('cha raw lpjml output'!E186&lt;0,0,'cha raw lpjml output'!E186)</f>
        <v>1.9175800000000001</v>
      </c>
      <c r="G201" s="17">
        <f>IF('cha raw lpjml output'!F186&lt;0,0,'cha raw lpjml output'!F186)</f>
        <v>0.97403099999999998</v>
      </c>
      <c r="H201" s="17">
        <f>IF('cha raw lpjml output'!G186&lt;0,0,'cha raw lpjml output'!G186)</f>
        <v>1.1795800000000001</v>
      </c>
      <c r="I201" s="17">
        <f>IF('cha raw lpjml output'!H186&lt;0,0,'cha raw lpjml output'!H186)</f>
        <v>1.9247000000000001</v>
      </c>
      <c r="J201" s="17">
        <f>IF('cha raw lpjml output'!I186&lt;0,0,'cha raw lpjml output'!I186)</f>
        <v>2.1811600000000002</v>
      </c>
      <c r="K201" s="17">
        <f>IF('cha raw lpjml output'!J186&lt;0,0,'cha raw lpjml output'!J186)</f>
        <v>2.7028799999999999</v>
      </c>
      <c r="L201" s="17">
        <f>IF('cha raw lpjml output'!K186&lt;0,0,'cha raw lpjml output'!K186)</f>
        <v>2.2687300000000001</v>
      </c>
      <c r="M201" s="17">
        <f>IF('cha raw lpjml output'!L186&lt;0,0,'cha raw lpjml output'!L186)</f>
        <v>2.0726499999999999</v>
      </c>
      <c r="N201" s="17">
        <f>IF('cha raw lpjml output'!M186&lt;0,0,'cha raw lpjml output'!M186)</f>
        <v>2.0011700000000001</v>
      </c>
      <c r="O201" s="17">
        <f>IF('cha raw lpjml output'!N186&lt;0,0,'cha raw lpjml output'!N186)</f>
        <v>1.7258899999999999</v>
      </c>
      <c r="P201" s="17">
        <f>IF('cha raw lpjml output'!O186&lt;0,0,'cha raw lpjml output'!O186)</f>
        <v>1.7258899999999999</v>
      </c>
      <c r="Q201" s="17">
        <f>IF('cha raw lpjml output'!P186&lt;0,0,'cha raw lpjml output'!P186)</f>
        <v>1.7856000000000001</v>
      </c>
      <c r="R201" s="17">
        <f>IF('cha raw lpjml output'!Q186&lt;0,0,'cha raw lpjml output'!Q186)</f>
        <v>1.4900599999999999</v>
      </c>
      <c r="S201" s="17">
        <f>IF('cha raw lpjml output'!R186&lt;0,0,'cha raw lpjml output'!R186)</f>
        <v>1.75319</v>
      </c>
      <c r="T201" s="17">
        <f>IF('cha raw lpjml output'!S186&lt;0,0,'cha raw lpjml output'!S186)</f>
        <v>2.7627899999999999</v>
      </c>
      <c r="U201" s="17">
        <f>IF('cha raw lpjml output'!T186&lt;0,0,'cha raw lpjml output'!T186)</f>
        <v>0.59424500000000002</v>
      </c>
      <c r="V201" s="17">
        <f>IF('cha raw lpjml output'!U186&lt;0,0,'cha raw lpjml output'!U186)</f>
        <v>0.90315599999999996</v>
      </c>
      <c r="W201" s="17">
        <f>IF('cha raw lpjml output'!V186&lt;0,0,'cha raw lpjml output'!V186)</f>
        <v>1.3692599999999999</v>
      </c>
      <c r="X201" s="17">
        <f>IF('cha raw lpjml output'!W186&lt;0,0,'cha raw lpjml output'!W186)</f>
        <v>0.910103</v>
      </c>
      <c r="Y201" s="17">
        <f>IF('cha raw lpjml output'!X186&lt;0,0,'cha raw lpjml output'!X186)</f>
        <v>0.73306800000000005</v>
      </c>
      <c r="Z201" s="17">
        <f>IF('cha raw lpjml output'!Y186&lt;0,0,'cha raw lpjml output'!Y186)</f>
        <v>2.1493199999999999</v>
      </c>
      <c r="AA201" s="17">
        <f>IF('cha raw lpjml output'!Z186&lt;0,0,'cha raw lpjml output'!Z186)</f>
        <v>0.32501600000000003</v>
      </c>
      <c r="AB201" s="17">
        <f>IF('cha raw lpjml output'!AA186&lt;0,0,'cha raw lpjml output'!AA186)</f>
        <v>0.22465299999999999</v>
      </c>
      <c r="AC201" s="17">
        <f>IF('cha raw lpjml output'!AB186&lt;0,0,'cha raw lpjml output'!AB186)</f>
        <v>0.42061199999999999</v>
      </c>
      <c r="AD201" s="17">
        <f>IF('cha raw lpjml output'!AC186&lt;0,0,'cha raw lpjml output'!AC186)</f>
        <v>0.64140699999999995</v>
      </c>
      <c r="AE201" s="17">
        <f>IF('cha raw lpjml output'!AD186&lt;0,0,'cha raw lpjml output'!AD186)</f>
        <v>0.66758700000000004</v>
      </c>
      <c r="AF201" s="17">
        <f>IF('cha raw lpjml output'!AE186&lt;0,0,'cha raw lpjml output'!AE186)</f>
        <v>0.55499799999999999</v>
      </c>
      <c r="AG201" s="17">
        <f>IF('cha raw lpjml output'!AF186&lt;0,0,'cha raw lpjml output'!AF186)</f>
        <v>0.68460100000000002</v>
      </c>
      <c r="AH201" s="17">
        <f>IF('cha raw lpjml output'!AG186&lt;0,0,'cha raw lpjml output'!AG186)</f>
        <v>0.99838199999999999</v>
      </c>
      <c r="AI201" s="17">
        <f>IF('cha raw lpjml output'!AH186&lt;0,0,'cha raw lpjml output'!AH186)</f>
        <v>1.1907099999999999</v>
      </c>
      <c r="AJ201" s="17">
        <f>IF('cha raw lpjml output'!AI186&lt;0,0,'cha raw lpjml output'!AI186)</f>
        <v>1.4395800000000001</v>
      </c>
      <c r="AK201" s="17">
        <f>IF('cha raw lpjml output'!AJ186&lt;0,0,'cha raw lpjml output'!AJ186)</f>
        <v>2.6853600000000002</v>
      </c>
      <c r="AL201" s="17">
        <f>IF('cha raw lpjml output'!AK186&lt;0,0,'cha raw lpjml output'!AK186)</f>
        <v>4.53749</v>
      </c>
      <c r="AM201" s="17">
        <f>IF('cha raw lpjml output'!AL186&lt;0,0,'cha raw lpjml output'!AL186)</f>
        <v>2.0925400000000001</v>
      </c>
      <c r="AN201" s="17">
        <f>IF('cha raw lpjml output'!AM186&lt;0,0,'cha raw lpjml output'!AM186)</f>
        <v>2.8086899999999999</v>
      </c>
      <c r="AO201" s="17">
        <f>IF('cha raw lpjml output'!AN186&lt;0,0,'cha raw lpjml output'!AN186)</f>
        <v>3.7036099999999998</v>
      </c>
      <c r="AP201" s="17">
        <f>IF('cha raw lpjml output'!AO186&lt;0,0,'cha raw lpjml output'!AO186)</f>
        <v>4.1149399999999998</v>
      </c>
      <c r="AQ201" s="17"/>
    </row>
    <row r="202" spans="2:43" x14ac:dyDescent="0.35">
      <c r="B202" s="17">
        <f>IF('cha raw lpjml output'!A187&lt;0,0,'cha raw lpjml output'!A187)</f>
        <v>4.0302100000000003</v>
      </c>
      <c r="C202" s="17">
        <f>IF('cha raw lpjml output'!B187&lt;0,0,'cha raw lpjml output'!B187)</f>
        <v>2.29386</v>
      </c>
      <c r="D202" s="17">
        <f>IF('cha raw lpjml output'!C187&lt;0,0,'cha raw lpjml output'!C187)</f>
        <v>17.876100000000001</v>
      </c>
      <c r="E202" s="17">
        <f>IF('cha raw lpjml output'!D187&lt;0,0,'cha raw lpjml output'!D187)</f>
        <v>2.94035</v>
      </c>
      <c r="F202" s="17">
        <f>IF('cha raw lpjml output'!E187&lt;0,0,'cha raw lpjml output'!E187)</f>
        <v>2.0958100000000002</v>
      </c>
      <c r="G202" s="17">
        <f>IF('cha raw lpjml output'!F187&lt;0,0,'cha raw lpjml output'!F187)</f>
        <v>1.06613</v>
      </c>
      <c r="H202" s="17">
        <f>IF('cha raw lpjml output'!G187&lt;0,0,'cha raw lpjml output'!G187)</f>
        <v>1.24255</v>
      </c>
      <c r="I202" s="17">
        <f>IF('cha raw lpjml output'!H187&lt;0,0,'cha raw lpjml output'!H187)</f>
        <v>2.5369700000000002</v>
      </c>
      <c r="J202" s="17">
        <f>IF('cha raw lpjml output'!I187&lt;0,0,'cha raw lpjml output'!I187)</f>
        <v>2.4986600000000001</v>
      </c>
      <c r="K202" s="17">
        <f>IF('cha raw lpjml output'!J187&lt;0,0,'cha raw lpjml output'!J187)</f>
        <v>2.9133800000000001</v>
      </c>
      <c r="L202" s="17">
        <f>IF('cha raw lpjml output'!K187&lt;0,0,'cha raw lpjml output'!K187)</f>
        <v>2.59416</v>
      </c>
      <c r="M202" s="17">
        <f>IF('cha raw lpjml output'!L187&lt;0,0,'cha raw lpjml output'!L187)</f>
        <v>2.6101100000000002</v>
      </c>
      <c r="N202" s="17">
        <f>IF('cha raw lpjml output'!M187&lt;0,0,'cha raw lpjml output'!M187)</f>
        <v>2.1999599999999999</v>
      </c>
      <c r="O202" s="17">
        <f>IF('cha raw lpjml output'!N187&lt;0,0,'cha raw lpjml output'!N187)</f>
        <v>1.7695000000000001</v>
      </c>
      <c r="P202" s="17">
        <f>IF('cha raw lpjml output'!O187&lt;0,0,'cha raw lpjml output'!O187)</f>
        <v>1.7695000000000001</v>
      </c>
      <c r="Q202" s="17">
        <f>IF('cha raw lpjml output'!P187&lt;0,0,'cha raw lpjml output'!P187)</f>
        <v>2.2692000000000001</v>
      </c>
      <c r="R202" s="17">
        <f>IF('cha raw lpjml output'!Q187&lt;0,0,'cha raw lpjml output'!Q187)</f>
        <v>1.6139399999999999</v>
      </c>
      <c r="S202" s="17">
        <f>IF('cha raw lpjml output'!R187&lt;0,0,'cha raw lpjml output'!R187)</f>
        <v>2.0229599999999999</v>
      </c>
      <c r="T202" s="17">
        <f>IF('cha raw lpjml output'!S187&lt;0,0,'cha raw lpjml output'!S187)</f>
        <v>2.80444</v>
      </c>
      <c r="U202" s="17">
        <f>IF('cha raw lpjml output'!T187&lt;0,0,'cha raw lpjml output'!T187)</f>
        <v>0.61757899999999999</v>
      </c>
      <c r="V202" s="17">
        <f>IF('cha raw lpjml output'!U187&lt;0,0,'cha raw lpjml output'!U187)</f>
        <v>1.1230100000000001</v>
      </c>
      <c r="W202" s="17">
        <f>IF('cha raw lpjml output'!V187&lt;0,0,'cha raw lpjml output'!V187)</f>
        <v>1.5461800000000001</v>
      </c>
      <c r="X202" s="17">
        <f>IF('cha raw lpjml output'!W187&lt;0,0,'cha raw lpjml output'!W187)</f>
        <v>0.93340500000000004</v>
      </c>
      <c r="Y202" s="17">
        <f>IF('cha raw lpjml output'!X187&lt;0,0,'cha raw lpjml output'!X187)</f>
        <v>0.87535499999999999</v>
      </c>
      <c r="Z202" s="17">
        <f>IF('cha raw lpjml output'!Y187&lt;0,0,'cha raw lpjml output'!Y187)</f>
        <v>2.7080700000000002</v>
      </c>
      <c r="AA202" s="17">
        <f>IF('cha raw lpjml output'!Z187&lt;0,0,'cha raw lpjml output'!Z187)</f>
        <v>0.34219899999999998</v>
      </c>
      <c r="AB202" s="17">
        <f>IF('cha raw lpjml output'!AA187&lt;0,0,'cha raw lpjml output'!AA187)</f>
        <v>0.23558499999999999</v>
      </c>
      <c r="AC202" s="17">
        <f>IF('cha raw lpjml output'!AB187&lt;0,0,'cha raw lpjml output'!AB187)</f>
        <v>0.45866299999999999</v>
      </c>
      <c r="AD202" s="17">
        <f>IF('cha raw lpjml output'!AC187&lt;0,0,'cha raw lpjml output'!AC187)</f>
        <v>0.71718800000000005</v>
      </c>
      <c r="AE202" s="17">
        <f>IF('cha raw lpjml output'!AD187&lt;0,0,'cha raw lpjml output'!AD187)</f>
        <v>0.67334300000000002</v>
      </c>
      <c r="AF202" s="17">
        <f>IF('cha raw lpjml output'!AE187&lt;0,0,'cha raw lpjml output'!AE187)</f>
        <v>0.62530300000000005</v>
      </c>
      <c r="AG202" s="17">
        <f>IF('cha raw lpjml output'!AF187&lt;0,0,'cha raw lpjml output'!AF187)</f>
        <v>0.70557800000000004</v>
      </c>
      <c r="AH202" s="17">
        <f>IF('cha raw lpjml output'!AG187&lt;0,0,'cha raw lpjml output'!AG187)</f>
        <v>1.05847</v>
      </c>
      <c r="AI202" s="17">
        <f>IF('cha raw lpjml output'!AH187&lt;0,0,'cha raw lpjml output'!AH187)</f>
        <v>1.3063499999999999</v>
      </c>
      <c r="AJ202" s="17">
        <f>IF('cha raw lpjml output'!AI187&lt;0,0,'cha raw lpjml output'!AI187)</f>
        <v>1.8409199999999999</v>
      </c>
      <c r="AK202" s="17">
        <f>IF('cha raw lpjml output'!AJ187&lt;0,0,'cha raw lpjml output'!AJ187)</f>
        <v>2.8345099999999999</v>
      </c>
      <c r="AL202" s="17">
        <f>IF('cha raw lpjml output'!AK187&lt;0,0,'cha raw lpjml output'!AK187)</f>
        <v>5.2378600000000004</v>
      </c>
      <c r="AM202" s="17">
        <f>IF('cha raw lpjml output'!AL187&lt;0,0,'cha raw lpjml output'!AL187)</f>
        <v>2.1172200000000001</v>
      </c>
      <c r="AN202" s="17">
        <f>IF('cha raw lpjml output'!AM187&lt;0,0,'cha raw lpjml output'!AM187)</f>
        <v>2.8479100000000002</v>
      </c>
      <c r="AO202" s="17">
        <f>IF('cha raw lpjml output'!AN187&lt;0,0,'cha raw lpjml output'!AN187)</f>
        <v>3.76064</v>
      </c>
      <c r="AP202" s="17">
        <f>IF('cha raw lpjml output'!AO187&lt;0,0,'cha raw lpjml output'!AO187)</f>
        <v>4.3902999999999999</v>
      </c>
      <c r="AQ202" s="17"/>
    </row>
    <row r="203" spans="2:43" x14ac:dyDescent="0.35">
      <c r="B203" s="17">
        <f>IF('cha raw lpjml output'!A188&lt;0,0,'cha raw lpjml output'!A188)</f>
        <v>4.3256300000000003</v>
      </c>
      <c r="C203" s="17">
        <f>IF('cha raw lpjml output'!B188&lt;0,0,'cha raw lpjml output'!B188)</f>
        <v>2.5758200000000002</v>
      </c>
      <c r="D203" s="17">
        <f>IF('cha raw lpjml output'!C188&lt;0,0,'cha raw lpjml output'!C188)</f>
        <v>19.0852</v>
      </c>
      <c r="E203" s="17">
        <f>IF('cha raw lpjml output'!D188&lt;0,0,'cha raw lpjml output'!D188)</f>
        <v>4.0813199999999998</v>
      </c>
      <c r="F203" s="17">
        <f>IF('cha raw lpjml output'!E188&lt;0,0,'cha raw lpjml output'!E188)</f>
        <v>2.1688000000000001</v>
      </c>
      <c r="G203" s="17">
        <f>IF('cha raw lpjml output'!F188&lt;0,0,'cha raw lpjml output'!F188)</f>
        <v>1.09843</v>
      </c>
      <c r="H203" s="17">
        <f>IF('cha raw lpjml output'!G188&lt;0,0,'cha raw lpjml output'!G188)</f>
        <v>1.41056</v>
      </c>
      <c r="I203" s="17">
        <f>IF('cha raw lpjml output'!H188&lt;0,0,'cha raw lpjml output'!H188)</f>
        <v>2.6187800000000001</v>
      </c>
      <c r="J203" s="17">
        <f>IF('cha raw lpjml output'!I188&lt;0,0,'cha raw lpjml output'!I188)</f>
        <v>2.6402700000000001</v>
      </c>
      <c r="K203" s="17">
        <f>IF('cha raw lpjml output'!J188&lt;0,0,'cha raw lpjml output'!J188)</f>
        <v>3.0119600000000002</v>
      </c>
      <c r="L203" s="17">
        <f>IF('cha raw lpjml output'!K188&lt;0,0,'cha raw lpjml output'!K188)</f>
        <v>2.7666200000000001</v>
      </c>
      <c r="M203" s="17">
        <f>IF('cha raw lpjml output'!L188&lt;0,0,'cha raw lpjml output'!L188)</f>
        <v>2.90144</v>
      </c>
      <c r="N203" s="17">
        <f>IF('cha raw lpjml output'!M188&lt;0,0,'cha raw lpjml output'!M188)</f>
        <v>2.49098</v>
      </c>
      <c r="O203" s="17">
        <f>IF('cha raw lpjml output'!N188&lt;0,0,'cha raw lpjml output'!N188)</f>
        <v>1.86572</v>
      </c>
      <c r="P203" s="17">
        <f>IF('cha raw lpjml output'!O188&lt;0,0,'cha raw lpjml output'!O188)</f>
        <v>1.86572</v>
      </c>
      <c r="Q203" s="17">
        <f>IF('cha raw lpjml output'!P188&lt;0,0,'cha raw lpjml output'!P188)</f>
        <v>2.3452199999999999</v>
      </c>
      <c r="R203" s="17">
        <f>IF('cha raw lpjml output'!Q188&lt;0,0,'cha raw lpjml output'!Q188)</f>
        <v>1.8348899999999999</v>
      </c>
      <c r="S203" s="17">
        <f>IF('cha raw lpjml output'!R188&lt;0,0,'cha raw lpjml output'!R188)</f>
        <v>2.0570400000000002</v>
      </c>
      <c r="T203" s="17">
        <f>IF('cha raw lpjml output'!S188&lt;0,0,'cha raw lpjml output'!S188)</f>
        <v>3.1260699999999999</v>
      </c>
      <c r="U203" s="17">
        <f>IF('cha raw lpjml output'!T188&lt;0,0,'cha raw lpjml output'!T188)</f>
        <v>0.63617100000000004</v>
      </c>
      <c r="V203" s="17">
        <f>IF('cha raw lpjml output'!U188&lt;0,0,'cha raw lpjml output'!U188)</f>
        <v>1.2881400000000001</v>
      </c>
      <c r="W203" s="17">
        <f>IF('cha raw lpjml output'!V188&lt;0,0,'cha raw lpjml output'!V188)</f>
        <v>2.5213000000000001</v>
      </c>
      <c r="X203" s="17">
        <f>IF('cha raw lpjml output'!W188&lt;0,0,'cha raw lpjml output'!W188)</f>
        <v>0.98913099999999998</v>
      </c>
      <c r="Y203" s="17">
        <f>IF('cha raw lpjml output'!X188&lt;0,0,'cha raw lpjml output'!X188)</f>
        <v>0.89958899999999997</v>
      </c>
      <c r="Z203" s="17">
        <f>IF('cha raw lpjml output'!Y188&lt;0,0,'cha raw lpjml output'!Y188)</f>
        <v>2.82437</v>
      </c>
      <c r="AA203" s="17">
        <f>IF('cha raw lpjml output'!Z188&lt;0,0,'cha raw lpjml output'!Z188)</f>
        <v>0.48278799999999999</v>
      </c>
      <c r="AB203" s="17">
        <f>IF('cha raw lpjml output'!AA188&lt;0,0,'cha raw lpjml output'!AA188)</f>
        <v>0.322077</v>
      </c>
      <c r="AC203" s="17">
        <f>IF('cha raw lpjml output'!AB188&lt;0,0,'cha raw lpjml output'!AB188)</f>
        <v>0.47120499999999998</v>
      </c>
      <c r="AD203" s="17">
        <f>IF('cha raw lpjml output'!AC188&lt;0,0,'cha raw lpjml output'!AC188)</f>
        <v>0.88397300000000001</v>
      </c>
      <c r="AE203" s="17">
        <f>IF('cha raw lpjml output'!AD188&lt;0,0,'cha raw lpjml output'!AD188)</f>
        <v>0.76785999999999999</v>
      </c>
      <c r="AF203" s="17">
        <f>IF('cha raw lpjml output'!AE188&lt;0,0,'cha raw lpjml output'!AE188)</f>
        <v>0.67205599999999999</v>
      </c>
      <c r="AG203" s="17">
        <f>IF('cha raw lpjml output'!AF188&lt;0,0,'cha raw lpjml output'!AF188)</f>
        <v>0.75058400000000003</v>
      </c>
      <c r="AH203" s="17">
        <f>IF('cha raw lpjml output'!AG188&lt;0,0,'cha raw lpjml output'!AG188)</f>
        <v>1.1983600000000001</v>
      </c>
      <c r="AI203" s="17">
        <f>IF('cha raw lpjml output'!AH188&lt;0,0,'cha raw lpjml output'!AH188)</f>
        <v>1.8562099999999999</v>
      </c>
      <c r="AJ203" s="17">
        <f>IF('cha raw lpjml output'!AI188&lt;0,0,'cha raw lpjml output'!AI188)</f>
        <v>1.97644</v>
      </c>
      <c r="AK203" s="17">
        <f>IF('cha raw lpjml output'!AJ188&lt;0,0,'cha raw lpjml output'!AJ188)</f>
        <v>3.2894899999999998</v>
      </c>
      <c r="AL203" s="17">
        <f>IF('cha raw lpjml output'!AK188&lt;0,0,'cha raw lpjml output'!AK188)</f>
        <v>5.4487100000000002</v>
      </c>
      <c r="AM203" s="17">
        <f>IF('cha raw lpjml output'!AL188&lt;0,0,'cha raw lpjml output'!AL188)</f>
        <v>2.25353</v>
      </c>
      <c r="AN203" s="17">
        <f>IF('cha raw lpjml output'!AM188&lt;0,0,'cha raw lpjml output'!AM188)</f>
        <v>3.1329500000000001</v>
      </c>
      <c r="AO203" s="17">
        <f>IF('cha raw lpjml output'!AN188&lt;0,0,'cha raw lpjml output'!AN188)</f>
        <v>3.8903599999999998</v>
      </c>
      <c r="AP203" s="17">
        <f>IF('cha raw lpjml output'!AO188&lt;0,0,'cha raw lpjml output'!AO188)</f>
        <v>4.52691</v>
      </c>
      <c r="AQ203" s="17"/>
    </row>
    <row r="204" spans="2:43" x14ac:dyDescent="0.35">
      <c r="B204" s="17">
        <f>IF('cha raw lpjml output'!A189&lt;0,0,'cha raw lpjml output'!A189)</f>
        <v>4.4561999999999999</v>
      </c>
      <c r="C204" s="17">
        <f>IF('cha raw lpjml output'!B189&lt;0,0,'cha raw lpjml output'!B189)</f>
        <v>2.7368299999999999</v>
      </c>
      <c r="D204" s="17">
        <f>IF('cha raw lpjml output'!C189&lt;0,0,'cha raw lpjml output'!C189)</f>
        <v>20.8322</v>
      </c>
      <c r="E204" s="17">
        <f>IF('cha raw lpjml output'!D189&lt;0,0,'cha raw lpjml output'!D189)</f>
        <v>4.1900399999999998</v>
      </c>
      <c r="F204" s="17">
        <f>IF('cha raw lpjml output'!E189&lt;0,0,'cha raw lpjml output'!E189)</f>
        <v>2.1999</v>
      </c>
      <c r="G204" s="17">
        <f>IF('cha raw lpjml output'!F189&lt;0,0,'cha raw lpjml output'!F189)</f>
        <v>1.1894100000000001</v>
      </c>
      <c r="H204" s="17">
        <f>IF('cha raw lpjml output'!G189&lt;0,0,'cha raw lpjml output'!G189)</f>
        <v>1.55345</v>
      </c>
      <c r="I204" s="17">
        <f>IF('cha raw lpjml output'!H189&lt;0,0,'cha raw lpjml output'!H189)</f>
        <v>2.6208499999999999</v>
      </c>
      <c r="J204" s="17">
        <f>IF('cha raw lpjml output'!I189&lt;0,0,'cha raw lpjml output'!I189)</f>
        <v>3.0743200000000002</v>
      </c>
      <c r="K204" s="17">
        <f>IF('cha raw lpjml output'!J189&lt;0,0,'cha raw lpjml output'!J189)</f>
        <v>3.05246</v>
      </c>
      <c r="L204" s="17">
        <f>IF('cha raw lpjml output'!K189&lt;0,0,'cha raw lpjml output'!K189)</f>
        <v>2.8250299999999999</v>
      </c>
      <c r="M204" s="17">
        <f>IF('cha raw lpjml output'!L189&lt;0,0,'cha raw lpjml output'!L189)</f>
        <v>2.9393600000000002</v>
      </c>
      <c r="N204" s="17">
        <f>IF('cha raw lpjml output'!M189&lt;0,0,'cha raw lpjml output'!M189)</f>
        <v>2.7744599999999999</v>
      </c>
      <c r="O204" s="17">
        <f>IF('cha raw lpjml output'!N189&lt;0,0,'cha raw lpjml output'!N189)</f>
        <v>2.4104399999999999</v>
      </c>
      <c r="P204" s="17">
        <f>IF('cha raw lpjml output'!O189&lt;0,0,'cha raw lpjml output'!O189)</f>
        <v>2.4104399999999999</v>
      </c>
      <c r="Q204" s="17">
        <f>IF('cha raw lpjml output'!P189&lt;0,0,'cha raw lpjml output'!P189)</f>
        <v>2.3670900000000001</v>
      </c>
      <c r="R204" s="17">
        <f>IF('cha raw lpjml output'!Q189&lt;0,0,'cha raw lpjml output'!Q189)</f>
        <v>1.9129700000000001</v>
      </c>
      <c r="S204" s="17">
        <f>IF('cha raw lpjml output'!R189&lt;0,0,'cha raw lpjml output'!R189)</f>
        <v>2.1602299999999999</v>
      </c>
      <c r="T204" s="17">
        <f>IF('cha raw lpjml output'!S189&lt;0,0,'cha raw lpjml output'!S189)</f>
        <v>3.3007499999999999</v>
      </c>
      <c r="U204" s="17">
        <f>IF('cha raw lpjml output'!T189&lt;0,0,'cha raw lpjml output'!T189)</f>
        <v>0.69177200000000005</v>
      </c>
      <c r="V204" s="17">
        <f>IF('cha raw lpjml output'!U189&lt;0,0,'cha raw lpjml output'!U189)</f>
        <v>1.35358</v>
      </c>
      <c r="W204" s="17">
        <f>IF('cha raw lpjml output'!V189&lt;0,0,'cha raw lpjml output'!V189)</f>
        <v>2.5652699999999999</v>
      </c>
      <c r="X204" s="17">
        <f>IF('cha raw lpjml output'!W189&lt;0,0,'cha raw lpjml output'!W189)</f>
        <v>1.09131</v>
      </c>
      <c r="Y204" s="17">
        <f>IF('cha raw lpjml output'!X189&lt;0,0,'cha raw lpjml output'!X189)</f>
        <v>1.41981</v>
      </c>
      <c r="Z204" s="17">
        <f>IF('cha raw lpjml output'!Y189&lt;0,0,'cha raw lpjml output'!Y189)</f>
        <v>3.26355</v>
      </c>
      <c r="AA204" s="17">
        <f>IF('cha raw lpjml output'!Z189&lt;0,0,'cha raw lpjml output'!Z189)</f>
        <v>0.51234199999999996</v>
      </c>
      <c r="AB204" s="17">
        <f>IF('cha raw lpjml output'!AA189&lt;0,0,'cha raw lpjml output'!AA189)</f>
        <v>0.56466799999999995</v>
      </c>
      <c r="AC204" s="17">
        <f>IF('cha raw lpjml output'!AB189&lt;0,0,'cha raw lpjml output'!AB189)</f>
        <v>0.55185200000000001</v>
      </c>
      <c r="AD204" s="17">
        <f>IF('cha raw lpjml output'!AC189&lt;0,0,'cha raw lpjml output'!AC189)</f>
        <v>1.2078599999999999</v>
      </c>
      <c r="AE204" s="17">
        <f>IF('cha raw lpjml output'!AD189&lt;0,0,'cha raw lpjml output'!AD189)</f>
        <v>0.80571099999999996</v>
      </c>
      <c r="AF204" s="17">
        <f>IF('cha raw lpjml output'!AE189&lt;0,0,'cha raw lpjml output'!AE189)</f>
        <v>0.67418400000000001</v>
      </c>
      <c r="AG204" s="17">
        <f>IF('cha raw lpjml output'!AF189&lt;0,0,'cha raw lpjml output'!AF189)</f>
        <v>1.0153000000000001</v>
      </c>
      <c r="AH204" s="17">
        <f>IF('cha raw lpjml output'!AG189&lt;0,0,'cha raw lpjml output'!AG189)</f>
        <v>1.24536</v>
      </c>
      <c r="AI204" s="17">
        <f>IF('cha raw lpjml output'!AH189&lt;0,0,'cha raw lpjml output'!AH189)</f>
        <v>2.1135600000000001</v>
      </c>
      <c r="AJ204" s="17">
        <f>IF('cha raw lpjml output'!AI189&lt;0,0,'cha raw lpjml output'!AI189)</f>
        <v>2.6633499999999999</v>
      </c>
      <c r="AK204" s="17">
        <f>IF('cha raw lpjml output'!AJ189&lt;0,0,'cha raw lpjml output'!AJ189)</f>
        <v>3.6915</v>
      </c>
      <c r="AL204" s="17">
        <f>IF('cha raw lpjml output'!AK189&lt;0,0,'cha raw lpjml output'!AK189)</f>
        <v>5.5292500000000002</v>
      </c>
      <c r="AM204" s="17">
        <f>IF('cha raw lpjml output'!AL189&lt;0,0,'cha raw lpjml output'!AL189)</f>
        <v>2.4574099999999999</v>
      </c>
      <c r="AN204" s="17">
        <f>IF('cha raw lpjml output'!AM189&lt;0,0,'cha raw lpjml output'!AM189)</f>
        <v>3.28857</v>
      </c>
      <c r="AO204" s="17">
        <f>IF('cha raw lpjml output'!AN189&lt;0,0,'cha raw lpjml output'!AN189)</f>
        <v>3.9182800000000002</v>
      </c>
      <c r="AP204" s="17">
        <f>IF('cha raw lpjml output'!AO189&lt;0,0,'cha raw lpjml output'!AO189)</f>
        <v>5.0148599999999997</v>
      </c>
      <c r="AQ204" s="17"/>
    </row>
    <row r="205" spans="2:43" x14ac:dyDescent="0.35">
      <c r="B205" s="17">
        <f>IF('cha raw lpjml output'!A190&lt;0,0,'cha raw lpjml output'!A190)</f>
        <v>4.8055199999999996</v>
      </c>
      <c r="C205" s="17">
        <f>IF('cha raw lpjml output'!B190&lt;0,0,'cha raw lpjml output'!B190)</f>
        <v>3.0954299999999999</v>
      </c>
      <c r="D205" s="17">
        <f>IF('cha raw lpjml output'!C190&lt;0,0,'cha raw lpjml output'!C190)</f>
        <v>21.146100000000001</v>
      </c>
      <c r="E205" s="17">
        <f>IF('cha raw lpjml output'!D190&lt;0,0,'cha raw lpjml output'!D190)</f>
        <v>4.2045500000000002</v>
      </c>
      <c r="F205" s="17">
        <f>IF('cha raw lpjml output'!E190&lt;0,0,'cha raw lpjml output'!E190)</f>
        <v>2.6534800000000001</v>
      </c>
      <c r="G205" s="17">
        <f>IF('cha raw lpjml output'!F190&lt;0,0,'cha raw lpjml output'!F190)</f>
        <v>1.47278</v>
      </c>
      <c r="H205" s="17">
        <f>IF('cha raw lpjml output'!G190&lt;0,0,'cha raw lpjml output'!G190)</f>
        <v>1.86781</v>
      </c>
      <c r="I205" s="17">
        <f>IF('cha raw lpjml output'!H190&lt;0,0,'cha raw lpjml output'!H190)</f>
        <v>2.6897899999999999</v>
      </c>
      <c r="J205" s="17">
        <f>IF('cha raw lpjml output'!I190&lt;0,0,'cha raw lpjml output'!I190)</f>
        <v>3.3935300000000002</v>
      </c>
      <c r="K205" s="17">
        <f>IF('cha raw lpjml output'!J190&lt;0,0,'cha raw lpjml output'!J190)</f>
        <v>3.0882800000000001</v>
      </c>
      <c r="L205" s="17">
        <f>IF('cha raw lpjml output'!K190&lt;0,0,'cha raw lpjml output'!K190)</f>
        <v>2.8833799999999998</v>
      </c>
      <c r="M205" s="17">
        <f>IF('cha raw lpjml output'!L190&lt;0,0,'cha raw lpjml output'!L190)</f>
        <v>2.9960200000000001</v>
      </c>
      <c r="N205" s="17">
        <f>IF('cha raw lpjml output'!M190&lt;0,0,'cha raw lpjml output'!M190)</f>
        <v>2.7777099999999999</v>
      </c>
      <c r="O205" s="17">
        <f>IF('cha raw lpjml output'!N190&lt;0,0,'cha raw lpjml output'!N190)</f>
        <v>2.56698</v>
      </c>
      <c r="P205" s="17">
        <f>IF('cha raw lpjml output'!O190&lt;0,0,'cha raw lpjml output'!O190)</f>
        <v>2.56698</v>
      </c>
      <c r="Q205" s="17">
        <f>IF('cha raw lpjml output'!P190&lt;0,0,'cha raw lpjml output'!P190)</f>
        <v>2.4556499999999999</v>
      </c>
      <c r="R205" s="17">
        <f>IF('cha raw lpjml output'!Q190&lt;0,0,'cha raw lpjml output'!Q190)</f>
        <v>2.1473100000000001</v>
      </c>
      <c r="S205" s="17">
        <f>IF('cha raw lpjml output'!R190&lt;0,0,'cha raw lpjml output'!R190)</f>
        <v>2.2067399999999999</v>
      </c>
      <c r="T205" s="17">
        <f>IF('cha raw lpjml output'!S190&lt;0,0,'cha raw lpjml output'!S190)</f>
        <v>3.4099300000000001</v>
      </c>
      <c r="U205" s="17">
        <f>IF('cha raw lpjml output'!T190&lt;0,0,'cha raw lpjml output'!T190)</f>
        <v>0.69847400000000004</v>
      </c>
      <c r="V205" s="17">
        <f>IF('cha raw lpjml output'!U190&lt;0,0,'cha raw lpjml output'!U190)</f>
        <v>1.44824</v>
      </c>
      <c r="W205" s="17">
        <f>IF('cha raw lpjml output'!V190&lt;0,0,'cha raw lpjml output'!V190)</f>
        <v>2.6035400000000002</v>
      </c>
      <c r="X205" s="17">
        <f>IF('cha raw lpjml output'!W190&lt;0,0,'cha raw lpjml output'!W190)</f>
        <v>1.35009</v>
      </c>
      <c r="Y205" s="17">
        <f>IF('cha raw lpjml output'!X190&lt;0,0,'cha raw lpjml output'!X190)</f>
        <v>1.50325</v>
      </c>
      <c r="Z205" s="17">
        <f>IF('cha raw lpjml output'!Y190&lt;0,0,'cha raw lpjml output'!Y190)</f>
        <v>3.5850399999999998</v>
      </c>
      <c r="AA205" s="17">
        <f>IF('cha raw lpjml output'!Z190&lt;0,0,'cha raw lpjml output'!Z190)</f>
        <v>0.54423500000000002</v>
      </c>
      <c r="AB205" s="17">
        <f>IF('cha raw lpjml output'!AA190&lt;0,0,'cha raw lpjml output'!AA190)</f>
        <v>0.600993</v>
      </c>
      <c r="AC205" s="17">
        <f>IF('cha raw lpjml output'!AB190&lt;0,0,'cha raw lpjml output'!AB190)</f>
        <v>0.59649099999999999</v>
      </c>
      <c r="AD205" s="17">
        <f>IF('cha raw lpjml output'!AC190&lt;0,0,'cha raw lpjml output'!AC190)</f>
        <v>1.2981</v>
      </c>
      <c r="AE205" s="17">
        <f>IF('cha raw lpjml output'!AD190&lt;0,0,'cha raw lpjml output'!AD190)</f>
        <v>0.97613799999999995</v>
      </c>
      <c r="AF205" s="17">
        <f>IF('cha raw lpjml output'!AE190&lt;0,0,'cha raw lpjml output'!AE190)</f>
        <v>0.71111599999999997</v>
      </c>
      <c r="AG205" s="17">
        <f>IF('cha raw lpjml output'!AF190&lt;0,0,'cha raw lpjml output'!AF190)</f>
        <v>1.25806</v>
      </c>
      <c r="AH205" s="17">
        <f>IF('cha raw lpjml output'!AG190&lt;0,0,'cha raw lpjml output'!AG190)</f>
        <v>1.3728899999999999</v>
      </c>
      <c r="AI205" s="17">
        <f>IF('cha raw lpjml output'!AH190&lt;0,0,'cha raw lpjml output'!AH190)</f>
        <v>2.4359999999999999</v>
      </c>
      <c r="AJ205" s="17">
        <f>IF('cha raw lpjml output'!AI190&lt;0,0,'cha raw lpjml output'!AI190)</f>
        <v>2.9767100000000002</v>
      </c>
      <c r="AK205" s="17">
        <f>IF('cha raw lpjml output'!AJ190&lt;0,0,'cha raw lpjml output'!AJ190)</f>
        <v>4.5042200000000001</v>
      </c>
      <c r="AL205" s="17">
        <f>IF('cha raw lpjml output'!AK190&lt;0,0,'cha raw lpjml output'!AK190)</f>
        <v>5.7500900000000001</v>
      </c>
      <c r="AM205" s="17">
        <f>IF('cha raw lpjml output'!AL190&lt;0,0,'cha raw lpjml output'!AL190)</f>
        <v>2.5942099999999999</v>
      </c>
      <c r="AN205" s="17">
        <f>IF('cha raw lpjml output'!AM190&lt;0,0,'cha raw lpjml output'!AM190)</f>
        <v>4.3930800000000003</v>
      </c>
      <c r="AO205" s="17">
        <f>IF('cha raw lpjml output'!AN190&lt;0,0,'cha raw lpjml output'!AN190)</f>
        <v>4.13809</v>
      </c>
      <c r="AP205" s="17">
        <f>IF('cha raw lpjml output'!AO190&lt;0,0,'cha raw lpjml output'!AO190)</f>
        <v>5.37981</v>
      </c>
      <c r="AQ205" s="17"/>
    </row>
    <row r="206" spans="2:43" x14ac:dyDescent="0.35">
      <c r="B206" s="17">
        <f>IF('cha raw lpjml output'!A191&lt;0,0,'cha raw lpjml output'!A191)</f>
        <v>5.1328199999999997</v>
      </c>
      <c r="C206" s="17">
        <f>IF('cha raw lpjml output'!B191&lt;0,0,'cha raw lpjml output'!B191)</f>
        <v>4.0740600000000002</v>
      </c>
      <c r="D206" s="17">
        <f>IF('cha raw lpjml output'!C191&lt;0,0,'cha raw lpjml output'!C191)</f>
        <v>21.580100000000002</v>
      </c>
      <c r="E206" s="17">
        <f>IF('cha raw lpjml output'!D191&lt;0,0,'cha raw lpjml output'!D191)</f>
        <v>4.2121300000000002</v>
      </c>
      <c r="F206" s="17">
        <f>IF('cha raw lpjml output'!E191&lt;0,0,'cha raw lpjml output'!E191)</f>
        <v>2.8548200000000001</v>
      </c>
      <c r="G206" s="17">
        <f>IF('cha raw lpjml output'!F191&lt;0,0,'cha raw lpjml output'!F191)</f>
        <v>1.7804800000000001</v>
      </c>
      <c r="H206" s="17">
        <f>IF('cha raw lpjml output'!G191&lt;0,0,'cha raw lpjml output'!G191)</f>
        <v>2.2955999999999999</v>
      </c>
      <c r="I206" s="17">
        <f>IF('cha raw lpjml output'!H191&lt;0,0,'cha raw lpjml output'!H191)</f>
        <v>2.7833899999999998</v>
      </c>
      <c r="J206" s="17">
        <f>IF('cha raw lpjml output'!I191&lt;0,0,'cha raw lpjml output'!I191)</f>
        <v>3.49668</v>
      </c>
      <c r="K206" s="17">
        <f>IF('cha raw lpjml output'!J191&lt;0,0,'cha raw lpjml output'!J191)</f>
        <v>3.1119300000000001</v>
      </c>
      <c r="L206" s="17">
        <f>IF('cha raw lpjml output'!K191&lt;0,0,'cha raw lpjml output'!K191)</f>
        <v>2.9565399999999999</v>
      </c>
      <c r="M206" s="17">
        <f>IF('cha raw lpjml output'!L191&lt;0,0,'cha raw lpjml output'!L191)</f>
        <v>3.1523599999999998</v>
      </c>
      <c r="N206" s="17">
        <f>IF('cha raw lpjml output'!M191&lt;0,0,'cha raw lpjml output'!M191)</f>
        <v>2.9851800000000002</v>
      </c>
      <c r="O206" s="17">
        <f>IF('cha raw lpjml output'!N191&lt;0,0,'cha raw lpjml output'!N191)</f>
        <v>2.64764</v>
      </c>
      <c r="P206" s="17">
        <f>IF('cha raw lpjml output'!O191&lt;0,0,'cha raw lpjml output'!O191)</f>
        <v>2.64764</v>
      </c>
      <c r="Q206" s="17">
        <f>IF('cha raw lpjml output'!P191&lt;0,0,'cha raw lpjml output'!P191)</f>
        <v>2.69171</v>
      </c>
      <c r="R206" s="17">
        <f>IF('cha raw lpjml output'!Q191&lt;0,0,'cha raw lpjml output'!Q191)</f>
        <v>2.2487499999999998</v>
      </c>
      <c r="S206" s="17">
        <f>IF('cha raw lpjml output'!R191&lt;0,0,'cha raw lpjml output'!R191)</f>
        <v>2.2203200000000001</v>
      </c>
      <c r="T206" s="17">
        <f>IF('cha raw lpjml output'!S191&lt;0,0,'cha raw lpjml output'!S191)</f>
        <v>3.5095999999999998</v>
      </c>
      <c r="U206" s="17">
        <f>IF('cha raw lpjml output'!T191&lt;0,0,'cha raw lpjml output'!T191)</f>
        <v>0.74154600000000004</v>
      </c>
      <c r="V206" s="17">
        <f>IF('cha raw lpjml output'!U191&lt;0,0,'cha raw lpjml output'!U191)</f>
        <v>1.4989399999999999</v>
      </c>
      <c r="W206" s="17">
        <f>IF('cha raw lpjml output'!V191&lt;0,0,'cha raw lpjml output'!V191)</f>
        <v>2.7027700000000001</v>
      </c>
      <c r="X206" s="17">
        <f>IF('cha raw lpjml output'!W191&lt;0,0,'cha raw lpjml output'!W191)</f>
        <v>1.7184600000000001</v>
      </c>
      <c r="Y206" s="17">
        <f>IF('cha raw lpjml output'!X191&lt;0,0,'cha raw lpjml output'!X191)</f>
        <v>2.8952800000000001</v>
      </c>
      <c r="Z206" s="17">
        <f>IF('cha raw lpjml output'!Y191&lt;0,0,'cha raw lpjml output'!Y191)</f>
        <v>3.7707799999999998</v>
      </c>
      <c r="AA206" s="17">
        <f>IF('cha raw lpjml output'!Z191&lt;0,0,'cha raw lpjml output'!Z191)</f>
        <v>0.57575600000000005</v>
      </c>
      <c r="AB206" s="17">
        <f>IF('cha raw lpjml output'!AA191&lt;0,0,'cha raw lpjml output'!AA191)</f>
        <v>0.88489799999999996</v>
      </c>
      <c r="AC206" s="17">
        <f>IF('cha raw lpjml output'!AB191&lt;0,0,'cha raw lpjml output'!AB191)</f>
        <v>0.72465500000000005</v>
      </c>
      <c r="AD206" s="17">
        <f>IF('cha raw lpjml output'!AC191&lt;0,0,'cha raw lpjml output'!AC191)</f>
        <v>1.36541</v>
      </c>
      <c r="AE206" s="17">
        <f>IF('cha raw lpjml output'!AD191&lt;0,0,'cha raw lpjml output'!AD191)</f>
        <v>1.36795</v>
      </c>
      <c r="AF206" s="17">
        <f>IF('cha raw lpjml output'!AE191&lt;0,0,'cha raw lpjml output'!AE191)</f>
        <v>1.03572</v>
      </c>
      <c r="AG206" s="17">
        <f>IF('cha raw lpjml output'!AF191&lt;0,0,'cha raw lpjml output'!AF191)</f>
        <v>1.33816</v>
      </c>
      <c r="AH206" s="17">
        <f>IF('cha raw lpjml output'!AG191&lt;0,0,'cha raw lpjml output'!AG191)</f>
        <v>2.2773099999999999</v>
      </c>
      <c r="AI206" s="17">
        <f>IF('cha raw lpjml output'!AH191&lt;0,0,'cha raw lpjml output'!AH191)</f>
        <v>2.5312999999999999</v>
      </c>
      <c r="AJ206" s="17">
        <f>IF('cha raw lpjml output'!AI191&lt;0,0,'cha raw lpjml output'!AI191)</f>
        <v>2.9983300000000002</v>
      </c>
      <c r="AK206" s="17">
        <f>IF('cha raw lpjml output'!AJ191&lt;0,0,'cha raw lpjml output'!AJ191)</f>
        <v>5.7116699999999998</v>
      </c>
      <c r="AL206" s="17">
        <f>IF('cha raw lpjml output'!AK191&lt;0,0,'cha raw lpjml output'!AK191)</f>
        <v>6.0949799999999996</v>
      </c>
      <c r="AM206" s="17">
        <f>IF('cha raw lpjml output'!AL191&lt;0,0,'cha raw lpjml output'!AL191)</f>
        <v>2.8048500000000001</v>
      </c>
      <c r="AN206" s="17">
        <f>IF('cha raw lpjml output'!AM191&lt;0,0,'cha raw lpjml output'!AM191)</f>
        <v>4.4657099999999996</v>
      </c>
      <c r="AO206" s="17">
        <f>IF('cha raw lpjml output'!AN191&lt;0,0,'cha raw lpjml output'!AN191)</f>
        <v>4.1474799999999998</v>
      </c>
      <c r="AP206" s="17">
        <f>IF('cha raw lpjml output'!AO191&lt;0,0,'cha raw lpjml output'!AO191)</f>
        <v>5.5324</v>
      </c>
      <c r="AQ206" s="17"/>
    </row>
    <row r="207" spans="2:43" x14ac:dyDescent="0.35">
      <c r="B207" s="17">
        <f>IF('cha raw lpjml output'!A192&lt;0,0,'cha raw lpjml output'!A192)</f>
        <v>5.5299500000000004</v>
      </c>
      <c r="C207" s="17">
        <f>IF('cha raw lpjml output'!B192&lt;0,0,'cha raw lpjml output'!B192)</f>
        <v>4.0791700000000004</v>
      </c>
      <c r="D207" s="17">
        <f>IF('cha raw lpjml output'!C192&lt;0,0,'cha raw lpjml output'!C192)</f>
        <v>22.6755</v>
      </c>
      <c r="E207" s="17">
        <f>IF('cha raw lpjml output'!D192&lt;0,0,'cha raw lpjml output'!D192)</f>
        <v>4.4106100000000001</v>
      </c>
      <c r="F207" s="17">
        <f>IF('cha raw lpjml output'!E192&lt;0,0,'cha raw lpjml output'!E192)</f>
        <v>3.03911</v>
      </c>
      <c r="G207" s="17">
        <f>IF('cha raw lpjml output'!F192&lt;0,0,'cha raw lpjml output'!F192)</f>
        <v>1.8486400000000001</v>
      </c>
      <c r="H207" s="17">
        <f>IF('cha raw lpjml output'!G192&lt;0,0,'cha raw lpjml output'!G192)</f>
        <v>2.4609999999999999</v>
      </c>
      <c r="I207" s="17">
        <f>IF('cha raw lpjml output'!H192&lt;0,0,'cha raw lpjml output'!H192)</f>
        <v>3.1274099999999998</v>
      </c>
      <c r="J207" s="17">
        <f>IF('cha raw lpjml output'!I192&lt;0,0,'cha raw lpjml output'!I192)</f>
        <v>3.5396299999999998</v>
      </c>
      <c r="K207" s="17">
        <f>IF('cha raw lpjml output'!J192&lt;0,0,'cha raw lpjml output'!J192)</f>
        <v>3.3575599999999999</v>
      </c>
      <c r="L207" s="17">
        <f>IF('cha raw lpjml output'!K192&lt;0,0,'cha raw lpjml output'!K192)</f>
        <v>3.0958199999999998</v>
      </c>
      <c r="M207" s="17">
        <f>IF('cha raw lpjml output'!L192&lt;0,0,'cha raw lpjml output'!L192)</f>
        <v>3.2269299999999999</v>
      </c>
      <c r="N207" s="17">
        <f>IF('cha raw lpjml output'!M192&lt;0,0,'cha raw lpjml output'!M192)</f>
        <v>3.2133500000000002</v>
      </c>
      <c r="O207" s="17">
        <f>IF('cha raw lpjml output'!N192&lt;0,0,'cha raw lpjml output'!N192)</f>
        <v>2.7035200000000001</v>
      </c>
      <c r="P207" s="17">
        <f>IF('cha raw lpjml output'!O192&lt;0,0,'cha raw lpjml output'!O192)</f>
        <v>2.7035200000000001</v>
      </c>
      <c r="Q207" s="17">
        <f>IF('cha raw lpjml output'!P192&lt;0,0,'cha raw lpjml output'!P192)</f>
        <v>3.1545800000000002</v>
      </c>
      <c r="R207" s="17">
        <f>IF('cha raw lpjml output'!Q192&lt;0,0,'cha raw lpjml output'!Q192)</f>
        <v>2.7186499999999998</v>
      </c>
      <c r="S207" s="17">
        <f>IF('cha raw lpjml output'!R192&lt;0,0,'cha raw lpjml output'!R192)</f>
        <v>2.8902800000000002</v>
      </c>
      <c r="T207" s="17">
        <f>IF('cha raw lpjml output'!S192&lt;0,0,'cha raw lpjml output'!S192)</f>
        <v>3.66954</v>
      </c>
      <c r="U207" s="17">
        <f>IF('cha raw lpjml output'!T192&lt;0,0,'cha raw lpjml output'!T192)</f>
        <v>0.75741499999999995</v>
      </c>
      <c r="V207" s="17">
        <f>IF('cha raw lpjml output'!U192&lt;0,0,'cha raw lpjml output'!U192)</f>
        <v>1.6272599999999999</v>
      </c>
      <c r="W207" s="17">
        <f>IF('cha raw lpjml output'!V192&lt;0,0,'cha raw lpjml output'!V192)</f>
        <v>2.7189800000000002</v>
      </c>
      <c r="X207" s="17">
        <f>IF('cha raw lpjml output'!W192&lt;0,0,'cha raw lpjml output'!W192)</f>
        <v>2.5253199999999998</v>
      </c>
      <c r="Y207" s="17">
        <f>IF('cha raw lpjml output'!X192&lt;0,0,'cha raw lpjml output'!X192)</f>
        <v>2.9157099999999998</v>
      </c>
      <c r="Z207" s="17">
        <f>IF('cha raw lpjml output'!Y192&lt;0,0,'cha raw lpjml output'!Y192)</f>
        <v>4.4975199999999997</v>
      </c>
      <c r="AA207" s="17">
        <f>IF('cha raw lpjml output'!Z192&lt;0,0,'cha raw lpjml output'!Z192)</f>
        <v>0.60564200000000001</v>
      </c>
      <c r="AB207" s="17">
        <f>IF('cha raw lpjml output'!AA192&lt;0,0,'cha raw lpjml output'!AA192)</f>
        <v>0.886517</v>
      </c>
      <c r="AC207" s="17">
        <f>IF('cha raw lpjml output'!AB192&lt;0,0,'cha raw lpjml output'!AB192)</f>
        <v>1.11443</v>
      </c>
      <c r="AD207" s="17">
        <f>IF('cha raw lpjml output'!AC192&lt;0,0,'cha raw lpjml output'!AC192)</f>
        <v>2.6993499999999999</v>
      </c>
      <c r="AE207" s="17">
        <f>IF('cha raw lpjml output'!AD192&lt;0,0,'cha raw lpjml output'!AD192)</f>
        <v>1.38012</v>
      </c>
      <c r="AF207" s="17">
        <f>IF('cha raw lpjml output'!AE192&lt;0,0,'cha raw lpjml output'!AE192)</f>
        <v>1.25736</v>
      </c>
      <c r="AG207" s="17">
        <f>IF('cha raw lpjml output'!AF192&lt;0,0,'cha raw lpjml output'!AF192)</f>
        <v>1.4241999999999999</v>
      </c>
      <c r="AH207" s="17">
        <f>IF('cha raw lpjml output'!AG192&lt;0,0,'cha raw lpjml output'!AG192)</f>
        <v>2.4548999999999999</v>
      </c>
      <c r="AI207" s="17">
        <f>IF('cha raw lpjml output'!AH192&lt;0,0,'cha raw lpjml output'!AH192)</f>
        <v>3.8144</v>
      </c>
      <c r="AJ207" s="17">
        <f>IF('cha raw lpjml output'!AI192&lt;0,0,'cha raw lpjml output'!AI192)</f>
        <v>3.5846200000000001</v>
      </c>
      <c r="AK207" s="17">
        <f>IF('cha raw lpjml output'!AJ192&lt;0,0,'cha raw lpjml output'!AJ192)</f>
        <v>5.8477399999999999</v>
      </c>
      <c r="AL207" s="17">
        <f>IF('cha raw lpjml output'!AK192&lt;0,0,'cha raw lpjml output'!AK192)</f>
        <v>6.1418499999999998</v>
      </c>
      <c r="AM207" s="17">
        <f>IF('cha raw lpjml output'!AL192&lt;0,0,'cha raw lpjml output'!AL192)</f>
        <v>2.8173900000000001</v>
      </c>
      <c r="AN207" s="17">
        <f>IF('cha raw lpjml output'!AM192&lt;0,0,'cha raw lpjml output'!AM192)</f>
        <v>4.4682700000000004</v>
      </c>
      <c r="AO207" s="17">
        <f>IF('cha raw lpjml output'!AN192&lt;0,0,'cha raw lpjml output'!AN192)</f>
        <v>4.9821400000000002</v>
      </c>
      <c r="AP207" s="17">
        <f>IF('cha raw lpjml output'!AO192&lt;0,0,'cha raw lpjml output'!AO192)</f>
        <v>5.6732100000000001</v>
      </c>
      <c r="AQ207" s="17"/>
    </row>
    <row r="208" spans="2:43" x14ac:dyDescent="0.35">
      <c r="B208" s="17">
        <f>IF('cha raw lpjml output'!A193&lt;0,0,'cha raw lpjml output'!A193)</f>
        <v>5.8970799999999999</v>
      </c>
      <c r="C208" s="17">
        <f>IF('cha raw lpjml output'!B193&lt;0,0,'cha raw lpjml output'!B193)</f>
        <v>4.2336600000000004</v>
      </c>
      <c r="D208" s="17">
        <f>IF('cha raw lpjml output'!C193&lt;0,0,'cha raw lpjml output'!C193)</f>
        <v>25.1858</v>
      </c>
      <c r="E208" s="17">
        <f>IF('cha raw lpjml output'!D193&lt;0,0,'cha raw lpjml output'!D193)</f>
        <v>4.7512400000000001</v>
      </c>
      <c r="F208" s="17">
        <f>IF('cha raw lpjml output'!E193&lt;0,0,'cha raw lpjml output'!E193)</f>
        <v>3.1845400000000001</v>
      </c>
      <c r="G208" s="17">
        <f>IF('cha raw lpjml output'!F193&lt;0,0,'cha raw lpjml output'!F193)</f>
        <v>1.92977</v>
      </c>
      <c r="H208" s="17">
        <f>IF('cha raw lpjml output'!G193&lt;0,0,'cha raw lpjml output'!G193)</f>
        <v>2.4738899999999999</v>
      </c>
      <c r="I208" s="17">
        <f>IF('cha raw lpjml output'!H193&lt;0,0,'cha raw lpjml output'!H193)</f>
        <v>3.6057600000000001</v>
      </c>
      <c r="J208" s="17">
        <f>IF('cha raw lpjml output'!I193&lt;0,0,'cha raw lpjml output'!I193)</f>
        <v>3.6946500000000002</v>
      </c>
      <c r="K208" s="17">
        <f>IF('cha raw lpjml output'!J193&lt;0,0,'cha raw lpjml output'!J193)</f>
        <v>3.7263799999999998</v>
      </c>
      <c r="L208" s="17">
        <f>IF('cha raw lpjml output'!K193&lt;0,0,'cha raw lpjml output'!K193)</f>
        <v>3.3007200000000001</v>
      </c>
      <c r="M208" s="17">
        <f>IF('cha raw lpjml output'!L193&lt;0,0,'cha raw lpjml output'!L193)</f>
        <v>3.3254700000000001</v>
      </c>
      <c r="N208" s="17">
        <f>IF('cha raw lpjml output'!M193&lt;0,0,'cha raw lpjml output'!M193)</f>
        <v>3.44171</v>
      </c>
      <c r="O208" s="17">
        <f>IF('cha raw lpjml output'!N193&lt;0,0,'cha raw lpjml output'!N193)</f>
        <v>3.0156700000000001</v>
      </c>
      <c r="P208" s="17">
        <f>IF('cha raw lpjml output'!O193&lt;0,0,'cha raw lpjml output'!O193)</f>
        <v>3.0156700000000001</v>
      </c>
      <c r="Q208" s="17">
        <f>IF('cha raw lpjml output'!P193&lt;0,0,'cha raw lpjml output'!P193)</f>
        <v>3.4567100000000002</v>
      </c>
      <c r="R208" s="17">
        <f>IF('cha raw lpjml output'!Q193&lt;0,0,'cha raw lpjml output'!Q193)</f>
        <v>2.81887</v>
      </c>
      <c r="S208" s="17">
        <f>IF('cha raw lpjml output'!R193&lt;0,0,'cha raw lpjml output'!R193)</f>
        <v>2.9835699999999998</v>
      </c>
      <c r="T208" s="17">
        <f>IF('cha raw lpjml output'!S193&lt;0,0,'cha raw lpjml output'!S193)</f>
        <v>3.7217199999999999</v>
      </c>
      <c r="U208" s="17">
        <f>IF('cha raw lpjml output'!T193&lt;0,0,'cha raw lpjml output'!T193)</f>
        <v>0.77926600000000001</v>
      </c>
      <c r="V208" s="17">
        <f>IF('cha raw lpjml output'!U193&lt;0,0,'cha raw lpjml output'!U193)</f>
        <v>1.6602600000000001</v>
      </c>
      <c r="W208" s="17">
        <f>IF('cha raw lpjml output'!V193&lt;0,0,'cha raw lpjml output'!V193)</f>
        <v>2.7781400000000001</v>
      </c>
      <c r="X208" s="17">
        <f>IF('cha raw lpjml output'!W193&lt;0,0,'cha raw lpjml output'!W193)</f>
        <v>2.7394699999999998</v>
      </c>
      <c r="Y208" s="17">
        <f>IF('cha raw lpjml output'!X193&lt;0,0,'cha raw lpjml output'!X193)</f>
        <v>2.93337</v>
      </c>
      <c r="Z208" s="17">
        <f>IF('cha raw lpjml output'!Y193&lt;0,0,'cha raw lpjml output'!Y193)</f>
        <v>5.2588600000000003</v>
      </c>
      <c r="AA208" s="17">
        <f>IF('cha raw lpjml output'!Z193&lt;0,0,'cha raw lpjml output'!Z193)</f>
        <v>0.67110499999999995</v>
      </c>
      <c r="AB208" s="17">
        <f>IF('cha raw lpjml output'!AA193&lt;0,0,'cha raw lpjml output'!AA193)</f>
        <v>0.917354</v>
      </c>
      <c r="AC208" s="17">
        <f>IF('cha raw lpjml output'!AB193&lt;0,0,'cha raw lpjml output'!AB193)</f>
        <v>1.1237900000000001</v>
      </c>
      <c r="AD208" s="17">
        <f>IF('cha raw lpjml output'!AC193&lt;0,0,'cha raw lpjml output'!AC193)</f>
        <v>3.1</v>
      </c>
      <c r="AE208" s="17">
        <f>IF('cha raw lpjml output'!AD193&lt;0,0,'cha raw lpjml output'!AD193)</f>
        <v>1.9507300000000001</v>
      </c>
      <c r="AF208" s="17">
        <f>IF('cha raw lpjml output'!AE193&lt;0,0,'cha raw lpjml output'!AE193)</f>
        <v>1.8006599999999999</v>
      </c>
      <c r="AG208" s="17">
        <f>IF('cha raw lpjml output'!AF193&lt;0,0,'cha raw lpjml output'!AF193)</f>
        <v>2.49926</v>
      </c>
      <c r="AH208" s="17">
        <f>IF('cha raw lpjml output'!AG193&lt;0,0,'cha raw lpjml output'!AG193)</f>
        <v>2.8675000000000002</v>
      </c>
      <c r="AI208" s="17">
        <f>IF('cha raw lpjml output'!AH193&lt;0,0,'cha raw lpjml output'!AH193)</f>
        <v>3.8197000000000001</v>
      </c>
      <c r="AJ208" s="17">
        <f>IF('cha raw lpjml output'!AI193&lt;0,0,'cha raw lpjml output'!AI193)</f>
        <v>5.1164500000000004</v>
      </c>
      <c r="AK208" s="17">
        <f>IF('cha raw lpjml output'!AJ193&lt;0,0,'cha raw lpjml output'!AJ193)</f>
        <v>6.7714999999999996</v>
      </c>
      <c r="AL208" s="17">
        <f>IF('cha raw lpjml output'!AK193&lt;0,0,'cha raw lpjml output'!AK193)</f>
        <v>6.5507900000000001</v>
      </c>
      <c r="AM208" s="17">
        <f>IF('cha raw lpjml output'!AL193&lt;0,0,'cha raw lpjml output'!AL193)</f>
        <v>3.5136799999999999</v>
      </c>
      <c r="AN208" s="17">
        <f>IF('cha raw lpjml output'!AM193&lt;0,0,'cha raw lpjml output'!AM193)</f>
        <v>4.5138999999999996</v>
      </c>
      <c r="AO208" s="17">
        <f>IF('cha raw lpjml output'!AN193&lt;0,0,'cha raw lpjml output'!AN193)</f>
        <v>5.05654</v>
      </c>
      <c r="AP208" s="17">
        <f>IF('cha raw lpjml output'!AO193&lt;0,0,'cha raw lpjml output'!AO193)</f>
        <v>5.9763900000000003</v>
      </c>
      <c r="AQ208" s="17"/>
    </row>
    <row r="209" spans="2:43" x14ac:dyDescent="0.35">
      <c r="B209" s="17">
        <f>IF('cha raw lpjml output'!A194&lt;0,0,'cha raw lpjml output'!A194)</f>
        <v>6.0652200000000001</v>
      </c>
      <c r="C209" s="17">
        <f>IF('cha raw lpjml output'!B194&lt;0,0,'cha raw lpjml output'!B194)</f>
        <v>4.2704599999999999</v>
      </c>
      <c r="D209" s="17">
        <f>IF('cha raw lpjml output'!C194&lt;0,0,'cha raw lpjml output'!C194)</f>
        <v>25.475899999999999</v>
      </c>
      <c r="E209" s="17">
        <f>IF('cha raw lpjml output'!D194&lt;0,0,'cha raw lpjml output'!D194)</f>
        <v>4.9036</v>
      </c>
      <c r="F209" s="17">
        <f>IF('cha raw lpjml output'!E194&lt;0,0,'cha raw lpjml output'!E194)</f>
        <v>3.5236999999999998</v>
      </c>
      <c r="G209" s="17">
        <f>IF('cha raw lpjml output'!F194&lt;0,0,'cha raw lpjml output'!F194)</f>
        <v>2.14662</v>
      </c>
      <c r="H209" s="17">
        <f>IF('cha raw lpjml output'!G194&lt;0,0,'cha raw lpjml output'!G194)</f>
        <v>2.60446</v>
      </c>
      <c r="I209" s="17">
        <f>IF('cha raw lpjml output'!H194&lt;0,0,'cha raw lpjml output'!H194)</f>
        <v>4.7668999999999997</v>
      </c>
      <c r="J209" s="17">
        <f>IF('cha raw lpjml output'!I194&lt;0,0,'cha raw lpjml output'!I194)</f>
        <v>3.7734000000000001</v>
      </c>
      <c r="K209" s="17">
        <f>IF('cha raw lpjml output'!J194&lt;0,0,'cha raw lpjml output'!J194)</f>
        <v>4.1230099999999998</v>
      </c>
      <c r="L209" s="17">
        <f>IF('cha raw lpjml output'!K194&lt;0,0,'cha raw lpjml output'!K194)</f>
        <v>3.46909</v>
      </c>
      <c r="M209" s="17">
        <f>IF('cha raw lpjml output'!L194&lt;0,0,'cha raw lpjml output'!L194)</f>
        <v>3.4229500000000002</v>
      </c>
      <c r="N209" s="17">
        <f>IF('cha raw lpjml output'!M194&lt;0,0,'cha raw lpjml output'!M194)</f>
        <v>3.4568400000000001</v>
      </c>
      <c r="O209" s="17">
        <f>IF('cha raw lpjml output'!N194&lt;0,0,'cha raw lpjml output'!N194)</f>
        <v>3.10623</v>
      </c>
      <c r="P209" s="17">
        <f>IF('cha raw lpjml output'!O194&lt;0,0,'cha raw lpjml output'!O194)</f>
        <v>3.10623</v>
      </c>
      <c r="Q209" s="17">
        <f>IF('cha raw lpjml output'!P194&lt;0,0,'cha raw lpjml output'!P194)</f>
        <v>3.6969400000000001</v>
      </c>
      <c r="R209" s="17">
        <f>IF('cha raw lpjml output'!Q194&lt;0,0,'cha raw lpjml output'!Q194)</f>
        <v>3.0308199999999998</v>
      </c>
      <c r="S209" s="17">
        <f>IF('cha raw lpjml output'!R194&lt;0,0,'cha raw lpjml output'!R194)</f>
        <v>3.17367</v>
      </c>
      <c r="T209" s="17">
        <f>IF('cha raw lpjml output'!S194&lt;0,0,'cha raw lpjml output'!S194)</f>
        <v>4.0040800000000001</v>
      </c>
      <c r="U209" s="17">
        <f>IF('cha raw lpjml output'!T194&lt;0,0,'cha raw lpjml output'!T194)</f>
        <v>0.80226900000000001</v>
      </c>
      <c r="V209" s="17">
        <f>IF('cha raw lpjml output'!U194&lt;0,0,'cha raw lpjml output'!U194)</f>
        <v>1.70306</v>
      </c>
      <c r="W209" s="17">
        <f>IF('cha raw lpjml output'!V194&lt;0,0,'cha raw lpjml output'!V194)</f>
        <v>2.7919800000000001</v>
      </c>
      <c r="X209" s="17">
        <f>IF('cha raw lpjml output'!W194&lt;0,0,'cha raw lpjml output'!W194)</f>
        <v>3.0688599999999999</v>
      </c>
      <c r="Y209" s="17">
        <f>IF('cha raw lpjml output'!X194&lt;0,0,'cha raw lpjml output'!X194)</f>
        <v>3.5407299999999999</v>
      </c>
      <c r="Z209" s="17">
        <f>IF('cha raw lpjml output'!Y194&lt;0,0,'cha raw lpjml output'!Y194)</f>
        <v>5.3322200000000004</v>
      </c>
      <c r="AA209" s="17">
        <f>IF('cha raw lpjml output'!Z194&lt;0,0,'cha raw lpjml output'!Z194)</f>
        <v>1.1367700000000001</v>
      </c>
      <c r="AB209" s="17">
        <f>IF('cha raw lpjml output'!AA194&lt;0,0,'cha raw lpjml output'!AA194)</f>
        <v>1.0213399999999999</v>
      </c>
      <c r="AC209" s="17">
        <f>IF('cha raw lpjml output'!AB194&lt;0,0,'cha raw lpjml output'!AB194)</f>
        <v>1.8634999999999999</v>
      </c>
      <c r="AD209" s="17">
        <f>IF('cha raw lpjml output'!AC194&lt;0,0,'cha raw lpjml output'!AC194)</f>
        <v>4.5381200000000002</v>
      </c>
      <c r="AE209" s="17">
        <f>IF('cha raw lpjml output'!AD194&lt;0,0,'cha raw lpjml output'!AD194)</f>
        <v>3.1027999999999998</v>
      </c>
      <c r="AF209" s="17">
        <f>IF('cha raw lpjml output'!AE194&lt;0,0,'cha raw lpjml output'!AE194)</f>
        <v>2.5613199999999998</v>
      </c>
      <c r="AG209" s="17">
        <f>IF('cha raw lpjml output'!AF194&lt;0,0,'cha raw lpjml output'!AF194)</f>
        <v>3.5070700000000001</v>
      </c>
      <c r="AH209" s="17">
        <f>IF('cha raw lpjml output'!AG194&lt;0,0,'cha raw lpjml output'!AG194)</f>
        <v>3.5950799999999998</v>
      </c>
      <c r="AI209" s="17">
        <f>IF('cha raw lpjml output'!AH194&lt;0,0,'cha raw lpjml output'!AH194)</f>
        <v>4.6106699999999998</v>
      </c>
      <c r="AJ209" s="17">
        <f>IF('cha raw lpjml output'!AI194&lt;0,0,'cha raw lpjml output'!AI194)</f>
        <v>5.4354100000000001</v>
      </c>
      <c r="AK209" s="17">
        <f>IF('cha raw lpjml output'!AJ194&lt;0,0,'cha raw lpjml output'!AJ194)</f>
        <v>7.0664499999999997</v>
      </c>
      <c r="AL209" s="17">
        <f>IF('cha raw lpjml output'!AK194&lt;0,0,'cha raw lpjml output'!AK194)</f>
        <v>6.6633199999999997</v>
      </c>
      <c r="AM209" s="17">
        <f>IF('cha raw lpjml output'!AL194&lt;0,0,'cha raw lpjml output'!AL194)</f>
        <v>3.54067</v>
      </c>
      <c r="AN209" s="17">
        <f>IF('cha raw lpjml output'!AM194&lt;0,0,'cha raw lpjml output'!AM194)</f>
        <v>4.6097099999999998</v>
      </c>
      <c r="AO209" s="17">
        <f>IF('cha raw lpjml output'!AN194&lt;0,0,'cha raw lpjml output'!AN194)</f>
        <v>5.3963900000000002</v>
      </c>
      <c r="AP209" s="17">
        <f>IF('cha raw lpjml output'!AO194&lt;0,0,'cha raw lpjml output'!AO194)</f>
        <v>6.0220799999999999</v>
      </c>
      <c r="AQ209" s="17"/>
    </row>
    <row r="210" spans="2:43" x14ac:dyDescent="0.35">
      <c r="B210" s="17">
        <f>IF('cha raw lpjml output'!A195&lt;0,0,'cha raw lpjml output'!A195)</f>
        <v>6.0739700000000001</v>
      </c>
      <c r="C210" s="17">
        <f>IF('cha raw lpjml output'!B195&lt;0,0,'cha raw lpjml output'!B195)</f>
        <v>4.3048700000000002</v>
      </c>
      <c r="D210" s="17">
        <f>IF('cha raw lpjml output'!C195&lt;0,0,'cha raw lpjml output'!C195)</f>
        <v>25.641999999999999</v>
      </c>
      <c r="E210" s="17">
        <f>IF('cha raw lpjml output'!D195&lt;0,0,'cha raw lpjml output'!D195)</f>
        <v>5.0945400000000003</v>
      </c>
      <c r="F210" s="17">
        <f>IF('cha raw lpjml output'!E195&lt;0,0,'cha raw lpjml output'!E195)</f>
        <v>3.6087799999999999</v>
      </c>
      <c r="G210" s="17">
        <f>IF('cha raw lpjml output'!F195&lt;0,0,'cha raw lpjml output'!F195)</f>
        <v>2.2553899999999998</v>
      </c>
      <c r="H210" s="17">
        <f>IF('cha raw lpjml output'!G195&lt;0,0,'cha raw lpjml output'!G195)</f>
        <v>2.9912800000000002</v>
      </c>
      <c r="I210" s="17">
        <f>IF('cha raw lpjml output'!H195&lt;0,0,'cha raw lpjml output'!H195)</f>
        <v>5.1338200000000001</v>
      </c>
      <c r="J210" s="17">
        <f>IF('cha raw lpjml output'!I195&lt;0,0,'cha raw lpjml output'!I195)</f>
        <v>4.7120899999999999</v>
      </c>
      <c r="K210" s="17">
        <f>IF('cha raw lpjml output'!J195&lt;0,0,'cha raw lpjml output'!J195)</f>
        <v>4.3709300000000004</v>
      </c>
      <c r="L210" s="17">
        <f>IF('cha raw lpjml output'!K195&lt;0,0,'cha raw lpjml output'!K195)</f>
        <v>3.7554500000000002</v>
      </c>
      <c r="M210" s="17">
        <f>IF('cha raw lpjml output'!L195&lt;0,0,'cha raw lpjml output'!L195)</f>
        <v>3.54603</v>
      </c>
      <c r="N210" s="17">
        <f>IF('cha raw lpjml output'!M195&lt;0,0,'cha raw lpjml output'!M195)</f>
        <v>3.4678200000000001</v>
      </c>
      <c r="O210" s="17">
        <f>IF('cha raw lpjml output'!N195&lt;0,0,'cha raw lpjml output'!N195)</f>
        <v>3.1450800000000001</v>
      </c>
      <c r="P210" s="17">
        <f>IF('cha raw lpjml output'!O195&lt;0,0,'cha raw lpjml output'!O195)</f>
        <v>3.1450800000000001</v>
      </c>
      <c r="Q210" s="17">
        <f>IF('cha raw lpjml output'!P195&lt;0,0,'cha raw lpjml output'!P195)</f>
        <v>3.8371599999999999</v>
      </c>
      <c r="R210" s="17">
        <f>IF('cha raw lpjml output'!Q195&lt;0,0,'cha raw lpjml output'!Q195)</f>
        <v>3.6172499999999999</v>
      </c>
      <c r="S210" s="17">
        <f>IF('cha raw lpjml output'!R195&lt;0,0,'cha raw lpjml output'!R195)</f>
        <v>3.2764799999999998</v>
      </c>
      <c r="T210" s="17">
        <f>IF('cha raw lpjml output'!S195&lt;0,0,'cha raw lpjml output'!S195)</f>
        <v>4.3732699999999998</v>
      </c>
      <c r="U210" s="17">
        <f>IF('cha raw lpjml output'!T195&lt;0,0,'cha raw lpjml output'!T195)</f>
        <v>0.817191</v>
      </c>
      <c r="V210" s="17">
        <f>IF('cha raw lpjml output'!U195&lt;0,0,'cha raw lpjml output'!U195)</f>
        <v>1.7154799999999999</v>
      </c>
      <c r="W210" s="17">
        <f>IF('cha raw lpjml output'!V195&lt;0,0,'cha raw lpjml output'!V195)</f>
        <v>2.81982</v>
      </c>
      <c r="X210" s="17">
        <f>IF('cha raw lpjml output'!W195&lt;0,0,'cha raw lpjml output'!W195)</f>
        <v>3.2461600000000002</v>
      </c>
      <c r="Y210" s="17">
        <f>IF('cha raw lpjml output'!X195&lt;0,0,'cha raw lpjml output'!X195)</f>
        <v>3.67903</v>
      </c>
      <c r="Z210" s="17">
        <f>IF('cha raw lpjml output'!Y195&lt;0,0,'cha raw lpjml output'!Y195)</f>
        <v>5.9501400000000002</v>
      </c>
      <c r="AA210" s="17">
        <f>IF('cha raw lpjml output'!Z195&lt;0,0,'cha raw lpjml output'!Z195)</f>
        <v>1.1620600000000001</v>
      </c>
      <c r="AB210" s="17">
        <f>IF('cha raw lpjml output'!AA195&lt;0,0,'cha raw lpjml output'!AA195)</f>
        <v>1.5192600000000001</v>
      </c>
      <c r="AC210" s="17">
        <f>IF('cha raw lpjml output'!AB195&lt;0,0,'cha raw lpjml output'!AB195)</f>
        <v>3.2811499999999998</v>
      </c>
      <c r="AD210" s="17">
        <f>IF('cha raw lpjml output'!AC195&lt;0,0,'cha raw lpjml output'!AC195)</f>
        <v>5.0263600000000004</v>
      </c>
      <c r="AE210" s="17">
        <f>IF('cha raw lpjml output'!AD195&lt;0,0,'cha raw lpjml output'!AD195)</f>
        <v>3.6741299999999999</v>
      </c>
      <c r="AF210" s="17">
        <f>IF('cha raw lpjml output'!AE195&lt;0,0,'cha raw lpjml output'!AE195)</f>
        <v>3.4362499999999998</v>
      </c>
      <c r="AG210" s="17">
        <f>IF('cha raw lpjml output'!AF195&lt;0,0,'cha raw lpjml output'!AF195)</f>
        <v>4.0239500000000001</v>
      </c>
      <c r="AH210" s="17">
        <f>IF('cha raw lpjml output'!AG195&lt;0,0,'cha raw lpjml output'!AG195)</f>
        <v>4.0505800000000001</v>
      </c>
      <c r="AI210" s="17">
        <f>IF('cha raw lpjml output'!AH195&lt;0,0,'cha raw lpjml output'!AH195)</f>
        <v>4.6943200000000003</v>
      </c>
      <c r="AJ210" s="17">
        <f>IF('cha raw lpjml output'!AI195&lt;0,0,'cha raw lpjml output'!AI195)</f>
        <v>5.5790300000000004</v>
      </c>
      <c r="AK210" s="17">
        <f>IF('cha raw lpjml output'!AJ195&lt;0,0,'cha raw lpjml output'!AJ195)</f>
        <v>10.119199999999999</v>
      </c>
      <c r="AL210" s="17">
        <f>IF('cha raw lpjml output'!AK195&lt;0,0,'cha raw lpjml output'!AK195)</f>
        <v>7.8750999999999998</v>
      </c>
      <c r="AM210" s="17">
        <f>IF('cha raw lpjml output'!AL195&lt;0,0,'cha raw lpjml output'!AL195)</f>
        <v>3.8737699999999999</v>
      </c>
      <c r="AN210" s="17">
        <f>IF('cha raw lpjml output'!AM195&lt;0,0,'cha raw lpjml output'!AM195)</f>
        <v>4.6765800000000004</v>
      </c>
      <c r="AO210" s="17">
        <f>IF('cha raw lpjml output'!AN195&lt;0,0,'cha raw lpjml output'!AN195)</f>
        <v>6.1121600000000003</v>
      </c>
      <c r="AP210" s="17">
        <f>IF('cha raw lpjml output'!AO195&lt;0,0,'cha raw lpjml output'!AO195)</f>
        <v>6.0512800000000002</v>
      </c>
      <c r="AQ210" s="17"/>
    </row>
    <row r="211" spans="2:43" x14ac:dyDescent="0.35">
      <c r="B211" s="17">
        <f>IF('cha raw lpjml output'!A196&lt;0,0,'cha raw lpjml output'!A196)</f>
        <v>7.5773299999999999</v>
      </c>
      <c r="C211" s="17">
        <f>IF('cha raw lpjml output'!B196&lt;0,0,'cha raw lpjml output'!B196)</f>
        <v>4.3926299999999996</v>
      </c>
      <c r="D211" s="17">
        <f>IF('cha raw lpjml output'!C196&lt;0,0,'cha raw lpjml output'!C196)</f>
        <v>31.111000000000001</v>
      </c>
      <c r="E211" s="17">
        <f>IF('cha raw lpjml output'!D196&lt;0,0,'cha raw lpjml output'!D196)</f>
        <v>5.1339600000000001</v>
      </c>
      <c r="F211" s="17">
        <f>IF('cha raw lpjml output'!E196&lt;0,0,'cha raw lpjml output'!E196)</f>
        <v>3.7405300000000001</v>
      </c>
      <c r="G211" s="17">
        <f>IF('cha raw lpjml output'!F196&lt;0,0,'cha raw lpjml output'!F196)</f>
        <v>2.7322299999999999</v>
      </c>
      <c r="H211" s="17">
        <f>IF('cha raw lpjml output'!G196&lt;0,0,'cha raw lpjml output'!G196)</f>
        <v>3.4441700000000002</v>
      </c>
      <c r="I211" s="17">
        <f>IF('cha raw lpjml output'!H196&lt;0,0,'cha raw lpjml output'!H196)</f>
        <v>5.5394800000000002</v>
      </c>
      <c r="J211" s="17">
        <f>IF('cha raw lpjml output'!I196&lt;0,0,'cha raw lpjml output'!I196)</f>
        <v>5.2037500000000003</v>
      </c>
      <c r="K211" s="17">
        <f>IF('cha raw lpjml output'!J196&lt;0,0,'cha raw lpjml output'!J196)</f>
        <v>4.5175299999999998</v>
      </c>
      <c r="L211" s="17">
        <f>IF('cha raw lpjml output'!K196&lt;0,0,'cha raw lpjml output'!K196)</f>
        <v>3.77196</v>
      </c>
      <c r="M211" s="17">
        <f>IF('cha raw lpjml output'!L196&lt;0,0,'cha raw lpjml output'!L196)</f>
        <v>3.8845200000000002</v>
      </c>
      <c r="N211" s="17">
        <f>IF('cha raw lpjml output'!M196&lt;0,0,'cha raw lpjml output'!M196)</f>
        <v>3.5030199999999998</v>
      </c>
      <c r="O211" s="17">
        <f>IF('cha raw lpjml output'!N196&lt;0,0,'cha raw lpjml output'!N196)</f>
        <v>3.23102</v>
      </c>
      <c r="P211" s="17">
        <f>IF('cha raw lpjml output'!O196&lt;0,0,'cha raw lpjml output'!O196)</f>
        <v>3.23102</v>
      </c>
      <c r="Q211" s="17">
        <f>IF('cha raw lpjml output'!P196&lt;0,0,'cha raw lpjml output'!P196)</f>
        <v>3.9250799999999999</v>
      </c>
      <c r="R211" s="17">
        <f>IF('cha raw lpjml output'!Q196&lt;0,0,'cha raw lpjml output'!Q196)</f>
        <v>3.8912499999999999</v>
      </c>
      <c r="S211" s="17">
        <f>IF('cha raw lpjml output'!R196&lt;0,0,'cha raw lpjml output'!R196)</f>
        <v>3.4907900000000001</v>
      </c>
      <c r="T211" s="17">
        <f>IF('cha raw lpjml output'!S196&lt;0,0,'cha raw lpjml output'!S196)</f>
        <v>4.42943</v>
      </c>
      <c r="U211" s="17">
        <f>IF('cha raw lpjml output'!T196&lt;0,0,'cha raw lpjml output'!T196)</f>
        <v>0.98838199999999998</v>
      </c>
      <c r="V211" s="17">
        <f>IF('cha raw lpjml output'!U196&lt;0,0,'cha raw lpjml output'!U196)</f>
        <v>1.77566</v>
      </c>
      <c r="W211" s="17">
        <f>IF('cha raw lpjml output'!V196&lt;0,0,'cha raw lpjml output'!V196)</f>
        <v>2.8616600000000001</v>
      </c>
      <c r="X211" s="17">
        <f>IF('cha raw lpjml output'!W196&lt;0,0,'cha raw lpjml output'!W196)</f>
        <v>3.3100499999999999</v>
      </c>
      <c r="Y211" s="17">
        <f>IF('cha raw lpjml output'!X196&lt;0,0,'cha raw lpjml output'!X196)</f>
        <v>3.7361200000000001</v>
      </c>
      <c r="Z211" s="17">
        <f>IF('cha raw lpjml output'!Y196&lt;0,0,'cha raw lpjml output'!Y196)</f>
        <v>6.2401299999999997</v>
      </c>
      <c r="AA211" s="17">
        <f>IF('cha raw lpjml output'!Z196&lt;0,0,'cha raw lpjml output'!Z196)</f>
        <v>2.5714199999999998</v>
      </c>
      <c r="AB211" s="17">
        <f>IF('cha raw lpjml output'!AA196&lt;0,0,'cha raw lpjml output'!AA196)</f>
        <v>2.4031199999999999</v>
      </c>
      <c r="AC211" s="17">
        <f>IF('cha raw lpjml output'!AB196&lt;0,0,'cha raw lpjml output'!AB196)</f>
        <v>3.7568899999999998</v>
      </c>
      <c r="AD211" s="17">
        <f>IF('cha raw lpjml output'!AC196&lt;0,0,'cha raw lpjml output'!AC196)</f>
        <v>5.5852000000000004</v>
      </c>
      <c r="AE211" s="17">
        <f>IF('cha raw lpjml output'!AD196&lt;0,0,'cha raw lpjml output'!AD196)</f>
        <v>3.8559199999999998</v>
      </c>
      <c r="AF211" s="17">
        <f>IF('cha raw lpjml output'!AE196&lt;0,0,'cha raw lpjml output'!AE196)</f>
        <v>4.0781499999999999</v>
      </c>
      <c r="AG211" s="17">
        <f>IF('cha raw lpjml output'!AF196&lt;0,0,'cha raw lpjml output'!AF196)</f>
        <v>4.6698599999999999</v>
      </c>
      <c r="AH211" s="17">
        <f>IF('cha raw lpjml output'!AG196&lt;0,0,'cha raw lpjml output'!AG196)</f>
        <v>7.3254799999999998</v>
      </c>
      <c r="AI211" s="17">
        <f>IF('cha raw lpjml output'!AH196&lt;0,0,'cha raw lpjml output'!AH196)</f>
        <v>4.8434200000000001</v>
      </c>
      <c r="AJ211" s="17">
        <f>IF('cha raw lpjml output'!AI196&lt;0,0,'cha raw lpjml output'!AI196)</f>
        <v>6.1476300000000004</v>
      </c>
      <c r="AK211" s="17">
        <f>IF('cha raw lpjml output'!AJ196&lt;0,0,'cha raw lpjml output'!AJ196)</f>
        <v>10.1206</v>
      </c>
      <c r="AL211" s="17">
        <f>IF('cha raw lpjml output'!AK196&lt;0,0,'cha raw lpjml output'!AK196)</f>
        <v>10.3443</v>
      </c>
      <c r="AM211" s="17">
        <f>IF('cha raw lpjml output'!AL196&lt;0,0,'cha raw lpjml output'!AL196)</f>
        <v>4.3240400000000001</v>
      </c>
      <c r="AN211" s="17">
        <f>IF('cha raw lpjml output'!AM196&lt;0,0,'cha raw lpjml output'!AM196)</f>
        <v>4.9084599999999998</v>
      </c>
      <c r="AO211" s="17">
        <f>IF('cha raw lpjml output'!AN196&lt;0,0,'cha raw lpjml output'!AN196)</f>
        <v>6.1537300000000004</v>
      </c>
      <c r="AP211" s="17">
        <f>IF('cha raw lpjml output'!AO196&lt;0,0,'cha raw lpjml output'!AO196)</f>
        <v>6.5189000000000004</v>
      </c>
      <c r="AQ211" s="17"/>
    </row>
    <row r="212" spans="2:43" x14ac:dyDescent="0.35">
      <c r="B212" s="17">
        <f>IF('cha raw lpjml output'!A197&lt;0,0,'cha raw lpjml output'!A197)</f>
        <v>8.0189000000000004</v>
      </c>
      <c r="C212" s="17">
        <f>IF('cha raw lpjml output'!B197&lt;0,0,'cha raw lpjml output'!B197)</f>
        <v>4.5172100000000004</v>
      </c>
      <c r="D212" s="17">
        <f>IF('cha raw lpjml output'!C197&lt;0,0,'cha raw lpjml output'!C197)</f>
        <v>33.265000000000001</v>
      </c>
      <c r="E212" s="17">
        <f>IF('cha raw lpjml output'!D197&lt;0,0,'cha raw lpjml output'!D197)</f>
        <v>5.3376900000000003</v>
      </c>
      <c r="F212" s="17">
        <f>IF('cha raw lpjml output'!E197&lt;0,0,'cha raw lpjml output'!E197)</f>
        <v>4.7417699999999998</v>
      </c>
      <c r="G212" s="17">
        <f>IF('cha raw lpjml output'!F197&lt;0,0,'cha raw lpjml output'!F197)</f>
        <v>2.8703500000000002</v>
      </c>
      <c r="H212" s="17">
        <f>IF('cha raw lpjml output'!G197&lt;0,0,'cha raw lpjml output'!G197)</f>
        <v>3.5478399999999999</v>
      </c>
      <c r="I212" s="17">
        <f>IF('cha raw lpjml output'!H197&lt;0,0,'cha raw lpjml output'!H197)</f>
        <v>5.6157700000000004</v>
      </c>
      <c r="J212" s="17">
        <f>IF('cha raw lpjml output'!I197&lt;0,0,'cha raw lpjml output'!I197)</f>
        <v>5.3922100000000004</v>
      </c>
      <c r="K212" s="17">
        <f>IF('cha raw lpjml output'!J197&lt;0,0,'cha raw lpjml output'!J197)</f>
        <v>5.0058800000000003</v>
      </c>
      <c r="L212" s="17">
        <f>IF('cha raw lpjml output'!K197&lt;0,0,'cha raw lpjml output'!K197)</f>
        <v>4.6640600000000001</v>
      </c>
      <c r="M212" s="17">
        <f>IF('cha raw lpjml output'!L197&lt;0,0,'cha raw lpjml output'!L197)</f>
        <v>3.9504100000000002</v>
      </c>
      <c r="N212" s="17">
        <f>IF('cha raw lpjml output'!M197&lt;0,0,'cha raw lpjml output'!M197)</f>
        <v>3.5761099999999999</v>
      </c>
      <c r="O212" s="17">
        <f>IF('cha raw lpjml output'!N197&lt;0,0,'cha raw lpjml output'!N197)</f>
        <v>3.3327300000000002</v>
      </c>
      <c r="P212" s="17">
        <f>IF('cha raw lpjml output'!O197&lt;0,0,'cha raw lpjml output'!O197)</f>
        <v>3.3327300000000002</v>
      </c>
      <c r="Q212" s="17">
        <f>IF('cha raw lpjml output'!P197&lt;0,0,'cha raw lpjml output'!P197)</f>
        <v>3.98081</v>
      </c>
      <c r="R212" s="17">
        <f>IF('cha raw lpjml output'!Q197&lt;0,0,'cha raw lpjml output'!Q197)</f>
        <v>3.9125700000000001</v>
      </c>
      <c r="S212" s="17">
        <f>IF('cha raw lpjml output'!R197&lt;0,0,'cha raw lpjml output'!R197)</f>
        <v>4.0005600000000001</v>
      </c>
      <c r="T212" s="17">
        <f>IF('cha raw lpjml output'!S197&lt;0,0,'cha raw lpjml output'!S197)</f>
        <v>4.5481400000000001</v>
      </c>
      <c r="U212" s="17">
        <f>IF('cha raw lpjml output'!T197&lt;0,0,'cha raw lpjml output'!T197)</f>
        <v>1.27596</v>
      </c>
      <c r="V212" s="17">
        <f>IF('cha raw lpjml output'!U197&lt;0,0,'cha raw lpjml output'!U197)</f>
        <v>1.93859</v>
      </c>
      <c r="W212" s="17">
        <f>IF('cha raw lpjml output'!V197&lt;0,0,'cha raw lpjml output'!V197)</f>
        <v>3.0752700000000002</v>
      </c>
      <c r="X212" s="17">
        <f>IF('cha raw lpjml output'!W197&lt;0,0,'cha raw lpjml output'!W197)</f>
        <v>3.7366700000000002</v>
      </c>
      <c r="Y212" s="17">
        <f>IF('cha raw lpjml output'!X197&lt;0,0,'cha raw lpjml output'!X197)</f>
        <v>4.1431699999999996</v>
      </c>
      <c r="Z212" s="17">
        <f>IF('cha raw lpjml output'!Y197&lt;0,0,'cha raw lpjml output'!Y197)</f>
        <v>6.4703099999999996</v>
      </c>
      <c r="AA212" s="17">
        <f>IF('cha raw lpjml output'!Z197&lt;0,0,'cha raw lpjml output'!Z197)</f>
        <v>2.7843300000000002</v>
      </c>
      <c r="AB212" s="17">
        <f>IF('cha raw lpjml output'!AA197&lt;0,0,'cha raw lpjml output'!AA197)</f>
        <v>2.6147399999999998</v>
      </c>
      <c r="AC212" s="17">
        <f>IF('cha raw lpjml output'!AB197&lt;0,0,'cha raw lpjml output'!AB197)</f>
        <v>4.2613200000000004</v>
      </c>
      <c r="AD212" s="17">
        <f>IF('cha raw lpjml output'!AC197&lt;0,0,'cha raw lpjml output'!AC197)</f>
        <v>9.1390700000000002</v>
      </c>
      <c r="AE212" s="17">
        <f>IF('cha raw lpjml output'!AD197&lt;0,0,'cha raw lpjml output'!AD197)</f>
        <v>4.3575100000000004</v>
      </c>
      <c r="AF212" s="17">
        <f>IF('cha raw lpjml output'!AE197&lt;0,0,'cha raw lpjml output'!AE197)</f>
        <v>4.7026000000000003</v>
      </c>
      <c r="AG212" s="17">
        <f>IF('cha raw lpjml output'!AF197&lt;0,0,'cha raw lpjml output'!AF197)</f>
        <v>6.44998</v>
      </c>
      <c r="AH212" s="17">
        <f>IF('cha raw lpjml output'!AG197&lt;0,0,'cha raw lpjml output'!AG197)</f>
        <v>8.0559399999999997</v>
      </c>
      <c r="AI212" s="17">
        <f>IF('cha raw lpjml output'!AH197&lt;0,0,'cha raw lpjml output'!AH197)</f>
        <v>4.9434199999999997</v>
      </c>
      <c r="AJ212" s="17">
        <f>IF('cha raw lpjml output'!AI197&lt;0,0,'cha raw lpjml output'!AI197)</f>
        <v>8.0703800000000001</v>
      </c>
      <c r="AK212" s="17">
        <f>IF('cha raw lpjml output'!AJ197&lt;0,0,'cha raw lpjml output'!AJ197)</f>
        <v>10.872400000000001</v>
      </c>
      <c r="AL212" s="17">
        <f>IF('cha raw lpjml output'!AK197&lt;0,0,'cha raw lpjml output'!AK197)</f>
        <v>10.6662</v>
      </c>
      <c r="AM212" s="17">
        <f>IF('cha raw lpjml output'!AL197&lt;0,0,'cha raw lpjml output'!AL197)</f>
        <v>4.7319699999999996</v>
      </c>
      <c r="AN212" s="17">
        <f>IF('cha raw lpjml output'!AM197&lt;0,0,'cha raw lpjml output'!AM197)</f>
        <v>5.1740500000000003</v>
      </c>
      <c r="AO212" s="17">
        <f>IF('cha raw lpjml output'!AN197&lt;0,0,'cha raw lpjml output'!AN197)</f>
        <v>6.20038</v>
      </c>
      <c r="AP212" s="17">
        <f>IF('cha raw lpjml output'!AO197&lt;0,0,'cha raw lpjml output'!AO197)</f>
        <v>6.6094099999999996</v>
      </c>
      <c r="AQ212" s="17"/>
    </row>
    <row r="213" spans="2:43" x14ac:dyDescent="0.35">
      <c r="B213" s="17">
        <f>IF('cha raw lpjml output'!A198&lt;0,0,'cha raw lpjml output'!A198)</f>
        <v>9.05579</v>
      </c>
      <c r="C213" s="17">
        <f>IF('cha raw lpjml output'!B198&lt;0,0,'cha raw lpjml output'!B198)</f>
        <v>4.67476</v>
      </c>
      <c r="D213" s="17">
        <f>IF('cha raw lpjml output'!C198&lt;0,0,'cha raw lpjml output'!C198)</f>
        <v>33.714100000000002</v>
      </c>
      <c r="E213" s="17">
        <f>IF('cha raw lpjml output'!D198&lt;0,0,'cha raw lpjml output'!D198)</f>
        <v>5.3835899999999999</v>
      </c>
      <c r="F213" s="17">
        <f>IF('cha raw lpjml output'!E198&lt;0,0,'cha raw lpjml output'!E198)</f>
        <v>5.4016400000000004</v>
      </c>
      <c r="G213" s="17">
        <f>IF('cha raw lpjml output'!F198&lt;0,0,'cha raw lpjml output'!F198)</f>
        <v>4.0623899999999997</v>
      </c>
      <c r="H213" s="17">
        <f>IF('cha raw lpjml output'!G198&lt;0,0,'cha raw lpjml output'!G198)</f>
        <v>4.8430600000000004</v>
      </c>
      <c r="I213" s="17">
        <f>IF('cha raw lpjml output'!H198&lt;0,0,'cha raw lpjml output'!H198)</f>
        <v>6.0741100000000001</v>
      </c>
      <c r="J213" s="17">
        <f>IF('cha raw lpjml output'!I198&lt;0,0,'cha raw lpjml output'!I198)</f>
        <v>5.7966199999999999</v>
      </c>
      <c r="K213" s="17">
        <f>IF('cha raw lpjml output'!J198&lt;0,0,'cha raw lpjml output'!J198)</f>
        <v>5.3962300000000001</v>
      </c>
      <c r="L213" s="17">
        <f>IF('cha raw lpjml output'!K198&lt;0,0,'cha raw lpjml output'!K198)</f>
        <v>5.1052499999999998</v>
      </c>
      <c r="M213" s="17">
        <f>IF('cha raw lpjml output'!L198&lt;0,0,'cha raw lpjml output'!L198)</f>
        <v>4.1741299999999999</v>
      </c>
      <c r="N213" s="17">
        <f>IF('cha raw lpjml output'!M198&lt;0,0,'cha raw lpjml output'!M198)</f>
        <v>4.1521100000000004</v>
      </c>
      <c r="O213" s="17">
        <f>IF('cha raw lpjml output'!N198&lt;0,0,'cha raw lpjml output'!N198)</f>
        <v>3.3468</v>
      </c>
      <c r="P213" s="17">
        <f>IF('cha raw lpjml output'!O198&lt;0,0,'cha raw lpjml output'!O198)</f>
        <v>3.3468</v>
      </c>
      <c r="Q213" s="17">
        <f>IF('cha raw lpjml output'!P198&lt;0,0,'cha raw lpjml output'!P198)</f>
        <v>4.0886399999999998</v>
      </c>
      <c r="R213" s="17">
        <f>IF('cha raw lpjml output'!Q198&lt;0,0,'cha raw lpjml output'!Q198)</f>
        <v>3.9599199999999999</v>
      </c>
      <c r="S213" s="17">
        <f>IF('cha raw lpjml output'!R198&lt;0,0,'cha raw lpjml output'!R198)</f>
        <v>4.3599600000000001</v>
      </c>
      <c r="T213" s="17">
        <f>IF('cha raw lpjml output'!S198&lt;0,0,'cha raw lpjml output'!S198)</f>
        <v>4.80457</v>
      </c>
      <c r="U213" s="17">
        <f>IF('cha raw lpjml output'!T198&lt;0,0,'cha raw lpjml output'!T198)</f>
        <v>1.55802</v>
      </c>
      <c r="V213" s="17">
        <f>IF('cha raw lpjml output'!U198&lt;0,0,'cha raw lpjml output'!U198)</f>
        <v>2.60873</v>
      </c>
      <c r="W213" s="17">
        <f>IF('cha raw lpjml output'!V198&lt;0,0,'cha raw lpjml output'!V198)</f>
        <v>4.1794900000000004</v>
      </c>
      <c r="X213" s="17">
        <f>IF('cha raw lpjml output'!W198&lt;0,0,'cha raw lpjml output'!W198)</f>
        <v>3.8728400000000001</v>
      </c>
      <c r="Y213" s="17">
        <f>IF('cha raw lpjml output'!X198&lt;0,0,'cha raw lpjml output'!X198)</f>
        <v>4.1569500000000001</v>
      </c>
      <c r="Z213" s="17">
        <f>IF('cha raw lpjml output'!Y198&lt;0,0,'cha raw lpjml output'!Y198)</f>
        <v>6.7455499999999997</v>
      </c>
      <c r="AA213" s="17">
        <f>IF('cha raw lpjml output'!Z198&lt;0,0,'cha raw lpjml output'!Z198)</f>
        <v>3.0927199999999999</v>
      </c>
      <c r="AB213" s="17">
        <f>IF('cha raw lpjml output'!AA198&lt;0,0,'cha raw lpjml output'!AA198)</f>
        <v>2.9756399999999998</v>
      </c>
      <c r="AC213" s="17">
        <f>IF('cha raw lpjml output'!AB198&lt;0,0,'cha raw lpjml output'!AB198)</f>
        <v>4.6572699999999996</v>
      </c>
      <c r="AD213" s="17">
        <f>IF('cha raw lpjml output'!AC198&lt;0,0,'cha raw lpjml output'!AC198)</f>
        <v>9.2582500000000003</v>
      </c>
      <c r="AE213" s="17">
        <f>IF('cha raw lpjml output'!AD198&lt;0,0,'cha raw lpjml output'!AD198)</f>
        <v>4.6563800000000004</v>
      </c>
      <c r="AF213" s="17">
        <f>IF('cha raw lpjml output'!AE198&lt;0,0,'cha raw lpjml output'!AE198)</f>
        <v>4.8575100000000004</v>
      </c>
      <c r="AG213" s="17">
        <f>IF('cha raw lpjml output'!AF198&lt;0,0,'cha raw lpjml output'!AF198)</f>
        <v>7.4755599999999998</v>
      </c>
      <c r="AH213" s="17">
        <f>IF('cha raw lpjml output'!AG198&lt;0,0,'cha raw lpjml output'!AG198)</f>
        <v>8.5883199999999995</v>
      </c>
      <c r="AI213" s="17">
        <f>IF('cha raw lpjml output'!AH198&lt;0,0,'cha raw lpjml output'!AH198)</f>
        <v>5.7927499999999998</v>
      </c>
      <c r="AJ213" s="17">
        <f>IF('cha raw lpjml output'!AI198&lt;0,0,'cha raw lpjml output'!AI198)</f>
        <v>8.1378699999999995</v>
      </c>
      <c r="AK213" s="17">
        <f>IF('cha raw lpjml output'!AJ198&lt;0,0,'cha raw lpjml output'!AJ198)</f>
        <v>11.3644</v>
      </c>
      <c r="AL213" s="17">
        <f>IF('cha raw lpjml output'!AK198&lt;0,0,'cha raw lpjml output'!AK198)</f>
        <v>10.832599999999999</v>
      </c>
      <c r="AM213" s="17">
        <f>IF('cha raw lpjml output'!AL198&lt;0,0,'cha raw lpjml output'!AL198)</f>
        <v>4.8623700000000003</v>
      </c>
      <c r="AN213" s="17">
        <f>IF('cha raw lpjml output'!AM198&lt;0,0,'cha raw lpjml output'!AM198)</f>
        <v>5.2603999999999997</v>
      </c>
      <c r="AO213" s="17">
        <f>IF('cha raw lpjml output'!AN198&lt;0,0,'cha raw lpjml output'!AN198)</f>
        <v>6.2012900000000002</v>
      </c>
      <c r="AP213" s="17">
        <f>IF('cha raw lpjml output'!AO198&lt;0,0,'cha raw lpjml output'!AO198)</f>
        <v>6.6353900000000001</v>
      </c>
      <c r="AQ213" s="17"/>
    </row>
    <row r="214" spans="2:43" x14ac:dyDescent="0.35">
      <c r="B214" s="17">
        <f>IF('cha raw lpjml output'!A199&lt;0,0,'cha raw lpjml output'!A199)</f>
        <v>9.3938699999999997</v>
      </c>
      <c r="C214" s="17">
        <f>IF('cha raw lpjml output'!B199&lt;0,0,'cha raw lpjml output'!B199)</f>
        <v>4.8232200000000001</v>
      </c>
      <c r="D214" s="17">
        <f>IF('cha raw lpjml output'!C199&lt;0,0,'cha raw lpjml output'!C199)</f>
        <v>35.7761</v>
      </c>
      <c r="E214" s="17">
        <f>IF('cha raw lpjml output'!D199&lt;0,0,'cha raw lpjml output'!D199)</f>
        <v>5.8281400000000003</v>
      </c>
      <c r="F214" s="17">
        <f>IF('cha raw lpjml output'!E199&lt;0,0,'cha raw lpjml output'!E199)</f>
        <v>5.5055300000000003</v>
      </c>
      <c r="G214" s="17">
        <f>IF('cha raw lpjml output'!F199&lt;0,0,'cha raw lpjml output'!F199)</f>
        <v>4.1591699999999996</v>
      </c>
      <c r="H214" s="17">
        <f>IF('cha raw lpjml output'!G199&lt;0,0,'cha raw lpjml output'!G199)</f>
        <v>5.0125999999999999</v>
      </c>
      <c r="I214" s="17">
        <f>IF('cha raw lpjml output'!H199&lt;0,0,'cha raw lpjml output'!H199)</f>
        <v>6.0819599999999996</v>
      </c>
      <c r="J214" s="17">
        <f>IF('cha raw lpjml output'!I199&lt;0,0,'cha raw lpjml output'!I199)</f>
        <v>7.0742799999999999</v>
      </c>
      <c r="K214" s="17">
        <f>IF('cha raw lpjml output'!J199&lt;0,0,'cha raw lpjml output'!J199)</f>
        <v>5.9885000000000002</v>
      </c>
      <c r="L214" s="17">
        <f>IF('cha raw lpjml output'!K199&lt;0,0,'cha raw lpjml output'!K199)</f>
        <v>5.3856599999999997</v>
      </c>
      <c r="M214" s="17">
        <f>IF('cha raw lpjml output'!L199&lt;0,0,'cha raw lpjml output'!L199)</f>
        <v>4.4059999999999997</v>
      </c>
      <c r="N214" s="17">
        <f>IF('cha raw lpjml output'!M199&lt;0,0,'cha raw lpjml output'!M199)</f>
        <v>4.7200899999999999</v>
      </c>
      <c r="O214" s="17">
        <f>IF('cha raw lpjml output'!N199&lt;0,0,'cha raw lpjml output'!N199)</f>
        <v>3.8819699999999999</v>
      </c>
      <c r="P214" s="17">
        <f>IF('cha raw lpjml output'!O199&lt;0,0,'cha raw lpjml output'!O199)</f>
        <v>3.8819699999999999</v>
      </c>
      <c r="Q214" s="17">
        <f>IF('cha raw lpjml output'!P199&lt;0,0,'cha raw lpjml output'!P199)</f>
        <v>4.2350399999999997</v>
      </c>
      <c r="R214" s="17">
        <f>IF('cha raw lpjml output'!Q199&lt;0,0,'cha raw lpjml output'!Q199)</f>
        <v>4.1664399999999997</v>
      </c>
      <c r="S214" s="17">
        <f>IF('cha raw lpjml output'!R199&lt;0,0,'cha raw lpjml output'!R199)</f>
        <v>4.80844</v>
      </c>
      <c r="T214" s="17">
        <f>IF('cha raw lpjml output'!S199&lt;0,0,'cha raw lpjml output'!S199)</f>
        <v>5.23102</v>
      </c>
      <c r="U214" s="17">
        <f>IF('cha raw lpjml output'!T199&lt;0,0,'cha raw lpjml output'!T199)</f>
        <v>1.7869900000000001</v>
      </c>
      <c r="V214" s="17">
        <f>IF('cha raw lpjml output'!U199&lt;0,0,'cha raw lpjml output'!U199)</f>
        <v>2.95139</v>
      </c>
      <c r="W214" s="17">
        <f>IF('cha raw lpjml output'!V199&lt;0,0,'cha raw lpjml output'!V199)</f>
        <v>4.54575</v>
      </c>
      <c r="X214" s="17">
        <f>IF('cha raw lpjml output'!W199&lt;0,0,'cha raw lpjml output'!W199)</f>
        <v>3.9229799999999999</v>
      </c>
      <c r="Y214" s="17">
        <f>IF('cha raw lpjml output'!X199&lt;0,0,'cha raw lpjml output'!X199)</f>
        <v>5.31874</v>
      </c>
      <c r="Z214" s="17">
        <f>IF('cha raw lpjml output'!Y199&lt;0,0,'cha raw lpjml output'!Y199)</f>
        <v>7.8056599999999996</v>
      </c>
      <c r="AA214" s="17">
        <f>IF('cha raw lpjml output'!Z199&lt;0,0,'cha raw lpjml output'!Z199)</f>
        <v>3.2995999999999999</v>
      </c>
      <c r="AB214" s="17">
        <f>IF('cha raw lpjml output'!AA199&lt;0,0,'cha raw lpjml output'!AA199)</f>
        <v>3.16588</v>
      </c>
      <c r="AC214" s="17">
        <f>IF('cha raw lpjml output'!AB199&lt;0,0,'cha raw lpjml output'!AB199)</f>
        <v>4.9304800000000002</v>
      </c>
      <c r="AD214" s="17">
        <f>IF('cha raw lpjml output'!AC199&lt;0,0,'cha raw lpjml output'!AC199)</f>
        <v>9.5942799999999995</v>
      </c>
      <c r="AE214" s="17">
        <f>IF('cha raw lpjml output'!AD199&lt;0,0,'cha raw lpjml output'!AD199)</f>
        <v>4.9800899999999997</v>
      </c>
      <c r="AF214" s="17">
        <f>IF('cha raw lpjml output'!AE199&lt;0,0,'cha raw lpjml output'!AE199)</f>
        <v>6.6962299999999999</v>
      </c>
      <c r="AG214" s="17">
        <f>IF('cha raw lpjml output'!AF199&lt;0,0,'cha raw lpjml output'!AF199)</f>
        <v>8.8812800000000003</v>
      </c>
      <c r="AH214" s="17">
        <f>IF('cha raw lpjml output'!AG199&lt;0,0,'cha raw lpjml output'!AG199)</f>
        <v>9.8078900000000004</v>
      </c>
      <c r="AI214" s="17">
        <f>IF('cha raw lpjml output'!AH199&lt;0,0,'cha raw lpjml output'!AH199)</f>
        <v>5.91357</v>
      </c>
      <c r="AJ214" s="17">
        <f>IF('cha raw lpjml output'!AI199&lt;0,0,'cha raw lpjml output'!AI199)</f>
        <v>8.93628</v>
      </c>
      <c r="AK214" s="17">
        <f>IF('cha raw lpjml output'!AJ199&lt;0,0,'cha raw lpjml output'!AJ199)</f>
        <v>12.244400000000001</v>
      </c>
      <c r="AL214" s="17">
        <f>IF('cha raw lpjml output'!AK199&lt;0,0,'cha raw lpjml output'!AK199)</f>
        <v>11.9453</v>
      </c>
      <c r="AM214" s="17">
        <f>IF('cha raw lpjml output'!AL199&lt;0,0,'cha raw lpjml output'!AL199)</f>
        <v>5.2137399999999996</v>
      </c>
      <c r="AN214" s="17">
        <f>IF('cha raw lpjml output'!AM199&lt;0,0,'cha raw lpjml output'!AM199)</f>
        <v>5.2944399999999998</v>
      </c>
      <c r="AO214" s="17">
        <f>IF('cha raw lpjml output'!AN199&lt;0,0,'cha raw lpjml output'!AN199)</f>
        <v>6.97201</v>
      </c>
      <c r="AP214" s="17">
        <f>IF('cha raw lpjml output'!AO199&lt;0,0,'cha raw lpjml output'!AO199)</f>
        <v>7.0940000000000003</v>
      </c>
      <c r="AQ214" s="17"/>
    </row>
    <row r="215" spans="2:43" x14ac:dyDescent="0.35">
      <c r="B215" s="17">
        <f>IF('cha raw lpjml output'!A200&lt;0,0,'cha raw lpjml output'!A200)</f>
        <v>10.8764</v>
      </c>
      <c r="C215" s="17">
        <f>IF('cha raw lpjml output'!B200&lt;0,0,'cha raw lpjml output'!B200)</f>
        <v>4.9374200000000004</v>
      </c>
      <c r="D215" s="17">
        <f>IF('cha raw lpjml output'!C200&lt;0,0,'cha raw lpjml output'!C200)</f>
        <v>43.108800000000002</v>
      </c>
      <c r="E215" s="17">
        <f>IF('cha raw lpjml output'!D200&lt;0,0,'cha raw lpjml output'!D200)</f>
        <v>7.81351</v>
      </c>
      <c r="F215" s="17">
        <f>IF('cha raw lpjml output'!E200&lt;0,0,'cha raw lpjml output'!E200)</f>
        <v>5.7276800000000003</v>
      </c>
      <c r="G215" s="17">
        <f>IF('cha raw lpjml output'!F200&lt;0,0,'cha raw lpjml output'!F200)</f>
        <v>4.4468800000000002</v>
      </c>
      <c r="H215" s="17">
        <f>IF('cha raw lpjml output'!G200&lt;0,0,'cha raw lpjml output'!G200)</f>
        <v>5.65036</v>
      </c>
      <c r="I215" s="17">
        <f>IF('cha raw lpjml output'!H200&lt;0,0,'cha raw lpjml output'!H200)</f>
        <v>6.2991900000000003</v>
      </c>
      <c r="J215" s="17">
        <f>IF('cha raw lpjml output'!I200&lt;0,0,'cha raw lpjml output'!I200)</f>
        <v>7.2563500000000003</v>
      </c>
      <c r="K215" s="17">
        <f>IF('cha raw lpjml output'!J200&lt;0,0,'cha raw lpjml output'!J200)</f>
        <v>6.7633299999999998</v>
      </c>
      <c r="L215" s="17">
        <f>IF('cha raw lpjml output'!K200&lt;0,0,'cha raw lpjml output'!K200)</f>
        <v>5.7163199999999996</v>
      </c>
      <c r="M215" s="17">
        <f>IF('cha raw lpjml output'!L200&lt;0,0,'cha raw lpjml output'!L200)</f>
        <v>4.8576699999999997</v>
      </c>
      <c r="N215" s="17">
        <f>IF('cha raw lpjml output'!M200&lt;0,0,'cha raw lpjml output'!M200)</f>
        <v>4.7790100000000004</v>
      </c>
      <c r="O215" s="17">
        <f>IF('cha raw lpjml output'!N200&lt;0,0,'cha raw lpjml output'!N200)</f>
        <v>4.06419</v>
      </c>
      <c r="P215" s="17">
        <f>IF('cha raw lpjml output'!O200&lt;0,0,'cha raw lpjml output'!O200)</f>
        <v>4.06419</v>
      </c>
      <c r="Q215" s="17">
        <f>IF('cha raw lpjml output'!P200&lt;0,0,'cha raw lpjml output'!P200)</f>
        <v>4.2927900000000001</v>
      </c>
      <c r="R215" s="17">
        <f>IF('cha raw lpjml output'!Q200&lt;0,0,'cha raw lpjml output'!Q200)</f>
        <v>4.39933</v>
      </c>
      <c r="S215" s="17">
        <f>IF('cha raw lpjml output'!R200&lt;0,0,'cha raw lpjml output'!R200)</f>
        <v>5.4401799999999998</v>
      </c>
      <c r="T215" s="17">
        <f>IF('cha raw lpjml output'!S200&lt;0,0,'cha raw lpjml output'!S200)</f>
        <v>5.3559700000000001</v>
      </c>
      <c r="U215" s="17">
        <f>IF('cha raw lpjml output'!T200&lt;0,0,'cha raw lpjml output'!T200)</f>
        <v>2.2335500000000001</v>
      </c>
      <c r="V215" s="17">
        <f>IF('cha raw lpjml output'!U200&lt;0,0,'cha raw lpjml output'!U200)</f>
        <v>3.2086100000000002</v>
      </c>
      <c r="W215" s="17">
        <f>IF('cha raw lpjml output'!V200&lt;0,0,'cha raw lpjml output'!V200)</f>
        <v>4.8482500000000002</v>
      </c>
      <c r="X215" s="17">
        <f>IF('cha raw lpjml output'!W200&lt;0,0,'cha raw lpjml output'!W200)</f>
        <v>4.0758400000000004</v>
      </c>
      <c r="Y215" s="17">
        <f>IF('cha raw lpjml output'!X200&lt;0,0,'cha raw lpjml output'!X200)</f>
        <v>5.52691</v>
      </c>
      <c r="Z215" s="17">
        <f>IF('cha raw lpjml output'!Y200&lt;0,0,'cha raw lpjml output'!Y200)</f>
        <v>9.2411700000000003</v>
      </c>
      <c r="AA215" s="17">
        <f>IF('cha raw lpjml output'!Z200&lt;0,0,'cha raw lpjml output'!Z200)</f>
        <v>3.4016299999999999</v>
      </c>
      <c r="AB215" s="17">
        <f>IF('cha raw lpjml output'!AA200&lt;0,0,'cha raw lpjml output'!AA200)</f>
        <v>3.2617699999999998</v>
      </c>
      <c r="AC215" s="17">
        <f>IF('cha raw lpjml output'!AB200&lt;0,0,'cha raw lpjml output'!AB200)</f>
        <v>6.7524499999999996</v>
      </c>
      <c r="AD215" s="17">
        <f>IF('cha raw lpjml output'!AC200&lt;0,0,'cha raw lpjml output'!AC200)</f>
        <v>10.999599999999999</v>
      </c>
      <c r="AE215" s="17">
        <f>IF('cha raw lpjml output'!AD200&lt;0,0,'cha raw lpjml output'!AD200)</f>
        <v>6.0289000000000001</v>
      </c>
      <c r="AF215" s="17">
        <f>IF('cha raw lpjml output'!AE200&lt;0,0,'cha raw lpjml output'!AE200)</f>
        <v>7.44001</v>
      </c>
      <c r="AG215" s="17">
        <f>IF('cha raw lpjml output'!AF200&lt;0,0,'cha raw lpjml output'!AF200)</f>
        <v>9.0171899999999994</v>
      </c>
      <c r="AH215" s="17">
        <f>IF('cha raw lpjml output'!AG200&lt;0,0,'cha raw lpjml output'!AG200)</f>
        <v>10.672700000000001</v>
      </c>
      <c r="AI215" s="17">
        <f>IF('cha raw lpjml output'!AH200&lt;0,0,'cha raw lpjml output'!AH200)</f>
        <v>6.3379599999999998</v>
      </c>
      <c r="AJ215" s="17">
        <f>IF('cha raw lpjml output'!AI200&lt;0,0,'cha raw lpjml output'!AI200)</f>
        <v>10.155099999999999</v>
      </c>
      <c r="AK215" s="17">
        <f>IF('cha raw lpjml output'!AJ200&lt;0,0,'cha raw lpjml output'!AJ200)</f>
        <v>12.281000000000001</v>
      </c>
      <c r="AL215" s="17">
        <f>IF('cha raw lpjml output'!AK200&lt;0,0,'cha raw lpjml output'!AK200)</f>
        <v>12.0024</v>
      </c>
      <c r="AM215" s="17">
        <f>IF('cha raw lpjml output'!AL200&lt;0,0,'cha raw lpjml output'!AL200)</f>
        <v>5.3325300000000002</v>
      </c>
      <c r="AN215" s="17">
        <f>IF('cha raw lpjml output'!AM200&lt;0,0,'cha raw lpjml output'!AM200)</f>
        <v>6.0227300000000001</v>
      </c>
      <c r="AO215" s="17">
        <f>IF('cha raw lpjml output'!AN200&lt;0,0,'cha raw lpjml output'!AN200)</f>
        <v>7.3530899999999999</v>
      </c>
      <c r="AP215" s="17">
        <f>IF('cha raw lpjml output'!AO200&lt;0,0,'cha raw lpjml output'!AO200)</f>
        <v>7.2294</v>
      </c>
      <c r="AQ215" s="17"/>
    </row>
    <row r="216" spans="2:43" x14ac:dyDescent="0.35">
      <c r="B216" s="17">
        <f>IF('cha raw lpjml output'!A201&lt;0,0,'cha raw lpjml output'!A201)</f>
        <v>11.927099999999999</v>
      </c>
      <c r="C216" s="17">
        <f>IF('cha raw lpjml output'!B201&lt;0,0,'cha raw lpjml output'!B201)</f>
        <v>5.3951500000000001</v>
      </c>
      <c r="D216" s="17">
        <f>IF('cha raw lpjml output'!C201&lt;0,0,'cha raw lpjml output'!C201)</f>
        <v>44.819400000000002</v>
      </c>
      <c r="E216" s="17">
        <f>IF('cha raw lpjml output'!D201&lt;0,0,'cha raw lpjml output'!D201)</f>
        <v>8.4153699999999994</v>
      </c>
      <c r="F216" s="17">
        <f>IF('cha raw lpjml output'!E201&lt;0,0,'cha raw lpjml output'!E201)</f>
        <v>5.9453100000000001</v>
      </c>
      <c r="G216" s="17">
        <f>IF('cha raw lpjml output'!F201&lt;0,0,'cha raw lpjml output'!F201)</f>
        <v>4.6291099999999998</v>
      </c>
      <c r="H216" s="17">
        <f>IF('cha raw lpjml output'!G201&lt;0,0,'cha raw lpjml output'!G201)</f>
        <v>6.2689399999999997</v>
      </c>
      <c r="I216" s="17">
        <f>IF('cha raw lpjml output'!H201&lt;0,0,'cha raw lpjml output'!H201)</f>
        <v>6.9535400000000003</v>
      </c>
      <c r="J216" s="17">
        <f>IF('cha raw lpjml output'!I201&lt;0,0,'cha raw lpjml output'!I201)</f>
        <v>9.8152600000000003</v>
      </c>
      <c r="K216" s="17">
        <f>IF('cha raw lpjml output'!J201&lt;0,0,'cha raw lpjml output'!J201)</f>
        <v>8.3674999999999997</v>
      </c>
      <c r="L216" s="17">
        <f>IF('cha raw lpjml output'!K201&lt;0,0,'cha raw lpjml output'!K201)</f>
        <v>5.8887299999999998</v>
      </c>
      <c r="M216" s="17">
        <f>IF('cha raw lpjml output'!L201&lt;0,0,'cha raw lpjml output'!L201)</f>
        <v>5.7264600000000003</v>
      </c>
      <c r="N216" s="17">
        <f>IF('cha raw lpjml output'!M201&lt;0,0,'cha raw lpjml output'!M201)</f>
        <v>5.7787600000000001</v>
      </c>
      <c r="O216" s="17">
        <f>IF('cha raw lpjml output'!N201&lt;0,0,'cha raw lpjml output'!N201)</f>
        <v>4.1365800000000004</v>
      </c>
      <c r="P216" s="17">
        <f>IF('cha raw lpjml output'!O201&lt;0,0,'cha raw lpjml output'!O201)</f>
        <v>4.1365800000000004</v>
      </c>
      <c r="Q216" s="17">
        <f>IF('cha raw lpjml output'!P201&lt;0,0,'cha raw lpjml output'!P201)</f>
        <v>4.5740999999999996</v>
      </c>
      <c r="R216" s="17">
        <f>IF('cha raw lpjml output'!Q201&lt;0,0,'cha raw lpjml output'!Q201)</f>
        <v>4.9590899999999998</v>
      </c>
      <c r="S216" s="17">
        <f>IF('cha raw lpjml output'!R201&lt;0,0,'cha raw lpjml output'!R201)</f>
        <v>5.5261100000000001</v>
      </c>
      <c r="T216" s="17">
        <f>IF('cha raw lpjml output'!S201&lt;0,0,'cha raw lpjml output'!S201)</f>
        <v>5.5027799999999996</v>
      </c>
      <c r="U216" s="17">
        <f>IF('cha raw lpjml output'!T201&lt;0,0,'cha raw lpjml output'!T201)</f>
        <v>2.5741100000000001</v>
      </c>
      <c r="V216" s="17">
        <f>IF('cha raw lpjml output'!U201&lt;0,0,'cha raw lpjml output'!U201)</f>
        <v>3.35229</v>
      </c>
      <c r="W216" s="17">
        <f>IF('cha raw lpjml output'!V201&lt;0,0,'cha raw lpjml output'!V201)</f>
        <v>5.0842000000000001</v>
      </c>
      <c r="X216" s="17">
        <f>IF('cha raw lpjml output'!W201&lt;0,0,'cha raw lpjml output'!W201)</f>
        <v>4.0766099999999996</v>
      </c>
      <c r="Y216" s="17">
        <f>IF('cha raw lpjml output'!X201&lt;0,0,'cha raw lpjml output'!X201)</f>
        <v>6.01898</v>
      </c>
      <c r="Z216" s="17">
        <f>IF('cha raw lpjml output'!Y201&lt;0,0,'cha raw lpjml output'!Y201)</f>
        <v>9.6042699999999996</v>
      </c>
      <c r="AA216" s="17">
        <f>IF('cha raw lpjml output'!Z201&lt;0,0,'cha raw lpjml output'!Z201)</f>
        <v>4.5103900000000001</v>
      </c>
      <c r="AB216" s="17">
        <f>IF('cha raw lpjml output'!AA201&lt;0,0,'cha raw lpjml output'!AA201)</f>
        <v>4.3128299999999999</v>
      </c>
      <c r="AC216" s="17">
        <f>IF('cha raw lpjml output'!AB201&lt;0,0,'cha raw lpjml output'!AB201)</f>
        <v>8.3824900000000007</v>
      </c>
      <c r="AD216" s="17">
        <f>IF('cha raw lpjml output'!AC201&lt;0,0,'cha raw lpjml output'!AC201)</f>
        <v>13.090199999999999</v>
      </c>
      <c r="AE216" s="17">
        <f>IF('cha raw lpjml output'!AD201&lt;0,0,'cha raw lpjml output'!AD201)</f>
        <v>6.1213300000000004</v>
      </c>
      <c r="AF216" s="17">
        <f>IF('cha raw lpjml output'!AE201&lt;0,0,'cha raw lpjml output'!AE201)</f>
        <v>9.2624300000000002</v>
      </c>
      <c r="AG216" s="17">
        <f>IF('cha raw lpjml output'!AF201&lt;0,0,'cha raw lpjml output'!AF201)</f>
        <v>9.3065099999999994</v>
      </c>
      <c r="AH216" s="17">
        <f>IF('cha raw lpjml output'!AG201&lt;0,0,'cha raw lpjml output'!AG201)</f>
        <v>11.225899999999999</v>
      </c>
      <c r="AI216" s="17">
        <f>IF('cha raw lpjml output'!AH201&lt;0,0,'cha raw lpjml output'!AH201)</f>
        <v>6.4201699999999997</v>
      </c>
      <c r="AJ216" s="17">
        <f>IF('cha raw lpjml output'!AI201&lt;0,0,'cha raw lpjml output'!AI201)</f>
        <v>10.1637</v>
      </c>
      <c r="AK216" s="17">
        <f>IF('cha raw lpjml output'!AJ201&lt;0,0,'cha raw lpjml output'!AJ201)</f>
        <v>13.589399999999999</v>
      </c>
      <c r="AL216" s="17">
        <f>IF('cha raw lpjml output'!AK201&lt;0,0,'cha raw lpjml output'!AK201)</f>
        <v>13.6297</v>
      </c>
      <c r="AM216" s="17">
        <f>IF('cha raw lpjml output'!AL201&lt;0,0,'cha raw lpjml output'!AL201)</f>
        <v>5.5212300000000001</v>
      </c>
      <c r="AN216" s="17">
        <f>IF('cha raw lpjml output'!AM201&lt;0,0,'cha raw lpjml output'!AM201)</f>
        <v>6.9043099999999997</v>
      </c>
      <c r="AO216" s="17">
        <f>IF('cha raw lpjml output'!AN201&lt;0,0,'cha raw lpjml output'!AN201)</f>
        <v>7.3801199999999998</v>
      </c>
      <c r="AP216" s="17">
        <f>IF('cha raw lpjml output'!AO201&lt;0,0,'cha raw lpjml output'!AO201)</f>
        <v>7.3154700000000004</v>
      </c>
      <c r="AQ216" s="17"/>
    </row>
    <row r="217" spans="2:43" x14ac:dyDescent="0.35">
      <c r="B217" s="17">
        <f>IF('cha raw lpjml output'!A202&lt;0,0,'cha raw lpjml output'!A202)</f>
        <v>15.6877</v>
      </c>
      <c r="C217" s="17">
        <f>IF('cha raw lpjml output'!B202&lt;0,0,'cha raw lpjml output'!B202)</f>
        <v>5.4674899999999997</v>
      </c>
      <c r="D217" s="17">
        <f>IF('cha raw lpjml output'!C202&lt;0,0,'cha raw lpjml output'!C202)</f>
        <v>51.251100000000001</v>
      </c>
      <c r="E217" s="17">
        <f>IF('cha raw lpjml output'!D202&lt;0,0,'cha raw lpjml output'!D202)</f>
        <v>9.3679100000000002</v>
      </c>
      <c r="F217" s="17">
        <f>IF('cha raw lpjml output'!E202&lt;0,0,'cha raw lpjml output'!E202)</f>
        <v>6.1431500000000003</v>
      </c>
      <c r="G217" s="17">
        <f>IF('cha raw lpjml output'!F202&lt;0,0,'cha raw lpjml output'!F202)</f>
        <v>5.1372499999999999</v>
      </c>
      <c r="H217" s="17">
        <f>IF('cha raw lpjml output'!G202&lt;0,0,'cha raw lpjml output'!G202)</f>
        <v>6.4353199999999999</v>
      </c>
      <c r="I217" s="17">
        <f>IF('cha raw lpjml output'!H202&lt;0,0,'cha raw lpjml output'!H202)</f>
        <v>10.8232</v>
      </c>
      <c r="J217" s="17">
        <f>IF('cha raw lpjml output'!I202&lt;0,0,'cha raw lpjml output'!I202)</f>
        <v>12.4114</v>
      </c>
      <c r="K217" s="17">
        <f>IF('cha raw lpjml output'!J202&lt;0,0,'cha raw lpjml output'!J202)</f>
        <v>10.4582</v>
      </c>
      <c r="L217" s="17">
        <f>IF('cha raw lpjml output'!K202&lt;0,0,'cha raw lpjml output'!K202)</f>
        <v>9.6268899999999995</v>
      </c>
      <c r="M217" s="17">
        <f>IF('cha raw lpjml output'!L202&lt;0,0,'cha raw lpjml output'!L202)</f>
        <v>8.0737900000000007</v>
      </c>
      <c r="N217" s="17">
        <f>IF('cha raw lpjml output'!M202&lt;0,0,'cha raw lpjml output'!M202)</f>
        <v>6.2502399999999998</v>
      </c>
      <c r="O217" s="17">
        <f>IF('cha raw lpjml output'!N202&lt;0,0,'cha raw lpjml output'!N202)</f>
        <v>4.4033600000000002</v>
      </c>
      <c r="P217" s="17">
        <f>IF('cha raw lpjml output'!O202&lt;0,0,'cha raw lpjml output'!O202)</f>
        <v>4.4033600000000002</v>
      </c>
      <c r="Q217" s="17">
        <f>IF('cha raw lpjml output'!P202&lt;0,0,'cha raw lpjml output'!P202)</f>
        <v>4.8507699999999998</v>
      </c>
      <c r="R217" s="17">
        <f>IF('cha raw lpjml output'!Q202&lt;0,0,'cha raw lpjml output'!Q202)</f>
        <v>5.35954</v>
      </c>
      <c r="S217" s="17">
        <f>IF('cha raw lpjml output'!R202&lt;0,0,'cha raw lpjml output'!R202)</f>
        <v>6.4787499999999998</v>
      </c>
      <c r="T217" s="17">
        <f>IF('cha raw lpjml output'!S202&lt;0,0,'cha raw lpjml output'!S202)</f>
        <v>6.8033700000000001</v>
      </c>
      <c r="U217" s="17">
        <f>IF('cha raw lpjml output'!T202&lt;0,0,'cha raw lpjml output'!T202)</f>
        <v>2.9725600000000001</v>
      </c>
      <c r="V217" s="17">
        <f>IF('cha raw lpjml output'!U202&lt;0,0,'cha raw lpjml output'!U202)</f>
        <v>3.8533900000000001</v>
      </c>
      <c r="W217" s="17">
        <f>IF('cha raw lpjml output'!V202&lt;0,0,'cha raw lpjml output'!V202)</f>
        <v>5.2215100000000003</v>
      </c>
      <c r="X217" s="17">
        <f>IF('cha raw lpjml output'!W202&lt;0,0,'cha raw lpjml output'!W202)</f>
        <v>4.2523999999999997</v>
      </c>
      <c r="Y217" s="17">
        <f>IF('cha raw lpjml output'!X202&lt;0,0,'cha raw lpjml output'!X202)</f>
        <v>6.4831000000000003</v>
      </c>
      <c r="Z217" s="17">
        <f>IF('cha raw lpjml output'!Y202&lt;0,0,'cha raw lpjml output'!Y202)</f>
        <v>10.520300000000001</v>
      </c>
      <c r="AA217" s="17">
        <f>IF('cha raw lpjml output'!Z202&lt;0,0,'cha raw lpjml output'!Z202)</f>
        <v>4.8173199999999996</v>
      </c>
      <c r="AB217" s="17">
        <f>IF('cha raw lpjml output'!AA202&lt;0,0,'cha raw lpjml output'!AA202)</f>
        <v>5.5594000000000001</v>
      </c>
      <c r="AC217" s="17">
        <f>IF('cha raw lpjml output'!AB202&lt;0,0,'cha raw lpjml output'!AB202)</f>
        <v>8.6899300000000004</v>
      </c>
      <c r="AD217" s="17">
        <f>IF('cha raw lpjml output'!AC202&lt;0,0,'cha raw lpjml output'!AC202)</f>
        <v>13.7403</v>
      </c>
      <c r="AE217" s="17">
        <f>IF('cha raw lpjml output'!AD202&lt;0,0,'cha raw lpjml output'!AD202)</f>
        <v>7.1778599999999999</v>
      </c>
      <c r="AF217" s="17">
        <f>IF('cha raw lpjml output'!AE202&lt;0,0,'cha raw lpjml output'!AE202)</f>
        <v>10.252700000000001</v>
      </c>
      <c r="AG217" s="17">
        <f>IF('cha raw lpjml output'!AF202&lt;0,0,'cha raw lpjml output'!AF202)</f>
        <v>9.7633299999999998</v>
      </c>
      <c r="AH217" s="17">
        <f>IF('cha raw lpjml output'!AG202&lt;0,0,'cha raw lpjml output'!AG202)</f>
        <v>12.2293</v>
      </c>
      <c r="AI217" s="17">
        <f>IF('cha raw lpjml output'!AH202&lt;0,0,'cha raw lpjml output'!AH202)</f>
        <v>6.6462300000000001</v>
      </c>
      <c r="AJ217" s="17">
        <f>IF('cha raw lpjml output'!AI202&lt;0,0,'cha raw lpjml output'!AI202)</f>
        <v>11.316599999999999</v>
      </c>
      <c r="AK217" s="17">
        <f>IF('cha raw lpjml output'!AJ202&lt;0,0,'cha raw lpjml output'!AJ202)</f>
        <v>13.780099999999999</v>
      </c>
      <c r="AL217" s="17">
        <f>IF('cha raw lpjml output'!AK202&lt;0,0,'cha raw lpjml output'!AK202)</f>
        <v>13.821999999999999</v>
      </c>
      <c r="AM217" s="17">
        <f>IF('cha raw lpjml output'!AL202&lt;0,0,'cha raw lpjml output'!AL202)</f>
        <v>5.62357</v>
      </c>
      <c r="AN217" s="17">
        <f>IF('cha raw lpjml output'!AM202&lt;0,0,'cha raw lpjml output'!AM202)</f>
        <v>6.9884899999999996</v>
      </c>
      <c r="AO217" s="17">
        <f>IF('cha raw lpjml output'!AN202&lt;0,0,'cha raw lpjml output'!AN202)</f>
        <v>7.4981600000000004</v>
      </c>
      <c r="AP217" s="17">
        <f>IF('cha raw lpjml output'!AO202&lt;0,0,'cha raw lpjml output'!AO202)</f>
        <v>9.6806900000000002</v>
      </c>
      <c r="AQ217" s="17"/>
    </row>
    <row r="218" spans="2:43" x14ac:dyDescent="0.35">
      <c r="B218" s="17">
        <f>IF('cha raw lpjml output'!A203&lt;0,0,'cha raw lpjml output'!A203)</f>
        <v>15.7867</v>
      </c>
      <c r="C218" s="17">
        <f>IF('cha raw lpjml output'!B203&lt;0,0,'cha raw lpjml output'!B203)</f>
        <v>5.7786499999999998</v>
      </c>
      <c r="D218" s="17">
        <f>IF('cha raw lpjml output'!C203&lt;0,0,'cha raw lpjml output'!C203)</f>
        <v>55.331200000000003</v>
      </c>
      <c r="E218" s="17">
        <f>IF('cha raw lpjml output'!D203&lt;0,0,'cha raw lpjml output'!D203)</f>
        <v>11.9701</v>
      </c>
      <c r="F218" s="17">
        <f>IF('cha raw lpjml output'!E203&lt;0,0,'cha raw lpjml output'!E203)</f>
        <v>7.0581300000000002</v>
      </c>
      <c r="G218" s="17">
        <f>IF('cha raw lpjml output'!F203&lt;0,0,'cha raw lpjml output'!F203)</f>
        <v>5.2291400000000001</v>
      </c>
      <c r="H218" s="17">
        <f>IF('cha raw lpjml output'!G203&lt;0,0,'cha raw lpjml output'!G203)</f>
        <v>6.4654699999999998</v>
      </c>
      <c r="I218" s="17">
        <f>IF('cha raw lpjml output'!H203&lt;0,0,'cha raw lpjml output'!H203)</f>
        <v>13.670500000000001</v>
      </c>
      <c r="J218" s="17">
        <f>IF('cha raw lpjml output'!I203&lt;0,0,'cha raw lpjml output'!I203)</f>
        <v>13.0098</v>
      </c>
      <c r="K218" s="17">
        <f>IF('cha raw lpjml output'!J203&lt;0,0,'cha raw lpjml output'!J203)</f>
        <v>11.8284</v>
      </c>
      <c r="L218" s="17">
        <f>IF('cha raw lpjml output'!K203&lt;0,0,'cha raw lpjml output'!K203)</f>
        <v>9.9119499999999992</v>
      </c>
      <c r="M218" s="17">
        <f>IF('cha raw lpjml output'!L203&lt;0,0,'cha raw lpjml output'!L203)</f>
        <v>8.1488399999999999</v>
      </c>
      <c r="N218" s="17">
        <f>IF('cha raw lpjml output'!M203&lt;0,0,'cha raw lpjml output'!M203)</f>
        <v>6.5373099999999997</v>
      </c>
      <c r="O218" s="17">
        <f>IF('cha raw lpjml output'!N203&lt;0,0,'cha raw lpjml output'!N203)</f>
        <v>5.2402499999999996</v>
      </c>
      <c r="P218" s="17">
        <f>IF('cha raw lpjml output'!O203&lt;0,0,'cha raw lpjml output'!O203)</f>
        <v>5.2402499999999996</v>
      </c>
      <c r="Q218" s="17">
        <f>IF('cha raw lpjml output'!P203&lt;0,0,'cha raw lpjml output'!P203)</f>
        <v>5.6855900000000004</v>
      </c>
      <c r="R218" s="17">
        <f>IF('cha raw lpjml output'!Q203&lt;0,0,'cha raw lpjml output'!Q203)</f>
        <v>5.4201699999999997</v>
      </c>
      <c r="S218" s="17">
        <f>IF('cha raw lpjml output'!R203&lt;0,0,'cha raw lpjml output'!R203)</f>
        <v>6.9045199999999998</v>
      </c>
      <c r="T218" s="17">
        <f>IF('cha raw lpjml output'!S203&lt;0,0,'cha raw lpjml output'!S203)</f>
        <v>8.1156000000000006</v>
      </c>
      <c r="U218" s="17">
        <f>IF('cha raw lpjml output'!T203&lt;0,0,'cha raw lpjml output'!T203)</f>
        <v>3.1271200000000001</v>
      </c>
      <c r="V218" s="17">
        <f>IF('cha raw lpjml output'!U203&lt;0,0,'cha raw lpjml output'!U203)</f>
        <v>4.13584</v>
      </c>
      <c r="W218" s="17">
        <f>IF('cha raw lpjml output'!V203&lt;0,0,'cha raw lpjml output'!V203)</f>
        <v>6.4878999999999998</v>
      </c>
      <c r="X218" s="17">
        <f>IF('cha raw lpjml output'!W203&lt;0,0,'cha raw lpjml output'!W203)</f>
        <v>4.3082099999999999</v>
      </c>
      <c r="Y218" s="17">
        <f>IF('cha raw lpjml output'!X203&lt;0,0,'cha raw lpjml output'!X203)</f>
        <v>7.7470299999999996</v>
      </c>
      <c r="Z218" s="17">
        <f>IF('cha raw lpjml output'!Y203&lt;0,0,'cha raw lpjml output'!Y203)</f>
        <v>11.8912</v>
      </c>
      <c r="AA218" s="17">
        <f>IF('cha raw lpjml output'!Z203&lt;0,0,'cha raw lpjml output'!Z203)</f>
        <v>4.9452699999999998</v>
      </c>
      <c r="AB218" s="17">
        <f>IF('cha raw lpjml output'!AA203&lt;0,0,'cha raw lpjml output'!AA203)</f>
        <v>5.6004699999999996</v>
      </c>
      <c r="AC218" s="17">
        <f>IF('cha raw lpjml output'!AB203&lt;0,0,'cha raw lpjml output'!AB203)</f>
        <v>10.486000000000001</v>
      </c>
      <c r="AD218" s="17">
        <f>IF('cha raw lpjml output'!AC203&lt;0,0,'cha raw lpjml output'!AC203)</f>
        <v>14.0969</v>
      </c>
      <c r="AE218" s="17">
        <f>IF('cha raw lpjml output'!AD203&lt;0,0,'cha raw lpjml output'!AD203)</f>
        <v>7.8356599999999998</v>
      </c>
      <c r="AF218" s="17">
        <f>IF('cha raw lpjml output'!AE203&lt;0,0,'cha raw lpjml output'!AE203)</f>
        <v>11.854799999999999</v>
      </c>
      <c r="AG218" s="17">
        <f>IF('cha raw lpjml output'!AF203&lt;0,0,'cha raw lpjml output'!AF203)</f>
        <v>10.324999999999999</v>
      </c>
      <c r="AH218" s="17">
        <f>IF('cha raw lpjml output'!AG203&lt;0,0,'cha raw lpjml output'!AG203)</f>
        <v>12.735300000000001</v>
      </c>
      <c r="AI218" s="17">
        <f>IF('cha raw lpjml output'!AH203&lt;0,0,'cha raw lpjml output'!AH203)</f>
        <v>6.7651700000000003</v>
      </c>
      <c r="AJ218" s="17">
        <f>IF('cha raw lpjml output'!AI203&lt;0,0,'cha raw lpjml output'!AI203)</f>
        <v>11.3423</v>
      </c>
      <c r="AK218" s="17">
        <f>IF('cha raw lpjml output'!AJ203&lt;0,0,'cha raw lpjml output'!AJ203)</f>
        <v>15.064299999999999</v>
      </c>
      <c r="AL218" s="17">
        <f>IF('cha raw lpjml output'!AK203&lt;0,0,'cha raw lpjml output'!AK203)</f>
        <v>13.856999999999999</v>
      </c>
      <c r="AM218" s="17">
        <f>IF('cha raw lpjml output'!AL203&lt;0,0,'cha raw lpjml output'!AL203)</f>
        <v>6.5055899999999998</v>
      </c>
      <c r="AN218" s="17">
        <f>IF('cha raw lpjml output'!AM203&lt;0,0,'cha raw lpjml output'!AM203)</f>
        <v>7.3524500000000002</v>
      </c>
      <c r="AO218" s="17">
        <f>IF('cha raw lpjml output'!AN203&lt;0,0,'cha raw lpjml output'!AN203)</f>
        <v>7.6797500000000003</v>
      </c>
      <c r="AP218" s="17">
        <f>IF('cha raw lpjml output'!AO203&lt;0,0,'cha raw lpjml output'!AO203)</f>
        <v>10.699400000000001</v>
      </c>
      <c r="AQ218" s="17"/>
    </row>
    <row r="219" spans="2:43" x14ac:dyDescent="0.35">
      <c r="B219" s="17">
        <f>IF('cha raw lpjml output'!A204&lt;0,0,'cha raw lpjml output'!A204)</f>
        <v>18.951499999999999</v>
      </c>
      <c r="C219" s="17">
        <f>IF('cha raw lpjml output'!B204&lt;0,0,'cha raw lpjml output'!B204)</f>
        <v>7.0563500000000001</v>
      </c>
      <c r="D219" s="17">
        <f>IF('cha raw lpjml output'!C204&lt;0,0,'cha raw lpjml output'!C204)</f>
        <v>56.283900000000003</v>
      </c>
      <c r="E219" s="17">
        <f>IF('cha raw lpjml output'!D204&lt;0,0,'cha raw lpjml output'!D204)</f>
        <v>12.14</v>
      </c>
      <c r="F219" s="17">
        <f>IF('cha raw lpjml output'!E204&lt;0,0,'cha raw lpjml output'!E204)</f>
        <v>10.2197</v>
      </c>
      <c r="G219" s="17">
        <f>IF('cha raw lpjml output'!F204&lt;0,0,'cha raw lpjml output'!F204)</f>
        <v>6.6550399999999996</v>
      </c>
      <c r="H219" s="17">
        <f>IF('cha raw lpjml output'!G204&lt;0,0,'cha raw lpjml output'!G204)</f>
        <v>9.1343300000000003</v>
      </c>
      <c r="I219" s="17">
        <f>IF('cha raw lpjml output'!H204&lt;0,0,'cha raw lpjml output'!H204)</f>
        <v>16.085100000000001</v>
      </c>
      <c r="J219" s="17">
        <f>IF('cha raw lpjml output'!I204&lt;0,0,'cha raw lpjml output'!I204)</f>
        <v>14.020200000000001</v>
      </c>
      <c r="K219" s="17">
        <f>IF('cha raw lpjml output'!J204&lt;0,0,'cha raw lpjml output'!J204)</f>
        <v>12.065300000000001</v>
      </c>
      <c r="L219" s="17">
        <f>IF('cha raw lpjml output'!K204&lt;0,0,'cha raw lpjml output'!K204)</f>
        <v>11.462899999999999</v>
      </c>
      <c r="M219" s="17">
        <f>IF('cha raw lpjml output'!L204&lt;0,0,'cha raw lpjml output'!L204)</f>
        <v>9.4048599999999993</v>
      </c>
      <c r="N219" s="17">
        <f>IF('cha raw lpjml output'!M204&lt;0,0,'cha raw lpjml output'!M204)</f>
        <v>6.9492200000000004</v>
      </c>
      <c r="O219" s="17">
        <f>IF('cha raw lpjml output'!N204&lt;0,0,'cha raw lpjml output'!N204)</f>
        <v>5.6442300000000003</v>
      </c>
      <c r="P219" s="17">
        <f>IF('cha raw lpjml output'!O204&lt;0,0,'cha raw lpjml output'!O204)</f>
        <v>5.6442300000000003</v>
      </c>
      <c r="Q219" s="17">
        <f>IF('cha raw lpjml output'!P204&lt;0,0,'cha raw lpjml output'!P204)</f>
        <v>6.3615199999999996</v>
      </c>
      <c r="R219" s="17">
        <f>IF('cha raw lpjml output'!Q204&lt;0,0,'cha raw lpjml output'!Q204)</f>
        <v>5.51952</v>
      </c>
      <c r="S219" s="17">
        <f>IF('cha raw lpjml output'!R204&lt;0,0,'cha raw lpjml output'!R204)</f>
        <v>7.9482900000000001</v>
      </c>
      <c r="T219" s="17">
        <f>IF('cha raw lpjml output'!S204&lt;0,0,'cha raw lpjml output'!S204)</f>
        <v>8.6415100000000002</v>
      </c>
      <c r="U219" s="17">
        <f>IF('cha raw lpjml output'!T204&lt;0,0,'cha raw lpjml output'!T204)</f>
        <v>3.9840499999999999</v>
      </c>
      <c r="V219" s="17">
        <f>IF('cha raw lpjml output'!U204&lt;0,0,'cha raw lpjml output'!U204)</f>
        <v>4.6167899999999999</v>
      </c>
      <c r="W219" s="17">
        <f>IF('cha raw lpjml output'!V204&lt;0,0,'cha raw lpjml output'!V204)</f>
        <v>6.5564099999999996</v>
      </c>
      <c r="X219" s="17">
        <f>IF('cha raw lpjml output'!W204&lt;0,0,'cha raw lpjml output'!W204)</f>
        <v>4.6450199999999997</v>
      </c>
      <c r="Y219" s="17">
        <f>IF('cha raw lpjml output'!X204&lt;0,0,'cha raw lpjml output'!X204)</f>
        <v>9.3397699999999997</v>
      </c>
      <c r="Z219" s="17">
        <f>IF('cha raw lpjml output'!Y204&lt;0,0,'cha raw lpjml output'!Y204)</f>
        <v>12.8721</v>
      </c>
      <c r="AA219" s="17">
        <f>IF('cha raw lpjml output'!Z204&lt;0,0,'cha raw lpjml output'!Z204)</f>
        <v>5.1594199999999999</v>
      </c>
      <c r="AB219" s="17">
        <f>IF('cha raw lpjml output'!AA204&lt;0,0,'cha raw lpjml output'!AA204)</f>
        <v>6.7201000000000004</v>
      </c>
      <c r="AC219" s="17">
        <f>IF('cha raw lpjml output'!AB204&lt;0,0,'cha raw lpjml output'!AB204)</f>
        <v>10.657500000000001</v>
      </c>
      <c r="AD219" s="17">
        <f>IF('cha raw lpjml output'!AC204&lt;0,0,'cha raw lpjml output'!AC204)</f>
        <v>14.7088</v>
      </c>
      <c r="AE219" s="17">
        <f>IF('cha raw lpjml output'!AD204&lt;0,0,'cha raw lpjml output'!AD204)</f>
        <v>7.8440000000000003</v>
      </c>
      <c r="AF219" s="17">
        <f>IF('cha raw lpjml output'!AE204&lt;0,0,'cha raw lpjml output'!AE204)</f>
        <v>12.0192</v>
      </c>
      <c r="AG219" s="17">
        <f>IF('cha raw lpjml output'!AF204&lt;0,0,'cha raw lpjml output'!AF204)</f>
        <v>10.7384</v>
      </c>
      <c r="AH219" s="17">
        <f>IF('cha raw lpjml output'!AG204&lt;0,0,'cha raw lpjml output'!AG204)</f>
        <v>12.9034</v>
      </c>
      <c r="AI219" s="17">
        <f>IF('cha raw lpjml output'!AH204&lt;0,0,'cha raw lpjml output'!AH204)</f>
        <v>7.8640499999999998</v>
      </c>
      <c r="AJ219" s="17">
        <f>IF('cha raw lpjml output'!AI204&lt;0,0,'cha raw lpjml output'!AI204)</f>
        <v>11.9521</v>
      </c>
      <c r="AK219" s="17">
        <f>IF('cha raw lpjml output'!AJ204&lt;0,0,'cha raw lpjml output'!AJ204)</f>
        <v>18.306000000000001</v>
      </c>
      <c r="AL219" s="17">
        <f>IF('cha raw lpjml output'!AK204&lt;0,0,'cha raw lpjml output'!AK204)</f>
        <v>15.067</v>
      </c>
      <c r="AM219" s="17">
        <f>IF('cha raw lpjml output'!AL204&lt;0,0,'cha raw lpjml output'!AL204)</f>
        <v>6.6622199999999996</v>
      </c>
      <c r="AN219" s="17">
        <f>IF('cha raw lpjml output'!AM204&lt;0,0,'cha raw lpjml output'!AM204)</f>
        <v>7.5161199999999999</v>
      </c>
      <c r="AO219" s="17">
        <f>IF('cha raw lpjml output'!AN204&lt;0,0,'cha raw lpjml output'!AN204)</f>
        <v>8.4907900000000005</v>
      </c>
      <c r="AP219" s="17">
        <f>IF('cha raw lpjml output'!AO204&lt;0,0,'cha raw lpjml output'!AO204)</f>
        <v>11.2012</v>
      </c>
      <c r="AQ219" s="17"/>
    </row>
    <row r="220" spans="2:43" x14ac:dyDescent="0.35">
      <c r="B220" s="17">
        <f>IF('cha raw lpjml output'!A205&lt;0,0,'cha raw lpjml output'!A205)</f>
        <v>20.4602</v>
      </c>
      <c r="C220" s="17">
        <f>IF('cha raw lpjml output'!B205&lt;0,0,'cha raw lpjml output'!B205)</f>
        <v>7.40151</v>
      </c>
      <c r="D220" s="17">
        <f>IF('cha raw lpjml output'!C205&lt;0,0,'cha raw lpjml output'!C205)</f>
        <v>58.212499999999999</v>
      </c>
      <c r="E220" s="17">
        <f>IF('cha raw lpjml output'!D205&lt;0,0,'cha raw lpjml output'!D205)</f>
        <v>12.9284</v>
      </c>
      <c r="F220" s="17">
        <f>IF('cha raw lpjml output'!E205&lt;0,0,'cha raw lpjml output'!E205)</f>
        <v>11.0084</v>
      </c>
      <c r="G220" s="17">
        <f>IF('cha raw lpjml output'!F205&lt;0,0,'cha raw lpjml output'!F205)</f>
        <v>6.73576</v>
      </c>
      <c r="H220" s="17">
        <f>IF('cha raw lpjml output'!G205&lt;0,0,'cha raw lpjml output'!G205)</f>
        <v>10.5863</v>
      </c>
      <c r="I220" s="17">
        <f>IF('cha raw lpjml output'!H205&lt;0,0,'cha raw lpjml output'!H205)</f>
        <v>16.7257</v>
      </c>
      <c r="J220" s="17">
        <f>IF('cha raw lpjml output'!I205&lt;0,0,'cha raw lpjml output'!I205)</f>
        <v>14.3529</v>
      </c>
      <c r="K220" s="17">
        <f>IF('cha raw lpjml output'!J205&lt;0,0,'cha raw lpjml output'!J205)</f>
        <v>13.0246</v>
      </c>
      <c r="L220" s="17">
        <f>IF('cha raw lpjml output'!K205&lt;0,0,'cha raw lpjml output'!K205)</f>
        <v>11.920400000000001</v>
      </c>
      <c r="M220" s="17">
        <f>IF('cha raw lpjml output'!L205&lt;0,0,'cha raw lpjml output'!L205)</f>
        <v>9.8229000000000006</v>
      </c>
      <c r="N220" s="17">
        <f>IF('cha raw lpjml output'!M205&lt;0,0,'cha raw lpjml output'!M205)</f>
        <v>7.3712200000000001</v>
      </c>
      <c r="O220" s="17">
        <f>IF('cha raw lpjml output'!N205&lt;0,0,'cha raw lpjml output'!N205)</f>
        <v>5.68309</v>
      </c>
      <c r="P220" s="17">
        <f>IF('cha raw lpjml output'!O205&lt;0,0,'cha raw lpjml output'!O205)</f>
        <v>5.68309</v>
      </c>
      <c r="Q220" s="17">
        <f>IF('cha raw lpjml output'!P205&lt;0,0,'cha raw lpjml output'!P205)</f>
        <v>6.7367699999999999</v>
      </c>
      <c r="R220" s="17">
        <f>IF('cha raw lpjml output'!Q205&lt;0,0,'cha raw lpjml output'!Q205)</f>
        <v>5.6547999999999998</v>
      </c>
      <c r="S220" s="17">
        <f>IF('cha raw lpjml output'!R205&lt;0,0,'cha raw lpjml output'!R205)</f>
        <v>8.6996599999999997</v>
      </c>
      <c r="T220" s="17">
        <f>IF('cha raw lpjml output'!S205&lt;0,0,'cha raw lpjml output'!S205)</f>
        <v>8.8097200000000004</v>
      </c>
      <c r="U220" s="17">
        <f>IF('cha raw lpjml output'!T205&lt;0,0,'cha raw lpjml output'!T205)</f>
        <v>4.0462499999999997</v>
      </c>
      <c r="V220" s="17">
        <f>IF('cha raw lpjml output'!U205&lt;0,0,'cha raw lpjml output'!U205)</f>
        <v>6.149</v>
      </c>
      <c r="W220" s="17">
        <f>IF('cha raw lpjml output'!V205&lt;0,0,'cha raw lpjml output'!V205)</f>
        <v>8.9579599999999999</v>
      </c>
      <c r="X220" s="17">
        <f>IF('cha raw lpjml output'!W205&lt;0,0,'cha raw lpjml output'!W205)</f>
        <v>4.8090200000000003</v>
      </c>
      <c r="Y220" s="17">
        <f>IF('cha raw lpjml output'!X205&lt;0,0,'cha raw lpjml output'!X205)</f>
        <v>10.0678</v>
      </c>
      <c r="Z220" s="17">
        <f>IF('cha raw lpjml output'!Y205&lt;0,0,'cha raw lpjml output'!Y205)</f>
        <v>13.815899999999999</v>
      </c>
      <c r="AA220" s="17">
        <f>IF('cha raw lpjml output'!Z205&lt;0,0,'cha raw lpjml output'!Z205)</f>
        <v>7.1732899999999997</v>
      </c>
      <c r="AB220" s="17">
        <f>IF('cha raw lpjml output'!AA205&lt;0,0,'cha raw lpjml output'!AA205)</f>
        <v>6.8468900000000001</v>
      </c>
      <c r="AC220" s="17">
        <f>IF('cha raw lpjml output'!AB205&lt;0,0,'cha raw lpjml output'!AB205)</f>
        <v>11.619</v>
      </c>
      <c r="AD220" s="17">
        <f>IF('cha raw lpjml output'!AC205&lt;0,0,'cha raw lpjml output'!AC205)</f>
        <v>15.9823</v>
      </c>
      <c r="AE220" s="17">
        <f>IF('cha raw lpjml output'!AD205&lt;0,0,'cha raw lpjml output'!AD205)</f>
        <v>7.9144399999999999</v>
      </c>
      <c r="AF220" s="17">
        <f>IF('cha raw lpjml output'!AE205&lt;0,0,'cha raw lpjml output'!AE205)</f>
        <v>12.2498</v>
      </c>
      <c r="AG220" s="17">
        <f>IF('cha raw lpjml output'!AF205&lt;0,0,'cha raw lpjml output'!AF205)</f>
        <v>10.769299999999999</v>
      </c>
      <c r="AH220" s="17">
        <f>IF('cha raw lpjml output'!AG205&lt;0,0,'cha raw lpjml output'!AG205)</f>
        <v>13.3278</v>
      </c>
      <c r="AI220" s="17">
        <f>IF('cha raw lpjml output'!AH205&lt;0,0,'cha raw lpjml output'!AH205)</f>
        <v>9.3051600000000008</v>
      </c>
      <c r="AJ220" s="17">
        <f>IF('cha raw lpjml output'!AI205&lt;0,0,'cha raw lpjml output'!AI205)</f>
        <v>12.5182</v>
      </c>
      <c r="AK220" s="17">
        <f>IF('cha raw lpjml output'!AJ205&lt;0,0,'cha raw lpjml output'!AJ205)</f>
        <v>19.113499999999998</v>
      </c>
      <c r="AL220" s="17">
        <f>IF('cha raw lpjml output'!AK205&lt;0,0,'cha raw lpjml output'!AK205)</f>
        <v>18.5639</v>
      </c>
      <c r="AM220" s="17">
        <f>IF('cha raw lpjml output'!AL205&lt;0,0,'cha raw lpjml output'!AL205)</f>
        <v>7.0476099999999997</v>
      </c>
      <c r="AN220" s="17">
        <f>IF('cha raw lpjml output'!AM205&lt;0,0,'cha raw lpjml output'!AM205)</f>
        <v>7.6718599999999997</v>
      </c>
      <c r="AO220" s="17">
        <f>IF('cha raw lpjml output'!AN205&lt;0,0,'cha raw lpjml output'!AN205)</f>
        <v>9.9903499999999994</v>
      </c>
      <c r="AP220" s="17">
        <f>IF('cha raw lpjml output'!AO205&lt;0,0,'cha raw lpjml output'!AO205)</f>
        <v>11.224299999999999</v>
      </c>
      <c r="AQ220" s="17"/>
    </row>
    <row r="221" spans="2:43" x14ac:dyDescent="0.35">
      <c r="B221" s="17">
        <f>IF('cha raw lpjml output'!A206&lt;0,0,'cha raw lpjml output'!A206)</f>
        <v>21.410900000000002</v>
      </c>
      <c r="C221" s="17">
        <f>IF('cha raw lpjml output'!B206&lt;0,0,'cha raw lpjml output'!B206)</f>
        <v>7.40787</v>
      </c>
      <c r="D221" s="17">
        <f>IF('cha raw lpjml output'!C206&lt;0,0,'cha raw lpjml output'!C206)</f>
        <v>60.8459</v>
      </c>
      <c r="E221" s="17">
        <f>IF('cha raw lpjml output'!D206&lt;0,0,'cha raw lpjml output'!D206)</f>
        <v>13.395899999999999</v>
      </c>
      <c r="F221" s="17">
        <f>IF('cha raw lpjml output'!E206&lt;0,0,'cha raw lpjml output'!E206)</f>
        <v>11.141299999999999</v>
      </c>
      <c r="G221" s="17">
        <f>IF('cha raw lpjml output'!F206&lt;0,0,'cha raw lpjml output'!F206)</f>
        <v>6.7894300000000003</v>
      </c>
      <c r="H221" s="17">
        <f>IF('cha raw lpjml output'!G206&lt;0,0,'cha raw lpjml output'!G206)</f>
        <v>11.529</v>
      </c>
      <c r="I221" s="17">
        <f>IF('cha raw lpjml output'!H206&lt;0,0,'cha raw lpjml output'!H206)</f>
        <v>17.190000000000001</v>
      </c>
      <c r="J221" s="17">
        <f>IF('cha raw lpjml output'!I206&lt;0,0,'cha raw lpjml output'!I206)</f>
        <v>14.648</v>
      </c>
      <c r="K221" s="17">
        <f>IF('cha raw lpjml output'!J206&lt;0,0,'cha raw lpjml output'!J206)</f>
        <v>15.4199</v>
      </c>
      <c r="L221" s="17">
        <f>IF('cha raw lpjml output'!K206&lt;0,0,'cha raw lpjml output'!K206)</f>
        <v>12.4003</v>
      </c>
      <c r="M221" s="17">
        <f>IF('cha raw lpjml output'!L206&lt;0,0,'cha raw lpjml output'!L206)</f>
        <v>10.050700000000001</v>
      </c>
      <c r="N221" s="17">
        <f>IF('cha raw lpjml output'!M206&lt;0,0,'cha raw lpjml output'!M206)</f>
        <v>8.1572899999999997</v>
      </c>
      <c r="O221" s="17">
        <f>IF('cha raw lpjml output'!N206&lt;0,0,'cha raw lpjml output'!N206)</f>
        <v>6.5910000000000002</v>
      </c>
      <c r="P221" s="17">
        <f>IF('cha raw lpjml output'!O206&lt;0,0,'cha raw lpjml output'!O206)</f>
        <v>6.5910000000000002</v>
      </c>
      <c r="Q221" s="17">
        <f>IF('cha raw lpjml output'!P206&lt;0,0,'cha raw lpjml output'!P206)</f>
        <v>6.8986299999999998</v>
      </c>
      <c r="R221" s="17">
        <f>IF('cha raw lpjml output'!Q206&lt;0,0,'cha raw lpjml output'!Q206)</f>
        <v>5.7396500000000001</v>
      </c>
      <c r="S221" s="17">
        <f>IF('cha raw lpjml output'!R206&lt;0,0,'cha raw lpjml output'!R206)</f>
        <v>8.8656100000000002</v>
      </c>
      <c r="T221" s="17">
        <f>IF('cha raw lpjml output'!S206&lt;0,0,'cha raw lpjml output'!S206)</f>
        <v>9.5366700000000009</v>
      </c>
      <c r="U221" s="17">
        <f>IF('cha raw lpjml output'!T206&lt;0,0,'cha raw lpjml output'!T206)</f>
        <v>4.1154000000000002</v>
      </c>
      <c r="V221" s="17">
        <f>IF('cha raw lpjml output'!U206&lt;0,0,'cha raw lpjml output'!U206)</f>
        <v>6.7307399999999999</v>
      </c>
      <c r="W221" s="17">
        <f>IF('cha raw lpjml output'!V206&lt;0,0,'cha raw lpjml output'!V206)</f>
        <v>9.3926599999999993</v>
      </c>
      <c r="X221" s="17">
        <f>IF('cha raw lpjml output'!W206&lt;0,0,'cha raw lpjml output'!W206)</f>
        <v>4.9411300000000002</v>
      </c>
      <c r="Y221" s="17">
        <f>IF('cha raw lpjml output'!X206&lt;0,0,'cha raw lpjml output'!X206)</f>
        <v>10.5253</v>
      </c>
      <c r="Z221" s="17">
        <f>IF('cha raw lpjml output'!Y206&lt;0,0,'cha raw lpjml output'!Y206)</f>
        <v>14.1783</v>
      </c>
      <c r="AA221" s="17">
        <f>IF('cha raw lpjml output'!Z206&lt;0,0,'cha raw lpjml output'!Z206)</f>
        <v>8.7894199999999998</v>
      </c>
      <c r="AB221" s="17">
        <f>IF('cha raw lpjml output'!AA206&lt;0,0,'cha raw lpjml output'!AA206)</f>
        <v>7.3208000000000002</v>
      </c>
      <c r="AC221" s="17">
        <f>IF('cha raw lpjml output'!AB206&lt;0,0,'cha raw lpjml output'!AB206)</f>
        <v>12.776199999999999</v>
      </c>
      <c r="AD221" s="17">
        <f>IF('cha raw lpjml output'!AC206&lt;0,0,'cha raw lpjml output'!AC206)</f>
        <v>20.27</v>
      </c>
      <c r="AE221" s="17">
        <f>IF('cha raw lpjml output'!AD206&lt;0,0,'cha raw lpjml output'!AD206)</f>
        <v>9.4176199999999994</v>
      </c>
      <c r="AF221" s="17">
        <f>IF('cha raw lpjml output'!AE206&lt;0,0,'cha raw lpjml output'!AE206)</f>
        <v>12.755800000000001</v>
      </c>
      <c r="AG221" s="17">
        <f>IF('cha raw lpjml output'!AF206&lt;0,0,'cha raw lpjml output'!AF206)</f>
        <v>10.842499999999999</v>
      </c>
      <c r="AH221" s="17">
        <f>IF('cha raw lpjml output'!AG206&lt;0,0,'cha raw lpjml output'!AG206)</f>
        <v>13.6</v>
      </c>
      <c r="AI221" s="17">
        <f>IF('cha raw lpjml output'!AH206&lt;0,0,'cha raw lpjml output'!AH206)</f>
        <v>9.4147200000000009</v>
      </c>
      <c r="AJ221" s="17">
        <f>IF('cha raw lpjml output'!AI206&lt;0,0,'cha raw lpjml output'!AI206)</f>
        <v>12.5604</v>
      </c>
      <c r="AK221" s="17">
        <f>IF('cha raw lpjml output'!AJ206&lt;0,0,'cha raw lpjml output'!AJ206)</f>
        <v>21.9968</v>
      </c>
      <c r="AL221" s="17">
        <f>IF('cha raw lpjml output'!AK206&lt;0,0,'cha raw lpjml output'!AK206)</f>
        <v>18.5854</v>
      </c>
      <c r="AM221" s="17">
        <f>IF('cha raw lpjml output'!AL206&lt;0,0,'cha raw lpjml output'!AL206)</f>
        <v>7.20547</v>
      </c>
      <c r="AN221" s="17">
        <f>IF('cha raw lpjml output'!AM206&lt;0,0,'cha raw lpjml output'!AM206)</f>
        <v>8.0483399999999996</v>
      </c>
      <c r="AO221" s="17">
        <f>IF('cha raw lpjml output'!AN206&lt;0,0,'cha raw lpjml output'!AN206)</f>
        <v>10.237299999999999</v>
      </c>
      <c r="AP221" s="17">
        <f>IF('cha raw lpjml output'!AO206&lt;0,0,'cha raw lpjml output'!AO206)</f>
        <v>14.1241</v>
      </c>
      <c r="AQ221" s="17"/>
    </row>
    <row r="222" spans="2:43" x14ac:dyDescent="0.35">
      <c r="B222" s="17">
        <f>IF('cha raw lpjml output'!A207&lt;0,0,'cha raw lpjml output'!A207)</f>
        <v>21.6464</v>
      </c>
      <c r="C222" s="17">
        <f>IF('cha raw lpjml output'!B207&lt;0,0,'cha raw lpjml output'!B207)</f>
        <v>8.3323900000000002</v>
      </c>
      <c r="D222" s="17">
        <f>IF('cha raw lpjml output'!C207&lt;0,0,'cha raw lpjml output'!C207)</f>
        <v>61.110999999999997</v>
      </c>
      <c r="E222" s="17">
        <f>IF('cha raw lpjml output'!D207&lt;0,0,'cha raw lpjml output'!D207)</f>
        <v>14.2729</v>
      </c>
      <c r="F222" s="17">
        <f>IF('cha raw lpjml output'!E207&lt;0,0,'cha raw lpjml output'!E207)</f>
        <v>11.4376</v>
      </c>
      <c r="G222" s="17">
        <f>IF('cha raw lpjml output'!F207&lt;0,0,'cha raw lpjml output'!F207)</f>
        <v>6.8201499999999999</v>
      </c>
      <c r="H222" s="17">
        <f>IF('cha raw lpjml output'!G207&lt;0,0,'cha raw lpjml output'!G207)</f>
        <v>12.518000000000001</v>
      </c>
      <c r="I222" s="17">
        <f>IF('cha raw lpjml output'!H207&lt;0,0,'cha raw lpjml output'!H207)</f>
        <v>17.880500000000001</v>
      </c>
      <c r="J222" s="17">
        <f>IF('cha raw lpjml output'!I207&lt;0,0,'cha raw lpjml output'!I207)</f>
        <v>14.7799</v>
      </c>
      <c r="K222" s="17">
        <f>IF('cha raw lpjml output'!J207&lt;0,0,'cha raw lpjml output'!J207)</f>
        <v>15.803800000000001</v>
      </c>
      <c r="L222" s="17">
        <f>IF('cha raw lpjml output'!K207&lt;0,0,'cha raw lpjml output'!K207)</f>
        <v>14.2095</v>
      </c>
      <c r="M222" s="17">
        <f>IF('cha raw lpjml output'!L207&lt;0,0,'cha raw lpjml output'!L207)</f>
        <v>10.2842</v>
      </c>
      <c r="N222" s="17">
        <f>IF('cha raw lpjml output'!M207&lt;0,0,'cha raw lpjml output'!M207)</f>
        <v>8.6171399999999991</v>
      </c>
      <c r="O222" s="17">
        <f>IF('cha raw lpjml output'!N207&lt;0,0,'cha raw lpjml output'!N207)</f>
        <v>6.9249499999999999</v>
      </c>
      <c r="P222" s="17">
        <f>IF('cha raw lpjml output'!O207&lt;0,0,'cha raw lpjml output'!O207)</f>
        <v>6.9249499999999999</v>
      </c>
      <c r="Q222" s="17">
        <f>IF('cha raw lpjml output'!P207&lt;0,0,'cha raw lpjml output'!P207)</f>
        <v>7.2117699999999996</v>
      </c>
      <c r="R222" s="17">
        <f>IF('cha raw lpjml output'!Q207&lt;0,0,'cha raw lpjml output'!Q207)</f>
        <v>5.9953099999999999</v>
      </c>
      <c r="S222" s="17">
        <f>IF('cha raw lpjml output'!R207&lt;0,0,'cha raw lpjml output'!R207)</f>
        <v>9.0218699999999998</v>
      </c>
      <c r="T222" s="17">
        <f>IF('cha raw lpjml output'!S207&lt;0,0,'cha raw lpjml output'!S207)</f>
        <v>11.249599999999999</v>
      </c>
      <c r="U222" s="17">
        <f>IF('cha raw lpjml output'!T207&lt;0,0,'cha raw lpjml output'!T207)</f>
        <v>4.6359399999999997</v>
      </c>
      <c r="V222" s="17">
        <f>IF('cha raw lpjml output'!U207&lt;0,0,'cha raw lpjml output'!U207)</f>
        <v>7.1308699999999998</v>
      </c>
      <c r="W222" s="17">
        <f>IF('cha raw lpjml output'!V207&lt;0,0,'cha raw lpjml output'!V207)</f>
        <v>9.6506000000000007</v>
      </c>
      <c r="X222" s="17">
        <f>IF('cha raw lpjml output'!W207&lt;0,0,'cha raw lpjml output'!W207)</f>
        <v>6.4405200000000002</v>
      </c>
      <c r="Y222" s="17">
        <f>IF('cha raw lpjml output'!X207&lt;0,0,'cha raw lpjml output'!X207)</f>
        <v>10.6877</v>
      </c>
      <c r="Z222" s="17">
        <f>IF('cha raw lpjml output'!Y207&lt;0,0,'cha raw lpjml output'!Y207)</f>
        <v>15.000299999999999</v>
      </c>
      <c r="AA222" s="17">
        <f>IF('cha raw lpjml output'!Z207&lt;0,0,'cha raw lpjml output'!Z207)</f>
        <v>9.2834599999999998</v>
      </c>
      <c r="AB222" s="17">
        <f>IF('cha raw lpjml output'!AA207&lt;0,0,'cha raw lpjml output'!AA207)</f>
        <v>8.3987700000000007</v>
      </c>
      <c r="AC222" s="17">
        <f>IF('cha raw lpjml output'!AB207&lt;0,0,'cha raw lpjml output'!AB207)</f>
        <v>13.3409</v>
      </c>
      <c r="AD222" s="17">
        <f>IF('cha raw lpjml output'!AC207&lt;0,0,'cha raw lpjml output'!AC207)</f>
        <v>20.691199999999998</v>
      </c>
      <c r="AE222" s="17">
        <f>IF('cha raw lpjml output'!AD207&lt;0,0,'cha raw lpjml output'!AD207)</f>
        <v>11.5358</v>
      </c>
      <c r="AF222" s="17">
        <f>IF('cha raw lpjml output'!AE207&lt;0,0,'cha raw lpjml output'!AE207)</f>
        <v>13.4244</v>
      </c>
      <c r="AG222" s="17">
        <f>IF('cha raw lpjml output'!AF207&lt;0,0,'cha raw lpjml output'!AF207)</f>
        <v>11.054600000000001</v>
      </c>
      <c r="AH222" s="17">
        <f>IF('cha raw lpjml output'!AG207&lt;0,0,'cha raw lpjml output'!AG207)</f>
        <v>13.6417</v>
      </c>
      <c r="AI222" s="17">
        <f>IF('cha raw lpjml output'!AH207&lt;0,0,'cha raw lpjml output'!AH207)</f>
        <v>9.6815099999999994</v>
      </c>
      <c r="AJ222" s="17">
        <f>IF('cha raw lpjml output'!AI207&lt;0,0,'cha raw lpjml output'!AI207)</f>
        <v>13.1279</v>
      </c>
      <c r="AK222" s="17">
        <f>IF('cha raw lpjml output'!AJ207&lt;0,0,'cha raw lpjml output'!AJ207)</f>
        <v>24.086400000000001</v>
      </c>
      <c r="AL222" s="17">
        <f>IF('cha raw lpjml output'!AK207&lt;0,0,'cha raw lpjml output'!AK207)</f>
        <v>23.158000000000001</v>
      </c>
      <c r="AM222" s="17">
        <f>IF('cha raw lpjml output'!AL207&lt;0,0,'cha raw lpjml output'!AL207)</f>
        <v>8.0287900000000008</v>
      </c>
      <c r="AN222" s="17">
        <f>IF('cha raw lpjml output'!AM207&lt;0,0,'cha raw lpjml output'!AM207)</f>
        <v>8.5606899999999992</v>
      </c>
      <c r="AO222" s="17">
        <f>IF('cha raw lpjml output'!AN207&lt;0,0,'cha raw lpjml output'!AN207)</f>
        <v>11.2163</v>
      </c>
      <c r="AP222" s="17">
        <f>IF('cha raw lpjml output'!AO207&lt;0,0,'cha raw lpjml output'!AO207)</f>
        <v>14.822800000000001</v>
      </c>
      <c r="AQ222" s="17"/>
    </row>
    <row r="223" spans="2:43" x14ac:dyDescent="0.35">
      <c r="B223" s="17">
        <f>IF('cha raw lpjml output'!A208&lt;0,0,'cha raw lpjml output'!A208)</f>
        <v>24.431999999999999</v>
      </c>
      <c r="C223" s="17">
        <f>IF('cha raw lpjml output'!B208&lt;0,0,'cha raw lpjml output'!B208)</f>
        <v>8.4264299999999999</v>
      </c>
      <c r="D223" s="17">
        <f>IF('cha raw lpjml output'!C208&lt;0,0,'cha raw lpjml output'!C208)</f>
        <v>66.171800000000005</v>
      </c>
      <c r="E223" s="17">
        <f>IF('cha raw lpjml output'!D208&lt;0,0,'cha raw lpjml output'!D208)</f>
        <v>15.3842</v>
      </c>
      <c r="F223" s="17">
        <f>IF('cha raw lpjml output'!E208&lt;0,0,'cha raw lpjml output'!E208)</f>
        <v>12.4453</v>
      </c>
      <c r="G223" s="17">
        <f>IF('cha raw lpjml output'!F208&lt;0,0,'cha raw lpjml output'!F208)</f>
        <v>7.0808799999999996</v>
      </c>
      <c r="H223" s="17">
        <f>IF('cha raw lpjml output'!G208&lt;0,0,'cha raw lpjml output'!G208)</f>
        <v>13.006399999999999</v>
      </c>
      <c r="I223" s="17">
        <f>IF('cha raw lpjml output'!H208&lt;0,0,'cha raw lpjml output'!H208)</f>
        <v>18.7913</v>
      </c>
      <c r="J223" s="17">
        <f>IF('cha raw lpjml output'!I208&lt;0,0,'cha raw lpjml output'!I208)</f>
        <v>15.200699999999999</v>
      </c>
      <c r="K223" s="17">
        <f>IF('cha raw lpjml output'!J208&lt;0,0,'cha raw lpjml output'!J208)</f>
        <v>16.606300000000001</v>
      </c>
      <c r="L223" s="17">
        <f>IF('cha raw lpjml output'!K208&lt;0,0,'cha raw lpjml output'!K208)</f>
        <v>14.2438</v>
      </c>
      <c r="M223" s="17">
        <f>IF('cha raw lpjml output'!L208&lt;0,0,'cha raw lpjml output'!L208)</f>
        <v>11.2767</v>
      </c>
      <c r="N223" s="17">
        <f>IF('cha raw lpjml output'!M208&lt;0,0,'cha raw lpjml output'!M208)</f>
        <v>8.9289900000000006</v>
      </c>
      <c r="O223" s="17">
        <f>IF('cha raw lpjml output'!N208&lt;0,0,'cha raw lpjml output'!N208)</f>
        <v>7.0248299999999997</v>
      </c>
      <c r="P223" s="17">
        <f>IF('cha raw lpjml output'!O208&lt;0,0,'cha raw lpjml output'!O208)</f>
        <v>7.0248299999999997</v>
      </c>
      <c r="Q223" s="17">
        <f>IF('cha raw lpjml output'!P208&lt;0,0,'cha raw lpjml output'!P208)</f>
        <v>8.0336300000000005</v>
      </c>
      <c r="R223" s="17">
        <f>IF('cha raw lpjml output'!Q208&lt;0,0,'cha raw lpjml output'!Q208)</f>
        <v>6.2314999999999996</v>
      </c>
      <c r="S223" s="17">
        <f>IF('cha raw lpjml output'!R208&lt;0,0,'cha raw lpjml output'!R208)</f>
        <v>10.0405</v>
      </c>
      <c r="T223" s="17">
        <f>IF('cha raw lpjml output'!S208&lt;0,0,'cha raw lpjml output'!S208)</f>
        <v>12.381</v>
      </c>
      <c r="U223" s="17">
        <f>IF('cha raw lpjml output'!T208&lt;0,0,'cha raw lpjml output'!T208)</f>
        <v>5.4444699999999999</v>
      </c>
      <c r="V223" s="17">
        <f>IF('cha raw lpjml output'!U208&lt;0,0,'cha raw lpjml output'!U208)</f>
        <v>7.2095399999999996</v>
      </c>
      <c r="W223" s="17">
        <f>IF('cha raw lpjml output'!V208&lt;0,0,'cha raw lpjml output'!V208)</f>
        <v>9.9520400000000002</v>
      </c>
      <c r="X223" s="17">
        <f>IF('cha raw lpjml output'!W208&lt;0,0,'cha raw lpjml output'!W208)</f>
        <v>6.97966</v>
      </c>
      <c r="Y223" s="17">
        <f>IF('cha raw lpjml output'!X208&lt;0,0,'cha raw lpjml output'!X208)</f>
        <v>11.1053</v>
      </c>
      <c r="Z223" s="17">
        <f>IF('cha raw lpjml output'!Y208&lt;0,0,'cha raw lpjml output'!Y208)</f>
        <v>15.832599999999999</v>
      </c>
      <c r="AA223" s="17">
        <f>IF('cha raw lpjml output'!Z208&lt;0,0,'cha raw lpjml output'!Z208)</f>
        <v>10.865600000000001</v>
      </c>
      <c r="AB223" s="17">
        <f>IF('cha raw lpjml output'!AA208&lt;0,0,'cha raw lpjml output'!AA208)</f>
        <v>9.6588999999999992</v>
      </c>
      <c r="AC223" s="17">
        <f>IF('cha raw lpjml output'!AB208&lt;0,0,'cha raw lpjml output'!AB208)</f>
        <v>13.970800000000001</v>
      </c>
      <c r="AD223" s="17">
        <f>IF('cha raw lpjml output'!AC208&lt;0,0,'cha raw lpjml output'!AC208)</f>
        <v>22.990400000000001</v>
      </c>
      <c r="AE223" s="17">
        <f>IF('cha raw lpjml output'!AD208&lt;0,0,'cha raw lpjml output'!AD208)</f>
        <v>12.2384</v>
      </c>
      <c r="AF223" s="17">
        <f>IF('cha raw lpjml output'!AE208&lt;0,0,'cha raw lpjml output'!AE208)</f>
        <v>13.7127</v>
      </c>
      <c r="AG223" s="17">
        <f>IF('cha raw lpjml output'!AF208&lt;0,0,'cha raw lpjml output'!AF208)</f>
        <v>12.427099999999999</v>
      </c>
      <c r="AH223" s="17">
        <f>IF('cha raw lpjml output'!AG208&lt;0,0,'cha raw lpjml output'!AG208)</f>
        <v>13.695499999999999</v>
      </c>
      <c r="AI223" s="17">
        <f>IF('cha raw lpjml output'!AH208&lt;0,0,'cha raw lpjml output'!AH208)</f>
        <v>10.367100000000001</v>
      </c>
      <c r="AJ223" s="17">
        <f>IF('cha raw lpjml output'!AI208&lt;0,0,'cha raw lpjml output'!AI208)</f>
        <v>13.215999999999999</v>
      </c>
      <c r="AK223" s="17">
        <f>IF('cha raw lpjml output'!AJ208&lt;0,0,'cha raw lpjml output'!AJ208)</f>
        <v>26.7209</v>
      </c>
      <c r="AL223" s="17">
        <f>IF('cha raw lpjml output'!AK208&lt;0,0,'cha raw lpjml output'!AK208)</f>
        <v>23.722000000000001</v>
      </c>
      <c r="AM223" s="17">
        <f>IF('cha raw lpjml output'!AL208&lt;0,0,'cha raw lpjml output'!AL208)</f>
        <v>8.2771899999999992</v>
      </c>
      <c r="AN223" s="17">
        <f>IF('cha raw lpjml output'!AM208&lt;0,0,'cha raw lpjml output'!AM208)</f>
        <v>8.87669</v>
      </c>
      <c r="AO223" s="17">
        <f>IF('cha raw lpjml output'!AN208&lt;0,0,'cha raw lpjml output'!AN208)</f>
        <v>12.192399999999999</v>
      </c>
      <c r="AP223" s="17">
        <f>IF('cha raw lpjml output'!AO208&lt;0,0,'cha raw lpjml output'!AO208)</f>
        <v>15.780099999999999</v>
      </c>
      <c r="AQ223" s="17"/>
    </row>
    <row r="224" spans="2:43" x14ac:dyDescent="0.35">
      <c r="B224" s="17">
        <f>IF('cha raw lpjml output'!A209&lt;0,0,'cha raw lpjml output'!A209)</f>
        <v>24.617799999999999</v>
      </c>
      <c r="C224" s="17">
        <f>IF('cha raw lpjml output'!B209&lt;0,0,'cha raw lpjml output'!B209)</f>
        <v>9.0862800000000004</v>
      </c>
      <c r="D224" s="17">
        <f>IF('cha raw lpjml output'!C209&lt;0,0,'cha raw lpjml output'!C209)</f>
        <v>66.683499999999995</v>
      </c>
      <c r="E224" s="17">
        <f>IF('cha raw lpjml output'!D209&lt;0,0,'cha raw lpjml output'!D209)</f>
        <v>15.6615</v>
      </c>
      <c r="F224" s="17">
        <f>IF('cha raw lpjml output'!E209&lt;0,0,'cha raw lpjml output'!E209)</f>
        <v>12.907999999999999</v>
      </c>
      <c r="G224" s="17">
        <f>IF('cha raw lpjml output'!F209&lt;0,0,'cha raw lpjml output'!F209)</f>
        <v>7.32768</v>
      </c>
      <c r="H224" s="17">
        <f>IF('cha raw lpjml output'!G209&lt;0,0,'cha raw lpjml output'!G209)</f>
        <v>13.8117</v>
      </c>
      <c r="I224" s="17">
        <f>IF('cha raw lpjml output'!H209&lt;0,0,'cha raw lpjml output'!H209)</f>
        <v>19.355399999999999</v>
      </c>
      <c r="J224" s="17">
        <f>IF('cha raw lpjml output'!I209&lt;0,0,'cha raw lpjml output'!I209)</f>
        <v>16.747900000000001</v>
      </c>
      <c r="K224" s="17">
        <f>IF('cha raw lpjml output'!J209&lt;0,0,'cha raw lpjml output'!J209)</f>
        <v>20.909099999999999</v>
      </c>
      <c r="L224" s="17">
        <f>IF('cha raw lpjml output'!K209&lt;0,0,'cha raw lpjml output'!K209)</f>
        <v>14.927899999999999</v>
      </c>
      <c r="M224" s="17">
        <f>IF('cha raw lpjml output'!L209&lt;0,0,'cha raw lpjml output'!L209)</f>
        <v>11.559699999999999</v>
      </c>
      <c r="N224" s="17">
        <f>IF('cha raw lpjml output'!M209&lt;0,0,'cha raw lpjml output'!M209)</f>
        <v>9.02515</v>
      </c>
      <c r="O224" s="17">
        <f>IF('cha raw lpjml output'!N209&lt;0,0,'cha raw lpjml output'!N209)</f>
        <v>7.0925200000000004</v>
      </c>
      <c r="P224" s="17">
        <f>IF('cha raw lpjml output'!O209&lt;0,0,'cha raw lpjml output'!O209)</f>
        <v>7.0925200000000004</v>
      </c>
      <c r="Q224" s="17">
        <f>IF('cha raw lpjml output'!P209&lt;0,0,'cha raw lpjml output'!P209)</f>
        <v>8.9416799999999999</v>
      </c>
      <c r="R224" s="17">
        <f>IF('cha raw lpjml output'!Q209&lt;0,0,'cha raw lpjml output'!Q209)</f>
        <v>7.3042800000000003</v>
      </c>
      <c r="S224" s="17">
        <f>IF('cha raw lpjml output'!R209&lt;0,0,'cha raw lpjml output'!R209)</f>
        <v>10.575900000000001</v>
      </c>
      <c r="T224" s="17">
        <f>IF('cha raw lpjml output'!S209&lt;0,0,'cha raw lpjml output'!S209)</f>
        <v>12.7163</v>
      </c>
      <c r="U224" s="17">
        <f>IF('cha raw lpjml output'!T209&lt;0,0,'cha raw lpjml output'!T209)</f>
        <v>5.4550000000000001</v>
      </c>
      <c r="V224" s="17">
        <f>IF('cha raw lpjml output'!U209&lt;0,0,'cha raw lpjml output'!U209)</f>
        <v>8.0812200000000001</v>
      </c>
      <c r="W224" s="17">
        <f>IF('cha raw lpjml output'!V209&lt;0,0,'cha raw lpjml output'!V209)</f>
        <v>10.5388</v>
      </c>
      <c r="X224" s="17">
        <f>IF('cha raw lpjml output'!W209&lt;0,0,'cha raw lpjml output'!W209)</f>
        <v>8.5720799999999997</v>
      </c>
      <c r="Y224" s="17">
        <f>IF('cha raw lpjml output'!X209&lt;0,0,'cha raw lpjml output'!X209)</f>
        <v>12.751099999999999</v>
      </c>
      <c r="Z224" s="17">
        <f>IF('cha raw lpjml output'!Y209&lt;0,0,'cha raw lpjml output'!Y209)</f>
        <v>15.882300000000001</v>
      </c>
      <c r="AA224" s="17">
        <f>IF('cha raw lpjml output'!Z209&lt;0,0,'cha raw lpjml output'!Z209)</f>
        <v>12.634</v>
      </c>
      <c r="AB224" s="17">
        <f>IF('cha raw lpjml output'!AA209&lt;0,0,'cha raw lpjml output'!AA209)</f>
        <v>10.1447</v>
      </c>
      <c r="AC224" s="17">
        <f>IF('cha raw lpjml output'!AB209&lt;0,0,'cha raw lpjml output'!AB209)</f>
        <v>14.415800000000001</v>
      </c>
      <c r="AD224" s="17">
        <f>IF('cha raw lpjml output'!AC209&lt;0,0,'cha raw lpjml output'!AC209)</f>
        <v>23.651900000000001</v>
      </c>
      <c r="AE224" s="17">
        <f>IF('cha raw lpjml output'!AD209&lt;0,0,'cha raw lpjml output'!AD209)</f>
        <v>12.4095</v>
      </c>
      <c r="AF224" s="17">
        <f>IF('cha raw lpjml output'!AE209&lt;0,0,'cha raw lpjml output'!AE209)</f>
        <v>13.895099999999999</v>
      </c>
      <c r="AG224" s="17">
        <f>IF('cha raw lpjml output'!AF209&lt;0,0,'cha raw lpjml output'!AF209)</f>
        <v>12.500999999999999</v>
      </c>
      <c r="AH224" s="17">
        <f>IF('cha raw lpjml output'!AG209&lt;0,0,'cha raw lpjml output'!AG209)</f>
        <v>13.988300000000001</v>
      </c>
      <c r="AI224" s="17">
        <f>IF('cha raw lpjml output'!AH209&lt;0,0,'cha raw lpjml output'!AH209)</f>
        <v>11.1088</v>
      </c>
      <c r="AJ224" s="17">
        <f>IF('cha raw lpjml output'!AI209&lt;0,0,'cha raw lpjml output'!AI209)</f>
        <v>14.0541</v>
      </c>
      <c r="AK224" s="17">
        <f>IF('cha raw lpjml output'!AJ209&lt;0,0,'cha raw lpjml output'!AJ209)</f>
        <v>26.786200000000001</v>
      </c>
      <c r="AL224" s="17">
        <f>IF('cha raw lpjml output'!AK209&lt;0,0,'cha raw lpjml output'!AK209)</f>
        <v>24.249099999999999</v>
      </c>
      <c r="AM224" s="17">
        <f>IF('cha raw lpjml output'!AL209&lt;0,0,'cha raw lpjml output'!AL209)</f>
        <v>8.9634400000000003</v>
      </c>
      <c r="AN224" s="17">
        <f>IF('cha raw lpjml output'!AM209&lt;0,0,'cha raw lpjml output'!AM209)</f>
        <v>8.9005799999999997</v>
      </c>
      <c r="AO224" s="17">
        <f>IF('cha raw lpjml output'!AN209&lt;0,0,'cha raw lpjml output'!AN209)</f>
        <v>12.481199999999999</v>
      </c>
      <c r="AP224" s="17">
        <f>IF('cha raw lpjml output'!AO209&lt;0,0,'cha raw lpjml output'!AO209)</f>
        <v>16.3642</v>
      </c>
      <c r="AQ224" s="17"/>
    </row>
    <row r="225" spans="2:43" x14ac:dyDescent="0.35">
      <c r="B225" s="17">
        <f>IF('cha raw lpjml output'!A210&lt;0,0,'cha raw lpjml output'!A210)</f>
        <v>25.043399999999998</v>
      </c>
      <c r="C225" s="17">
        <f>IF('cha raw lpjml output'!B210&lt;0,0,'cha raw lpjml output'!B210)</f>
        <v>9.3610399999999991</v>
      </c>
      <c r="D225" s="17">
        <f>IF('cha raw lpjml output'!C210&lt;0,0,'cha raw lpjml output'!C210)</f>
        <v>68.234499999999997</v>
      </c>
      <c r="E225" s="17">
        <f>IF('cha raw lpjml output'!D210&lt;0,0,'cha raw lpjml output'!D210)</f>
        <v>16.621600000000001</v>
      </c>
      <c r="F225" s="17">
        <f>IF('cha raw lpjml output'!E210&lt;0,0,'cha raw lpjml output'!E210)</f>
        <v>13.2058</v>
      </c>
      <c r="G225" s="17">
        <f>IF('cha raw lpjml output'!F210&lt;0,0,'cha raw lpjml output'!F210)</f>
        <v>8.6235999999999997</v>
      </c>
      <c r="H225" s="17">
        <f>IF('cha raw lpjml output'!G210&lt;0,0,'cha raw lpjml output'!G210)</f>
        <v>15.2774</v>
      </c>
      <c r="I225" s="17">
        <f>IF('cha raw lpjml output'!H210&lt;0,0,'cha raw lpjml output'!H210)</f>
        <v>21.539300000000001</v>
      </c>
      <c r="J225" s="17">
        <f>IF('cha raw lpjml output'!I210&lt;0,0,'cha raw lpjml output'!I210)</f>
        <v>17.8992</v>
      </c>
      <c r="K225" s="17">
        <f>IF('cha raw lpjml output'!J210&lt;0,0,'cha raw lpjml output'!J210)</f>
        <v>21.787700000000001</v>
      </c>
      <c r="L225" s="17">
        <f>IF('cha raw lpjml output'!K210&lt;0,0,'cha raw lpjml output'!K210)</f>
        <v>16.125499999999999</v>
      </c>
      <c r="M225" s="17">
        <f>IF('cha raw lpjml output'!L210&lt;0,0,'cha raw lpjml output'!L210)</f>
        <v>12.9823</v>
      </c>
      <c r="N225" s="17">
        <f>IF('cha raw lpjml output'!M210&lt;0,0,'cha raw lpjml output'!M210)</f>
        <v>9.9600500000000007</v>
      </c>
      <c r="O225" s="17">
        <f>IF('cha raw lpjml output'!N210&lt;0,0,'cha raw lpjml output'!N210)</f>
        <v>7.1384600000000002</v>
      </c>
      <c r="P225" s="17">
        <f>IF('cha raw lpjml output'!O210&lt;0,0,'cha raw lpjml output'!O210)</f>
        <v>7.1384600000000002</v>
      </c>
      <c r="Q225" s="17">
        <f>IF('cha raw lpjml output'!P210&lt;0,0,'cha raw lpjml output'!P210)</f>
        <v>9.84605</v>
      </c>
      <c r="R225" s="17">
        <f>IF('cha raw lpjml output'!Q210&lt;0,0,'cha raw lpjml output'!Q210)</f>
        <v>7.3322500000000002</v>
      </c>
      <c r="S225" s="17">
        <f>IF('cha raw lpjml output'!R210&lt;0,0,'cha raw lpjml output'!R210)</f>
        <v>11.1175</v>
      </c>
      <c r="T225" s="17">
        <f>IF('cha raw lpjml output'!S210&lt;0,0,'cha raw lpjml output'!S210)</f>
        <v>14.4382</v>
      </c>
      <c r="U225" s="17">
        <f>IF('cha raw lpjml output'!T210&lt;0,0,'cha raw lpjml output'!T210)</f>
        <v>5.4940899999999999</v>
      </c>
      <c r="V225" s="17">
        <f>IF('cha raw lpjml output'!U210&lt;0,0,'cha raw lpjml output'!U210)</f>
        <v>10.0975</v>
      </c>
      <c r="W225" s="17">
        <f>IF('cha raw lpjml output'!V210&lt;0,0,'cha raw lpjml output'!V210)</f>
        <v>16.015799999999999</v>
      </c>
      <c r="X225" s="17">
        <f>IF('cha raw lpjml output'!W210&lt;0,0,'cha raw lpjml output'!W210)</f>
        <v>8.6580300000000001</v>
      </c>
      <c r="Y225" s="17">
        <f>IF('cha raw lpjml output'!X210&lt;0,0,'cha raw lpjml output'!X210)</f>
        <v>13.073399999999999</v>
      </c>
      <c r="Z225" s="17">
        <f>IF('cha raw lpjml output'!Y210&lt;0,0,'cha raw lpjml output'!Y210)</f>
        <v>16.170300000000001</v>
      </c>
      <c r="AA225" s="17">
        <f>IF('cha raw lpjml output'!Z210&lt;0,0,'cha raw lpjml output'!Z210)</f>
        <v>13.478199999999999</v>
      </c>
      <c r="AB225" s="17">
        <f>IF('cha raw lpjml output'!AA210&lt;0,0,'cha raw lpjml output'!AA210)</f>
        <v>10.3576</v>
      </c>
      <c r="AC225" s="17">
        <f>IF('cha raw lpjml output'!AB210&lt;0,0,'cha raw lpjml output'!AB210)</f>
        <v>14.6554</v>
      </c>
      <c r="AD225" s="17">
        <f>IF('cha raw lpjml output'!AC210&lt;0,0,'cha raw lpjml output'!AC210)</f>
        <v>25.268799999999999</v>
      </c>
      <c r="AE225" s="17">
        <f>IF('cha raw lpjml output'!AD210&lt;0,0,'cha raw lpjml output'!AD210)</f>
        <v>12.6599</v>
      </c>
      <c r="AF225" s="17">
        <f>IF('cha raw lpjml output'!AE210&lt;0,0,'cha raw lpjml output'!AE210)</f>
        <v>13.9964</v>
      </c>
      <c r="AG225" s="17">
        <f>IF('cha raw lpjml output'!AF210&lt;0,0,'cha raw lpjml output'!AF210)</f>
        <v>13.037599999999999</v>
      </c>
      <c r="AH225" s="17">
        <f>IF('cha raw lpjml output'!AG210&lt;0,0,'cha raw lpjml output'!AG210)</f>
        <v>13.9948</v>
      </c>
      <c r="AI225" s="17">
        <f>IF('cha raw lpjml output'!AH210&lt;0,0,'cha raw lpjml output'!AH210)</f>
        <v>11.2043</v>
      </c>
      <c r="AJ225" s="17">
        <f>IF('cha raw lpjml output'!AI210&lt;0,0,'cha raw lpjml output'!AI210)</f>
        <v>15.5556</v>
      </c>
      <c r="AK225" s="17">
        <f>IF('cha raw lpjml output'!AJ210&lt;0,0,'cha raw lpjml output'!AJ210)</f>
        <v>26.938099999999999</v>
      </c>
      <c r="AL225" s="17">
        <f>IF('cha raw lpjml output'!AK210&lt;0,0,'cha raw lpjml output'!AK210)</f>
        <v>24.9467</v>
      </c>
      <c r="AM225" s="17">
        <f>IF('cha raw lpjml output'!AL210&lt;0,0,'cha raw lpjml output'!AL210)</f>
        <v>9.0879300000000001</v>
      </c>
      <c r="AN225" s="17">
        <f>IF('cha raw lpjml output'!AM210&lt;0,0,'cha raw lpjml output'!AM210)</f>
        <v>9.0326699999999995</v>
      </c>
      <c r="AO225" s="17">
        <f>IF('cha raw lpjml output'!AN210&lt;0,0,'cha raw lpjml output'!AN210)</f>
        <v>12.946899999999999</v>
      </c>
      <c r="AP225" s="17">
        <f>IF('cha raw lpjml output'!AO210&lt;0,0,'cha raw lpjml output'!AO210)</f>
        <v>16.5243</v>
      </c>
      <c r="AQ225" s="17"/>
    </row>
    <row r="226" spans="2:43" x14ac:dyDescent="0.35">
      <c r="B226" s="17">
        <f>IF('cha raw lpjml output'!A211&lt;0,0,'cha raw lpjml output'!A211)</f>
        <v>29.2776</v>
      </c>
      <c r="C226" s="17">
        <f>IF('cha raw lpjml output'!B211&lt;0,0,'cha raw lpjml output'!B211)</f>
        <v>9.7964699999999993</v>
      </c>
      <c r="D226" s="17">
        <f>IF('cha raw lpjml output'!C211&lt;0,0,'cha raw lpjml output'!C211)</f>
        <v>69.069299999999998</v>
      </c>
      <c r="E226" s="17">
        <f>IF('cha raw lpjml output'!D211&lt;0,0,'cha raw lpjml output'!D211)</f>
        <v>17.364699999999999</v>
      </c>
      <c r="F226" s="17">
        <f>IF('cha raw lpjml output'!E211&lt;0,0,'cha raw lpjml output'!E211)</f>
        <v>13.267099999999999</v>
      </c>
      <c r="G226" s="17">
        <f>IF('cha raw lpjml output'!F211&lt;0,0,'cha raw lpjml output'!F211)</f>
        <v>9.4624699999999997</v>
      </c>
      <c r="H226" s="17">
        <f>IF('cha raw lpjml output'!G211&lt;0,0,'cha raw lpjml output'!G211)</f>
        <v>15.3451</v>
      </c>
      <c r="I226" s="17">
        <f>IF('cha raw lpjml output'!H211&lt;0,0,'cha raw lpjml output'!H211)</f>
        <v>22.4131</v>
      </c>
      <c r="J226" s="17">
        <f>IF('cha raw lpjml output'!I211&lt;0,0,'cha raw lpjml output'!I211)</f>
        <v>19.331199999999999</v>
      </c>
      <c r="K226" s="17">
        <f>IF('cha raw lpjml output'!J211&lt;0,0,'cha raw lpjml output'!J211)</f>
        <v>21.830300000000001</v>
      </c>
      <c r="L226" s="17">
        <f>IF('cha raw lpjml output'!K211&lt;0,0,'cha raw lpjml output'!K211)</f>
        <v>16.5961</v>
      </c>
      <c r="M226" s="17">
        <f>IF('cha raw lpjml output'!L211&lt;0,0,'cha raw lpjml output'!L211)</f>
        <v>13.239000000000001</v>
      </c>
      <c r="N226" s="17">
        <f>IF('cha raw lpjml output'!M211&lt;0,0,'cha raw lpjml output'!M211)</f>
        <v>10.713699999999999</v>
      </c>
      <c r="O226" s="17">
        <f>IF('cha raw lpjml output'!N211&lt;0,0,'cha raw lpjml output'!N211)</f>
        <v>7.3819900000000001</v>
      </c>
      <c r="P226" s="17">
        <f>IF('cha raw lpjml output'!O211&lt;0,0,'cha raw lpjml output'!O211)</f>
        <v>7.3819900000000001</v>
      </c>
      <c r="Q226" s="17">
        <f>IF('cha raw lpjml output'!P211&lt;0,0,'cha raw lpjml output'!P211)</f>
        <v>9.86876</v>
      </c>
      <c r="R226" s="17">
        <f>IF('cha raw lpjml output'!Q211&lt;0,0,'cha raw lpjml output'!Q211)</f>
        <v>7.5627700000000004</v>
      </c>
      <c r="S226" s="17">
        <f>IF('cha raw lpjml output'!R211&lt;0,0,'cha raw lpjml output'!R211)</f>
        <v>12.4161</v>
      </c>
      <c r="T226" s="17">
        <f>IF('cha raw lpjml output'!S211&lt;0,0,'cha raw lpjml output'!S211)</f>
        <v>14.644</v>
      </c>
      <c r="U226" s="17">
        <f>IF('cha raw lpjml output'!T211&lt;0,0,'cha raw lpjml output'!T211)</f>
        <v>6.2954699999999999</v>
      </c>
      <c r="V226" s="17">
        <f>IF('cha raw lpjml output'!U211&lt;0,0,'cha raw lpjml output'!U211)</f>
        <v>10.8559</v>
      </c>
      <c r="W226" s="17">
        <f>IF('cha raw lpjml output'!V211&lt;0,0,'cha raw lpjml output'!V211)</f>
        <v>16.234999999999999</v>
      </c>
      <c r="X226" s="17">
        <f>IF('cha raw lpjml output'!W211&lt;0,0,'cha raw lpjml output'!W211)</f>
        <v>9.8357899999999994</v>
      </c>
      <c r="Y226" s="17">
        <f>IF('cha raw lpjml output'!X211&lt;0,0,'cha raw lpjml output'!X211)</f>
        <v>16.2013</v>
      </c>
      <c r="Z226" s="17">
        <f>IF('cha raw lpjml output'!Y211&lt;0,0,'cha raw lpjml output'!Y211)</f>
        <v>17.803699999999999</v>
      </c>
      <c r="AA226" s="17">
        <f>IF('cha raw lpjml output'!Z211&lt;0,0,'cha raw lpjml output'!Z211)</f>
        <v>13.666399999999999</v>
      </c>
      <c r="AB226" s="17">
        <f>IF('cha raw lpjml output'!AA211&lt;0,0,'cha raw lpjml output'!AA211)</f>
        <v>10.581300000000001</v>
      </c>
      <c r="AC226" s="17">
        <f>IF('cha raw lpjml output'!AB211&lt;0,0,'cha raw lpjml output'!AB211)</f>
        <v>15.2921</v>
      </c>
      <c r="AD226" s="17">
        <f>IF('cha raw lpjml output'!AC211&lt;0,0,'cha raw lpjml output'!AC211)</f>
        <v>27.4514</v>
      </c>
      <c r="AE226" s="17">
        <f>IF('cha raw lpjml output'!AD211&lt;0,0,'cha raw lpjml output'!AD211)</f>
        <v>14.082800000000001</v>
      </c>
      <c r="AF226" s="17">
        <f>IF('cha raw lpjml output'!AE211&lt;0,0,'cha raw lpjml output'!AE211)</f>
        <v>14.862</v>
      </c>
      <c r="AG226" s="17">
        <f>IF('cha raw lpjml output'!AF211&lt;0,0,'cha raw lpjml output'!AF211)</f>
        <v>14.7249</v>
      </c>
      <c r="AH226" s="17">
        <f>IF('cha raw lpjml output'!AG211&lt;0,0,'cha raw lpjml output'!AG211)</f>
        <v>14.672700000000001</v>
      </c>
      <c r="AI226" s="17">
        <f>IF('cha raw lpjml output'!AH211&lt;0,0,'cha raw lpjml output'!AH211)</f>
        <v>11.483599999999999</v>
      </c>
      <c r="AJ226" s="17">
        <f>IF('cha raw lpjml output'!AI211&lt;0,0,'cha raw lpjml output'!AI211)</f>
        <v>17.674700000000001</v>
      </c>
      <c r="AK226" s="17">
        <f>IF('cha raw lpjml output'!AJ211&lt;0,0,'cha raw lpjml output'!AJ211)</f>
        <v>27.224599999999999</v>
      </c>
      <c r="AL226" s="17">
        <f>IF('cha raw lpjml output'!AK211&lt;0,0,'cha raw lpjml output'!AK211)</f>
        <v>26.076899999999998</v>
      </c>
      <c r="AM226" s="17">
        <f>IF('cha raw lpjml output'!AL211&lt;0,0,'cha raw lpjml output'!AL211)</f>
        <v>9.1022200000000009</v>
      </c>
      <c r="AN226" s="17">
        <f>IF('cha raw lpjml output'!AM211&lt;0,0,'cha raw lpjml output'!AM211)</f>
        <v>9.0474200000000007</v>
      </c>
      <c r="AO226" s="17">
        <f>IF('cha raw lpjml output'!AN211&lt;0,0,'cha raw lpjml output'!AN211)</f>
        <v>14.267300000000001</v>
      </c>
      <c r="AP226" s="17">
        <f>IF('cha raw lpjml output'!AO211&lt;0,0,'cha raw lpjml output'!AO211)</f>
        <v>18.0349</v>
      </c>
      <c r="AQ226" s="17"/>
    </row>
    <row r="227" spans="2:43" x14ac:dyDescent="0.35">
      <c r="B227" s="17">
        <f>IF('cha raw lpjml output'!A212&lt;0,0,'cha raw lpjml output'!A212)</f>
        <v>29.873000000000001</v>
      </c>
      <c r="C227" s="17">
        <f>IF('cha raw lpjml output'!B212&lt;0,0,'cha raw lpjml output'!B212)</f>
        <v>9.9776199999999999</v>
      </c>
      <c r="D227" s="17">
        <f>IF('cha raw lpjml output'!C212&lt;0,0,'cha raw lpjml output'!C212)</f>
        <v>70.272300000000001</v>
      </c>
      <c r="E227" s="17">
        <f>IF('cha raw lpjml output'!D212&lt;0,0,'cha raw lpjml output'!D212)</f>
        <v>18.994199999999999</v>
      </c>
      <c r="F227" s="17">
        <f>IF('cha raw lpjml output'!E212&lt;0,0,'cha raw lpjml output'!E212)</f>
        <v>13.8522</v>
      </c>
      <c r="G227" s="17">
        <f>IF('cha raw lpjml output'!F212&lt;0,0,'cha raw lpjml output'!F212)</f>
        <v>10.1523</v>
      </c>
      <c r="H227" s="17">
        <f>IF('cha raw lpjml output'!G212&lt;0,0,'cha raw lpjml output'!G212)</f>
        <v>16.0656</v>
      </c>
      <c r="I227" s="17">
        <f>IF('cha raw lpjml output'!H212&lt;0,0,'cha raw lpjml output'!H212)</f>
        <v>23.7776</v>
      </c>
      <c r="J227" s="17">
        <f>IF('cha raw lpjml output'!I212&lt;0,0,'cha raw lpjml output'!I212)</f>
        <v>20.6557</v>
      </c>
      <c r="K227" s="17">
        <f>IF('cha raw lpjml output'!J212&lt;0,0,'cha raw lpjml output'!J212)</f>
        <v>21.951599999999999</v>
      </c>
      <c r="L227" s="17">
        <f>IF('cha raw lpjml output'!K212&lt;0,0,'cha raw lpjml output'!K212)</f>
        <v>17.072399999999998</v>
      </c>
      <c r="M227" s="17">
        <f>IF('cha raw lpjml output'!L212&lt;0,0,'cha raw lpjml output'!L212)</f>
        <v>13.8688</v>
      </c>
      <c r="N227" s="17">
        <f>IF('cha raw lpjml output'!M212&lt;0,0,'cha raw lpjml output'!M212)</f>
        <v>10.882</v>
      </c>
      <c r="O227" s="17">
        <f>IF('cha raw lpjml output'!N212&lt;0,0,'cha raw lpjml output'!N212)</f>
        <v>7.4425699999999999</v>
      </c>
      <c r="P227" s="17">
        <f>IF('cha raw lpjml output'!O212&lt;0,0,'cha raw lpjml output'!O212)</f>
        <v>7.4425699999999999</v>
      </c>
      <c r="Q227" s="17">
        <f>IF('cha raw lpjml output'!P212&lt;0,0,'cha raw lpjml output'!P212)</f>
        <v>10.187799999999999</v>
      </c>
      <c r="R227" s="17">
        <f>IF('cha raw lpjml output'!Q212&lt;0,0,'cha raw lpjml output'!Q212)</f>
        <v>7.7950299999999997</v>
      </c>
      <c r="S227" s="17">
        <f>IF('cha raw lpjml output'!R212&lt;0,0,'cha raw lpjml output'!R212)</f>
        <v>13.0152</v>
      </c>
      <c r="T227" s="17">
        <f>IF('cha raw lpjml output'!S212&lt;0,0,'cha raw lpjml output'!S212)</f>
        <v>15.0791</v>
      </c>
      <c r="U227" s="17">
        <f>IF('cha raw lpjml output'!T212&lt;0,0,'cha raw lpjml output'!T212)</f>
        <v>6.8681599999999996</v>
      </c>
      <c r="V227" s="17">
        <f>IF('cha raw lpjml output'!U212&lt;0,0,'cha raw lpjml output'!U212)</f>
        <v>12.064500000000001</v>
      </c>
      <c r="W227" s="17">
        <f>IF('cha raw lpjml output'!V212&lt;0,0,'cha raw lpjml output'!V212)</f>
        <v>17.0763</v>
      </c>
      <c r="X227" s="17">
        <f>IF('cha raw lpjml output'!W212&lt;0,0,'cha raw lpjml output'!W212)</f>
        <v>10.1511</v>
      </c>
      <c r="Y227" s="17">
        <f>IF('cha raw lpjml output'!X212&lt;0,0,'cha raw lpjml output'!X212)</f>
        <v>20.225300000000001</v>
      </c>
      <c r="Z227" s="17">
        <f>IF('cha raw lpjml output'!Y212&lt;0,0,'cha raw lpjml output'!Y212)</f>
        <v>22.651299999999999</v>
      </c>
      <c r="AA227" s="17">
        <f>IF('cha raw lpjml output'!Z212&lt;0,0,'cha raw lpjml output'!Z212)</f>
        <v>14.5907</v>
      </c>
      <c r="AB227" s="17">
        <f>IF('cha raw lpjml output'!AA212&lt;0,0,'cha raw lpjml output'!AA212)</f>
        <v>10.7927</v>
      </c>
      <c r="AC227" s="17">
        <f>IF('cha raw lpjml output'!AB212&lt;0,0,'cha raw lpjml output'!AB212)</f>
        <v>16.589300000000001</v>
      </c>
      <c r="AD227" s="17">
        <f>IF('cha raw lpjml output'!AC212&lt;0,0,'cha raw lpjml output'!AC212)</f>
        <v>27.954799999999999</v>
      </c>
      <c r="AE227" s="17">
        <f>IF('cha raw lpjml output'!AD212&lt;0,0,'cha raw lpjml output'!AD212)</f>
        <v>14.520300000000001</v>
      </c>
      <c r="AF227" s="17">
        <f>IF('cha raw lpjml output'!AE212&lt;0,0,'cha raw lpjml output'!AE212)</f>
        <v>15.588699999999999</v>
      </c>
      <c r="AG227" s="17">
        <f>IF('cha raw lpjml output'!AF212&lt;0,0,'cha raw lpjml output'!AF212)</f>
        <v>15.589499999999999</v>
      </c>
      <c r="AH227" s="17">
        <f>IF('cha raw lpjml output'!AG212&lt;0,0,'cha raw lpjml output'!AG212)</f>
        <v>15.7378</v>
      </c>
      <c r="AI227" s="17">
        <f>IF('cha raw lpjml output'!AH212&lt;0,0,'cha raw lpjml output'!AH212)</f>
        <v>11.487399999999999</v>
      </c>
      <c r="AJ227" s="17">
        <f>IF('cha raw lpjml output'!AI212&lt;0,0,'cha raw lpjml output'!AI212)</f>
        <v>20.953499999999998</v>
      </c>
      <c r="AK227" s="17">
        <f>IF('cha raw lpjml output'!AJ212&lt;0,0,'cha raw lpjml output'!AJ212)</f>
        <v>27.491499999999998</v>
      </c>
      <c r="AL227" s="17">
        <f>IF('cha raw lpjml output'!AK212&lt;0,0,'cha raw lpjml output'!AK212)</f>
        <v>26.8978</v>
      </c>
      <c r="AM227" s="17">
        <f>IF('cha raw lpjml output'!AL212&lt;0,0,'cha raw lpjml output'!AL212)</f>
        <v>9.3614499999999996</v>
      </c>
      <c r="AN227" s="17">
        <f>IF('cha raw lpjml output'!AM212&lt;0,0,'cha raw lpjml output'!AM212)</f>
        <v>9.7894299999999994</v>
      </c>
      <c r="AO227" s="17">
        <f>IF('cha raw lpjml output'!AN212&lt;0,0,'cha raw lpjml output'!AN212)</f>
        <v>15.3109</v>
      </c>
      <c r="AP227" s="17">
        <f>IF('cha raw lpjml output'!AO212&lt;0,0,'cha raw lpjml output'!AO212)</f>
        <v>18.180199999999999</v>
      </c>
      <c r="AQ227" s="17"/>
    </row>
    <row r="228" spans="2:43" x14ac:dyDescent="0.35">
      <c r="B228" s="17">
        <f>IF('cha raw lpjml output'!A213&lt;0,0,'cha raw lpjml output'!A213)</f>
        <v>30.674700000000001</v>
      </c>
      <c r="C228" s="17">
        <f>IF('cha raw lpjml output'!B213&lt;0,0,'cha raw lpjml output'!B213)</f>
        <v>10.449199999999999</v>
      </c>
      <c r="D228" s="17">
        <f>IF('cha raw lpjml output'!C213&lt;0,0,'cha raw lpjml output'!C213)</f>
        <v>74.031800000000004</v>
      </c>
      <c r="E228" s="17">
        <f>IF('cha raw lpjml output'!D213&lt;0,0,'cha raw lpjml output'!D213)</f>
        <v>19.041699999999999</v>
      </c>
      <c r="F228" s="17">
        <f>IF('cha raw lpjml output'!E213&lt;0,0,'cha raw lpjml output'!E213)</f>
        <v>14.4808</v>
      </c>
      <c r="G228" s="17">
        <f>IF('cha raw lpjml output'!F213&lt;0,0,'cha raw lpjml output'!F213)</f>
        <v>10.347099999999999</v>
      </c>
      <c r="H228" s="17">
        <f>IF('cha raw lpjml output'!G213&lt;0,0,'cha raw lpjml output'!G213)</f>
        <v>17.474499999999999</v>
      </c>
      <c r="I228" s="17">
        <f>IF('cha raw lpjml output'!H213&lt;0,0,'cha raw lpjml output'!H213)</f>
        <v>25.9575</v>
      </c>
      <c r="J228" s="17">
        <f>IF('cha raw lpjml output'!I213&lt;0,0,'cha raw lpjml output'!I213)</f>
        <v>20.754100000000001</v>
      </c>
      <c r="K228" s="17">
        <f>IF('cha raw lpjml output'!J213&lt;0,0,'cha raw lpjml output'!J213)</f>
        <v>21.991299999999999</v>
      </c>
      <c r="L228" s="17">
        <f>IF('cha raw lpjml output'!K213&lt;0,0,'cha raw lpjml output'!K213)</f>
        <v>17.6172</v>
      </c>
      <c r="M228" s="17">
        <f>IF('cha raw lpjml output'!L213&lt;0,0,'cha raw lpjml output'!L213)</f>
        <v>14.6012</v>
      </c>
      <c r="N228" s="17">
        <f>IF('cha raw lpjml output'!M213&lt;0,0,'cha raw lpjml output'!M213)</f>
        <v>11.0009</v>
      </c>
      <c r="O228" s="17">
        <f>IF('cha raw lpjml output'!N213&lt;0,0,'cha raw lpjml output'!N213)</f>
        <v>7.52982</v>
      </c>
      <c r="P228" s="17">
        <f>IF('cha raw lpjml output'!O213&lt;0,0,'cha raw lpjml output'!O213)</f>
        <v>7.52982</v>
      </c>
      <c r="Q228" s="17">
        <f>IF('cha raw lpjml output'!P213&lt;0,0,'cha raw lpjml output'!P213)</f>
        <v>10.8696</v>
      </c>
      <c r="R228" s="17">
        <f>IF('cha raw lpjml output'!Q213&lt;0,0,'cha raw lpjml output'!Q213)</f>
        <v>8.2613500000000002</v>
      </c>
      <c r="S228" s="17">
        <f>IF('cha raw lpjml output'!R213&lt;0,0,'cha raw lpjml output'!R213)</f>
        <v>13.6107</v>
      </c>
      <c r="T228" s="17">
        <f>IF('cha raw lpjml output'!S213&lt;0,0,'cha raw lpjml output'!S213)</f>
        <v>15.444800000000001</v>
      </c>
      <c r="U228" s="17">
        <f>IF('cha raw lpjml output'!T213&lt;0,0,'cha raw lpjml output'!T213)</f>
        <v>6.9362199999999996</v>
      </c>
      <c r="V228" s="17">
        <f>IF('cha raw lpjml output'!U213&lt;0,0,'cha raw lpjml output'!U213)</f>
        <v>13.119899999999999</v>
      </c>
      <c r="W228" s="17">
        <f>IF('cha raw lpjml output'!V213&lt;0,0,'cha raw lpjml output'!V213)</f>
        <v>17.736599999999999</v>
      </c>
      <c r="X228" s="17">
        <f>IF('cha raw lpjml output'!W213&lt;0,0,'cha raw lpjml output'!W213)</f>
        <v>10.633100000000001</v>
      </c>
      <c r="Y228" s="17">
        <f>IF('cha raw lpjml output'!X213&lt;0,0,'cha raw lpjml output'!X213)</f>
        <v>20.323599999999999</v>
      </c>
      <c r="Z228" s="17">
        <f>IF('cha raw lpjml output'!Y213&lt;0,0,'cha raw lpjml output'!Y213)</f>
        <v>23.883900000000001</v>
      </c>
      <c r="AA228" s="17">
        <f>IF('cha raw lpjml output'!Z213&lt;0,0,'cha raw lpjml output'!Z213)</f>
        <v>14.846500000000001</v>
      </c>
      <c r="AB228" s="17">
        <f>IF('cha raw lpjml output'!AA213&lt;0,0,'cha raw lpjml output'!AA213)</f>
        <v>10.961399999999999</v>
      </c>
      <c r="AC228" s="17">
        <f>IF('cha raw lpjml output'!AB213&lt;0,0,'cha raw lpjml output'!AB213)</f>
        <v>18.2942</v>
      </c>
      <c r="AD228" s="17">
        <f>IF('cha raw lpjml output'!AC213&lt;0,0,'cha raw lpjml output'!AC213)</f>
        <v>30.0793</v>
      </c>
      <c r="AE228" s="17">
        <f>IF('cha raw lpjml output'!AD213&lt;0,0,'cha raw lpjml output'!AD213)</f>
        <v>15.5268</v>
      </c>
      <c r="AF228" s="17">
        <f>IF('cha raw lpjml output'!AE213&lt;0,0,'cha raw lpjml output'!AE213)</f>
        <v>15.673500000000001</v>
      </c>
      <c r="AG228" s="17">
        <f>IF('cha raw lpjml output'!AF213&lt;0,0,'cha raw lpjml output'!AF213)</f>
        <v>15.6989</v>
      </c>
      <c r="AH228" s="17">
        <f>IF('cha raw lpjml output'!AG213&lt;0,0,'cha raw lpjml output'!AG213)</f>
        <v>16.709099999999999</v>
      </c>
      <c r="AI228" s="17">
        <f>IF('cha raw lpjml output'!AH213&lt;0,0,'cha raw lpjml output'!AH213)</f>
        <v>11.608000000000001</v>
      </c>
      <c r="AJ228" s="17">
        <f>IF('cha raw lpjml output'!AI213&lt;0,0,'cha raw lpjml output'!AI213)</f>
        <v>21.5776</v>
      </c>
      <c r="AK228" s="17">
        <f>IF('cha raw lpjml output'!AJ213&lt;0,0,'cha raw lpjml output'!AJ213)</f>
        <v>28.9331</v>
      </c>
      <c r="AL228" s="17">
        <f>IF('cha raw lpjml output'!AK213&lt;0,0,'cha raw lpjml output'!AK213)</f>
        <v>29.4742</v>
      </c>
      <c r="AM228" s="17">
        <f>IF('cha raw lpjml output'!AL213&lt;0,0,'cha raw lpjml output'!AL213)</f>
        <v>10.229100000000001</v>
      </c>
      <c r="AN228" s="17">
        <f>IF('cha raw lpjml output'!AM213&lt;0,0,'cha raw lpjml output'!AM213)</f>
        <v>9.9296699999999998</v>
      </c>
      <c r="AO228" s="17">
        <f>IF('cha raw lpjml output'!AN213&lt;0,0,'cha raw lpjml output'!AN213)</f>
        <v>15.9367</v>
      </c>
      <c r="AP228" s="17">
        <f>IF('cha raw lpjml output'!AO213&lt;0,0,'cha raw lpjml output'!AO213)</f>
        <v>18.3474</v>
      </c>
      <c r="AQ228" s="17"/>
    </row>
    <row r="229" spans="2:43" x14ac:dyDescent="0.35">
      <c r="B229" s="17">
        <f>IF('cha raw lpjml output'!A214&lt;0,0,'cha raw lpjml output'!A214)</f>
        <v>31.090699999999998</v>
      </c>
      <c r="C229" s="17">
        <f>IF('cha raw lpjml output'!B214&lt;0,0,'cha raw lpjml output'!B214)</f>
        <v>10.8012</v>
      </c>
      <c r="D229" s="17">
        <f>IF('cha raw lpjml output'!C214&lt;0,0,'cha raw lpjml output'!C214)</f>
        <v>82.701899999999995</v>
      </c>
      <c r="E229" s="17">
        <f>IF('cha raw lpjml output'!D214&lt;0,0,'cha raw lpjml output'!D214)</f>
        <v>21.236000000000001</v>
      </c>
      <c r="F229" s="17">
        <f>IF('cha raw lpjml output'!E214&lt;0,0,'cha raw lpjml output'!E214)</f>
        <v>14.6174</v>
      </c>
      <c r="G229" s="17">
        <f>IF('cha raw lpjml output'!F214&lt;0,0,'cha raw lpjml output'!F214)</f>
        <v>10.833500000000001</v>
      </c>
      <c r="H229" s="17">
        <f>IF('cha raw lpjml output'!G214&lt;0,0,'cha raw lpjml output'!G214)</f>
        <v>18.938600000000001</v>
      </c>
      <c r="I229" s="17">
        <f>IF('cha raw lpjml output'!H214&lt;0,0,'cha raw lpjml output'!H214)</f>
        <v>26.9358</v>
      </c>
      <c r="J229" s="17">
        <f>IF('cha raw lpjml output'!I214&lt;0,0,'cha raw lpjml output'!I214)</f>
        <v>21.375</v>
      </c>
      <c r="K229" s="17">
        <f>IF('cha raw lpjml output'!J214&lt;0,0,'cha raw lpjml output'!J214)</f>
        <v>23.1342</v>
      </c>
      <c r="L229" s="17">
        <f>IF('cha raw lpjml output'!K214&lt;0,0,'cha raw lpjml output'!K214)</f>
        <v>17.998799999999999</v>
      </c>
      <c r="M229" s="17">
        <f>IF('cha raw lpjml output'!L214&lt;0,0,'cha raw lpjml output'!L214)</f>
        <v>15.5145</v>
      </c>
      <c r="N229" s="17">
        <f>IF('cha raw lpjml output'!M214&lt;0,0,'cha raw lpjml output'!M214)</f>
        <v>11.511200000000001</v>
      </c>
      <c r="O229" s="17">
        <f>IF('cha raw lpjml output'!N214&lt;0,0,'cha raw lpjml output'!N214)</f>
        <v>7.6064600000000002</v>
      </c>
      <c r="P229" s="17">
        <f>IF('cha raw lpjml output'!O214&lt;0,0,'cha raw lpjml output'!O214)</f>
        <v>7.6064600000000002</v>
      </c>
      <c r="Q229" s="17">
        <f>IF('cha raw lpjml output'!P214&lt;0,0,'cha raw lpjml output'!P214)</f>
        <v>11.486700000000001</v>
      </c>
      <c r="R229" s="17">
        <f>IF('cha raw lpjml output'!Q214&lt;0,0,'cha raw lpjml output'!Q214)</f>
        <v>8.8209</v>
      </c>
      <c r="S229" s="17">
        <f>IF('cha raw lpjml output'!R214&lt;0,0,'cha raw lpjml output'!R214)</f>
        <v>14.547599999999999</v>
      </c>
      <c r="T229" s="17">
        <f>IF('cha raw lpjml output'!S214&lt;0,0,'cha raw lpjml output'!S214)</f>
        <v>16.9925</v>
      </c>
      <c r="U229" s="17">
        <f>IF('cha raw lpjml output'!T214&lt;0,0,'cha raw lpjml output'!T214)</f>
        <v>7.2134999999999998</v>
      </c>
      <c r="V229" s="17">
        <f>IF('cha raw lpjml output'!U214&lt;0,0,'cha raw lpjml output'!U214)</f>
        <v>13.9916</v>
      </c>
      <c r="W229" s="17">
        <f>IF('cha raw lpjml output'!V214&lt;0,0,'cha raw lpjml output'!V214)</f>
        <v>18.793900000000001</v>
      </c>
      <c r="X229" s="17">
        <f>IF('cha raw lpjml output'!W214&lt;0,0,'cha raw lpjml output'!W214)</f>
        <v>11.7035</v>
      </c>
      <c r="Y229" s="17">
        <f>IF('cha raw lpjml output'!X214&lt;0,0,'cha raw lpjml output'!X214)</f>
        <v>21.835799999999999</v>
      </c>
      <c r="Z229" s="17">
        <f>IF('cha raw lpjml output'!Y214&lt;0,0,'cha raw lpjml output'!Y214)</f>
        <v>24.787700000000001</v>
      </c>
      <c r="AA229" s="17">
        <f>IF('cha raw lpjml output'!Z214&lt;0,0,'cha raw lpjml output'!Z214)</f>
        <v>15.022600000000001</v>
      </c>
      <c r="AB229" s="17">
        <f>IF('cha raw lpjml output'!AA214&lt;0,0,'cha raw lpjml output'!AA214)</f>
        <v>11.396599999999999</v>
      </c>
      <c r="AC229" s="17">
        <f>IF('cha raw lpjml output'!AB214&lt;0,0,'cha raw lpjml output'!AB214)</f>
        <v>20.578600000000002</v>
      </c>
      <c r="AD229" s="17">
        <f>IF('cha raw lpjml output'!AC214&lt;0,0,'cha raw lpjml output'!AC214)</f>
        <v>32.4086</v>
      </c>
      <c r="AE229" s="17">
        <f>IF('cha raw lpjml output'!AD214&lt;0,0,'cha raw lpjml output'!AD214)</f>
        <v>15.7157</v>
      </c>
      <c r="AF229" s="17">
        <f>IF('cha raw lpjml output'!AE214&lt;0,0,'cha raw lpjml output'!AE214)</f>
        <v>15.715299999999999</v>
      </c>
      <c r="AG229" s="17">
        <f>IF('cha raw lpjml output'!AF214&lt;0,0,'cha raw lpjml output'!AF214)</f>
        <v>16.041499999999999</v>
      </c>
      <c r="AH229" s="17">
        <f>IF('cha raw lpjml output'!AG214&lt;0,0,'cha raw lpjml output'!AG214)</f>
        <v>17.404599999999999</v>
      </c>
      <c r="AI229" s="17">
        <f>IF('cha raw lpjml output'!AH214&lt;0,0,'cha raw lpjml output'!AH214)</f>
        <v>11.7798</v>
      </c>
      <c r="AJ229" s="17">
        <f>IF('cha raw lpjml output'!AI214&lt;0,0,'cha raw lpjml output'!AI214)</f>
        <v>22.7606</v>
      </c>
      <c r="AK229" s="17">
        <f>IF('cha raw lpjml output'!AJ214&lt;0,0,'cha raw lpjml output'!AJ214)</f>
        <v>28.9664</v>
      </c>
      <c r="AL229" s="17">
        <f>IF('cha raw lpjml output'!AK214&lt;0,0,'cha raw lpjml output'!AK214)</f>
        <v>30.440100000000001</v>
      </c>
      <c r="AM229" s="17">
        <f>IF('cha raw lpjml output'!AL214&lt;0,0,'cha raw lpjml output'!AL214)</f>
        <v>10.3657</v>
      </c>
      <c r="AN229" s="17">
        <f>IF('cha raw lpjml output'!AM214&lt;0,0,'cha raw lpjml output'!AM214)</f>
        <v>11.207800000000001</v>
      </c>
      <c r="AO229" s="17">
        <f>IF('cha raw lpjml output'!AN214&lt;0,0,'cha raw lpjml output'!AN214)</f>
        <v>16.032399999999999</v>
      </c>
      <c r="AP229" s="17">
        <f>IF('cha raw lpjml output'!AO214&lt;0,0,'cha raw lpjml output'!AO214)</f>
        <v>20.396000000000001</v>
      </c>
      <c r="AQ229" s="17"/>
    </row>
    <row r="230" spans="2:43" x14ac:dyDescent="0.35">
      <c r="B230" s="17">
        <f>IF('cha raw lpjml output'!A215&lt;0,0,'cha raw lpjml output'!A215)</f>
        <v>32.892800000000001</v>
      </c>
      <c r="C230" s="17">
        <f>IF('cha raw lpjml output'!B215&lt;0,0,'cha raw lpjml output'!B215)</f>
        <v>11.1111</v>
      </c>
      <c r="D230" s="17">
        <f>IF('cha raw lpjml output'!C215&lt;0,0,'cha raw lpjml output'!C215)</f>
        <v>90.498000000000005</v>
      </c>
      <c r="E230" s="17">
        <f>IF('cha raw lpjml output'!D215&lt;0,0,'cha raw lpjml output'!D215)</f>
        <v>23.162700000000001</v>
      </c>
      <c r="F230" s="17">
        <f>IF('cha raw lpjml output'!E215&lt;0,0,'cha raw lpjml output'!E215)</f>
        <v>14.6951</v>
      </c>
      <c r="G230" s="17">
        <f>IF('cha raw lpjml output'!F215&lt;0,0,'cha raw lpjml output'!F215)</f>
        <v>11.489599999999999</v>
      </c>
      <c r="H230" s="17">
        <f>IF('cha raw lpjml output'!G215&lt;0,0,'cha raw lpjml output'!G215)</f>
        <v>19.825199999999999</v>
      </c>
      <c r="I230" s="17">
        <f>IF('cha raw lpjml output'!H215&lt;0,0,'cha raw lpjml output'!H215)</f>
        <v>27.450099999999999</v>
      </c>
      <c r="J230" s="17">
        <f>IF('cha raw lpjml output'!I215&lt;0,0,'cha raw lpjml output'!I215)</f>
        <v>24.347000000000001</v>
      </c>
      <c r="K230" s="17">
        <f>IF('cha raw lpjml output'!J215&lt;0,0,'cha raw lpjml output'!J215)</f>
        <v>23.580400000000001</v>
      </c>
      <c r="L230" s="17">
        <f>IF('cha raw lpjml output'!K215&lt;0,0,'cha raw lpjml output'!K215)</f>
        <v>18.511900000000001</v>
      </c>
      <c r="M230" s="17">
        <f>IF('cha raw lpjml output'!L215&lt;0,0,'cha raw lpjml output'!L215)</f>
        <v>15.9831</v>
      </c>
      <c r="N230" s="17">
        <f>IF('cha raw lpjml output'!M215&lt;0,0,'cha raw lpjml output'!M215)</f>
        <v>11.5708</v>
      </c>
      <c r="O230" s="17">
        <f>IF('cha raw lpjml output'!N215&lt;0,0,'cha raw lpjml output'!N215)</f>
        <v>7.7358799999999999</v>
      </c>
      <c r="P230" s="17">
        <f>IF('cha raw lpjml output'!O215&lt;0,0,'cha raw lpjml output'!O215)</f>
        <v>7.7358799999999999</v>
      </c>
      <c r="Q230" s="17">
        <f>IF('cha raw lpjml output'!P215&lt;0,0,'cha raw lpjml output'!P215)</f>
        <v>11.845700000000001</v>
      </c>
      <c r="R230" s="17">
        <f>IF('cha raw lpjml output'!Q215&lt;0,0,'cha raw lpjml output'!Q215)</f>
        <v>8.9486799999999995</v>
      </c>
      <c r="S230" s="17">
        <f>IF('cha raw lpjml output'!R215&lt;0,0,'cha raw lpjml output'!R215)</f>
        <v>14.5785</v>
      </c>
      <c r="T230" s="17">
        <f>IF('cha raw lpjml output'!S215&lt;0,0,'cha raw lpjml output'!S215)</f>
        <v>17.204699999999999</v>
      </c>
      <c r="U230" s="17">
        <f>IF('cha raw lpjml output'!T215&lt;0,0,'cha raw lpjml output'!T215)</f>
        <v>7.77339</v>
      </c>
      <c r="V230" s="17">
        <f>IF('cha raw lpjml output'!U215&lt;0,0,'cha raw lpjml output'!U215)</f>
        <v>14.0517</v>
      </c>
      <c r="W230" s="17">
        <f>IF('cha raw lpjml output'!V215&lt;0,0,'cha raw lpjml output'!V215)</f>
        <v>19.9314</v>
      </c>
      <c r="X230" s="17">
        <f>IF('cha raw lpjml output'!W215&lt;0,0,'cha raw lpjml output'!W215)</f>
        <v>12.2338</v>
      </c>
      <c r="Y230" s="17">
        <f>IF('cha raw lpjml output'!X215&lt;0,0,'cha raw lpjml output'!X215)</f>
        <v>22.698399999999999</v>
      </c>
      <c r="Z230" s="17">
        <f>IF('cha raw lpjml output'!Y215&lt;0,0,'cha raw lpjml output'!Y215)</f>
        <v>25.174800000000001</v>
      </c>
      <c r="AA230" s="17">
        <f>IF('cha raw lpjml output'!Z215&lt;0,0,'cha raw lpjml output'!Z215)</f>
        <v>15.653700000000001</v>
      </c>
      <c r="AB230" s="17">
        <f>IF('cha raw lpjml output'!AA215&lt;0,0,'cha raw lpjml output'!AA215)</f>
        <v>11.8698</v>
      </c>
      <c r="AC230" s="17">
        <f>IF('cha raw lpjml output'!AB215&lt;0,0,'cha raw lpjml output'!AB215)</f>
        <v>21.909500000000001</v>
      </c>
      <c r="AD230" s="17">
        <f>IF('cha raw lpjml output'!AC215&lt;0,0,'cha raw lpjml output'!AC215)</f>
        <v>33.2211</v>
      </c>
      <c r="AE230" s="17">
        <f>IF('cha raw lpjml output'!AD215&lt;0,0,'cha raw lpjml output'!AD215)</f>
        <v>16.512799999999999</v>
      </c>
      <c r="AF230" s="17">
        <f>IF('cha raw lpjml output'!AE215&lt;0,0,'cha raw lpjml output'!AE215)</f>
        <v>16.5931</v>
      </c>
      <c r="AG230" s="17">
        <f>IF('cha raw lpjml output'!AF215&lt;0,0,'cha raw lpjml output'!AF215)</f>
        <v>16.382999999999999</v>
      </c>
      <c r="AH230" s="17">
        <f>IF('cha raw lpjml output'!AG215&lt;0,0,'cha raw lpjml output'!AG215)</f>
        <v>17.468800000000002</v>
      </c>
      <c r="AI230" s="17">
        <f>IF('cha raw lpjml output'!AH215&lt;0,0,'cha raw lpjml output'!AH215)</f>
        <v>12.2141</v>
      </c>
      <c r="AJ230" s="17">
        <f>IF('cha raw lpjml output'!AI215&lt;0,0,'cha raw lpjml output'!AI215)</f>
        <v>24.607199999999999</v>
      </c>
      <c r="AK230" s="17">
        <f>IF('cha raw lpjml output'!AJ215&lt;0,0,'cha raw lpjml output'!AJ215)</f>
        <v>31.827200000000001</v>
      </c>
      <c r="AL230" s="17">
        <f>IF('cha raw lpjml output'!AK215&lt;0,0,'cha raw lpjml output'!AK215)</f>
        <v>32.765300000000003</v>
      </c>
      <c r="AM230" s="17">
        <f>IF('cha raw lpjml output'!AL215&lt;0,0,'cha raw lpjml output'!AL215)</f>
        <v>10.6059</v>
      </c>
      <c r="AN230" s="17">
        <f>IF('cha raw lpjml output'!AM215&lt;0,0,'cha raw lpjml output'!AM215)</f>
        <v>11.5129</v>
      </c>
      <c r="AO230" s="17">
        <f>IF('cha raw lpjml output'!AN215&lt;0,0,'cha raw lpjml output'!AN215)</f>
        <v>16.7804</v>
      </c>
      <c r="AP230" s="17">
        <f>IF('cha raw lpjml output'!AO215&lt;0,0,'cha raw lpjml output'!AO215)</f>
        <v>21.094100000000001</v>
      </c>
      <c r="AQ230" s="17"/>
    </row>
    <row r="231" spans="2:43" x14ac:dyDescent="0.35">
      <c r="B231" s="17">
        <f>IF('cha raw lpjml output'!A216&lt;0,0,'cha raw lpjml output'!A216)</f>
        <v>33.687899999999999</v>
      </c>
      <c r="C231" s="17">
        <f>IF('cha raw lpjml output'!B216&lt;0,0,'cha raw lpjml output'!B216)</f>
        <v>11.332599999999999</v>
      </c>
      <c r="D231" s="17">
        <f>IF('cha raw lpjml output'!C216&lt;0,0,'cha raw lpjml output'!C216)</f>
        <v>91.245699999999999</v>
      </c>
      <c r="E231" s="17">
        <f>IF('cha raw lpjml output'!D216&lt;0,0,'cha raw lpjml output'!D216)</f>
        <v>24.2182</v>
      </c>
      <c r="F231" s="17">
        <f>IF('cha raw lpjml output'!E216&lt;0,0,'cha raw lpjml output'!E216)</f>
        <v>15.9535</v>
      </c>
      <c r="G231" s="17">
        <f>IF('cha raw lpjml output'!F216&lt;0,0,'cha raw lpjml output'!F216)</f>
        <v>11.4932</v>
      </c>
      <c r="H231" s="17">
        <f>IF('cha raw lpjml output'!G216&lt;0,0,'cha raw lpjml output'!G216)</f>
        <v>19.939</v>
      </c>
      <c r="I231" s="17">
        <f>IF('cha raw lpjml output'!H216&lt;0,0,'cha raw lpjml output'!H216)</f>
        <v>28.2273</v>
      </c>
      <c r="J231" s="17">
        <f>IF('cha raw lpjml output'!I216&lt;0,0,'cha raw lpjml output'!I216)</f>
        <v>24.8597</v>
      </c>
      <c r="K231" s="17">
        <f>IF('cha raw lpjml output'!J216&lt;0,0,'cha raw lpjml output'!J216)</f>
        <v>24.224699999999999</v>
      </c>
      <c r="L231" s="17">
        <f>IF('cha raw lpjml output'!K216&lt;0,0,'cha raw lpjml output'!K216)</f>
        <v>18.553599999999999</v>
      </c>
      <c r="M231" s="17">
        <f>IF('cha raw lpjml output'!L216&lt;0,0,'cha raw lpjml output'!L216)</f>
        <v>16.833500000000001</v>
      </c>
      <c r="N231" s="17">
        <f>IF('cha raw lpjml output'!M216&lt;0,0,'cha raw lpjml output'!M216)</f>
        <v>11.573700000000001</v>
      </c>
      <c r="O231" s="17">
        <f>IF('cha raw lpjml output'!N216&lt;0,0,'cha raw lpjml output'!N216)</f>
        <v>7.7689199999999996</v>
      </c>
      <c r="P231" s="17">
        <f>IF('cha raw lpjml output'!O216&lt;0,0,'cha raw lpjml output'!O216)</f>
        <v>7.7689199999999996</v>
      </c>
      <c r="Q231" s="17">
        <f>IF('cha raw lpjml output'!P216&lt;0,0,'cha raw lpjml output'!P216)</f>
        <v>11.944599999999999</v>
      </c>
      <c r="R231" s="17">
        <f>IF('cha raw lpjml output'!Q216&lt;0,0,'cha raw lpjml output'!Q216)</f>
        <v>9.5652399999999993</v>
      </c>
      <c r="S231" s="17">
        <f>IF('cha raw lpjml output'!R216&lt;0,0,'cha raw lpjml output'!R216)</f>
        <v>14.6289</v>
      </c>
      <c r="T231" s="17">
        <f>IF('cha raw lpjml output'!S216&lt;0,0,'cha raw lpjml output'!S216)</f>
        <v>17.5045</v>
      </c>
      <c r="U231" s="17">
        <f>IF('cha raw lpjml output'!T216&lt;0,0,'cha raw lpjml output'!T216)</f>
        <v>8.93187</v>
      </c>
      <c r="V231" s="17">
        <f>IF('cha raw lpjml output'!U216&lt;0,0,'cha raw lpjml output'!U216)</f>
        <v>14.274900000000001</v>
      </c>
      <c r="W231" s="17">
        <f>IF('cha raw lpjml output'!V216&lt;0,0,'cha raw lpjml output'!V216)</f>
        <v>20.7148</v>
      </c>
      <c r="X231" s="17">
        <f>IF('cha raw lpjml output'!W216&lt;0,0,'cha raw lpjml output'!W216)</f>
        <v>12.291700000000001</v>
      </c>
      <c r="Y231" s="17">
        <f>IF('cha raw lpjml output'!X216&lt;0,0,'cha raw lpjml output'!X216)</f>
        <v>23.018699999999999</v>
      </c>
      <c r="Z231" s="17">
        <f>IF('cha raw lpjml output'!Y216&lt;0,0,'cha raw lpjml output'!Y216)</f>
        <v>26.0199</v>
      </c>
      <c r="AA231" s="17">
        <f>IF('cha raw lpjml output'!Z216&lt;0,0,'cha raw lpjml output'!Z216)</f>
        <v>16.110199999999999</v>
      </c>
      <c r="AB231" s="17">
        <f>IF('cha raw lpjml output'!AA216&lt;0,0,'cha raw lpjml output'!AA216)</f>
        <v>12.691800000000001</v>
      </c>
      <c r="AC231" s="17">
        <f>IF('cha raw lpjml output'!AB216&lt;0,0,'cha raw lpjml output'!AB216)</f>
        <v>22.942299999999999</v>
      </c>
      <c r="AD231" s="17">
        <f>IF('cha raw lpjml output'!AC216&lt;0,0,'cha raw lpjml output'!AC216)</f>
        <v>33.2624</v>
      </c>
      <c r="AE231" s="17">
        <f>IF('cha raw lpjml output'!AD216&lt;0,0,'cha raw lpjml output'!AD216)</f>
        <v>16.605899999999998</v>
      </c>
      <c r="AF231" s="17">
        <f>IF('cha raw lpjml output'!AE216&lt;0,0,'cha raw lpjml output'!AE216)</f>
        <v>17.411799999999999</v>
      </c>
      <c r="AG231" s="17">
        <f>IF('cha raw lpjml output'!AF216&lt;0,0,'cha raw lpjml output'!AF216)</f>
        <v>16.5701</v>
      </c>
      <c r="AH231" s="17">
        <f>IF('cha raw lpjml output'!AG216&lt;0,0,'cha raw lpjml output'!AG216)</f>
        <v>19.050999999999998</v>
      </c>
      <c r="AI231" s="17">
        <f>IF('cha raw lpjml output'!AH216&lt;0,0,'cha raw lpjml output'!AH216)</f>
        <v>13.9557</v>
      </c>
      <c r="AJ231" s="17">
        <f>IF('cha raw lpjml output'!AI216&lt;0,0,'cha raw lpjml output'!AI216)</f>
        <v>24.777200000000001</v>
      </c>
      <c r="AK231" s="17">
        <f>IF('cha raw lpjml output'!AJ216&lt;0,0,'cha raw lpjml output'!AJ216)</f>
        <v>31.9115</v>
      </c>
      <c r="AL231" s="17">
        <f>IF('cha raw lpjml output'!AK216&lt;0,0,'cha raw lpjml output'!AK216)</f>
        <v>34.564399999999999</v>
      </c>
      <c r="AM231" s="17">
        <f>IF('cha raw lpjml output'!AL216&lt;0,0,'cha raw lpjml output'!AL216)</f>
        <v>12.039300000000001</v>
      </c>
      <c r="AN231" s="17">
        <f>IF('cha raw lpjml output'!AM216&lt;0,0,'cha raw lpjml output'!AM216)</f>
        <v>12.420500000000001</v>
      </c>
      <c r="AO231" s="17">
        <f>IF('cha raw lpjml output'!AN216&lt;0,0,'cha raw lpjml output'!AN216)</f>
        <v>18.1191</v>
      </c>
      <c r="AP231" s="17">
        <f>IF('cha raw lpjml output'!AO216&lt;0,0,'cha raw lpjml output'!AO216)</f>
        <v>21.610299999999999</v>
      </c>
      <c r="AQ231" s="17"/>
    </row>
    <row r="232" spans="2:43" x14ac:dyDescent="0.35">
      <c r="B232" s="17">
        <f>IF('cha raw lpjml output'!A217&lt;0,0,'cha raw lpjml output'!A217)</f>
        <v>35.509599999999999</v>
      </c>
      <c r="C232" s="17">
        <f>IF('cha raw lpjml output'!B217&lt;0,0,'cha raw lpjml output'!B217)</f>
        <v>11.7232</v>
      </c>
      <c r="D232" s="17">
        <f>IF('cha raw lpjml output'!C217&lt;0,0,'cha raw lpjml output'!C217)</f>
        <v>92.979200000000006</v>
      </c>
      <c r="E232" s="17">
        <f>IF('cha raw lpjml output'!D217&lt;0,0,'cha raw lpjml output'!D217)</f>
        <v>25.2959</v>
      </c>
      <c r="F232" s="17">
        <f>IF('cha raw lpjml output'!E217&lt;0,0,'cha raw lpjml output'!E217)</f>
        <v>17.1069</v>
      </c>
      <c r="G232" s="17">
        <f>IF('cha raw lpjml output'!F217&lt;0,0,'cha raw lpjml output'!F217)</f>
        <v>12.244199999999999</v>
      </c>
      <c r="H232" s="17">
        <f>IF('cha raw lpjml output'!G217&lt;0,0,'cha raw lpjml output'!G217)</f>
        <v>22.0365</v>
      </c>
      <c r="I232" s="17">
        <f>IF('cha raw lpjml output'!H217&lt;0,0,'cha raw lpjml output'!H217)</f>
        <v>28.388000000000002</v>
      </c>
      <c r="J232" s="17">
        <f>IF('cha raw lpjml output'!I217&lt;0,0,'cha raw lpjml output'!I217)</f>
        <v>24.9998</v>
      </c>
      <c r="K232" s="17">
        <f>IF('cha raw lpjml output'!J217&lt;0,0,'cha raw lpjml output'!J217)</f>
        <v>24.621200000000002</v>
      </c>
      <c r="L232" s="17">
        <f>IF('cha raw lpjml output'!K217&lt;0,0,'cha raw lpjml output'!K217)</f>
        <v>19.596299999999999</v>
      </c>
      <c r="M232" s="17">
        <f>IF('cha raw lpjml output'!L217&lt;0,0,'cha raw lpjml output'!L217)</f>
        <v>17.204699999999999</v>
      </c>
      <c r="N232" s="17">
        <f>IF('cha raw lpjml output'!M217&lt;0,0,'cha raw lpjml output'!M217)</f>
        <v>11.7021</v>
      </c>
      <c r="O232" s="17">
        <f>IF('cha raw lpjml output'!N217&lt;0,0,'cha raw lpjml output'!N217)</f>
        <v>7.8333599999999999</v>
      </c>
      <c r="P232" s="17">
        <f>IF('cha raw lpjml output'!O217&lt;0,0,'cha raw lpjml output'!O217)</f>
        <v>7.8333599999999999</v>
      </c>
      <c r="Q232" s="17">
        <f>IF('cha raw lpjml output'!P217&lt;0,0,'cha raw lpjml output'!P217)</f>
        <v>12.155799999999999</v>
      </c>
      <c r="R232" s="17">
        <f>IF('cha raw lpjml output'!Q217&lt;0,0,'cha raw lpjml output'!Q217)</f>
        <v>9.8854600000000001</v>
      </c>
      <c r="S232" s="17">
        <f>IF('cha raw lpjml output'!R217&lt;0,0,'cha raw lpjml output'!R217)</f>
        <v>15.4071</v>
      </c>
      <c r="T232" s="17">
        <f>IF('cha raw lpjml output'!S217&lt;0,0,'cha raw lpjml output'!S217)</f>
        <v>19.521899999999999</v>
      </c>
      <c r="U232" s="17">
        <f>IF('cha raw lpjml output'!T217&lt;0,0,'cha raw lpjml output'!T217)</f>
        <v>10.047700000000001</v>
      </c>
      <c r="V232" s="17">
        <f>IF('cha raw lpjml output'!U217&lt;0,0,'cha raw lpjml output'!U217)</f>
        <v>15.223699999999999</v>
      </c>
      <c r="W232" s="17">
        <f>IF('cha raw lpjml output'!V217&lt;0,0,'cha raw lpjml output'!V217)</f>
        <v>22.213699999999999</v>
      </c>
      <c r="X232" s="17">
        <f>IF('cha raw lpjml output'!W217&lt;0,0,'cha raw lpjml output'!W217)</f>
        <v>12.583500000000001</v>
      </c>
      <c r="Y232" s="17">
        <f>IF('cha raw lpjml output'!X217&lt;0,0,'cha raw lpjml output'!X217)</f>
        <v>28.67</v>
      </c>
      <c r="Z232" s="17">
        <f>IF('cha raw lpjml output'!Y217&lt;0,0,'cha raw lpjml output'!Y217)</f>
        <v>26.937999999999999</v>
      </c>
      <c r="AA232" s="17">
        <f>IF('cha raw lpjml output'!Z217&lt;0,0,'cha raw lpjml output'!Z217)</f>
        <v>16.366399999999999</v>
      </c>
      <c r="AB232" s="17">
        <f>IF('cha raw lpjml output'!AA217&lt;0,0,'cha raw lpjml output'!AA217)</f>
        <v>14.0456</v>
      </c>
      <c r="AC232" s="17">
        <f>IF('cha raw lpjml output'!AB217&lt;0,0,'cha raw lpjml output'!AB217)</f>
        <v>23.186499999999999</v>
      </c>
      <c r="AD232" s="17">
        <f>IF('cha raw lpjml output'!AC217&lt;0,0,'cha raw lpjml output'!AC217)</f>
        <v>33.789900000000003</v>
      </c>
      <c r="AE232" s="17">
        <f>IF('cha raw lpjml output'!AD217&lt;0,0,'cha raw lpjml output'!AD217)</f>
        <v>16.623100000000001</v>
      </c>
      <c r="AF232" s="17">
        <f>IF('cha raw lpjml output'!AE217&lt;0,0,'cha raw lpjml output'!AE217)</f>
        <v>17.723600000000001</v>
      </c>
      <c r="AG232" s="17">
        <f>IF('cha raw lpjml output'!AF217&lt;0,0,'cha raw lpjml output'!AF217)</f>
        <v>16.578800000000001</v>
      </c>
      <c r="AH232" s="17">
        <f>IF('cha raw lpjml output'!AG217&lt;0,0,'cha raw lpjml output'!AG217)</f>
        <v>19.233799999999999</v>
      </c>
      <c r="AI232" s="17">
        <f>IF('cha raw lpjml output'!AH217&lt;0,0,'cha raw lpjml output'!AH217)</f>
        <v>14.049200000000001</v>
      </c>
      <c r="AJ232" s="17">
        <f>IF('cha raw lpjml output'!AI217&lt;0,0,'cha raw lpjml output'!AI217)</f>
        <v>24.926100000000002</v>
      </c>
      <c r="AK232" s="17">
        <f>IF('cha raw lpjml output'!AJ217&lt;0,0,'cha raw lpjml output'!AJ217)</f>
        <v>38.9664</v>
      </c>
      <c r="AL232" s="17">
        <f>IF('cha raw lpjml output'!AK217&lt;0,0,'cha raw lpjml output'!AK217)</f>
        <v>37.240400000000001</v>
      </c>
      <c r="AM232" s="17">
        <f>IF('cha raw lpjml output'!AL217&lt;0,0,'cha raw lpjml output'!AL217)</f>
        <v>12.4177</v>
      </c>
      <c r="AN232" s="17">
        <f>IF('cha raw lpjml output'!AM217&lt;0,0,'cha raw lpjml output'!AM217)</f>
        <v>13.4739</v>
      </c>
      <c r="AO232" s="17">
        <f>IF('cha raw lpjml output'!AN217&lt;0,0,'cha raw lpjml output'!AN217)</f>
        <v>18.793299999999999</v>
      </c>
      <c r="AP232" s="17">
        <f>IF('cha raw lpjml output'!AO217&lt;0,0,'cha raw lpjml output'!AO217)</f>
        <v>22.708200000000001</v>
      </c>
      <c r="AQ232" s="17"/>
    </row>
    <row r="233" spans="2:43" x14ac:dyDescent="0.35">
      <c r="B233" s="17">
        <f>IF('cha raw lpjml output'!A218&lt;0,0,'cha raw lpjml output'!A218)</f>
        <v>35.800800000000002</v>
      </c>
      <c r="C233" s="17">
        <f>IF('cha raw lpjml output'!B218&lt;0,0,'cha raw lpjml output'!B218)</f>
        <v>11.919499999999999</v>
      </c>
      <c r="D233" s="17">
        <f>IF('cha raw lpjml output'!C218&lt;0,0,'cha raw lpjml output'!C218)</f>
        <v>103.191</v>
      </c>
      <c r="E233" s="17">
        <f>IF('cha raw lpjml output'!D218&lt;0,0,'cha raw lpjml output'!D218)</f>
        <v>26.3203</v>
      </c>
      <c r="F233" s="17">
        <f>IF('cha raw lpjml output'!E218&lt;0,0,'cha raw lpjml output'!E218)</f>
        <v>20.603999999999999</v>
      </c>
      <c r="G233" s="17">
        <f>IF('cha raw lpjml output'!F218&lt;0,0,'cha raw lpjml output'!F218)</f>
        <v>12.432700000000001</v>
      </c>
      <c r="H233" s="17">
        <f>IF('cha raw lpjml output'!G218&lt;0,0,'cha raw lpjml output'!G218)</f>
        <v>22.7485</v>
      </c>
      <c r="I233" s="17">
        <f>IF('cha raw lpjml output'!H218&lt;0,0,'cha raw lpjml output'!H218)</f>
        <v>29.493300000000001</v>
      </c>
      <c r="J233" s="17">
        <f>IF('cha raw lpjml output'!I218&lt;0,0,'cha raw lpjml output'!I218)</f>
        <v>25.923500000000001</v>
      </c>
      <c r="K233" s="17">
        <f>IF('cha raw lpjml output'!J218&lt;0,0,'cha raw lpjml output'!J218)</f>
        <v>25.2774</v>
      </c>
      <c r="L233" s="17">
        <f>IF('cha raw lpjml output'!K218&lt;0,0,'cha raw lpjml output'!K218)</f>
        <v>20.367599999999999</v>
      </c>
      <c r="M233" s="17">
        <f>IF('cha raw lpjml output'!L218&lt;0,0,'cha raw lpjml output'!L218)</f>
        <v>17.3399</v>
      </c>
      <c r="N233" s="17">
        <f>IF('cha raw lpjml output'!M218&lt;0,0,'cha raw lpjml output'!M218)</f>
        <v>11.7804</v>
      </c>
      <c r="O233" s="17">
        <f>IF('cha raw lpjml output'!N218&lt;0,0,'cha raw lpjml output'!N218)</f>
        <v>7.8745200000000004</v>
      </c>
      <c r="P233" s="17">
        <f>IF('cha raw lpjml output'!O218&lt;0,0,'cha raw lpjml output'!O218)</f>
        <v>7.8745200000000004</v>
      </c>
      <c r="Q233" s="17">
        <f>IF('cha raw lpjml output'!P218&lt;0,0,'cha raw lpjml output'!P218)</f>
        <v>12.5783</v>
      </c>
      <c r="R233" s="17">
        <f>IF('cha raw lpjml output'!Q218&lt;0,0,'cha raw lpjml output'!Q218)</f>
        <v>9.9509000000000007</v>
      </c>
      <c r="S233" s="17">
        <f>IF('cha raw lpjml output'!R218&lt;0,0,'cha raw lpjml output'!R218)</f>
        <v>15.9512</v>
      </c>
      <c r="T233" s="17">
        <f>IF('cha raw lpjml output'!S218&lt;0,0,'cha raw lpjml output'!S218)</f>
        <v>19.572399999999998</v>
      </c>
      <c r="U233" s="17">
        <f>IF('cha raw lpjml output'!T218&lt;0,0,'cha raw lpjml output'!T218)</f>
        <v>11.217700000000001</v>
      </c>
      <c r="V233" s="17">
        <f>IF('cha raw lpjml output'!U218&lt;0,0,'cha raw lpjml output'!U218)</f>
        <v>15.5578</v>
      </c>
      <c r="W233" s="17">
        <f>IF('cha raw lpjml output'!V218&lt;0,0,'cha raw lpjml output'!V218)</f>
        <v>22.240100000000002</v>
      </c>
      <c r="X233" s="17">
        <f>IF('cha raw lpjml output'!W218&lt;0,0,'cha raw lpjml output'!W218)</f>
        <v>13.709</v>
      </c>
      <c r="Y233" s="17">
        <f>IF('cha raw lpjml output'!X218&lt;0,0,'cha raw lpjml output'!X218)</f>
        <v>30.125599999999999</v>
      </c>
      <c r="Z233" s="17">
        <f>IF('cha raw lpjml output'!Y218&lt;0,0,'cha raw lpjml output'!Y218)</f>
        <v>28.936299999999999</v>
      </c>
      <c r="AA233" s="17">
        <f>IF('cha raw lpjml output'!Z218&lt;0,0,'cha raw lpjml output'!Z218)</f>
        <v>16.657599999999999</v>
      </c>
      <c r="AB233" s="17">
        <f>IF('cha raw lpjml output'!AA218&lt;0,0,'cha raw lpjml output'!AA218)</f>
        <v>14.0764</v>
      </c>
      <c r="AC233" s="17">
        <f>IF('cha raw lpjml output'!AB218&lt;0,0,'cha raw lpjml output'!AB218)</f>
        <v>23.417999999999999</v>
      </c>
      <c r="AD233" s="17">
        <f>IF('cha raw lpjml output'!AC218&lt;0,0,'cha raw lpjml output'!AC218)</f>
        <v>36.412199999999999</v>
      </c>
      <c r="AE233" s="17">
        <f>IF('cha raw lpjml output'!AD218&lt;0,0,'cha raw lpjml output'!AD218)</f>
        <v>18.963000000000001</v>
      </c>
      <c r="AF233" s="17">
        <f>IF('cha raw lpjml output'!AE218&lt;0,0,'cha raw lpjml output'!AE218)</f>
        <v>18.273199999999999</v>
      </c>
      <c r="AG233" s="17">
        <f>IF('cha raw lpjml output'!AF218&lt;0,0,'cha raw lpjml output'!AF218)</f>
        <v>16.718399999999999</v>
      </c>
      <c r="AH233" s="17">
        <f>IF('cha raw lpjml output'!AG218&lt;0,0,'cha raw lpjml output'!AG218)</f>
        <v>20.050599999999999</v>
      </c>
      <c r="AI233" s="17">
        <f>IF('cha raw lpjml output'!AH218&lt;0,0,'cha raw lpjml output'!AH218)</f>
        <v>14.06</v>
      </c>
      <c r="AJ233" s="17">
        <f>IF('cha raw lpjml output'!AI218&lt;0,0,'cha raw lpjml output'!AI218)</f>
        <v>25.138999999999999</v>
      </c>
      <c r="AK233" s="17">
        <f>IF('cha raw lpjml output'!AJ218&lt;0,0,'cha raw lpjml output'!AJ218)</f>
        <v>39.405700000000003</v>
      </c>
      <c r="AL233" s="17">
        <f>IF('cha raw lpjml output'!AK218&lt;0,0,'cha raw lpjml output'!AK218)</f>
        <v>37.8108</v>
      </c>
      <c r="AM233" s="17">
        <f>IF('cha raw lpjml output'!AL218&lt;0,0,'cha raw lpjml output'!AL218)</f>
        <v>14.3027</v>
      </c>
      <c r="AN233" s="17">
        <f>IF('cha raw lpjml output'!AM218&lt;0,0,'cha raw lpjml output'!AM218)</f>
        <v>13.8575</v>
      </c>
      <c r="AO233" s="17">
        <f>IF('cha raw lpjml output'!AN218&lt;0,0,'cha raw lpjml output'!AN218)</f>
        <v>19.552700000000002</v>
      </c>
      <c r="AP233" s="17">
        <f>IF('cha raw lpjml output'!AO218&lt;0,0,'cha raw lpjml output'!AO218)</f>
        <v>25.290199999999999</v>
      </c>
      <c r="AQ233" s="17"/>
    </row>
    <row r="234" spans="2:43" x14ac:dyDescent="0.35">
      <c r="B234" s="17">
        <f>IF('cha raw lpjml output'!A219&lt;0,0,'cha raw lpjml output'!A219)</f>
        <v>36.710099999999997</v>
      </c>
      <c r="C234" s="17">
        <f>IF('cha raw lpjml output'!B219&lt;0,0,'cha raw lpjml output'!B219)</f>
        <v>12.175700000000001</v>
      </c>
      <c r="D234" s="17">
        <f>IF('cha raw lpjml output'!C219&lt;0,0,'cha raw lpjml output'!C219)</f>
        <v>110.583</v>
      </c>
      <c r="E234" s="17">
        <f>IF('cha raw lpjml output'!D219&lt;0,0,'cha raw lpjml output'!D219)</f>
        <v>26.580300000000001</v>
      </c>
      <c r="F234" s="17">
        <f>IF('cha raw lpjml output'!E219&lt;0,0,'cha raw lpjml output'!E219)</f>
        <v>21.3962</v>
      </c>
      <c r="G234" s="17">
        <f>IF('cha raw lpjml output'!F219&lt;0,0,'cha raw lpjml output'!F219)</f>
        <v>12.885899999999999</v>
      </c>
      <c r="H234" s="17">
        <f>IF('cha raw lpjml output'!G219&lt;0,0,'cha raw lpjml output'!G219)</f>
        <v>23.4085</v>
      </c>
      <c r="I234" s="17">
        <f>IF('cha raw lpjml output'!H219&lt;0,0,'cha raw lpjml output'!H219)</f>
        <v>30.701599999999999</v>
      </c>
      <c r="J234" s="17">
        <f>IF('cha raw lpjml output'!I219&lt;0,0,'cha raw lpjml output'!I219)</f>
        <v>26.064399999999999</v>
      </c>
      <c r="K234" s="17">
        <f>IF('cha raw lpjml output'!J219&lt;0,0,'cha raw lpjml output'!J219)</f>
        <v>25.916599999999999</v>
      </c>
      <c r="L234" s="17">
        <f>IF('cha raw lpjml output'!K219&lt;0,0,'cha raw lpjml output'!K219)</f>
        <v>22.49</v>
      </c>
      <c r="M234" s="17">
        <f>IF('cha raw lpjml output'!L219&lt;0,0,'cha raw lpjml output'!L219)</f>
        <v>17.612400000000001</v>
      </c>
      <c r="N234" s="17">
        <f>IF('cha raw lpjml output'!M219&lt;0,0,'cha raw lpjml output'!M219)</f>
        <v>11.915800000000001</v>
      </c>
      <c r="O234" s="17">
        <f>IF('cha raw lpjml output'!N219&lt;0,0,'cha raw lpjml output'!N219)</f>
        <v>7.9648700000000003</v>
      </c>
      <c r="P234" s="17">
        <f>IF('cha raw lpjml output'!O219&lt;0,0,'cha raw lpjml output'!O219)</f>
        <v>7.9648700000000003</v>
      </c>
      <c r="Q234" s="17">
        <f>IF('cha raw lpjml output'!P219&lt;0,0,'cha raw lpjml output'!P219)</f>
        <v>13.3371</v>
      </c>
      <c r="R234" s="17">
        <f>IF('cha raw lpjml output'!Q219&lt;0,0,'cha raw lpjml output'!Q219)</f>
        <v>10.0359</v>
      </c>
      <c r="S234" s="17">
        <f>IF('cha raw lpjml output'!R219&lt;0,0,'cha raw lpjml output'!R219)</f>
        <v>17.458500000000001</v>
      </c>
      <c r="T234" s="17">
        <f>IF('cha raw lpjml output'!S219&lt;0,0,'cha raw lpjml output'!S219)</f>
        <v>19.7698</v>
      </c>
      <c r="U234" s="17">
        <f>IF('cha raw lpjml output'!T219&lt;0,0,'cha raw lpjml output'!T219)</f>
        <v>11.476599999999999</v>
      </c>
      <c r="V234" s="17">
        <f>IF('cha raw lpjml output'!U219&lt;0,0,'cha raw lpjml output'!U219)</f>
        <v>16.203900000000001</v>
      </c>
      <c r="W234" s="17">
        <f>IF('cha raw lpjml output'!V219&lt;0,0,'cha raw lpjml output'!V219)</f>
        <v>22.5319</v>
      </c>
      <c r="X234" s="17">
        <f>IF('cha raw lpjml output'!W219&lt;0,0,'cha raw lpjml output'!W219)</f>
        <v>14.2531</v>
      </c>
      <c r="Y234" s="17">
        <f>IF('cha raw lpjml output'!X219&lt;0,0,'cha raw lpjml output'!X219)</f>
        <v>31.4282</v>
      </c>
      <c r="Z234" s="17">
        <f>IF('cha raw lpjml output'!Y219&lt;0,0,'cha raw lpjml output'!Y219)</f>
        <v>29.0153</v>
      </c>
      <c r="AA234" s="17">
        <f>IF('cha raw lpjml output'!Z219&lt;0,0,'cha raw lpjml output'!Z219)</f>
        <v>17.8705</v>
      </c>
      <c r="AB234" s="17">
        <f>IF('cha raw lpjml output'!AA219&lt;0,0,'cha raw lpjml output'!AA219)</f>
        <v>14.3871</v>
      </c>
      <c r="AC234" s="17">
        <f>IF('cha raw lpjml output'!AB219&lt;0,0,'cha raw lpjml output'!AB219)</f>
        <v>23.856000000000002</v>
      </c>
      <c r="AD234" s="17">
        <f>IF('cha raw lpjml output'!AC219&lt;0,0,'cha raw lpjml output'!AC219)</f>
        <v>37.7819</v>
      </c>
      <c r="AE234" s="17">
        <f>IF('cha raw lpjml output'!AD219&lt;0,0,'cha raw lpjml output'!AD219)</f>
        <v>22.570799999999998</v>
      </c>
      <c r="AF234" s="17">
        <f>IF('cha raw lpjml output'!AE219&lt;0,0,'cha raw lpjml output'!AE219)</f>
        <v>18.5914</v>
      </c>
      <c r="AG234" s="17">
        <f>IF('cha raw lpjml output'!AF219&lt;0,0,'cha raw lpjml output'!AF219)</f>
        <v>17.616599999999998</v>
      </c>
      <c r="AH234" s="17">
        <f>IF('cha raw lpjml output'!AG219&lt;0,0,'cha raw lpjml output'!AG219)</f>
        <v>21.389399999999998</v>
      </c>
      <c r="AI234" s="17">
        <f>IF('cha raw lpjml output'!AH219&lt;0,0,'cha raw lpjml output'!AH219)</f>
        <v>14.2651</v>
      </c>
      <c r="AJ234" s="17">
        <f>IF('cha raw lpjml output'!AI219&lt;0,0,'cha raw lpjml output'!AI219)</f>
        <v>27.776499999999999</v>
      </c>
      <c r="AK234" s="17">
        <f>IF('cha raw lpjml output'!AJ219&lt;0,0,'cha raw lpjml output'!AJ219)</f>
        <v>39.898899999999998</v>
      </c>
      <c r="AL234" s="17">
        <f>IF('cha raw lpjml output'!AK219&lt;0,0,'cha raw lpjml output'!AK219)</f>
        <v>39.729199999999999</v>
      </c>
      <c r="AM234" s="17">
        <f>IF('cha raw lpjml output'!AL219&lt;0,0,'cha raw lpjml output'!AL219)</f>
        <v>18.907299999999999</v>
      </c>
      <c r="AN234" s="17">
        <f>IF('cha raw lpjml output'!AM219&lt;0,0,'cha raw lpjml output'!AM219)</f>
        <v>13.8926</v>
      </c>
      <c r="AO234" s="17">
        <f>IF('cha raw lpjml output'!AN219&lt;0,0,'cha raw lpjml output'!AN219)</f>
        <v>19.980499999999999</v>
      </c>
      <c r="AP234" s="17">
        <f>IF('cha raw lpjml output'!AO219&lt;0,0,'cha raw lpjml output'!AO219)</f>
        <v>26.591699999999999</v>
      </c>
      <c r="AQ234" s="17"/>
    </row>
    <row r="235" spans="2:43" x14ac:dyDescent="0.35">
      <c r="B235" s="17">
        <f>IF('cha raw lpjml output'!A220&lt;0,0,'cha raw lpjml output'!A220)</f>
        <v>38.646099999999997</v>
      </c>
      <c r="C235" s="17">
        <f>IF('cha raw lpjml output'!B220&lt;0,0,'cha raw lpjml output'!B220)</f>
        <v>12.217499999999999</v>
      </c>
      <c r="D235" s="17">
        <f>IF('cha raw lpjml output'!C220&lt;0,0,'cha raw lpjml output'!C220)</f>
        <v>113.944</v>
      </c>
      <c r="E235" s="17">
        <f>IF('cha raw lpjml output'!D220&lt;0,0,'cha raw lpjml output'!D220)</f>
        <v>27.033300000000001</v>
      </c>
      <c r="F235" s="17">
        <f>IF('cha raw lpjml output'!E220&lt;0,0,'cha raw lpjml output'!E220)</f>
        <v>21.624600000000001</v>
      </c>
      <c r="G235" s="17">
        <f>IF('cha raw lpjml output'!F220&lt;0,0,'cha raw lpjml output'!F220)</f>
        <v>12.9122</v>
      </c>
      <c r="H235" s="17">
        <f>IF('cha raw lpjml output'!G220&lt;0,0,'cha raw lpjml output'!G220)</f>
        <v>23.856000000000002</v>
      </c>
      <c r="I235" s="17">
        <f>IF('cha raw lpjml output'!H220&lt;0,0,'cha raw lpjml output'!H220)</f>
        <v>31.0167</v>
      </c>
      <c r="J235" s="17">
        <f>IF('cha raw lpjml output'!I220&lt;0,0,'cha raw lpjml output'!I220)</f>
        <v>26.514199999999999</v>
      </c>
      <c r="K235" s="17">
        <f>IF('cha raw lpjml output'!J220&lt;0,0,'cha raw lpjml output'!J220)</f>
        <v>28.019400000000001</v>
      </c>
      <c r="L235" s="17">
        <f>IF('cha raw lpjml output'!K220&lt;0,0,'cha raw lpjml output'!K220)</f>
        <v>23.806899999999999</v>
      </c>
      <c r="M235" s="17">
        <f>IF('cha raw lpjml output'!L220&lt;0,0,'cha raw lpjml output'!L220)</f>
        <v>17.665400000000002</v>
      </c>
      <c r="N235" s="17">
        <f>IF('cha raw lpjml output'!M220&lt;0,0,'cha raw lpjml output'!M220)</f>
        <v>12.1173</v>
      </c>
      <c r="O235" s="17">
        <f>IF('cha raw lpjml output'!N220&lt;0,0,'cha raw lpjml output'!N220)</f>
        <v>8.0822099999999999</v>
      </c>
      <c r="P235" s="17">
        <f>IF('cha raw lpjml output'!O220&lt;0,0,'cha raw lpjml output'!O220)</f>
        <v>8.0822099999999999</v>
      </c>
      <c r="Q235" s="17">
        <f>IF('cha raw lpjml output'!P220&lt;0,0,'cha raw lpjml output'!P220)</f>
        <v>13.7376</v>
      </c>
      <c r="R235" s="17">
        <f>IF('cha raw lpjml output'!Q220&lt;0,0,'cha raw lpjml output'!Q220)</f>
        <v>10.2303</v>
      </c>
      <c r="S235" s="17">
        <f>IF('cha raw lpjml output'!R220&lt;0,0,'cha raw lpjml output'!R220)</f>
        <v>18.9725</v>
      </c>
      <c r="T235" s="17">
        <f>IF('cha raw lpjml output'!S220&lt;0,0,'cha raw lpjml output'!S220)</f>
        <v>20.992599999999999</v>
      </c>
      <c r="U235" s="17">
        <f>IF('cha raw lpjml output'!T220&lt;0,0,'cha raw lpjml output'!T220)</f>
        <v>11.603199999999999</v>
      </c>
      <c r="V235" s="17">
        <f>IF('cha raw lpjml output'!U220&lt;0,0,'cha raw lpjml output'!U220)</f>
        <v>17.056699999999999</v>
      </c>
      <c r="W235" s="17">
        <f>IF('cha raw lpjml output'!V220&lt;0,0,'cha raw lpjml output'!V220)</f>
        <v>22.827999999999999</v>
      </c>
      <c r="X235" s="17">
        <f>IF('cha raw lpjml output'!W220&lt;0,0,'cha raw lpjml output'!W220)</f>
        <v>14.297499999999999</v>
      </c>
      <c r="Y235" s="17">
        <f>IF('cha raw lpjml output'!X220&lt;0,0,'cha raw lpjml output'!X220)</f>
        <v>32.061300000000003</v>
      </c>
      <c r="Z235" s="17">
        <f>IF('cha raw lpjml output'!Y220&lt;0,0,'cha raw lpjml output'!Y220)</f>
        <v>31.066800000000001</v>
      </c>
      <c r="AA235" s="17">
        <f>IF('cha raw lpjml output'!Z220&lt;0,0,'cha raw lpjml output'!Z220)</f>
        <v>18.087900000000001</v>
      </c>
      <c r="AB235" s="17">
        <f>IF('cha raw lpjml output'!AA220&lt;0,0,'cha raw lpjml output'!AA220)</f>
        <v>15.139900000000001</v>
      </c>
      <c r="AC235" s="17">
        <f>IF('cha raw lpjml output'!AB220&lt;0,0,'cha raw lpjml output'!AB220)</f>
        <v>28.227</v>
      </c>
      <c r="AD235" s="17">
        <f>IF('cha raw lpjml output'!AC220&lt;0,0,'cha raw lpjml output'!AC220)</f>
        <v>38.5381</v>
      </c>
      <c r="AE235" s="17">
        <f>IF('cha raw lpjml output'!AD220&lt;0,0,'cha raw lpjml output'!AD220)</f>
        <v>22.64</v>
      </c>
      <c r="AF235" s="17">
        <f>IF('cha raw lpjml output'!AE220&lt;0,0,'cha raw lpjml output'!AE220)</f>
        <v>18.872800000000002</v>
      </c>
      <c r="AG235" s="17">
        <f>IF('cha raw lpjml output'!AF220&lt;0,0,'cha raw lpjml output'!AF220)</f>
        <v>17.6281</v>
      </c>
      <c r="AH235" s="17">
        <f>IF('cha raw lpjml output'!AG220&lt;0,0,'cha raw lpjml output'!AG220)</f>
        <v>23.0687</v>
      </c>
      <c r="AI235" s="17">
        <f>IF('cha raw lpjml output'!AH220&lt;0,0,'cha raw lpjml output'!AH220)</f>
        <v>14.730600000000001</v>
      </c>
      <c r="AJ235" s="17">
        <f>IF('cha raw lpjml output'!AI220&lt;0,0,'cha raw lpjml output'!AI220)</f>
        <v>28.715499999999999</v>
      </c>
      <c r="AK235" s="17">
        <f>IF('cha raw lpjml output'!AJ220&lt;0,0,'cha raw lpjml output'!AJ220)</f>
        <v>44.391800000000003</v>
      </c>
      <c r="AL235" s="17">
        <f>IF('cha raw lpjml output'!AK220&lt;0,0,'cha raw lpjml output'!AK220)</f>
        <v>39.759300000000003</v>
      </c>
      <c r="AM235" s="17">
        <f>IF('cha raw lpjml output'!AL220&lt;0,0,'cha raw lpjml output'!AL220)</f>
        <v>19.834399999999999</v>
      </c>
      <c r="AN235" s="17">
        <f>IF('cha raw lpjml output'!AM220&lt;0,0,'cha raw lpjml output'!AM220)</f>
        <v>14.427899999999999</v>
      </c>
      <c r="AO235" s="17">
        <f>IF('cha raw lpjml output'!AN220&lt;0,0,'cha raw lpjml output'!AN220)</f>
        <v>21.681699999999999</v>
      </c>
      <c r="AP235" s="17">
        <f>IF('cha raw lpjml output'!AO220&lt;0,0,'cha raw lpjml output'!AO220)</f>
        <v>26.931100000000001</v>
      </c>
      <c r="AQ235" s="17"/>
    </row>
    <row r="236" spans="2:43" x14ac:dyDescent="0.35">
      <c r="B236" s="17">
        <f>IF('cha raw lpjml output'!A221&lt;0,0,'cha raw lpjml output'!A221)</f>
        <v>39.317999999999998</v>
      </c>
      <c r="C236" s="17">
        <f>IF('cha raw lpjml output'!B221&lt;0,0,'cha raw lpjml output'!B221)</f>
        <v>12.6151</v>
      </c>
      <c r="D236" s="17">
        <f>IF('cha raw lpjml output'!C221&lt;0,0,'cha raw lpjml output'!C221)</f>
        <v>117.319</v>
      </c>
      <c r="E236" s="17">
        <f>IF('cha raw lpjml output'!D221&lt;0,0,'cha raw lpjml output'!D221)</f>
        <v>27.676300000000001</v>
      </c>
      <c r="F236" s="17">
        <f>IF('cha raw lpjml output'!E221&lt;0,0,'cha raw lpjml output'!E221)</f>
        <v>22.447600000000001</v>
      </c>
      <c r="G236" s="17">
        <f>IF('cha raw lpjml output'!F221&lt;0,0,'cha raw lpjml output'!F221)</f>
        <v>14.1007</v>
      </c>
      <c r="H236" s="17">
        <f>IF('cha raw lpjml output'!G221&lt;0,0,'cha raw lpjml output'!G221)</f>
        <v>27.580100000000002</v>
      </c>
      <c r="I236" s="17">
        <f>IF('cha raw lpjml output'!H221&lt;0,0,'cha raw lpjml output'!H221)</f>
        <v>32.093400000000003</v>
      </c>
      <c r="J236" s="17">
        <f>IF('cha raw lpjml output'!I221&lt;0,0,'cha raw lpjml output'!I221)</f>
        <v>29.073899999999998</v>
      </c>
      <c r="K236" s="17">
        <f>IF('cha raw lpjml output'!J221&lt;0,0,'cha raw lpjml output'!J221)</f>
        <v>28.475200000000001</v>
      </c>
      <c r="L236" s="17">
        <f>IF('cha raw lpjml output'!K221&lt;0,0,'cha raw lpjml output'!K221)</f>
        <v>24.974</v>
      </c>
      <c r="M236" s="17">
        <f>IF('cha raw lpjml output'!L221&lt;0,0,'cha raw lpjml output'!L221)</f>
        <v>17.9315</v>
      </c>
      <c r="N236" s="17">
        <f>IF('cha raw lpjml output'!M221&lt;0,0,'cha raw lpjml output'!M221)</f>
        <v>12.4137</v>
      </c>
      <c r="O236" s="17">
        <f>IF('cha raw lpjml output'!N221&lt;0,0,'cha raw lpjml output'!N221)</f>
        <v>8.1552600000000002</v>
      </c>
      <c r="P236" s="17">
        <f>IF('cha raw lpjml output'!O221&lt;0,0,'cha raw lpjml output'!O221)</f>
        <v>8.1552600000000002</v>
      </c>
      <c r="Q236" s="17">
        <f>IF('cha raw lpjml output'!P221&lt;0,0,'cha raw lpjml output'!P221)</f>
        <v>14.919600000000001</v>
      </c>
      <c r="R236" s="17">
        <f>IF('cha raw lpjml output'!Q221&lt;0,0,'cha raw lpjml output'!Q221)</f>
        <v>10.4107</v>
      </c>
      <c r="S236" s="17">
        <f>IF('cha raw lpjml output'!R221&lt;0,0,'cha raw lpjml output'!R221)</f>
        <v>19.234200000000001</v>
      </c>
      <c r="T236" s="17">
        <f>IF('cha raw lpjml output'!S221&lt;0,0,'cha raw lpjml output'!S221)</f>
        <v>21.419899999999998</v>
      </c>
      <c r="U236" s="17">
        <f>IF('cha raw lpjml output'!T221&lt;0,0,'cha raw lpjml output'!T221)</f>
        <v>11.954700000000001</v>
      </c>
      <c r="V236" s="17">
        <f>IF('cha raw lpjml output'!U221&lt;0,0,'cha raw lpjml output'!U221)</f>
        <v>17.4466</v>
      </c>
      <c r="W236" s="17">
        <f>IF('cha raw lpjml output'!V221&lt;0,0,'cha raw lpjml output'!V221)</f>
        <v>23.173999999999999</v>
      </c>
      <c r="X236" s="17">
        <f>IF('cha raw lpjml output'!W221&lt;0,0,'cha raw lpjml output'!W221)</f>
        <v>14.6142</v>
      </c>
      <c r="Y236" s="17">
        <f>IF('cha raw lpjml output'!X221&lt;0,0,'cha raw lpjml output'!X221)</f>
        <v>32.320599999999999</v>
      </c>
      <c r="Z236" s="17">
        <f>IF('cha raw lpjml output'!Y221&lt;0,0,'cha raw lpjml output'!Y221)</f>
        <v>35.882599999999996</v>
      </c>
      <c r="AA236" s="17">
        <f>IF('cha raw lpjml output'!Z221&lt;0,0,'cha raw lpjml output'!Z221)</f>
        <v>18.2121</v>
      </c>
      <c r="AB236" s="17">
        <f>IF('cha raw lpjml output'!AA221&lt;0,0,'cha raw lpjml output'!AA221)</f>
        <v>16.237500000000001</v>
      </c>
      <c r="AC236" s="17">
        <f>IF('cha raw lpjml output'!AB221&lt;0,0,'cha raw lpjml output'!AB221)</f>
        <v>28.8809</v>
      </c>
      <c r="AD236" s="17">
        <f>IF('cha raw lpjml output'!AC221&lt;0,0,'cha raw lpjml output'!AC221)</f>
        <v>41.229900000000001</v>
      </c>
      <c r="AE236" s="17">
        <f>IF('cha raw lpjml output'!AD221&lt;0,0,'cha raw lpjml output'!AD221)</f>
        <v>25.011099999999999</v>
      </c>
      <c r="AF236" s="17">
        <f>IF('cha raw lpjml output'!AE221&lt;0,0,'cha raw lpjml output'!AE221)</f>
        <v>19.319900000000001</v>
      </c>
      <c r="AG236" s="17">
        <f>IF('cha raw lpjml output'!AF221&lt;0,0,'cha raw lpjml output'!AF221)</f>
        <v>19.352399999999999</v>
      </c>
      <c r="AH236" s="17">
        <f>IF('cha raw lpjml output'!AG221&lt;0,0,'cha raw lpjml output'!AG221)</f>
        <v>23.376999999999999</v>
      </c>
      <c r="AI236" s="17">
        <f>IF('cha raw lpjml output'!AH221&lt;0,0,'cha raw lpjml output'!AH221)</f>
        <v>14.791399999999999</v>
      </c>
      <c r="AJ236" s="17">
        <f>IF('cha raw lpjml output'!AI221&lt;0,0,'cha raw lpjml output'!AI221)</f>
        <v>29.351500000000001</v>
      </c>
      <c r="AK236" s="17">
        <f>IF('cha raw lpjml output'!AJ221&lt;0,0,'cha raw lpjml output'!AJ221)</f>
        <v>46.981099999999998</v>
      </c>
      <c r="AL236" s="17">
        <f>IF('cha raw lpjml output'!AK221&lt;0,0,'cha raw lpjml output'!AK221)</f>
        <v>42.269300000000001</v>
      </c>
      <c r="AM236" s="17">
        <f>IF('cha raw lpjml output'!AL221&lt;0,0,'cha raw lpjml output'!AL221)</f>
        <v>19.842700000000001</v>
      </c>
      <c r="AN236" s="17">
        <f>IF('cha raw lpjml output'!AM221&lt;0,0,'cha raw lpjml output'!AM221)</f>
        <v>16.405799999999999</v>
      </c>
      <c r="AO236" s="17">
        <f>IF('cha raw lpjml output'!AN221&lt;0,0,'cha raw lpjml output'!AN221)</f>
        <v>22.297799999999999</v>
      </c>
      <c r="AP236" s="17">
        <f>IF('cha raw lpjml output'!AO221&lt;0,0,'cha raw lpjml output'!AO221)</f>
        <v>27.678899999999999</v>
      </c>
      <c r="AQ236" s="17"/>
    </row>
    <row r="237" spans="2:43" x14ac:dyDescent="0.35">
      <c r="B237" s="17">
        <f>IF('cha raw lpjml output'!A222&lt;0,0,'cha raw lpjml output'!A222)</f>
        <v>41.473300000000002</v>
      </c>
      <c r="C237" s="17">
        <f>IF('cha raw lpjml output'!B222&lt;0,0,'cha raw lpjml output'!B222)</f>
        <v>12.956899999999999</v>
      </c>
      <c r="D237" s="17">
        <f>IF('cha raw lpjml output'!C222&lt;0,0,'cha raw lpjml output'!C222)</f>
        <v>117.53</v>
      </c>
      <c r="E237" s="17">
        <f>IF('cha raw lpjml output'!D222&lt;0,0,'cha raw lpjml output'!D222)</f>
        <v>28.9648</v>
      </c>
      <c r="F237" s="17">
        <f>IF('cha raw lpjml output'!E222&lt;0,0,'cha raw lpjml output'!E222)</f>
        <v>23.0991</v>
      </c>
      <c r="G237" s="17">
        <f>IF('cha raw lpjml output'!F222&lt;0,0,'cha raw lpjml output'!F222)</f>
        <v>14.4528</v>
      </c>
      <c r="H237" s="17">
        <f>IF('cha raw lpjml output'!G222&lt;0,0,'cha raw lpjml output'!G222)</f>
        <v>27.6586</v>
      </c>
      <c r="I237" s="17">
        <f>IF('cha raw lpjml output'!H222&lt;0,0,'cha raw lpjml output'!H222)</f>
        <v>32.321599999999997</v>
      </c>
      <c r="J237" s="17">
        <f>IF('cha raw lpjml output'!I222&lt;0,0,'cha raw lpjml output'!I222)</f>
        <v>29.426500000000001</v>
      </c>
      <c r="K237" s="17">
        <f>IF('cha raw lpjml output'!J222&lt;0,0,'cha raw lpjml output'!J222)</f>
        <v>28.845600000000001</v>
      </c>
      <c r="L237" s="17">
        <f>IF('cha raw lpjml output'!K222&lt;0,0,'cha raw lpjml output'!K222)</f>
        <v>25.063400000000001</v>
      </c>
      <c r="M237" s="17">
        <f>IF('cha raw lpjml output'!L222&lt;0,0,'cha raw lpjml output'!L222)</f>
        <v>18.898</v>
      </c>
      <c r="N237" s="17">
        <f>IF('cha raw lpjml output'!M222&lt;0,0,'cha raw lpjml output'!M222)</f>
        <v>12.6088</v>
      </c>
      <c r="O237" s="17">
        <f>IF('cha raw lpjml output'!N222&lt;0,0,'cha raw lpjml output'!N222)</f>
        <v>8.6754099999999994</v>
      </c>
      <c r="P237" s="17">
        <f>IF('cha raw lpjml output'!O222&lt;0,0,'cha raw lpjml output'!O222)</f>
        <v>8.6754099999999994</v>
      </c>
      <c r="Q237" s="17">
        <f>IF('cha raw lpjml output'!P222&lt;0,0,'cha raw lpjml output'!P222)</f>
        <v>15.5402</v>
      </c>
      <c r="R237" s="17">
        <f>IF('cha raw lpjml output'!Q222&lt;0,0,'cha raw lpjml output'!Q222)</f>
        <v>10.692299999999999</v>
      </c>
      <c r="S237" s="17">
        <f>IF('cha raw lpjml output'!R222&lt;0,0,'cha raw lpjml output'!R222)</f>
        <v>19.337299999999999</v>
      </c>
      <c r="T237" s="17">
        <f>IF('cha raw lpjml output'!S222&lt;0,0,'cha raw lpjml output'!S222)</f>
        <v>22.325900000000001</v>
      </c>
      <c r="U237" s="17">
        <f>IF('cha raw lpjml output'!T222&lt;0,0,'cha raw lpjml output'!T222)</f>
        <v>12.3581</v>
      </c>
      <c r="V237" s="17">
        <f>IF('cha raw lpjml output'!U222&lt;0,0,'cha raw lpjml output'!U222)</f>
        <v>17.595199999999998</v>
      </c>
      <c r="W237" s="17">
        <f>IF('cha raw lpjml output'!V222&lt;0,0,'cha raw lpjml output'!V222)</f>
        <v>25.038699999999999</v>
      </c>
      <c r="X237" s="17">
        <f>IF('cha raw lpjml output'!W222&lt;0,0,'cha raw lpjml output'!W222)</f>
        <v>14.819800000000001</v>
      </c>
      <c r="Y237" s="17">
        <f>IF('cha raw lpjml output'!X222&lt;0,0,'cha raw lpjml output'!X222)</f>
        <v>35.122900000000001</v>
      </c>
      <c r="Z237" s="17">
        <f>IF('cha raw lpjml output'!Y222&lt;0,0,'cha raw lpjml output'!Y222)</f>
        <v>37.652000000000001</v>
      </c>
      <c r="AA237" s="17">
        <f>IF('cha raw lpjml output'!Z222&lt;0,0,'cha raw lpjml output'!Z222)</f>
        <v>19.1388</v>
      </c>
      <c r="AB237" s="17">
        <f>IF('cha raw lpjml output'!AA222&lt;0,0,'cha raw lpjml output'!AA222)</f>
        <v>16.259399999999999</v>
      </c>
      <c r="AC237" s="17">
        <f>IF('cha raw lpjml output'!AB222&lt;0,0,'cha raw lpjml output'!AB222)</f>
        <v>28.933199999999999</v>
      </c>
      <c r="AD237" s="17">
        <f>IF('cha raw lpjml output'!AC222&lt;0,0,'cha raw lpjml output'!AC222)</f>
        <v>44.042700000000004</v>
      </c>
      <c r="AE237" s="17">
        <f>IF('cha raw lpjml output'!AD222&lt;0,0,'cha raw lpjml output'!AD222)</f>
        <v>25.129899999999999</v>
      </c>
      <c r="AF237" s="17">
        <f>IF('cha raw lpjml output'!AE222&lt;0,0,'cha raw lpjml output'!AE222)</f>
        <v>19.520900000000001</v>
      </c>
      <c r="AG237" s="17">
        <f>IF('cha raw lpjml output'!AF222&lt;0,0,'cha raw lpjml output'!AF222)</f>
        <v>20.432500000000001</v>
      </c>
      <c r="AH237" s="17">
        <f>IF('cha raw lpjml output'!AG222&lt;0,0,'cha raw lpjml output'!AG222)</f>
        <v>24.188099999999999</v>
      </c>
      <c r="AI237" s="17">
        <f>IF('cha raw lpjml output'!AH222&lt;0,0,'cha raw lpjml output'!AH222)</f>
        <v>14.896100000000001</v>
      </c>
      <c r="AJ237" s="17">
        <f>IF('cha raw lpjml output'!AI222&lt;0,0,'cha raw lpjml output'!AI222)</f>
        <v>29.5504</v>
      </c>
      <c r="AK237" s="17">
        <f>IF('cha raw lpjml output'!AJ222&lt;0,0,'cha raw lpjml output'!AJ222)</f>
        <v>47.1282</v>
      </c>
      <c r="AL237" s="17">
        <f>IF('cha raw lpjml output'!AK222&lt;0,0,'cha raw lpjml output'!AK222)</f>
        <v>43.888500000000001</v>
      </c>
      <c r="AM237" s="17">
        <f>IF('cha raw lpjml output'!AL222&lt;0,0,'cha raw lpjml output'!AL222)</f>
        <v>20.003</v>
      </c>
      <c r="AN237" s="17">
        <f>IF('cha raw lpjml output'!AM222&lt;0,0,'cha raw lpjml output'!AM222)</f>
        <v>17.652000000000001</v>
      </c>
      <c r="AO237" s="17">
        <f>IF('cha raw lpjml output'!AN222&lt;0,0,'cha raw lpjml output'!AN222)</f>
        <v>23.7226</v>
      </c>
      <c r="AP237" s="17">
        <f>IF('cha raw lpjml output'!AO222&lt;0,0,'cha raw lpjml output'!AO222)</f>
        <v>27.743300000000001</v>
      </c>
      <c r="AQ237" s="17"/>
    </row>
    <row r="238" spans="2:43" x14ac:dyDescent="0.35">
      <c r="B238" s="17">
        <f>IF('cha raw lpjml output'!A223&lt;0,0,'cha raw lpjml output'!A223)</f>
        <v>41.701300000000003</v>
      </c>
      <c r="C238" s="17">
        <f>IF('cha raw lpjml output'!B223&lt;0,0,'cha raw lpjml output'!B223)</f>
        <v>13.339</v>
      </c>
      <c r="D238" s="17">
        <f>IF('cha raw lpjml output'!C223&lt;0,0,'cha raw lpjml output'!C223)</f>
        <v>117.587</v>
      </c>
      <c r="E238" s="17">
        <f>IF('cha raw lpjml output'!D223&lt;0,0,'cha raw lpjml output'!D223)</f>
        <v>32.139200000000002</v>
      </c>
      <c r="F238" s="17">
        <f>IF('cha raw lpjml output'!E223&lt;0,0,'cha raw lpjml output'!E223)</f>
        <v>23.452400000000001</v>
      </c>
      <c r="G238" s="17">
        <f>IF('cha raw lpjml output'!F223&lt;0,0,'cha raw lpjml output'!F223)</f>
        <v>14.978999999999999</v>
      </c>
      <c r="H238" s="17">
        <f>IF('cha raw lpjml output'!G223&lt;0,0,'cha raw lpjml output'!G223)</f>
        <v>29.0669</v>
      </c>
      <c r="I238" s="17">
        <f>IF('cha raw lpjml output'!H223&lt;0,0,'cha raw lpjml output'!H223)</f>
        <v>32.686</v>
      </c>
      <c r="J238" s="17">
        <f>IF('cha raw lpjml output'!I223&lt;0,0,'cha raw lpjml output'!I223)</f>
        <v>31.747</v>
      </c>
      <c r="K238" s="17">
        <f>IF('cha raw lpjml output'!J223&lt;0,0,'cha raw lpjml output'!J223)</f>
        <v>29.131699999999999</v>
      </c>
      <c r="L238" s="17">
        <f>IF('cha raw lpjml output'!K223&lt;0,0,'cha raw lpjml output'!K223)</f>
        <v>25.0945</v>
      </c>
      <c r="M238" s="17">
        <f>IF('cha raw lpjml output'!L223&lt;0,0,'cha raw lpjml output'!L223)</f>
        <v>19.380199999999999</v>
      </c>
      <c r="N238" s="17">
        <f>IF('cha raw lpjml output'!M223&lt;0,0,'cha raw lpjml output'!M223)</f>
        <v>13.7905</v>
      </c>
      <c r="O238" s="17">
        <f>IF('cha raw lpjml output'!N223&lt;0,0,'cha raw lpjml output'!N223)</f>
        <v>8.7543399999999991</v>
      </c>
      <c r="P238" s="17">
        <f>IF('cha raw lpjml output'!O223&lt;0,0,'cha raw lpjml output'!O223)</f>
        <v>8.7543399999999991</v>
      </c>
      <c r="Q238" s="17">
        <f>IF('cha raw lpjml output'!P223&lt;0,0,'cha raw lpjml output'!P223)</f>
        <v>15.9222</v>
      </c>
      <c r="R238" s="17">
        <f>IF('cha raw lpjml output'!Q223&lt;0,0,'cha raw lpjml output'!Q223)</f>
        <v>11.0932</v>
      </c>
      <c r="S238" s="17">
        <f>IF('cha raw lpjml output'!R223&lt;0,0,'cha raw lpjml output'!R223)</f>
        <v>21.2254</v>
      </c>
      <c r="T238" s="17">
        <f>IF('cha raw lpjml output'!S223&lt;0,0,'cha raw lpjml output'!S223)</f>
        <v>23.1432</v>
      </c>
      <c r="U238" s="17">
        <f>IF('cha raw lpjml output'!T223&lt;0,0,'cha raw lpjml output'!T223)</f>
        <v>12.6191</v>
      </c>
      <c r="V238" s="17">
        <f>IF('cha raw lpjml output'!U223&lt;0,0,'cha raw lpjml output'!U223)</f>
        <v>18.485199999999999</v>
      </c>
      <c r="W238" s="17">
        <f>IF('cha raw lpjml output'!V223&lt;0,0,'cha raw lpjml output'!V223)</f>
        <v>25.070599999999999</v>
      </c>
      <c r="X238" s="17">
        <f>IF('cha raw lpjml output'!W223&lt;0,0,'cha raw lpjml output'!W223)</f>
        <v>15.027799999999999</v>
      </c>
      <c r="Y238" s="17">
        <f>IF('cha raw lpjml output'!X223&lt;0,0,'cha raw lpjml output'!X223)</f>
        <v>35.773800000000001</v>
      </c>
      <c r="Z238" s="17">
        <f>IF('cha raw lpjml output'!Y223&lt;0,0,'cha raw lpjml output'!Y223)</f>
        <v>39.389899999999997</v>
      </c>
      <c r="AA238" s="17">
        <f>IF('cha raw lpjml output'!Z223&lt;0,0,'cha raw lpjml output'!Z223)</f>
        <v>20.9404</v>
      </c>
      <c r="AB238" s="17">
        <f>IF('cha raw lpjml output'!AA223&lt;0,0,'cha raw lpjml output'!AA223)</f>
        <v>19.118400000000001</v>
      </c>
      <c r="AC238" s="17">
        <f>IF('cha raw lpjml output'!AB223&lt;0,0,'cha raw lpjml output'!AB223)</f>
        <v>34.126899999999999</v>
      </c>
      <c r="AD238" s="17">
        <f>IF('cha raw lpjml output'!AC223&lt;0,0,'cha raw lpjml output'!AC223)</f>
        <v>45.181600000000003</v>
      </c>
      <c r="AE238" s="17">
        <f>IF('cha raw lpjml output'!AD223&lt;0,0,'cha raw lpjml output'!AD223)</f>
        <v>26.044799999999999</v>
      </c>
      <c r="AF238" s="17">
        <f>IF('cha raw lpjml output'!AE223&lt;0,0,'cha raw lpjml output'!AE223)</f>
        <v>19.965800000000002</v>
      </c>
      <c r="AG238" s="17">
        <f>IF('cha raw lpjml output'!AF223&lt;0,0,'cha raw lpjml output'!AF223)</f>
        <v>20.897200000000002</v>
      </c>
      <c r="AH238" s="17">
        <f>IF('cha raw lpjml output'!AG223&lt;0,0,'cha raw lpjml output'!AG223)</f>
        <v>26.117999999999999</v>
      </c>
      <c r="AI238" s="17">
        <f>IF('cha raw lpjml output'!AH223&lt;0,0,'cha raw lpjml output'!AH223)</f>
        <v>15.5747</v>
      </c>
      <c r="AJ238" s="17">
        <f>IF('cha raw lpjml output'!AI223&lt;0,0,'cha raw lpjml output'!AI223)</f>
        <v>29.847899999999999</v>
      </c>
      <c r="AK238" s="17">
        <f>IF('cha raw lpjml output'!AJ223&lt;0,0,'cha raw lpjml output'!AJ223)</f>
        <v>53.052199999999999</v>
      </c>
      <c r="AL238" s="17">
        <f>IF('cha raw lpjml output'!AK223&lt;0,0,'cha raw lpjml output'!AK223)</f>
        <v>43.971499999999999</v>
      </c>
      <c r="AM238" s="17">
        <f>IF('cha raw lpjml output'!AL223&lt;0,0,'cha raw lpjml output'!AL223)</f>
        <v>20.283100000000001</v>
      </c>
      <c r="AN238" s="17">
        <f>IF('cha raw lpjml output'!AM223&lt;0,0,'cha raw lpjml output'!AM223)</f>
        <v>18.007100000000001</v>
      </c>
      <c r="AO238" s="17">
        <f>IF('cha raw lpjml output'!AN223&lt;0,0,'cha raw lpjml output'!AN223)</f>
        <v>23.808299999999999</v>
      </c>
      <c r="AP238" s="17">
        <f>IF('cha raw lpjml output'!AO223&lt;0,0,'cha raw lpjml output'!AO223)</f>
        <v>28.7468</v>
      </c>
      <c r="AQ238" s="17"/>
    </row>
    <row r="239" spans="2:43" x14ac:dyDescent="0.35">
      <c r="B239" s="17">
        <f>IF('cha raw lpjml output'!A224&lt;0,0,'cha raw lpjml output'!A224)</f>
        <v>47.465000000000003</v>
      </c>
      <c r="C239" s="17">
        <f>IF('cha raw lpjml output'!B224&lt;0,0,'cha raw lpjml output'!B224)</f>
        <v>13.3651</v>
      </c>
      <c r="D239" s="17">
        <f>IF('cha raw lpjml output'!C224&lt;0,0,'cha raw lpjml output'!C224)</f>
        <v>121.73</v>
      </c>
      <c r="E239" s="17">
        <f>IF('cha raw lpjml output'!D224&lt;0,0,'cha raw lpjml output'!D224)</f>
        <v>33.860399999999998</v>
      </c>
      <c r="F239" s="17">
        <f>IF('cha raw lpjml output'!E224&lt;0,0,'cha raw lpjml output'!E224)</f>
        <v>24.529399999999999</v>
      </c>
      <c r="G239" s="17">
        <f>IF('cha raw lpjml output'!F224&lt;0,0,'cha raw lpjml output'!F224)</f>
        <v>15.501200000000001</v>
      </c>
      <c r="H239" s="17">
        <f>IF('cha raw lpjml output'!G224&lt;0,0,'cha raw lpjml output'!G224)</f>
        <v>29.187100000000001</v>
      </c>
      <c r="I239" s="17">
        <f>IF('cha raw lpjml output'!H224&lt;0,0,'cha raw lpjml output'!H224)</f>
        <v>33.600499999999997</v>
      </c>
      <c r="J239" s="17">
        <f>IF('cha raw lpjml output'!I224&lt;0,0,'cha raw lpjml output'!I224)</f>
        <v>32.1265</v>
      </c>
      <c r="K239" s="17">
        <f>IF('cha raw lpjml output'!J224&lt;0,0,'cha raw lpjml output'!J224)</f>
        <v>30.733599999999999</v>
      </c>
      <c r="L239" s="17">
        <f>IF('cha raw lpjml output'!K224&lt;0,0,'cha raw lpjml output'!K224)</f>
        <v>25.113499999999998</v>
      </c>
      <c r="M239" s="17">
        <f>IF('cha raw lpjml output'!L224&lt;0,0,'cha raw lpjml output'!L224)</f>
        <v>19.782399999999999</v>
      </c>
      <c r="N239" s="17">
        <f>IF('cha raw lpjml output'!M224&lt;0,0,'cha raw lpjml output'!M224)</f>
        <v>13.874700000000001</v>
      </c>
      <c r="O239" s="17">
        <f>IF('cha raw lpjml output'!N224&lt;0,0,'cha raw lpjml output'!N224)</f>
        <v>8.8790999999999993</v>
      </c>
      <c r="P239" s="17">
        <f>IF('cha raw lpjml output'!O224&lt;0,0,'cha raw lpjml output'!O224)</f>
        <v>8.8790999999999993</v>
      </c>
      <c r="Q239" s="17">
        <f>IF('cha raw lpjml output'!P224&lt;0,0,'cha raw lpjml output'!P224)</f>
        <v>18.2819</v>
      </c>
      <c r="R239" s="17">
        <f>IF('cha raw lpjml output'!Q224&lt;0,0,'cha raw lpjml output'!Q224)</f>
        <v>11.9374</v>
      </c>
      <c r="S239" s="17">
        <f>IF('cha raw lpjml output'!R224&lt;0,0,'cha raw lpjml output'!R224)</f>
        <v>21.496500000000001</v>
      </c>
      <c r="T239" s="17">
        <f>IF('cha raw lpjml output'!S224&lt;0,0,'cha raw lpjml output'!S224)</f>
        <v>24.584099999999999</v>
      </c>
      <c r="U239" s="17">
        <f>IF('cha raw lpjml output'!T224&lt;0,0,'cha raw lpjml output'!T224)</f>
        <v>12.7112</v>
      </c>
      <c r="V239" s="17">
        <f>IF('cha raw lpjml output'!U224&lt;0,0,'cha raw lpjml output'!U224)</f>
        <v>19.489999999999998</v>
      </c>
      <c r="W239" s="17">
        <f>IF('cha raw lpjml output'!V224&lt;0,0,'cha raw lpjml output'!V224)</f>
        <v>25.255500000000001</v>
      </c>
      <c r="X239" s="17">
        <f>IF('cha raw lpjml output'!W224&lt;0,0,'cha raw lpjml output'!W224)</f>
        <v>15.5077</v>
      </c>
      <c r="Y239" s="17">
        <f>IF('cha raw lpjml output'!X224&lt;0,0,'cha raw lpjml output'!X224)</f>
        <v>36.274799999999999</v>
      </c>
      <c r="Z239" s="17">
        <f>IF('cha raw lpjml output'!Y224&lt;0,0,'cha raw lpjml output'!Y224)</f>
        <v>41.9985</v>
      </c>
      <c r="AA239" s="17">
        <f>IF('cha raw lpjml output'!Z224&lt;0,0,'cha raw lpjml output'!Z224)</f>
        <v>22.078099999999999</v>
      </c>
      <c r="AB239" s="17">
        <f>IF('cha raw lpjml output'!AA224&lt;0,0,'cha raw lpjml output'!AA224)</f>
        <v>19.430399999999999</v>
      </c>
      <c r="AC239" s="17">
        <f>IF('cha raw lpjml output'!AB224&lt;0,0,'cha raw lpjml output'!AB224)</f>
        <v>34.196399999999997</v>
      </c>
      <c r="AD239" s="17">
        <f>IF('cha raw lpjml output'!AC224&lt;0,0,'cha raw lpjml output'!AC224)</f>
        <v>50.356099999999998</v>
      </c>
      <c r="AE239" s="17">
        <f>IF('cha raw lpjml output'!AD224&lt;0,0,'cha raw lpjml output'!AD224)</f>
        <v>30.1983</v>
      </c>
      <c r="AF239" s="17">
        <f>IF('cha raw lpjml output'!AE224&lt;0,0,'cha raw lpjml output'!AE224)</f>
        <v>21.5656</v>
      </c>
      <c r="AG239" s="17">
        <f>IF('cha raw lpjml output'!AF224&lt;0,0,'cha raw lpjml output'!AF224)</f>
        <v>21.046900000000001</v>
      </c>
      <c r="AH239" s="17">
        <f>IF('cha raw lpjml output'!AG224&lt;0,0,'cha raw lpjml output'!AG224)</f>
        <v>26.844999999999999</v>
      </c>
      <c r="AI239" s="17">
        <f>IF('cha raw lpjml output'!AH224&lt;0,0,'cha raw lpjml output'!AH224)</f>
        <v>15.7432</v>
      </c>
      <c r="AJ239" s="17">
        <f>IF('cha raw lpjml output'!AI224&lt;0,0,'cha raw lpjml output'!AI224)</f>
        <v>31.496300000000002</v>
      </c>
      <c r="AK239" s="17">
        <f>IF('cha raw lpjml output'!AJ224&lt;0,0,'cha raw lpjml output'!AJ224)</f>
        <v>54.314100000000003</v>
      </c>
      <c r="AL239" s="17">
        <f>IF('cha raw lpjml output'!AK224&lt;0,0,'cha raw lpjml output'!AK224)</f>
        <v>45.334499999999998</v>
      </c>
      <c r="AM239" s="17">
        <f>IF('cha raw lpjml output'!AL224&lt;0,0,'cha raw lpjml output'!AL224)</f>
        <v>21.5871</v>
      </c>
      <c r="AN239" s="17">
        <f>IF('cha raw lpjml output'!AM224&lt;0,0,'cha raw lpjml output'!AM224)</f>
        <v>18.5747</v>
      </c>
      <c r="AO239" s="17">
        <f>IF('cha raw lpjml output'!AN224&lt;0,0,'cha raw lpjml output'!AN224)</f>
        <v>27.1922</v>
      </c>
      <c r="AP239" s="17">
        <f>IF('cha raw lpjml output'!AO224&lt;0,0,'cha raw lpjml output'!AO224)</f>
        <v>28.881799999999998</v>
      </c>
      <c r="AQ239" s="17"/>
    </row>
    <row r="240" spans="2:43" x14ac:dyDescent="0.35">
      <c r="B240" s="17">
        <f>IF('cha raw lpjml output'!A225&lt;0,0,'cha raw lpjml output'!A225)</f>
        <v>47.847799999999999</v>
      </c>
      <c r="C240" s="17">
        <f>IF('cha raw lpjml output'!B225&lt;0,0,'cha raw lpjml output'!B225)</f>
        <v>13.620900000000001</v>
      </c>
      <c r="D240" s="17">
        <f>IF('cha raw lpjml output'!C225&lt;0,0,'cha raw lpjml output'!C225)</f>
        <v>123.105</v>
      </c>
      <c r="E240" s="17">
        <f>IF('cha raw lpjml output'!D225&lt;0,0,'cha raw lpjml output'!D225)</f>
        <v>34.061700000000002</v>
      </c>
      <c r="F240" s="17">
        <f>IF('cha raw lpjml output'!E225&lt;0,0,'cha raw lpjml output'!E225)</f>
        <v>26.506</v>
      </c>
      <c r="G240" s="17">
        <f>IF('cha raw lpjml output'!F225&lt;0,0,'cha raw lpjml output'!F225)</f>
        <v>16.696400000000001</v>
      </c>
      <c r="H240" s="17">
        <f>IF('cha raw lpjml output'!G225&lt;0,0,'cha raw lpjml output'!G225)</f>
        <v>29.239100000000001</v>
      </c>
      <c r="I240" s="17">
        <f>IF('cha raw lpjml output'!H225&lt;0,0,'cha raw lpjml output'!H225)</f>
        <v>36.961599999999997</v>
      </c>
      <c r="J240" s="17">
        <f>IF('cha raw lpjml output'!I225&lt;0,0,'cha raw lpjml output'!I225)</f>
        <v>33.153100000000002</v>
      </c>
      <c r="K240" s="17">
        <f>IF('cha raw lpjml output'!J225&lt;0,0,'cha raw lpjml output'!J225)</f>
        <v>31.925799999999999</v>
      </c>
      <c r="L240" s="17">
        <f>IF('cha raw lpjml output'!K225&lt;0,0,'cha raw lpjml output'!K225)</f>
        <v>26.7013</v>
      </c>
      <c r="M240" s="17">
        <f>IF('cha raw lpjml output'!L225&lt;0,0,'cha raw lpjml output'!L225)</f>
        <v>20.2774</v>
      </c>
      <c r="N240" s="17">
        <f>IF('cha raw lpjml output'!M225&lt;0,0,'cha raw lpjml output'!M225)</f>
        <v>14.2446</v>
      </c>
      <c r="O240" s="17">
        <f>IF('cha raw lpjml output'!N225&lt;0,0,'cha raw lpjml output'!N225)</f>
        <v>8.9043399999999995</v>
      </c>
      <c r="P240" s="17">
        <f>IF('cha raw lpjml output'!O225&lt;0,0,'cha raw lpjml output'!O225)</f>
        <v>8.9043399999999995</v>
      </c>
      <c r="Q240" s="17">
        <f>IF('cha raw lpjml output'!P225&lt;0,0,'cha raw lpjml output'!P225)</f>
        <v>18.341200000000001</v>
      </c>
      <c r="R240" s="17">
        <f>IF('cha raw lpjml output'!Q225&lt;0,0,'cha raw lpjml output'!Q225)</f>
        <v>11.983499999999999</v>
      </c>
      <c r="S240" s="17">
        <f>IF('cha raw lpjml output'!R225&lt;0,0,'cha raw lpjml output'!R225)</f>
        <v>22.840199999999999</v>
      </c>
      <c r="T240" s="17">
        <f>IF('cha raw lpjml output'!S225&lt;0,0,'cha raw lpjml output'!S225)</f>
        <v>25.410299999999999</v>
      </c>
      <c r="U240" s="17">
        <f>IF('cha raw lpjml output'!T225&lt;0,0,'cha raw lpjml output'!T225)</f>
        <v>13.083600000000001</v>
      </c>
      <c r="V240" s="17">
        <f>IF('cha raw lpjml output'!U225&lt;0,0,'cha raw lpjml output'!U225)</f>
        <v>21.195499999999999</v>
      </c>
      <c r="W240" s="17">
        <f>IF('cha raw lpjml output'!V225&lt;0,0,'cha raw lpjml output'!V225)</f>
        <v>25.384399999999999</v>
      </c>
      <c r="X240" s="17">
        <f>IF('cha raw lpjml output'!W225&lt;0,0,'cha raw lpjml output'!W225)</f>
        <v>16.002199999999998</v>
      </c>
      <c r="Y240" s="17">
        <f>IF('cha raw lpjml output'!X225&lt;0,0,'cha raw lpjml output'!X225)</f>
        <v>37.929400000000001</v>
      </c>
      <c r="Z240" s="17">
        <f>IF('cha raw lpjml output'!Y225&lt;0,0,'cha raw lpjml output'!Y225)</f>
        <v>42.003799999999998</v>
      </c>
      <c r="AA240" s="17">
        <f>IF('cha raw lpjml output'!Z225&lt;0,0,'cha raw lpjml output'!Z225)</f>
        <v>22.133800000000001</v>
      </c>
      <c r="AB240" s="17">
        <f>IF('cha raw lpjml output'!AA225&lt;0,0,'cha raw lpjml output'!AA225)</f>
        <v>19.9435</v>
      </c>
      <c r="AC240" s="17">
        <f>IF('cha raw lpjml output'!AB225&lt;0,0,'cha raw lpjml output'!AB225)</f>
        <v>36.386099999999999</v>
      </c>
      <c r="AD240" s="17">
        <f>IF('cha raw lpjml output'!AC225&lt;0,0,'cha raw lpjml output'!AC225)</f>
        <v>56.031100000000002</v>
      </c>
      <c r="AE240" s="17">
        <f>IF('cha raw lpjml output'!AD225&lt;0,0,'cha raw lpjml output'!AD225)</f>
        <v>32.295699999999997</v>
      </c>
      <c r="AF240" s="17">
        <f>IF('cha raw lpjml output'!AE225&lt;0,0,'cha raw lpjml output'!AE225)</f>
        <v>24.798200000000001</v>
      </c>
      <c r="AG240" s="17">
        <f>IF('cha raw lpjml output'!AF225&lt;0,0,'cha raw lpjml output'!AF225)</f>
        <v>21.105599999999999</v>
      </c>
      <c r="AH240" s="17">
        <f>IF('cha raw lpjml output'!AG225&lt;0,0,'cha raw lpjml output'!AG225)</f>
        <v>27.923300000000001</v>
      </c>
      <c r="AI240" s="17">
        <f>IF('cha raw lpjml output'!AH225&lt;0,0,'cha raw lpjml output'!AH225)</f>
        <v>16.3291</v>
      </c>
      <c r="AJ240" s="17">
        <f>IF('cha raw lpjml output'!AI225&lt;0,0,'cha raw lpjml output'!AI225)</f>
        <v>32.489199999999997</v>
      </c>
      <c r="AK240" s="17">
        <f>IF('cha raw lpjml output'!AJ225&lt;0,0,'cha raw lpjml output'!AJ225)</f>
        <v>54.503500000000003</v>
      </c>
      <c r="AL240" s="17">
        <f>IF('cha raw lpjml output'!AK225&lt;0,0,'cha raw lpjml output'!AK225)</f>
        <v>46.325000000000003</v>
      </c>
      <c r="AM240" s="17">
        <f>IF('cha raw lpjml output'!AL225&lt;0,0,'cha raw lpjml output'!AL225)</f>
        <v>22.062200000000001</v>
      </c>
      <c r="AN240" s="17">
        <f>IF('cha raw lpjml output'!AM225&lt;0,0,'cha raw lpjml output'!AM225)</f>
        <v>18.716100000000001</v>
      </c>
      <c r="AO240" s="17">
        <f>IF('cha raw lpjml output'!AN225&lt;0,0,'cha raw lpjml output'!AN225)</f>
        <v>27.29</v>
      </c>
      <c r="AP240" s="17">
        <f>IF('cha raw lpjml output'!AO225&lt;0,0,'cha raw lpjml output'!AO225)</f>
        <v>34.843899999999998</v>
      </c>
      <c r="AQ240" s="17"/>
    </row>
    <row r="241" spans="2:43" x14ac:dyDescent="0.35">
      <c r="B241" s="17">
        <f>IF('cha raw lpjml output'!A226&lt;0,0,'cha raw lpjml output'!A226)</f>
        <v>56.0122</v>
      </c>
      <c r="C241" s="17">
        <f>IF('cha raw lpjml output'!B226&lt;0,0,'cha raw lpjml output'!B226)</f>
        <v>13.788</v>
      </c>
      <c r="D241" s="17">
        <f>IF('cha raw lpjml output'!C226&lt;0,0,'cha raw lpjml output'!C226)</f>
        <v>123.523</v>
      </c>
      <c r="E241" s="17">
        <f>IF('cha raw lpjml output'!D226&lt;0,0,'cha raw lpjml output'!D226)</f>
        <v>34.9803</v>
      </c>
      <c r="F241" s="17">
        <f>IF('cha raw lpjml output'!E226&lt;0,0,'cha raw lpjml output'!E226)</f>
        <v>27.582000000000001</v>
      </c>
      <c r="G241" s="17">
        <f>IF('cha raw lpjml output'!F226&lt;0,0,'cha raw lpjml output'!F226)</f>
        <v>17.825900000000001</v>
      </c>
      <c r="H241" s="17">
        <f>IF('cha raw lpjml output'!G226&lt;0,0,'cha raw lpjml output'!G226)</f>
        <v>29.270099999999999</v>
      </c>
      <c r="I241" s="17">
        <f>IF('cha raw lpjml output'!H226&lt;0,0,'cha raw lpjml output'!H226)</f>
        <v>37.9739</v>
      </c>
      <c r="J241" s="17">
        <f>IF('cha raw lpjml output'!I226&lt;0,0,'cha raw lpjml output'!I226)</f>
        <v>35.314599999999999</v>
      </c>
      <c r="K241" s="17">
        <f>IF('cha raw lpjml output'!J226&lt;0,0,'cha raw lpjml output'!J226)</f>
        <v>33.281100000000002</v>
      </c>
      <c r="L241" s="17">
        <f>IF('cha raw lpjml output'!K226&lt;0,0,'cha raw lpjml output'!K226)</f>
        <v>27.623799999999999</v>
      </c>
      <c r="M241" s="17">
        <f>IF('cha raw lpjml output'!L226&lt;0,0,'cha raw lpjml output'!L226)</f>
        <v>21.348500000000001</v>
      </c>
      <c r="N241" s="17">
        <f>IF('cha raw lpjml output'!M226&lt;0,0,'cha raw lpjml output'!M226)</f>
        <v>14.475199999999999</v>
      </c>
      <c r="O241" s="17">
        <f>IF('cha raw lpjml output'!N226&lt;0,0,'cha raw lpjml output'!N226)</f>
        <v>9.0365500000000001</v>
      </c>
      <c r="P241" s="17">
        <f>IF('cha raw lpjml output'!O226&lt;0,0,'cha raw lpjml output'!O226)</f>
        <v>9.0365500000000001</v>
      </c>
      <c r="Q241" s="17">
        <f>IF('cha raw lpjml output'!P226&lt;0,0,'cha raw lpjml output'!P226)</f>
        <v>18.6357</v>
      </c>
      <c r="R241" s="17">
        <f>IF('cha raw lpjml output'!Q226&lt;0,0,'cha raw lpjml output'!Q226)</f>
        <v>12.466900000000001</v>
      </c>
      <c r="S241" s="17">
        <f>IF('cha raw lpjml output'!R226&lt;0,0,'cha raw lpjml output'!R226)</f>
        <v>22.8445</v>
      </c>
      <c r="T241" s="17">
        <f>IF('cha raw lpjml output'!S226&lt;0,0,'cha raw lpjml output'!S226)</f>
        <v>25.8567</v>
      </c>
      <c r="U241" s="17">
        <f>IF('cha raw lpjml output'!T226&lt;0,0,'cha raw lpjml output'!T226)</f>
        <v>13.441599999999999</v>
      </c>
      <c r="V241" s="17">
        <f>IF('cha raw lpjml output'!U226&lt;0,0,'cha raw lpjml output'!U226)</f>
        <v>21.824300000000001</v>
      </c>
      <c r="W241" s="17">
        <f>IF('cha raw lpjml output'!V226&lt;0,0,'cha raw lpjml output'!V226)</f>
        <v>28.6828</v>
      </c>
      <c r="X241" s="17">
        <f>IF('cha raw lpjml output'!W226&lt;0,0,'cha raw lpjml output'!W226)</f>
        <v>16.902999999999999</v>
      </c>
      <c r="Y241" s="17">
        <f>IF('cha raw lpjml output'!X226&lt;0,0,'cha raw lpjml output'!X226)</f>
        <v>38.254100000000001</v>
      </c>
      <c r="Z241" s="17">
        <f>IF('cha raw lpjml output'!Y226&lt;0,0,'cha raw lpjml output'!Y226)</f>
        <v>42.400100000000002</v>
      </c>
      <c r="AA241" s="17">
        <f>IF('cha raw lpjml output'!Z226&lt;0,0,'cha raw lpjml output'!Z226)</f>
        <v>22.157299999999999</v>
      </c>
      <c r="AB241" s="17">
        <f>IF('cha raw lpjml output'!AA226&lt;0,0,'cha raw lpjml output'!AA226)</f>
        <v>21.2713</v>
      </c>
      <c r="AC241" s="17">
        <f>IF('cha raw lpjml output'!AB226&lt;0,0,'cha raw lpjml output'!AB226)</f>
        <v>37.526800000000001</v>
      </c>
      <c r="AD241" s="17">
        <f>IF('cha raw lpjml output'!AC226&lt;0,0,'cha raw lpjml output'!AC226)</f>
        <v>57.137</v>
      </c>
      <c r="AE241" s="17">
        <f>IF('cha raw lpjml output'!AD226&lt;0,0,'cha raw lpjml output'!AD226)</f>
        <v>33.4084</v>
      </c>
      <c r="AF241" s="17">
        <f>IF('cha raw lpjml output'!AE226&lt;0,0,'cha raw lpjml output'!AE226)</f>
        <v>26.302099999999999</v>
      </c>
      <c r="AG241" s="17">
        <f>IF('cha raw lpjml output'!AF226&lt;0,0,'cha raw lpjml output'!AF226)</f>
        <v>21.164200000000001</v>
      </c>
      <c r="AH241" s="17">
        <f>IF('cha raw lpjml output'!AG226&lt;0,0,'cha raw lpjml output'!AG226)</f>
        <v>28.0303</v>
      </c>
      <c r="AI241" s="17">
        <f>IF('cha raw lpjml output'!AH226&lt;0,0,'cha raw lpjml output'!AH226)</f>
        <v>17.231300000000001</v>
      </c>
      <c r="AJ241" s="17">
        <f>IF('cha raw lpjml output'!AI226&lt;0,0,'cha raw lpjml output'!AI226)</f>
        <v>32.677599999999998</v>
      </c>
      <c r="AK241" s="17">
        <f>IF('cha raw lpjml output'!AJ226&lt;0,0,'cha raw lpjml output'!AJ226)</f>
        <v>55.5762</v>
      </c>
      <c r="AL241" s="17">
        <f>IF('cha raw lpjml output'!AK226&lt;0,0,'cha raw lpjml output'!AK226)</f>
        <v>51.5379</v>
      </c>
      <c r="AM241" s="17">
        <f>IF('cha raw lpjml output'!AL226&lt;0,0,'cha raw lpjml output'!AL226)</f>
        <v>23.4665</v>
      </c>
      <c r="AN241" s="17">
        <f>IF('cha raw lpjml output'!AM226&lt;0,0,'cha raw lpjml output'!AM226)</f>
        <v>19.767199999999999</v>
      </c>
      <c r="AO241" s="17">
        <f>IF('cha raw lpjml output'!AN226&lt;0,0,'cha raw lpjml output'!AN226)</f>
        <v>27.8081</v>
      </c>
      <c r="AP241" s="17">
        <f>IF('cha raw lpjml output'!AO226&lt;0,0,'cha raw lpjml output'!AO226)</f>
        <v>37.827199999999998</v>
      </c>
      <c r="AQ241" s="17"/>
    </row>
    <row r="242" spans="2:43" x14ac:dyDescent="0.35">
      <c r="B242" s="17">
        <f>IF('cha raw lpjml output'!A227&lt;0,0,'cha raw lpjml output'!A227)</f>
        <v>59.014899999999997</v>
      </c>
      <c r="C242" s="17">
        <f>IF('cha raw lpjml output'!B227&lt;0,0,'cha raw lpjml output'!B227)</f>
        <v>14.2552</v>
      </c>
      <c r="D242" s="17">
        <f>IF('cha raw lpjml output'!C227&lt;0,0,'cha raw lpjml output'!C227)</f>
        <v>126.155</v>
      </c>
      <c r="E242" s="17">
        <f>IF('cha raw lpjml output'!D227&lt;0,0,'cha raw lpjml output'!D227)</f>
        <v>38.734200000000001</v>
      </c>
      <c r="F242" s="17">
        <f>IF('cha raw lpjml output'!E227&lt;0,0,'cha raw lpjml output'!E227)</f>
        <v>27.7895</v>
      </c>
      <c r="G242" s="17">
        <f>IF('cha raw lpjml output'!F227&lt;0,0,'cha raw lpjml output'!F227)</f>
        <v>18.039200000000001</v>
      </c>
      <c r="H242" s="17">
        <f>IF('cha raw lpjml output'!G227&lt;0,0,'cha raw lpjml output'!G227)</f>
        <v>30.4573</v>
      </c>
      <c r="I242" s="17">
        <f>IF('cha raw lpjml output'!H227&lt;0,0,'cha raw lpjml output'!H227)</f>
        <v>38.133200000000002</v>
      </c>
      <c r="J242" s="17">
        <f>IF('cha raw lpjml output'!I227&lt;0,0,'cha raw lpjml output'!I227)</f>
        <v>36.164299999999997</v>
      </c>
      <c r="K242" s="17">
        <f>IF('cha raw lpjml output'!J227&lt;0,0,'cha raw lpjml output'!J227)</f>
        <v>33.402700000000003</v>
      </c>
      <c r="L242" s="17">
        <f>IF('cha raw lpjml output'!K227&lt;0,0,'cha raw lpjml output'!K227)</f>
        <v>27.7272</v>
      </c>
      <c r="M242" s="17">
        <f>IF('cha raw lpjml output'!L227&lt;0,0,'cha raw lpjml output'!L227)</f>
        <v>21.791</v>
      </c>
      <c r="N242" s="17">
        <f>IF('cha raw lpjml output'!M227&lt;0,0,'cha raw lpjml output'!M227)</f>
        <v>15.1524</v>
      </c>
      <c r="O242" s="17">
        <f>IF('cha raw lpjml output'!N227&lt;0,0,'cha raw lpjml output'!N227)</f>
        <v>9.0571300000000008</v>
      </c>
      <c r="P242" s="17">
        <f>IF('cha raw lpjml output'!O227&lt;0,0,'cha raw lpjml output'!O227)</f>
        <v>9.0571300000000008</v>
      </c>
      <c r="Q242" s="17">
        <f>IF('cha raw lpjml output'!P227&lt;0,0,'cha raw lpjml output'!P227)</f>
        <v>18.827000000000002</v>
      </c>
      <c r="R242" s="17">
        <f>IF('cha raw lpjml output'!Q227&lt;0,0,'cha raw lpjml output'!Q227)</f>
        <v>12.4848</v>
      </c>
      <c r="S242" s="17">
        <f>IF('cha raw lpjml output'!R227&lt;0,0,'cha raw lpjml output'!R227)</f>
        <v>23.225200000000001</v>
      </c>
      <c r="T242" s="17">
        <f>IF('cha raw lpjml output'!S227&lt;0,0,'cha raw lpjml output'!S227)</f>
        <v>26.796199999999999</v>
      </c>
      <c r="U242" s="17">
        <f>IF('cha raw lpjml output'!T227&lt;0,0,'cha raw lpjml output'!T227)</f>
        <v>14.883900000000001</v>
      </c>
      <c r="V242" s="17">
        <f>IF('cha raw lpjml output'!U227&lt;0,0,'cha raw lpjml output'!U227)</f>
        <v>22.5642</v>
      </c>
      <c r="W242" s="17">
        <f>IF('cha raw lpjml output'!V227&lt;0,0,'cha raw lpjml output'!V227)</f>
        <v>28.718800000000002</v>
      </c>
      <c r="X242" s="17">
        <f>IF('cha raw lpjml output'!W227&lt;0,0,'cha raw lpjml output'!W227)</f>
        <v>17.213200000000001</v>
      </c>
      <c r="Y242" s="17">
        <f>IF('cha raw lpjml output'!X227&lt;0,0,'cha raw lpjml output'!X227)</f>
        <v>42.068300000000001</v>
      </c>
      <c r="Z242" s="17">
        <f>IF('cha raw lpjml output'!Y227&lt;0,0,'cha raw lpjml output'!Y227)</f>
        <v>44.006300000000003</v>
      </c>
      <c r="AA242" s="17">
        <f>IF('cha raw lpjml output'!Z227&lt;0,0,'cha raw lpjml output'!Z227)</f>
        <v>22.288499999999999</v>
      </c>
      <c r="AB242" s="17">
        <f>IF('cha raw lpjml output'!AA227&lt;0,0,'cha raw lpjml output'!AA227)</f>
        <v>21.3127</v>
      </c>
      <c r="AC242" s="17">
        <f>IF('cha raw lpjml output'!AB227&lt;0,0,'cha raw lpjml output'!AB227)</f>
        <v>41.1297</v>
      </c>
      <c r="AD242" s="17">
        <f>IF('cha raw lpjml output'!AC227&lt;0,0,'cha raw lpjml output'!AC227)</f>
        <v>63.281500000000001</v>
      </c>
      <c r="AE242" s="17">
        <f>IF('cha raw lpjml output'!AD227&lt;0,0,'cha raw lpjml output'!AD227)</f>
        <v>33.823</v>
      </c>
      <c r="AF242" s="17">
        <f>IF('cha raw lpjml output'!AE227&lt;0,0,'cha raw lpjml output'!AE227)</f>
        <v>26.778500000000001</v>
      </c>
      <c r="AG242" s="17">
        <f>IF('cha raw lpjml output'!AF227&lt;0,0,'cha raw lpjml output'!AF227)</f>
        <v>22.6266</v>
      </c>
      <c r="AH242" s="17">
        <f>IF('cha raw lpjml output'!AG227&lt;0,0,'cha raw lpjml output'!AG227)</f>
        <v>28.624600000000001</v>
      </c>
      <c r="AI242" s="17">
        <f>IF('cha raw lpjml output'!AH227&lt;0,0,'cha raw lpjml output'!AH227)</f>
        <v>18.176600000000001</v>
      </c>
      <c r="AJ242" s="17">
        <f>IF('cha raw lpjml output'!AI227&lt;0,0,'cha raw lpjml output'!AI227)</f>
        <v>33.607300000000002</v>
      </c>
      <c r="AK242" s="17">
        <f>IF('cha raw lpjml output'!AJ227&lt;0,0,'cha raw lpjml output'!AJ227)</f>
        <v>56.213200000000001</v>
      </c>
      <c r="AL242" s="17">
        <f>IF('cha raw lpjml output'!AK227&lt;0,0,'cha raw lpjml output'!AK227)</f>
        <v>51.8264</v>
      </c>
      <c r="AM242" s="17">
        <f>IF('cha raw lpjml output'!AL227&lt;0,0,'cha raw lpjml output'!AL227)</f>
        <v>23.8748</v>
      </c>
      <c r="AN242" s="17">
        <f>IF('cha raw lpjml output'!AM227&lt;0,0,'cha raw lpjml output'!AM227)</f>
        <v>21.3078</v>
      </c>
      <c r="AO242" s="17">
        <f>IF('cha raw lpjml output'!AN227&lt;0,0,'cha raw lpjml output'!AN227)</f>
        <v>28.700399999999998</v>
      </c>
      <c r="AP242" s="17">
        <f>IF('cha raw lpjml output'!AO227&lt;0,0,'cha raw lpjml output'!AO227)</f>
        <v>39.140900000000002</v>
      </c>
      <c r="AQ242" s="17"/>
    </row>
    <row r="243" spans="2:43" x14ac:dyDescent="0.35">
      <c r="B243" s="17">
        <f>IF('cha raw lpjml output'!A228&lt;0,0,'cha raw lpjml output'!A228)</f>
        <v>61.968800000000002</v>
      </c>
      <c r="C243" s="17">
        <f>IF('cha raw lpjml output'!B228&lt;0,0,'cha raw lpjml output'!B228)</f>
        <v>16.247399999999999</v>
      </c>
      <c r="D243" s="17">
        <f>IF('cha raw lpjml output'!C228&lt;0,0,'cha raw lpjml output'!C228)</f>
        <v>130.41999999999999</v>
      </c>
      <c r="E243" s="17">
        <f>IF('cha raw lpjml output'!D228&lt;0,0,'cha raw lpjml output'!D228)</f>
        <v>39.672699999999999</v>
      </c>
      <c r="F243" s="17">
        <f>IF('cha raw lpjml output'!E228&lt;0,0,'cha raw lpjml output'!E228)</f>
        <v>28.751899999999999</v>
      </c>
      <c r="G243" s="17">
        <f>IF('cha raw lpjml output'!F228&lt;0,0,'cha raw lpjml output'!F228)</f>
        <v>18.946100000000001</v>
      </c>
      <c r="H243" s="17">
        <f>IF('cha raw lpjml output'!G228&lt;0,0,'cha raw lpjml output'!G228)</f>
        <v>30.6068</v>
      </c>
      <c r="I243" s="17">
        <f>IF('cha raw lpjml output'!H228&lt;0,0,'cha raw lpjml output'!H228)</f>
        <v>38.165399999999998</v>
      </c>
      <c r="J243" s="17">
        <f>IF('cha raw lpjml output'!I228&lt;0,0,'cha raw lpjml output'!I228)</f>
        <v>36.527999999999999</v>
      </c>
      <c r="K243" s="17">
        <f>IF('cha raw lpjml output'!J228&lt;0,0,'cha raw lpjml output'!J228)</f>
        <v>37.046599999999998</v>
      </c>
      <c r="L243" s="17">
        <f>IF('cha raw lpjml output'!K228&lt;0,0,'cha raw lpjml output'!K228)</f>
        <v>28.703800000000001</v>
      </c>
      <c r="M243" s="17">
        <f>IF('cha raw lpjml output'!L228&lt;0,0,'cha raw lpjml output'!L228)</f>
        <v>22.137899999999998</v>
      </c>
      <c r="N243" s="17">
        <f>IF('cha raw lpjml output'!M228&lt;0,0,'cha raw lpjml output'!M228)</f>
        <v>15.623699999999999</v>
      </c>
      <c r="O243" s="17">
        <f>IF('cha raw lpjml output'!N228&lt;0,0,'cha raw lpjml output'!N228)</f>
        <v>9.3329199999999997</v>
      </c>
      <c r="P243" s="17">
        <f>IF('cha raw lpjml output'!O228&lt;0,0,'cha raw lpjml output'!O228)</f>
        <v>9.3329199999999997</v>
      </c>
      <c r="Q243" s="17">
        <f>IF('cha raw lpjml output'!P228&lt;0,0,'cha raw lpjml output'!P228)</f>
        <v>19.600100000000001</v>
      </c>
      <c r="R243" s="17">
        <f>IF('cha raw lpjml output'!Q228&lt;0,0,'cha raw lpjml output'!Q228)</f>
        <v>12.584899999999999</v>
      </c>
      <c r="S243" s="17">
        <f>IF('cha raw lpjml output'!R228&lt;0,0,'cha raw lpjml output'!R228)</f>
        <v>23.651399999999999</v>
      </c>
      <c r="T243" s="17">
        <f>IF('cha raw lpjml output'!S228&lt;0,0,'cha raw lpjml output'!S228)</f>
        <v>28.4312</v>
      </c>
      <c r="U243" s="17">
        <f>IF('cha raw lpjml output'!T228&lt;0,0,'cha raw lpjml output'!T228)</f>
        <v>14.982799999999999</v>
      </c>
      <c r="V243" s="17">
        <f>IF('cha raw lpjml output'!U228&lt;0,0,'cha raw lpjml output'!U228)</f>
        <v>22.680199999999999</v>
      </c>
      <c r="W243" s="17">
        <f>IF('cha raw lpjml output'!V228&lt;0,0,'cha raw lpjml output'!V228)</f>
        <v>28.756399999999999</v>
      </c>
      <c r="X243" s="17">
        <f>IF('cha raw lpjml output'!W228&lt;0,0,'cha raw lpjml output'!W228)</f>
        <v>17.889700000000001</v>
      </c>
      <c r="Y243" s="17">
        <f>IF('cha raw lpjml output'!X228&lt;0,0,'cha raw lpjml output'!X228)</f>
        <v>42.933700000000002</v>
      </c>
      <c r="Z243" s="17">
        <f>IF('cha raw lpjml output'!Y228&lt;0,0,'cha raw lpjml output'!Y228)</f>
        <v>44.162700000000001</v>
      </c>
      <c r="AA243" s="17">
        <f>IF('cha raw lpjml output'!Z228&lt;0,0,'cha raw lpjml output'!Z228)</f>
        <v>22.3553</v>
      </c>
      <c r="AB243" s="17">
        <f>IF('cha raw lpjml output'!AA228&lt;0,0,'cha raw lpjml output'!AA228)</f>
        <v>22.191600000000001</v>
      </c>
      <c r="AC243" s="17">
        <f>IF('cha raw lpjml output'!AB228&lt;0,0,'cha raw lpjml output'!AB228)</f>
        <v>43.482399999999998</v>
      </c>
      <c r="AD243" s="17">
        <f>IF('cha raw lpjml output'!AC228&lt;0,0,'cha raw lpjml output'!AC228)</f>
        <v>64.3797</v>
      </c>
      <c r="AE243" s="17">
        <f>IF('cha raw lpjml output'!AD228&lt;0,0,'cha raw lpjml output'!AD228)</f>
        <v>35.673999999999999</v>
      </c>
      <c r="AF243" s="17">
        <f>IF('cha raw lpjml output'!AE228&lt;0,0,'cha raw lpjml output'!AE228)</f>
        <v>28.946999999999999</v>
      </c>
      <c r="AG243" s="17">
        <f>IF('cha raw lpjml output'!AF228&lt;0,0,'cha raw lpjml output'!AF228)</f>
        <v>25.454899999999999</v>
      </c>
      <c r="AH243" s="17">
        <f>IF('cha raw lpjml output'!AG228&lt;0,0,'cha raw lpjml output'!AG228)</f>
        <v>29.117100000000001</v>
      </c>
      <c r="AI243" s="17">
        <f>IF('cha raw lpjml output'!AH228&lt;0,0,'cha raw lpjml output'!AH228)</f>
        <v>18.2744</v>
      </c>
      <c r="AJ243" s="17">
        <f>IF('cha raw lpjml output'!AI228&lt;0,0,'cha raw lpjml output'!AI228)</f>
        <v>34.195799999999998</v>
      </c>
      <c r="AK243" s="17">
        <f>IF('cha raw lpjml output'!AJ228&lt;0,0,'cha raw lpjml output'!AJ228)</f>
        <v>58.2254</v>
      </c>
      <c r="AL243" s="17">
        <f>IF('cha raw lpjml output'!AK228&lt;0,0,'cha raw lpjml output'!AK228)</f>
        <v>52.177599999999998</v>
      </c>
      <c r="AM243" s="17">
        <f>IF('cha raw lpjml output'!AL228&lt;0,0,'cha raw lpjml output'!AL228)</f>
        <v>23.985800000000001</v>
      </c>
      <c r="AN243" s="17">
        <f>IF('cha raw lpjml output'!AM228&lt;0,0,'cha raw lpjml output'!AM228)</f>
        <v>22.1873</v>
      </c>
      <c r="AO243" s="17">
        <f>IF('cha raw lpjml output'!AN228&lt;0,0,'cha raw lpjml output'!AN228)</f>
        <v>29.419599999999999</v>
      </c>
      <c r="AP243" s="17">
        <f>IF('cha raw lpjml output'!AO228&lt;0,0,'cha raw lpjml output'!AO228)</f>
        <v>39.998800000000003</v>
      </c>
      <c r="AQ243" s="17"/>
    </row>
    <row r="244" spans="2:43" x14ac:dyDescent="0.35">
      <c r="B244" s="17">
        <f>IF('cha raw lpjml output'!A229&lt;0,0,'cha raw lpjml output'!A229)</f>
        <v>64.124899999999997</v>
      </c>
      <c r="C244" s="17">
        <f>IF('cha raw lpjml output'!B229&lt;0,0,'cha raw lpjml output'!B229)</f>
        <v>17.721499999999999</v>
      </c>
      <c r="D244" s="17">
        <f>IF('cha raw lpjml output'!C229&lt;0,0,'cha raw lpjml output'!C229)</f>
        <v>131.43700000000001</v>
      </c>
      <c r="E244" s="17">
        <f>IF('cha raw lpjml output'!D229&lt;0,0,'cha raw lpjml output'!D229)</f>
        <v>43.898400000000002</v>
      </c>
      <c r="F244" s="17">
        <f>IF('cha raw lpjml output'!E229&lt;0,0,'cha raw lpjml output'!E229)</f>
        <v>28.918199999999999</v>
      </c>
      <c r="G244" s="17">
        <f>IF('cha raw lpjml output'!F229&lt;0,0,'cha raw lpjml output'!F229)</f>
        <v>20.5505</v>
      </c>
      <c r="H244" s="17">
        <f>IF('cha raw lpjml output'!G229&lt;0,0,'cha raw lpjml output'!G229)</f>
        <v>30.6235</v>
      </c>
      <c r="I244" s="17">
        <f>IF('cha raw lpjml output'!H229&lt;0,0,'cha raw lpjml output'!H229)</f>
        <v>38.785499999999999</v>
      </c>
      <c r="J244" s="17">
        <f>IF('cha raw lpjml output'!I229&lt;0,0,'cha raw lpjml output'!I229)</f>
        <v>36.625300000000003</v>
      </c>
      <c r="K244" s="17">
        <f>IF('cha raw lpjml output'!J229&lt;0,0,'cha raw lpjml output'!J229)</f>
        <v>37.677999999999997</v>
      </c>
      <c r="L244" s="17">
        <f>IF('cha raw lpjml output'!K229&lt;0,0,'cha raw lpjml output'!K229)</f>
        <v>29.466000000000001</v>
      </c>
      <c r="M244" s="17">
        <f>IF('cha raw lpjml output'!L229&lt;0,0,'cha raw lpjml output'!L229)</f>
        <v>22.3825</v>
      </c>
      <c r="N244" s="17">
        <f>IF('cha raw lpjml output'!M229&lt;0,0,'cha raw lpjml output'!M229)</f>
        <v>16.443999999999999</v>
      </c>
      <c r="O244" s="17">
        <f>IF('cha raw lpjml output'!N229&lt;0,0,'cha raw lpjml output'!N229)</f>
        <v>9.8140800000000006</v>
      </c>
      <c r="P244" s="17">
        <f>IF('cha raw lpjml output'!O229&lt;0,0,'cha raw lpjml output'!O229)</f>
        <v>9.8140800000000006</v>
      </c>
      <c r="Q244" s="17">
        <f>IF('cha raw lpjml output'!P229&lt;0,0,'cha raw lpjml output'!P229)</f>
        <v>19.824000000000002</v>
      </c>
      <c r="R244" s="17">
        <f>IF('cha raw lpjml output'!Q229&lt;0,0,'cha raw lpjml output'!Q229)</f>
        <v>12.6348</v>
      </c>
      <c r="S244" s="17">
        <f>IF('cha raw lpjml output'!R229&lt;0,0,'cha raw lpjml output'!R229)</f>
        <v>23.8386</v>
      </c>
      <c r="T244" s="17">
        <f>IF('cha raw lpjml output'!S229&lt;0,0,'cha raw lpjml output'!S229)</f>
        <v>29.631799999999998</v>
      </c>
      <c r="U244" s="17">
        <f>IF('cha raw lpjml output'!T229&lt;0,0,'cha raw lpjml output'!T229)</f>
        <v>15.8535</v>
      </c>
      <c r="V244" s="17">
        <f>IF('cha raw lpjml output'!U229&lt;0,0,'cha raw lpjml output'!U229)</f>
        <v>22.720800000000001</v>
      </c>
      <c r="W244" s="17">
        <f>IF('cha raw lpjml output'!V229&lt;0,0,'cha raw lpjml output'!V229)</f>
        <v>29.343900000000001</v>
      </c>
      <c r="X244" s="17">
        <f>IF('cha raw lpjml output'!W229&lt;0,0,'cha raw lpjml output'!W229)</f>
        <v>18.9544</v>
      </c>
      <c r="Y244" s="17">
        <f>IF('cha raw lpjml output'!X229&lt;0,0,'cha raw lpjml output'!X229)</f>
        <v>44.748800000000003</v>
      </c>
      <c r="Z244" s="17">
        <f>IF('cha raw lpjml output'!Y229&lt;0,0,'cha raw lpjml output'!Y229)</f>
        <v>44.529899999999998</v>
      </c>
      <c r="AA244" s="17">
        <f>IF('cha raw lpjml output'!Z229&lt;0,0,'cha raw lpjml output'!Z229)</f>
        <v>22.430299999999999</v>
      </c>
      <c r="AB244" s="17">
        <f>IF('cha raw lpjml output'!AA229&lt;0,0,'cha raw lpjml output'!AA229)</f>
        <v>23.747900000000001</v>
      </c>
      <c r="AC244" s="17">
        <f>IF('cha raw lpjml output'!AB229&lt;0,0,'cha raw lpjml output'!AB229)</f>
        <v>43.6631</v>
      </c>
      <c r="AD244" s="17">
        <f>IF('cha raw lpjml output'!AC229&lt;0,0,'cha raw lpjml output'!AC229)</f>
        <v>66.442999999999998</v>
      </c>
      <c r="AE244" s="17">
        <f>IF('cha raw lpjml output'!AD229&lt;0,0,'cha raw lpjml output'!AD229)</f>
        <v>36.913800000000002</v>
      </c>
      <c r="AF244" s="17">
        <f>IF('cha raw lpjml output'!AE229&lt;0,0,'cha raw lpjml output'!AE229)</f>
        <v>30.225999999999999</v>
      </c>
      <c r="AG244" s="17">
        <f>IF('cha raw lpjml output'!AF229&lt;0,0,'cha raw lpjml output'!AF229)</f>
        <v>25.710699999999999</v>
      </c>
      <c r="AH244" s="17">
        <f>IF('cha raw lpjml output'!AG229&lt;0,0,'cha raw lpjml output'!AG229)</f>
        <v>29.529800000000002</v>
      </c>
      <c r="AI244" s="17">
        <f>IF('cha raw lpjml output'!AH229&lt;0,0,'cha raw lpjml output'!AH229)</f>
        <v>18.4969</v>
      </c>
      <c r="AJ244" s="17">
        <f>IF('cha raw lpjml output'!AI229&lt;0,0,'cha raw lpjml output'!AI229)</f>
        <v>34.281399999999998</v>
      </c>
      <c r="AK244" s="17">
        <f>IF('cha raw lpjml output'!AJ229&lt;0,0,'cha raw lpjml output'!AJ229)</f>
        <v>59.632199999999997</v>
      </c>
      <c r="AL244" s="17">
        <f>IF('cha raw lpjml output'!AK229&lt;0,0,'cha raw lpjml output'!AK229)</f>
        <v>54.9069</v>
      </c>
      <c r="AM244" s="17">
        <f>IF('cha raw lpjml output'!AL229&lt;0,0,'cha raw lpjml output'!AL229)</f>
        <v>24.747499999999999</v>
      </c>
      <c r="AN244" s="17">
        <f>IF('cha raw lpjml output'!AM229&lt;0,0,'cha raw lpjml output'!AM229)</f>
        <v>22.5443</v>
      </c>
      <c r="AO244" s="17">
        <f>IF('cha raw lpjml output'!AN229&lt;0,0,'cha raw lpjml output'!AN229)</f>
        <v>31.768899999999999</v>
      </c>
      <c r="AP244" s="17">
        <f>IF('cha raw lpjml output'!AO229&lt;0,0,'cha raw lpjml output'!AO229)</f>
        <v>42.557200000000002</v>
      </c>
      <c r="AQ244" s="17"/>
    </row>
    <row r="245" spans="2:43" x14ac:dyDescent="0.35">
      <c r="B245" s="17">
        <f>IF('cha raw lpjml output'!A230&lt;0,0,'cha raw lpjml output'!A230)</f>
        <v>68.774799999999999</v>
      </c>
      <c r="C245" s="17">
        <f>IF('cha raw lpjml output'!B230&lt;0,0,'cha raw lpjml output'!B230)</f>
        <v>18.381499999999999</v>
      </c>
      <c r="D245" s="17">
        <f>IF('cha raw lpjml output'!C230&lt;0,0,'cha raw lpjml output'!C230)</f>
        <v>131.96299999999999</v>
      </c>
      <c r="E245" s="17">
        <f>IF('cha raw lpjml output'!D230&lt;0,0,'cha raw lpjml output'!D230)</f>
        <v>45.630800000000001</v>
      </c>
      <c r="F245" s="17">
        <f>IF('cha raw lpjml output'!E230&lt;0,0,'cha raw lpjml output'!E230)</f>
        <v>29.137499999999999</v>
      </c>
      <c r="G245" s="17">
        <f>IF('cha raw lpjml output'!F230&lt;0,0,'cha raw lpjml output'!F230)</f>
        <v>21.917000000000002</v>
      </c>
      <c r="H245" s="17">
        <f>IF('cha raw lpjml output'!G230&lt;0,0,'cha raw lpjml output'!G230)</f>
        <v>31.980899999999998</v>
      </c>
      <c r="I245" s="17">
        <f>IF('cha raw lpjml output'!H230&lt;0,0,'cha raw lpjml output'!H230)</f>
        <v>38.831699999999998</v>
      </c>
      <c r="J245" s="17">
        <f>IF('cha raw lpjml output'!I230&lt;0,0,'cha raw lpjml output'!I230)</f>
        <v>37.502099999999999</v>
      </c>
      <c r="K245" s="17">
        <f>IF('cha raw lpjml output'!J230&lt;0,0,'cha raw lpjml output'!J230)</f>
        <v>39.134</v>
      </c>
      <c r="L245" s="17">
        <f>IF('cha raw lpjml output'!K230&lt;0,0,'cha raw lpjml output'!K230)</f>
        <v>29.7363</v>
      </c>
      <c r="M245" s="17">
        <f>IF('cha raw lpjml output'!L230&lt;0,0,'cha raw lpjml output'!L230)</f>
        <v>23.508400000000002</v>
      </c>
      <c r="N245" s="17">
        <f>IF('cha raw lpjml output'!M230&lt;0,0,'cha raw lpjml output'!M230)</f>
        <v>17.035499999999999</v>
      </c>
      <c r="O245" s="17">
        <f>IF('cha raw lpjml output'!N230&lt;0,0,'cha raw lpjml output'!N230)</f>
        <v>9.85351</v>
      </c>
      <c r="P245" s="17">
        <f>IF('cha raw lpjml output'!O230&lt;0,0,'cha raw lpjml output'!O230)</f>
        <v>9.85351</v>
      </c>
      <c r="Q245" s="17">
        <f>IF('cha raw lpjml output'!P230&lt;0,0,'cha raw lpjml output'!P230)</f>
        <v>19.925999999999998</v>
      </c>
      <c r="R245" s="17">
        <f>IF('cha raw lpjml output'!Q230&lt;0,0,'cha raw lpjml output'!Q230)</f>
        <v>12.721299999999999</v>
      </c>
      <c r="S245" s="17">
        <f>IF('cha raw lpjml output'!R230&lt;0,0,'cha raw lpjml output'!R230)</f>
        <v>27.3856</v>
      </c>
      <c r="T245" s="17">
        <f>IF('cha raw lpjml output'!S230&lt;0,0,'cha raw lpjml output'!S230)</f>
        <v>30.0792</v>
      </c>
      <c r="U245" s="17">
        <f>IF('cha raw lpjml output'!T230&lt;0,0,'cha raw lpjml output'!T230)</f>
        <v>16.6372</v>
      </c>
      <c r="V245" s="17">
        <f>IF('cha raw lpjml output'!U230&lt;0,0,'cha raw lpjml output'!U230)</f>
        <v>23.0745</v>
      </c>
      <c r="W245" s="17">
        <f>IF('cha raw lpjml output'!V230&lt;0,0,'cha raw lpjml output'!V230)</f>
        <v>30.032800000000002</v>
      </c>
      <c r="X245" s="17">
        <f>IF('cha raw lpjml output'!W230&lt;0,0,'cha raw lpjml output'!W230)</f>
        <v>21.848099999999999</v>
      </c>
      <c r="Y245" s="17">
        <f>IF('cha raw lpjml output'!X230&lt;0,0,'cha raw lpjml output'!X230)</f>
        <v>44.791600000000003</v>
      </c>
      <c r="Z245" s="17">
        <f>IF('cha raw lpjml output'!Y230&lt;0,0,'cha raw lpjml output'!Y230)</f>
        <v>44.819600000000001</v>
      </c>
      <c r="AA245" s="17">
        <f>IF('cha raw lpjml output'!Z230&lt;0,0,'cha raw lpjml output'!Z230)</f>
        <v>23.0486</v>
      </c>
      <c r="AB245" s="17">
        <f>IF('cha raw lpjml output'!AA230&lt;0,0,'cha raw lpjml output'!AA230)</f>
        <v>24.931799999999999</v>
      </c>
      <c r="AC245" s="17">
        <f>IF('cha raw lpjml output'!AB230&lt;0,0,'cha raw lpjml output'!AB230)</f>
        <v>44.182200000000002</v>
      </c>
      <c r="AD245" s="17">
        <f>IF('cha raw lpjml output'!AC230&lt;0,0,'cha raw lpjml output'!AC230)</f>
        <v>67.688199999999995</v>
      </c>
      <c r="AE245" s="17">
        <f>IF('cha raw lpjml output'!AD230&lt;0,0,'cha raw lpjml output'!AD230)</f>
        <v>38.822899999999997</v>
      </c>
      <c r="AF245" s="17">
        <f>IF('cha raw lpjml output'!AE230&lt;0,0,'cha raw lpjml output'!AE230)</f>
        <v>33.518900000000002</v>
      </c>
      <c r="AG245" s="17">
        <f>IF('cha raw lpjml output'!AF230&lt;0,0,'cha raw lpjml output'!AF230)</f>
        <v>27.8109</v>
      </c>
      <c r="AH245" s="17">
        <f>IF('cha raw lpjml output'!AG230&lt;0,0,'cha raw lpjml output'!AG230)</f>
        <v>29.900099999999998</v>
      </c>
      <c r="AI245" s="17">
        <f>IF('cha raw lpjml output'!AH230&lt;0,0,'cha raw lpjml output'!AH230)</f>
        <v>18.7866</v>
      </c>
      <c r="AJ245" s="17">
        <f>IF('cha raw lpjml output'!AI230&lt;0,0,'cha raw lpjml output'!AI230)</f>
        <v>34.893000000000001</v>
      </c>
      <c r="AK245" s="17">
        <f>IF('cha raw lpjml output'!AJ230&lt;0,0,'cha raw lpjml output'!AJ230)</f>
        <v>60.913899999999998</v>
      </c>
      <c r="AL245" s="17">
        <f>IF('cha raw lpjml output'!AK230&lt;0,0,'cha raw lpjml output'!AK230)</f>
        <v>55.572299999999998</v>
      </c>
      <c r="AM245" s="17">
        <f>IF('cha raw lpjml output'!AL230&lt;0,0,'cha raw lpjml output'!AL230)</f>
        <v>26.3245</v>
      </c>
      <c r="AN245" s="17">
        <f>IF('cha raw lpjml output'!AM230&lt;0,0,'cha raw lpjml output'!AM230)</f>
        <v>23.3626</v>
      </c>
      <c r="AO245" s="17">
        <f>IF('cha raw lpjml output'!AN230&lt;0,0,'cha raw lpjml output'!AN230)</f>
        <v>32.425199999999997</v>
      </c>
      <c r="AP245" s="17">
        <f>IF('cha raw lpjml output'!AO230&lt;0,0,'cha raw lpjml output'!AO230)</f>
        <v>44.351199999999999</v>
      </c>
      <c r="AQ245" s="17"/>
    </row>
    <row r="246" spans="2:43" x14ac:dyDescent="0.35">
      <c r="B246" s="17">
        <f>IF('cha raw lpjml output'!A231&lt;0,0,'cha raw lpjml output'!A231)</f>
        <v>69.140799999999999</v>
      </c>
      <c r="C246" s="17">
        <f>IF('cha raw lpjml output'!B231&lt;0,0,'cha raw lpjml output'!B231)</f>
        <v>19.0244</v>
      </c>
      <c r="D246" s="17">
        <f>IF('cha raw lpjml output'!C231&lt;0,0,'cha raw lpjml output'!C231)</f>
        <v>134.66800000000001</v>
      </c>
      <c r="E246" s="17">
        <f>IF('cha raw lpjml output'!D231&lt;0,0,'cha raw lpjml output'!D231)</f>
        <v>46.695500000000003</v>
      </c>
      <c r="F246" s="17">
        <f>IF('cha raw lpjml output'!E231&lt;0,0,'cha raw lpjml output'!E231)</f>
        <v>29.426600000000001</v>
      </c>
      <c r="G246" s="17">
        <f>IF('cha raw lpjml output'!F231&lt;0,0,'cha raw lpjml output'!F231)</f>
        <v>22.713000000000001</v>
      </c>
      <c r="H246" s="17">
        <f>IF('cha raw lpjml output'!G231&lt;0,0,'cha raw lpjml output'!G231)</f>
        <v>33.236899999999999</v>
      </c>
      <c r="I246" s="17">
        <f>IF('cha raw lpjml output'!H231&lt;0,0,'cha raw lpjml output'!H231)</f>
        <v>39.206400000000002</v>
      </c>
      <c r="J246" s="17">
        <f>IF('cha raw lpjml output'!I231&lt;0,0,'cha raw lpjml output'!I231)</f>
        <v>38.230800000000002</v>
      </c>
      <c r="K246" s="17">
        <f>IF('cha raw lpjml output'!J231&lt;0,0,'cha raw lpjml output'!J231)</f>
        <v>39.183900000000001</v>
      </c>
      <c r="L246" s="17">
        <f>IF('cha raw lpjml output'!K231&lt;0,0,'cha raw lpjml output'!K231)</f>
        <v>30.631399999999999</v>
      </c>
      <c r="M246" s="17">
        <f>IF('cha raw lpjml output'!L231&lt;0,0,'cha raw lpjml output'!L231)</f>
        <v>23.5093</v>
      </c>
      <c r="N246" s="17">
        <f>IF('cha raw lpjml output'!M231&lt;0,0,'cha raw lpjml output'!M231)</f>
        <v>17.276199999999999</v>
      </c>
      <c r="O246" s="17">
        <f>IF('cha raw lpjml output'!N231&lt;0,0,'cha raw lpjml output'!N231)</f>
        <v>9.8993599999999997</v>
      </c>
      <c r="P246" s="17">
        <f>IF('cha raw lpjml output'!O231&lt;0,0,'cha raw lpjml output'!O231)</f>
        <v>9.8993599999999997</v>
      </c>
      <c r="Q246" s="17">
        <f>IF('cha raw lpjml output'!P231&lt;0,0,'cha raw lpjml output'!P231)</f>
        <v>20.6569</v>
      </c>
      <c r="R246" s="17">
        <f>IF('cha raw lpjml output'!Q231&lt;0,0,'cha raw lpjml output'!Q231)</f>
        <v>12.740399999999999</v>
      </c>
      <c r="S246" s="17">
        <f>IF('cha raw lpjml output'!R231&lt;0,0,'cha raw lpjml output'!R231)</f>
        <v>28.0487</v>
      </c>
      <c r="T246" s="17">
        <f>IF('cha raw lpjml output'!S231&lt;0,0,'cha raw lpjml output'!S231)</f>
        <v>31.0625</v>
      </c>
      <c r="U246" s="17">
        <f>IF('cha raw lpjml output'!T231&lt;0,0,'cha raw lpjml output'!T231)</f>
        <v>17.305399999999999</v>
      </c>
      <c r="V246" s="17">
        <f>IF('cha raw lpjml output'!U231&lt;0,0,'cha raw lpjml output'!U231)</f>
        <v>23.530899999999999</v>
      </c>
      <c r="W246" s="17">
        <f>IF('cha raw lpjml output'!V231&lt;0,0,'cha raw lpjml output'!V231)</f>
        <v>32.820099999999996</v>
      </c>
      <c r="X246" s="17">
        <f>IF('cha raw lpjml output'!W231&lt;0,0,'cha raw lpjml output'!W231)</f>
        <v>22.223199999999999</v>
      </c>
      <c r="Y246" s="17">
        <f>IF('cha raw lpjml output'!X231&lt;0,0,'cha raw lpjml output'!X231)</f>
        <v>46.74</v>
      </c>
      <c r="Z246" s="17">
        <f>IF('cha raw lpjml output'!Y231&lt;0,0,'cha raw lpjml output'!Y231)</f>
        <v>46.169600000000003</v>
      </c>
      <c r="AA246" s="17">
        <f>IF('cha raw lpjml output'!Z231&lt;0,0,'cha raw lpjml output'!Z231)</f>
        <v>26.689299999999999</v>
      </c>
      <c r="AB246" s="17">
        <f>IF('cha raw lpjml output'!AA231&lt;0,0,'cha raw lpjml output'!AA231)</f>
        <v>29.446999999999999</v>
      </c>
      <c r="AC246" s="17">
        <f>IF('cha raw lpjml output'!AB231&lt;0,0,'cha raw lpjml output'!AB231)</f>
        <v>44.241199999999999</v>
      </c>
      <c r="AD246" s="17">
        <f>IF('cha raw lpjml output'!AC231&lt;0,0,'cha raw lpjml output'!AC231)</f>
        <v>68.5197</v>
      </c>
      <c r="AE246" s="17">
        <f>IF('cha raw lpjml output'!AD231&lt;0,0,'cha raw lpjml output'!AD231)</f>
        <v>40.031799999999997</v>
      </c>
      <c r="AF246" s="17">
        <f>IF('cha raw lpjml output'!AE231&lt;0,0,'cha raw lpjml output'!AE231)</f>
        <v>34.307200000000002</v>
      </c>
      <c r="AG246" s="17">
        <f>IF('cha raw lpjml output'!AF231&lt;0,0,'cha raw lpjml output'!AF231)</f>
        <v>31.470500000000001</v>
      </c>
      <c r="AH246" s="17">
        <f>IF('cha raw lpjml output'!AG231&lt;0,0,'cha raw lpjml output'!AG231)</f>
        <v>30.847999999999999</v>
      </c>
      <c r="AI246" s="17">
        <f>IF('cha raw lpjml output'!AH231&lt;0,0,'cha raw lpjml output'!AH231)</f>
        <v>18.976500000000001</v>
      </c>
      <c r="AJ246" s="17">
        <f>IF('cha raw lpjml output'!AI231&lt;0,0,'cha raw lpjml output'!AI231)</f>
        <v>37.9514</v>
      </c>
      <c r="AK246" s="17">
        <f>IF('cha raw lpjml output'!AJ231&lt;0,0,'cha raw lpjml output'!AJ231)</f>
        <v>62.983600000000003</v>
      </c>
      <c r="AL246" s="17">
        <f>IF('cha raw lpjml output'!AK231&lt;0,0,'cha raw lpjml output'!AK231)</f>
        <v>58.152200000000001</v>
      </c>
      <c r="AM246" s="17">
        <f>IF('cha raw lpjml output'!AL231&lt;0,0,'cha raw lpjml output'!AL231)</f>
        <v>26.395600000000002</v>
      </c>
      <c r="AN246" s="17">
        <f>IF('cha raw lpjml output'!AM231&lt;0,0,'cha raw lpjml output'!AM231)</f>
        <v>24.9312</v>
      </c>
      <c r="AO246" s="17">
        <f>IF('cha raw lpjml output'!AN231&lt;0,0,'cha raw lpjml output'!AN231)</f>
        <v>33.438200000000002</v>
      </c>
      <c r="AP246" s="17">
        <f>IF('cha raw lpjml output'!AO231&lt;0,0,'cha raw lpjml output'!AO231)</f>
        <v>44.6892</v>
      </c>
      <c r="AQ246" s="17"/>
    </row>
    <row r="247" spans="2:43" x14ac:dyDescent="0.35">
      <c r="B247" s="17">
        <f>IF('cha raw lpjml output'!A232&lt;0,0,'cha raw lpjml output'!A232)</f>
        <v>73.767499999999998</v>
      </c>
      <c r="C247" s="17">
        <f>IF('cha raw lpjml output'!B232&lt;0,0,'cha raw lpjml output'!B232)</f>
        <v>19.138300000000001</v>
      </c>
      <c r="D247" s="17">
        <f>IF('cha raw lpjml output'!C232&lt;0,0,'cha raw lpjml output'!C232)</f>
        <v>138.18799999999999</v>
      </c>
      <c r="E247" s="17">
        <f>IF('cha raw lpjml output'!D232&lt;0,0,'cha raw lpjml output'!D232)</f>
        <v>48.077199999999998</v>
      </c>
      <c r="F247" s="17">
        <f>IF('cha raw lpjml output'!E232&lt;0,0,'cha raw lpjml output'!E232)</f>
        <v>30.472799999999999</v>
      </c>
      <c r="G247" s="17">
        <f>IF('cha raw lpjml output'!F232&lt;0,0,'cha raw lpjml output'!F232)</f>
        <v>22.795500000000001</v>
      </c>
      <c r="H247" s="17">
        <f>IF('cha raw lpjml output'!G232&lt;0,0,'cha raw lpjml output'!G232)</f>
        <v>35.032299999999999</v>
      </c>
      <c r="I247" s="17">
        <f>IF('cha raw lpjml output'!H232&lt;0,0,'cha raw lpjml output'!H232)</f>
        <v>39.985300000000002</v>
      </c>
      <c r="J247" s="17">
        <f>IF('cha raw lpjml output'!I232&lt;0,0,'cha raw lpjml output'!I232)</f>
        <v>39.520600000000002</v>
      </c>
      <c r="K247" s="17">
        <f>IF('cha raw lpjml output'!J232&lt;0,0,'cha raw lpjml output'!J232)</f>
        <v>39.254600000000003</v>
      </c>
      <c r="L247" s="17">
        <f>IF('cha raw lpjml output'!K232&lt;0,0,'cha raw lpjml output'!K232)</f>
        <v>31.123699999999999</v>
      </c>
      <c r="M247" s="17">
        <f>IF('cha raw lpjml output'!L232&lt;0,0,'cha raw lpjml output'!L232)</f>
        <v>24.147300000000001</v>
      </c>
      <c r="N247" s="17">
        <f>IF('cha raw lpjml output'!M232&lt;0,0,'cha raw lpjml output'!M232)</f>
        <v>17.391200000000001</v>
      </c>
      <c r="O247" s="17">
        <f>IF('cha raw lpjml output'!N232&lt;0,0,'cha raw lpjml output'!N232)</f>
        <v>9.9726800000000004</v>
      </c>
      <c r="P247" s="17">
        <f>IF('cha raw lpjml output'!O232&lt;0,0,'cha raw lpjml output'!O232)</f>
        <v>9.9726800000000004</v>
      </c>
      <c r="Q247" s="17">
        <f>IF('cha raw lpjml output'!P232&lt;0,0,'cha raw lpjml output'!P232)</f>
        <v>20.832599999999999</v>
      </c>
      <c r="R247" s="17">
        <f>IF('cha raw lpjml output'!Q232&lt;0,0,'cha raw lpjml output'!Q232)</f>
        <v>12.8414</v>
      </c>
      <c r="S247" s="17">
        <f>IF('cha raw lpjml output'!R232&lt;0,0,'cha raw lpjml output'!R232)</f>
        <v>28.2165</v>
      </c>
      <c r="T247" s="17">
        <f>IF('cha raw lpjml output'!S232&lt;0,0,'cha raw lpjml output'!S232)</f>
        <v>31.839700000000001</v>
      </c>
      <c r="U247" s="17">
        <f>IF('cha raw lpjml output'!T232&lt;0,0,'cha raw lpjml output'!T232)</f>
        <v>17.663599999999999</v>
      </c>
      <c r="V247" s="17">
        <f>IF('cha raw lpjml output'!U232&lt;0,0,'cha raw lpjml output'!U232)</f>
        <v>25.289100000000001</v>
      </c>
      <c r="W247" s="17">
        <f>IF('cha raw lpjml output'!V232&lt;0,0,'cha raw lpjml output'!V232)</f>
        <v>32.981099999999998</v>
      </c>
      <c r="X247" s="17">
        <f>IF('cha raw lpjml output'!W232&lt;0,0,'cha raw lpjml output'!W232)</f>
        <v>22.619599999999998</v>
      </c>
      <c r="Y247" s="17">
        <f>IF('cha raw lpjml output'!X232&lt;0,0,'cha raw lpjml output'!X232)</f>
        <v>49.567999999999998</v>
      </c>
      <c r="Z247" s="17">
        <f>IF('cha raw lpjml output'!Y232&lt;0,0,'cha raw lpjml output'!Y232)</f>
        <v>46.536499999999997</v>
      </c>
      <c r="AA247" s="17">
        <f>IF('cha raw lpjml output'!Z232&lt;0,0,'cha raw lpjml output'!Z232)</f>
        <v>28.492599999999999</v>
      </c>
      <c r="AB247" s="17">
        <f>IF('cha raw lpjml output'!AA232&lt;0,0,'cha raw lpjml output'!AA232)</f>
        <v>29.467600000000001</v>
      </c>
      <c r="AC247" s="17">
        <f>IF('cha raw lpjml output'!AB232&lt;0,0,'cha raw lpjml output'!AB232)</f>
        <v>44.941200000000002</v>
      </c>
      <c r="AD247" s="17">
        <f>IF('cha raw lpjml output'!AC232&lt;0,0,'cha raw lpjml output'!AC232)</f>
        <v>70.226500000000001</v>
      </c>
      <c r="AE247" s="17">
        <f>IF('cha raw lpjml output'!AD232&lt;0,0,'cha raw lpjml output'!AD232)</f>
        <v>40.321100000000001</v>
      </c>
      <c r="AF247" s="17">
        <f>IF('cha raw lpjml output'!AE232&lt;0,0,'cha raw lpjml output'!AE232)</f>
        <v>37.176900000000003</v>
      </c>
      <c r="AG247" s="17">
        <f>IF('cha raw lpjml output'!AF232&lt;0,0,'cha raw lpjml output'!AF232)</f>
        <v>33.829700000000003</v>
      </c>
      <c r="AH247" s="17">
        <f>IF('cha raw lpjml output'!AG232&lt;0,0,'cha raw lpjml output'!AG232)</f>
        <v>32.374600000000001</v>
      </c>
      <c r="AI247" s="17">
        <f>IF('cha raw lpjml output'!AH232&lt;0,0,'cha raw lpjml output'!AH232)</f>
        <v>19.067799999999998</v>
      </c>
      <c r="AJ247" s="17">
        <f>IF('cha raw lpjml output'!AI232&lt;0,0,'cha raw lpjml output'!AI232)</f>
        <v>38.974400000000003</v>
      </c>
      <c r="AK247" s="17">
        <f>IF('cha raw lpjml output'!AJ232&lt;0,0,'cha raw lpjml output'!AJ232)</f>
        <v>63.427300000000002</v>
      </c>
      <c r="AL247" s="17">
        <f>IF('cha raw lpjml output'!AK232&lt;0,0,'cha raw lpjml output'!AK232)</f>
        <v>58.176099999999998</v>
      </c>
      <c r="AM247" s="17">
        <f>IF('cha raw lpjml output'!AL232&lt;0,0,'cha raw lpjml output'!AL232)</f>
        <v>26.581399999999999</v>
      </c>
      <c r="AN247" s="17">
        <f>IF('cha raw lpjml output'!AM232&lt;0,0,'cha raw lpjml output'!AM232)</f>
        <v>25.308399999999999</v>
      </c>
      <c r="AO247" s="17">
        <f>IF('cha raw lpjml output'!AN232&lt;0,0,'cha raw lpjml output'!AN232)</f>
        <v>34.903300000000002</v>
      </c>
      <c r="AP247" s="17">
        <f>IF('cha raw lpjml output'!AO232&lt;0,0,'cha raw lpjml output'!AO232)</f>
        <v>44.869599999999998</v>
      </c>
      <c r="AQ247" s="17"/>
    </row>
    <row r="248" spans="2:43" x14ac:dyDescent="0.35">
      <c r="B248" s="17">
        <f>IF('cha raw lpjml output'!A233&lt;0,0,'cha raw lpjml output'!A233)</f>
        <v>74.301699999999997</v>
      </c>
      <c r="C248" s="17">
        <f>IF('cha raw lpjml output'!B233&lt;0,0,'cha raw lpjml output'!B233)</f>
        <v>19.235299999999999</v>
      </c>
      <c r="D248" s="17">
        <f>IF('cha raw lpjml output'!C233&lt;0,0,'cha raw lpjml output'!C233)</f>
        <v>139.971</v>
      </c>
      <c r="E248" s="17">
        <f>IF('cha raw lpjml output'!D233&lt;0,0,'cha raw lpjml output'!D233)</f>
        <v>49.474899999999998</v>
      </c>
      <c r="F248" s="17">
        <f>IF('cha raw lpjml output'!E233&lt;0,0,'cha raw lpjml output'!E233)</f>
        <v>31.997900000000001</v>
      </c>
      <c r="G248" s="17">
        <f>IF('cha raw lpjml output'!F233&lt;0,0,'cha raw lpjml output'!F233)</f>
        <v>23.271799999999999</v>
      </c>
      <c r="H248" s="17">
        <f>IF('cha raw lpjml output'!G233&lt;0,0,'cha raw lpjml output'!G233)</f>
        <v>41.4649</v>
      </c>
      <c r="I248" s="17">
        <f>IF('cha raw lpjml output'!H233&lt;0,0,'cha raw lpjml output'!H233)</f>
        <v>41.5167</v>
      </c>
      <c r="J248" s="17">
        <f>IF('cha raw lpjml output'!I233&lt;0,0,'cha raw lpjml output'!I233)</f>
        <v>41.453200000000002</v>
      </c>
      <c r="K248" s="17">
        <f>IF('cha raw lpjml output'!J233&lt;0,0,'cha raw lpjml output'!J233)</f>
        <v>41.7014</v>
      </c>
      <c r="L248" s="17">
        <f>IF('cha raw lpjml output'!K233&lt;0,0,'cha raw lpjml output'!K233)</f>
        <v>31.412400000000002</v>
      </c>
      <c r="M248" s="17">
        <f>IF('cha raw lpjml output'!L233&lt;0,0,'cha raw lpjml output'!L233)</f>
        <v>24.360399999999998</v>
      </c>
      <c r="N248" s="17">
        <f>IF('cha raw lpjml output'!M233&lt;0,0,'cha raw lpjml output'!M233)</f>
        <v>17.552399999999999</v>
      </c>
      <c r="O248" s="17">
        <f>IF('cha raw lpjml output'!N233&lt;0,0,'cha raw lpjml output'!N233)</f>
        <v>10.3018</v>
      </c>
      <c r="P248" s="17">
        <f>IF('cha raw lpjml output'!O233&lt;0,0,'cha raw lpjml output'!O233)</f>
        <v>10.3018</v>
      </c>
      <c r="Q248" s="17">
        <f>IF('cha raw lpjml output'!P233&lt;0,0,'cha raw lpjml output'!P233)</f>
        <v>21.4604</v>
      </c>
      <c r="R248" s="17">
        <f>IF('cha raw lpjml output'!Q233&lt;0,0,'cha raw lpjml output'!Q233)</f>
        <v>12.8447</v>
      </c>
      <c r="S248" s="17">
        <f>IF('cha raw lpjml output'!R233&lt;0,0,'cha raw lpjml output'!R233)</f>
        <v>28.757899999999999</v>
      </c>
      <c r="T248" s="17">
        <f>IF('cha raw lpjml output'!S233&lt;0,0,'cha raw lpjml output'!S233)</f>
        <v>32.084299999999999</v>
      </c>
      <c r="U248" s="17">
        <f>IF('cha raw lpjml output'!T233&lt;0,0,'cha raw lpjml output'!T233)</f>
        <v>18.780799999999999</v>
      </c>
      <c r="V248" s="17">
        <f>IF('cha raw lpjml output'!U233&lt;0,0,'cha raw lpjml output'!U233)</f>
        <v>25.432099999999998</v>
      </c>
      <c r="W248" s="17">
        <f>IF('cha raw lpjml output'!V233&lt;0,0,'cha raw lpjml output'!V233)</f>
        <v>34.0717</v>
      </c>
      <c r="X248" s="17">
        <f>IF('cha raw lpjml output'!W233&lt;0,0,'cha raw lpjml output'!W233)</f>
        <v>23.665800000000001</v>
      </c>
      <c r="Y248" s="17">
        <f>IF('cha raw lpjml output'!X233&lt;0,0,'cha raw lpjml output'!X233)</f>
        <v>51.494100000000003</v>
      </c>
      <c r="Z248" s="17">
        <f>IF('cha raw lpjml output'!Y233&lt;0,0,'cha raw lpjml output'!Y233)</f>
        <v>47.080199999999998</v>
      </c>
      <c r="AA248" s="17">
        <f>IF('cha raw lpjml output'!Z233&lt;0,0,'cha raw lpjml output'!Z233)</f>
        <v>29.134399999999999</v>
      </c>
      <c r="AB248" s="17">
        <f>IF('cha raw lpjml output'!AA233&lt;0,0,'cha raw lpjml output'!AA233)</f>
        <v>29.783300000000001</v>
      </c>
      <c r="AC248" s="17">
        <f>IF('cha raw lpjml output'!AB233&lt;0,0,'cha raw lpjml output'!AB233)</f>
        <v>48.056899999999999</v>
      </c>
      <c r="AD248" s="17">
        <f>IF('cha raw lpjml output'!AC233&lt;0,0,'cha raw lpjml output'!AC233)</f>
        <v>74.730500000000006</v>
      </c>
      <c r="AE248" s="17">
        <f>IF('cha raw lpjml output'!AD233&lt;0,0,'cha raw lpjml output'!AD233)</f>
        <v>40.484000000000002</v>
      </c>
      <c r="AF248" s="17">
        <f>IF('cha raw lpjml output'!AE233&lt;0,0,'cha raw lpjml output'!AE233)</f>
        <v>37.557899999999997</v>
      </c>
      <c r="AG248" s="17">
        <f>IF('cha raw lpjml output'!AF233&lt;0,0,'cha raw lpjml output'!AF233)</f>
        <v>34.367699999999999</v>
      </c>
      <c r="AH248" s="17">
        <f>IF('cha raw lpjml output'!AG233&lt;0,0,'cha raw lpjml output'!AG233)</f>
        <v>33.759300000000003</v>
      </c>
      <c r="AI248" s="17">
        <f>IF('cha raw lpjml output'!AH233&lt;0,0,'cha raw lpjml output'!AH233)</f>
        <v>19.1706</v>
      </c>
      <c r="AJ248" s="17">
        <f>IF('cha raw lpjml output'!AI233&lt;0,0,'cha raw lpjml output'!AI233)</f>
        <v>39.026499999999999</v>
      </c>
      <c r="AK248" s="17">
        <f>IF('cha raw lpjml output'!AJ233&lt;0,0,'cha raw lpjml output'!AJ233)</f>
        <v>63.491399999999999</v>
      </c>
      <c r="AL248" s="17">
        <f>IF('cha raw lpjml output'!AK233&lt;0,0,'cha raw lpjml output'!AK233)</f>
        <v>59.621499999999997</v>
      </c>
      <c r="AM248" s="17">
        <f>IF('cha raw lpjml output'!AL233&lt;0,0,'cha raw lpjml output'!AL233)</f>
        <v>29.3033</v>
      </c>
      <c r="AN248" s="17">
        <f>IF('cha raw lpjml output'!AM233&lt;0,0,'cha raw lpjml output'!AM233)</f>
        <v>27.669499999999999</v>
      </c>
      <c r="AO248" s="17">
        <f>IF('cha raw lpjml output'!AN233&lt;0,0,'cha raw lpjml output'!AN233)</f>
        <v>35.572099999999999</v>
      </c>
      <c r="AP248" s="17">
        <f>IF('cha raw lpjml output'!AO233&lt;0,0,'cha raw lpjml output'!AO233)</f>
        <v>45.351999999999997</v>
      </c>
      <c r="AQ248" s="17"/>
    </row>
    <row r="249" spans="2:43" x14ac:dyDescent="0.35">
      <c r="B249" s="17">
        <f>IF('cha raw lpjml output'!A234&lt;0,0,'cha raw lpjml output'!A234)</f>
        <v>77.350999999999999</v>
      </c>
      <c r="C249" s="17">
        <f>IF('cha raw lpjml output'!B234&lt;0,0,'cha raw lpjml output'!B234)</f>
        <v>19.656700000000001</v>
      </c>
      <c r="D249" s="17">
        <f>IF('cha raw lpjml output'!C234&lt;0,0,'cha raw lpjml output'!C234)</f>
        <v>144.798</v>
      </c>
      <c r="E249" s="17">
        <f>IF('cha raw lpjml output'!D234&lt;0,0,'cha raw lpjml output'!D234)</f>
        <v>50.626899999999999</v>
      </c>
      <c r="F249" s="17">
        <f>IF('cha raw lpjml output'!E234&lt;0,0,'cha raw lpjml output'!E234)</f>
        <v>32.31</v>
      </c>
      <c r="G249" s="17">
        <f>IF('cha raw lpjml output'!F234&lt;0,0,'cha raw lpjml output'!F234)</f>
        <v>23.795500000000001</v>
      </c>
      <c r="H249" s="17">
        <f>IF('cha raw lpjml output'!G234&lt;0,0,'cha raw lpjml output'!G234)</f>
        <v>42.555300000000003</v>
      </c>
      <c r="I249" s="17">
        <f>IF('cha raw lpjml output'!H234&lt;0,0,'cha raw lpjml output'!H234)</f>
        <v>43.207999999999998</v>
      </c>
      <c r="J249" s="17">
        <f>IF('cha raw lpjml output'!I234&lt;0,0,'cha raw lpjml output'!I234)</f>
        <v>41.64</v>
      </c>
      <c r="K249" s="17">
        <f>IF('cha raw lpjml output'!J234&lt;0,0,'cha raw lpjml output'!J234)</f>
        <v>43.0929</v>
      </c>
      <c r="L249" s="17">
        <f>IF('cha raw lpjml output'!K234&lt;0,0,'cha raw lpjml output'!K234)</f>
        <v>32.353200000000001</v>
      </c>
      <c r="M249" s="17">
        <f>IF('cha raw lpjml output'!L234&lt;0,0,'cha raw lpjml output'!L234)</f>
        <v>24.899899999999999</v>
      </c>
      <c r="N249" s="17">
        <f>IF('cha raw lpjml output'!M234&lt;0,0,'cha raw lpjml output'!M234)</f>
        <v>17.621400000000001</v>
      </c>
      <c r="O249" s="17">
        <f>IF('cha raw lpjml output'!N234&lt;0,0,'cha raw lpjml output'!N234)</f>
        <v>10.340999999999999</v>
      </c>
      <c r="P249" s="17">
        <f>IF('cha raw lpjml output'!O234&lt;0,0,'cha raw lpjml output'!O234)</f>
        <v>10.340999999999999</v>
      </c>
      <c r="Q249" s="17">
        <f>IF('cha raw lpjml output'!P234&lt;0,0,'cha raw lpjml output'!P234)</f>
        <v>21.976299999999998</v>
      </c>
      <c r="R249" s="17">
        <f>IF('cha raw lpjml output'!Q234&lt;0,0,'cha raw lpjml output'!Q234)</f>
        <v>12.8666</v>
      </c>
      <c r="S249" s="17">
        <f>IF('cha raw lpjml output'!R234&lt;0,0,'cha raw lpjml output'!R234)</f>
        <v>30.089099999999998</v>
      </c>
      <c r="T249" s="17">
        <f>IF('cha raw lpjml output'!S234&lt;0,0,'cha raw lpjml output'!S234)</f>
        <v>32.896099999999997</v>
      </c>
      <c r="U249" s="17">
        <f>IF('cha raw lpjml output'!T234&lt;0,0,'cha raw lpjml output'!T234)</f>
        <v>18.834199999999999</v>
      </c>
      <c r="V249" s="17">
        <f>IF('cha raw lpjml output'!U234&lt;0,0,'cha raw lpjml output'!U234)</f>
        <v>26.058299999999999</v>
      </c>
      <c r="W249" s="17">
        <f>IF('cha raw lpjml output'!V234&lt;0,0,'cha raw lpjml output'!V234)</f>
        <v>36.995600000000003</v>
      </c>
      <c r="X249" s="17">
        <f>IF('cha raw lpjml output'!W234&lt;0,0,'cha raw lpjml output'!W234)</f>
        <v>24.227499999999999</v>
      </c>
      <c r="Y249" s="17">
        <f>IF('cha raw lpjml output'!X234&lt;0,0,'cha raw lpjml output'!X234)</f>
        <v>51.889400000000002</v>
      </c>
      <c r="Z249" s="17">
        <f>IF('cha raw lpjml output'!Y234&lt;0,0,'cha raw lpjml output'!Y234)</f>
        <v>47.451999999999998</v>
      </c>
      <c r="AA249" s="17">
        <f>IF('cha raw lpjml output'!Z234&lt;0,0,'cha raw lpjml output'!Z234)</f>
        <v>29.6663</v>
      </c>
      <c r="AB249" s="17">
        <f>IF('cha raw lpjml output'!AA234&lt;0,0,'cha raw lpjml output'!AA234)</f>
        <v>29.812000000000001</v>
      </c>
      <c r="AC249" s="17">
        <f>IF('cha raw lpjml output'!AB234&lt;0,0,'cha raw lpjml output'!AB234)</f>
        <v>49.2468</v>
      </c>
      <c r="AD249" s="17">
        <f>IF('cha raw lpjml output'!AC234&lt;0,0,'cha raw lpjml output'!AC234)</f>
        <v>78.663300000000007</v>
      </c>
      <c r="AE249" s="17">
        <f>IF('cha raw lpjml output'!AD234&lt;0,0,'cha raw lpjml output'!AD234)</f>
        <v>42.055500000000002</v>
      </c>
      <c r="AF249" s="17">
        <f>IF('cha raw lpjml output'!AE234&lt;0,0,'cha raw lpjml output'!AE234)</f>
        <v>37.7498</v>
      </c>
      <c r="AG249" s="17">
        <f>IF('cha raw lpjml output'!AF234&lt;0,0,'cha raw lpjml output'!AF234)</f>
        <v>36.575499999999998</v>
      </c>
      <c r="AH249" s="17">
        <f>IF('cha raw lpjml output'!AG234&lt;0,0,'cha raw lpjml output'!AG234)</f>
        <v>34.006300000000003</v>
      </c>
      <c r="AI249" s="17">
        <f>IF('cha raw lpjml output'!AH234&lt;0,0,'cha raw lpjml output'!AH234)</f>
        <v>19.833600000000001</v>
      </c>
      <c r="AJ249" s="17">
        <f>IF('cha raw lpjml output'!AI234&lt;0,0,'cha raw lpjml output'!AI234)</f>
        <v>39.5715</v>
      </c>
      <c r="AK249" s="17">
        <f>IF('cha raw lpjml output'!AJ234&lt;0,0,'cha raw lpjml output'!AJ234)</f>
        <v>64.775099999999995</v>
      </c>
      <c r="AL249" s="17">
        <f>IF('cha raw lpjml output'!AK234&lt;0,0,'cha raw lpjml output'!AK234)</f>
        <v>59.648299999999999</v>
      </c>
      <c r="AM249" s="17">
        <f>IF('cha raw lpjml output'!AL234&lt;0,0,'cha raw lpjml output'!AL234)</f>
        <v>30.287800000000001</v>
      </c>
      <c r="AN249" s="17">
        <f>IF('cha raw lpjml output'!AM234&lt;0,0,'cha raw lpjml output'!AM234)</f>
        <v>27.977799999999998</v>
      </c>
      <c r="AO249" s="17">
        <f>IF('cha raw lpjml output'!AN234&lt;0,0,'cha raw lpjml output'!AN234)</f>
        <v>37.174100000000003</v>
      </c>
      <c r="AP249" s="17">
        <f>IF('cha raw lpjml output'!AO234&lt;0,0,'cha raw lpjml output'!AO234)</f>
        <v>45.3553</v>
      </c>
      <c r="AQ249" s="17"/>
    </row>
    <row r="250" spans="2:43" x14ac:dyDescent="0.35">
      <c r="B250" s="17">
        <f>IF('cha raw lpjml output'!A235&lt;0,0,'cha raw lpjml output'!A235)</f>
        <v>78.316699999999997</v>
      </c>
      <c r="C250" s="17">
        <f>IF('cha raw lpjml output'!B235&lt;0,0,'cha raw lpjml output'!B235)</f>
        <v>20.339300000000001</v>
      </c>
      <c r="D250" s="17">
        <f>IF('cha raw lpjml output'!C235&lt;0,0,'cha raw lpjml output'!C235)</f>
        <v>150.21700000000001</v>
      </c>
      <c r="E250" s="17">
        <f>IF('cha raw lpjml output'!D235&lt;0,0,'cha raw lpjml output'!D235)</f>
        <v>51.253900000000002</v>
      </c>
      <c r="F250" s="17">
        <f>IF('cha raw lpjml output'!E235&lt;0,0,'cha raw lpjml output'!E235)</f>
        <v>35.365299999999998</v>
      </c>
      <c r="G250" s="17">
        <f>IF('cha raw lpjml output'!F235&lt;0,0,'cha raw lpjml output'!F235)</f>
        <v>29.373100000000001</v>
      </c>
      <c r="H250" s="17">
        <f>IF('cha raw lpjml output'!G235&lt;0,0,'cha raw lpjml output'!G235)</f>
        <v>42.684399999999997</v>
      </c>
      <c r="I250" s="17">
        <f>IF('cha raw lpjml output'!H235&lt;0,0,'cha raw lpjml output'!H235)</f>
        <v>44.401699999999998</v>
      </c>
      <c r="J250" s="17">
        <f>IF('cha raw lpjml output'!I235&lt;0,0,'cha raw lpjml output'!I235)</f>
        <v>43.572800000000001</v>
      </c>
      <c r="K250" s="17">
        <f>IF('cha raw lpjml output'!J235&lt;0,0,'cha raw lpjml output'!J235)</f>
        <v>44.183700000000002</v>
      </c>
      <c r="L250" s="17">
        <f>IF('cha raw lpjml output'!K235&lt;0,0,'cha raw lpjml output'!K235)</f>
        <v>32.822299999999998</v>
      </c>
      <c r="M250" s="17">
        <f>IF('cha raw lpjml output'!L235&lt;0,0,'cha raw lpjml output'!L235)</f>
        <v>25.586099999999998</v>
      </c>
      <c r="N250" s="17">
        <f>IF('cha raw lpjml output'!M235&lt;0,0,'cha raw lpjml output'!M235)</f>
        <v>17.843800000000002</v>
      </c>
      <c r="O250" s="17">
        <f>IF('cha raw lpjml output'!N235&lt;0,0,'cha raw lpjml output'!N235)</f>
        <v>10.3756</v>
      </c>
      <c r="P250" s="17">
        <f>IF('cha raw lpjml output'!O235&lt;0,0,'cha raw lpjml output'!O235)</f>
        <v>10.3756</v>
      </c>
      <c r="Q250" s="17">
        <f>IF('cha raw lpjml output'!P235&lt;0,0,'cha raw lpjml output'!P235)</f>
        <v>22.2971</v>
      </c>
      <c r="R250" s="17">
        <f>IF('cha raw lpjml output'!Q235&lt;0,0,'cha raw lpjml output'!Q235)</f>
        <v>12.910500000000001</v>
      </c>
      <c r="S250" s="17">
        <f>IF('cha raw lpjml output'!R235&lt;0,0,'cha raw lpjml output'!R235)</f>
        <v>31.118500000000001</v>
      </c>
      <c r="T250" s="17">
        <f>IF('cha raw lpjml output'!S235&lt;0,0,'cha raw lpjml output'!S235)</f>
        <v>33.688800000000001</v>
      </c>
      <c r="U250" s="17">
        <f>IF('cha raw lpjml output'!T235&lt;0,0,'cha raw lpjml output'!T235)</f>
        <v>19.714400000000001</v>
      </c>
      <c r="V250" s="17">
        <f>IF('cha raw lpjml output'!U235&lt;0,0,'cha raw lpjml output'!U235)</f>
        <v>26.753599999999999</v>
      </c>
      <c r="W250" s="17">
        <f>IF('cha raw lpjml output'!V235&lt;0,0,'cha raw lpjml output'!V235)</f>
        <v>38.528399999999998</v>
      </c>
      <c r="X250" s="17">
        <f>IF('cha raw lpjml output'!W235&lt;0,0,'cha raw lpjml output'!W235)</f>
        <v>24.686900000000001</v>
      </c>
      <c r="Y250" s="17">
        <f>IF('cha raw lpjml output'!X235&lt;0,0,'cha raw lpjml output'!X235)</f>
        <v>54.914400000000001</v>
      </c>
      <c r="Z250" s="17">
        <f>IF('cha raw lpjml output'!Y235&lt;0,0,'cha raw lpjml output'!Y235)</f>
        <v>50.154000000000003</v>
      </c>
      <c r="AA250" s="17">
        <f>IF('cha raw lpjml output'!Z235&lt;0,0,'cha raw lpjml output'!Z235)</f>
        <v>30.091999999999999</v>
      </c>
      <c r="AB250" s="17">
        <f>IF('cha raw lpjml output'!AA235&lt;0,0,'cha raw lpjml output'!AA235)</f>
        <v>30.996500000000001</v>
      </c>
      <c r="AC250" s="17">
        <f>IF('cha raw lpjml output'!AB235&lt;0,0,'cha raw lpjml output'!AB235)</f>
        <v>50.160299999999999</v>
      </c>
      <c r="AD250" s="17">
        <f>IF('cha raw lpjml output'!AC235&lt;0,0,'cha raw lpjml output'!AC235)</f>
        <v>79.696100000000001</v>
      </c>
      <c r="AE250" s="17">
        <f>IF('cha raw lpjml output'!AD235&lt;0,0,'cha raw lpjml output'!AD235)</f>
        <v>43.4983</v>
      </c>
      <c r="AF250" s="17">
        <f>IF('cha raw lpjml output'!AE235&lt;0,0,'cha raw lpjml output'!AE235)</f>
        <v>38.192399999999999</v>
      </c>
      <c r="AG250" s="17">
        <f>IF('cha raw lpjml output'!AF235&lt;0,0,'cha raw lpjml output'!AF235)</f>
        <v>36.676000000000002</v>
      </c>
      <c r="AH250" s="17">
        <f>IF('cha raw lpjml output'!AG235&lt;0,0,'cha raw lpjml output'!AG235)</f>
        <v>35.616500000000002</v>
      </c>
      <c r="AI250" s="17">
        <f>IF('cha raw lpjml output'!AH235&lt;0,0,'cha raw lpjml output'!AH235)</f>
        <v>20.3964</v>
      </c>
      <c r="AJ250" s="17">
        <f>IF('cha raw lpjml output'!AI235&lt;0,0,'cha raw lpjml output'!AI235)</f>
        <v>41.726700000000001</v>
      </c>
      <c r="AK250" s="17">
        <f>IF('cha raw lpjml output'!AJ235&lt;0,0,'cha raw lpjml output'!AJ235)</f>
        <v>68.261700000000005</v>
      </c>
      <c r="AL250" s="17">
        <f>IF('cha raw lpjml output'!AK235&lt;0,0,'cha raw lpjml output'!AK235)</f>
        <v>60.796100000000003</v>
      </c>
      <c r="AM250" s="17">
        <f>IF('cha raw lpjml output'!AL235&lt;0,0,'cha raw lpjml output'!AL235)</f>
        <v>30.534300000000002</v>
      </c>
      <c r="AN250" s="17">
        <f>IF('cha raw lpjml output'!AM235&lt;0,0,'cha raw lpjml output'!AM235)</f>
        <v>29.321400000000001</v>
      </c>
      <c r="AO250" s="17">
        <f>IF('cha raw lpjml output'!AN235&lt;0,0,'cha raw lpjml output'!AN235)</f>
        <v>37.235500000000002</v>
      </c>
      <c r="AP250" s="17">
        <f>IF('cha raw lpjml output'!AO235&lt;0,0,'cha raw lpjml output'!AO235)</f>
        <v>48.081099999999999</v>
      </c>
      <c r="AQ250" s="17"/>
    </row>
    <row r="251" spans="2:43" x14ac:dyDescent="0.35">
      <c r="B251" s="17">
        <f>IF('cha raw lpjml output'!A236&lt;0,0,'cha raw lpjml output'!A236)</f>
        <v>78.387200000000007</v>
      </c>
      <c r="C251" s="17">
        <f>IF('cha raw lpjml output'!B236&lt;0,0,'cha raw lpjml output'!B236)</f>
        <v>21.4941</v>
      </c>
      <c r="D251" s="17">
        <f>IF('cha raw lpjml output'!C236&lt;0,0,'cha raw lpjml output'!C236)</f>
        <v>157.696</v>
      </c>
      <c r="E251" s="17">
        <f>IF('cha raw lpjml output'!D236&lt;0,0,'cha raw lpjml output'!D236)</f>
        <v>54.0212</v>
      </c>
      <c r="F251" s="17">
        <f>IF('cha raw lpjml output'!E236&lt;0,0,'cha raw lpjml output'!E236)</f>
        <v>36.351799999999997</v>
      </c>
      <c r="G251" s="17">
        <f>IF('cha raw lpjml output'!F236&lt;0,0,'cha raw lpjml output'!F236)</f>
        <v>31.259399999999999</v>
      </c>
      <c r="H251" s="17">
        <f>IF('cha raw lpjml output'!G236&lt;0,0,'cha raw lpjml output'!G236)</f>
        <v>42.815100000000001</v>
      </c>
      <c r="I251" s="17">
        <f>IF('cha raw lpjml output'!H236&lt;0,0,'cha raw lpjml output'!H236)</f>
        <v>44.707799999999999</v>
      </c>
      <c r="J251" s="17">
        <f>IF('cha raw lpjml output'!I236&lt;0,0,'cha raw lpjml output'!I236)</f>
        <v>44.218299999999999</v>
      </c>
      <c r="K251" s="17">
        <f>IF('cha raw lpjml output'!J236&lt;0,0,'cha raw lpjml output'!J236)</f>
        <v>44.579900000000002</v>
      </c>
      <c r="L251" s="17">
        <f>IF('cha raw lpjml output'!K236&lt;0,0,'cha raw lpjml output'!K236)</f>
        <v>34.042099999999998</v>
      </c>
      <c r="M251" s="17">
        <f>IF('cha raw lpjml output'!L236&lt;0,0,'cha raw lpjml output'!L236)</f>
        <v>26.573399999999999</v>
      </c>
      <c r="N251" s="17">
        <f>IF('cha raw lpjml output'!M236&lt;0,0,'cha raw lpjml output'!M236)</f>
        <v>18.518999999999998</v>
      </c>
      <c r="O251" s="17">
        <f>IF('cha raw lpjml output'!N236&lt;0,0,'cha raw lpjml output'!N236)</f>
        <v>10.539400000000001</v>
      </c>
      <c r="P251" s="17">
        <f>IF('cha raw lpjml output'!O236&lt;0,0,'cha raw lpjml output'!O236)</f>
        <v>10.539400000000001</v>
      </c>
      <c r="Q251" s="17">
        <f>IF('cha raw lpjml output'!P236&lt;0,0,'cha raw lpjml output'!P236)</f>
        <v>22.376000000000001</v>
      </c>
      <c r="R251" s="17">
        <f>IF('cha raw lpjml output'!Q236&lt;0,0,'cha raw lpjml output'!Q236)</f>
        <v>13.057499999999999</v>
      </c>
      <c r="S251" s="17">
        <f>IF('cha raw lpjml output'!R236&lt;0,0,'cha raw lpjml output'!R236)</f>
        <v>32.556699999999999</v>
      </c>
      <c r="T251" s="17">
        <f>IF('cha raw lpjml output'!S236&lt;0,0,'cha raw lpjml output'!S236)</f>
        <v>35.877499999999998</v>
      </c>
      <c r="U251" s="17">
        <f>IF('cha raw lpjml output'!T236&lt;0,0,'cha raw lpjml output'!T236)</f>
        <v>19.964099999999998</v>
      </c>
      <c r="V251" s="17">
        <f>IF('cha raw lpjml output'!U236&lt;0,0,'cha raw lpjml output'!U236)</f>
        <v>27.161300000000001</v>
      </c>
      <c r="W251" s="17">
        <f>IF('cha raw lpjml output'!V236&lt;0,0,'cha raw lpjml output'!V236)</f>
        <v>39.0411</v>
      </c>
      <c r="X251" s="17">
        <f>IF('cha raw lpjml output'!W236&lt;0,0,'cha raw lpjml output'!W236)</f>
        <v>26.162500000000001</v>
      </c>
      <c r="Y251" s="17">
        <f>IF('cha raw lpjml output'!X236&lt;0,0,'cha raw lpjml output'!X236)</f>
        <v>61.766199999999998</v>
      </c>
      <c r="Z251" s="17">
        <f>IF('cha raw lpjml output'!Y236&lt;0,0,'cha raw lpjml output'!Y236)</f>
        <v>50.324199999999998</v>
      </c>
      <c r="AA251" s="17">
        <f>IF('cha raw lpjml output'!Z236&lt;0,0,'cha raw lpjml output'!Z236)</f>
        <v>31.399899999999999</v>
      </c>
      <c r="AB251" s="17">
        <f>IF('cha raw lpjml output'!AA236&lt;0,0,'cha raw lpjml output'!AA236)</f>
        <v>31.316400000000002</v>
      </c>
      <c r="AC251" s="17">
        <f>IF('cha raw lpjml output'!AB236&lt;0,0,'cha raw lpjml output'!AB236)</f>
        <v>55.155500000000004</v>
      </c>
      <c r="AD251" s="17">
        <f>IF('cha raw lpjml output'!AC236&lt;0,0,'cha raw lpjml output'!AC236)</f>
        <v>80.676500000000004</v>
      </c>
      <c r="AE251" s="17">
        <f>IF('cha raw lpjml output'!AD236&lt;0,0,'cha raw lpjml output'!AD236)</f>
        <v>45.499600000000001</v>
      </c>
      <c r="AF251" s="17">
        <f>IF('cha raw lpjml output'!AE236&lt;0,0,'cha raw lpjml output'!AE236)</f>
        <v>38.491599999999998</v>
      </c>
      <c r="AG251" s="17">
        <f>IF('cha raw lpjml output'!AF236&lt;0,0,'cha raw lpjml output'!AF236)</f>
        <v>38.251600000000003</v>
      </c>
      <c r="AH251" s="17">
        <f>IF('cha raw lpjml output'!AG236&lt;0,0,'cha raw lpjml output'!AG236)</f>
        <v>36.601399999999998</v>
      </c>
      <c r="AI251" s="17">
        <f>IF('cha raw lpjml output'!AH236&lt;0,0,'cha raw lpjml output'!AH236)</f>
        <v>20.894100000000002</v>
      </c>
      <c r="AJ251" s="17">
        <f>IF('cha raw lpjml output'!AI236&lt;0,0,'cha raw lpjml output'!AI236)</f>
        <v>44.350900000000003</v>
      </c>
      <c r="AK251" s="17">
        <f>IF('cha raw lpjml output'!AJ236&lt;0,0,'cha raw lpjml output'!AJ236)</f>
        <v>68.712999999999994</v>
      </c>
      <c r="AL251" s="17">
        <f>IF('cha raw lpjml output'!AK236&lt;0,0,'cha raw lpjml output'!AK236)</f>
        <v>62.832000000000001</v>
      </c>
      <c r="AM251" s="17">
        <f>IF('cha raw lpjml output'!AL236&lt;0,0,'cha raw lpjml output'!AL236)</f>
        <v>31.970700000000001</v>
      </c>
      <c r="AN251" s="17">
        <f>IF('cha raw lpjml output'!AM236&lt;0,0,'cha raw lpjml output'!AM236)</f>
        <v>29.859400000000001</v>
      </c>
      <c r="AO251" s="17">
        <f>IF('cha raw lpjml output'!AN236&lt;0,0,'cha raw lpjml output'!AN236)</f>
        <v>39.9437</v>
      </c>
      <c r="AP251" s="17">
        <f>IF('cha raw lpjml output'!AO236&lt;0,0,'cha raw lpjml output'!AO236)</f>
        <v>50.462400000000002</v>
      </c>
      <c r="AQ251" s="17"/>
    </row>
    <row r="252" spans="2:43" x14ac:dyDescent="0.35">
      <c r="B252" s="17">
        <f>IF('cha raw lpjml output'!A237&lt;0,0,'cha raw lpjml output'!A237)</f>
        <v>82.156000000000006</v>
      </c>
      <c r="C252" s="17">
        <f>IF('cha raw lpjml output'!B237&lt;0,0,'cha raw lpjml output'!B237)</f>
        <v>22.385100000000001</v>
      </c>
      <c r="D252" s="17">
        <f>IF('cha raw lpjml output'!C237&lt;0,0,'cha raw lpjml output'!C237)</f>
        <v>158.84899999999999</v>
      </c>
      <c r="E252" s="17">
        <f>IF('cha raw lpjml output'!D237&lt;0,0,'cha raw lpjml output'!D237)</f>
        <v>54.132300000000001</v>
      </c>
      <c r="F252" s="17">
        <f>IF('cha raw lpjml output'!E237&lt;0,0,'cha raw lpjml output'!E237)</f>
        <v>41.393099999999997</v>
      </c>
      <c r="G252" s="17">
        <f>IF('cha raw lpjml output'!F237&lt;0,0,'cha raw lpjml output'!F237)</f>
        <v>31.471699999999998</v>
      </c>
      <c r="H252" s="17">
        <f>IF('cha raw lpjml output'!G237&lt;0,0,'cha raw lpjml output'!G237)</f>
        <v>50.029400000000003</v>
      </c>
      <c r="I252" s="17">
        <f>IF('cha raw lpjml output'!H237&lt;0,0,'cha raw lpjml output'!H237)</f>
        <v>45.930500000000002</v>
      </c>
      <c r="J252" s="17">
        <f>IF('cha raw lpjml output'!I237&lt;0,0,'cha raw lpjml output'!I237)</f>
        <v>45.262999999999998</v>
      </c>
      <c r="K252" s="17">
        <f>IF('cha raw lpjml output'!J237&lt;0,0,'cha raw lpjml output'!J237)</f>
        <v>46.0852</v>
      </c>
      <c r="L252" s="17">
        <f>IF('cha raw lpjml output'!K237&lt;0,0,'cha raw lpjml output'!K237)</f>
        <v>35.286299999999997</v>
      </c>
      <c r="M252" s="17">
        <f>IF('cha raw lpjml output'!L237&lt;0,0,'cha raw lpjml output'!L237)</f>
        <v>26.7559</v>
      </c>
      <c r="N252" s="17">
        <f>IF('cha raw lpjml output'!M237&lt;0,0,'cha raw lpjml output'!M237)</f>
        <v>18.895600000000002</v>
      </c>
      <c r="O252" s="17">
        <f>IF('cha raw lpjml output'!N237&lt;0,0,'cha raw lpjml output'!N237)</f>
        <v>10.736499999999999</v>
      </c>
      <c r="P252" s="17">
        <f>IF('cha raw lpjml output'!O237&lt;0,0,'cha raw lpjml output'!O237)</f>
        <v>10.736499999999999</v>
      </c>
      <c r="Q252" s="17">
        <f>IF('cha raw lpjml output'!P237&lt;0,0,'cha raw lpjml output'!P237)</f>
        <v>22.467600000000001</v>
      </c>
      <c r="R252" s="17">
        <f>IF('cha raw lpjml output'!Q237&lt;0,0,'cha raw lpjml output'!Q237)</f>
        <v>14.069000000000001</v>
      </c>
      <c r="S252" s="17">
        <f>IF('cha raw lpjml output'!R237&lt;0,0,'cha raw lpjml output'!R237)</f>
        <v>32.949199999999998</v>
      </c>
      <c r="T252" s="17">
        <f>IF('cha raw lpjml output'!S237&lt;0,0,'cha raw lpjml output'!S237)</f>
        <v>37.638300000000001</v>
      </c>
      <c r="U252" s="17">
        <f>IF('cha raw lpjml output'!T237&lt;0,0,'cha raw lpjml output'!T237)</f>
        <v>20.358000000000001</v>
      </c>
      <c r="V252" s="17">
        <f>IF('cha raw lpjml output'!U237&lt;0,0,'cha raw lpjml output'!U237)</f>
        <v>27.581900000000001</v>
      </c>
      <c r="W252" s="17">
        <f>IF('cha raw lpjml output'!V237&lt;0,0,'cha raw lpjml output'!V237)</f>
        <v>42.597200000000001</v>
      </c>
      <c r="X252" s="17">
        <f>IF('cha raw lpjml output'!W237&lt;0,0,'cha raw lpjml output'!W237)</f>
        <v>26.265999999999998</v>
      </c>
      <c r="Y252" s="17">
        <f>IF('cha raw lpjml output'!X237&lt;0,0,'cha raw lpjml output'!X237)</f>
        <v>63.296199999999999</v>
      </c>
      <c r="Z252" s="17">
        <f>IF('cha raw lpjml output'!Y237&lt;0,0,'cha raw lpjml output'!Y237)</f>
        <v>53.301099999999998</v>
      </c>
      <c r="AA252" s="17">
        <f>IF('cha raw lpjml output'!Z237&lt;0,0,'cha raw lpjml output'!Z237)</f>
        <v>31.665099999999999</v>
      </c>
      <c r="AB252" s="17">
        <f>IF('cha raw lpjml output'!AA237&lt;0,0,'cha raw lpjml output'!AA237)</f>
        <v>32.6327</v>
      </c>
      <c r="AC252" s="17">
        <f>IF('cha raw lpjml output'!AB237&lt;0,0,'cha raw lpjml output'!AB237)</f>
        <v>58.716000000000001</v>
      </c>
      <c r="AD252" s="17">
        <f>IF('cha raw lpjml output'!AC237&lt;0,0,'cha raw lpjml output'!AC237)</f>
        <v>82.303899999999999</v>
      </c>
      <c r="AE252" s="17">
        <f>IF('cha raw lpjml output'!AD237&lt;0,0,'cha raw lpjml output'!AD237)</f>
        <v>47.094700000000003</v>
      </c>
      <c r="AF252" s="17">
        <f>IF('cha raw lpjml output'!AE237&lt;0,0,'cha raw lpjml output'!AE237)</f>
        <v>39.363100000000003</v>
      </c>
      <c r="AG252" s="17">
        <f>IF('cha raw lpjml output'!AF237&lt;0,0,'cha raw lpjml output'!AF237)</f>
        <v>39.066699999999997</v>
      </c>
      <c r="AH252" s="17">
        <f>IF('cha raw lpjml output'!AG237&lt;0,0,'cha raw lpjml output'!AG237)</f>
        <v>36.764000000000003</v>
      </c>
      <c r="AI252" s="17">
        <f>IF('cha raw lpjml output'!AH237&lt;0,0,'cha raw lpjml output'!AH237)</f>
        <v>20.909800000000001</v>
      </c>
      <c r="AJ252" s="17">
        <f>IF('cha raw lpjml output'!AI237&lt;0,0,'cha raw lpjml output'!AI237)</f>
        <v>45.097499999999997</v>
      </c>
      <c r="AK252" s="17">
        <f>IF('cha raw lpjml output'!AJ237&lt;0,0,'cha raw lpjml output'!AJ237)</f>
        <v>70.374899999999997</v>
      </c>
      <c r="AL252" s="17">
        <f>IF('cha raw lpjml output'!AK237&lt;0,0,'cha raw lpjml output'!AK237)</f>
        <v>66.195300000000003</v>
      </c>
      <c r="AM252" s="17">
        <f>IF('cha raw lpjml output'!AL237&lt;0,0,'cha raw lpjml output'!AL237)</f>
        <v>32.445</v>
      </c>
      <c r="AN252" s="17">
        <f>IF('cha raw lpjml output'!AM237&lt;0,0,'cha raw lpjml output'!AM237)</f>
        <v>30.705500000000001</v>
      </c>
      <c r="AO252" s="17">
        <f>IF('cha raw lpjml output'!AN237&lt;0,0,'cha raw lpjml output'!AN237)</f>
        <v>40.177900000000001</v>
      </c>
      <c r="AP252" s="17">
        <f>IF('cha raw lpjml output'!AO237&lt;0,0,'cha raw lpjml output'!AO237)</f>
        <v>52.222200000000001</v>
      </c>
      <c r="AQ252" s="17"/>
    </row>
    <row r="253" spans="2:43" x14ac:dyDescent="0.35">
      <c r="B253" s="17">
        <f>IF('cha raw lpjml output'!A238&lt;0,0,'cha raw lpjml output'!A238)</f>
        <v>84.793599999999998</v>
      </c>
      <c r="C253" s="17">
        <f>IF('cha raw lpjml output'!B238&lt;0,0,'cha raw lpjml output'!B238)</f>
        <v>22.4682</v>
      </c>
      <c r="D253" s="17">
        <f>IF('cha raw lpjml output'!C238&lt;0,0,'cha raw lpjml output'!C238)</f>
        <v>159.511</v>
      </c>
      <c r="E253" s="17">
        <f>IF('cha raw lpjml output'!D238&lt;0,0,'cha raw lpjml output'!D238)</f>
        <v>59.023200000000003</v>
      </c>
      <c r="F253" s="17">
        <f>IF('cha raw lpjml output'!E238&lt;0,0,'cha raw lpjml output'!E238)</f>
        <v>41.545299999999997</v>
      </c>
      <c r="G253" s="17">
        <f>IF('cha raw lpjml output'!F238&lt;0,0,'cha raw lpjml output'!F238)</f>
        <v>34.686700000000002</v>
      </c>
      <c r="H253" s="17">
        <f>IF('cha raw lpjml output'!G238&lt;0,0,'cha raw lpjml output'!G238)</f>
        <v>51.9651</v>
      </c>
      <c r="I253" s="17">
        <f>IF('cha raw lpjml output'!H238&lt;0,0,'cha raw lpjml output'!H238)</f>
        <v>47.1616</v>
      </c>
      <c r="J253" s="17">
        <f>IF('cha raw lpjml output'!I238&lt;0,0,'cha raw lpjml output'!I238)</f>
        <v>46.695999999999998</v>
      </c>
      <c r="K253" s="17">
        <f>IF('cha raw lpjml output'!J238&lt;0,0,'cha raw lpjml output'!J238)</f>
        <v>47.729500000000002</v>
      </c>
      <c r="L253" s="17">
        <f>IF('cha raw lpjml output'!K238&lt;0,0,'cha raw lpjml output'!K238)</f>
        <v>37.024099999999997</v>
      </c>
      <c r="M253" s="17">
        <f>IF('cha raw lpjml output'!L238&lt;0,0,'cha raw lpjml output'!L238)</f>
        <v>28.460999999999999</v>
      </c>
      <c r="N253" s="17">
        <f>IF('cha raw lpjml output'!M238&lt;0,0,'cha raw lpjml output'!M238)</f>
        <v>19.144400000000001</v>
      </c>
      <c r="O253" s="17">
        <f>IF('cha raw lpjml output'!N238&lt;0,0,'cha raw lpjml output'!N238)</f>
        <v>11.1867</v>
      </c>
      <c r="P253" s="17">
        <f>IF('cha raw lpjml output'!O238&lt;0,0,'cha raw lpjml output'!O238)</f>
        <v>11.1867</v>
      </c>
      <c r="Q253" s="17">
        <f>IF('cha raw lpjml output'!P238&lt;0,0,'cha raw lpjml output'!P238)</f>
        <v>22.7913</v>
      </c>
      <c r="R253" s="17">
        <f>IF('cha raw lpjml output'!Q238&lt;0,0,'cha raw lpjml output'!Q238)</f>
        <v>14.4717</v>
      </c>
      <c r="S253" s="17">
        <f>IF('cha raw lpjml output'!R238&lt;0,0,'cha raw lpjml output'!R238)</f>
        <v>35.866399999999999</v>
      </c>
      <c r="T253" s="17">
        <f>IF('cha raw lpjml output'!S238&lt;0,0,'cha raw lpjml output'!S238)</f>
        <v>39.99</v>
      </c>
      <c r="U253" s="17">
        <f>IF('cha raw lpjml output'!T238&lt;0,0,'cha raw lpjml output'!T238)</f>
        <v>20.5595</v>
      </c>
      <c r="V253" s="17">
        <f>IF('cha raw lpjml output'!U238&lt;0,0,'cha raw lpjml output'!U238)</f>
        <v>29.870999999999999</v>
      </c>
      <c r="W253" s="17">
        <f>IF('cha raw lpjml output'!V238&lt;0,0,'cha raw lpjml output'!V238)</f>
        <v>42.881500000000003</v>
      </c>
      <c r="X253" s="17">
        <f>IF('cha raw lpjml output'!W238&lt;0,0,'cha raw lpjml output'!W238)</f>
        <v>26.589200000000002</v>
      </c>
      <c r="Y253" s="17">
        <f>IF('cha raw lpjml output'!X238&lt;0,0,'cha raw lpjml output'!X238)</f>
        <v>65.144300000000001</v>
      </c>
      <c r="Z253" s="17">
        <f>IF('cha raw lpjml output'!Y238&lt;0,0,'cha raw lpjml output'!Y238)</f>
        <v>58.200600000000001</v>
      </c>
      <c r="AA253" s="17">
        <f>IF('cha raw lpjml output'!Z238&lt;0,0,'cha raw lpjml output'!Z238)</f>
        <v>32.1569</v>
      </c>
      <c r="AB253" s="17">
        <f>IF('cha raw lpjml output'!AA238&lt;0,0,'cha raw lpjml output'!AA238)</f>
        <v>33.515999999999998</v>
      </c>
      <c r="AC253" s="17">
        <f>IF('cha raw lpjml output'!AB238&lt;0,0,'cha raw lpjml output'!AB238)</f>
        <v>58.968600000000002</v>
      </c>
      <c r="AD253" s="17">
        <f>IF('cha raw lpjml output'!AC238&lt;0,0,'cha raw lpjml output'!AC238)</f>
        <v>86.028899999999993</v>
      </c>
      <c r="AE253" s="17">
        <f>IF('cha raw lpjml output'!AD238&lt;0,0,'cha raw lpjml output'!AD238)</f>
        <v>48.037199999999999</v>
      </c>
      <c r="AF253" s="17">
        <f>IF('cha raw lpjml output'!AE238&lt;0,0,'cha raw lpjml output'!AE238)</f>
        <v>41.056800000000003</v>
      </c>
      <c r="AG253" s="17">
        <f>IF('cha raw lpjml output'!AF238&lt;0,0,'cha raw lpjml output'!AF238)</f>
        <v>40.095700000000001</v>
      </c>
      <c r="AH253" s="17">
        <f>IF('cha raw lpjml output'!AG238&lt;0,0,'cha raw lpjml output'!AG238)</f>
        <v>36.965600000000002</v>
      </c>
      <c r="AI253" s="17">
        <f>IF('cha raw lpjml output'!AH238&lt;0,0,'cha raw lpjml output'!AH238)</f>
        <v>21.7043</v>
      </c>
      <c r="AJ253" s="17">
        <f>IF('cha raw lpjml output'!AI238&lt;0,0,'cha raw lpjml output'!AI238)</f>
        <v>47.676200000000001</v>
      </c>
      <c r="AK253" s="17">
        <f>IF('cha raw lpjml output'!AJ238&lt;0,0,'cha raw lpjml output'!AJ238)</f>
        <v>71.007199999999997</v>
      </c>
      <c r="AL253" s="17">
        <f>IF('cha raw lpjml output'!AK238&lt;0,0,'cha raw lpjml output'!AK238)</f>
        <v>66.242000000000004</v>
      </c>
      <c r="AM253" s="17">
        <f>IF('cha raw lpjml output'!AL238&lt;0,0,'cha raw lpjml output'!AL238)</f>
        <v>34.4681</v>
      </c>
      <c r="AN253" s="17">
        <f>IF('cha raw lpjml output'!AM238&lt;0,0,'cha raw lpjml output'!AM238)</f>
        <v>30.7456</v>
      </c>
      <c r="AO253" s="17">
        <f>IF('cha raw lpjml output'!AN238&lt;0,0,'cha raw lpjml output'!AN238)</f>
        <v>40.724600000000002</v>
      </c>
      <c r="AP253" s="17">
        <f>IF('cha raw lpjml output'!AO238&lt;0,0,'cha raw lpjml output'!AO238)</f>
        <v>52.409500000000001</v>
      </c>
      <c r="AQ253" s="17"/>
    </row>
    <row r="254" spans="2:43" x14ac:dyDescent="0.35">
      <c r="B254" s="17">
        <f>IF('cha raw lpjml output'!A239&lt;0,0,'cha raw lpjml output'!A239)</f>
        <v>85.430800000000005</v>
      </c>
      <c r="C254" s="17">
        <f>IF('cha raw lpjml output'!B239&lt;0,0,'cha raw lpjml output'!B239)</f>
        <v>22.613399999999999</v>
      </c>
      <c r="D254" s="17">
        <f>IF('cha raw lpjml output'!C239&lt;0,0,'cha raw lpjml output'!C239)</f>
        <v>164.36500000000001</v>
      </c>
      <c r="E254" s="17">
        <f>IF('cha raw lpjml output'!D239&lt;0,0,'cha raw lpjml output'!D239)</f>
        <v>59.143300000000004</v>
      </c>
      <c r="F254" s="17">
        <f>IF('cha raw lpjml output'!E239&lt;0,0,'cha raw lpjml output'!E239)</f>
        <v>45.502099999999999</v>
      </c>
      <c r="G254" s="17">
        <f>IF('cha raw lpjml output'!F239&lt;0,0,'cha raw lpjml output'!F239)</f>
        <v>35.848500000000001</v>
      </c>
      <c r="H254" s="17">
        <f>IF('cha raw lpjml output'!G239&lt;0,0,'cha raw lpjml output'!G239)</f>
        <v>55.091799999999999</v>
      </c>
      <c r="I254" s="17">
        <f>IF('cha raw lpjml output'!H239&lt;0,0,'cha raw lpjml output'!H239)</f>
        <v>49.759599999999999</v>
      </c>
      <c r="J254" s="17">
        <f>IF('cha raw lpjml output'!I239&lt;0,0,'cha raw lpjml output'!I239)</f>
        <v>46.895800000000001</v>
      </c>
      <c r="K254" s="17">
        <f>IF('cha raw lpjml output'!J239&lt;0,0,'cha raw lpjml output'!J239)</f>
        <v>48.832299999999996</v>
      </c>
      <c r="L254" s="17">
        <f>IF('cha raw lpjml output'!K239&lt;0,0,'cha raw lpjml output'!K239)</f>
        <v>37.165700000000001</v>
      </c>
      <c r="M254" s="17">
        <f>IF('cha raw lpjml output'!L239&lt;0,0,'cha raw lpjml output'!L239)</f>
        <v>28.4739</v>
      </c>
      <c r="N254" s="17">
        <f>IF('cha raw lpjml output'!M239&lt;0,0,'cha raw lpjml output'!M239)</f>
        <v>19.174900000000001</v>
      </c>
      <c r="O254" s="17">
        <f>IF('cha raw lpjml output'!N239&lt;0,0,'cha raw lpjml output'!N239)</f>
        <v>11.199199999999999</v>
      </c>
      <c r="P254" s="17">
        <f>IF('cha raw lpjml output'!O239&lt;0,0,'cha raw lpjml output'!O239)</f>
        <v>11.199199999999999</v>
      </c>
      <c r="Q254" s="17">
        <f>IF('cha raw lpjml output'!P239&lt;0,0,'cha raw lpjml output'!P239)</f>
        <v>23.640599999999999</v>
      </c>
      <c r="R254" s="17">
        <f>IF('cha raw lpjml output'!Q239&lt;0,0,'cha raw lpjml output'!Q239)</f>
        <v>15.439399999999999</v>
      </c>
      <c r="S254" s="17">
        <f>IF('cha raw lpjml output'!R239&lt;0,0,'cha raw lpjml output'!R239)</f>
        <v>36.361899999999999</v>
      </c>
      <c r="T254" s="17">
        <f>IF('cha raw lpjml output'!S239&lt;0,0,'cha raw lpjml output'!S239)</f>
        <v>40.712000000000003</v>
      </c>
      <c r="U254" s="17">
        <f>IF('cha raw lpjml output'!T239&lt;0,0,'cha raw lpjml output'!T239)</f>
        <v>21.786999999999999</v>
      </c>
      <c r="V254" s="17">
        <f>IF('cha raw lpjml output'!U239&lt;0,0,'cha raw lpjml output'!U239)</f>
        <v>30.263300000000001</v>
      </c>
      <c r="W254" s="17">
        <f>IF('cha raw lpjml output'!V239&lt;0,0,'cha raw lpjml output'!V239)</f>
        <v>43.0336</v>
      </c>
      <c r="X254" s="17">
        <f>IF('cha raw lpjml output'!W239&lt;0,0,'cha raw lpjml output'!W239)</f>
        <v>26.839099999999998</v>
      </c>
      <c r="Y254" s="17">
        <f>IF('cha raw lpjml output'!X239&lt;0,0,'cha raw lpjml output'!X239)</f>
        <v>65.173199999999994</v>
      </c>
      <c r="Z254" s="17">
        <f>IF('cha raw lpjml output'!Y239&lt;0,0,'cha raw lpjml output'!Y239)</f>
        <v>63.722700000000003</v>
      </c>
      <c r="AA254" s="17">
        <f>IF('cha raw lpjml output'!Z239&lt;0,0,'cha raw lpjml output'!Z239)</f>
        <v>35.098700000000001</v>
      </c>
      <c r="AB254" s="17">
        <f>IF('cha raw lpjml output'!AA239&lt;0,0,'cha raw lpjml output'!AA239)</f>
        <v>33.575200000000002</v>
      </c>
      <c r="AC254" s="17">
        <f>IF('cha raw lpjml output'!AB239&lt;0,0,'cha raw lpjml output'!AB239)</f>
        <v>59.644799999999996</v>
      </c>
      <c r="AD254" s="17">
        <f>IF('cha raw lpjml output'!AC239&lt;0,0,'cha raw lpjml output'!AC239)</f>
        <v>86.811300000000003</v>
      </c>
      <c r="AE254" s="17">
        <f>IF('cha raw lpjml output'!AD239&lt;0,0,'cha raw lpjml output'!AD239)</f>
        <v>48.557499999999997</v>
      </c>
      <c r="AF254" s="17">
        <f>IF('cha raw lpjml output'!AE239&lt;0,0,'cha raw lpjml output'!AE239)</f>
        <v>41.204799999999999</v>
      </c>
      <c r="AG254" s="17">
        <f>IF('cha raw lpjml output'!AF239&lt;0,0,'cha raw lpjml output'!AF239)</f>
        <v>40.261699999999998</v>
      </c>
      <c r="AH254" s="17">
        <f>IF('cha raw lpjml output'!AG239&lt;0,0,'cha raw lpjml output'!AG239)</f>
        <v>37.330100000000002</v>
      </c>
      <c r="AI254" s="17">
        <f>IF('cha raw lpjml output'!AH239&lt;0,0,'cha raw lpjml output'!AH239)</f>
        <v>22.003399999999999</v>
      </c>
      <c r="AJ254" s="17">
        <f>IF('cha raw lpjml output'!AI239&lt;0,0,'cha raw lpjml output'!AI239)</f>
        <v>48.669400000000003</v>
      </c>
      <c r="AK254" s="17">
        <f>IF('cha raw lpjml output'!AJ239&lt;0,0,'cha raw lpjml output'!AJ239)</f>
        <v>71.691800000000001</v>
      </c>
      <c r="AL254" s="17">
        <f>IF('cha raw lpjml output'!AK239&lt;0,0,'cha raw lpjml output'!AK239)</f>
        <v>66.434700000000007</v>
      </c>
      <c r="AM254" s="17">
        <f>IF('cha raw lpjml output'!AL239&lt;0,0,'cha raw lpjml output'!AL239)</f>
        <v>34.931699999999999</v>
      </c>
      <c r="AN254" s="17">
        <f>IF('cha raw lpjml output'!AM239&lt;0,0,'cha raw lpjml output'!AM239)</f>
        <v>30.890499999999999</v>
      </c>
      <c r="AO254" s="17">
        <f>IF('cha raw lpjml output'!AN239&lt;0,0,'cha raw lpjml output'!AN239)</f>
        <v>40.7395</v>
      </c>
      <c r="AP254" s="17">
        <f>IF('cha raw lpjml output'!AO239&lt;0,0,'cha raw lpjml output'!AO239)</f>
        <v>52.676099999999998</v>
      </c>
      <c r="AQ254" s="17"/>
    </row>
    <row r="255" spans="2:43" x14ac:dyDescent="0.35">
      <c r="B255" s="17">
        <f>IF('cha raw lpjml output'!A240&lt;0,0,'cha raw lpjml output'!A240)</f>
        <v>89.158799999999999</v>
      </c>
      <c r="C255" s="17">
        <f>IF('cha raw lpjml output'!B240&lt;0,0,'cha raw lpjml output'!B240)</f>
        <v>22.6737</v>
      </c>
      <c r="D255" s="17">
        <f>IF('cha raw lpjml output'!C240&lt;0,0,'cha raw lpjml output'!C240)</f>
        <v>168.01900000000001</v>
      </c>
      <c r="E255" s="17">
        <f>IF('cha raw lpjml output'!D240&lt;0,0,'cha raw lpjml output'!D240)</f>
        <v>59.476199999999999</v>
      </c>
      <c r="F255" s="17">
        <f>IF('cha raw lpjml output'!E240&lt;0,0,'cha raw lpjml output'!E240)</f>
        <v>46.400199999999998</v>
      </c>
      <c r="G255" s="17">
        <f>IF('cha raw lpjml output'!F240&lt;0,0,'cha raw lpjml output'!F240)</f>
        <v>36.427399999999999</v>
      </c>
      <c r="H255" s="17">
        <f>IF('cha raw lpjml output'!G240&lt;0,0,'cha raw lpjml output'!G240)</f>
        <v>58.620899999999999</v>
      </c>
      <c r="I255" s="17">
        <f>IF('cha raw lpjml output'!H240&lt;0,0,'cha raw lpjml output'!H240)</f>
        <v>50.7241</v>
      </c>
      <c r="J255" s="17">
        <f>IF('cha raw lpjml output'!I240&lt;0,0,'cha raw lpjml output'!I240)</f>
        <v>47.836100000000002</v>
      </c>
      <c r="K255" s="17">
        <f>IF('cha raw lpjml output'!J240&lt;0,0,'cha raw lpjml output'!J240)</f>
        <v>49.053899999999999</v>
      </c>
      <c r="L255" s="17">
        <f>IF('cha raw lpjml output'!K240&lt;0,0,'cha raw lpjml output'!K240)</f>
        <v>38.551400000000001</v>
      </c>
      <c r="M255" s="17">
        <f>IF('cha raw lpjml output'!L240&lt;0,0,'cha raw lpjml output'!L240)</f>
        <v>28.8155</v>
      </c>
      <c r="N255" s="17">
        <f>IF('cha raw lpjml output'!M240&lt;0,0,'cha raw lpjml output'!M240)</f>
        <v>19.2683</v>
      </c>
      <c r="O255" s="17">
        <f>IF('cha raw lpjml output'!N240&lt;0,0,'cha raw lpjml output'!N240)</f>
        <v>11.273400000000001</v>
      </c>
      <c r="P255" s="17">
        <f>IF('cha raw lpjml output'!O240&lt;0,0,'cha raw lpjml output'!O240)</f>
        <v>11.273400000000001</v>
      </c>
      <c r="Q255" s="17">
        <f>IF('cha raw lpjml output'!P240&lt;0,0,'cha raw lpjml output'!P240)</f>
        <v>24.546600000000002</v>
      </c>
      <c r="R255" s="17">
        <f>IF('cha raw lpjml output'!Q240&lt;0,0,'cha raw lpjml output'!Q240)</f>
        <v>15.5115</v>
      </c>
      <c r="S255" s="17">
        <f>IF('cha raw lpjml output'!R240&lt;0,0,'cha raw lpjml output'!R240)</f>
        <v>36.839500000000001</v>
      </c>
      <c r="T255" s="17">
        <f>IF('cha raw lpjml output'!S240&lt;0,0,'cha raw lpjml output'!S240)</f>
        <v>41.331899999999997</v>
      </c>
      <c r="U255" s="17">
        <f>IF('cha raw lpjml output'!T240&lt;0,0,'cha raw lpjml output'!T240)</f>
        <v>21.948899999999998</v>
      </c>
      <c r="V255" s="17">
        <f>IF('cha raw lpjml output'!U240&lt;0,0,'cha raw lpjml output'!U240)</f>
        <v>31.1067</v>
      </c>
      <c r="W255" s="17">
        <f>IF('cha raw lpjml output'!V240&lt;0,0,'cha raw lpjml output'!V240)</f>
        <v>43.085500000000003</v>
      </c>
      <c r="X255" s="17">
        <f>IF('cha raw lpjml output'!W240&lt;0,0,'cha raw lpjml output'!W240)</f>
        <v>27.360600000000002</v>
      </c>
      <c r="Y255" s="17">
        <f>IF('cha raw lpjml output'!X240&lt;0,0,'cha raw lpjml output'!X240)</f>
        <v>65.942899999999995</v>
      </c>
      <c r="Z255" s="17">
        <f>IF('cha raw lpjml output'!Y240&lt;0,0,'cha raw lpjml output'!Y240)</f>
        <v>65.686499999999995</v>
      </c>
      <c r="AA255" s="17">
        <f>IF('cha raw lpjml output'!Z240&lt;0,0,'cha raw lpjml output'!Z240)</f>
        <v>35.414400000000001</v>
      </c>
      <c r="AB255" s="17">
        <f>IF('cha raw lpjml output'!AA240&lt;0,0,'cha raw lpjml output'!AA240)</f>
        <v>34.7776</v>
      </c>
      <c r="AC255" s="17">
        <f>IF('cha raw lpjml output'!AB240&lt;0,0,'cha raw lpjml output'!AB240)</f>
        <v>60.308799999999998</v>
      </c>
      <c r="AD255" s="17">
        <f>IF('cha raw lpjml output'!AC240&lt;0,0,'cha raw lpjml output'!AC240)</f>
        <v>91.181899999999999</v>
      </c>
      <c r="AE255" s="17">
        <f>IF('cha raw lpjml output'!AD240&lt;0,0,'cha raw lpjml output'!AD240)</f>
        <v>48.853700000000003</v>
      </c>
      <c r="AF255" s="17">
        <f>IF('cha raw lpjml output'!AE240&lt;0,0,'cha raw lpjml output'!AE240)</f>
        <v>42.694200000000002</v>
      </c>
      <c r="AG255" s="17">
        <f>IF('cha raw lpjml output'!AF240&lt;0,0,'cha raw lpjml output'!AF240)</f>
        <v>40.832999999999998</v>
      </c>
      <c r="AH255" s="17">
        <f>IF('cha raw lpjml output'!AG240&lt;0,0,'cha raw lpjml output'!AG240)</f>
        <v>37.530299999999997</v>
      </c>
      <c r="AI255" s="17">
        <f>IF('cha raw lpjml output'!AH240&lt;0,0,'cha raw lpjml output'!AH240)</f>
        <v>22.493200000000002</v>
      </c>
      <c r="AJ255" s="17">
        <f>IF('cha raw lpjml output'!AI240&lt;0,0,'cha raw lpjml output'!AI240)</f>
        <v>50.0779</v>
      </c>
      <c r="AK255" s="17">
        <f>IF('cha raw lpjml output'!AJ240&lt;0,0,'cha raw lpjml output'!AJ240)</f>
        <v>72.314499999999995</v>
      </c>
      <c r="AL255" s="17">
        <f>IF('cha raw lpjml output'!AK240&lt;0,0,'cha raw lpjml output'!AK240)</f>
        <v>70.629599999999996</v>
      </c>
      <c r="AM255" s="17">
        <f>IF('cha raw lpjml output'!AL240&lt;0,0,'cha raw lpjml output'!AL240)</f>
        <v>35.9604</v>
      </c>
      <c r="AN255" s="17">
        <f>IF('cha raw lpjml output'!AM240&lt;0,0,'cha raw lpjml output'!AM240)</f>
        <v>31.277000000000001</v>
      </c>
      <c r="AO255" s="17">
        <f>IF('cha raw lpjml output'!AN240&lt;0,0,'cha raw lpjml output'!AN240)</f>
        <v>42.962000000000003</v>
      </c>
      <c r="AP255" s="17">
        <f>IF('cha raw lpjml output'!AO240&lt;0,0,'cha raw lpjml output'!AO240)</f>
        <v>54.356499999999997</v>
      </c>
      <c r="AQ255" s="17"/>
    </row>
    <row r="256" spans="2:43" x14ac:dyDescent="0.35">
      <c r="B256" s="17">
        <f>IF('cha raw lpjml output'!A241&lt;0,0,'cha raw lpjml output'!A241)</f>
        <v>94.959900000000005</v>
      </c>
      <c r="C256" s="17">
        <f>IF('cha raw lpjml output'!B241&lt;0,0,'cha raw lpjml output'!B241)</f>
        <v>22.739100000000001</v>
      </c>
      <c r="D256" s="17">
        <f>IF('cha raw lpjml output'!C241&lt;0,0,'cha raw lpjml output'!C241)</f>
        <v>168.279</v>
      </c>
      <c r="E256" s="17">
        <f>IF('cha raw lpjml output'!D241&lt;0,0,'cha raw lpjml output'!D241)</f>
        <v>61.473300000000002</v>
      </c>
      <c r="F256" s="17">
        <f>IF('cha raw lpjml output'!E241&lt;0,0,'cha raw lpjml output'!E241)</f>
        <v>47.822400000000002</v>
      </c>
      <c r="G256" s="17">
        <f>IF('cha raw lpjml output'!F241&lt;0,0,'cha raw lpjml output'!F241)</f>
        <v>39.463500000000003</v>
      </c>
      <c r="H256" s="17">
        <f>IF('cha raw lpjml output'!G241&lt;0,0,'cha raw lpjml output'!G241)</f>
        <v>59.546900000000001</v>
      </c>
      <c r="I256" s="17">
        <f>IF('cha raw lpjml output'!H241&lt;0,0,'cha raw lpjml output'!H241)</f>
        <v>51.4527</v>
      </c>
      <c r="J256" s="17">
        <f>IF('cha raw lpjml output'!I241&lt;0,0,'cha raw lpjml output'!I241)</f>
        <v>48.567799999999998</v>
      </c>
      <c r="K256" s="17">
        <f>IF('cha raw lpjml output'!J241&lt;0,0,'cha raw lpjml output'!J241)</f>
        <v>50.4435</v>
      </c>
      <c r="L256" s="17">
        <f>IF('cha raw lpjml output'!K241&lt;0,0,'cha raw lpjml output'!K241)</f>
        <v>39.386200000000002</v>
      </c>
      <c r="M256" s="17">
        <f>IF('cha raw lpjml output'!L241&lt;0,0,'cha raw lpjml output'!L241)</f>
        <v>28.9117</v>
      </c>
      <c r="N256" s="17">
        <f>IF('cha raw lpjml output'!M241&lt;0,0,'cha raw lpjml output'!M241)</f>
        <v>19.376999999999999</v>
      </c>
      <c r="O256" s="17">
        <f>IF('cha raw lpjml output'!N241&lt;0,0,'cha raw lpjml output'!N241)</f>
        <v>11.2759</v>
      </c>
      <c r="P256" s="17">
        <f>IF('cha raw lpjml output'!O241&lt;0,0,'cha raw lpjml output'!O241)</f>
        <v>11.2759</v>
      </c>
      <c r="Q256" s="17">
        <f>IF('cha raw lpjml output'!P241&lt;0,0,'cha raw lpjml output'!P241)</f>
        <v>26.503299999999999</v>
      </c>
      <c r="R256" s="17">
        <f>IF('cha raw lpjml output'!Q241&lt;0,0,'cha raw lpjml output'!Q241)</f>
        <v>15.5802</v>
      </c>
      <c r="S256" s="17">
        <f>IF('cha raw lpjml output'!R241&lt;0,0,'cha raw lpjml output'!R241)</f>
        <v>37.680700000000002</v>
      </c>
      <c r="T256" s="17">
        <f>IF('cha raw lpjml output'!S241&lt;0,0,'cha raw lpjml output'!S241)</f>
        <v>44.465600000000002</v>
      </c>
      <c r="U256" s="17">
        <f>IF('cha raw lpjml output'!T241&lt;0,0,'cha raw lpjml output'!T241)</f>
        <v>22.4861</v>
      </c>
      <c r="V256" s="17">
        <f>IF('cha raw lpjml output'!U241&lt;0,0,'cha raw lpjml output'!U241)</f>
        <v>32.508099999999999</v>
      </c>
      <c r="W256" s="17">
        <f>IF('cha raw lpjml output'!V241&lt;0,0,'cha raw lpjml output'!V241)</f>
        <v>43.978299999999997</v>
      </c>
      <c r="X256" s="17">
        <f>IF('cha raw lpjml output'!W241&lt;0,0,'cha raw lpjml output'!W241)</f>
        <v>28.219100000000001</v>
      </c>
      <c r="Y256" s="17">
        <f>IF('cha raw lpjml output'!X241&lt;0,0,'cha raw lpjml output'!X241)</f>
        <v>66.002799999999993</v>
      </c>
      <c r="Z256" s="17">
        <f>IF('cha raw lpjml output'!Y241&lt;0,0,'cha raw lpjml output'!Y241)</f>
        <v>66.111500000000007</v>
      </c>
      <c r="AA256" s="17">
        <f>IF('cha raw lpjml output'!Z241&lt;0,0,'cha raw lpjml output'!Z241)</f>
        <v>36.307099999999998</v>
      </c>
      <c r="AB256" s="17">
        <f>IF('cha raw lpjml output'!AA241&lt;0,0,'cha raw lpjml output'!AA241)</f>
        <v>34.780200000000001</v>
      </c>
      <c r="AC256" s="17">
        <f>IF('cha raw lpjml output'!AB241&lt;0,0,'cha raw lpjml output'!AB241)</f>
        <v>61.780500000000004</v>
      </c>
      <c r="AD256" s="17">
        <f>IF('cha raw lpjml output'!AC241&lt;0,0,'cha raw lpjml output'!AC241)</f>
        <v>99.900400000000005</v>
      </c>
      <c r="AE256" s="17">
        <f>IF('cha raw lpjml output'!AD241&lt;0,0,'cha raw lpjml output'!AD241)</f>
        <v>50.343699999999998</v>
      </c>
      <c r="AF256" s="17">
        <f>IF('cha raw lpjml output'!AE241&lt;0,0,'cha raw lpjml output'!AE241)</f>
        <v>44.209099999999999</v>
      </c>
      <c r="AG256" s="17">
        <f>IF('cha raw lpjml output'!AF241&lt;0,0,'cha raw lpjml output'!AF241)</f>
        <v>41.717399999999998</v>
      </c>
      <c r="AH256" s="17">
        <f>IF('cha raw lpjml output'!AG241&lt;0,0,'cha raw lpjml output'!AG241)</f>
        <v>37.563800000000001</v>
      </c>
      <c r="AI256" s="17">
        <f>IF('cha raw lpjml output'!AH241&lt;0,0,'cha raw lpjml output'!AH241)</f>
        <v>24.023099999999999</v>
      </c>
      <c r="AJ256" s="17">
        <f>IF('cha raw lpjml output'!AI241&lt;0,0,'cha raw lpjml output'!AI241)</f>
        <v>51.280900000000003</v>
      </c>
      <c r="AK256" s="17">
        <f>IF('cha raw lpjml output'!AJ241&lt;0,0,'cha raw lpjml output'!AJ241)</f>
        <v>75.536100000000005</v>
      </c>
      <c r="AL256" s="17">
        <f>IF('cha raw lpjml output'!AK241&lt;0,0,'cha raw lpjml output'!AK241)</f>
        <v>71.471900000000005</v>
      </c>
      <c r="AM256" s="17">
        <f>IF('cha raw lpjml output'!AL241&lt;0,0,'cha raw lpjml output'!AL241)</f>
        <v>36.980200000000004</v>
      </c>
      <c r="AN256" s="17">
        <f>IF('cha raw lpjml output'!AM241&lt;0,0,'cha raw lpjml output'!AM241)</f>
        <v>31.324000000000002</v>
      </c>
      <c r="AO256" s="17">
        <f>IF('cha raw lpjml output'!AN241&lt;0,0,'cha raw lpjml output'!AN241)</f>
        <v>44.1905</v>
      </c>
      <c r="AP256" s="17">
        <f>IF('cha raw lpjml output'!AO241&lt;0,0,'cha raw lpjml output'!AO241)</f>
        <v>54.368499999999997</v>
      </c>
      <c r="AQ256" s="17"/>
    </row>
    <row r="257" spans="2:43" x14ac:dyDescent="0.35">
      <c r="B257" s="17">
        <f>IF('cha raw lpjml output'!A242&lt;0,0,'cha raw lpjml output'!A242)</f>
        <v>95.777199999999993</v>
      </c>
      <c r="C257" s="17">
        <f>IF('cha raw lpjml output'!B242&lt;0,0,'cha raw lpjml output'!B242)</f>
        <v>22.763100000000001</v>
      </c>
      <c r="D257" s="17">
        <f>IF('cha raw lpjml output'!C242&lt;0,0,'cha raw lpjml output'!C242)</f>
        <v>168.55799999999999</v>
      </c>
      <c r="E257" s="17">
        <f>IF('cha raw lpjml output'!D242&lt;0,0,'cha raw lpjml output'!D242)</f>
        <v>62.085000000000001</v>
      </c>
      <c r="F257" s="17">
        <f>IF('cha raw lpjml output'!E242&lt;0,0,'cha raw lpjml output'!E242)</f>
        <v>48.287700000000001</v>
      </c>
      <c r="G257" s="17">
        <f>IF('cha raw lpjml output'!F242&lt;0,0,'cha raw lpjml output'!F242)</f>
        <v>43.873899999999999</v>
      </c>
      <c r="H257" s="17">
        <f>IF('cha raw lpjml output'!G242&lt;0,0,'cha raw lpjml output'!G242)</f>
        <v>66.333699999999993</v>
      </c>
      <c r="I257" s="17">
        <f>IF('cha raw lpjml output'!H242&lt;0,0,'cha raw lpjml output'!H242)</f>
        <v>52.765099999999997</v>
      </c>
      <c r="J257" s="17">
        <f>IF('cha raw lpjml output'!I242&lt;0,0,'cha raw lpjml output'!I242)</f>
        <v>51.1387</v>
      </c>
      <c r="K257" s="17">
        <f>IF('cha raw lpjml output'!J242&lt;0,0,'cha raw lpjml output'!J242)</f>
        <v>51.164499999999997</v>
      </c>
      <c r="L257" s="17">
        <f>IF('cha raw lpjml output'!K242&lt;0,0,'cha raw lpjml output'!K242)</f>
        <v>40.0886</v>
      </c>
      <c r="M257" s="17">
        <f>IF('cha raw lpjml output'!L242&lt;0,0,'cha raw lpjml output'!L242)</f>
        <v>29.1313</v>
      </c>
      <c r="N257" s="17">
        <f>IF('cha raw lpjml output'!M242&lt;0,0,'cha raw lpjml output'!M242)</f>
        <v>19.421500000000002</v>
      </c>
      <c r="O257" s="17">
        <f>IF('cha raw lpjml output'!N242&lt;0,0,'cha raw lpjml output'!N242)</f>
        <v>11.5138</v>
      </c>
      <c r="P257" s="17">
        <f>IF('cha raw lpjml output'!O242&lt;0,0,'cha raw lpjml output'!O242)</f>
        <v>11.5138</v>
      </c>
      <c r="Q257" s="17">
        <f>IF('cha raw lpjml output'!P242&lt;0,0,'cha raw lpjml output'!P242)</f>
        <v>26.74</v>
      </c>
      <c r="R257" s="17">
        <f>IF('cha raw lpjml output'!Q242&lt;0,0,'cha raw lpjml output'!Q242)</f>
        <v>15.764099999999999</v>
      </c>
      <c r="S257" s="17">
        <f>IF('cha raw lpjml output'!R242&lt;0,0,'cha raw lpjml output'!R242)</f>
        <v>38.273899999999998</v>
      </c>
      <c r="T257" s="17">
        <f>IF('cha raw lpjml output'!S242&lt;0,0,'cha raw lpjml output'!S242)</f>
        <v>45.239600000000003</v>
      </c>
      <c r="U257" s="17">
        <f>IF('cha raw lpjml output'!T242&lt;0,0,'cha raw lpjml output'!T242)</f>
        <v>22.828700000000001</v>
      </c>
      <c r="V257" s="17">
        <f>IF('cha raw lpjml output'!U242&lt;0,0,'cha raw lpjml output'!U242)</f>
        <v>32.720799999999997</v>
      </c>
      <c r="W257" s="17">
        <f>IF('cha raw lpjml output'!V242&lt;0,0,'cha raw lpjml output'!V242)</f>
        <v>44.981099999999998</v>
      </c>
      <c r="X257" s="17">
        <f>IF('cha raw lpjml output'!W242&lt;0,0,'cha raw lpjml output'!W242)</f>
        <v>28.7697</v>
      </c>
      <c r="Y257" s="17">
        <f>IF('cha raw lpjml output'!X242&lt;0,0,'cha raw lpjml output'!X242)</f>
        <v>66.455799999999996</v>
      </c>
      <c r="Z257" s="17">
        <f>IF('cha raw lpjml output'!Y242&lt;0,0,'cha raw lpjml output'!Y242)</f>
        <v>66.159599999999998</v>
      </c>
      <c r="AA257" s="17">
        <f>IF('cha raw lpjml output'!Z242&lt;0,0,'cha raw lpjml output'!Z242)</f>
        <v>39.948799999999999</v>
      </c>
      <c r="AB257" s="17">
        <f>IF('cha raw lpjml output'!AA242&lt;0,0,'cha raw lpjml output'!AA242)</f>
        <v>35.052700000000002</v>
      </c>
      <c r="AC257" s="17">
        <f>IF('cha raw lpjml output'!AB242&lt;0,0,'cha raw lpjml output'!AB242)</f>
        <v>62.5122</v>
      </c>
      <c r="AD257" s="17">
        <f>IF('cha raw lpjml output'!AC242&lt;0,0,'cha raw lpjml output'!AC242)</f>
        <v>100.551</v>
      </c>
      <c r="AE257" s="17">
        <f>IF('cha raw lpjml output'!AD242&lt;0,0,'cha raw lpjml output'!AD242)</f>
        <v>50.523699999999998</v>
      </c>
      <c r="AF257" s="17">
        <f>IF('cha raw lpjml output'!AE242&lt;0,0,'cha raw lpjml output'!AE242)</f>
        <v>45.389600000000002</v>
      </c>
      <c r="AG257" s="17">
        <f>IF('cha raw lpjml output'!AF242&lt;0,0,'cha raw lpjml output'!AF242)</f>
        <v>42.198900000000002</v>
      </c>
      <c r="AH257" s="17">
        <f>IF('cha raw lpjml output'!AG242&lt;0,0,'cha raw lpjml output'!AG242)</f>
        <v>38.055</v>
      </c>
      <c r="AI257" s="17">
        <f>IF('cha raw lpjml output'!AH242&lt;0,0,'cha raw lpjml output'!AH242)</f>
        <v>24.658899999999999</v>
      </c>
      <c r="AJ257" s="17">
        <f>IF('cha raw lpjml output'!AI242&lt;0,0,'cha raw lpjml output'!AI242)</f>
        <v>51.519500000000001</v>
      </c>
      <c r="AK257" s="17">
        <f>IF('cha raw lpjml output'!AJ242&lt;0,0,'cha raw lpjml output'!AJ242)</f>
        <v>75.757400000000004</v>
      </c>
      <c r="AL257" s="17">
        <f>IF('cha raw lpjml output'!AK242&lt;0,0,'cha raw lpjml output'!AK242)</f>
        <v>72.558099999999996</v>
      </c>
      <c r="AM257" s="17">
        <f>IF('cha raw lpjml output'!AL242&lt;0,0,'cha raw lpjml output'!AL242)</f>
        <v>37.324599999999997</v>
      </c>
      <c r="AN257" s="17">
        <f>IF('cha raw lpjml output'!AM242&lt;0,0,'cha raw lpjml output'!AM242)</f>
        <v>31.781400000000001</v>
      </c>
      <c r="AO257" s="17">
        <f>IF('cha raw lpjml output'!AN242&lt;0,0,'cha raw lpjml output'!AN242)</f>
        <v>45.233699999999999</v>
      </c>
      <c r="AP257" s="17">
        <f>IF('cha raw lpjml output'!AO242&lt;0,0,'cha raw lpjml output'!AO242)</f>
        <v>55.011600000000001</v>
      </c>
      <c r="AQ257" s="17"/>
    </row>
    <row r="258" spans="2:43" x14ac:dyDescent="0.35">
      <c r="B258" s="17">
        <f>IF('cha raw lpjml output'!A243&lt;0,0,'cha raw lpjml output'!A243)</f>
        <v>98.427599999999998</v>
      </c>
      <c r="C258" s="17">
        <f>IF('cha raw lpjml output'!B243&lt;0,0,'cha raw lpjml output'!B243)</f>
        <v>23.515499999999999</v>
      </c>
      <c r="D258" s="17">
        <f>IF('cha raw lpjml output'!C243&lt;0,0,'cha raw lpjml output'!C243)</f>
        <v>171.155</v>
      </c>
      <c r="E258" s="17">
        <f>IF('cha raw lpjml output'!D243&lt;0,0,'cha raw lpjml output'!D243)</f>
        <v>65.070499999999996</v>
      </c>
      <c r="F258" s="17">
        <f>IF('cha raw lpjml output'!E243&lt;0,0,'cha raw lpjml output'!E243)</f>
        <v>54.533299999999997</v>
      </c>
      <c r="G258" s="17">
        <f>IF('cha raw lpjml output'!F243&lt;0,0,'cha raw lpjml output'!F243)</f>
        <v>43.995199999999997</v>
      </c>
      <c r="H258" s="17">
        <f>IF('cha raw lpjml output'!G243&lt;0,0,'cha raw lpjml output'!G243)</f>
        <v>67.580100000000002</v>
      </c>
      <c r="I258" s="17">
        <f>IF('cha raw lpjml output'!H243&lt;0,0,'cha raw lpjml output'!H243)</f>
        <v>53.656999999999996</v>
      </c>
      <c r="J258" s="17">
        <f>IF('cha raw lpjml output'!I243&lt;0,0,'cha raw lpjml output'!I243)</f>
        <v>52.158299999999997</v>
      </c>
      <c r="K258" s="17">
        <f>IF('cha raw lpjml output'!J243&lt;0,0,'cha raw lpjml output'!J243)</f>
        <v>57.770099999999999</v>
      </c>
      <c r="L258" s="17">
        <f>IF('cha raw lpjml output'!K243&lt;0,0,'cha raw lpjml output'!K243)</f>
        <v>40.639299999999999</v>
      </c>
      <c r="M258" s="17">
        <f>IF('cha raw lpjml output'!L243&lt;0,0,'cha raw lpjml output'!L243)</f>
        <v>30.482299999999999</v>
      </c>
      <c r="N258" s="17">
        <f>IF('cha raw lpjml output'!M243&lt;0,0,'cha raw lpjml output'!M243)</f>
        <v>19.781700000000001</v>
      </c>
      <c r="O258" s="17">
        <f>IF('cha raw lpjml output'!N243&lt;0,0,'cha raw lpjml output'!N243)</f>
        <v>11.557</v>
      </c>
      <c r="P258" s="17">
        <f>IF('cha raw lpjml output'!O243&lt;0,0,'cha raw lpjml output'!O243)</f>
        <v>11.557</v>
      </c>
      <c r="Q258" s="17">
        <f>IF('cha raw lpjml output'!P243&lt;0,0,'cha raw lpjml output'!P243)</f>
        <v>27.140499999999999</v>
      </c>
      <c r="R258" s="17">
        <f>IF('cha raw lpjml output'!Q243&lt;0,0,'cha raw lpjml output'!Q243)</f>
        <v>16.381799999999998</v>
      </c>
      <c r="S258" s="17">
        <f>IF('cha raw lpjml output'!R243&lt;0,0,'cha raw lpjml output'!R243)</f>
        <v>40.1126</v>
      </c>
      <c r="T258" s="17">
        <f>IF('cha raw lpjml output'!S243&lt;0,0,'cha raw lpjml output'!S243)</f>
        <v>45.249299999999998</v>
      </c>
      <c r="U258" s="17">
        <f>IF('cha raw lpjml output'!T243&lt;0,0,'cha raw lpjml output'!T243)</f>
        <v>23.378900000000002</v>
      </c>
      <c r="V258" s="17">
        <f>IF('cha raw lpjml output'!U243&lt;0,0,'cha raw lpjml output'!U243)</f>
        <v>33.145899999999997</v>
      </c>
      <c r="W258" s="17">
        <f>IF('cha raw lpjml output'!V243&lt;0,0,'cha raw lpjml output'!V243)</f>
        <v>46.138599999999997</v>
      </c>
      <c r="X258" s="17">
        <f>IF('cha raw lpjml output'!W243&lt;0,0,'cha raw lpjml output'!W243)</f>
        <v>30.302600000000002</v>
      </c>
      <c r="Y258" s="17">
        <f>IF('cha raw lpjml output'!X243&lt;0,0,'cha raw lpjml output'!X243)</f>
        <v>68.452600000000004</v>
      </c>
      <c r="Z258" s="17">
        <f>IF('cha raw lpjml output'!Y243&lt;0,0,'cha raw lpjml output'!Y243)</f>
        <v>67.957099999999997</v>
      </c>
      <c r="AA258" s="17">
        <f>IF('cha raw lpjml output'!Z243&lt;0,0,'cha raw lpjml output'!Z243)</f>
        <v>40.214599999999997</v>
      </c>
      <c r="AB258" s="17">
        <f>IF('cha raw lpjml output'!AA243&lt;0,0,'cha raw lpjml output'!AA243)</f>
        <v>35.952100000000002</v>
      </c>
      <c r="AC258" s="17">
        <f>IF('cha raw lpjml output'!AB243&lt;0,0,'cha raw lpjml output'!AB243)</f>
        <v>64.983099999999993</v>
      </c>
      <c r="AD258" s="17">
        <f>IF('cha raw lpjml output'!AC243&lt;0,0,'cha raw lpjml output'!AC243)</f>
        <v>105.83799999999999</v>
      </c>
      <c r="AE258" s="17">
        <f>IF('cha raw lpjml output'!AD243&lt;0,0,'cha raw lpjml output'!AD243)</f>
        <v>53.054900000000004</v>
      </c>
      <c r="AF258" s="17">
        <f>IF('cha raw lpjml output'!AE243&lt;0,0,'cha raw lpjml output'!AE243)</f>
        <v>45.7682</v>
      </c>
      <c r="AG258" s="17">
        <f>IF('cha raw lpjml output'!AF243&lt;0,0,'cha raw lpjml output'!AF243)</f>
        <v>42.466999999999999</v>
      </c>
      <c r="AH258" s="17">
        <f>IF('cha raw lpjml output'!AG243&lt;0,0,'cha raw lpjml output'!AG243)</f>
        <v>39.014299999999999</v>
      </c>
      <c r="AI258" s="17">
        <f>IF('cha raw lpjml output'!AH243&lt;0,0,'cha raw lpjml output'!AH243)</f>
        <v>25.8657</v>
      </c>
      <c r="AJ258" s="17">
        <f>IF('cha raw lpjml output'!AI243&lt;0,0,'cha raw lpjml output'!AI243)</f>
        <v>52.411499999999997</v>
      </c>
      <c r="AK258" s="17">
        <f>IF('cha raw lpjml output'!AJ243&lt;0,0,'cha raw lpjml output'!AJ243)</f>
        <v>75.882499999999993</v>
      </c>
      <c r="AL258" s="17">
        <f>IF('cha raw lpjml output'!AK243&lt;0,0,'cha raw lpjml output'!AK243)</f>
        <v>74.070800000000006</v>
      </c>
      <c r="AM258" s="17">
        <f>IF('cha raw lpjml output'!AL243&lt;0,0,'cha raw lpjml output'!AL243)</f>
        <v>37.9756</v>
      </c>
      <c r="AN258" s="17">
        <f>IF('cha raw lpjml output'!AM243&lt;0,0,'cha raw lpjml output'!AM243)</f>
        <v>31.975300000000001</v>
      </c>
      <c r="AO258" s="17">
        <f>IF('cha raw lpjml output'!AN243&lt;0,0,'cha raw lpjml output'!AN243)</f>
        <v>45.275700000000001</v>
      </c>
      <c r="AP258" s="17">
        <f>IF('cha raw lpjml output'!AO243&lt;0,0,'cha raw lpjml output'!AO243)</f>
        <v>56.127600000000001</v>
      </c>
      <c r="AQ258" s="17"/>
    </row>
    <row r="259" spans="2:43" x14ac:dyDescent="0.35">
      <c r="B259" s="17">
        <f>IF('cha raw lpjml output'!A244&lt;0,0,'cha raw lpjml output'!A244)</f>
        <v>99.313100000000006</v>
      </c>
      <c r="C259" s="17">
        <f>IF('cha raw lpjml output'!B244&lt;0,0,'cha raw lpjml output'!B244)</f>
        <v>23.517900000000001</v>
      </c>
      <c r="D259" s="17">
        <f>IF('cha raw lpjml output'!C244&lt;0,0,'cha raw lpjml output'!C244)</f>
        <v>175.82599999999999</v>
      </c>
      <c r="E259" s="17">
        <f>IF('cha raw lpjml output'!D244&lt;0,0,'cha raw lpjml output'!D244)</f>
        <v>66.311300000000003</v>
      </c>
      <c r="F259" s="17">
        <f>IF('cha raw lpjml output'!E244&lt;0,0,'cha raw lpjml output'!E244)</f>
        <v>56.828499999999998</v>
      </c>
      <c r="G259" s="17">
        <f>IF('cha raw lpjml output'!F244&lt;0,0,'cha raw lpjml output'!F244)</f>
        <v>44.362499999999997</v>
      </c>
      <c r="H259" s="17">
        <f>IF('cha raw lpjml output'!G244&lt;0,0,'cha raw lpjml output'!G244)</f>
        <v>68.843000000000004</v>
      </c>
      <c r="I259" s="17">
        <f>IF('cha raw lpjml output'!H244&lt;0,0,'cha raw lpjml output'!H244)</f>
        <v>57.701500000000003</v>
      </c>
      <c r="J259" s="17">
        <f>IF('cha raw lpjml output'!I244&lt;0,0,'cha raw lpjml output'!I244)</f>
        <v>56.232900000000001</v>
      </c>
      <c r="K259" s="17">
        <f>IF('cha raw lpjml output'!J244&lt;0,0,'cha raw lpjml output'!J244)</f>
        <v>60.477200000000003</v>
      </c>
      <c r="L259" s="17">
        <f>IF('cha raw lpjml output'!K244&lt;0,0,'cha raw lpjml output'!K244)</f>
        <v>41.747500000000002</v>
      </c>
      <c r="M259" s="17">
        <f>IF('cha raw lpjml output'!L244&lt;0,0,'cha raw lpjml output'!L244)</f>
        <v>30.777799999999999</v>
      </c>
      <c r="N259" s="17">
        <f>IF('cha raw lpjml output'!M244&lt;0,0,'cha raw lpjml output'!M244)</f>
        <v>20.0778</v>
      </c>
      <c r="O259" s="17">
        <f>IF('cha raw lpjml output'!N244&lt;0,0,'cha raw lpjml output'!N244)</f>
        <v>11.5791</v>
      </c>
      <c r="P259" s="17">
        <f>IF('cha raw lpjml output'!O244&lt;0,0,'cha raw lpjml output'!O244)</f>
        <v>11.5791</v>
      </c>
      <c r="Q259" s="17">
        <f>IF('cha raw lpjml output'!P244&lt;0,0,'cha raw lpjml output'!P244)</f>
        <v>27.350100000000001</v>
      </c>
      <c r="R259" s="17">
        <f>IF('cha raw lpjml output'!Q244&lt;0,0,'cha raw lpjml output'!Q244)</f>
        <v>16.7073</v>
      </c>
      <c r="S259" s="17">
        <f>IF('cha raw lpjml output'!R244&lt;0,0,'cha raw lpjml output'!R244)</f>
        <v>40.714399999999998</v>
      </c>
      <c r="T259" s="17">
        <f>IF('cha raw lpjml output'!S244&lt;0,0,'cha raw lpjml output'!S244)</f>
        <v>46.293399999999998</v>
      </c>
      <c r="U259" s="17">
        <f>IF('cha raw lpjml output'!T244&lt;0,0,'cha raw lpjml output'!T244)</f>
        <v>24.012599999999999</v>
      </c>
      <c r="V259" s="17">
        <f>IF('cha raw lpjml output'!U244&lt;0,0,'cha raw lpjml output'!U244)</f>
        <v>34.193899999999999</v>
      </c>
      <c r="W259" s="17">
        <f>IF('cha raw lpjml output'!V244&lt;0,0,'cha raw lpjml output'!V244)</f>
        <v>46.277700000000003</v>
      </c>
      <c r="X259" s="17">
        <f>IF('cha raw lpjml output'!W244&lt;0,0,'cha raw lpjml output'!W244)</f>
        <v>30.8904</v>
      </c>
      <c r="Y259" s="17">
        <f>IF('cha raw lpjml output'!X244&lt;0,0,'cha raw lpjml output'!X244)</f>
        <v>71.6524</v>
      </c>
      <c r="Z259" s="17">
        <f>IF('cha raw lpjml output'!Y244&lt;0,0,'cha raw lpjml output'!Y244)</f>
        <v>69.377600000000001</v>
      </c>
      <c r="AA259" s="17">
        <f>IF('cha raw lpjml output'!Z244&lt;0,0,'cha raw lpjml output'!Z244)</f>
        <v>40.2318</v>
      </c>
      <c r="AB259" s="17">
        <f>IF('cha raw lpjml output'!AA244&lt;0,0,'cha raw lpjml output'!AA244)</f>
        <v>36.057499999999997</v>
      </c>
      <c r="AC259" s="17">
        <f>IF('cha raw lpjml output'!AB244&lt;0,0,'cha raw lpjml output'!AB244)</f>
        <v>66.511099999999999</v>
      </c>
      <c r="AD259" s="17">
        <f>IF('cha raw lpjml output'!AC244&lt;0,0,'cha raw lpjml output'!AC244)</f>
        <v>106.462</v>
      </c>
      <c r="AE259" s="17">
        <f>IF('cha raw lpjml output'!AD244&lt;0,0,'cha raw lpjml output'!AD244)</f>
        <v>54.629199999999997</v>
      </c>
      <c r="AF259" s="17">
        <f>IF('cha raw lpjml output'!AE244&lt;0,0,'cha raw lpjml output'!AE244)</f>
        <v>46.334800000000001</v>
      </c>
      <c r="AG259" s="17">
        <f>IF('cha raw lpjml output'!AF244&lt;0,0,'cha raw lpjml output'!AF244)</f>
        <v>42.862699999999997</v>
      </c>
      <c r="AH259" s="17">
        <f>IF('cha raw lpjml output'!AG244&lt;0,0,'cha raw lpjml output'!AG244)</f>
        <v>39.277500000000003</v>
      </c>
      <c r="AI259" s="17">
        <f>IF('cha raw lpjml output'!AH244&lt;0,0,'cha raw lpjml output'!AH244)</f>
        <v>27.830500000000001</v>
      </c>
      <c r="AJ259" s="17">
        <f>IF('cha raw lpjml output'!AI244&lt;0,0,'cha raw lpjml output'!AI244)</f>
        <v>54.237000000000002</v>
      </c>
      <c r="AK259" s="17">
        <f>IF('cha raw lpjml output'!AJ244&lt;0,0,'cha raw lpjml output'!AJ244)</f>
        <v>79.003100000000003</v>
      </c>
      <c r="AL259" s="17">
        <f>IF('cha raw lpjml output'!AK244&lt;0,0,'cha raw lpjml output'!AK244)</f>
        <v>75.077500000000001</v>
      </c>
      <c r="AM259" s="17">
        <f>IF('cha raw lpjml output'!AL244&lt;0,0,'cha raw lpjml output'!AL244)</f>
        <v>39.178100000000001</v>
      </c>
      <c r="AN259" s="17">
        <f>IF('cha raw lpjml output'!AM244&lt;0,0,'cha raw lpjml output'!AM244)</f>
        <v>32.5413</v>
      </c>
      <c r="AO259" s="17">
        <f>IF('cha raw lpjml output'!AN244&lt;0,0,'cha raw lpjml output'!AN244)</f>
        <v>47.802599999999998</v>
      </c>
      <c r="AP259" s="17">
        <f>IF('cha raw lpjml output'!AO244&lt;0,0,'cha raw lpjml output'!AO244)</f>
        <v>56.449100000000001</v>
      </c>
      <c r="AQ259" s="17"/>
    </row>
    <row r="260" spans="2:43" x14ac:dyDescent="0.35">
      <c r="B260" s="17">
        <f>IF('cha raw lpjml output'!A245&lt;0,0,'cha raw lpjml output'!A245)</f>
        <v>99.815299999999993</v>
      </c>
      <c r="C260" s="17">
        <f>IF('cha raw lpjml output'!B245&lt;0,0,'cha raw lpjml output'!B245)</f>
        <v>24.049600000000002</v>
      </c>
      <c r="D260" s="17">
        <f>IF('cha raw lpjml output'!C245&lt;0,0,'cha raw lpjml output'!C245)</f>
        <v>178.81299999999999</v>
      </c>
      <c r="E260" s="17">
        <f>IF('cha raw lpjml output'!D245&lt;0,0,'cha raw lpjml output'!D245)</f>
        <v>66.563800000000001</v>
      </c>
      <c r="F260" s="17">
        <f>IF('cha raw lpjml output'!E245&lt;0,0,'cha raw lpjml output'!E245)</f>
        <v>56.995800000000003</v>
      </c>
      <c r="G260" s="17">
        <f>IF('cha raw lpjml output'!F245&lt;0,0,'cha raw lpjml output'!F245)</f>
        <v>46.934899999999999</v>
      </c>
      <c r="H260" s="17">
        <f>IF('cha raw lpjml output'!G245&lt;0,0,'cha raw lpjml output'!G245)</f>
        <v>71.617800000000003</v>
      </c>
      <c r="I260" s="17">
        <f>IF('cha raw lpjml output'!H245&lt;0,0,'cha raw lpjml output'!H245)</f>
        <v>58.530200000000001</v>
      </c>
      <c r="J260" s="17">
        <f>IF('cha raw lpjml output'!I245&lt;0,0,'cha raw lpjml output'!I245)</f>
        <v>58.326500000000003</v>
      </c>
      <c r="K260" s="17">
        <f>IF('cha raw lpjml output'!J245&lt;0,0,'cha raw lpjml output'!J245)</f>
        <v>61.911299999999997</v>
      </c>
      <c r="L260" s="17">
        <f>IF('cha raw lpjml output'!K245&lt;0,0,'cha raw lpjml output'!K245)</f>
        <v>45.974200000000003</v>
      </c>
      <c r="M260" s="17">
        <f>IF('cha raw lpjml output'!L245&lt;0,0,'cha raw lpjml output'!L245)</f>
        <v>30.8842</v>
      </c>
      <c r="N260" s="17">
        <f>IF('cha raw lpjml output'!M245&lt;0,0,'cha raw lpjml output'!M245)</f>
        <v>20.1953</v>
      </c>
      <c r="O260" s="17">
        <f>IF('cha raw lpjml output'!N245&lt;0,0,'cha raw lpjml output'!N245)</f>
        <v>11.7431</v>
      </c>
      <c r="P260" s="17">
        <f>IF('cha raw lpjml output'!O245&lt;0,0,'cha raw lpjml output'!O245)</f>
        <v>11.7431</v>
      </c>
      <c r="Q260" s="17">
        <f>IF('cha raw lpjml output'!P245&lt;0,0,'cha raw lpjml output'!P245)</f>
        <v>27.4084</v>
      </c>
      <c r="R260" s="17">
        <f>IF('cha raw lpjml output'!Q245&lt;0,0,'cha raw lpjml output'!Q245)</f>
        <v>17.549099999999999</v>
      </c>
      <c r="S260" s="17">
        <f>IF('cha raw lpjml output'!R245&lt;0,0,'cha raw lpjml output'!R245)</f>
        <v>41.057299999999998</v>
      </c>
      <c r="T260" s="17">
        <f>IF('cha raw lpjml output'!S245&lt;0,0,'cha raw lpjml output'!S245)</f>
        <v>48.573</v>
      </c>
      <c r="U260" s="17">
        <f>IF('cha raw lpjml output'!T245&lt;0,0,'cha raw lpjml output'!T245)</f>
        <v>24.215800000000002</v>
      </c>
      <c r="V260" s="17">
        <f>IF('cha raw lpjml output'!U245&lt;0,0,'cha raw lpjml output'!U245)</f>
        <v>34.488599999999998</v>
      </c>
      <c r="W260" s="17">
        <f>IF('cha raw lpjml output'!V245&lt;0,0,'cha raw lpjml output'!V245)</f>
        <v>46.719000000000001</v>
      </c>
      <c r="X260" s="17">
        <f>IF('cha raw lpjml output'!W245&lt;0,0,'cha raw lpjml output'!W245)</f>
        <v>31.078700000000001</v>
      </c>
      <c r="Y260" s="17">
        <f>IF('cha raw lpjml output'!X245&lt;0,0,'cha raw lpjml output'!X245)</f>
        <v>72.100499999999997</v>
      </c>
      <c r="Z260" s="17">
        <f>IF('cha raw lpjml output'!Y245&lt;0,0,'cha raw lpjml output'!Y245)</f>
        <v>69.415400000000005</v>
      </c>
      <c r="AA260" s="17">
        <f>IF('cha raw lpjml output'!Z245&lt;0,0,'cha raw lpjml output'!Z245)</f>
        <v>41.332799999999999</v>
      </c>
      <c r="AB260" s="17">
        <f>IF('cha raw lpjml output'!AA245&lt;0,0,'cha raw lpjml output'!AA245)</f>
        <v>37.120199999999997</v>
      </c>
      <c r="AC260" s="17">
        <f>IF('cha raw lpjml output'!AB245&lt;0,0,'cha raw lpjml output'!AB245)</f>
        <v>66.550799999999995</v>
      </c>
      <c r="AD260" s="17">
        <f>IF('cha raw lpjml output'!AC245&lt;0,0,'cha raw lpjml output'!AC245)</f>
        <v>107.642</v>
      </c>
      <c r="AE260" s="17">
        <f>IF('cha raw lpjml output'!AD245&lt;0,0,'cha raw lpjml output'!AD245)</f>
        <v>56.2592</v>
      </c>
      <c r="AF260" s="17">
        <f>IF('cha raw lpjml output'!AE245&lt;0,0,'cha raw lpjml output'!AE245)</f>
        <v>47.131100000000004</v>
      </c>
      <c r="AG260" s="17">
        <f>IF('cha raw lpjml output'!AF245&lt;0,0,'cha raw lpjml output'!AF245)</f>
        <v>44.216999999999999</v>
      </c>
      <c r="AH260" s="17">
        <f>IF('cha raw lpjml output'!AG245&lt;0,0,'cha raw lpjml output'!AG245)</f>
        <v>40.266500000000001</v>
      </c>
      <c r="AI260" s="17">
        <f>IF('cha raw lpjml output'!AH245&lt;0,0,'cha raw lpjml output'!AH245)</f>
        <v>28.4983</v>
      </c>
      <c r="AJ260" s="17">
        <f>IF('cha raw lpjml output'!AI245&lt;0,0,'cha raw lpjml output'!AI245)</f>
        <v>54.538899999999998</v>
      </c>
      <c r="AK260" s="17">
        <f>IF('cha raw lpjml output'!AJ245&lt;0,0,'cha raw lpjml output'!AJ245)</f>
        <v>79.890299999999996</v>
      </c>
      <c r="AL260" s="17">
        <f>IF('cha raw lpjml output'!AK245&lt;0,0,'cha raw lpjml output'!AK245)</f>
        <v>75.4358</v>
      </c>
      <c r="AM260" s="17">
        <f>IF('cha raw lpjml output'!AL245&lt;0,0,'cha raw lpjml output'!AL245)</f>
        <v>39.336799999999997</v>
      </c>
      <c r="AN260" s="17">
        <f>IF('cha raw lpjml output'!AM245&lt;0,0,'cha raw lpjml output'!AM245)</f>
        <v>33.3003</v>
      </c>
      <c r="AO260" s="17">
        <f>IF('cha raw lpjml output'!AN245&lt;0,0,'cha raw lpjml output'!AN245)</f>
        <v>48.3172</v>
      </c>
      <c r="AP260" s="17">
        <f>IF('cha raw lpjml output'!AO245&lt;0,0,'cha raw lpjml output'!AO245)</f>
        <v>57.355699999999999</v>
      </c>
      <c r="AQ260" s="17"/>
    </row>
    <row r="261" spans="2:43" x14ac:dyDescent="0.35">
      <c r="B261" s="17">
        <f>IF('cha raw lpjml output'!A246&lt;0,0,'cha raw lpjml output'!A246)</f>
        <v>101.754</v>
      </c>
      <c r="C261" s="17">
        <f>IF('cha raw lpjml output'!B246&lt;0,0,'cha raw lpjml output'!B246)</f>
        <v>25.528199999999998</v>
      </c>
      <c r="D261" s="17">
        <f>IF('cha raw lpjml output'!C246&lt;0,0,'cha raw lpjml output'!C246)</f>
        <v>182.029</v>
      </c>
      <c r="E261" s="17">
        <f>IF('cha raw lpjml output'!D246&lt;0,0,'cha raw lpjml output'!D246)</f>
        <v>66.947400000000002</v>
      </c>
      <c r="F261" s="17">
        <f>IF('cha raw lpjml output'!E246&lt;0,0,'cha raw lpjml output'!E246)</f>
        <v>57.428400000000003</v>
      </c>
      <c r="G261" s="17">
        <f>IF('cha raw lpjml output'!F246&lt;0,0,'cha raw lpjml output'!F246)</f>
        <v>53.853700000000003</v>
      </c>
      <c r="H261" s="17">
        <f>IF('cha raw lpjml output'!G246&lt;0,0,'cha raw lpjml output'!G246)</f>
        <v>74.041899999999998</v>
      </c>
      <c r="I261" s="17">
        <f>IF('cha raw lpjml output'!H246&lt;0,0,'cha raw lpjml output'!H246)</f>
        <v>59.286000000000001</v>
      </c>
      <c r="J261" s="17">
        <f>IF('cha raw lpjml output'!I246&lt;0,0,'cha raw lpjml output'!I246)</f>
        <v>58.626300000000001</v>
      </c>
      <c r="K261" s="17">
        <f>IF('cha raw lpjml output'!J246&lt;0,0,'cha raw lpjml output'!J246)</f>
        <v>66.702200000000005</v>
      </c>
      <c r="L261" s="17">
        <f>IF('cha raw lpjml output'!K246&lt;0,0,'cha raw lpjml output'!K246)</f>
        <v>46.363700000000001</v>
      </c>
      <c r="M261" s="17">
        <f>IF('cha raw lpjml output'!L246&lt;0,0,'cha raw lpjml output'!L246)</f>
        <v>30.9678</v>
      </c>
      <c r="N261" s="17">
        <f>IF('cha raw lpjml output'!M246&lt;0,0,'cha raw lpjml output'!M246)</f>
        <v>20.575600000000001</v>
      </c>
      <c r="O261" s="17">
        <f>IF('cha raw lpjml output'!N246&lt;0,0,'cha raw lpjml output'!N246)</f>
        <v>11.776300000000001</v>
      </c>
      <c r="P261" s="17">
        <f>IF('cha raw lpjml output'!O246&lt;0,0,'cha raw lpjml output'!O246)</f>
        <v>11.776300000000001</v>
      </c>
      <c r="Q261" s="17">
        <f>IF('cha raw lpjml output'!P246&lt;0,0,'cha raw lpjml output'!P246)</f>
        <v>27.854399999999998</v>
      </c>
      <c r="R261" s="17">
        <f>IF('cha raw lpjml output'!Q246&lt;0,0,'cha raw lpjml output'!Q246)</f>
        <v>17.826699999999999</v>
      </c>
      <c r="S261" s="17">
        <f>IF('cha raw lpjml output'!R246&lt;0,0,'cha raw lpjml output'!R246)</f>
        <v>41.372700000000002</v>
      </c>
      <c r="T261" s="17">
        <f>IF('cha raw lpjml output'!S246&lt;0,0,'cha raw lpjml output'!S246)</f>
        <v>48.758600000000001</v>
      </c>
      <c r="U261" s="17">
        <f>IF('cha raw lpjml output'!T246&lt;0,0,'cha raw lpjml output'!T246)</f>
        <v>24.602399999999999</v>
      </c>
      <c r="V261" s="17">
        <f>IF('cha raw lpjml output'!U246&lt;0,0,'cha raw lpjml output'!U246)</f>
        <v>35.742699999999999</v>
      </c>
      <c r="W261" s="17">
        <f>IF('cha raw lpjml output'!V246&lt;0,0,'cha raw lpjml output'!V246)</f>
        <v>46.884700000000002</v>
      </c>
      <c r="X261" s="17">
        <f>IF('cha raw lpjml output'!W246&lt;0,0,'cha raw lpjml output'!W246)</f>
        <v>32.345399999999998</v>
      </c>
      <c r="Y261" s="17">
        <f>IF('cha raw lpjml output'!X246&lt;0,0,'cha raw lpjml output'!X246)</f>
        <v>72.236000000000004</v>
      </c>
      <c r="Z261" s="17">
        <f>IF('cha raw lpjml output'!Y246&lt;0,0,'cha raw lpjml output'!Y246)</f>
        <v>70.184899999999999</v>
      </c>
      <c r="AA261" s="17">
        <f>IF('cha raw lpjml output'!Z246&lt;0,0,'cha raw lpjml output'!Z246)</f>
        <v>41.764600000000002</v>
      </c>
      <c r="AB261" s="17">
        <f>IF('cha raw lpjml output'!AA246&lt;0,0,'cha raw lpjml output'!AA246)</f>
        <v>37.339700000000001</v>
      </c>
      <c r="AC261" s="17">
        <f>IF('cha raw lpjml output'!AB246&lt;0,0,'cha raw lpjml output'!AB246)</f>
        <v>67.845799999999997</v>
      </c>
      <c r="AD261" s="17">
        <f>IF('cha raw lpjml output'!AC246&lt;0,0,'cha raw lpjml output'!AC246)</f>
        <v>111.28700000000001</v>
      </c>
      <c r="AE261" s="17">
        <f>IF('cha raw lpjml output'!AD246&lt;0,0,'cha raw lpjml output'!AD246)</f>
        <v>56.833100000000002</v>
      </c>
      <c r="AF261" s="17">
        <f>IF('cha raw lpjml output'!AE246&lt;0,0,'cha raw lpjml output'!AE246)</f>
        <v>47.225499999999997</v>
      </c>
      <c r="AG261" s="17">
        <f>IF('cha raw lpjml output'!AF246&lt;0,0,'cha raw lpjml output'!AF246)</f>
        <v>45.141399999999997</v>
      </c>
      <c r="AH261" s="17">
        <f>IF('cha raw lpjml output'!AG246&lt;0,0,'cha raw lpjml output'!AG246)</f>
        <v>40.934800000000003</v>
      </c>
      <c r="AI261" s="17">
        <f>IF('cha raw lpjml output'!AH246&lt;0,0,'cha raw lpjml output'!AH246)</f>
        <v>29.876799999999999</v>
      </c>
      <c r="AJ261" s="17">
        <f>IF('cha raw lpjml output'!AI246&lt;0,0,'cha raw lpjml output'!AI246)</f>
        <v>54.750500000000002</v>
      </c>
      <c r="AK261" s="17">
        <f>IF('cha raw lpjml output'!AJ246&lt;0,0,'cha raw lpjml output'!AJ246)</f>
        <v>82.034300000000002</v>
      </c>
      <c r="AL261" s="17">
        <f>IF('cha raw lpjml output'!AK246&lt;0,0,'cha raw lpjml output'!AK246)</f>
        <v>76.789699999999996</v>
      </c>
      <c r="AM261" s="17">
        <f>IF('cha raw lpjml output'!AL246&lt;0,0,'cha raw lpjml output'!AL246)</f>
        <v>42.880200000000002</v>
      </c>
      <c r="AN261" s="17">
        <f>IF('cha raw lpjml output'!AM246&lt;0,0,'cha raw lpjml output'!AM246)</f>
        <v>34.288899999999998</v>
      </c>
      <c r="AO261" s="17">
        <f>IF('cha raw lpjml output'!AN246&lt;0,0,'cha raw lpjml output'!AN246)</f>
        <v>48.460599999999999</v>
      </c>
      <c r="AP261" s="17">
        <f>IF('cha raw lpjml output'!AO246&lt;0,0,'cha raw lpjml output'!AO246)</f>
        <v>57.389099999999999</v>
      </c>
      <c r="AQ261" s="17"/>
    </row>
    <row r="262" spans="2:43" x14ac:dyDescent="0.35">
      <c r="B262" s="17">
        <f>IF('cha raw lpjml output'!A247&lt;0,0,'cha raw lpjml output'!A247)</f>
        <v>105.693</v>
      </c>
      <c r="C262" s="17">
        <f>IF('cha raw lpjml output'!B247&lt;0,0,'cha raw lpjml output'!B247)</f>
        <v>26.4421</v>
      </c>
      <c r="D262" s="17">
        <f>IF('cha raw lpjml output'!C247&lt;0,0,'cha raw lpjml output'!C247)</f>
        <v>182.74700000000001</v>
      </c>
      <c r="E262" s="17">
        <f>IF('cha raw lpjml output'!D247&lt;0,0,'cha raw lpjml output'!D247)</f>
        <v>67.667500000000004</v>
      </c>
      <c r="F262" s="17">
        <f>IF('cha raw lpjml output'!E247&lt;0,0,'cha raw lpjml output'!E247)</f>
        <v>57.442100000000003</v>
      </c>
      <c r="G262" s="17">
        <f>IF('cha raw lpjml output'!F247&lt;0,0,'cha raw lpjml output'!F247)</f>
        <v>56.0991</v>
      </c>
      <c r="H262" s="17">
        <f>IF('cha raw lpjml output'!G247&lt;0,0,'cha raw lpjml output'!G247)</f>
        <v>77.421199999999999</v>
      </c>
      <c r="I262" s="17">
        <f>IF('cha raw lpjml output'!H247&lt;0,0,'cha raw lpjml output'!H247)</f>
        <v>61.97</v>
      </c>
      <c r="J262" s="17">
        <f>IF('cha raw lpjml output'!I247&lt;0,0,'cha raw lpjml output'!I247)</f>
        <v>59.153399999999998</v>
      </c>
      <c r="K262" s="17">
        <f>IF('cha raw lpjml output'!J247&lt;0,0,'cha raw lpjml output'!J247)</f>
        <v>66.791200000000003</v>
      </c>
      <c r="L262" s="17">
        <f>IF('cha raw lpjml output'!K247&lt;0,0,'cha raw lpjml output'!K247)</f>
        <v>46.817999999999998</v>
      </c>
      <c r="M262" s="17">
        <f>IF('cha raw lpjml output'!L247&lt;0,0,'cha raw lpjml output'!L247)</f>
        <v>34.222000000000001</v>
      </c>
      <c r="N262" s="17">
        <f>IF('cha raw lpjml output'!M247&lt;0,0,'cha raw lpjml output'!M247)</f>
        <v>21.3323</v>
      </c>
      <c r="O262" s="17">
        <f>IF('cha raw lpjml output'!N247&lt;0,0,'cha raw lpjml output'!N247)</f>
        <v>11.845000000000001</v>
      </c>
      <c r="P262" s="17">
        <f>IF('cha raw lpjml output'!O247&lt;0,0,'cha raw lpjml output'!O247)</f>
        <v>11.845000000000001</v>
      </c>
      <c r="Q262" s="17">
        <f>IF('cha raw lpjml output'!P247&lt;0,0,'cha raw lpjml output'!P247)</f>
        <v>27.895800000000001</v>
      </c>
      <c r="R262" s="17">
        <f>IF('cha raw lpjml output'!Q247&lt;0,0,'cha raw lpjml output'!Q247)</f>
        <v>18.6417</v>
      </c>
      <c r="S262" s="17">
        <f>IF('cha raw lpjml output'!R247&lt;0,0,'cha raw lpjml output'!R247)</f>
        <v>41.773699999999998</v>
      </c>
      <c r="T262" s="17">
        <f>IF('cha raw lpjml output'!S247&lt;0,0,'cha raw lpjml output'!S247)</f>
        <v>51.426099999999998</v>
      </c>
      <c r="U262" s="17">
        <f>IF('cha raw lpjml output'!T247&lt;0,0,'cha raw lpjml output'!T247)</f>
        <v>24.7682</v>
      </c>
      <c r="V262" s="17">
        <f>IF('cha raw lpjml output'!U247&lt;0,0,'cha raw lpjml output'!U247)</f>
        <v>35.910899999999998</v>
      </c>
      <c r="W262" s="17">
        <f>IF('cha raw lpjml output'!V247&lt;0,0,'cha raw lpjml output'!V247)</f>
        <v>47.137700000000002</v>
      </c>
      <c r="X262" s="17">
        <f>IF('cha raw lpjml output'!W247&lt;0,0,'cha raw lpjml output'!W247)</f>
        <v>32.906500000000001</v>
      </c>
      <c r="Y262" s="17">
        <f>IF('cha raw lpjml output'!X247&lt;0,0,'cha raw lpjml output'!X247)</f>
        <v>73.508300000000006</v>
      </c>
      <c r="Z262" s="17">
        <f>IF('cha raw lpjml output'!Y247&lt;0,0,'cha raw lpjml output'!Y247)</f>
        <v>70.821200000000005</v>
      </c>
      <c r="AA262" s="17">
        <f>IF('cha raw lpjml output'!Z247&lt;0,0,'cha raw lpjml output'!Z247)</f>
        <v>42.569000000000003</v>
      </c>
      <c r="AB262" s="17">
        <f>IF('cha raw lpjml output'!AA247&lt;0,0,'cha raw lpjml output'!AA247)</f>
        <v>37.408700000000003</v>
      </c>
      <c r="AC262" s="17">
        <f>IF('cha raw lpjml output'!AB247&lt;0,0,'cha raw lpjml output'!AB247)</f>
        <v>68.914900000000003</v>
      </c>
      <c r="AD262" s="17">
        <f>IF('cha raw lpjml output'!AC247&lt;0,0,'cha raw lpjml output'!AC247)</f>
        <v>113.89400000000001</v>
      </c>
      <c r="AE262" s="17">
        <f>IF('cha raw lpjml output'!AD247&lt;0,0,'cha raw lpjml output'!AD247)</f>
        <v>60.302399999999999</v>
      </c>
      <c r="AF262" s="17">
        <f>IF('cha raw lpjml output'!AE247&lt;0,0,'cha raw lpjml output'!AE247)</f>
        <v>48.131300000000003</v>
      </c>
      <c r="AG262" s="17">
        <f>IF('cha raw lpjml output'!AF247&lt;0,0,'cha raw lpjml output'!AF247)</f>
        <v>45.404299999999999</v>
      </c>
      <c r="AH262" s="17">
        <f>IF('cha raw lpjml output'!AG247&lt;0,0,'cha raw lpjml output'!AG247)</f>
        <v>41.145200000000003</v>
      </c>
      <c r="AI262" s="17">
        <f>IF('cha raw lpjml output'!AH247&lt;0,0,'cha raw lpjml output'!AH247)</f>
        <v>31.414400000000001</v>
      </c>
      <c r="AJ262" s="17">
        <f>IF('cha raw lpjml output'!AI247&lt;0,0,'cha raw lpjml output'!AI247)</f>
        <v>57.432000000000002</v>
      </c>
      <c r="AK262" s="17">
        <f>IF('cha raw lpjml output'!AJ247&lt;0,0,'cha raw lpjml output'!AJ247)</f>
        <v>90.700299999999999</v>
      </c>
      <c r="AL262" s="17">
        <f>IF('cha raw lpjml output'!AK247&lt;0,0,'cha raw lpjml output'!AK247)</f>
        <v>77.119200000000006</v>
      </c>
      <c r="AM262" s="17">
        <f>IF('cha raw lpjml output'!AL247&lt;0,0,'cha raw lpjml output'!AL247)</f>
        <v>43.465800000000002</v>
      </c>
      <c r="AN262" s="17">
        <f>IF('cha raw lpjml output'!AM247&lt;0,0,'cha raw lpjml output'!AM247)</f>
        <v>34.757899999999999</v>
      </c>
      <c r="AO262" s="17">
        <f>IF('cha raw lpjml output'!AN247&lt;0,0,'cha raw lpjml output'!AN247)</f>
        <v>49.770899999999997</v>
      </c>
      <c r="AP262" s="17">
        <f>IF('cha raw lpjml output'!AO247&lt;0,0,'cha raw lpjml output'!AO247)</f>
        <v>59.687399999999997</v>
      </c>
      <c r="AQ262" s="17"/>
    </row>
    <row r="263" spans="2:43" x14ac:dyDescent="0.35">
      <c r="B263" s="17">
        <f>IF('cha raw lpjml output'!A248&lt;0,0,'cha raw lpjml output'!A248)</f>
        <v>106.093</v>
      </c>
      <c r="C263" s="17">
        <f>IF('cha raw lpjml output'!B248&lt;0,0,'cha raw lpjml output'!B248)</f>
        <v>26.898299999999999</v>
      </c>
      <c r="D263" s="17">
        <f>IF('cha raw lpjml output'!C248&lt;0,0,'cha raw lpjml output'!C248)</f>
        <v>185.167</v>
      </c>
      <c r="E263" s="17">
        <f>IF('cha raw lpjml output'!D248&lt;0,0,'cha raw lpjml output'!D248)</f>
        <v>68.219800000000006</v>
      </c>
      <c r="F263" s="17">
        <f>IF('cha raw lpjml output'!E248&lt;0,0,'cha raw lpjml output'!E248)</f>
        <v>58.525300000000001</v>
      </c>
      <c r="G263" s="17">
        <f>IF('cha raw lpjml output'!F248&lt;0,0,'cha raw lpjml output'!F248)</f>
        <v>56.372799999999998</v>
      </c>
      <c r="H263" s="17">
        <f>IF('cha raw lpjml output'!G248&lt;0,0,'cha raw lpjml output'!G248)</f>
        <v>79.847800000000007</v>
      </c>
      <c r="I263" s="17">
        <f>IF('cha raw lpjml output'!H248&lt;0,0,'cha raw lpjml output'!H248)</f>
        <v>63.3217</v>
      </c>
      <c r="J263" s="17">
        <f>IF('cha raw lpjml output'!I248&lt;0,0,'cha raw lpjml output'!I248)</f>
        <v>60.426900000000003</v>
      </c>
      <c r="K263" s="17">
        <f>IF('cha raw lpjml output'!J248&lt;0,0,'cha raw lpjml output'!J248)</f>
        <v>67.424099999999996</v>
      </c>
      <c r="L263" s="17">
        <f>IF('cha raw lpjml output'!K248&lt;0,0,'cha raw lpjml output'!K248)</f>
        <v>48.305300000000003</v>
      </c>
      <c r="M263" s="17">
        <f>IF('cha raw lpjml output'!L248&lt;0,0,'cha raw lpjml output'!L248)</f>
        <v>35.225700000000003</v>
      </c>
      <c r="N263" s="17">
        <f>IF('cha raw lpjml output'!M248&lt;0,0,'cha raw lpjml output'!M248)</f>
        <v>21.5124</v>
      </c>
      <c r="O263" s="17">
        <f>IF('cha raw lpjml output'!N248&lt;0,0,'cha raw lpjml output'!N248)</f>
        <v>11.8573</v>
      </c>
      <c r="P263" s="17">
        <f>IF('cha raw lpjml output'!O248&lt;0,0,'cha raw lpjml output'!O248)</f>
        <v>11.8573</v>
      </c>
      <c r="Q263" s="17">
        <f>IF('cha raw lpjml output'!P248&lt;0,0,'cha raw lpjml output'!P248)</f>
        <v>27.928999999999998</v>
      </c>
      <c r="R263" s="17">
        <f>IF('cha raw lpjml output'!Q248&lt;0,0,'cha raw lpjml output'!Q248)</f>
        <v>19.371099999999998</v>
      </c>
      <c r="S263" s="17">
        <f>IF('cha raw lpjml output'!R248&lt;0,0,'cha raw lpjml output'!R248)</f>
        <v>42.3795</v>
      </c>
      <c r="T263" s="17">
        <f>IF('cha raw lpjml output'!S248&lt;0,0,'cha raw lpjml output'!S248)</f>
        <v>52.302900000000001</v>
      </c>
      <c r="U263" s="17">
        <f>IF('cha raw lpjml output'!T248&lt;0,0,'cha raw lpjml output'!T248)</f>
        <v>24.970400000000001</v>
      </c>
      <c r="V263" s="17">
        <f>IF('cha raw lpjml output'!U248&lt;0,0,'cha raw lpjml output'!U248)</f>
        <v>36.738500000000002</v>
      </c>
      <c r="W263" s="17">
        <f>IF('cha raw lpjml output'!V248&lt;0,0,'cha raw lpjml output'!V248)</f>
        <v>48.036200000000001</v>
      </c>
      <c r="X263" s="17">
        <f>IF('cha raw lpjml output'!W248&lt;0,0,'cha raw lpjml output'!W248)</f>
        <v>33.770099999999999</v>
      </c>
      <c r="Y263" s="17">
        <f>IF('cha raw lpjml output'!X248&lt;0,0,'cha raw lpjml output'!X248)</f>
        <v>74.090999999999994</v>
      </c>
      <c r="Z263" s="17">
        <f>IF('cha raw lpjml output'!Y248&lt;0,0,'cha raw lpjml output'!Y248)</f>
        <v>72.135999999999996</v>
      </c>
      <c r="AA263" s="17">
        <f>IF('cha raw lpjml output'!Z248&lt;0,0,'cha raw lpjml output'!Z248)</f>
        <v>42.893700000000003</v>
      </c>
      <c r="AB263" s="17">
        <f>IF('cha raw lpjml output'!AA248&lt;0,0,'cha raw lpjml output'!AA248)</f>
        <v>37.642000000000003</v>
      </c>
      <c r="AC263" s="17">
        <f>IF('cha raw lpjml output'!AB248&lt;0,0,'cha raw lpjml output'!AB248)</f>
        <v>69.791399999999996</v>
      </c>
      <c r="AD263" s="17">
        <f>IF('cha raw lpjml output'!AC248&lt;0,0,'cha raw lpjml output'!AC248)</f>
        <v>113.997</v>
      </c>
      <c r="AE263" s="17">
        <f>IF('cha raw lpjml output'!AD248&lt;0,0,'cha raw lpjml output'!AD248)</f>
        <v>60.5732</v>
      </c>
      <c r="AF263" s="17">
        <f>IF('cha raw lpjml output'!AE248&lt;0,0,'cha raw lpjml output'!AE248)</f>
        <v>48.671599999999998</v>
      </c>
      <c r="AG263" s="17">
        <f>IF('cha raw lpjml output'!AF248&lt;0,0,'cha raw lpjml output'!AF248)</f>
        <v>46.754899999999999</v>
      </c>
      <c r="AH263" s="17">
        <f>IF('cha raw lpjml output'!AG248&lt;0,0,'cha raw lpjml output'!AG248)</f>
        <v>42.453099999999999</v>
      </c>
      <c r="AI263" s="17">
        <f>IF('cha raw lpjml output'!AH248&lt;0,0,'cha raw lpjml output'!AH248)</f>
        <v>31.582899999999999</v>
      </c>
      <c r="AJ263" s="17">
        <f>IF('cha raw lpjml output'!AI248&lt;0,0,'cha raw lpjml output'!AI248)</f>
        <v>59.243400000000001</v>
      </c>
      <c r="AK263" s="17">
        <f>IF('cha raw lpjml output'!AJ248&lt;0,0,'cha raw lpjml output'!AJ248)</f>
        <v>92.2774</v>
      </c>
      <c r="AL263" s="17">
        <f>IF('cha raw lpjml output'!AK248&lt;0,0,'cha raw lpjml output'!AK248)</f>
        <v>77.528999999999996</v>
      </c>
      <c r="AM263" s="17">
        <f>IF('cha raw lpjml output'!AL248&lt;0,0,'cha raw lpjml output'!AL248)</f>
        <v>43.946899999999999</v>
      </c>
      <c r="AN263" s="17">
        <f>IF('cha raw lpjml output'!AM248&lt;0,0,'cha raw lpjml output'!AM248)</f>
        <v>34.873100000000001</v>
      </c>
      <c r="AO263" s="17">
        <f>IF('cha raw lpjml output'!AN248&lt;0,0,'cha raw lpjml output'!AN248)</f>
        <v>50.8125</v>
      </c>
      <c r="AP263" s="17">
        <f>IF('cha raw lpjml output'!AO248&lt;0,0,'cha raw lpjml output'!AO248)</f>
        <v>60.442799999999998</v>
      </c>
      <c r="AQ263" s="17"/>
    </row>
    <row r="264" spans="2:43" x14ac:dyDescent="0.35">
      <c r="B264" s="17">
        <f>IF('cha raw lpjml output'!A249&lt;0,0,'cha raw lpjml output'!A249)</f>
        <v>107.098</v>
      </c>
      <c r="C264" s="17">
        <f>IF('cha raw lpjml output'!B249&lt;0,0,'cha raw lpjml output'!B249)</f>
        <v>27.782699999999998</v>
      </c>
      <c r="D264" s="17">
        <f>IF('cha raw lpjml output'!C249&lt;0,0,'cha raw lpjml output'!C249)</f>
        <v>186.36099999999999</v>
      </c>
      <c r="E264" s="17">
        <f>IF('cha raw lpjml output'!D249&lt;0,0,'cha raw lpjml output'!D249)</f>
        <v>69.173699999999997</v>
      </c>
      <c r="F264" s="17">
        <f>IF('cha raw lpjml output'!E249&lt;0,0,'cha raw lpjml output'!E249)</f>
        <v>63.764600000000002</v>
      </c>
      <c r="G264" s="17">
        <f>IF('cha raw lpjml output'!F249&lt;0,0,'cha raw lpjml output'!F249)</f>
        <v>57.586100000000002</v>
      </c>
      <c r="H264" s="17">
        <f>IF('cha raw lpjml output'!G249&lt;0,0,'cha raw lpjml output'!G249)</f>
        <v>80.828599999999994</v>
      </c>
      <c r="I264" s="17">
        <f>IF('cha raw lpjml output'!H249&lt;0,0,'cha raw lpjml output'!H249)</f>
        <v>63.594999999999999</v>
      </c>
      <c r="J264" s="17">
        <f>IF('cha raw lpjml output'!I249&lt;0,0,'cha raw lpjml output'!I249)</f>
        <v>63.383200000000002</v>
      </c>
      <c r="K264" s="17">
        <f>IF('cha raw lpjml output'!J249&lt;0,0,'cha raw lpjml output'!J249)</f>
        <v>67.907600000000002</v>
      </c>
      <c r="L264" s="17">
        <f>IF('cha raw lpjml output'!K249&lt;0,0,'cha raw lpjml output'!K249)</f>
        <v>49.732599999999998</v>
      </c>
      <c r="M264" s="17">
        <f>IF('cha raw lpjml output'!L249&lt;0,0,'cha raw lpjml output'!L249)</f>
        <v>35.277999999999999</v>
      </c>
      <c r="N264" s="17">
        <f>IF('cha raw lpjml output'!M249&lt;0,0,'cha raw lpjml output'!M249)</f>
        <v>21.885000000000002</v>
      </c>
      <c r="O264" s="17">
        <f>IF('cha raw lpjml output'!N249&lt;0,0,'cha raw lpjml output'!N249)</f>
        <v>11.9232</v>
      </c>
      <c r="P264" s="17">
        <f>IF('cha raw lpjml output'!O249&lt;0,0,'cha raw lpjml output'!O249)</f>
        <v>11.9232</v>
      </c>
      <c r="Q264" s="17">
        <f>IF('cha raw lpjml output'!P249&lt;0,0,'cha raw lpjml output'!P249)</f>
        <v>28.014700000000001</v>
      </c>
      <c r="R264" s="17">
        <f>IF('cha raw lpjml output'!Q249&lt;0,0,'cha raw lpjml output'!Q249)</f>
        <v>19.4741</v>
      </c>
      <c r="S264" s="17">
        <f>IF('cha raw lpjml output'!R249&lt;0,0,'cha raw lpjml output'!R249)</f>
        <v>43.282299999999999</v>
      </c>
      <c r="T264" s="17">
        <f>IF('cha raw lpjml output'!S249&lt;0,0,'cha raw lpjml output'!S249)</f>
        <v>52.823300000000003</v>
      </c>
      <c r="U264" s="17">
        <f>IF('cha raw lpjml output'!T249&lt;0,0,'cha raw lpjml output'!T249)</f>
        <v>25.883900000000001</v>
      </c>
      <c r="V264" s="17">
        <f>IF('cha raw lpjml output'!U249&lt;0,0,'cha raw lpjml output'!U249)</f>
        <v>36.9848</v>
      </c>
      <c r="W264" s="17">
        <f>IF('cha raw lpjml output'!V249&lt;0,0,'cha raw lpjml output'!V249)</f>
        <v>48.110599999999998</v>
      </c>
      <c r="X264" s="17">
        <f>IF('cha raw lpjml output'!W249&lt;0,0,'cha raw lpjml output'!W249)</f>
        <v>33.9726</v>
      </c>
      <c r="Y264" s="17">
        <f>IF('cha raw lpjml output'!X249&lt;0,0,'cha raw lpjml output'!X249)</f>
        <v>76.471500000000006</v>
      </c>
      <c r="Z264" s="17">
        <f>IF('cha raw lpjml output'!Y249&lt;0,0,'cha raw lpjml output'!Y249)</f>
        <v>75.979299999999995</v>
      </c>
      <c r="AA264" s="17">
        <f>IF('cha raw lpjml output'!Z249&lt;0,0,'cha raw lpjml output'!Z249)</f>
        <v>44.109299999999998</v>
      </c>
      <c r="AB264" s="17">
        <f>IF('cha raw lpjml output'!AA249&lt;0,0,'cha raw lpjml output'!AA249)</f>
        <v>38.573399999999999</v>
      </c>
      <c r="AC264" s="17">
        <f>IF('cha raw lpjml output'!AB249&lt;0,0,'cha raw lpjml output'!AB249)</f>
        <v>70.200900000000004</v>
      </c>
      <c r="AD264" s="17">
        <f>IF('cha raw lpjml output'!AC249&lt;0,0,'cha raw lpjml output'!AC249)</f>
        <v>119.334</v>
      </c>
      <c r="AE264" s="17">
        <f>IF('cha raw lpjml output'!AD249&lt;0,0,'cha raw lpjml output'!AD249)</f>
        <v>62.0411</v>
      </c>
      <c r="AF264" s="17">
        <f>IF('cha raw lpjml output'!AE249&lt;0,0,'cha raw lpjml output'!AE249)</f>
        <v>49.633600000000001</v>
      </c>
      <c r="AG264" s="17">
        <f>IF('cha raw lpjml output'!AF249&lt;0,0,'cha raw lpjml output'!AF249)</f>
        <v>46.790199999999999</v>
      </c>
      <c r="AH264" s="17">
        <f>IF('cha raw lpjml output'!AG249&lt;0,0,'cha raw lpjml output'!AG249)</f>
        <v>42.53</v>
      </c>
      <c r="AI264" s="17">
        <f>IF('cha raw lpjml output'!AH249&lt;0,0,'cha raw lpjml output'!AH249)</f>
        <v>31.7971</v>
      </c>
      <c r="AJ264" s="17">
        <f>IF('cha raw lpjml output'!AI249&lt;0,0,'cha raw lpjml output'!AI249)</f>
        <v>59.633499999999998</v>
      </c>
      <c r="AK264" s="17">
        <f>IF('cha raw lpjml output'!AJ249&lt;0,0,'cha raw lpjml output'!AJ249)</f>
        <v>92.416200000000003</v>
      </c>
      <c r="AL264" s="17">
        <f>IF('cha raw lpjml output'!AK249&lt;0,0,'cha raw lpjml output'!AK249)</f>
        <v>77.621200000000002</v>
      </c>
      <c r="AM264" s="17">
        <f>IF('cha raw lpjml output'!AL249&lt;0,0,'cha raw lpjml output'!AL249)</f>
        <v>44.374000000000002</v>
      </c>
      <c r="AN264" s="17">
        <f>IF('cha raw lpjml output'!AM249&lt;0,0,'cha raw lpjml output'!AM249)</f>
        <v>35.375300000000003</v>
      </c>
      <c r="AO264" s="17">
        <f>IF('cha raw lpjml output'!AN249&lt;0,0,'cha raw lpjml output'!AN249)</f>
        <v>51.167499999999997</v>
      </c>
      <c r="AP264" s="17">
        <f>IF('cha raw lpjml output'!AO249&lt;0,0,'cha raw lpjml output'!AO249)</f>
        <v>61.596699999999998</v>
      </c>
      <c r="AQ264" s="17"/>
    </row>
    <row r="265" spans="2:43" x14ac:dyDescent="0.35">
      <c r="B265" s="17">
        <f>IF('cha raw lpjml output'!A250&lt;0,0,'cha raw lpjml output'!A250)</f>
        <v>108.07299999999999</v>
      </c>
      <c r="C265" s="17">
        <f>IF('cha raw lpjml output'!B250&lt;0,0,'cha raw lpjml output'!B250)</f>
        <v>27.9435</v>
      </c>
      <c r="D265" s="17">
        <f>IF('cha raw lpjml output'!C250&lt;0,0,'cha raw lpjml output'!C250)</f>
        <v>186.95099999999999</v>
      </c>
      <c r="E265" s="17">
        <f>IF('cha raw lpjml output'!D250&lt;0,0,'cha raw lpjml output'!D250)</f>
        <v>71.440399999999997</v>
      </c>
      <c r="F265" s="17">
        <f>IF('cha raw lpjml output'!E250&lt;0,0,'cha raw lpjml output'!E250)</f>
        <v>63.992899999999999</v>
      </c>
      <c r="G265" s="17">
        <f>IF('cha raw lpjml output'!F250&lt;0,0,'cha raw lpjml output'!F250)</f>
        <v>58.763399999999997</v>
      </c>
      <c r="H265" s="17">
        <f>IF('cha raw lpjml output'!G250&lt;0,0,'cha raw lpjml output'!G250)</f>
        <v>87.557400000000001</v>
      </c>
      <c r="I265" s="17">
        <f>IF('cha raw lpjml output'!H250&lt;0,0,'cha raw lpjml output'!H250)</f>
        <v>63.888500000000001</v>
      </c>
      <c r="J265" s="17">
        <f>IF('cha raw lpjml output'!I250&lt;0,0,'cha raw lpjml output'!I250)</f>
        <v>63.947899999999997</v>
      </c>
      <c r="K265" s="17">
        <f>IF('cha raw lpjml output'!J250&lt;0,0,'cha raw lpjml output'!J250)</f>
        <v>68.080799999999996</v>
      </c>
      <c r="L265" s="17">
        <f>IF('cha raw lpjml output'!K250&lt;0,0,'cha raw lpjml output'!K250)</f>
        <v>50.738700000000001</v>
      </c>
      <c r="M265" s="17">
        <f>IF('cha raw lpjml output'!L250&lt;0,0,'cha raw lpjml output'!L250)</f>
        <v>36.218899999999998</v>
      </c>
      <c r="N265" s="17">
        <f>IF('cha raw lpjml output'!M250&lt;0,0,'cha raw lpjml output'!M250)</f>
        <v>22.136600000000001</v>
      </c>
      <c r="O265" s="17">
        <f>IF('cha raw lpjml output'!N250&lt;0,0,'cha raw lpjml output'!N250)</f>
        <v>12.440799999999999</v>
      </c>
      <c r="P265" s="17">
        <f>IF('cha raw lpjml output'!O250&lt;0,0,'cha raw lpjml output'!O250)</f>
        <v>12.440799999999999</v>
      </c>
      <c r="Q265" s="17">
        <f>IF('cha raw lpjml output'!P250&lt;0,0,'cha raw lpjml output'!P250)</f>
        <v>29.171900000000001</v>
      </c>
      <c r="R265" s="17">
        <f>IF('cha raw lpjml output'!Q250&lt;0,0,'cha raw lpjml output'!Q250)</f>
        <v>19.874099999999999</v>
      </c>
      <c r="S265" s="17">
        <f>IF('cha raw lpjml output'!R250&lt;0,0,'cha raw lpjml output'!R250)</f>
        <v>43.349400000000003</v>
      </c>
      <c r="T265" s="17">
        <f>IF('cha raw lpjml output'!S250&lt;0,0,'cha raw lpjml output'!S250)</f>
        <v>53.342700000000001</v>
      </c>
      <c r="U265" s="17">
        <f>IF('cha raw lpjml output'!T250&lt;0,0,'cha raw lpjml output'!T250)</f>
        <v>26.404199999999999</v>
      </c>
      <c r="V265" s="17">
        <f>IF('cha raw lpjml output'!U250&lt;0,0,'cha raw lpjml output'!U250)</f>
        <v>37.215800000000002</v>
      </c>
      <c r="W265" s="17">
        <f>IF('cha raw lpjml output'!V250&lt;0,0,'cha raw lpjml output'!V250)</f>
        <v>50.607700000000001</v>
      </c>
      <c r="X265" s="17">
        <f>IF('cha raw lpjml output'!W250&lt;0,0,'cha raw lpjml output'!W250)</f>
        <v>35.087800000000001</v>
      </c>
      <c r="Y265" s="17">
        <f>IF('cha raw lpjml output'!X250&lt;0,0,'cha raw lpjml output'!X250)</f>
        <v>77.347999999999999</v>
      </c>
      <c r="Z265" s="17">
        <f>IF('cha raw lpjml output'!Y250&lt;0,0,'cha raw lpjml output'!Y250)</f>
        <v>76.342200000000005</v>
      </c>
      <c r="AA265" s="17">
        <f>IF('cha raw lpjml output'!Z250&lt;0,0,'cha raw lpjml output'!Z250)</f>
        <v>45.091200000000001</v>
      </c>
      <c r="AB265" s="17">
        <f>IF('cha raw lpjml output'!AA250&lt;0,0,'cha raw lpjml output'!AA250)</f>
        <v>39.2742</v>
      </c>
      <c r="AC265" s="17">
        <f>IF('cha raw lpjml output'!AB250&lt;0,0,'cha raw lpjml output'!AB250)</f>
        <v>71.614099999999993</v>
      </c>
      <c r="AD265" s="17">
        <f>IF('cha raw lpjml output'!AC250&lt;0,0,'cha raw lpjml output'!AC250)</f>
        <v>120.83</v>
      </c>
      <c r="AE265" s="17">
        <f>IF('cha raw lpjml output'!AD250&lt;0,0,'cha raw lpjml output'!AD250)</f>
        <v>62.770499999999998</v>
      </c>
      <c r="AF265" s="17">
        <f>IF('cha raw lpjml output'!AE250&lt;0,0,'cha raw lpjml output'!AE250)</f>
        <v>49.926900000000003</v>
      </c>
      <c r="AG265" s="17">
        <f>IF('cha raw lpjml output'!AF250&lt;0,0,'cha raw lpjml output'!AF250)</f>
        <v>48.657400000000003</v>
      </c>
      <c r="AH265" s="17">
        <f>IF('cha raw lpjml output'!AG250&lt;0,0,'cha raw lpjml output'!AG250)</f>
        <v>43.424700000000001</v>
      </c>
      <c r="AI265" s="17">
        <f>IF('cha raw lpjml output'!AH250&lt;0,0,'cha raw lpjml output'!AH250)</f>
        <v>32.848500000000001</v>
      </c>
      <c r="AJ265" s="17">
        <f>IF('cha raw lpjml output'!AI250&lt;0,0,'cha raw lpjml output'!AI250)</f>
        <v>59.907400000000003</v>
      </c>
      <c r="AK265" s="17">
        <f>IF('cha raw lpjml output'!AJ250&lt;0,0,'cha raw lpjml output'!AJ250)</f>
        <v>92.735699999999994</v>
      </c>
      <c r="AL265" s="17">
        <f>IF('cha raw lpjml output'!AK250&lt;0,0,'cha raw lpjml output'!AK250)</f>
        <v>78.098100000000002</v>
      </c>
      <c r="AM265" s="17">
        <f>IF('cha raw lpjml output'!AL250&lt;0,0,'cha raw lpjml output'!AL250)</f>
        <v>44.677300000000002</v>
      </c>
      <c r="AN265" s="17">
        <f>IF('cha raw lpjml output'!AM250&lt;0,0,'cha raw lpjml output'!AM250)</f>
        <v>37.035499999999999</v>
      </c>
      <c r="AO265" s="17">
        <f>IF('cha raw lpjml output'!AN250&lt;0,0,'cha raw lpjml output'!AN250)</f>
        <v>51.381399999999999</v>
      </c>
      <c r="AP265" s="17">
        <f>IF('cha raw lpjml output'!AO250&lt;0,0,'cha raw lpjml output'!AO250)</f>
        <v>62.461300000000001</v>
      </c>
      <c r="AQ265" s="17"/>
    </row>
    <row r="266" spans="2:43" x14ac:dyDescent="0.35">
      <c r="B266" s="17">
        <f>IF('cha raw lpjml output'!A251&lt;0,0,'cha raw lpjml output'!A251)</f>
        <v>108.514</v>
      </c>
      <c r="C266" s="17">
        <f>IF('cha raw lpjml output'!B251&lt;0,0,'cha raw lpjml output'!B251)</f>
        <v>29.750800000000002</v>
      </c>
      <c r="D266" s="17">
        <f>IF('cha raw lpjml output'!C251&lt;0,0,'cha raw lpjml output'!C251)</f>
        <v>190.453</v>
      </c>
      <c r="E266" s="17">
        <f>IF('cha raw lpjml output'!D251&lt;0,0,'cha raw lpjml output'!D251)</f>
        <v>72.093400000000003</v>
      </c>
      <c r="F266" s="17">
        <f>IF('cha raw lpjml output'!E251&lt;0,0,'cha raw lpjml output'!E251)</f>
        <v>65.161799999999999</v>
      </c>
      <c r="G266" s="17">
        <f>IF('cha raw lpjml output'!F251&lt;0,0,'cha raw lpjml output'!F251)</f>
        <v>59.607999999999997</v>
      </c>
      <c r="H266" s="17">
        <f>IF('cha raw lpjml output'!G251&lt;0,0,'cha raw lpjml output'!G251)</f>
        <v>91.609899999999996</v>
      </c>
      <c r="I266" s="17">
        <f>IF('cha raw lpjml output'!H251&lt;0,0,'cha raw lpjml output'!H251)</f>
        <v>64.265900000000002</v>
      </c>
      <c r="J266" s="17">
        <f>IF('cha raw lpjml output'!I251&lt;0,0,'cha raw lpjml output'!I251)</f>
        <v>64.531999999999996</v>
      </c>
      <c r="K266" s="17">
        <f>IF('cha raw lpjml output'!J251&lt;0,0,'cha raw lpjml output'!J251)</f>
        <v>69.023700000000005</v>
      </c>
      <c r="L266" s="17">
        <f>IF('cha raw lpjml output'!K251&lt;0,0,'cha raw lpjml output'!K251)</f>
        <v>55.130200000000002</v>
      </c>
      <c r="M266" s="17">
        <f>IF('cha raw lpjml output'!L251&lt;0,0,'cha raw lpjml output'!L251)</f>
        <v>36.583599999999997</v>
      </c>
      <c r="N266" s="17">
        <f>IF('cha raw lpjml output'!M251&lt;0,0,'cha raw lpjml output'!M251)</f>
        <v>22.462</v>
      </c>
      <c r="O266" s="17">
        <f>IF('cha raw lpjml output'!N251&lt;0,0,'cha raw lpjml output'!N251)</f>
        <v>12.506500000000001</v>
      </c>
      <c r="P266" s="17">
        <f>IF('cha raw lpjml output'!O251&lt;0,0,'cha raw lpjml output'!O251)</f>
        <v>12.506500000000001</v>
      </c>
      <c r="Q266" s="17">
        <f>IF('cha raw lpjml output'!P251&lt;0,0,'cha raw lpjml output'!P251)</f>
        <v>29.8583</v>
      </c>
      <c r="R266" s="17">
        <f>IF('cha raw lpjml output'!Q251&lt;0,0,'cha raw lpjml output'!Q251)</f>
        <v>21.068000000000001</v>
      </c>
      <c r="S266" s="17">
        <f>IF('cha raw lpjml output'!R251&lt;0,0,'cha raw lpjml output'!R251)</f>
        <v>43.4495</v>
      </c>
      <c r="T266" s="17">
        <f>IF('cha raw lpjml output'!S251&lt;0,0,'cha raw lpjml output'!S251)</f>
        <v>53.532600000000002</v>
      </c>
      <c r="U266" s="17">
        <f>IF('cha raw lpjml output'!T251&lt;0,0,'cha raw lpjml output'!T251)</f>
        <v>27.033000000000001</v>
      </c>
      <c r="V266" s="17">
        <f>IF('cha raw lpjml output'!U251&lt;0,0,'cha raw lpjml output'!U251)</f>
        <v>37.669199999999996</v>
      </c>
      <c r="W266" s="17">
        <f>IF('cha raw lpjml output'!V251&lt;0,0,'cha raw lpjml output'!V251)</f>
        <v>50.640599999999999</v>
      </c>
      <c r="X266" s="17">
        <f>IF('cha raw lpjml output'!W251&lt;0,0,'cha raw lpjml output'!W251)</f>
        <v>35.110500000000002</v>
      </c>
      <c r="Y266" s="17">
        <f>IF('cha raw lpjml output'!X251&lt;0,0,'cha raw lpjml output'!X251)</f>
        <v>78.129499999999993</v>
      </c>
      <c r="Z266" s="17">
        <f>IF('cha raw lpjml output'!Y251&lt;0,0,'cha raw lpjml output'!Y251)</f>
        <v>77.001099999999994</v>
      </c>
      <c r="AA266" s="17">
        <f>IF('cha raw lpjml output'!Z251&lt;0,0,'cha raw lpjml output'!Z251)</f>
        <v>45.562199999999997</v>
      </c>
      <c r="AB266" s="17">
        <f>IF('cha raw lpjml output'!AA251&lt;0,0,'cha raw lpjml output'!AA251)</f>
        <v>39.579000000000001</v>
      </c>
      <c r="AC266" s="17">
        <f>IF('cha raw lpjml output'!AB251&lt;0,0,'cha raw lpjml output'!AB251)</f>
        <v>73.246700000000004</v>
      </c>
      <c r="AD266" s="17">
        <f>IF('cha raw lpjml output'!AC251&lt;0,0,'cha raw lpjml output'!AC251)</f>
        <v>122.586</v>
      </c>
      <c r="AE266" s="17">
        <f>IF('cha raw lpjml output'!AD251&lt;0,0,'cha raw lpjml output'!AD251)</f>
        <v>63.220700000000001</v>
      </c>
      <c r="AF266" s="17">
        <f>IF('cha raw lpjml output'!AE251&lt;0,0,'cha raw lpjml output'!AE251)</f>
        <v>51.361499999999999</v>
      </c>
      <c r="AG266" s="17">
        <f>IF('cha raw lpjml output'!AF251&lt;0,0,'cha raw lpjml output'!AF251)</f>
        <v>50.051200000000001</v>
      </c>
      <c r="AH266" s="17">
        <f>IF('cha raw lpjml output'!AG251&lt;0,0,'cha raw lpjml output'!AG251)</f>
        <v>43.9527</v>
      </c>
      <c r="AI266" s="17">
        <f>IF('cha raw lpjml output'!AH251&lt;0,0,'cha raw lpjml output'!AH251)</f>
        <v>33.027299999999997</v>
      </c>
      <c r="AJ266" s="17">
        <f>IF('cha raw lpjml output'!AI251&lt;0,0,'cha raw lpjml output'!AI251)</f>
        <v>59.913400000000003</v>
      </c>
      <c r="AK266" s="17">
        <f>IF('cha raw lpjml output'!AJ251&lt;0,0,'cha raw lpjml output'!AJ251)</f>
        <v>92.959599999999995</v>
      </c>
      <c r="AL266" s="17">
        <f>IF('cha raw lpjml output'!AK251&lt;0,0,'cha raw lpjml output'!AK251)</f>
        <v>78.393299999999996</v>
      </c>
      <c r="AM266" s="17">
        <f>IF('cha raw lpjml output'!AL251&lt;0,0,'cha raw lpjml output'!AL251)</f>
        <v>45.172199999999997</v>
      </c>
      <c r="AN266" s="17">
        <f>IF('cha raw lpjml output'!AM251&lt;0,0,'cha raw lpjml output'!AM251)</f>
        <v>37.578899999999997</v>
      </c>
      <c r="AO266" s="17">
        <f>IF('cha raw lpjml output'!AN251&lt;0,0,'cha raw lpjml output'!AN251)</f>
        <v>51.683900000000001</v>
      </c>
      <c r="AP266" s="17">
        <f>IF('cha raw lpjml output'!AO251&lt;0,0,'cha raw lpjml output'!AO251)</f>
        <v>62.7624</v>
      </c>
      <c r="AQ266" s="17"/>
    </row>
    <row r="267" spans="2:43" x14ac:dyDescent="0.35">
      <c r="B267" s="17">
        <f>IF('cha raw lpjml output'!A252&lt;0,0,'cha raw lpjml output'!A252)</f>
        <v>109.35</v>
      </c>
      <c r="C267" s="17">
        <f>IF('cha raw lpjml output'!B252&lt;0,0,'cha raw lpjml output'!B252)</f>
        <v>30.131</v>
      </c>
      <c r="D267" s="17">
        <f>IF('cha raw lpjml output'!C252&lt;0,0,'cha raw lpjml output'!C252)</f>
        <v>192.81100000000001</v>
      </c>
      <c r="E267" s="17">
        <f>IF('cha raw lpjml output'!D252&lt;0,0,'cha raw lpjml output'!D252)</f>
        <v>74.239099999999993</v>
      </c>
      <c r="F267" s="17">
        <f>IF('cha raw lpjml output'!E252&lt;0,0,'cha raw lpjml output'!E252)</f>
        <v>65.290099999999995</v>
      </c>
      <c r="G267" s="17">
        <f>IF('cha raw lpjml output'!F252&lt;0,0,'cha raw lpjml output'!F252)</f>
        <v>61.005600000000001</v>
      </c>
      <c r="H267" s="17">
        <f>IF('cha raw lpjml output'!G252&lt;0,0,'cha raw lpjml output'!G252)</f>
        <v>92.070899999999995</v>
      </c>
      <c r="I267" s="17">
        <f>IF('cha raw lpjml output'!H252&lt;0,0,'cha raw lpjml output'!H252)</f>
        <v>64.487399999999994</v>
      </c>
      <c r="J267" s="17">
        <f>IF('cha raw lpjml output'!I252&lt;0,0,'cha raw lpjml output'!I252)</f>
        <v>65.856499999999997</v>
      </c>
      <c r="K267" s="17">
        <f>IF('cha raw lpjml output'!J252&lt;0,0,'cha raw lpjml output'!J252)</f>
        <v>71.687700000000007</v>
      </c>
      <c r="L267" s="17">
        <f>IF('cha raw lpjml output'!K252&lt;0,0,'cha raw lpjml output'!K252)</f>
        <v>55.254199999999997</v>
      </c>
      <c r="M267" s="17">
        <f>IF('cha raw lpjml output'!L252&lt;0,0,'cha raw lpjml output'!L252)</f>
        <v>36.900300000000001</v>
      </c>
      <c r="N267" s="17">
        <f>IF('cha raw lpjml output'!M252&lt;0,0,'cha raw lpjml output'!M252)</f>
        <v>22.997399999999999</v>
      </c>
      <c r="O267" s="17">
        <f>IF('cha raw lpjml output'!N252&lt;0,0,'cha raw lpjml output'!N252)</f>
        <v>12.5532</v>
      </c>
      <c r="P267" s="17">
        <f>IF('cha raw lpjml output'!O252&lt;0,0,'cha raw lpjml output'!O252)</f>
        <v>12.5532</v>
      </c>
      <c r="Q267" s="17">
        <f>IF('cha raw lpjml output'!P252&lt;0,0,'cha raw lpjml output'!P252)</f>
        <v>30.181699999999999</v>
      </c>
      <c r="R267" s="17">
        <f>IF('cha raw lpjml output'!Q252&lt;0,0,'cha raw lpjml output'!Q252)</f>
        <v>21.408200000000001</v>
      </c>
      <c r="S267" s="17">
        <f>IF('cha raw lpjml output'!R252&lt;0,0,'cha raw lpjml output'!R252)</f>
        <v>46.8279</v>
      </c>
      <c r="T267" s="17">
        <f>IF('cha raw lpjml output'!S252&lt;0,0,'cha raw lpjml output'!S252)</f>
        <v>54.969099999999997</v>
      </c>
      <c r="U267" s="17">
        <f>IF('cha raw lpjml output'!T252&lt;0,0,'cha raw lpjml output'!T252)</f>
        <v>28.081900000000001</v>
      </c>
      <c r="V267" s="17">
        <f>IF('cha raw lpjml output'!U252&lt;0,0,'cha raw lpjml output'!U252)</f>
        <v>39.619300000000003</v>
      </c>
      <c r="W267" s="17">
        <f>IF('cha raw lpjml output'!V252&lt;0,0,'cha raw lpjml output'!V252)</f>
        <v>51.661299999999997</v>
      </c>
      <c r="X267" s="17">
        <f>IF('cha raw lpjml output'!W252&lt;0,0,'cha raw lpjml output'!W252)</f>
        <v>35.171399999999998</v>
      </c>
      <c r="Y267" s="17">
        <f>IF('cha raw lpjml output'!X252&lt;0,0,'cha raw lpjml output'!X252)</f>
        <v>80.665899999999993</v>
      </c>
      <c r="Z267" s="17">
        <f>IF('cha raw lpjml output'!Y252&lt;0,0,'cha raw lpjml output'!Y252)</f>
        <v>77.605000000000004</v>
      </c>
      <c r="AA267" s="17">
        <f>IF('cha raw lpjml output'!Z252&lt;0,0,'cha raw lpjml output'!Z252)</f>
        <v>47.301499999999997</v>
      </c>
      <c r="AB267" s="17">
        <f>IF('cha raw lpjml output'!AA252&lt;0,0,'cha raw lpjml output'!AA252)</f>
        <v>39.593899999999998</v>
      </c>
      <c r="AC267" s="17">
        <f>IF('cha raw lpjml output'!AB252&lt;0,0,'cha raw lpjml output'!AB252)</f>
        <v>75.164299999999997</v>
      </c>
      <c r="AD267" s="17">
        <f>IF('cha raw lpjml output'!AC252&lt;0,0,'cha raw lpjml output'!AC252)</f>
        <v>122.63800000000001</v>
      </c>
      <c r="AE267" s="17">
        <f>IF('cha raw lpjml output'!AD252&lt;0,0,'cha raw lpjml output'!AD252)</f>
        <v>66.182199999999995</v>
      </c>
      <c r="AF267" s="17">
        <f>IF('cha raw lpjml output'!AE252&lt;0,0,'cha raw lpjml output'!AE252)</f>
        <v>52.072800000000001</v>
      </c>
      <c r="AG267" s="17">
        <f>IF('cha raw lpjml output'!AF252&lt;0,0,'cha raw lpjml output'!AF252)</f>
        <v>53.014099999999999</v>
      </c>
      <c r="AH267" s="17">
        <f>IF('cha raw lpjml output'!AG252&lt;0,0,'cha raw lpjml output'!AG252)</f>
        <v>44.7425</v>
      </c>
      <c r="AI267" s="17">
        <f>IF('cha raw lpjml output'!AH252&lt;0,0,'cha raw lpjml output'!AH252)</f>
        <v>33.531399999999998</v>
      </c>
      <c r="AJ267" s="17">
        <f>IF('cha raw lpjml output'!AI252&lt;0,0,'cha raw lpjml output'!AI252)</f>
        <v>59.961500000000001</v>
      </c>
      <c r="AK267" s="17">
        <f>IF('cha raw lpjml output'!AJ252&lt;0,0,'cha raw lpjml output'!AJ252)</f>
        <v>96.834699999999998</v>
      </c>
      <c r="AL267" s="17">
        <f>IF('cha raw lpjml output'!AK252&lt;0,0,'cha raw lpjml output'!AK252)</f>
        <v>79.687600000000003</v>
      </c>
      <c r="AM267" s="17">
        <f>IF('cha raw lpjml output'!AL252&lt;0,0,'cha raw lpjml output'!AL252)</f>
        <v>49.190399999999997</v>
      </c>
      <c r="AN267" s="17">
        <f>IF('cha raw lpjml output'!AM252&lt;0,0,'cha raw lpjml output'!AM252)</f>
        <v>38.550699999999999</v>
      </c>
      <c r="AO267" s="17">
        <f>IF('cha raw lpjml output'!AN252&lt;0,0,'cha raw lpjml output'!AN252)</f>
        <v>52.233600000000003</v>
      </c>
      <c r="AP267" s="17">
        <f>IF('cha raw lpjml output'!AO252&lt;0,0,'cha raw lpjml output'!AO252)</f>
        <v>62.926900000000003</v>
      </c>
      <c r="AQ267" s="17"/>
    </row>
    <row r="268" spans="2:43" x14ac:dyDescent="0.35">
      <c r="B268" s="17">
        <f>IF('cha raw lpjml output'!A253&lt;0,0,'cha raw lpjml output'!A253)</f>
        <v>110.226</v>
      </c>
      <c r="C268" s="17">
        <f>IF('cha raw lpjml output'!B253&lt;0,0,'cha raw lpjml output'!B253)</f>
        <v>30.4392</v>
      </c>
      <c r="D268" s="17">
        <f>IF('cha raw lpjml output'!C253&lt;0,0,'cha raw lpjml output'!C253)</f>
        <v>197.92400000000001</v>
      </c>
      <c r="E268" s="17">
        <f>IF('cha raw lpjml output'!D253&lt;0,0,'cha raw lpjml output'!D253)</f>
        <v>76.395899999999997</v>
      </c>
      <c r="F268" s="17">
        <f>IF('cha raw lpjml output'!E253&lt;0,0,'cha raw lpjml output'!E253)</f>
        <v>68.460499999999996</v>
      </c>
      <c r="G268" s="17">
        <f>IF('cha raw lpjml output'!F253&lt;0,0,'cha raw lpjml output'!F253)</f>
        <v>64.928200000000004</v>
      </c>
      <c r="H268" s="17">
        <f>IF('cha raw lpjml output'!G253&lt;0,0,'cha raw lpjml output'!G253)</f>
        <v>97.6464</v>
      </c>
      <c r="I268" s="17">
        <f>IF('cha raw lpjml output'!H253&lt;0,0,'cha raw lpjml output'!H253)</f>
        <v>66.872399999999999</v>
      </c>
      <c r="J268" s="17">
        <f>IF('cha raw lpjml output'!I253&lt;0,0,'cha raw lpjml output'!I253)</f>
        <v>65.880499999999998</v>
      </c>
      <c r="K268" s="17">
        <f>IF('cha raw lpjml output'!J253&lt;0,0,'cha raw lpjml output'!J253)</f>
        <v>72.773399999999995</v>
      </c>
      <c r="L268" s="17">
        <f>IF('cha raw lpjml output'!K253&lt;0,0,'cha raw lpjml output'!K253)</f>
        <v>55.290500000000002</v>
      </c>
      <c r="M268" s="17">
        <f>IF('cha raw lpjml output'!L253&lt;0,0,'cha raw lpjml output'!L253)</f>
        <v>37.090000000000003</v>
      </c>
      <c r="N268" s="17">
        <f>IF('cha raw lpjml output'!M253&lt;0,0,'cha raw lpjml output'!M253)</f>
        <v>23.080200000000001</v>
      </c>
      <c r="O268" s="17">
        <f>IF('cha raw lpjml output'!N253&lt;0,0,'cha raw lpjml output'!N253)</f>
        <v>12.678599999999999</v>
      </c>
      <c r="P268" s="17">
        <f>IF('cha raw lpjml output'!O253&lt;0,0,'cha raw lpjml output'!O253)</f>
        <v>12.678599999999999</v>
      </c>
      <c r="Q268" s="17">
        <f>IF('cha raw lpjml output'!P253&lt;0,0,'cha raw lpjml output'!P253)</f>
        <v>30.2346</v>
      </c>
      <c r="R268" s="17">
        <f>IF('cha raw lpjml output'!Q253&lt;0,0,'cha raw lpjml output'!Q253)</f>
        <v>21.431699999999999</v>
      </c>
      <c r="S268" s="17">
        <f>IF('cha raw lpjml output'!R253&lt;0,0,'cha raw lpjml output'!R253)</f>
        <v>47.317599999999999</v>
      </c>
      <c r="T268" s="17">
        <f>IF('cha raw lpjml output'!S253&lt;0,0,'cha raw lpjml output'!S253)</f>
        <v>55.783900000000003</v>
      </c>
      <c r="U268" s="17">
        <f>IF('cha raw lpjml output'!T253&lt;0,0,'cha raw lpjml output'!T253)</f>
        <v>29.900600000000001</v>
      </c>
      <c r="V268" s="17">
        <f>IF('cha raw lpjml output'!U253&lt;0,0,'cha raw lpjml output'!U253)</f>
        <v>39.699599999999997</v>
      </c>
      <c r="W268" s="17">
        <f>IF('cha raw lpjml output'!V253&lt;0,0,'cha raw lpjml output'!V253)</f>
        <v>53.713999999999999</v>
      </c>
      <c r="X268" s="17">
        <f>IF('cha raw lpjml output'!W253&lt;0,0,'cha raw lpjml output'!W253)</f>
        <v>35.7575</v>
      </c>
      <c r="Y268" s="17">
        <f>IF('cha raw lpjml output'!X253&lt;0,0,'cha raw lpjml output'!X253)</f>
        <v>81.168499999999995</v>
      </c>
      <c r="Z268" s="17">
        <f>IF('cha raw lpjml output'!Y253&lt;0,0,'cha raw lpjml output'!Y253)</f>
        <v>79.684299999999993</v>
      </c>
      <c r="AA268" s="17">
        <f>IF('cha raw lpjml output'!Z253&lt;0,0,'cha raw lpjml output'!Z253)</f>
        <v>49.381300000000003</v>
      </c>
      <c r="AB268" s="17">
        <f>IF('cha raw lpjml output'!AA253&lt;0,0,'cha raw lpjml output'!AA253)</f>
        <v>40.329099999999997</v>
      </c>
      <c r="AC268" s="17">
        <f>IF('cha raw lpjml output'!AB253&lt;0,0,'cha raw lpjml output'!AB253)</f>
        <v>78.642899999999997</v>
      </c>
      <c r="AD268" s="17">
        <f>IF('cha raw lpjml output'!AC253&lt;0,0,'cha raw lpjml output'!AC253)</f>
        <v>122.928</v>
      </c>
      <c r="AE268" s="17">
        <f>IF('cha raw lpjml output'!AD253&lt;0,0,'cha raw lpjml output'!AD253)</f>
        <v>67.888499999999993</v>
      </c>
      <c r="AF268" s="17">
        <f>IF('cha raw lpjml output'!AE253&lt;0,0,'cha raw lpjml output'!AE253)</f>
        <v>52.6892</v>
      </c>
      <c r="AG268" s="17">
        <f>IF('cha raw lpjml output'!AF253&lt;0,0,'cha raw lpjml output'!AF253)</f>
        <v>53.2209</v>
      </c>
      <c r="AH268" s="17">
        <f>IF('cha raw lpjml output'!AG253&lt;0,0,'cha raw lpjml output'!AG253)</f>
        <v>46.867400000000004</v>
      </c>
      <c r="AI268" s="17">
        <f>IF('cha raw lpjml output'!AH253&lt;0,0,'cha raw lpjml output'!AH253)</f>
        <v>35.334899999999998</v>
      </c>
      <c r="AJ268" s="17">
        <f>IF('cha raw lpjml output'!AI253&lt;0,0,'cha raw lpjml output'!AI253)</f>
        <v>60.196399999999997</v>
      </c>
      <c r="AK268" s="17">
        <f>IF('cha raw lpjml output'!AJ253&lt;0,0,'cha raw lpjml output'!AJ253)</f>
        <v>97.777199999999993</v>
      </c>
      <c r="AL268" s="17">
        <f>IF('cha raw lpjml output'!AK253&lt;0,0,'cha raw lpjml output'!AK253)</f>
        <v>80.336600000000004</v>
      </c>
      <c r="AM268" s="17">
        <f>IF('cha raw lpjml output'!AL253&lt;0,0,'cha raw lpjml output'!AL253)</f>
        <v>50.936500000000002</v>
      </c>
      <c r="AN268" s="17">
        <f>IF('cha raw lpjml output'!AM253&lt;0,0,'cha raw lpjml output'!AM253)</f>
        <v>38.911900000000003</v>
      </c>
      <c r="AO268" s="17">
        <f>IF('cha raw lpjml output'!AN253&lt;0,0,'cha raw lpjml output'!AN253)</f>
        <v>54.0124</v>
      </c>
      <c r="AP268" s="17">
        <f>IF('cha raw lpjml output'!AO253&lt;0,0,'cha raw lpjml output'!AO253)</f>
        <v>63.201099999999997</v>
      </c>
      <c r="AQ268" s="17"/>
    </row>
    <row r="269" spans="2:43" x14ac:dyDescent="0.35">
      <c r="B269" s="17">
        <f>IF('cha raw lpjml output'!A254&lt;0,0,'cha raw lpjml output'!A254)</f>
        <v>111.76</v>
      </c>
      <c r="C269" s="17">
        <f>IF('cha raw lpjml output'!B254&lt;0,0,'cha raw lpjml output'!B254)</f>
        <v>30.604199999999999</v>
      </c>
      <c r="D269" s="17">
        <f>IF('cha raw lpjml output'!C254&lt;0,0,'cha raw lpjml output'!C254)</f>
        <v>198.88300000000001</v>
      </c>
      <c r="E269" s="17">
        <f>IF('cha raw lpjml output'!D254&lt;0,0,'cha raw lpjml output'!D254)</f>
        <v>77.5398</v>
      </c>
      <c r="F269" s="17">
        <f>IF('cha raw lpjml output'!E254&lt;0,0,'cha raw lpjml output'!E254)</f>
        <v>69.669399999999996</v>
      </c>
      <c r="G269" s="17">
        <f>IF('cha raw lpjml output'!F254&lt;0,0,'cha raw lpjml output'!F254)</f>
        <v>68.443399999999997</v>
      </c>
      <c r="H269" s="17">
        <f>IF('cha raw lpjml output'!G254&lt;0,0,'cha raw lpjml output'!G254)</f>
        <v>98.053100000000001</v>
      </c>
      <c r="I269" s="17">
        <f>IF('cha raw lpjml output'!H254&lt;0,0,'cha raw lpjml output'!H254)</f>
        <v>70.191500000000005</v>
      </c>
      <c r="J269" s="17">
        <f>IF('cha raw lpjml output'!I254&lt;0,0,'cha raw lpjml output'!I254)</f>
        <v>66.551199999999994</v>
      </c>
      <c r="K269" s="17">
        <f>IF('cha raw lpjml output'!J254&lt;0,0,'cha raw lpjml output'!J254)</f>
        <v>73.134399999999999</v>
      </c>
      <c r="L269" s="17">
        <f>IF('cha raw lpjml output'!K254&lt;0,0,'cha raw lpjml output'!K254)</f>
        <v>55.784500000000001</v>
      </c>
      <c r="M269" s="17">
        <f>IF('cha raw lpjml output'!L254&lt;0,0,'cha raw lpjml output'!L254)</f>
        <v>38.247399999999999</v>
      </c>
      <c r="N269" s="17">
        <f>IF('cha raw lpjml output'!M254&lt;0,0,'cha raw lpjml output'!M254)</f>
        <v>23.911200000000001</v>
      </c>
      <c r="O269" s="17">
        <f>IF('cha raw lpjml output'!N254&lt;0,0,'cha raw lpjml output'!N254)</f>
        <v>12.699400000000001</v>
      </c>
      <c r="P269" s="17">
        <f>IF('cha raw lpjml output'!O254&lt;0,0,'cha raw lpjml output'!O254)</f>
        <v>12.699400000000001</v>
      </c>
      <c r="Q269" s="17">
        <f>IF('cha raw lpjml output'!P254&lt;0,0,'cha raw lpjml output'!P254)</f>
        <v>30.4345</v>
      </c>
      <c r="R269" s="17">
        <f>IF('cha raw lpjml output'!Q254&lt;0,0,'cha raw lpjml output'!Q254)</f>
        <v>21.817900000000002</v>
      </c>
      <c r="S269" s="17">
        <f>IF('cha raw lpjml output'!R254&lt;0,0,'cha raw lpjml output'!R254)</f>
        <v>48.806800000000003</v>
      </c>
      <c r="T269" s="17">
        <f>IF('cha raw lpjml output'!S254&lt;0,0,'cha raw lpjml output'!S254)</f>
        <v>55.7913</v>
      </c>
      <c r="U269" s="17">
        <f>IF('cha raw lpjml output'!T254&lt;0,0,'cha raw lpjml output'!T254)</f>
        <v>30.260899999999999</v>
      </c>
      <c r="V269" s="17">
        <f>IF('cha raw lpjml output'!U254&lt;0,0,'cha raw lpjml output'!U254)</f>
        <v>40.997100000000003</v>
      </c>
      <c r="W269" s="17">
        <f>IF('cha raw lpjml output'!V254&lt;0,0,'cha raw lpjml output'!V254)</f>
        <v>55.771299999999997</v>
      </c>
      <c r="X269" s="17">
        <f>IF('cha raw lpjml output'!W254&lt;0,0,'cha raw lpjml output'!W254)</f>
        <v>36.728400000000001</v>
      </c>
      <c r="Y269" s="17">
        <f>IF('cha raw lpjml output'!X254&lt;0,0,'cha raw lpjml output'!X254)</f>
        <v>82.524799999999999</v>
      </c>
      <c r="Z269" s="17">
        <f>IF('cha raw lpjml output'!Y254&lt;0,0,'cha raw lpjml output'!Y254)</f>
        <v>80.760300000000001</v>
      </c>
      <c r="AA269" s="17">
        <f>IF('cha raw lpjml output'!Z254&lt;0,0,'cha raw lpjml output'!Z254)</f>
        <v>49.390500000000003</v>
      </c>
      <c r="AB269" s="17">
        <f>IF('cha raw lpjml output'!AA254&lt;0,0,'cha raw lpjml output'!AA254)</f>
        <v>40.757399999999997</v>
      </c>
      <c r="AC269" s="17">
        <f>IF('cha raw lpjml output'!AB254&lt;0,0,'cha raw lpjml output'!AB254)</f>
        <v>79.187799999999996</v>
      </c>
      <c r="AD269" s="17">
        <f>IF('cha raw lpjml output'!AC254&lt;0,0,'cha raw lpjml output'!AC254)</f>
        <v>125.357</v>
      </c>
      <c r="AE269" s="17">
        <f>IF('cha raw lpjml output'!AD254&lt;0,0,'cha raw lpjml output'!AD254)</f>
        <v>68.319199999999995</v>
      </c>
      <c r="AF269" s="17">
        <f>IF('cha raw lpjml output'!AE254&lt;0,0,'cha raw lpjml output'!AE254)</f>
        <v>54.642400000000002</v>
      </c>
      <c r="AG269" s="17">
        <f>IF('cha raw lpjml output'!AF254&lt;0,0,'cha raw lpjml output'!AF254)</f>
        <v>53.364899999999999</v>
      </c>
      <c r="AH269" s="17">
        <f>IF('cha raw lpjml output'!AG254&lt;0,0,'cha raw lpjml output'!AG254)</f>
        <v>48.018300000000004</v>
      </c>
      <c r="AI269" s="17">
        <f>IF('cha raw lpjml output'!AH254&lt;0,0,'cha raw lpjml output'!AH254)</f>
        <v>37.716999999999999</v>
      </c>
      <c r="AJ269" s="17">
        <f>IF('cha raw lpjml output'!AI254&lt;0,0,'cha raw lpjml output'!AI254)</f>
        <v>60.589599999999997</v>
      </c>
      <c r="AK269" s="17">
        <f>IF('cha raw lpjml output'!AJ254&lt;0,0,'cha raw lpjml output'!AJ254)</f>
        <v>98.114500000000007</v>
      </c>
      <c r="AL269" s="17">
        <f>IF('cha raw lpjml output'!AK254&lt;0,0,'cha raw lpjml output'!AK254)</f>
        <v>80.935599999999994</v>
      </c>
      <c r="AM269" s="17">
        <f>IF('cha raw lpjml output'!AL254&lt;0,0,'cha raw lpjml output'!AL254)</f>
        <v>52.908499999999997</v>
      </c>
      <c r="AN269" s="17">
        <f>IF('cha raw lpjml output'!AM254&lt;0,0,'cha raw lpjml output'!AM254)</f>
        <v>39.122300000000003</v>
      </c>
      <c r="AO269" s="17">
        <f>IF('cha raw lpjml output'!AN254&lt;0,0,'cha raw lpjml output'!AN254)</f>
        <v>54.404899999999998</v>
      </c>
      <c r="AP269" s="17">
        <f>IF('cha raw lpjml output'!AO254&lt;0,0,'cha raw lpjml output'!AO254)</f>
        <v>65.007199999999997</v>
      </c>
      <c r="AQ269" s="17"/>
    </row>
    <row r="270" spans="2:43" x14ac:dyDescent="0.35">
      <c r="B270" s="17">
        <f>IF('cha raw lpjml output'!A255&lt;0,0,'cha raw lpjml output'!A255)</f>
        <v>113.726</v>
      </c>
      <c r="C270" s="17">
        <f>IF('cha raw lpjml output'!B255&lt;0,0,'cha raw lpjml output'!B255)</f>
        <v>31.3828</v>
      </c>
      <c r="D270" s="17">
        <f>IF('cha raw lpjml output'!C255&lt;0,0,'cha raw lpjml output'!C255)</f>
        <v>202.70400000000001</v>
      </c>
      <c r="E270" s="17">
        <f>IF('cha raw lpjml output'!D255&lt;0,0,'cha raw lpjml output'!D255)</f>
        <v>77.729799999999997</v>
      </c>
      <c r="F270" s="17">
        <f>IF('cha raw lpjml output'!E255&lt;0,0,'cha raw lpjml output'!E255)</f>
        <v>70.170100000000005</v>
      </c>
      <c r="G270" s="17">
        <f>IF('cha raw lpjml output'!F255&lt;0,0,'cha raw lpjml output'!F255)</f>
        <v>68.974100000000007</v>
      </c>
      <c r="H270" s="17">
        <f>IF('cha raw lpjml output'!G255&lt;0,0,'cha raw lpjml output'!G255)</f>
        <v>98.138499999999993</v>
      </c>
      <c r="I270" s="17">
        <f>IF('cha raw lpjml output'!H255&lt;0,0,'cha raw lpjml output'!H255)</f>
        <v>71.127499999999998</v>
      </c>
      <c r="J270" s="17">
        <f>IF('cha raw lpjml output'!I255&lt;0,0,'cha raw lpjml output'!I255)</f>
        <v>66.948599999999999</v>
      </c>
      <c r="K270" s="17">
        <f>IF('cha raw lpjml output'!J255&lt;0,0,'cha raw lpjml output'!J255)</f>
        <v>75.777799999999999</v>
      </c>
      <c r="L270" s="17">
        <f>IF('cha raw lpjml output'!K255&lt;0,0,'cha raw lpjml output'!K255)</f>
        <v>57.266599999999997</v>
      </c>
      <c r="M270" s="17">
        <f>IF('cha raw lpjml output'!L255&lt;0,0,'cha raw lpjml output'!L255)</f>
        <v>39.6815</v>
      </c>
      <c r="N270" s="17">
        <f>IF('cha raw lpjml output'!M255&lt;0,0,'cha raw lpjml output'!M255)</f>
        <v>23.959900000000001</v>
      </c>
      <c r="O270" s="17">
        <f>IF('cha raw lpjml output'!N255&lt;0,0,'cha raw lpjml output'!N255)</f>
        <v>12.804500000000001</v>
      </c>
      <c r="P270" s="17">
        <f>IF('cha raw lpjml output'!O255&lt;0,0,'cha raw lpjml output'!O255)</f>
        <v>12.804500000000001</v>
      </c>
      <c r="Q270" s="17">
        <f>IF('cha raw lpjml output'!P255&lt;0,0,'cha raw lpjml output'!P255)</f>
        <v>30.677700000000002</v>
      </c>
      <c r="R270" s="17">
        <f>IF('cha raw lpjml output'!Q255&lt;0,0,'cha raw lpjml output'!Q255)</f>
        <v>23.094899999999999</v>
      </c>
      <c r="S270" s="17">
        <f>IF('cha raw lpjml output'!R255&lt;0,0,'cha raw lpjml output'!R255)</f>
        <v>52.247599999999998</v>
      </c>
      <c r="T270" s="17">
        <f>IF('cha raw lpjml output'!S255&lt;0,0,'cha raw lpjml output'!S255)</f>
        <v>56.060699999999997</v>
      </c>
      <c r="U270" s="17">
        <f>IF('cha raw lpjml output'!T255&lt;0,0,'cha raw lpjml output'!T255)</f>
        <v>33.098500000000001</v>
      </c>
      <c r="V270" s="17">
        <f>IF('cha raw lpjml output'!U255&lt;0,0,'cha raw lpjml output'!U255)</f>
        <v>41.012</v>
      </c>
      <c r="W270" s="17">
        <f>IF('cha raw lpjml output'!V255&lt;0,0,'cha raw lpjml output'!V255)</f>
        <v>56.451999999999998</v>
      </c>
      <c r="X270" s="17">
        <f>IF('cha raw lpjml output'!W255&lt;0,0,'cha raw lpjml output'!W255)</f>
        <v>36.829000000000001</v>
      </c>
      <c r="Y270" s="17">
        <f>IF('cha raw lpjml output'!X255&lt;0,0,'cha raw lpjml output'!X255)</f>
        <v>87.029700000000005</v>
      </c>
      <c r="Z270" s="17">
        <f>IF('cha raw lpjml output'!Y255&lt;0,0,'cha raw lpjml output'!Y255)</f>
        <v>81.719499999999996</v>
      </c>
      <c r="AA270" s="17">
        <f>IF('cha raw lpjml output'!Z255&lt;0,0,'cha raw lpjml output'!Z255)</f>
        <v>50.359400000000001</v>
      </c>
      <c r="AB270" s="17">
        <f>IF('cha raw lpjml output'!AA255&lt;0,0,'cha raw lpjml output'!AA255)</f>
        <v>40.839100000000002</v>
      </c>
      <c r="AC270" s="17">
        <f>IF('cha raw lpjml output'!AB255&lt;0,0,'cha raw lpjml output'!AB255)</f>
        <v>79.756200000000007</v>
      </c>
      <c r="AD270" s="17">
        <f>IF('cha raw lpjml output'!AC255&lt;0,0,'cha raw lpjml output'!AC255)</f>
        <v>126.946</v>
      </c>
      <c r="AE270" s="17">
        <f>IF('cha raw lpjml output'!AD255&lt;0,0,'cha raw lpjml output'!AD255)</f>
        <v>68.636099999999999</v>
      </c>
      <c r="AF270" s="17">
        <f>IF('cha raw lpjml output'!AE255&lt;0,0,'cha raw lpjml output'!AE255)</f>
        <v>56.887500000000003</v>
      </c>
      <c r="AG270" s="17">
        <f>IF('cha raw lpjml output'!AF255&lt;0,0,'cha raw lpjml output'!AF255)</f>
        <v>53.683500000000002</v>
      </c>
      <c r="AH270" s="17">
        <f>IF('cha raw lpjml output'!AG255&lt;0,0,'cha raw lpjml output'!AG255)</f>
        <v>48.1477</v>
      </c>
      <c r="AI270" s="17">
        <f>IF('cha raw lpjml output'!AH255&lt;0,0,'cha raw lpjml output'!AH255)</f>
        <v>37.909199999999998</v>
      </c>
      <c r="AJ270" s="17">
        <f>IF('cha raw lpjml output'!AI255&lt;0,0,'cha raw lpjml output'!AI255)</f>
        <v>61.466299999999997</v>
      </c>
      <c r="AK270" s="17">
        <f>IF('cha raw lpjml output'!AJ255&lt;0,0,'cha raw lpjml output'!AJ255)</f>
        <v>99.925299999999993</v>
      </c>
      <c r="AL270" s="17">
        <f>IF('cha raw lpjml output'!AK255&lt;0,0,'cha raw lpjml output'!AK255)</f>
        <v>81.1952</v>
      </c>
      <c r="AM270" s="17">
        <f>IF('cha raw lpjml output'!AL255&lt;0,0,'cha raw lpjml output'!AL255)</f>
        <v>53.468800000000002</v>
      </c>
      <c r="AN270" s="17">
        <f>IF('cha raw lpjml output'!AM255&lt;0,0,'cha raw lpjml output'!AM255)</f>
        <v>39.528799999999997</v>
      </c>
      <c r="AO270" s="17">
        <f>IF('cha raw lpjml output'!AN255&lt;0,0,'cha raw lpjml output'!AN255)</f>
        <v>54.973399999999998</v>
      </c>
      <c r="AP270" s="17">
        <f>IF('cha raw lpjml output'!AO255&lt;0,0,'cha raw lpjml output'!AO255)</f>
        <v>65.387500000000003</v>
      </c>
      <c r="AQ270" s="17"/>
    </row>
    <row r="271" spans="2:43" x14ac:dyDescent="0.35">
      <c r="B271" s="17">
        <f>IF('cha raw lpjml output'!A256&lt;0,0,'cha raw lpjml output'!A256)</f>
        <v>113.937</v>
      </c>
      <c r="C271" s="17">
        <f>IF('cha raw lpjml output'!B256&lt;0,0,'cha raw lpjml output'!B256)</f>
        <v>32.016100000000002</v>
      </c>
      <c r="D271" s="17">
        <f>IF('cha raw lpjml output'!C256&lt;0,0,'cha raw lpjml output'!C256)</f>
        <v>202.721</v>
      </c>
      <c r="E271" s="17">
        <f>IF('cha raw lpjml output'!D256&lt;0,0,'cha raw lpjml output'!D256)</f>
        <v>77.745999999999995</v>
      </c>
      <c r="F271" s="17">
        <f>IF('cha raw lpjml output'!E256&lt;0,0,'cha raw lpjml output'!E256)</f>
        <v>73.532300000000006</v>
      </c>
      <c r="G271" s="17">
        <f>IF('cha raw lpjml output'!F256&lt;0,0,'cha raw lpjml output'!F256)</f>
        <v>69.6126</v>
      </c>
      <c r="H271" s="17">
        <f>IF('cha raw lpjml output'!G256&lt;0,0,'cha raw lpjml output'!G256)</f>
        <v>98.976299999999995</v>
      </c>
      <c r="I271" s="17">
        <f>IF('cha raw lpjml output'!H256&lt;0,0,'cha raw lpjml output'!H256)</f>
        <v>73.399100000000004</v>
      </c>
      <c r="J271" s="17">
        <f>IF('cha raw lpjml output'!I256&lt;0,0,'cha raw lpjml output'!I256)</f>
        <v>68.368700000000004</v>
      </c>
      <c r="K271" s="17">
        <f>IF('cha raw lpjml output'!J256&lt;0,0,'cha raw lpjml output'!J256)</f>
        <v>76.518600000000006</v>
      </c>
      <c r="L271" s="17">
        <f>IF('cha raw lpjml output'!K256&lt;0,0,'cha raw lpjml output'!K256)</f>
        <v>57.319299999999998</v>
      </c>
      <c r="M271" s="17">
        <f>IF('cha raw lpjml output'!L256&lt;0,0,'cha raw lpjml output'!L256)</f>
        <v>39.890900000000002</v>
      </c>
      <c r="N271" s="17">
        <f>IF('cha raw lpjml output'!M256&lt;0,0,'cha raw lpjml output'!M256)</f>
        <v>23.964700000000001</v>
      </c>
      <c r="O271" s="17">
        <f>IF('cha raw lpjml output'!N256&lt;0,0,'cha raw lpjml output'!N256)</f>
        <v>12.8066</v>
      </c>
      <c r="P271" s="17">
        <f>IF('cha raw lpjml output'!O256&lt;0,0,'cha raw lpjml output'!O256)</f>
        <v>12.8066</v>
      </c>
      <c r="Q271" s="17">
        <f>IF('cha raw lpjml output'!P256&lt;0,0,'cha raw lpjml output'!P256)</f>
        <v>30.8506</v>
      </c>
      <c r="R271" s="17">
        <f>IF('cha raw lpjml output'!Q256&lt;0,0,'cha raw lpjml output'!Q256)</f>
        <v>23.293600000000001</v>
      </c>
      <c r="S271" s="17">
        <f>IF('cha raw lpjml output'!R256&lt;0,0,'cha raw lpjml output'!R256)</f>
        <v>52.3658</v>
      </c>
      <c r="T271" s="17">
        <f>IF('cha raw lpjml output'!S256&lt;0,0,'cha raw lpjml output'!S256)</f>
        <v>58.842300000000002</v>
      </c>
      <c r="U271" s="17">
        <f>IF('cha raw lpjml output'!T256&lt;0,0,'cha raw lpjml output'!T256)</f>
        <v>33.564500000000002</v>
      </c>
      <c r="V271" s="17">
        <f>IF('cha raw lpjml output'!U256&lt;0,0,'cha raw lpjml output'!U256)</f>
        <v>41.097700000000003</v>
      </c>
      <c r="W271" s="17">
        <f>IF('cha raw lpjml output'!V256&lt;0,0,'cha raw lpjml output'!V256)</f>
        <v>57.011200000000002</v>
      </c>
      <c r="X271" s="17">
        <f>IF('cha raw lpjml output'!W256&lt;0,0,'cha raw lpjml output'!W256)</f>
        <v>37.0715</v>
      </c>
      <c r="Y271" s="17">
        <f>IF('cha raw lpjml output'!X256&lt;0,0,'cha raw lpjml output'!X256)</f>
        <v>90.557100000000005</v>
      </c>
      <c r="Z271" s="17">
        <f>IF('cha raw lpjml output'!Y256&lt;0,0,'cha raw lpjml output'!Y256)</f>
        <v>91.506900000000002</v>
      </c>
      <c r="AA271" s="17">
        <f>IF('cha raw lpjml output'!Z256&lt;0,0,'cha raw lpjml output'!Z256)</f>
        <v>50.485500000000002</v>
      </c>
      <c r="AB271" s="17">
        <f>IF('cha raw lpjml output'!AA256&lt;0,0,'cha raw lpjml output'!AA256)</f>
        <v>41.3</v>
      </c>
      <c r="AC271" s="17">
        <f>IF('cha raw lpjml output'!AB256&lt;0,0,'cha raw lpjml output'!AB256)</f>
        <v>84.816199999999995</v>
      </c>
      <c r="AD271" s="17">
        <f>IF('cha raw lpjml output'!AC256&lt;0,0,'cha raw lpjml output'!AC256)</f>
        <v>128.30600000000001</v>
      </c>
      <c r="AE271" s="17">
        <f>IF('cha raw lpjml output'!AD256&lt;0,0,'cha raw lpjml output'!AD256)</f>
        <v>69.209999999999994</v>
      </c>
      <c r="AF271" s="17">
        <f>IF('cha raw lpjml output'!AE256&lt;0,0,'cha raw lpjml output'!AE256)</f>
        <v>57.628700000000002</v>
      </c>
      <c r="AG271" s="17">
        <f>IF('cha raw lpjml output'!AF256&lt;0,0,'cha raw lpjml output'!AF256)</f>
        <v>53.8414</v>
      </c>
      <c r="AH271" s="17">
        <f>IF('cha raw lpjml output'!AG256&lt;0,0,'cha raw lpjml output'!AG256)</f>
        <v>48.229300000000002</v>
      </c>
      <c r="AI271" s="17">
        <f>IF('cha raw lpjml output'!AH256&lt;0,0,'cha raw lpjml output'!AH256)</f>
        <v>37.972000000000001</v>
      </c>
      <c r="AJ271" s="17">
        <f>IF('cha raw lpjml output'!AI256&lt;0,0,'cha raw lpjml output'!AI256)</f>
        <v>62.5398</v>
      </c>
      <c r="AK271" s="17">
        <f>IF('cha raw lpjml output'!AJ256&lt;0,0,'cha raw lpjml output'!AJ256)</f>
        <v>99.992400000000004</v>
      </c>
      <c r="AL271" s="17">
        <f>IF('cha raw lpjml output'!AK256&lt;0,0,'cha raw lpjml output'!AK256)</f>
        <v>83.891499999999994</v>
      </c>
      <c r="AM271" s="17">
        <f>IF('cha raw lpjml output'!AL256&lt;0,0,'cha raw lpjml output'!AL256)</f>
        <v>54.026899999999998</v>
      </c>
      <c r="AN271" s="17">
        <f>IF('cha raw lpjml output'!AM256&lt;0,0,'cha raw lpjml output'!AM256)</f>
        <v>40.808900000000001</v>
      </c>
      <c r="AO271" s="17">
        <f>IF('cha raw lpjml output'!AN256&lt;0,0,'cha raw lpjml output'!AN256)</f>
        <v>55.268599999999999</v>
      </c>
      <c r="AP271" s="17">
        <f>IF('cha raw lpjml output'!AO256&lt;0,0,'cha raw lpjml output'!AO256)</f>
        <v>67.17</v>
      </c>
      <c r="AQ271" s="17"/>
    </row>
    <row r="272" spans="2:43" x14ac:dyDescent="0.35">
      <c r="B272" s="17">
        <f>IF('cha raw lpjml output'!A257&lt;0,0,'cha raw lpjml output'!A257)</f>
        <v>116.752</v>
      </c>
      <c r="C272" s="17">
        <f>IF('cha raw lpjml output'!B257&lt;0,0,'cha raw lpjml output'!B257)</f>
        <v>33.142299999999999</v>
      </c>
      <c r="D272" s="17">
        <f>IF('cha raw lpjml output'!C257&lt;0,0,'cha raw lpjml output'!C257)</f>
        <v>205.35300000000001</v>
      </c>
      <c r="E272" s="17">
        <f>IF('cha raw lpjml output'!D257&lt;0,0,'cha raw lpjml output'!D257)</f>
        <v>77.790099999999995</v>
      </c>
      <c r="F272" s="17">
        <f>IF('cha raw lpjml output'!E257&lt;0,0,'cha raw lpjml output'!E257)</f>
        <v>74.048299999999998</v>
      </c>
      <c r="G272" s="17">
        <f>IF('cha raw lpjml output'!F257&lt;0,0,'cha raw lpjml output'!F257)</f>
        <v>71.536199999999994</v>
      </c>
      <c r="H272" s="17">
        <f>IF('cha raw lpjml output'!G257&lt;0,0,'cha raw lpjml output'!G257)</f>
        <v>100.316</v>
      </c>
      <c r="I272" s="17">
        <f>IF('cha raw lpjml output'!H257&lt;0,0,'cha raw lpjml output'!H257)</f>
        <v>82.040400000000005</v>
      </c>
      <c r="J272" s="17">
        <f>IF('cha raw lpjml output'!I257&lt;0,0,'cha raw lpjml output'!I257)</f>
        <v>68.395600000000002</v>
      </c>
      <c r="K272" s="17">
        <f>IF('cha raw lpjml output'!J257&lt;0,0,'cha raw lpjml output'!J257)</f>
        <v>76.582599999999999</v>
      </c>
      <c r="L272" s="17">
        <f>IF('cha raw lpjml output'!K257&lt;0,0,'cha raw lpjml output'!K257)</f>
        <v>57.630499999999998</v>
      </c>
      <c r="M272" s="17">
        <f>IF('cha raw lpjml output'!L257&lt;0,0,'cha raw lpjml output'!L257)</f>
        <v>41.6783</v>
      </c>
      <c r="N272" s="17">
        <f>IF('cha raw lpjml output'!M257&lt;0,0,'cha raw lpjml output'!M257)</f>
        <v>25.400400000000001</v>
      </c>
      <c r="O272" s="17">
        <f>IF('cha raw lpjml output'!N257&lt;0,0,'cha raw lpjml output'!N257)</f>
        <v>13.407500000000001</v>
      </c>
      <c r="P272" s="17">
        <f>IF('cha raw lpjml output'!O257&lt;0,0,'cha raw lpjml output'!O257)</f>
        <v>13.407500000000001</v>
      </c>
      <c r="Q272" s="17">
        <f>IF('cha raw lpjml output'!P257&lt;0,0,'cha raw lpjml output'!P257)</f>
        <v>30.970400000000001</v>
      </c>
      <c r="R272" s="17">
        <f>IF('cha raw lpjml output'!Q257&lt;0,0,'cha raw lpjml output'!Q257)</f>
        <v>24.116700000000002</v>
      </c>
      <c r="S272" s="17">
        <f>IF('cha raw lpjml output'!R257&lt;0,0,'cha raw lpjml output'!R257)</f>
        <v>54.434800000000003</v>
      </c>
      <c r="T272" s="17">
        <f>IF('cha raw lpjml output'!S257&lt;0,0,'cha raw lpjml output'!S257)</f>
        <v>61.4071</v>
      </c>
      <c r="U272" s="17">
        <f>IF('cha raw lpjml output'!T257&lt;0,0,'cha raw lpjml output'!T257)</f>
        <v>33.935099999999998</v>
      </c>
      <c r="V272" s="17">
        <f>IF('cha raw lpjml output'!U257&lt;0,0,'cha raw lpjml output'!U257)</f>
        <v>41.453200000000002</v>
      </c>
      <c r="W272" s="17">
        <f>IF('cha raw lpjml output'!V257&lt;0,0,'cha raw lpjml output'!V257)</f>
        <v>60.626800000000003</v>
      </c>
      <c r="X272" s="17">
        <f>IF('cha raw lpjml output'!W257&lt;0,0,'cha raw lpjml output'!W257)</f>
        <v>38.566499999999998</v>
      </c>
      <c r="Y272" s="17">
        <f>IF('cha raw lpjml output'!X257&lt;0,0,'cha raw lpjml output'!X257)</f>
        <v>90.748199999999997</v>
      </c>
      <c r="Z272" s="17">
        <f>IF('cha raw lpjml output'!Y257&lt;0,0,'cha raw lpjml output'!Y257)</f>
        <v>91.600499999999997</v>
      </c>
      <c r="AA272" s="17">
        <f>IF('cha raw lpjml output'!Z257&lt;0,0,'cha raw lpjml output'!Z257)</f>
        <v>53.2577</v>
      </c>
      <c r="AB272" s="17">
        <f>IF('cha raw lpjml output'!AA257&lt;0,0,'cha raw lpjml output'!AA257)</f>
        <v>42.008299999999998</v>
      </c>
      <c r="AC272" s="17">
        <f>IF('cha raw lpjml output'!AB257&lt;0,0,'cha raw lpjml output'!AB257)</f>
        <v>85.875</v>
      </c>
      <c r="AD272" s="17">
        <f>IF('cha raw lpjml output'!AC257&lt;0,0,'cha raw lpjml output'!AC257)</f>
        <v>131.88800000000001</v>
      </c>
      <c r="AE272" s="17">
        <f>IF('cha raw lpjml output'!AD257&lt;0,0,'cha raw lpjml output'!AD257)</f>
        <v>70.133499999999998</v>
      </c>
      <c r="AF272" s="17">
        <f>IF('cha raw lpjml output'!AE257&lt;0,0,'cha raw lpjml output'!AE257)</f>
        <v>62.781599999999997</v>
      </c>
      <c r="AG272" s="17">
        <f>IF('cha raw lpjml output'!AF257&lt;0,0,'cha raw lpjml output'!AF257)</f>
        <v>54.301299999999998</v>
      </c>
      <c r="AH272" s="17">
        <f>IF('cha raw lpjml output'!AG257&lt;0,0,'cha raw lpjml output'!AG257)</f>
        <v>49.832900000000002</v>
      </c>
      <c r="AI272" s="17">
        <f>IF('cha raw lpjml output'!AH257&lt;0,0,'cha raw lpjml output'!AH257)</f>
        <v>38.017400000000002</v>
      </c>
      <c r="AJ272" s="17">
        <f>IF('cha raw lpjml output'!AI257&lt;0,0,'cha raw lpjml output'!AI257)</f>
        <v>63.296799999999998</v>
      </c>
      <c r="AK272" s="17">
        <f>IF('cha raw lpjml output'!AJ257&lt;0,0,'cha raw lpjml output'!AJ257)</f>
        <v>101.628</v>
      </c>
      <c r="AL272" s="17">
        <f>IF('cha raw lpjml output'!AK257&lt;0,0,'cha raw lpjml output'!AK257)</f>
        <v>83.986599999999996</v>
      </c>
      <c r="AM272" s="17">
        <f>IF('cha raw lpjml output'!AL257&lt;0,0,'cha raw lpjml output'!AL257)</f>
        <v>56.2087</v>
      </c>
      <c r="AN272" s="17">
        <f>IF('cha raw lpjml output'!AM257&lt;0,0,'cha raw lpjml output'!AM257)</f>
        <v>40.877600000000001</v>
      </c>
      <c r="AO272" s="17">
        <f>IF('cha raw lpjml output'!AN257&lt;0,0,'cha raw lpjml output'!AN257)</f>
        <v>56.152799999999999</v>
      </c>
      <c r="AP272" s="17">
        <f>IF('cha raw lpjml output'!AO257&lt;0,0,'cha raw lpjml output'!AO257)</f>
        <v>72.064099999999996</v>
      </c>
      <c r="AQ272" s="17"/>
    </row>
    <row r="273" spans="2:43" x14ac:dyDescent="0.35">
      <c r="B273" s="17">
        <f>IF('cha raw lpjml output'!A258&lt;0,0,'cha raw lpjml output'!A258)</f>
        <v>117.97199999999999</v>
      </c>
      <c r="C273" s="17">
        <f>IF('cha raw lpjml output'!B258&lt;0,0,'cha raw lpjml output'!B258)</f>
        <v>34.1325</v>
      </c>
      <c r="D273" s="17">
        <f>IF('cha raw lpjml output'!C258&lt;0,0,'cha raw lpjml output'!C258)</f>
        <v>207.178</v>
      </c>
      <c r="E273" s="17">
        <f>IF('cha raw lpjml output'!D258&lt;0,0,'cha raw lpjml output'!D258)</f>
        <v>79.485399999999998</v>
      </c>
      <c r="F273" s="17">
        <f>IF('cha raw lpjml output'!E258&lt;0,0,'cha raw lpjml output'!E258)</f>
        <v>75.385599999999997</v>
      </c>
      <c r="G273" s="17">
        <f>IF('cha raw lpjml output'!F258&lt;0,0,'cha raw lpjml output'!F258)</f>
        <v>71.692499999999995</v>
      </c>
      <c r="H273" s="17">
        <f>IF('cha raw lpjml output'!G258&lt;0,0,'cha raw lpjml output'!G258)</f>
        <v>100.39100000000001</v>
      </c>
      <c r="I273" s="17">
        <f>IF('cha raw lpjml output'!H258&lt;0,0,'cha raw lpjml output'!H258)</f>
        <v>84.268600000000006</v>
      </c>
      <c r="J273" s="17">
        <f>IF('cha raw lpjml output'!I258&lt;0,0,'cha raw lpjml output'!I258)</f>
        <v>68.596100000000007</v>
      </c>
      <c r="K273" s="17">
        <f>IF('cha raw lpjml output'!J258&lt;0,0,'cha raw lpjml output'!J258)</f>
        <v>77.036900000000003</v>
      </c>
      <c r="L273" s="17">
        <f>IF('cha raw lpjml output'!K258&lt;0,0,'cha raw lpjml output'!K258)</f>
        <v>58.724200000000003</v>
      </c>
      <c r="M273" s="17">
        <f>IF('cha raw lpjml output'!L258&lt;0,0,'cha raw lpjml output'!L258)</f>
        <v>42.103400000000001</v>
      </c>
      <c r="N273" s="17">
        <f>IF('cha raw lpjml output'!M258&lt;0,0,'cha raw lpjml output'!M258)</f>
        <v>25.885200000000001</v>
      </c>
      <c r="O273" s="17">
        <f>IF('cha raw lpjml output'!N258&lt;0,0,'cha raw lpjml output'!N258)</f>
        <v>13.506500000000001</v>
      </c>
      <c r="P273" s="17">
        <f>IF('cha raw lpjml output'!O258&lt;0,0,'cha raw lpjml output'!O258)</f>
        <v>13.506500000000001</v>
      </c>
      <c r="Q273" s="17">
        <f>IF('cha raw lpjml output'!P258&lt;0,0,'cha raw lpjml output'!P258)</f>
        <v>34.697200000000002</v>
      </c>
      <c r="R273" s="17">
        <f>IF('cha raw lpjml output'!Q258&lt;0,0,'cha raw lpjml output'!Q258)</f>
        <v>24.3443</v>
      </c>
      <c r="S273" s="17">
        <f>IF('cha raw lpjml output'!R258&lt;0,0,'cha raw lpjml output'!R258)</f>
        <v>58.421199999999999</v>
      </c>
      <c r="T273" s="17">
        <f>IF('cha raw lpjml output'!S258&lt;0,0,'cha raw lpjml output'!S258)</f>
        <v>63.236800000000002</v>
      </c>
      <c r="U273" s="17">
        <f>IF('cha raw lpjml output'!T258&lt;0,0,'cha raw lpjml output'!T258)</f>
        <v>34.258899999999997</v>
      </c>
      <c r="V273" s="17">
        <f>IF('cha raw lpjml output'!U258&lt;0,0,'cha raw lpjml output'!U258)</f>
        <v>43.645699999999998</v>
      </c>
      <c r="W273" s="17">
        <f>IF('cha raw lpjml output'!V258&lt;0,0,'cha raw lpjml output'!V258)</f>
        <v>61.277999999999999</v>
      </c>
      <c r="X273" s="17">
        <f>IF('cha raw lpjml output'!W258&lt;0,0,'cha raw lpjml output'!W258)</f>
        <v>38.742800000000003</v>
      </c>
      <c r="Y273" s="17">
        <f>IF('cha raw lpjml output'!X258&lt;0,0,'cha raw lpjml output'!X258)</f>
        <v>91.492500000000007</v>
      </c>
      <c r="Z273" s="17">
        <f>IF('cha raw lpjml output'!Y258&lt;0,0,'cha raw lpjml output'!Y258)</f>
        <v>92.415499999999994</v>
      </c>
      <c r="AA273" s="17">
        <f>IF('cha raw lpjml output'!Z258&lt;0,0,'cha raw lpjml output'!Z258)</f>
        <v>53.769300000000001</v>
      </c>
      <c r="AB273" s="17">
        <f>IF('cha raw lpjml output'!AA258&lt;0,0,'cha raw lpjml output'!AA258)</f>
        <v>42.991</v>
      </c>
      <c r="AC273" s="17">
        <f>IF('cha raw lpjml output'!AB258&lt;0,0,'cha raw lpjml output'!AB258)</f>
        <v>87.270200000000003</v>
      </c>
      <c r="AD273" s="17">
        <f>IF('cha raw lpjml output'!AC258&lt;0,0,'cha raw lpjml output'!AC258)</f>
        <v>133.48500000000001</v>
      </c>
      <c r="AE273" s="17">
        <f>IF('cha raw lpjml output'!AD258&lt;0,0,'cha raw lpjml output'!AD258)</f>
        <v>70.329800000000006</v>
      </c>
      <c r="AF273" s="17">
        <f>IF('cha raw lpjml output'!AE258&lt;0,0,'cha raw lpjml output'!AE258)</f>
        <v>69.289299999999997</v>
      </c>
      <c r="AG273" s="17">
        <f>IF('cha raw lpjml output'!AF258&lt;0,0,'cha raw lpjml output'!AF258)</f>
        <v>55.9221</v>
      </c>
      <c r="AH273" s="17">
        <f>IF('cha raw lpjml output'!AG258&lt;0,0,'cha raw lpjml output'!AG258)</f>
        <v>51.555999999999997</v>
      </c>
      <c r="AI273" s="17">
        <f>IF('cha raw lpjml output'!AH258&lt;0,0,'cha raw lpjml output'!AH258)</f>
        <v>39.1021</v>
      </c>
      <c r="AJ273" s="17">
        <f>IF('cha raw lpjml output'!AI258&lt;0,0,'cha raw lpjml output'!AI258)</f>
        <v>63.586599999999997</v>
      </c>
      <c r="AK273" s="17">
        <f>IF('cha raw lpjml output'!AJ258&lt;0,0,'cha raw lpjml output'!AJ258)</f>
        <v>102.03100000000001</v>
      </c>
      <c r="AL273" s="17">
        <f>IF('cha raw lpjml output'!AK258&lt;0,0,'cha raw lpjml output'!AK258)</f>
        <v>85.671300000000002</v>
      </c>
      <c r="AM273" s="17">
        <f>IF('cha raw lpjml output'!AL258&lt;0,0,'cha raw lpjml output'!AL258)</f>
        <v>57.168300000000002</v>
      </c>
      <c r="AN273" s="17">
        <f>IF('cha raw lpjml output'!AM258&lt;0,0,'cha raw lpjml output'!AM258)</f>
        <v>42.0931</v>
      </c>
      <c r="AO273" s="17">
        <f>IF('cha raw lpjml output'!AN258&lt;0,0,'cha raw lpjml output'!AN258)</f>
        <v>56.335299999999997</v>
      </c>
      <c r="AP273" s="17">
        <f>IF('cha raw lpjml output'!AO258&lt;0,0,'cha raw lpjml output'!AO258)</f>
        <v>73.114999999999995</v>
      </c>
      <c r="AQ273" s="17"/>
    </row>
    <row r="274" spans="2:43" x14ac:dyDescent="0.35">
      <c r="B274" s="17">
        <f>IF('cha raw lpjml output'!A259&lt;0,0,'cha raw lpjml output'!A259)</f>
        <v>118.313</v>
      </c>
      <c r="C274" s="17">
        <f>IF('cha raw lpjml output'!B259&lt;0,0,'cha raw lpjml output'!B259)</f>
        <v>34.450200000000002</v>
      </c>
      <c r="D274" s="17">
        <f>IF('cha raw lpjml output'!C259&lt;0,0,'cha raw lpjml output'!C259)</f>
        <v>210.828</v>
      </c>
      <c r="E274" s="17">
        <f>IF('cha raw lpjml output'!D259&lt;0,0,'cha raw lpjml output'!D259)</f>
        <v>80.264200000000002</v>
      </c>
      <c r="F274" s="17">
        <f>IF('cha raw lpjml output'!E259&lt;0,0,'cha raw lpjml output'!E259)</f>
        <v>75.681200000000004</v>
      </c>
      <c r="G274" s="17">
        <f>IF('cha raw lpjml output'!F259&lt;0,0,'cha raw lpjml output'!F259)</f>
        <v>72.501199999999997</v>
      </c>
      <c r="H274" s="17">
        <f>IF('cha raw lpjml output'!G259&lt;0,0,'cha raw lpjml output'!G259)</f>
        <v>101.776</v>
      </c>
      <c r="I274" s="17">
        <f>IF('cha raw lpjml output'!H259&lt;0,0,'cha raw lpjml output'!H259)</f>
        <v>84.525099999999995</v>
      </c>
      <c r="J274" s="17">
        <f>IF('cha raw lpjml output'!I259&lt;0,0,'cha raw lpjml output'!I259)</f>
        <v>68.805300000000003</v>
      </c>
      <c r="K274" s="17">
        <f>IF('cha raw lpjml output'!J259&lt;0,0,'cha raw lpjml output'!J259)</f>
        <v>77.074600000000004</v>
      </c>
      <c r="L274" s="17">
        <f>IF('cha raw lpjml output'!K259&lt;0,0,'cha raw lpjml output'!K259)</f>
        <v>61.348799999999997</v>
      </c>
      <c r="M274" s="17">
        <f>IF('cha raw lpjml output'!L259&lt;0,0,'cha raw lpjml output'!L259)</f>
        <v>43.304699999999997</v>
      </c>
      <c r="N274" s="17">
        <f>IF('cha raw lpjml output'!M259&lt;0,0,'cha raw lpjml output'!M259)</f>
        <v>26.589099999999998</v>
      </c>
      <c r="O274" s="17">
        <f>IF('cha raw lpjml output'!N259&lt;0,0,'cha raw lpjml output'!N259)</f>
        <v>13.9414</v>
      </c>
      <c r="P274" s="17">
        <f>IF('cha raw lpjml output'!O259&lt;0,0,'cha raw lpjml output'!O259)</f>
        <v>13.9414</v>
      </c>
      <c r="Q274" s="17">
        <f>IF('cha raw lpjml output'!P259&lt;0,0,'cha raw lpjml output'!P259)</f>
        <v>34.988500000000002</v>
      </c>
      <c r="R274" s="17">
        <f>IF('cha raw lpjml output'!Q259&lt;0,0,'cha raw lpjml output'!Q259)</f>
        <v>24.930599999999998</v>
      </c>
      <c r="S274" s="17">
        <f>IF('cha raw lpjml output'!R259&lt;0,0,'cha raw lpjml output'!R259)</f>
        <v>58.441699999999997</v>
      </c>
      <c r="T274" s="17">
        <f>IF('cha raw lpjml output'!S259&lt;0,0,'cha raw lpjml output'!S259)</f>
        <v>65.252600000000001</v>
      </c>
      <c r="U274" s="17">
        <f>IF('cha raw lpjml output'!T259&lt;0,0,'cha raw lpjml output'!T259)</f>
        <v>35.190300000000001</v>
      </c>
      <c r="V274" s="17">
        <f>IF('cha raw lpjml output'!U259&lt;0,0,'cha raw lpjml output'!U259)</f>
        <v>44.540700000000001</v>
      </c>
      <c r="W274" s="17">
        <f>IF('cha raw lpjml output'!V259&lt;0,0,'cha raw lpjml output'!V259)</f>
        <v>61.974400000000003</v>
      </c>
      <c r="X274" s="17">
        <f>IF('cha raw lpjml output'!W259&lt;0,0,'cha raw lpjml output'!W259)</f>
        <v>38.8093</v>
      </c>
      <c r="Y274" s="17">
        <f>IF('cha raw lpjml output'!X259&lt;0,0,'cha raw lpjml output'!X259)</f>
        <v>92.740300000000005</v>
      </c>
      <c r="Z274" s="17">
        <f>IF('cha raw lpjml output'!Y259&lt;0,0,'cha raw lpjml output'!Y259)</f>
        <v>94.785200000000003</v>
      </c>
      <c r="AA274" s="17">
        <f>IF('cha raw lpjml output'!Z259&lt;0,0,'cha raw lpjml output'!Z259)</f>
        <v>53.953499999999998</v>
      </c>
      <c r="AB274" s="17">
        <f>IF('cha raw lpjml output'!AA259&lt;0,0,'cha raw lpjml output'!AA259)</f>
        <v>43.386200000000002</v>
      </c>
      <c r="AC274" s="17">
        <f>IF('cha raw lpjml output'!AB259&lt;0,0,'cha raw lpjml output'!AB259)</f>
        <v>87.4739</v>
      </c>
      <c r="AD274" s="17">
        <f>IF('cha raw lpjml output'!AC259&lt;0,0,'cha raw lpjml output'!AC259)</f>
        <v>133.934</v>
      </c>
      <c r="AE274" s="17">
        <f>IF('cha raw lpjml output'!AD259&lt;0,0,'cha raw lpjml output'!AD259)</f>
        <v>71.503</v>
      </c>
      <c r="AF274" s="17">
        <f>IF('cha raw lpjml output'!AE259&lt;0,0,'cha raw lpjml output'!AE259)</f>
        <v>70.651700000000005</v>
      </c>
      <c r="AG274" s="17">
        <f>IF('cha raw lpjml output'!AF259&lt;0,0,'cha raw lpjml output'!AF259)</f>
        <v>56.729799999999997</v>
      </c>
      <c r="AH274" s="17">
        <f>IF('cha raw lpjml output'!AG259&lt;0,0,'cha raw lpjml output'!AG259)</f>
        <v>52.211300000000001</v>
      </c>
      <c r="AI274" s="17">
        <f>IF('cha raw lpjml output'!AH259&lt;0,0,'cha raw lpjml output'!AH259)</f>
        <v>40.635100000000001</v>
      </c>
      <c r="AJ274" s="17">
        <f>IF('cha raw lpjml output'!AI259&lt;0,0,'cha raw lpjml output'!AI259)</f>
        <v>63.979100000000003</v>
      </c>
      <c r="AK274" s="17">
        <f>IF('cha raw lpjml output'!AJ259&lt;0,0,'cha raw lpjml output'!AJ259)</f>
        <v>102.80800000000001</v>
      </c>
      <c r="AL274" s="17">
        <f>IF('cha raw lpjml output'!AK259&lt;0,0,'cha raw lpjml output'!AK259)</f>
        <v>87.3703</v>
      </c>
      <c r="AM274" s="17">
        <f>IF('cha raw lpjml output'!AL259&lt;0,0,'cha raw lpjml output'!AL259)</f>
        <v>57.689399999999999</v>
      </c>
      <c r="AN274" s="17">
        <f>IF('cha raw lpjml output'!AM259&lt;0,0,'cha raw lpjml output'!AM259)</f>
        <v>42.180500000000002</v>
      </c>
      <c r="AO274" s="17">
        <f>IF('cha raw lpjml output'!AN259&lt;0,0,'cha raw lpjml output'!AN259)</f>
        <v>59.279499999999999</v>
      </c>
      <c r="AP274" s="17">
        <f>IF('cha raw lpjml output'!AO259&lt;0,0,'cha raw lpjml output'!AO259)</f>
        <v>73.241399999999999</v>
      </c>
      <c r="AQ274" s="17"/>
    </row>
    <row r="275" spans="2:43" x14ac:dyDescent="0.35">
      <c r="B275" s="17">
        <f>IF('cha raw lpjml output'!A260&lt;0,0,'cha raw lpjml output'!A260)</f>
        <v>121.901</v>
      </c>
      <c r="C275" s="17">
        <f>IF('cha raw lpjml output'!B260&lt;0,0,'cha raw lpjml output'!B260)</f>
        <v>34.466900000000003</v>
      </c>
      <c r="D275" s="17">
        <f>IF('cha raw lpjml output'!C260&lt;0,0,'cha raw lpjml output'!C260)</f>
        <v>211.01</v>
      </c>
      <c r="E275" s="17">
        <f>IF('cha raw lpjml output'!D260&lt;0,0,'cha raw lpjml output'!D260)</f>
        <v>80.492500000000007</v>
      </c>
      <c r="F275" s="17">
        <f>IF('cha raw lpjml output'!E260&lt;0,0,'cha raw lpjml output'!E260)</f>
        <v>76.3065</v>
      </c>
      <c r="G275" s="17">
        <f>IF('cha raw lpjml output'!F260&lt;0,0,'cha raw lpjml output'!F260)</f>
        <v>72.965000000000003</v>
      </c>
      <c r="H275" s="17">
        <f>IF('cha raw lpjml output'!G260&lt;0,0,'cha raw lpjml output'!G260)</f>
        <v>102.364</v>
      </c>
      <c r="I275" s="17">
        <f>IF('cha raw lpjml output'!H260&lt;0,0,'cha raw lpjml output'!H260)</f>
        <v>86.611599999999996</v>
      </c>
      <c r="J275" s="17">
        <f>IF('cha raw lpjml output'!I260&lt;0,0,'cha raw lpjml output'!I260)</f>
        <v>73.302999999999997</v>
      </c>
      <c r="K275" s="17">
        <f>IF('cha raw lpjml output'!J260&lt;0,0,'cha raw lpjml output'!J260)</f>
        <v>77.824100000000001</v>
      </c>
      <c r="L275" s="17">
        <f>IF('cha raw lpjml output'!K260&lt;0,0,'cha raw lpjml output'!K260)</f>
        <v>62.509900000000002</v>
      </c>
      <c r="M275" s="17">
        <f>IF('cha raw lpjml output'!L260&lt;0,0,'cha raw lpjml output'!L260)</f>
        <v>43.5411</v>
      </c>
      <c r="N275" s="17">
        <f>IF('cha raw lpjml output'!M260&lt;0,0,'cha raw lpjml output'!M260)</f>
        <v>26.723400000000002</v>
      </c>
      <c r="O275" s="17">
        <f>IF('cha raw lpjml output'!N260&lt;0,0,'cha raw lpjml output'!N260)</f>
        <v>14.0548</v>
      </c>
      <c r="P275" s="17">
        <f>IF('cha raw lpjml output'!O260&lt;0,0,'cha raw lpjml output'!O260)</f>
        <v>14.0548</v>
      </c>
      <c r="Q275" s="17">
        <f>IF('cha raw lpjml output'!P260&lt;0,0,'cha raw lpjml output'!P260)</f>
        <v>35.003599999999999</v>
      </c>
      <c r="R275" s="17">
        <f>IF('cha raw lpjml output'!Q260&lt;0,0,'cha raw lpjml output'!Q260)</f>
        <v>25.8385</v>
      </c>
      <c r="S275" s="17">
        <f>IF('cha raw lpjml output'!R260&lt;0,0,'cha raw lpjml output'!R260)</f>
        <v>58.571899999999999</v>
      </c>
      <c r="T275" s="17">
        <f>IF('cha raw lpjml output'!S260&lt;0,0,'cha raw lpjml output'!S260)</f>
        <v>68.019599999999997</v>
      </c>
      <c r="U275" s="17">
        <f>IF('cha raw lpjml output'!T260&lt;0,0,'cha raw lpjml output'!T260)</f>
        <v>35.567399999999999</v>
      </c>
      <c r="V275" s="17">
        <f>IF('cha raw lpjml output'!U260&lt;0,0,'cha raw lpjml output'!U260)</f>
        <v>44.714599999999997</v>
      </c>
      <c r="W275" s="17">
        <f>IF('cha raw lpjml output'!V260&lt;0,0,'cha raw lpjml output'!V260)</f>
        <v>62.035699999999999</v>
      </c>
      <c r="X275" s="17">
        <f>IF('cha raw lpjml output'!W260&lt;0,0,'cha raw lpjml output'!W260)</f>
        <v>39.773299999999999</v>
      </c>
      <c r="Y275" s="17">
        <f>IF('cha raw lpjml output'!X260&lt;0,0,'cha raw lpjml output'!X260)</f>
        <v>93.111199999999997</v>
      </c>
      <c r="Z275" s="17">
        <f>IF('cha raw lpjml output'!Y260&lt;0,0,'cha raw lpjml output'!Y260)</f>
        <v>96.301500000000004</v>
      </c>
      <c r="AA275" s="17">
        <f>IF('cha raw lpjml output'!Z260&lt;0,0,'cha raw lpjml output'!Z260)</f>
        <v>54.286499999999997</v>
      </c>
      <c r="AB275" s="17">
        <f>IF('cha raw lpjml output'!AA260&lt;0,0,'cha raw lpjml output'!AA260)</f>
        <v>44.849499999999999</v>
      </c>
      <c r="AC275" s="17">
        <f>IF('cha raw lpjml output'!AB260&lt;0,0,'cha raw lpjml output'!AB260)</f>
        <v>88.049199999999999</v>
      </c>
      <c r="AD275" s="17">
        <f>IF('cha raw lpjml output'!AC260&lt;0,0,'cha raw lpjml output'!AC260)</f>
        <v>134.923</v>
      </c>
      <c r="AE275" s="17">
        <f>IF('cha raw lpjml output'!AD260&lt;0,0,'cha raw lpjml output'!AD260)</f>
        <v>72.193700000000007</v>
      </c>
      <c r="AF275" s="17">
        <f>IF('cha raw lpjml output'!AE260&lt;0,0,'cha raw lpjml output'!AE260)</f>
        <v>72.9221</v>
      </c>
      <c r="AG275" s="17">
        <f>IF('cha raw lpjml output'!AF260&lt;0,0,'cha raw lpjml output'!AF260)</f>
        <v>56.947200000000002</v>
      </c>
      <c r="AH275" s="17">
        <f>IF('cha raw lpjml output'!AG260&lt;0,0,'cha raw lpjml output'!AG260)</f>
        <v>53.579799999999999</v>
      </c>
      <c r="AI275" s="17">
        <f>IF('cha raw lpjml output'!AH260&lt;0,0,'cha raw lpjml output'!AH260)</f>
        <v>41.253300000000003</v>
      </c>
      <c r="AJ275" s="17">
        <f>IF('cha raw lpjml output'!AI260&lt;0,0,'cha raw lpjml output'!AI260)</f>
        <v>64.052000000000007</v>
      </c>
      <c r="AK275" s="17">
        <f>IF('cha raw lpjml output'!AJ260&lt;0,0,'cha raw lpjml output'!AJ260)</f>
        <v>105.119</v>
      </c>
      <c r="AL275" s="17">
        <f>IF('cha raw lpjml output'!AK260&lt;0,0,'cha raw lpjml output'!AK260)</f>
        <v>87.8001</v>
      </c>
      <c r="AM275" s="17">
        <f>IF('cha raw lpjml output'!AL260&lt;0,0,'cha raw lpjml output'!AL260)</f>
        <v>59.606900000000003</v>
      </c>
      <c r="AN275" s="17">
        <f>IF('cha raw lpjml output'!AM260&lt;0,0,'cha raw lpjml output'!AM260)</f>
        <v>42.350099999999998</v>
      </c>
      <c r="AO275" s="17">
        <f>IF('cha raw lpjml output'!AN260&lt;0,0,'cha raw lpjml output'!AN260)</f>
        <v>60.783499999999997</v>
      </c>
      <c r="AP275" s="17">
        <f>IF('cha raw lpjml output'!AO260&lt;0,0,'cha raw lpjml output'!AO260)</f>
        <v>73.995900000000006</v>
      </c>
      <c r="AQ275" s="17"/>
    </row>
    <row r="276" spans="2:43" x14ac:dyDescent="0.35">
      <c r="B276" s="17">
        <f>IF('cha raw lpjml output'!A261&lt;0,0,'cha raw lpjml output'!A261)</f>
        <v>126.23099999999999</v>
      </c>
      <c r="C276" s="17">
        <f>IF('cha raw lpjml output'!B261&lt;0,0,'cha raw lpjml output'!B261)</f>
        <v>34.523200000000003</v>
      </c>
      <c r="D276" s="17">
        <f>IF('cha raw lpjml output'!C261&lt;0,0,'cha raw lpjml output'!C261)</f>
        <v>211.506</v>
      </c>
      <c r="E276" s="17">
        <f>IF('cha raw lpjml output'!D261&lt;0,0,'cha raw lpjml output'!D261)</f>
        <v>82.177899999999994</v>
      </c>
      <c r="F276" s="17">
        <f>IF('cha raw lpjml output'!E261&lt;0,0,'cha raw lpjml output'!E261)</f>
        <v>77.471400000000003</v>
      </c>
      <c r="G276" s="17">
        <f>IF('cha raw lpjml output'!F261&lt;0,0,'cha raw lpjml output'!F261)</f>
        <v>75.889399999999995</v>
      </c>
      <c r="H276" s="17">
        <f>IF('cha raw lpjml output'!G261&lt;0,0,'cha raw lpjml output'!G261)</f>
        <v>103.42700000000001</v>
      </c>
      <c r="I276" s="17">
        <f>IF('cha raw lpjml output'!H261&lt;0,0,'cha raw lpjml output'!H261)</f>
        <v>90.079400000000007</v>
      </c>
      <c r="J276" s="17">
        <f>IF('cha raw lpjml output'!I261&lt;0,0,'cha raw lpjml output'!I261)</f>
        <v>73.582300000000004</v>
      </c>
      <c r="K276" s="17">
        <f>IF('cha raw lpjml output'!J261&lt;0,0,'cha raw lpjml output'!J261)</f>
        <v>77.989400000000003</v>
      </c>
      <c r="L276" s="17">
        <f>IF('cha raw lpjml output'!K261&lt;0,0,'cha raw lpjml output'!K261)</f>
        <v>64.691699999999997</v>
      </c>
      <c r="M276" s="17">
        <f>IF('cha raw lpjml output'!L261&lt;0,0,'cha raw lpjml output'!L261)</f>
        <v>46.454599999999999</v>
      </c>
      <c r="N276" s="17">
        <f>IF('cha raw lpjml output'!M261&lt;0,0,'cha raw lpjml output'!M261)</f>
        <v>26.9678</v>
      </c>
      <c r="O276" s="17">
        <f>IF('cha raw lpjml output'!N261&lt;0,0,'cha raw lpjml output'!N261)</f>
        <v>14.305400000000001</v>
      </c>
      <c r="P276" s="17">
        <f>IF('cha raw lpjml output'!O261&lt;0,0,'cha raw lpjml output'!O261)</f>
        <v>14.305400000000001</v>
      </c>
      <c r="Q276" s="17">
        <f>IF('cha raw lpjml output'!P261&lt;0,0,'cha raw lpjml output'!P261)</f>
        <v>35.342399999999998</v>
      </c>
      <c r="R276" s="17">
        <f>IF('cha raw lpjml output'!Q261&lt;0,0,'cha raw lpjml output'!Q261)</f>
        <v>26.072500000000002</v>
      </c>
      <c r="S276" s="17">
        <f>IF('cha raw lpjml output'!R261&lt;0,0,'cha raw lpjml output'!R261)</f>
        <v>59.145899999999997</v>
      </c>
      <c r="T276" s="17">
        <f>IF('cha raw lpjml output'!S261&lt;0,0,'cha raw lpjml output'!S261)</f>
        <v>68.063000000000002</v>
      </c>
      <c r="U276" s="17">
        <f>IF('cha raw lpjml output'!T261&lt;0,0,'cha raw lpjml output'!T261)</f>
        <v>36.583799999999997</v>
      </c>
      <c r="V276" s="17">
        <f>IF('cha raw lpjml output'!U261&lt;0,0,'cha raw lpjml output'!U261)</f>
        <v>44.756500000000003</v>
      </c>
      <c r="W276" s="17">
        <f>IF('cha raw lpjml output'!V261&lt;0,0,'cha raw lpjml output'!V261)</f>
        <v>63.081000000000003</v>
      </c>
      <c r="X276" s="17">
        <f>IF('cha raw lpjml output'!W261&lt;0,0,'cha raw lpjml output'!W261)</f>
        <v>40.787599999999998</v>
      </c>
      <c r="Y276" s="17">
        <f>IF('cha raw lpjml output'!X261&lt;0,0,'cha raw lpjml output'!X261)</f>
        <v>93.986400000000003</v>
      </c>
      <c r="Z276" s="17">
        <f>IF('cha raw lpjml output'!Y261&lt;0,0,'cha raw lpjml output'!Y261)</f>
        <v>96.546800000000005</v>
      </c>
      <c r="AA276" s="17">
        <f>IF('cha raw lpjml output'!Z261&lt;0,0,'cha raw lpjml output'!Z261)</f>
        <v>56.990400000000001</v>
      </c>
      <c r="AB276" s="17">
        <f>IF('cha raw lpjml output'!AA261&lt;0,0,'cha raw lpjml output'!AA261)</f>
        <v>46.512099999999997</v>
      </c>
      <c r="AC276" s="17">
        <f>IF('cha raw lpjml output'!AB261&lt;0,0,'cha raw lpjml output'!AB261)</f>
        <v>88.593400000000003</v>
      </c>
      <c r="AD276" s="17">
        <f>IF('cha raw lpjml output'!AC261&lt;0,0,'cha raw lpjml output'!AC261)</f>
        <v>134.97399999999999</v>
      </c>
      <c r="AE276" s="17">
        <f>IF('cha raw lpjml output'!AD261&lt;0,0,'cha raw lpjml output'!AD261)</f>
        <v>73.930999999999997</v>
      </c>
      <c r="AF276" s="17">
        <f>IF('cha raw lpjml output'!AE261&lt;0,0,'cha raw lpjml output'!AE261)</f>
        <v>74.704999999999998</v>
      </c>
      <c r="AG276" s="17">
        <f>IF('cha raw lpjml output'!AF261&lt;0,0,'cha raw lpjml output'!AF261)</f>
        <v>57.158900000000003</v>
      </c>
      <c r="AH276" s="17">
        <f>IF('cha raw lpjml output'!AG261&lt;0,0,'cha raw lpjml output'!AG261)</f>
        <v>54.142099999999999</v>
      </c>
      <c r="AI276" s="17">
        <f>IF('cha raw lpjml output'!AH261&lt;0,0,'cha raw lpjml output'!AH261)</f>
        <v>41.713299999999997</v>
      </c>
      <c r="AJ276" s="17">
        <f>IF('cha raw lpjml output'!AI261&lt;0,0,'cha raw lpjml output'!AI261)</f>
        <v>65.844800000000006</v>
      </c>
      <c r="AK276" s="17">
        <f>IF('cha raw lpjml output'!AJ261&lt;0,0,'cha raw lpjml output'!AJ261)</f>
        <v>107.28700000000001</v>
      </c>
      <c r="AL276" s="17">
        <f>IF('cha raw lpjml output'!AK261&lt;0,0,'cha raw lpjml output'!AK261)</f>
        <v>88.995699999999999</v>
      </c>
      <c r="AM276" s="17">
        <f>IF('cha raw lpjml output'!AL261&lt;0,0,'cha raw lpjml output'!AL261)</f>
        <v>62.6982</v>
      </c>
      <c r="AN276" s="17">
        <f>IF('cha raw lpjml output'!AM261&lt;0,0,'cha raw lpjml output'!AM261)</f>
        <v>42.5777</v>
      </c>
      <c r="AO276" s="17">
        <f>IF('cha raw lpjml output'!AN261&lt;0,0,'cha raw lpjml output'!AN261)</f>
        <v>62.192399999999999</v>
      </c>
      <c r="AP276" s="17">
        <f>IF('cha raw lpjml output'!AO261&lt;0,0,'cha raw lpjml output'!AO261)</f>
        <v>77.338099999999997</v>
      </c>
      <c r="AQ276" s="17"/>
    </row>
    <row r="277" spans="2:43" x14ac:dyDescent="0.35">
      <c r="B277" s="17">
        <f>IF('cha raw lpjml output'!A262&lt;0,0,'cha raw lpjml output'!A262)</f>
        <v>128.31800000000001</v>
      </c>
      <c r="C277" s="17">
        <f>IF('cha raw lpjml output'!B262&lt;0,0,'cha raw lpjml output'!B262)</f>
        <v>34.561300000000003</v>
      </c>
      <c r="D277" s="17">
        <f>IF('cha raw lpjml output'!C262&lt;0,0,'cha raw lpjml output'!C262)</f>
        <v>211.916</v>
      </c>
      <c r="E277" s="17">
        <f>IF('cha raw lpjml output'!D262&lt;0,0,'cha raw lpjml output'!D262)</f>
        <v>82.688599999999994</v>
      </c>
      <c r="F277" s="17">
        <f>IF('cha raw lpjml output'!E262&lt;0,0,'cha raw lpjml output'!E262)</f>
        <v>79.975200000000001</v>
      </c>
      <c r="G277" s="17">
        <f>IF('cha raw lpjml output'!F262&lt;0,0,'cha raw lpjml output'!F262)</f>
        <v>78.464299999999994</v>
      </c>
      <c r="H277" s="17">
        <f>IF('cha raw lpjml output'!G262&lt;0,0,'cha raw lpjml output'!G262)</f>
        <v>106.767</v>
      </c>
      <c r="I277" s="17">
        <f>IF('cha raw lpjml output'!H262&lt;0,0,'cha raw lpjml output'!H262)</f>
        <v>91.893699999999995</v>
      </c>
      <c r="J277" s="17">
        <f>IF('cha raw lpjml output'!I262&lt;0,0,'cha raw lpjml output'!I262)</f>
        <v>75.8292</v>
      </c>
      <c r="K277" s="17">
        <f>IF('cha raw lpjml output'!J262&lt;0,0,'cha raw lpjml output'!J262)</f>
        <v>78.77</v>
      </c>
      <c r="L277" s="17">
        <f>IF('cha raw lpjml output'!K262&lt;0,0,'cha raw lpjml output'!K262)</f>
        <v>65.170599999999993</v>
      </c>
      <c r="M277" s="17">
        <f>IF('cha raw lpjml output'!L262&lt;0,0,'cha raw lpjml output'!L262)</f>
        <v>47.350099999999998</v>
      </c>
      <c r="N277" s="17">
        <f>IF('cha raw lpjml output'!M262&lt;0,0,'cha raw lpjml output'!M262)</f>
        <v>27.954599999999999</v>
      </c>
      <c r="O277" s="17">
        <f>IF('cha raw lpjml output'!N262&lt;0,0,'cha raw lpjml output'!N262)</f>
        <v>14.408799999999999</v>
      </c>
      <c r="P277" s="17">
        <f>IF('cha raw lpjml output'!O262&lt;0,0,'cha raw lpjml output'!O262)</f>
        <v>14.408799999999999</v>
      </c>
      <c r="Q277" s="17">
        <f>IF('cha raw lpjml output'!P262&lt;0,0,'cha raw lpjml output'!P262)</f>
        <v>36.154699999999998</v>
      </c>
      <c r="R277" s="17">
        <f>IF('cha raw lpjml output'!Q262&lt;0,0,'cha raw lpjml output'!Q262)</f>
        <v>26.1858</v>
      </c>
      <c r="S277" s="17">
        <f>IF('cha raw lpjml output'!R262&lt;0,0,'cha raw lpjml output'!R262)</f>
        <v>60.930100000000003</v>
      </c>
      <c r="T277" s="17">
        <f>IF('cha raw lpjml output'!S262&lt;0,0,'cha raw lpjml output'!S262)</f>
        <v>69.164000000000001</v>
      </c>
      <c r="U277" s="17">
        <f>IF('cha raw lpjml output'!T262&lt;0,0,'cha raw lpjml output'!T262)</f>
        <v>37.206200000000003</v>
      </c>
      <c r="V277" s="17">
        <f>IF('cha raw lpjml output'!U262&lt;0,0,'cha raw lpjml output'!U262)</f>
        <v>50.420400000000001</v>
      </c>
      <c r="W277" s="17">
        <f>IF('cha raw lpjml output'!V262&lt;0,0,'cha raw lpjml output'!V262)</f>
        <v>65.911500000000004</v>
      </c>
      <c r="X277" s="17">
        <f>IF('cha raw lpjml output'!W262&lt;0,0,'cha raw lpjml output'!W262)</f>
        <v>41.0715</v>
      </c>
      <c r="Y277" s="17">
        <f>IF('cha raw lpjml output'!X262&lt;0,0,'cha raw lpjml output'!X262)</f>
        <v>95.046099999999996</v>
      </c>
      <c r="Z277" s="17">
        <f>IF('cha raw lpjml output'!Y262&lt;0,0,'cha raw lpjml output'!Y262)</f>
        <v>100.91200000000001</v>
      </c>
      <c r="AA277" s="17">
        <f>IF('cha raw lpjml output'!Z262&lt;0,0,'cha raw lpjml output'!Z262)</f>
        <v>57.172199999999997</v>
      </c>
      <c r="AB277" s="17">
        <f>IF('cha raw lpjml output'!AA262&lt;0,0,'cha raw lpjml output'!AA262)</f>
        <v>46.833100000000002</v>
      </c>
      <c r="AC277" s="17">
        <f>IF('cha raw lpjml output'!AB262&lt;0,0,'cha raw lpjml output'!AB262)</f>
        <v>90.310599999999994</v>
      </c>
      <c r="AD277" s="17">
        <f>IF('cha raw lpjml output'!AC262&lt;0,0,'cha raw lpjml output'!AC262)</f>
        <v>138.93100000000001</v>
      </c>
      <c r="AE277" s="17">
        <f>IF('cha raw lpjml output'!AD262&lt;0,0,'cha raw lpjml output'!AD262)</f>
        <v>75.336699999999993</v>
      </c>
      <c r="AF277" s="17">
        <f>IF('cha raw lpjml output'!AE262&lt;0,0,'cha raw lpjml output'!AE262)</f>
        <v>76.918700000000001</v>
      </c>
      <c r="AG277" s="17">
        <f>IF('cha raw lpjml output'!AF262&lt;0,0,'cha raw lpjml output'!AF262)</f>
        <v>57.534700000000001</v>
      </c>
      <c r="AH277" s="17">
        <f>IF('cha raw lpjml output'!AG262&lt;0,0,'cha raw lpjml output'!AG262)</f>
        <v>54.6038</v>
      </c>
      <c r="AI277" s="17">
        <f>IF('cha raw lpjml output'!AH262&lt;0,0,'cha raw lpjml output'!AH262)</f>
        <v>41.8767</v>
      </c>
      <c r="AJ277" s="17">
        <f>IF('cha raw lpjml output'!AI262&lt;0,0,'cha raw lpjml output'!AI262)</f>
        <v>66.350200000000001</v>
      </c>
      <c r="AK277" s="17">
        <f>IF('cha raw lpjml output'!AJ262&lt;0,0,'cha raw lpjml output'!AJ262)</f>
        <v>108.26900000000001</v>
      </c>
      <c r="AL277" s="17">
        <f>IF('cha raw lpjml output'!AK262&lt;0,0,'cha raw lpjml output'!AK262)</f>
        <v>89.484899999999996</v>
      </c>
      <c r="AM277" s="17">
        <f>IF('cha raw lpjml output'!AL262&lt;0,0,'cha raw lpjml output'!AL262)</f>
        <v>62.8444</v>
      </c>
      <c r="AN277" s="17">
        <f>IF('cha raw lpjml output'!AM262&lt;0,0,'cha raw lpjml output'!AM262)</f>
        <v>42.977600000000002</v>
      </c>
      <c r="AO277" s="17">
        <f>IF('cha raw lpjml output'!AN262&lt;0,0,'cha raw lpjml output'!AN262)</f>
        <v>63.487200000000001</v>
      </c>
      <c r="AP277" s="17">
        <f>IF('cha raw lpjml output'!AO262&lt;0,0,'cha raw lpjml output'!AO262)</f>
        <v>78.854100000000003</v>
      </c>
      <c r="AQ277" s="17"/>
    </row>
    <row r="278" spans="2:43" x14ac:dyDescent="0.35">
      <c r="B278" s="17">
        <f>IF('cha raw lpjml output'!A263&lt;0,0,'cha raw lpjml output'!A263)</f>
        <v>132.14599999999999</v>
      </c>
      <c r="C278" s="17">
        <f>IF('cha raw lpjml output'!B263&lt;0,0,'cha raw lpjml output'!B263)</f>
        <v>35.032899999999998</v>
      </c>
      <c r="D278" s="17">
        <f>IF('cha raw lpjml output'!C263&lt;0,0,'cha raw lpjml output'!C263)</f>
        <v>214.13399999999999</v>
      </c>
      <c r="E278" s="17">
        <f>IF('cha raw lpjml output'!D263&lt;0,0,'cha raw lpjml output'!D263)</f>
        <v>83.700900000000004</v>
      </c>
      <c r="F278" s="17">
        <f>IF('cha raw lpjml output'!E263&lt;0,0,'cha raw lpjml output'!E263)</f>
        <v>82.116299999999995</v>
      </c>
      <c r="G278" s="17">
        <f>IF('cha raw lpjml output'!F263&lt;0,0,'cha raw lpjml output'!F263)</f>
        <v>78.638400000000004</v>
      </c>
      <c r="H278" s="17">
        <f>IF('cha raw lpjml output'!G263&lt;0,0,'cha raw lpjml output'!G263)</f>
        <v>107.63</v>
      </c>
      <c r="I278" s="17">
        <f>IF('cha raw lpjml output'!H263&lt;0,0,'cha raw lpjml output'!H263)</f>
        <v>92.581800000000001</v>
      </c>
      <c r="J278" s="17">
        <f>IF('cha raw lpjml output'!I263&lt;0,0,'cha raw lpjml output'!I263)</f>
        <v>79.504300000000001</v>
      </c>
      <c r="K278" s="17">
        <f>IF('cha raw lpjml output'!J263&lt;0,0,'cha raw lpjml output'!J263)</f>
        <v>81.709500000000006</v>
      </c>
      <c r="L278" s="17">
        <f>IF('cha raw lpjml output'!K263&lt;0,0,'cha raw lpjml output'!K263)</f>
        <v>66.1768</v>
      </c>
      <c r="M278" s="17">
        <f>IF('cha raw lpjml output'!L263&lt;0,0,'cha raw lpjml output'!L263)</f>
        <v>47.891300000000001</v>
      </c>
      <c r="N278" s="17">
        <f>IF('cha raw lpjml output'!M263&lt;0,0,'cha raw lpjml output'!M263)</f>
        <v>28.166599999999999</v>
      </c>
      <c r="O278" s="17">
        <f>IF('cha raw lpjml output'!N263&lt;0,0,'cha raw lpjml output'!N263)</f>
        <v>14.676</v>
      </c>
      <c r="P278" s="17">
        <f>IF('cha raw lpjml output'!O263&lt;0,0,'cha raw lpjml output'!O263)</f>
        <v>14.676</v>
      </c>
      <c r="Q278" s="17">
        <f>IF('cha raw lpjml output'!P263&lt;0,0,'cha raw lpjml output'!P263)</f>
        <v>37.027299999999997</v>
      </c>
      <c r="R278" s="17">
        <f>IF('cha raw lpjml output'!Q263&lt;0,0,'cha raw lpjml output'!Q263)</f>
        <v>26.4313</v>
      </c>
      <c r="S278" s="17">
        <f>IF('cha raw lpjml output'!R263&lt;0,0,'cha raw lpjml output'!R263)</f>
        <v>61.141500000000001</v>
      </c>
      <c r="T278" s="17">
        <f>IF('cha raw lpjml output'!S263&lt;0,0,'cha raw lpjml output'!S263)</f>
        <v>70.39</v>
      </c>
      <c r="U278" s="17">
        <f>IF('cha raw lpjml output'!T263&lt;0,0,'cha raw lpjml output'!T263)</f>
        <v>38.920999999999999</v>
      </c>
      <c r="V278" s="17">
        <f>IF('cha raw lpjml output'!U263&lt;0,0,'cha raw lpjml output'!U263)</f>
        <v>50.9833</v>
      </c>
      <c r="W278" s="17">
        <f>IF('cha raw lpjml output'!V263&lt;0,0,'cha raw lpjml output'!V263)</f>
        <v>68.136600000000001</v>
      </c>
      <c r="X278" s="17">
        <f>IF('cha raw lpjml output'!W263&lt;0,0,'cha raw lpjml output'!W263)</f>
        <v>42.040700000000001</v>
      </c>
      <c r="Y278" s="17">
        <f>IF('cha raw lpjml output'!X263&lt;0,0,'cha raw lpjml output'!X263)</f>
        <v>95.61</v>
      </c>
      <c r="Z278" s="17">
        <f>IF('cha raw lpjml output'!Y263&lt;0,0,'cha raw lpjml output'!Y263)</f>
        <v>107.134</v>
      </c>
      <c r="AA278" s="17">
        <f>IF('cha raw lpjml output'!Z263&lt;0,0,'cha raw lpjml output'!Z263)</f>
        <v>57.720799999999997</v>
      </c>
      <c r="AB278" s="17">
        <f>IF('cha raw lpjml output'!AA263&lt;0,0,'cha raw lpjml output'!AA263)</f>
        <v>47.304000000000002</v>
      </c>
      <c r="AC278" s="17">
        <f>IF('cha raw lpjml output'!AB263&lt;0,0,'cha raw lpjml output'!AB263)</f>
        <v>90.980199999999996</v>
      </c>
      <c r="AD278" s="17">
        <f>IF('cha raw lpjml output'!AC263&lt;0,0,'cha raw lpjml output'!AC263)</f>
        <v>139.322</v>
      </c>
      <c r="AE278" s="17">
        <f>IF('cha raw lpjml output'!AD263&lt;0,0,'cha raw lpjml output'!AD263)</f>
        <v>76.362399999999994</v>
      </c>
      <c r="AF278" s="17">
        <f>IF('cha raw lpjml output'!AE263&lt;0,0,'cha raw lpjml output'!AE263)</f>
        <v>79.381299999999996</v>
      </c>
      <c r="AG278" s="17">
        <f>IF('cha raw lpjml output'!AF263&lt;0,0,'cha raw lpjml output'!AF263)</f>
        <v>59.467300000000002</v>
      </c>
      <c r="AH278" s="17">
        <f>IF('cha raw lpjml output'!AG263&lt;0,0,'cha raw lpjml output'!AG263)</f>
        <v>54.900100000000002</v>
      </c>
      <c r="AI278" s="17">
        <f>IF('cha raw lpjml output'!AH263&lt;0,0,'cha raw lpjml output'!AH263)</f>
        <v>42.319200000000002</v>
      </c>
      <c r="AJ278" s="17">
        <f>IF('cha raw lpjml output'!AI263&lt;0,0,'cha raw lpjml output'!AI263)</f>
        <v>66.936599999999999</v>
      </c>
      <c r="AK278" s="17">
        <f>IF('cha raw lpjml output'!AJ263&lt;0,0,'cha raw lpjml output'!AJ263)</f>
        <v>109.036</v>
      </c>
      <c r="AL278" s="17">
        <f>IF('cha raw lpjml output'!AK263&lt;0,0,'cha raw lpjml output'!AK263)</f>
        <v>89.654600000000002</v>
      </c>
      <c r="AM278" s="17">
        <f>IF('cha raw lpjml output'!AL263&lt;0,0,'cha raw lpjml output'!AL263)</f>
        <v>64.148099999999999</v>
      </c>
      <c r="AN278" s="17">
        <f>IF('cha raw lpjml output'!AM263&lt;0,0,'cha raw lpjml output'!AM263)</f>
        <v>43.478900000000003</v>
      </c>
      <c r="AO278" s="17">
        <f>IF('cha raw lpjml output'!AN263&lt;0,0,'cha raw lpjml output'!AN263)</f>
        <v>65.708600000000004</v>
      </c>
      <c r="AP278" s="17">
        <f>IF('cha raw lpjml output'!AO263&lt;0,0,'cha raw lpjml output'!AO263)</f>
        <v>79.543300000000002</v>
      </c>
      <c r="AQ278" s="17"/>
    </row>
    <row r="279" spans="2:43" x14ac:dyDescent="0.35">
      <c r="B279" s="17">
        <f>IF('cha raw lpjml output'!A264&lt;0,0,'cha raw lpjml output'!A264)</f>
        <v>132.44300000000001</v>
      </c>
      <c r="C279" s="17">
        <f>IF('cha raw lpjml output'!B264&lt;0,0,'cha raw lpjml output'!B264)</f>
        <v>36.019100000000002</v>
      </c>
      <c r="D279" s="17">
        <f>IF('cha raw lpjml output'!C264&lt;0,0,'cha raw lpjml output'!C264)</f>
        <v>214.316</v>
      </c>
      <c r="E279" s="17">
        <f>IF('cha raw lpjml output'!D264&lt;0,0,'cha raw lpjml output'!D264)</f>
        <v>83.828400000000002</v>
      </c>
      <c r="F279" s="17">
        <f>IF('cha raw lpjml output'!E264&lt;0,0,'cha raw lpjml output'!E264)</f>
        <v>88.673199999999994</v>
      </c>
      <c r="G279" s="17">
        <f>IF('cha raw lpjml output'!F264&lt;0,0,'cha raw lpjml output'!F264)</f>
        <v>79.870900000000006</v>
      </c>
      <c r="H279" s="17">
        <f>IF('cha raw lpjml output'!G264&lt;0,0,'cha raw lpjml output'!G264)</f>
        <v>108.238</v>
      </c>
      <c r="I279" s="17">
        <f>IF('cha raw lpjml output'!H264&lt;0,0,'cha raw lpjml output'!H264)</f>
        <v>93.520799999999994</v>
      </c>
      <c r="J279" s="17">
        <f>IF('cha raw lpjml output'!I264&lt;0,0,'cha raw lpjml output'!I264)</f>
        <v>79.751400000000004</v>
      </c>
      <c r="K279" s="17">
        <f>IF('cha raw lpjml output'!J264&lt;0,0,'cha raw lpjml output'!J264)</f>
        <v>81.909700000000001</v>
      </c>
      <c r="L279" s="17">
        <f>IF('cha raw lpjml output'!K264&lt;0,0,'cha raw lpjml output'!K264)</f>
        <v>68.170100000000005</v>
      </c>
      <c r="M279" s="17">
        <f>IF('cha raw lpjml output'!L264&lt;0,0,'cha raw lpjml output'!L264)</f>
        <v>51.661099999999998</v>
      </c>
      <c r="N279" s="17">
        <f>IF('cha raw lpjml output'!M264&lt;0,0,'cha raw lpjml output'!M264)</f>
        <v>29.409600000000001</v>
      </c>
      <c r="O279" s="17">
        <f>IF('cha raw lpjml output'!N264&lt;0,0,'cha raw lpjml output'!N264)</f>
        <v>15.1111</v>
      </c>
      <c r="P279" s="17">
        <f>IF('cha raw lpjml output'!O264&lt;0,0,'cha raw lpjml output'!O264)</f>
        <v>15.1111</v>
      </c>
      <c r="Q279" s="17">
        <f>IF('cha raw lpjml output'!P264&lt;0,0,'cha raw lpjml output'!P264)</f>
        <v>37.337899999999998</v>
      </c>
      <c r="R279" s="17">
        <f>IF('cha raw lpjml output'!Q264&lt;0,0,'cha raw lpjml output'!Q264)</f>
        <v>26.674800000000001</v>
      </c>
      <c r="S279" s="17">
        <f>IF('cha raw lpjml output'!R264&lt;0,0,'cha raw lpjml output'!R264)</f>
        <v>63.800400000000003</v>
      </c>
      <c r="T279" s="17">
        <f>IF('cha raw lpjml output'!S264&lt;0,0,'cha raw lpjml output'!S264)</f>
        <v>71.2072</v>
      </c>
      <c r="U279" s="17">
        <f>IF('cha raw lpjml output'!T264&lt;0,0,'cha raw lpjml output'!T264)</f>
        <v>39.556800000000003</v>
      </c>
      <c r="V279" s="17">
        <f>IF('cha raw lpjml output'!U264&lt;0,0,'cha raw lpjml output'!U264)</f>
        <v>52.532299999999999</v>
      </c>
      <c r="W279" s="17">
        <f>IF('cha raw lpjml output'!V264&lt;0,0,'cha raw lpjml output'!V264)</f>
        <v>71.1357</v>
      </c>
      <c r="X279" s="17">
        <f>IF('cha raw lpjml output'!W264&lt;0,0,'cha raw lpjml output'!W264)</f>
        <v>42.298299999999998</v>
      </c>
      <c r="Y279" s="17">
        <f>IF('cha raw lpjml output'!X264&lt;0,0,'cha raw lpjml output'!X264)</f>
        <v>103.598</v>
      </c>
      <c r="Z279" s="17">
        <f>IF('cha raw lpjml output'!Y264&lt;0,0,'cha raw lpjml output'!Y264)</f>
        <v>109.374</v>
      </c>
      <c r="AA279" s="17">
        <f>IF('cha raw lpjml output'!Z264&lt;0,0,'cha raw lpjml output'!Z264)</f>
        <v>63.069699999999997</v>
      </c>
      <c r="AB279" s="17">
        <f>IF('cha raw lpjml output'!AA264&lt;0,0,'cha raw lpjml output'!AA264)</f>
        <v>50.043700000000001</v>
      </c>
      <c r="AC279" s="17">
        <f>IF('cha raw lpjml output'!AB264&lt;0,0,'cha raw lpjml output'!AB264)</f>
        <v>92.856899999999996</v>
      </c>
      <c r="AD279" s="17">
        <f>IF('cha raw lpjml output'!AC264&lt;0,0,'cha raw lpjml output'!AC264)</f>
        <v>140.52199999999999</v>
      </c>
      <c r="AE279" s="17">
        <f>IF('cha raw lpjml output'!AD264&lt;0,0,'cha raw lpjml output'!AD264)</f>
        <v>80.223100000000002</v>
      </c>
      <c r="AF279" s="17">
        <f>IF('cha raw lpjml output'!AE264&lt;0,0,'cha raw lpjml output'!AE264)</f>
        <v>81.6083</v>
      </c>
      <c r="AG279" s="17">
        <f>IF('cha raw lpjml output'!AF264&lt;0,0,'cha raw lpjml output'!AF264)</f>
        <v>60.2637</v>
      </c>
      <c r="AH279" s="17">
        <f>IF('cha raw lpjml output'!AG264&lt;0,0,'cha raw lpjml output'!AG264)</f>
        <v>55.949599999999997</v>
      </c>
      <c r="AI279" s="17">
        <f>IF('cha raw lpjml output'!AH264&lt;0,0,'cha raw lpjml output'!AH264)</f>
        <v>42.475499999999997</v>
      </c>
      <c r="AJ279" s="17">
        <f>IF('cha raw lpjml output'!AI264&lt;0,0,'cha raw lpjml output'!AI264)</f>
        <v>68.828500000000005</v>
      </c>
      <c r="AK279" s="17">
        <f>IF('cha raw lpjml output'!AJ264&lt;0,0,'cha raw lpjml output'!AJ264)</f>
        <v>111.518</v>
      </c>
      <c r="AL279" s="17">
        <f>IF('cha raw lpjml output'!AK264&lt;0,0,'cha raw lpjml output'!AK264)</f>
        <v>92.615600000000001</v>
      </c>
      <c r="AM279" s="17">
        <f>IF('cha raw lpjml output'!AL264&lt;0,0,'cha raw lpjml output'!AL264)</f>
        <v>64.357299999999995</v>
      </c>
      <c r="AN279" s="17">
        <f>IF('cha raw lpjml output'!AM264&lt;0,0,'cha raw lpjml output'!AM264)</f>
        <v>43.6937</v>
      </c>
      <c r="AO279" s="17">
        <f>IF('cha raw lpjml output'!AN264&lt;0,0,'cha raw lpjml output'!AN264)</f>
        <v>66.4602</v>
      </c>
      <c r="AP279" s="17">
        <f>IF('cha raw lpjml output'!AO264&lt;0,0,'cha raw lpjml output'!AO264)</f>
        <v>80.876999999999995</v>
      </c>
      <c r="AQ279" s="17"/>
    </row>
    <row r="280" spans="2:43" x14ac:dyDescent="0.35">
      <c r="B280" s="17">
        <f>IF('cha raw lpjml output'!A265&lt;0,0,'cha raw lpjml output'!A265)</f>
        <v>132.876</v>
      </c>
      <c r="C280" s="17">
        <f>IF('cha raw lpjml output'!B265&lt;0,0,'cha raw lpjml output'!B265)</f>
        <v>36.232900000000001</v>
      </c>
      <c r="D280" s="17">
        <f>IF('cha raw lpjml output'!C265&lt;0,0,'cha raw lpjml output'!C265)</f>
        <v>218.87100000000001</v>
      </c>
      <c r="E280" s="17">
        <f>IF('cha raw lpjml output'!D265&lt;0,0,'cha raw lpjml output'!D265)</f>
        <v>84.805000000000007</v>
      </c>
      <c r="F280" s="17">
        <f>IF('cha raw lpjml output'!E265&lt;0,0,'cha raw lpjml output'!E265)</f>
        <v>88.913300000000007</v>
      </c>
      <c r="G280" s="17">
        <f>IF('cha raw lpjml output'!F265&lt;0,0,'cha raw lpjml output'!F265)</f>
        <v>80.307500000000005</v>
      </c>
      <c r="H280" s="17">
        <f>IF('cha raw lpjml output'!G265&lt;0,0,'cha raw lpjml output'!G265)</f>
        <v>111.181</v>
      </c>
      <c r="I280" s="17">
        <f>IF('cha raw lpjml output'!H265&lt;0,0,'cha raw lpjml output'!H265)</f>
        <v>97.807400000000001</v>
      </c>
      <c r="J280" s="17">
        <f>IF('cha raw lpjml output'!I265&lt;0,0,'cha raw lpjml output'!I265)</f>
        <v>81.415199999999999</v>
      </c>
      <c r="K280" s="17">
        <f>IF('cha raw lpjml output'!J265&lt;0,0,'cha raw lpjml output'!J265)</f>
        <v>85.984899999999996</v>
      </c>
      <c r="L280" s="17">
        <f>IF('cha raw lpjml output'!K265&lt;0,0,'cha raw lpjml output'!K265)</f>
        <v>73.245199999999997</v>
      </c>
      <c r="M280" s="17">
        <f>IF('cha raw lpjml output'!L265&lt;0,0,'cha raw lpjml output'!L265)</f>
        <v>52.115099999999998</v>
      </c>
      <c r="N280" s="17">
        <f>IF('cha raw lpjml output'!M265&lt;0,0,'cha raw lpjml output'!M265)</f>
        <v>29.909500000000001</v>
      </c>
      <c r="O280" s="17">
        <f>IF('cha raw lpjml output'!N265&lt;0,0,'cha raw lpjml output'!N265)</f>
        <v>15.856299999999999</v>
      </c>
      <c r="P280" s="17">
        <f>IF('cha raw lpjml output'!O265&lt;0,0,'cha raw lpjml output'!O265)</f>
        <v>15.856299999999999</v>
      </c>
      <c r="Q280" s="17">
        <f>IF('cha raw lpjml output'!P265&lt;0,0,'cha raw lpjml output'!P265)</f>
        <v>37.683599999999998</v>
      </c>
      <c r="R280" s="17">
        <f>IF('cha raw lpjml output'!Q265&lt;0,0,'cha raw lpjml output'!Q265)</f>
        <v>26.678799999999999</v>
      </c>
      <c r="S280" s="17">
        <f>IF('cha raw lpjml output'!R265&lt;0,0,'cha raw lpjml output'!R265)</f>
        <v>64.076700000000002</v>
      </c>
      <c r="T280" s="17">
        <f>IF('cha raw lpjml output'!S265&lt;0,0,'cha raw lpjml output'!S265)</f>
        <v>71.259</v>
      </c>
      <c r="U280" s="17">
        <f>IF('cha raw lpjml output'!T265&lt;0,0,'cha raw lpjml output'!T265)</f>
        <v>39.898099999999999</v>
      </c>
      <c r="V280" s="17">
        <f>IF('cha raw lpjml output'!U265&lt;0,0,'cha raw lpjml output'!U265)</f>
        <v>53.061</v>
      </c>
      <c r="W280" s="17">
        <f>IF('cha raw lpjml output'!V265&lt;0,0,'cha raw lpjml output'!V265)</f>
        <v>71.653000000000006</v>
      </c>
      <c r="X280" s="17">
        <f>IF('cha raw lpjml output'!W265&lt;0,0,'cha raw lpjml output'!W265)</f>
        <v>43.956899999999997</v>
      </c>
      <c r="Y280" s="17">
        <f>IF('cha raw lpjml output'!X265&lt;0,0,'cha raw lpjml output'!X265)</f>
        <v>110.126</v>
      </c>
      <c r="Z280" s="17">
        <f>IF('cha raw lpjml output'!Y265&lt;0,0,'cha raw lpjml output'!Y265)</f>
        <v>118.151</v>
      </c>
      <c r="AA280" s="17">
        <f>IF('cha raw lpjml output'!Z265&lt;0,0,'cha raw lpjml output'!Z265)</f>
        <v>63.340499999999999</v>
      </c>
      <c r="AB280" s="17">
        <f>IF('cha raw lpjml output'!AA265&lt;0,0,'cha raw lpjml output'!AA265)</f>
        <v>50.658200000000001</v>
      </c>
      <c r="AC280" s="17">
        <f>IF('cha raw lpjml output'!AB265&lt;0,0,'cha raw lpjml output'!AB265)</f>
        <v>93.240899999999996</v>
      </c>
      <c r="AD280" s="17">
        <f>IF('cha raw lpjml output'!AC265&lt;0,0,'cha raw lpjml output'!AC265)</f>
        <v>141.18</v>
      </c>
      <c r="AE280" s="17">
        <f>IF('cha raw lpjml output'!AD265&lt;0,0,'cha raw lpjml output'!AD265)</f>
        <v>80.699700000000007</v>
      </c>
      <c r="AF280" s="17">
        <f>IF('cha raw lpjml output'!AE265&lt;0,0,'cha raw lpjml output'!AE265)</f>
        <v>82.282899999999998</v>
      </c>
      <c r="AG280" s="17">
        <f>IF('cha raw lpjml output'!AF265&lt;0,0,'cha raw lpjml output'!AF265)</f>
        <v>60.514800000000001</v>
      </c>
      <c r="AH280" s="17">
        <f>IF('cha raw lpjml output'!AG265&lt;0,0,'cha raw lpjml output'!AG265)</f>
        <v>56.151000000000003</v>
      </c>
      <c r="AI280" s="17">
        <f>IF('cha raw lpjml output'!AH265&lt;0,0,'cha raw lpjml output'!AH265)</f>
        <v>43.027500000000003</v>
      </c>
      <c r="AJ280" s="17">
        <f>IF('cha raw lpjml output'!AI265&lt;0,0,'cha raw lpjml output'!AI265)</f>
        <v>69.145799999999994</v>
      </c>
      <c r="AK280" s="17">
        <f>IF('cha raw lpjml output'!AJ265&lt;0,0,'cha raw lpjml output'!AJ265)</f>
        <v>111.637</v>
      </c>
      <c r="AL280" s="17">
        <f>IF('cha raw lpjml output'!AK265&lt;0,0,'cha raw lpjml output'!AK265)</f>
        <v>93.328699999999998</v>
      </c>
      <c r="AM280" s="17">
        <f>IF('cha raw lpjml output'!AL265&lt;0,0,'cha raw lpjml output'!AL265)</f>
        <v>66.314999999999998</v>
      </c>
      <c r="AN280" s="17">
        <f>IF('cha raw lpjml output'!AM265&lt;0,0,'cha raw lpjml output'!AM265)</f>
        <v>44.429099999999998</v>
      </c>
      <c r="AO280" s="17">
        <f>IF('cha raw lpjml output'!AN265&lt;0,0,'cha raw lpjml output'!AN265)</f>
        <v>66.559399999999997</v>
      </c>
      <c r="AP280" s="17">
        <f>IF('cha raw lpjml output'!AO265&lt;0,0,'cha raw lpjml output'!AO265)</f>
        <v>81.361199999999997</v>
      </c>
      <c r="AQ280" s="17"/>
    </row>
    <row r="281" spans="2:43" x14ac:dyDescent="0.35">
      <c r="B281" s="17">
        <f>IF('cha raw lpjml output'!A266&lt;0,0,'cha raw lpjml output'!A266)</f>
        <v>133.672</v>
      </c>
      <c r="C281" s="17">
        <f>IF('cha raw lpjml output'!B266&lt;0,0,'cha raw lpjml output'!B266)</f>
        <v>38.749600000000001</v>
      </c>
      <c r="D281" s="17">
        <f>IF('cha raw lpjml output'!C266&lt;0,0,'cha raw lpjml output'!C266)</f>
        <v>219.45699999999999</v>
      </c>
      <c r="E281" s="17">
        <f>IF('cha raw lpjml output'!D266&lt;0,0,'cha raw lpjml output'!D266)</f>
        <v>87.309899999999999</v>
      </c>
      <c r="F281" s="17">
        <f>IF('cha raw lpjml output'!E266&lt;0,0,'cha raw lpjml output'!E266)</f>
        <v>89.171400000000006</v>
      </c>
      <c r="G281" s="17">
        <f>IF('cha raw lpjml output'!F266&lt;0,0,'cha raw lpjml output'!F266)</f>
        <v>83.105400000000003</v>
      </c>
      <c r="H281" s="17">
        <f>IF('cha raw lpjml output'!G266&lt;0,0,'cha raw lpjml output'!G266)</f>
        <v>114.399</v>
      </c>
      <c r="I281" s="17">
        <f>IF('cha raw lpjml output'!H266&lt;0,0,'cha raw lpjml output'!H266)</f>
        <v>99.308400000000006</v>
      </c>
      <c r="J281" s="17">
        <f>IF('cha raw lpjml output'!I266&lt;0,0,'cha raw lpjml output'!I266)</f>
        <v>85.9298</v>
      </c>
      <c r="K281" s="17">
        <f>IF('cha raw lpjml output'!J266&lt;0,0,'cha raw lpjml output'!J266)</f>
        <v>86.132900000000006</v>
      </c>
      <c r="L281" s="17">
        <f>IF('cha raw lpjml output'!K266&lt;0,0,'cha raw lpjml output'!K266)</f>
        <v>73.388099999999994</v>
      </c>
      <c r="M281" s="17">
        <f>IF('cha raw lpjml output'!L266&lt;0,0,'cha raw lpjml output'!L266)</f>
        <v>54.147500000000001</v>
      </c>
      <c r="N281" s="17">
        <f>IF('cha raw lpjml output'!M266&lt;0,0,'cha raw lpjml output'!M266)</f>
        <v>30.027799999999999</v>
      </c>
      <c r="O281" s="17">
        <f>IF('cha raw lpjml output'!N266&lt;0,0,'cha raw lpjml output'!N266)</f>
        <v>15.9498</v>
      </c>
      <c r="P281" s="17">
        <f>IF('cha raw lpjml output'!O266&lt;0,0,'cha raw lpjml output'!O266)</f>
        <v>15.9498</v>
      </c>
      <c r="Q281" s="17">
        <f>IF('cha raw lpjml output'!P266&lt;0,0,'cha raw lpjml output'!P266)</f>
        <v>38.006599999999999</v>
      </c>
      <c r="R281" s="17">
        <f>IF('cha raw lpjml output'!Q266&lt;0,0,'cha raw lpjml output'!Q266)</f>
        <v>27.0716</v>
      </c>
      <c r="S281" s="17">
        <f>IF('cha raw lpjml output'!R266&lt;0,0,'cha raw lpjml output'!R266)</f>
        <v>65.552099999999996</v>
      </c>
      <c r="T281" s="17">
        <f>IF('cha raw lpjml output'!S266&lt;0,0,'cha raw lpjml output'!S266)</f>
        <v>72.627099999999999</v>
      </c>
      <c r="U281" s="17">
        <f>IF('cha raw lpjml output'!T266&lt;0,0,'cha raw lpjml output'!T266)</f>
        <v>42.814</v>
      </c>
      <c r="V281" s="17">
        <f>IF('cha raw lpjml output'!U266&lt;0,0,'cha raw lpjml output'!U266)</f>
        <v>54.352200000000003</v>
      </c>
      <c r="W281" s="17">
        <f>IF('cha raw lpjml output'!V266&lt;0,0,'cha raw lpjml output'!V266)</f>
        <v>72.684600000000003</v>
      </c>
      <c r="X281" s="17">
        <f>IF('cha raw lpjml output'!W266&lt;0,0,'cha raw lpjml output'!W266)</f>
        <v>44.29</v>
      </c>
      <c r="Y281" s="17">
        <f>IF('cha raw lpjml output'!X266&lt;0,0,'cha raw lpjml output'!X266)</f>
        <v>111.128</v>
      </c>
      <c r="Z281" s="17">
        <f>IF('cha raw lpjml output'!Y266&lt;0,0,'cha raw lpjml output'!Y266)</f>
        <v>118.962</v>
      </c>
      <c r="AA281" s="17">
        <f>IF('cha raw lpjml output'!Z266&lt;0,0,'cha raw lpjml output'!Z266)</f>
        <v>63.472700000000003</v>
      </c>
      <c r="AB281" s="17">
        <f>IF('cha raw lpjml output'!AA266&lt;0,0,'cha raw lpjml output'!AA266)</f>
        <v>50.901200000000003</v>
      </c>
      <c r="AC281" s="17">
        <f>IF('cha raw lpjml output'!AB266&lt;0,0,'cha raw lpjml output'!AB266)</f>
        <v>93.609899999999996</v>
      </c>
      <c r="AD281" s="17">
        <f>IF('cha raw lpjml output'!AC266&lt;0,0,'cha raw lpjml output'!AC266)</f>
        <v>143.065</v>
      </c>
      <c r="AE281" s="17">
        <f>IF('cha raw lpjml output'!AD266&lt;0,0,'cha raw lpjml output'!AD266)</f>
        <v>81.090699999999998</v>
      </c>
      <c r="AF281" s="17">
        <f>IF('cha raw lpjml output'!AE266&lt;0,0,'cha raw lpjml output'!AE266)</f>
        <v>82.785499999999999</v>
      </c>
      <c r="AG281" s="17">
        <f>IF('cha raw lpjml output'!AF266&lt;0,0,'cha raw lpjml output'!AF266)</f>
        <v>60.5715</v>
      </c>
      <c r="AH281" s="17">
        <f>IF('cha raw lpjml output'!AG266&lt;0,0,'cha raw lpjml output'!AG266)</f>
        <v>56.389899999999997</v>
      </c>
      <c r="AI281" s="17">
        <f>IF('cha raw lpjml output'!AH266&lt;0,0,'cha raw lpjml output'!AH266)</f>
        <v>43.212499999999999</v>
      </c>
      <c r="AJ281" s="17">
        <f>IF('cha raw lpjml output'!AI266&lt;0,0,'cha raw lpjml output'!AI266)</f>
        <v>70.171099999999996</v>
      </c>
      <c r="AK281" s="17">
        <f>IF('cha raw lpjml output'!AJ266&lt;0,0,'cha raw lpjml output'!AJ266)</f>
        <v>111.83199999999999</v>
      </c>
      <c r="AL281" s="17">
        <f>IF('cha raw lpjml output'!AK266&lt;0,0,'cha raw lpjml output'!AK266)</f>
        <v>94.905299999999997</v>
      </c>
      <c r="AM281" s="17">
        <f>IF('cha raw lpjml output'!AL266&lt;0,0,'cha raw lpjml output'!AL266)</f>
        <v>66.662099999999995</v>
      </c>
      <c r="AN281" s="17">
        <f>IF('cha raw lpjml output'!AM266&lt;0,0,'cha raw lpjml output'!AM266)</f>
        <v>44.470999999999997</v>
      </c>
      <c r="AO281" s="17">
        <f>IF('cha raw lpjml output'!AN266&lt;0,0,'cha raw lpjml output'!AN266)</f>
        <v>66.702399999999997</v>
      </c>
      <c r="AP281" s="17">
        <f>IF('cha raw lpjml output'!AO266&lt;0,0,'cha raw lpjml output'!AO266)</f>
        <v>81.468900000000005</v>
      </c>
      <c r="AQ281" s="17"/>
    </row>
    <row r="282" spans="2:43" x14ac:dyDescent="0.35">
      <c r="B282" s="17">
        <f>IF('cha raw lpjml output'!A267&lt;0,0,'cha raw lpjml output'!A267)</f>
        <v>135.62200000000001</v>
      </c>
      <c r="C282" s="17">
        <f>IF('cha raw lpjml output'!B267&lt;0,0,'cha raw lpjml output'!B267)</f>
        <v>39.010199999999998</v>
      </c>
      <c r="D282" s="17">
        <f>IF('cha raw lpjml output'!C267&lt;0,0,'cha raw lpjml output'!C267)</f>
        <v>222.32</v>
      </c>
      <c r="E282" s="17">
        <f>IF('cha raw lpjml output'!D267&lt;0,0,'cha raw lpjml output'!D267)</f>
        <v>87.900199999999998</v>
      </c>
      <c r="F282" s="17">
        <f>IF('cha raw lpjml output'!E267&lt;0,0,'cha raw lpjml output'!E267)</f>
        <v>92.049499999999995</v>
      </c>
      <c r="G282" s="17">
        <f>IF('cha raw lpjml output'!F267&lt;0,0,'cha raw lpjml output'!F267)</f>
        <v>83.280900000000003</v>
      </c>
      <c r="H282" s="17">
        <f>IF('cha raw lpjml output'!G267&lt;0,0,'cha raw lpjml output'!G267)</f>
        <v>120.914</v>
      </c>
      <c r="I282" s="17">
        <f>IF('cha raw lpjml output'!H267&lt;0,0,'cha raw lpjml output'!H267)</f>
        <v>99.409000000000006</v>
      </c>
      <c r="J282" s="17">
        <f>IF('cha raw lpjml output'!I267&lt;0,0,'cha raw lpjml output'!I267)</f>
        <v>86.856700000000004</v>
      </c>
      <c r="K282" s="17">
        <f>IF('cha raw lpjml output'!J267&lt;0,0,'cha raw lpjml output'!J267)</f>
        <v>86.545299999999997</v>
      </c>
      <c r="L282" s="17">
        <f>IF('cha raw lpjml output'!K267&lt;0,0,'cha raw lpjml output'!K267)</f>
        <v>74.425700000000006</v>
      </c>
      <c r="M282" s="17">
        <f>IF('cha raw lpjml output'!L267&lt;0,0,'cha raw lpjml output'!L267)</f>
        <v>54.375300000000003</v>
      </c>
      <c r="N282" s="17">
        <f>IF('cha raw lpjml output'!M267&lt;0,0,'cha raw lpjml output'!M267)</f>
        <v>30.220099999999999</v>
      </c>
      <c r="O282" s="17">
        <f>IF('cha raw lpjml output'!N267&lt;0,0,'cha raw lpjml output'!N267)</f>
        <v>16.056699999999999</v>
      </c>
      <c r="P282" s="17">
        <f>IF('cha raw lpjml output'!O267&lt;0,0,'cha raw lpjml output'!O267)</f>
        <v>16.056699999999999</v>
      </c>
      <c r="Q282" s="17">
        <f>IF('cha raw lpjml output'!P267&lt;0,0,'cha raw lpjml output'!P267)</f>
        <v>38.299900000000001</v>
      </c>
      <c r="R282" s="17">
        <f>IF('cha raw lpjml output'!Q267&lt;0,0,'cha raw lpjml output'!Q267)</f>
        <v>27.181999999999999</v>
      </c>
      <c r="S282" s="17">
        <f>IF('cha raw lpjml output'!R267&lt;0,0,'cha raw lpjml output'!R267)</f>
        <v>66.191800000000001</v>
      </c>
      <c r="T282" s="17">
        <f>IF('cha raw lpjml output'!S267&lt;0,0,'cha raw lpjml output'!S267)</f>
        <v>74.092299999999994</v>
      </c>
      <c r="U282" s="17">
        <f>IF('cha raw lpjml output'!T267&lt;0,0,'cha raw lpjml output'!T267)</f>
        <v>42.915999999999997</v>
      </c>
      <c r="V282" s="17">
        <f>IF('cha raw lpjml output'!U267&lt;0,0,'cha raw lpjml output'!U267)</f>
        <v>54.633600000000001</v>
      </c>
      <c r="W282" s="17">
        <f>IF('cha raw lpjml output'!V267&lt;0,0,'cha raw lpjml output'!V267)</f>
        <v>75.531199999999998</v>
      </c>
      <c r="X282" s="17">
        <f>IF('cha raw lpjml output'!W267&lt;0,0,'cha raw lpjml output'!W267)</f>
        <v>49.893599999999999</v>
      </c>
      <c r="Y282" s="17">
        <f>IF('cha raw lpjml output'!X267&lt;0,0,'cha raw lpjml output'!X267)</f>
        <v>111.79300000000001</v>
      </c>
      <c r="Z282" s="17">
        <f>IF('cha raw lpjml output'!Y267&lt;0,0,'cha raw lpjml output'!Y267)</f>
        <v>119.95699999999999</v>
      </c>
      <c r="AA282" s="17">
        <f>IF('cha raw lpjml output'!Z267&lt;0,0,'cha raw lpjml output'!Z267)</f>
        <v>64.046300000000002</v>
      </c>
      <c r="AB282" s="17">
        <f>IF('cha raw lpjml output'!AA267&lt;0,0,'cha raw lpjml output'!AA267)</f>
        <v>51.311799999999998</v>
      </c>
      <c r="AC282" s="17">
        <f>IF('cha raw lpjml output'!AB267&lt;0,0,'cha raw lpjml output'!AB267)</f>
        <v>94.162199999999999</v>
      </c>
      <c r="AD282" s="17">
        <f>IF('cha raw lpjml output'!AC267&lt;0,0,'cha raw lpjml output'!AC267)</f>
        <v>146.143</v>
      </c>
      <c r="AE282" s="17">
        <f>IF('cha raw lpjml output'!AD267&lt;0,0,'cha raw lpjml output'!AD267)</f>
        <v>83.059799999999996</v>
      </c>
      <c r="AF282" s="17">
        <f>IF('cha raw lpjml output'!AE267&lt;0,0,'cha raw lpjml output'!AE267)</f>
        <v>84.875500000000002</v>
      </c>
      <c r="AG282" s="17">
        <f>IF('cha raw lpjml output'!AF267&lt;0,0,'cha raw lpjml output'!AF267)</f>
        <v>61.54</v>
      </c>
      <c r="AH282" s="17">
        <f>IF('cha raw lpjml output'!AG267&lt;0,0,'cha raw lpjml output'!AG267)</f>
        <v>57.556199999999997</v>
      </c>
      <c r="AI282" s="17">
        <f>IF('cha raw lpjml output'!AH267&lt;0,0,'cha raw lpjml output'!AH267)</f>
        <v>43.493000000000002</v>
      </c>
      <c r="AJ282" s="17">
        <f>IF('cha raw lpjml output'!AI267&lt;0,0,'cha raw lpjml output'!AI267)</f>
        <v>71.076999999999998</v>
      </c>
      <c r="AK282" s="17">
        <f>IF('cha raw lpjml output'!AJ267&lt;0,0,'cha raw lpjml output'!AJ267)</f>
        <v>112.295</v>
      </c>
      <c r="AL282" s="17">
        <f>IF('cha raw lpjml output'!AK267&lt;0,0,'cha raw lpjml output'!AK267)</f>
        <v>96.1096</v>
      </c>
      <c r="AM282" s="17">
        <f>IF('cha raw lpjml output'!AL267&lt;0,0,'cha raw lpjml output'!AL267)</f>
        <v>66.976900000000001</v>
      </c>
      <c r="AN282" s="17">
        <f>IF('cha raw lpjml output'!AM267&lt;0,0,'cha raw lpjml output'!AM267)</f>
        <v>45.161700000000003</v>
      </c>
      <c r="AO282" s="17">
        <f>IF('cha raw lpjml output'!AN267&lt;0,0,'cha raw lpjml output'!AN267)</f>
        <v>66.775300000000001</v>
      </c>
      <c r="AP282" s="17">
        <f>IF('cha raw lpjml output'!AO267&lt;0,0,'cha raw lpjml output'!AO267)</f>
        <v>84.036299999999997</v>
      </c>
      <c r="AQ282" s="17"/>
    </row>
    <row r="283" spans="2:43" x14ac:dyDescent="0.35">
      <c r="B283" s="17">
        <f>IF('cha raw lpjml output'!A268&lt;0,0,'cha raw lpjml output'!A268)</f>
        <v>135.83699999999999</v>
      </c>
      <c r="C283" s="17">
        <f>IF('cha raw lpjml output'!B268&lt;0,0,'cha raw lpjml output'!B268)</f>
        <v>39.302100000000003</v>
      </c>
      <c r="D283" s="17">
        <f>IF('cha raw lpjml output'!C268&lt;0,0,'cha raw lpjml output'!C268)</f>
        <v>222.42699999999999</v>
      </c>
      <c r="E283" s="17">
        <f>IF('cha raw lpjml output'!D268&lt;0,0,'cha raw lpjml output'!D268)</f>
        <v>88.978999999999999</v>
      </c>
      <c r="F283" s="17">
        <f>IF('cha raw lpjml output'!E268&lt;0,0,'cha raw lpjml output'!E268)</f>
        <v>92.758899999999997</v>
      </c>
      <c r="G283" s="17">
        <f>IF('cha raw lpjml output'!F268&lt;0,0,'cha raw lpjml output'!F268)</f>
        <v>84.299099999999996</v>
      </c>
      <c r="H283" s="17">
        <f>IF('cha raw lpjml output'!G268&lt;0,0,'cha raw lpjml output'!G268)</f>
        <v>122.087</v>
      </c>
      <c r="I283" s="17">
        <f>IF('cha raw lpjml output'!H268&lt;0,0,'cha raw lpjml output'!H268)</f>
        <v>99.733800000000002</v>
      </c>
      <c r="J283" s="17">
        <f>IF('cha raw lpjml output'!I268&lt;0,0,'cha raw lpjml output'!I268)</f>
        <v>87.659800000000004</v>
      </c>
      <c r="K283" s="17">
        <f>IF('cha raw lpjml output'!J268&lt;0,0,'cha raw lpjml output'!J268)</f>
        <v>88.367199999999997</v>
      </c>
      <c r="L283" s="17">
        <f>IF('cha raw lpjml output'!K268&lt;0,0,'cha raw lpjml output'!K268)</f>
        <v>75.383799999999994</v>
      </c>
      <c r="M283" s="17">
        <f>IF('cha raw lpjml output'!L268&lt;0,0,'cha raw lpjml output'!L268)</f>
        <v>55.804900000000004</v>
      </c>
      <c r="N283" s="17">
        <f>IF('cha raw lpjml output'!M268&lt;0,0,'cha raw lpjml output'!M268)</f>
        <v>30.7468</v>
      </c>
      <c r="O283" s="17">
        <f>IF('cha raw lpjml output'!N268&lt;0,0,'cha raw lpjml output'!N268)</f>
        <v>16.213100000000001</v>
      </c>
      <c r="P283" s="17">
        <f>IF('cha raw lpjml output'!O268&lt;0,0,'cha raw lpjml output'!O268)</f>
        <v>16.213100000000001</v>
      </c>
      <c r="Q283" s="17">
        <f>IF('cha raw lpjml output'!P268&lt;0,0,'cha raw lpjml output'!P268)</f>
        <v>40.484900000000003</v>
      </c>
      <c r="R283" s="17">
        <f>IF('cha raw lpjml output'!Q268&lt;0,0,'cha raw lpjml output'!Q268)</f>
        <v>28.4755</v>
      </c>
      <c r="S283" s="17">
        <f>IF('cha raw lpjml output'!R268&lt;0,0,'cha raw lpjml output'!R268)</f>
        <v>67.123999999999995</v>
      </c>
      <c r="T283" s="17">
        <f>IF('cha raw lpjml output'!S268&lt;0,0,'cha raw lpjml output'!S268)</f>
        <v>75.580699999999993</v>
      </c>
      <c r="U283" s="17">
        <f>IF('cha raw lpjml output'!T268&lt;0,0,'cha raw lpjml output'!T268)</f>
        <v>43.948700000000002</v>
      </c>
      <c r="V283" s="17">
        <f>IF('cha raw lpjml output'!U268&lt;0,0,'cha raw lpjml output'!U268)</f>
        <v>54.978900000000003</v>
      </c>
      <c r="W283" s="17">
        <f>IF('cha raw lpjml output'!V268&lt;0,0,'cha raw lpjml output'!V268)</f>
        <v>76.467799999999997</v>
      </c>
      <c r="X283" s="17">
        <f>IF('cha raw lpjml output'!W268&lt;0,0,'cha raw lpjml output'!W268)</f>
        <v>50.424799999999998</v>
      </c>
      <c r="Y283" s="17">
        <f>IF('cha raw lpjml output'!X268&lt;0,0,'cha raw lpjml output'!X268)</f>
        <v>114.60299999999999</v>
      </c>
      <c r="Z283" s="17">
        <f>IF('cha raw lpjml output'!Y268&lt;0,0,'cha raw lpjml output'!Y268)</f>
        <v>121.628</v>
      </c>
      <c r="AA283" s="17">
        <f>IF('cha raw lpjml output'!Z268&lt;0,0,'cha raw lpjml output'!Z268)</f>
        <v>64.616799999999998</v>
      </c>
      <c r="AB283" s="17">
        <f>IF('cha raw lpjml output'!AA268&lt;0,0,'cha raw lpjml output'!AA268)</f>
        <v>51.567300000000003</v>
      </c>
      <c r="AC283" s="17">
        <f>IF('cha raw lpjml output'!AB268&lt;0,0,'cha raw lpjml output'!AB268)</f>
        <v>94.946399999999997</v>
      </c>
      <c r="AD283" s="17">
        <f>IF('cha raw lpjml output'!AC268&lt;0,0,'cha raw lpjml output'!AC268)</f>
        <v>151.91499999999999</v>
      </c>
      <c r="AE283" s="17">
        <f>IF('cha raw lpjml output'!AD268&lt;0,0,'cha raw lpjml output'!AD268)</f>
        <v>90.908500000000004</v>
      </c>
      <c r="AF283" s="17">
        <f>IF('cha raw lpjml output'!AE268&lt;0,0,'cha raw lpjml output'!AE268)</f>
        <v>87.204700000000003</v>
      </c>
      <c r="AG283" s="17">
        <f>IF('cha raw lpjml output'!AF268&lt;0,0,'cha raw lpjml output'!AF268)</f>
        <v>62.364199999999997</v>
      </c>
      <c r="AH283" s="17">
        <f>IF('cha raw lpjml output'!AG268&lt;0,0,'cha raw lpjml output'!AG268)</f>
        <v>60.200699999999998</v>
      </c>
      <c r="AI283" s="17">
        <f>IF('cha raw lpjml output'!AH268&lt;0,0,'cha raw lpjml output'!AH268)</f>
        <v>43.755200000000002</v>
      </c>
      <c r="AJ283" s="17">
        <f>IF('cha raw lpjml output'!AI268&lt;0,0,'cha raw lpjml output'!AI268)</f>
        <v>73.253500000000003</v>
      </c>
      <c r="AK283" s="17">
        <f>IF('cha raw lpjml output'!AJ268&lt;0,0,'cha raw lpjml output'!AJ268)</f>
        <v>112.849</v>
      </c>
      <c r="AL283" s="17">
        <f>IF('cha raw lpjml output'!AK268&lt;0,0,'cha raw lpjml output'!AK268)</f>
        <v>97.004400000000004</v>
      </c>
      <c r="AM283" s="17">
        <f>IF('cha raw lpjml output'!AL268&lt;0,0,'cha raw lpjml output'!AL268)</f>
        <v>67.158500000000004</v>
      </c>
      <c r="AN283" s="17">
        <f>IF('cha raw lpjml output'!AM268&lt;0,0,'cha raw lpjml output'!AM268)</f>
        <v>47.195500000000003</v>
      </c>
      <c r="AO283" s="17">
        <f>IF('cha raw lpjml output'!AN268&lt;0,0,'cha raw lpjml output'!AN268)</f>
        <v>67.164100000000005</v>
      </c>
      <c r="AP283" s="17">
        <f>IF('cha raw lpjml output'!AO268&lt;0,0,'cha raw lpjml output'!AO268)</f>
        <v>84.637900000000002</v>
      </c>
      <c r="AQ283" s="17"/>
    </row>
    <row r="284" spans="2:43" x14ac:dyDescent="0.35">
      <c r="B284" s="17">
        <f>IF('cha raw lpjml output'!A269&lt;0,0,'cha raw lpjml output'!A269)</f>
        <v>136.33600000000001</v>
      </c>
      <c r="C284" s="17">
        <f>IF('cha raw lpjml output'!B269&lt;0,0,'cha raw lpjml output'!B269)</f>
        <v>39.360199999999999</v>
      </c>
      <c r="D284" s="17">
        <f>IF('cha raw lpjml output'!C269&lt;0,0,'cha raw lpjml output'!C269)</f>
        <v>224.74600000000001</v>
      </c>
      <c r="E284" s="17">
        <f>IF('cha raw lpjml output'!D269&lt;0,0,'cha raw lpjml output'!D269)</f>
        <v>91.239099999999993</v>
      </c>
      <c r="F284" s="17">
        <f>IF('cha raw lpjml output'!E269&lt;0,0,'cha raw lpjml output'!E269)</f>
        <v>95.830299999999994</v>
      </c>
      <c r="G284" s="17">
        <f>IF('cha raw lpjml output'!F269&lt;0,0,'cha raw lpjml output'!F269)</f>
        <v>85.462199999999996</v>
      </c>
      <c r="H284" s="17">
        <f>IF('cha raw lpjml output'!G269&lt;0,0,'cha raw lpjml output'!G269)</f>
        <v>122.182</v>
      </c>
      <c r="I284" s="17">
        <f>IF('cha raw lpjml output'!H269&lt;0,0,'cha raw lpjml output'!H269)</f>
        <v>104.73699999999999</v>
      </c>
      <c r="J284" s="17">
        <f>IF('cha raw lpjml output'!I269&lt;0,0,'cha raw lpjml output'!I269)</f>
        <v>89.198300000000003</v>
      </c>
      <c r="K284" s="17">
        <f>IF('cha raw lpjml output'!J269&lt;0,0,'cha raw lpjml output'!J269)</f>
        <v>92.268900000000002</v>
      </c>
      <c r="L284" s="17">
        <f>IF('cha raw lpjml output'!K269&lt;0,0,'cha raw lpjml output'!K269)</f>
        <v>76.695700000000002</v>
      </c>
      <c r="M284" s="17">
        <f>IF('cha raw lpjml output'!L269&lt;0,0,'cha raw lpjml output'!L269)</f>
        <v>57.723500000000001</v>
      </c>
      <c r="N284" s="17">
        <f>IF('cha raw lpjml output'!M269&lt;0,0,'cha raw lpjml output'!M269)</f>
        <v>31.021799999999999</v>
      </c>
      <c r="O284" s="17">
        <f>IF('cha raw lpjml output'!N269&lt;0,0,'cha raw lpjml output'!N269)</f>
        <v>16.492799999999999</v>
      </c>
      <c r="P284" s="17">
        <f>IF('cha raw lpjml output'!O269&lt;0,0,'cha raw lpjml output'!O269)</f>
        <v>16.492799999999999</v>
      </c>
      <c r="Q284" s="17">
        <f>IF('cha raw lpjml output'!P269&lt;0,0,'cha raw lpjml output'!P269)</f>
        <v>41.023000000000003</v>
      </c>
      <c r="R284" s="17">
        <f>IF('cha raw lpjml output'!Q269&lt;0,0,'cha raw lpjml output'!Q269)</f>
        <v>30.043800000000001</v>
      </c>
      <c r="S284" s="17">
        <f>IF('cha raw lpjml output'!R269&lt;0,0,'cha raw lpjml output'!R269)</f>
        <v>68.701599999999999</v>
      </c>
      <c r="T284" s="17">
        <f>IF('cha raw lpjml output'!S269&lt;0,0,'cha raw lpjml output'!S269)</f>
        <v>80.384699999999995</v>
      </c>
      <c r="U284" s="17">
        <f>IF('cha raw lpjml output'!T269&lt;0,0,'cha raw lpjml output'!T269)</f>
        <v>44.814</v>
      </c>
      <c r="V284" s="17">
        <f>IF('cha raw lpjml output'!U269&lt;0,0,'cha raw lpjml output'!U269)</f>
        <v>55.617800000000003</v>
      </c>
      <c r="W284" s="17">
        <f>IF('cha raw lpjml output'!V269&lt;0,0,'cha raw lpjml output'!V269)</f>
        <v>76.620199999999997</v>
      </c>
      <c r="X284" s="17">
        <f>IF('cha raw lpjml output'!W269&lt;0,0,'cha raw lpjml output'!W269)</f>
        <v>50.741799999999998</v>
      </c>
      <c r="Y284" s="17">
        <f>IF('cha raw lpjml output'!X269&lt;0,0,'cha raw lpjml output'!X269)</f>
        <v>119.19499999999999</v>
      </c>
      <c r="Z284" s="17">
        <f>IF('cha raw lpjml output'!Y269&lt;0,0,'cha raw lpjml output'!Y269)</f>
        <v>121.926</v>
      </c>
      <c r="AA284" s="17">
        <f>IF('cha raw lpjml output'!Z269&lt;0,0,'cha raw lpjml output'!Z269)</f>
        <v>65.485600000000005</v>
      </c>
      <c r="AB284" s="17">
        <f>IF('cha raw lpjml output'!AA269&lt;0,0,'cha raw lpjml output'!AA269)</f>
        <v>52.179099999999998</v>
      </c>
      <c r="AC284" s="17">
        <f>IF('cha raw lpjml output'!AB269&lt;0,0,'cha raw lpjml output'!AB269)</f>
        <v>96.993099999999998</v>
      </c>
      <c r="AD284" s="17">
        <f>IF('cha raw lpjml output'!AC269&lt;0,0,'cha raw lpjml output'!AC269)</f>
        <v>156.322</v>
      </c>
      <c r="AE284" s="17">
        <f>IF('cha raw lpjml output'!AD269&lt;0,0,'cha raw lpjml output'!AD269)</f>
        <v>91.818399999999997</v>
      </c>
      <c r="AF284" s="17">
        <f>IF('cha raw lpjml output'!AE269&lt;0,0,'cha raw lpjml output'!AE269)</f>
        <v>90.714299999999994</v>
      </c>
      <c r="AG284" s="17">
        <f>IF('cha raw lpjml output'!AF269&lt;0,0,'cha raw lpjml output'!AF269)</f>
        <v>63.604900000000001</v>
      </c>
      <c r="AH284" s="17">
        <f>IF('cha raw lpjml output'!AG269&lt;0,0,'cha raw lpjml output'!AG269)</f>
        <v>63.539400000000001</v>
      </c>
      <c r="AI284" s="17">
        <f>IF('cha raw lpjml output'!AH269&lt;0,0,'cha raw lpjml output'!AH269)</f>
        <v>44.903399999999998</v>
      </c>
      <c r="AJ284" s="17">
        <f>IF('cha raw lpjml output'!AI269&lt;0,0,'cha raw lpjml output'!AI269)</f>
        <v>73.720299999999995</v>
      </c>
      <c r="AK284" s="17">
        <f>IF('cha raw lpjml output'!AJ269&lt;0,0,'cha raw lpjml output'!AJ269)</f>
        <v>114.786</v>
      </c>
      <c r="AL284" s="17">
        <f>IF('cha raw lpjml output'!AK269&lt;0,0,'cha raw lpjml output'!AK269)</f>
        <v>98.444599999999994</v>
      </c>
      <c r="AM284" s="17">
        <f>IF('cha raw lpjml output'!AL269&lt;0,0,'cha raw lpjml output'!AL269)</f>
        <v>70.337500000000006</v>
      </c>
      <c r="AN284" s="17">
        <f>IF('cha raw lpjml output'!AM269&lt;0,0,'cha raw lpjml output'!AM269)</f>
        <v>48.436</v>
      </c>
      <c r="AO284" s="17">
        <f>IF('cha raw lpjml output'!AN269&lt;0,0,'cha raw lpjml output'!AN269)</f>
        <v>68.297600000000003</v>
      </c>
      <c r="AP284" s="17">
        <f>IF('cha raw lpjml output'!AO269&lt;0,0,'cha raw lpjml output'!AO269)</f>
        <v>85.779399999999995</v>
      </c>
      <c r="AQ284" s="17"/>
    </row>
    <row r="285" spans="2:43" x14ac:dyDescent="0.35">
      <c r="B285" s="17">
        <f>IF('cha raw lpjml output'!A270&lt;0,0,'cha raw lpjml output'!A270)</f>
        <v>136.804</v>
      </c>
      <c r="C285" s="17">
        <f>IF('cha raw lpjml output'!B270&lt;0,0,'cha raw lpjml output'!B270)</f>
        <v>40.204300000000003</v>
      </c>
      <c r="D285" s="17">
        <f>IF('cha raw lpjml output'!C270&lt;0,0,'cha raw lpjml output'!C270)</f>
        <v>226.24</v>
      </c>
      <c r="E285" s="17">
        <f>IF('cha raw lpjml output'!D270&lt;0,0,'cha raw lpjml output'!D270)</f>
        <v>93.294499999999999</v>
      </c>
      <c r="F285" s="17">
        <f>IF('cha raw lpjml output'!E270&lt;0,0,'cha raw lpjml output'!E270)</f>
        <v>96.618099999999998</v>
      </c>
      <c r="G285" s="17">
        <f>IF('cha raw lpjml output'!F270&lt;0,0,'cha raw lpjml output'!F270)</f>
        <v>86.565799999999996</v>
      </c>
      <c r="H285" s="17">
        <f>IF('cha raw lpjml output'!G270&lt;0,0,'cha raw lpjml output'!G270)</f>
        <v>122.325</v>
      </c>
      <c r="I285" s="17">
        <f>IF('cha raw lpjml output'!H270&lt;0,0,'cha raw lpjml output'!H270)</f>
        <v>106.629</v>
      </c>
      <c r="J285" s="17">
        <f>IF('cha raw lpjml output'!I270&lt;0,0,'cha raw lpjml output'!I270)</f>
        <v>91.852999999999994</v>
      </c>
      <c r="K285" s="17">
        <f>IF('cha raw lpjml output'!J270&lt;0,0,'cha raw lpjml output'!J270)</f>
        <v>96.373400000000004</v>
      </c>
      <c r="L285" s="17">
        <f>IF('cha raw lpjml output'!K270&lt;0,0,'cha raw lpjml output'!K270)</f>
        <v>77.768900000000002</v>
      </c>
      <c r="M285" s="17">
        <f>IF('cha raw lpjml output'!L270&lt;0,0,'cha raw lpjml output'!L270)</f>
        <v>58.0929</v>
      </c>
      <c r="N285" s="17">
        <f>IF('cha raw lpjml output'!M270&lt;0,0,'cha raw lpjml output'!M270)</f>
        <v>33.499899999999997</v>
      </c>
      <c r="O285" s="17">
        <f>IF('cha raw lpjml output'!N270&lt;0,0,'cha raw lpjml output'!N270)</f>
        <v>16.496300000000002</v>
      </c>
      <c r="P285" s="17">
        <f>IF('cha raw lpjml output'!O270&lt;0,0,'cha raw lpjml output'!O270)</f>
        <v>16.496300000000002</v>
      </c>
      <c r="Q285" s="17">
        <f>IF('cha raw lpjml output'!P270&lt;0,0,'cha raw lpjml output'!P270)</f>
        <v>41.282400000000003</v>
      </c>
      <c r="R285" s="17">
        <f>IF('cha raw lpjml output'!Q270&lt;0,0,'cha raw lpjml output'!Q270)</f>
        <v>30.3657</v>
      </c>
      <c r="S285" s="17">
        <f>IF('cha raw lpjml output'!R270&lt;0,0,'cha raw lpjml output'!R270)</f>
        <v>71.064099999999996</v>
      </c>
      <c r="T285" s="17">
        <f>IF('cha raw lpjml output'!S270&lt;0,0,'cha raw lpjml output'!S270)</f>
        <v>80.4649</v>
      </c>
      <c r="U285" s="17">
        <f>IF('cha raw lpjml output'!T270&lt;0,0,'cha raw lpjml output'!T270)</f>
        <v>47.476100000000002</v>
      </c>
      <c r="V285" s="17">
        <f>IF('cha raw lpjml output'!U270&lt;0,0,'cha raw lpjml output'!U270)</f>
        <v>55.662799999999997</v>
      </c>
      <c r="W285" s="17">
        <f>IF('cha raw lpjml output'!V270&lt;0,0,'cha raw lpjml output'!V270)</f>
        <v>80.130399999999995</v>
      </c>
      <c r="X285" s="17">
        <f>IF('cha raw lpjml output'!W270&lt;0,0,'cha raw lpjml output'!W270)</f>
        <v>52.362499999999997</v>
      </c>
      <c r="Y285" s="17">
        <f>IF('cha raw lpjml output'!X270&lt;0,0,'cha raw lpjml output'!X270)</f>
        <v>120.441</v>
      </c>
      <c r="Z285" s="17">
        <f>IF('cha raw lpjml output'!Y270&lt;0,0,'cha raw lpjml output'!Y270)</f>
        <v>130.755</v>
      </c>
      <c r="AA285" s="17">
        <f>IF('cha raw lpjml output'!Z270&lt;0,0,'cha raw lpjml output'!Z270)</f>
        <v>70.5548</v>
      </c>
      <c r="AB285" s="17">
        <f>IF('cha raw lpjml output'!AA270&lt;0,0,'cha raw lpjml output'!AA270)</f>
        <v>53.479100000000003</v>
      </c>
      <c r="AC285" s="17">
        <f>IF('cha raw lpjml output'!AB270&lt;0,0,'cha raw lpjml output'!AB270)</f>
        <v>98.363399999999999</v>
      </c>
      <c r="AD285" s="17">
        <f>IF('cha raw lpjml output'!AC270&lt;0,0,'cha raw lpjml output'!AC270)</f>
        <v>157.28299999999999</v>
      </c>
      <c r="AE285" s="17">
        <f>IF('cha raw lpjml output'!AD270&lt;0,0,'cha raw lpjml output'!AD270)</f>
        <v>98.441900000000004</v>
      </c>
      <c r="AF285" s="17">
        <f>IF('cha raw lpjml output'!AE270&lt;0,0,'cha raw lpjml output'!AE270)</f>
        <v>98.914699999999996</v>
      </c>
      <c r="AG285" s="17">
        <f>IF('cha raw lpjml output'!AF270&lt;0,0,'cha raw lpjml output'!AF270)</f>
        <v>67.564300000000003</v>
      </c>
      <c r="AH285" s="17">
        <f>IF('cha raw lpjml output'!AG270&lt;0,0,'cha raw lpjml output'!AG270)</f>
        <v>63.610999999999997</v>
      </c>
      <c r="AI285" s="17">
        <f>IF('cha raw lpjml output'!AH270&lt;0,0,'cha raw lpjml output'!AH270)</f>
        <v>46.118899999999996</v>
      </c>
      <c r="AJ285" s="17">
        <f>IF('cha raw lpjml output'!AI270&lt;0,0,'cha raw lpjml output'!AI270)</f>
        <v>74.163799999999995</v>
      </c>
      <c r="AK285" s="17">
        <f>IF('cha raw lpjml output'!AJ270&lt;0,0,'cha raw lpjml output'!AJ270)</f>
        <v>115.92100000000001</v>
      </c>
      <c r="AL285" s="17">
        <f>IF('cha raw lpjml output'!AK270&lt;0,0,'cha raw lpjml output'!AK270)</f>
        <v>103.742</v>
      </c>
      <c r="AM285" s="17">
        <f>IF('cha raw lpjml output'!AL270&lt;0,0,'cha raw lpjml output'!AL270)</f>
        <v>72.014899999999997</v>
      </c>
      <c r="AN285" s="17">
        <f>IF('cha raw lpjml output'!AM270&lt;0,0,'cha raw lpjml output'!AM270)</f>
        <v>49.4861</v>
      </c>
      <c r="AO285" s="17">
        <f>IF('cha raw lpjml output'!AN270&lt;0,0,'cha raw lpjml output'!AN270)</f>
        <v>68.487899999999996</v>
      </c>
      <c r="AP285" s="17">
        <f>IF('cha raw lpjml output'!AO270&lt;0,0,'cha raw lpjml output'!AO270)</f>
        <v>86.243399999999994</v>
      </c>
      <c r="AQ285" s="17"/>
    </row>
    <row r="286" spans="2:43" x14ac:dyDescent="0.35">
      <c r="B286" s="17">
        <f>IF('cha raw lpjml output'!A271&lt;0,0,'cha raw lpjml output'!A271)</f>
        <v>137.24700000000001</v>
      </c>
      <c r="C286" s="17">
        <f>IF('cha raw lpjml output'!B271&lt;0,0,'cha raw lpjml output'!B271)</f>
        <v>40.264000000000003</v>
      </c>
      <c r="D286" s="17">
        <f>IF('cha raw lpjml output'!C271&lt;0,0,'cha raw lpjml output'!C271)</f>
        <v>227.23500000000001</v>
      </c>
      <c r="E286" s="17">
        <f>IF('cha raw lpjml output'!D271&lt;0,0,'cha raw lpjml output'!D271)</f>
        <v>93.486900000000006</v>
      </c>
      <c r="F286" s="17">
        <f>IF('cha raw lpjml output'!E271&lt;0,0,'cha raw lpjml output'!E271)</f>
        <v>98.487700000000004</v>
      </c>
      <c r="G286" s="17">
        <f>IF('cha raw lpjml output'!F271&lt;0,0,'cha raw lpjml output'!F271)</f>
        <v>87.327200000000005</v>
      </c>
      <c r="H286" s="17">
        <f>IF('cha raw lpjml output'!G271&lt;0,0,'cha raw lpjml output'!G271)</f>
        <v>122.53100000000001</v>
      </c>
      <c r="I286" s="17">
        <f>IF('cha raw lpjml output'!H271&lt;0,0,'cha raw lpjml output'!H271)</f>
        <v>107.607</v>
      </c>
      <c r="J286" s="17">
        <f>IF('cha raw lpjml output'!I271&lt;0,0,'cha raw lpjml output'!I271)</f>
        <v>95.498999999999995</v>
      </c>
      <c r="K286" s="17">
        <f>IF('cha raw lpjml output'!J271&lt;0,0,'cha raw lpjml output'!J271)</f>
        <v>96.840100000000007</v>
      </c>
      <c r="L286" s="17">
        <f>IF('cha raw lpjml output'!K271&lt;0,0,'cha raw lpjml output'!K271)</f>
        <v>78.998400000000004</v>
      </c>
      <c r="M286" s="17">
        <f>IF('cha raw lpjml output'!L271&lt;0,0,'cha raw lpjml output'!L271)</f>
        <v>58.1569</v>
      </c>
      <c r="N286" s="17">
        <f>IF('cha raw lpjml output'!M271&lt;0,0,'cha raw lpjml output'!M271)</f>
        <v>34.729500000000002</v>
      </c>
      <c r="O286" s="17">
        <f>IF('cha raw lpjml output'!N271&lt;0,0,'cha raw lpjml output'!N271)</f>
        <v>16.585699999999999</v>
      </c>
      <c r="P286" s="17">
        <f>IF('cha raw lpjml output'!O271&lt;0,0,'cha raw lpjml output'!O271)</f>
        <v>16.585699999999999</v>
      </c>
      <c r="Q286" s="17">
        <f>IF('cha raw lpjml output'!P271&lt;0,0,'cha raw lpjml output'!P271)</f>
        <v>41.664200000000001</v>
      </c>
      <c r="R286" s="17">
        <f>IF('cha raw lpjml output'!Q271&lt;0,0,'cha raw lpjml output'!Q271)</f>
        <v>30.6145</v>
      </c>
      <c r="S286" s="17">
        <f>IF('cha raw lpjml output'!R271&lt;0,0,'cha raw lpjml output'!R271)</f>
        <v>73.585599999999999</v>
      </c>
      <c r="T286" s="17">
        <f>IF('cha raw lpjml output'!S271&lt;0,0,'cha raw lpjml output'!S271)</f>
        <v>90.691900000000004</v>
      </c>
      <c r="U286" s="17">
        <f>IF('cha raw lpjml output'!T271&lt;0,0,'cha raw lpjml output'!T271)</f>
        <v>49.788699999999999</v>
      </c>
      <c r="V286" s="17">
        <f>IF('cha raw lpjml output'!U271&lt;0,0,'cha raw lpjml output'!U271)</f>
        <v>57.2639</v>
      </c>
      <c r="W286" s="17">
        <f>IF('cha raw lpjml output'!V271&lt;0,0,'cha raw lpjml output'!V271)</f>
        <v>80.269099999999995</v>
      </c>
      <c r="X286" s="17">
        <f>IF('cha raw lpjml output'!W271&lt;0,0,'cha raw lpjml output'!W271)</f>
        <v>52.6892</v>
      </c>
      <c r="Y286" s="17">
        <f>IF('cha raw lpjml output'!X271&lt;0,0,'cha raw lpjml output'!X271)</f>
        <v>121.705</v>
      </c>
      <c r="Z286" s="17">
        <f>IF('cha raw lpjml output'!Y271&lt;0,0,'cha raw lpjml output'!Y271)</f>
        <v>131.47200000000001</v>
      </c>
      <c r="AA286" s="17">
        <f>IF('cha raw lpjml output'!Z271&lt;0,0,'cha raw lpjml output'!Z271)</f>
        <v>70.973399999999998</v>
      </c>
      <c r="AB286" s="17">
        <f>IF('cha raw lpjml output'!AA271&lt;0,0,'cha raw lpjml output'!AA271)</f>
        <v>53.856299999999997</v>
      </c>
      <c r="AC286" s="17">
        <f>IF('cha raw lpjml output'!AB271&lt;0,0,'cha raw lpjml output'!AB271)</f>
        <v>98.436700000000002</v>
      </c>
      <c r="AD286" s="17">
        <f>IF('cha raw lpjml output'!AC271&lt;0,0,'cha raw lpjml output'!AC271)</f>
        <v>158.18700000000001</v>
      </c>
      <c r="AE286" s="17">
        <f>IF('cha raw lpjml output'!AD271&lt;0,0,'cha raw lpjml output'!AD271)</f>
        <v>104.105</v>
      </c>
      <c r="AF286" s="17">
        <f>IF('cha raw lpjml output'!AE271&lt;0,0,'cha raw lpjml output'!AE271)</f>
        <v>100.34699999999999</v>
      </c>
      <c r="AG286" s="17">
        <f>IF('cha raw lpjml output'!AF271&lt;0,0,'cha raw lpjml output'!AF271)</f>
        <v>68.236800000000002</v>
      </c>
      <c r="AH286" s="17">
        <f>IF('cha raw lpjml output'!AG271&lt;0,0,'cha raw lpjml output'!AG271)</f>
        <v>63.772199999999998</v>
      </c>
      <c r="AI286" s="17">
        <f>IF('cha raw lpjml output'!AH271&lt;0,0,'cha raw lpjml output'!AH271)</f>
        <v>46.284500000000001</v>
      </c>
      <c r="AJ286" s="17">
        <f>IF('cha raw lpjml output'!AI271&lt;0,0,'cha raw lpjml output'!AI271)</f>
        <v>74.517499999999998</v>
      </c>
      <c r="AK286" s="17">
        <f>IF('cha raw lpjml output'!AJ271&lt;0,0,'cha raw lpjml output'!AJ271)</f>
        <v>116.047</v>
      </c>
      <c r="AL286" s="17">
        <f>IF('cha raw lpjml output'!AK271&lt;0,0,'cha raw lpjml output'!AK271)</f>
        <v>105.21</v>
      </c>
      <c r="AM286" s="17">
        <f>IF('cha raw lpjml output'!AL271&lt;0,0,'cha raw lpjml output'!AL271)</f>
        <v>72.569900000000004</v>
      </c>
      <c r="AN286" s="17">
        <f>IF('cha raw lpjml output'!AM271&lt;0,0,'cha raw lpjml output'!AM271)</f>
        <v>49.802799999999998</v>
      </c>
      <c r="AO286" s="17">
        <f>IF('cha raw lpjml output'!AN271&lt;0,0,'cha raw lpjml output'!AN271)</f>
        <v>69.137600000000006</v>
      </c>
      <c r="AP286" s="17">
        <f>IF('cha raw lpjml output'!AO271&lt;0,0,'cha raw lpjml output'!AO271)</f>
        <v>87.341800000000006</v>
      </c>
      <c r="AQ286" s="17"/>
    </row>
    <row r="287" spans="2:43" x14ac:dyDescent="0.35">
      <c r="B287" s="17">
        <f>IF('cha raw lpjml output'!A272&lt;0,0,'cha raw lpjml output'!A272)</f>
        <v>139.03200000000001</v>
      </c>
      <c r="C287" s="17">
        <f>IF('cha raw lpjml output'!B272&lt;0,0,'cha raw lpjml output'!B272)</f>
        <v>40.432699999999997</v>
      </c>
      <c r="D287" s="17">
        <f>IF('cha raw lpjml output'!C272&lt;0,0,'cha raw lpjml output'!C272)</f>
        <v>234.20699999999999</v>
      </c>
      <c r="E287" s="17">
        <f>IF('cha raw lpjml output'!D272&lt;0,0,'cha raw lpjml output'!D272)</f>
        <v>93.731399999999994</v>
      </c>
      <c r="F287" s="17">
        <f>IF('cha raw lpjml output'!E272&lt;0,0,'cha raw lpjml output'!E272)</f>
        <v>99.814899999999994</v>
      </c>
      <c r="G287" s="17">
        <f>IF('cha raw lpjml output'!F272&lt;0,0,'cha raw lpjml output'!F272)</f>
        <v>88.087699999999998</v>
      </c>
      <c r="H287" s="17">
        <f>IF('cha raw lpjml output'!G272&lt;0,0,'cha raw lpjml output'!G272)</f>
        <v>122.742</v>
      </c>
      <c r="I287" s="17">
        <f>IF('cha raw lpjml output'!H272&lt;0,0,'cha raw lpjml output'!H272)</f>
        <v>108.459</v>
      </c>
      <c r="J287" s="17">
        <f>IF('cha raw lpjml output'!I272&lt;0,0,'cha raw lpjml output'!I272)</f>
        <v>97.039400000000001</v>
      </c>
      <c r="K287" s="17">
        <f>IF('cha raw lpjml output'!J272&lt;0,0,'cha raw lpjml output'!J272)</f>
        <v>98.702699999999993</v>
      </c>
      <c r="L287" s="17">
        <f>IF('cha raw lpjml output'!K272&lt;0,0,'cha raw lpjml output'!K272)</f>
        <v>80.2166</v>
      </c>
      <c r="M287" s="17">
        <f>IF('cha raw lpjml output'!L272&lt;0,0,'cha raw lpjml output'!L272)</f>
        <v>59.789200000000001</v>
      </c>
      <c r="N287" s="17">
        <f>IF('cha raw lpjml output'!M272&lt;0,0,'cha raw lpjml output'!M272)</f>
        <v>35.176299999999998</v>
      </c>
      <c r="O287" s="17">
        <f>IF('cha raw lpjml output'!N272&lt;0,0,'cha raw lpjml output'!N272)</f>
        <v>16.616599999999998</v>
      </c>
      <c r="P287" s="17">
        <f>IF('cha raw lpjml output'!O272&lt;0,0,'cha raw lpjml output'!O272)</f>
        <v>16.616599999999998</v>
      </c>
      <c r="Q287" s="17">
        <f>IF('cha raw lpjml output'!P272&lt;0,0,'cha raw lpjml output'!P272)</f>
        <v>42.362299999999998</v>
      </c>
      <c r="R287" s="17">
        <f>IF('cha raw lpjml output'!Q272&lt;0,0,'cha raw lpjml output'!Q272)</f>
        <v>30.765899999999998</v>
      </c>
      <c r="S287" s="17">
        <f>IF('cha raw lpjml output'!R272&lt;0,0,'cha raw lpjml output'!R272)</f>
        <v>74.198099999999997</v>
      </c>
      <c r="T287" s="17">
        <f>IF('cha raw lpjml output'!S272&lt;0,0,'cha raw lpjml output'!S272)</f>
        <v>92.150800000000004</v>
      </c>
      <c r="U287" s="17">
        <f>IF('cha raw lpjml output'!T272&lt;0,0,'cha raw lpjml output'!T272)</f>
        <v>50.753799999999998</v>
      </c>
      <c r="V287" s="17">
        <f>IF('cha raw lpjml output'!U272&lt;0,0,'cha raw lpjml output'!U272)</f>
        <v>58.016100000000002</v>
      </c>
      <c r="W287" s="17">
        <f>IF('cha raw lpjml output'!V272&lt;0,0,'cha raw lpjml output'!V272)</f>
        <v>80.674899999999994</v>
      </c>
      <c r="X287" s="17">
        <f>IF('cha raw lpjml output'!W272&lt;0,0,'cha raw lpjml output'!W272)</f>
        <v>57.585099999999997</v>
      </c>
      <c r="Y287" s="17">
        <f>IF('cha raw lpjml output'!X272&lt;0,0,'cha raw lpjml output'!X272)</f>
        <v>124.82899999999999</v>
      </c>
      <c r="Z287" s="17">
        <f>IF('cha raw lpjml output'!Y272&lt;0,0,'cha raw lpjml output'!Y272)</f>
        <v>132.47499999999999</v>
      </c>
      <c r="AA287" s="17">
        <f>IF('cha raw lpjml output'!Z272&lt;0,0,'cha raw lpjml output'!Z272)</f>
        <v>73.165099999999995</v>
      </c>
      <c r="AB287" s="17">
        <f>IF('cha raw lpjml output'!AA272&lt;0,0,'cha raw lpjml output'!AA272)</f>
        <v>54.544899999999998</v>
      </c>
      <c r="AC287" s="17">
        <f>IF('cha raw lpjml output'!AB272&lt;0,0,'cha raw lpjml output'!AB272)</f>
        <v>103.096</v>
      </c>
      <c r="AD287" s="17">
        <f>IF('cha raw lpjml output'!AC272&lt;0,0,'cha raw lpjml output'!AC272)</f>
        <v>160.273</v>
      </c>
      <c r="AE287" s="17">
        <f>IF('cha raw lpjml output'!AD272&lt;0,0,'cha raw lpjml output'!AD272)</f>
        <v>104.348</v>
      </c>
      <c r="AF287" s="17">
        <f>IF('cha raw lpjml output'!AE272&lt;0,0,'cha raw lpjml output'!AE272)</f>
        <v>103.062</v>
      </c>
      <c r="AG287" s="17">
        <f>IF('cha raw lpjml output'!AF272&lt;0,0,'cha raw lpjml output'!AF272)</f>
        <v>70.546000000000006</v>
      </c>
      <c r="AH287" s="17">
        <f>IF('cha raw lpjml output'!AG272&lt;0,0,'cha raw lpjml output'!AG272)</f>
        <v>64.341099999999997</v>
      </c>
      <c r="AI287" s="17">
        <f>IF('cha raw lpjml output'!AH272&lt;0,0,'cha raw lpjml output'!AH272)</f>
        <v>46.55</v>
      </c>
      <c r="AJ287" s="17">
        <f>IF('cha raw lpjml output'!AI272&lt;0,0,'cha raw lpjml output'!AI272)</f>
        <v>76.071799999999996</v>
      </c>
      <c r="AK287" s="17">
        <f>IF('cha raw lpjml output'!AJ272&lt;0,0,'cha raw lpjml output'!AJ272)</f>
        <v>116.569</v>
      </c>
      <c r="AL287" s="17">
        <f>IF('cha raw lpjml output'!AK272&lt;0,0,'cha raw lpjml output'!AK272)</f>
        <v>105.536</v>
      </c>
      <c r="AM287" s="17">
        <f>IF('cha raw lpjml output'!AL272&lt;0,0,'cha raw lpjml output'!AL272)</f>
        <v>73.582999999999998</v>
      </c>
      <c r="AN287" s="17">
        <f>IF('cha raw lpjml output'!AM272&lt;0,0,'cha raw lpjml output'!AM272)</f>
        <v>51.745100000000001</v>
      </c>
      <c r="AO287" s="17">
        <f>IF('cha raw lpjml output'!AN272&lt;0,0,'cha raw lpjml output'!AN272)</f>
        <v>69.774600000000007</v>
      </c>
      <c r="AP287" s="17">
        <f>IF('cha raw lpjml output'!AO272&lt;0,0,'cha raw lpjml output'!AO272)</f>
        <v>88.520099999999999</v>
      </c>
      <c r="AQ287" s="17"/>
    </row>
    <row r="288" spans="2:43" x14ac:dyDescent="0.35">
      <c r="B288" s="17">
        <f>IF('cha raw lpjml output'!A273&lt;0,0,'cha raw lpjml output'!A273)</f>
        <v>140.55699999999999</v>
      </c>
      <c r="C288" s="17">
        <f>IF('cha raw lpjml output'!B273&lt;0,0,'cha raw lpjml output'!B273)</f>
        <v>42.006399999999999</v>
      </c>
      <c r="D288" s="17">
        <f>IF('cha raw lpjml output'!C273&lt;0,0,'cha raw lpjml output'!C273)</f>
        <v>237.85300000000001</v>
      </c>
      <c r="E288" s="17">
        <f>IF('cha raw lpjml output'!D273&lt;0,0,'cha raw lpjml output'!D273)</f>
        <v>94.993899999999996</v>
      </c>
      <c r="F288" s="17">
        <f>IF('cha raw lpjml output'!E273&lt;0,0,'cha raw lpjml output'!E273)</f>
        <v>101.95</v>
      </c>
      <c r="G288" s="17">
        <f>IF('cha raw lpjml output'!F273&lt;0,0,'cha raw lpjml output'!F273)</f>
        <v>88.666499999999999</v>
      </c>
      <c r="H288" s="17">
        <f>IF('cha raw lpjml output'!G273&lt;0,0,'cha raw lpjml output'!G273)</f>
        <v>123.04900000000001</v>
      </c>
      <c r="I288" s="17">
        <f>IF('cha raw lpjml output'!H273&lt;0,0,'cha raw lpjml output'!H273)</f>
        <v>108.73</v>
      </c>
      <c r="J288" s="17">
        <f>IF('cha raw lpjml output'!I273&lt;0,0,'cha raw lpjml output'!I273)</f>
        <v>102.697</v>
      </c>
      <c r="K288" s="17">
        <f>IF('cha raw lpjml output'!J273&lt;0,0,'cha raw lpjml output'!J273)</f>
        <v>104.15600000000001</v>
      </c>
      <c r="L288" s="17">
        <f>IF('cha raw lpjml output'!K273&lt;0,0,'cha raw lpjml output'!K273)</f>
        <v>81.994699999999995</v>
      </c>
      <c r="M288" s="17">
        <f>IF('cha raw lpjml output'!L273&lt;0,0,'cha raw lpjml output'!L273)</f>
        <v>59.792099999999998</v>
      </c>
      <c r="N288" s="17">
        <f>IF('cha raw lpjml output'!M273&lt;0,0,'cha raw lpjml output'!M273)</f>
        <v>35.645299999999999</v>
      </c>
      <c r="O288" s="17">
        <f>IF('cha raw lpjml output'!N273&lt;0,0,'cha raw lpjml output'!N273)</f>
        <v>17.0868</v>
      </c>
      <c r="P288" s="17">
        <f>IF('cha raw lpjml output'!O273&lt;0,0,'cha raw lpjml output'!O273)</f>
        <v>17.0868</v>
      </c>
      <c r="Q288" s="17">
        <f>IF('cha raw lpjml output'!P273&lt;0,0,'cha raw lpjml output'!P273)</f>
        <v>43.064900000000002</v>
      </c>
      <c r="R288" s="17">
        <f>IF('cha raw lpjml output'!Q273&lt;0,0,'cha raw lpjml output'!Q273)</f>
        <v>31.12</v>
      </c>
      <c r="S288" s="17">
        <f>IF('cha raw lpjml output'!R273&lt;0,0,'cha raw lpjml output'!R273)</f>
        <v>74.429199999999994</v>
      </c>
      <c r="T288" s="17">
        <f>IF('cha raw lpjml output'!S273&lt;0,0,'cha raw lpjml output'!S273)</f>
        <v>93.070700000000002</v>
      </c>
      <c r="U288" s="17">
        <f>IF('cha raw lpjml output'!T273&lt;0,0,'cha raw lpjml output'!T273)</f>
        <v>54.094700000000003</v>
      </c>
      <c r="V288" s="17">
        <f>IF('cha raw lpjml output'!U273&lt;0,0,'cha raw lpjml output'!U273)</f>
        <v>58.7727</v>
      </c>
      <c r="W288" s="17">
        <f>IF('cha raw lpjml output'!V273&lt;0,0,'cha raw lpjml output'!V273)</f>
        <v>81.459800000000001</v>
      </c>
      <c r="X288" s="17">
        <f>IF('cha raw lpjml output'!W273&lt;0,0,'cha raw lpjml output'!W273)</f>
        <v>57.837400000000002</v>
      </c>
      <c r="Y288" s="17">
        <f>IF('cha raw lpjml output'!X273&lt;0,0,'cha raw lpjml output'!X273)</f>
        <v>128.84800000000001</v>
      </c>
      <c r="Z288" s="17">
        <f>IF('cha raw lpjml output'!Y273&lt;0,0,'cha raw lpjml output'!Y273)</f>
        <v>134.75399999999999</v>
      </c>
      <c r="AA288" s="17">
        <f>IF('cha raw lpjml output'!Z273&lt;0,0,'cha raw lpjml output'!Z273)</f>
        <v>73.819900000000004</v>
      </c>
      <c r="AB288" s="17">
        <f>IF('cha raw lpjml output'!AA273&lt;0,0,'cha raw lpjml output'!AA273)</f>
        <v>54.710700000000003</v>
      </c>
      <c r="AC288" s="17">
        <f>IF('cha raw lpjml output'!AB273&lt;0,0,'cha raw lpjml output'!AB273)</f>
        <v>107.06</v>
      </c>
      <c r="AD288" s="17">
        <f>IF('cha raw lpjml output'!AC273&lt;0,0,'cha raw lpjml output'!AC273)</f>
        <v>164.47200000000001</v>
      </c>
      <c r="AE288" s="17">
        <f>IF('cha raw lpjml output'!AD273&lt;0,0,'cha raw lpjml output'!AD273)</f>
        <v>105.10599999999999</v>
      </c>
      <c r="AF288" s="17">
        <f>IF('cha raw lpjml output'!AE273&lt;0,0,'cha raw lpjml output'!AE273)</f>
        <v>103.604</v>
      </c>
      <c r="AG288" s="17">
        <f>IF('cha raw lpjml output'!AF273&lt;0,0,'cha raw lpjml output'!AF273)</f>
        <v>71.784199999999998</v>
      </c>
      <c r="AH288" s="17">
        <f>IF('cha raw lpjml output'!AG273&lt;0,0,'cha raw lpjml output'!AG273)</f>
        <v>65.4846</v>
      </c>
      <c r="AI288" s="17">
        <f>IF('cha raw lpjml output'!AH273&lt;0,0,'cha raw lpjml output'!AH273)</f>
        <v>47.238900000000001</v>
      </c>
      <c r="AJ288" s="17">
        <f>IF('cha raw lpjml output'!AI273&lt;0,0,'cha raw lpjml output'!AI273)</f>
        <v>76.205200000000005</v>
      </c>
      <c r="AK288" s="17">
        <f>IF('cha raw lpjml output'!AJ273&lt;0,0,'cha raw lpjml output'!AJ273)</f>
        <v>116.61499999999999</v>
      </c>
      <c r="AL288" s="17">
        <f>IF('cha raw lpjml output'!AK273&lt;0,0,'cha raw lpjml output'!AK273)</f>
        <v>106.681</v>
      </c>
      <c r="AM288" s="17">
        <f>IF('cha raw lpjml output'!AL273&lt;0,0,'cha raw lpjml output'!AL273)</f>
        <v>73.796000000000006</v>
      </c>
      <c r="AN288" s="17">
        <f>IF('cha raw lpjml output'!AM273&lt;0,0,'cha raw lpjml output'!AM273)</f>
        <v>52.436999999999998</v>
      </c>
      <c r="AO288" s="17">
        <f>IF('cha raw lpjml output'!AN273&lt;0,0,'cha raw lpjml output'!AN273)</f>
        <v>70.571700000000007</v>
      </c>
      <c r="AP288" s="17">
        <f>IF('cha raw lpjml output'!AO273&lt;0,0,'cha raw lpjml output'!AO273)</f>
        <v>89.3245</v>
      </c>
      <c r="AQ288" s="17"/>
    </row>
    <row r="289" spans="2:43" x14ac:dyDescent="0.35">
      <c r="B289" s="17">
        <f>IF('cha raw lpjml output'!A274&lt;0,0,'cha raw lpjml output'!A274)</f>
        <v>141.904</v>
      </c>
      <c r="C289" s="17">
        <f>IF('cha raw lpjml output'!B274&lt;0,0,'cha raw lpjml output'!B274)</f>
        <v>45.5901</v>
      </c>
      <c r="D289" s="17">
        <f>IF('cha raw lpjml output'!C274&lt;0,0,'cha raw lpjml output'!C274)</f>
        <v>238.089</v>
      </c>
      <c r="E289" s="17">
        <f>IF('cha raw lpjml output'!D274&lt;0,0,'cha raw lpjml output'!D274)</f>
        <v>97.237700000000004</v>
      </c>
      <c r="F289" s="17">
        <f>IF('cha raw lpjml output'!E274&lt;0,0,'cha raw lpjml output'!E274)</f>
        <v>102.408</v>
      </c>
      <c r="G289" s="17">
        <f>IF('cha raw lpjml output'!F274&lt;0,0,'cha raw lpjml output'!F274)</f>
        <v>91.863600000000005</v>
      </c>
      <c r="H289" s="17">
        <f>IF('cha raw lpjml output'!G274&lt;0,0,'cha raw lpjml output'!G274)</f>
        <v>128.01499999999999</v>
      </c>
      <c r="I289" s="17">
        <f>IF('cha raw lpjml output'!H274&lt;0,0,'cha raw lpjml output'!H274)</f>
        <v>111.92400000000001</v>
      </c>
      <c r="J289" s="17">
        <f>IF('cha raw lpjml output'!I274&lt;0,0,'cha raw lpjml output'!I274)</f>
        <v>109.76300000000001</v>
      </c>
      <c r="K289" s="17">
        <f>IF('cha raw lpjml output'!J274&lt;0,0,'cha raw lpjml output'!J274)</f>
        <v>106.262</v>
      </c>
      <c r="L289" s="17">
        <f>IF('cha raw lpjml output'!K274&lt;0,0,'cha raw lpjml output'!K274)</f>
        <v>82.617400000000004</v>
      </c>
      <c r="M289" s="17">
        <f>IF('cha raw lpjml output'!L274&lt;0,0,'cha raw lpjml output'!L274)</f>
        <v>62.288899999999998</v>
      </c>
      <c r="N289" s="17">
        <f>IF('cha raw lpjml output'!M274&lt;0,0,'cha raw lpjml output'!M274)</f>
        <v>36.128799999999998</v>
      </c>
      <c r="O289" s="17">
        <f>IF('cha raw lpjml output'!N274&lt;0,0,'cha raw lpjml output'!N274)</f>
        <v>17.1861</v>
      </c>
      <c r="P289" s="17">
        <f>IF('cha raw lpjml output'!O274&lt;0,0,'cha raw lpjml output'!O274)</f>
        <v>17.1861</v>
      </c>
      <c r="Q289" s="17">
        <f>IF('cha raw lpjml output'!P274&lt;0,0,'cha raw lpjml output'!P274)</f>
        <v>46.471400000000003</v>
      </c>
      <c r="R289" s="17">
        <f>IF('cha raw lpjml output'!Q274&lt;0,0,'cha raw lpjml output'!Q274)</f>
        <v>31.2759</v>
      </c>
      <c r="S289" s="17">
        <f>IF('cha raw lpjml output'!R274&lt;0,0,'cha raw lpjml output'!R274)</f>
        <v>74.980500000000006</v>
      </c>
      <c r="T289" s="17">
        <f>IF('cha raw lpjml output'!S274&lt;0,0,'cha raw lpjml output'!S274)</f>
        <v>93.546099999999996</v>
      </c>
      <c r="U289" s="17">
        <f>IF('cha raw lpjml output'!T274&lt;0,0,'cha raw lpjml output'!T274)</f>
        <v>54.354799999999997</v>
      </c>
      <c r="V289" s="17">
        <f>IF('cha raw lpjml output'!U274&lt;0,0,'cha raw lpjml output'!U274)</f>
        <v>59.389200000000002</v>
      </c>
      <c r="W289" s="17">
        <f>IF('cha raw lpjml output'!V274&lt;0,0,'cha raw lpjml output'!V274)</f>
        <v>82.797300000000007</v>
      </c>
      <c r="X289" s="17">
        <f>IF('cha raw lpjml output'!W274&lt;0,0,'cha raw lpjml output'!W274)</f>
        <v>60.898099999999999</v>
      </c>
      <c r="Y289" s="17">
        <f>IF('cha raw lpjml output'!X274&lt;0,0,'cha raw lpjml output'!X274)</f>
        <v>131.197</v>
      </c>
      <c r="Z289" s="17">
        <f>IF('cha raw lpjml output'!Y274&lt;0,0,'cha raw lpjml output'!Y274)</f>
        <v>138.066</v>
      </c>
      <c r="AA289" s="17">
        <f>IF('cha raw lpjml output'!Z274&lt;0,0,'cha raw lpjml output'!Z274)</f>
        <v>75.39</v>
      </c>
      <c r="AB289" s="17">
        <f>IF('cha raw lpjml output'!AA274&lt;0,0,'cha raw lpjml output'!AA274)</f>
        <v>54.955300000000001</v>
      </c>
      <c r="AC289" s="17">
        <f>IF('cha raw lpjml output'!AB274&lt;0,0,'cha raw lpjml output'!AB274)</f>
        <v>116.24299999999999</v>
      </c>
      <c r="AD289" s="17">
        <f>IF('cha raw lpjml output'!AC274&lt;0,0,'cha raw lpjml output'!AC274)</f>
        <v>169.833</v>
      </c>
      <c r="AE289" s="17">
        <f>IF('cha raw lpjml output'!AD274&lt;0,0,'cha raw lpjml output'!AD274)</f>
        <v>105.309</v>
      </c>
      <c r="AF289" s="17">
        <f>IF('cha raw lpjml output'!AE274&lt;0,0,'cha raw lpjml output'!AE274)</f>
        <v>109.872</v>
      </c>
      <c r="AG289" s="17">
        <f>IF('cha raw lpjml output'!AF274&lt;0,0,'cha raw lpjml output'!AF274)</f>
        <v>76.151600000000002</v>
      </c>
      <c r="AH289" s="17">
        <f>IF('cha raw lpjml output'!AG274&lt;0,0,'cha raw lpjml output'!AG274)</f>
        <v>67.881699999999995</v>
      </c>
      <c r="AI289" s="17">
        <f>IF('cha raw lpjml output'!AH274&lt;0,0,'cha raw lpjml output'!AH274)</f>
        <v>48.067399999999999</v>
      </c>
      <c r="AJ289" s="17">
        <f>IF('cha raw lpjml output'!AI274&lt;0,0,'cha raw lpjml output'!AI274)</f>
        <v>76.214699999999993</v>
      </c>
      <c r="AK289" s="17">
        <f>IF('cha raw lpjml output'!AJ274&lt;0,0,'cha raw lpjml output'!AJ274)</f>
        <v>117.795</v>
      </c>
      <c r="AL289" s="17">
        <f>IF('cha raw lpjml output'!AK274&lt;0,0,'cha raw lpjml output'!AK274)</f>
        <v>106.711</v>
      </c>
      <c r="AM289" s="17">
        <f>IF('cha raw lpjml output'!AL274&lt;0,0,'cha raw lpjml output'!AL274)</f>
        <v>73.970799999999997</v>
      </c>
      <c r="AN289" s="17">
        <f>IF('cha raw lpjml output'!AM274&lt;0,0,'cha raw lpjml output'!AM274)</f>
        <v>56.299199999999999</v>
      </c>
      <c r="AO289" s="17">
        <f>IF('cha raw lpjml output'!AN274&lt;0,0,'cha raw lpjml output'!AN274)</f>
        <v>72.157700000000006</v>
      </c>
      <c r="AP289" s="17">
        <f>IF('cha raw lpjml output'!AO274&lt;0,0,'cha raw lpjml output'!AO274)</f>
        <v>90.328900000000004</v>
      </c>
      <c r="AQ289" s="17"/>
    </row>
    <row r="290" spans="2:43" x14ac:dyDescent="0.35">
      <c r="B290" s="17">
        <f>IF('cha raw lpjml output'!A275&lt;0,0,'cha raw lpjml output'!A275)</f>
        <v>142.22499999999999</v>
      </c>
      <c r="C290" s="17">
        <f>IF('cha raw lpjml output'!B275&lt;0,0,'cha raw lpjml output'!B275)</f>
        <v>50.9998</v>
      </c>
      <c r="D290" s="17">
        <f>IF('cha raw lpjml output'!C275&lt;0,0,'cha raw lpjml output'!C275)</f>
        <v>239.39</v>
      </c>
      <c r="E290" s="17">
        <f>IF('cha raw lpjml output'!D275&lt;0,0,'cha raw lpjml output'!D275)</f>
        <v>105.61799999999999</v>
      </c>
      <c r="F290" s="17">
        <f>IF('cha raw lpjml output'!E275&lt;0,0,'cha raw lpjml output'!E275)</f>
        <v>103.239</v>
      </c>
      <c r="G290" s="17">
        <f>IF('cha raw lpjml output'!F275&lt;0,0,'cha raw lpjml output'!F275)</f>
        <v>95.070499999999996</v>
      </c>
      <c r="H290" s="17">
        <f>IF('cha raw lpjml output'!G275&lt;0,0,'cha raw lpjml output'!G275)</f>
        <v>130.48699999999999</v>
      </c>
      <c r="I290" s="17">
        <f>IF('cha raw lpjml output'!H275&lt;0,0,'cha raw lpjml output'!H275)</f>
        <v>115.259</v>
      </c>
      <c r="J290" s="17">
        <f>IF('cha raw lpjml output'!I275&lt;0,0,'cha raw lpjml output'!I275)</f>
        <v>111.261</v>
      </c>
      <c r="K290" s="17">
        <f>IF('cha raw lpjml output'!J275&lt;0,0,'cha raw lpjml output'!J275)</f>
        <v>107.96599999999999</v>
      </c>
      <c r="L290" s="17">
        <f>IF('cha raw lpjml output'!K275&lt;0,0,'cha raw lpjml output'!K275)</f>
        <v>84.069199999999995</v>
      </c>
      <c r="M290" s="17">
        <f>IF('cha raw lpjml output'!L275&lt;0,0,'cha raw lpjml output'!L275)</f>
        <v>62.749600000000001</v>
      </c>
      <c r="N290" s="17">
        <f>IF('cha raw lpjml output'!M275&lt;0,0,'cha raw lpjml output'!M275)</f>
        <v>37.0809</v>
      </c>
      <c r="O290" s="17">
        <f>IF('cha raw lpjml output'!N275&lt;0,0,'cha raw lpjml output'!N275)</f>
        <v>17.440799999999999</v>
      </c>
      <c r="P290" s="17">
        <f>IF('cha raw lpjml output'!O275&lt;0,0,'cha raw lpjml output'!O275)</f>
        <v>17.440799999999999</v>
      </c>
      <c r="Q290" s="17">
        <f>IF('cha raw lpjml output'!P275&lt;0,0,'cha raw lpjml output'!P275)</f>
        <v>50.788899999999998</v>
      </c>
      <c r="R290" s="17">
        <f>IF('cha raw lpjml output'!Q275&lt;0,0,'cha raw lpjml output'!Q275)</f>
        <v>31.802099999999999</v>
      </c>
      <c r="S290" s="17">
        <f>IF('cha raw lpjml output'!R275&lt;0,0,'cha raw lpjml output'!R275)</f>
        <v>78.950599999999994</v>
      </c>
      <c r="T290" s="17">
        <f>IF('cha raw lpjml output'!S275&lt;0,0,'cha raw lpjml output'!S275)</f>
        <v>95.718500000000006</v>
      </c>
      <c r="U290" s="17">
        <f>IF('cha raw lpjml output'!T275&lt;0,0,'cha raw lpjml output'!T275)</f>
        <v>56.178100000000001</v>
      </c>
      <c r="V290" s="17">
        <f>IF('cha raw lpjml output'!U275&lt;0,0,'cha raw lpjml output'!U275)</f>
        <v>62.160699999999999</v>
      </c>
      <c r="W290" s="17">
        <f>IF('cha raw lpjml output'!V275&lt;0,0,'cha raw lpjml output'!V275)</f>
        <v>82.955200000000005</v>
      </c>
      <c r="X290" s="17">
        <f>IF('cha raw lpjml output'!W275&lt;0,0,'cha raw lpjml output'!W275)</f>
        <v>64.355099999999993</v>
      </c>
      <c r="Y290" s="17">
        <f>IF('cha raw lpjml output'!X275&lt;0,0,'cha raw lpjml output'!X275)</f>
        <v>133.25200000000001</v>
      </c>
      <c r="Z290" s="17">
        <f>IF('cha raw lpjml output'!Y275&lt;0,0,'cha raw lpjml output'!Y275)</f>
        <v>138.92699999999999</v>
      </c>
      <c r="AA290" s="17">
        <f>IF('cha raw lpjml output'!Z275&lt;0,0,'cha raw lpjml output'!Z275)</f>
        <v>80.284499999999994</v>
      </c>
      <c r="AB290" s="17">
        <f>IF('cha raw lpjml output'!AA275&lt;0,0,'cha raw lpjml output'!AA275)</f>
        <v>55.654699999999998</v>
      </c>
      <c r="AC290" s="17">
        <f>IF('cha raw lpjml output'!AB275&lt;0,0,'cha raw lpjml output'!AB275)</f>
        <v>117.197</v>
      </c>
      <c r="AD290" s="17">
        <f>IF('cha raw lpjml output'!AC275&lt;0,0,'cha raw lpjml output'!AC275)</f>
        <v>175.80099999999999</v>
      </c>
      <c r="AE290" s="17">
        <f>IF('cha raw lpjml output'!AD275&lt;0,0,'cha raw lpjml output'!AD275)</f>
        <v>105.44199999999999</v>
      </c>
      <c r="AF290" s="17">
        <f>IF('cha raw lpjml output'!AE275&lt;0,0,'cha raw lpjml output'!AE275)</f>
        <v>110.673</v>
      </c>
      <c r="AG290" s="17">
        <f>IF('cha raw lpjml output'!AF275&lt;0,0,'cha raw lpjml output'!AF275)</f>
        <v>76.465199999999996</v>
      </c>
      <c r="AH290" s="17">
        <f>IF('cha raw lpjml output'!AG275&lt;0,0,'cha raw lpjml output'!AG275)</f>
        <v>68.605699999999999</v>
      </c>
      <c r="AI290" s="17">
        <f>IF('cha raw lpjml output'!AH275&lt;0,0,'cha raw lpjml output'!AH275)</f>
        <v>50.920999999999999</v>
      </c>
      <c r="AJ290" s="17">
        <f>IF('cha raw lpjml output'!AI275&lt;0,0,'cha raw lpjml output'!AI275)</f>
        <v>76.349900000000005</v>
      </c>
      <c r="AK290" s="17">
        <f>IF('cha raw lpjml output'!AJ275&lt;0,0,'cha raw lpjml output'!AJ275)</f>
        <v>119.41500000000001</v>
      </c>
      <c r="AL290" s="17">
        <f>IF('cha raw lpjml output'!AK275&lt;0,0,'cha raw lpjml output'!AK275)</f>
        <v>107.054</v>
      </c>
      <c r="AM290" s="17">
        <f>IF('cha raw lpjml output'!AL275&lt;0,0,'cha raw lpjml output'!AL275)</f>
        <v>75.254000000000005</v>
      </c>
      <c r="AN290" s="17">
        <f>IF('cha raw lpjml output'!AM275&lt;0,0,'cha raw lpjml output'!AM275)</f>
        <v>57.516100000000002</v>
      </c>
      <c r="AO290" s="17">
        <f>IF('cha raw lpjml output'!AN275&lt;0,0,'cha raw lpjml output'!AN275)</f>
        <v>72.664699999999996</v>
      </c>
      <c r="AP290" s="17">
        <f>IF('cha raw lpjml output'!AO275&lt;0,0,'cha raw lpjml output'!AO275)</f>
        <v>95.242400000000004</v>
      </c>
      <c r="AQ290" s="17"/>
    </row>
    <row r="291" spans="2:43" x14ac:dyDescent="0.35">
      <c r="B291" s="17">
        <f>IF('cha raw lpjml output'!A276&lt;0,0,'cha raw lpjml output'!A276)</f>
        <v>142.68100000000001</v>
      </c>
      <c r="C291" s="17">
        <f>IF('cha raw lpjml output'!B276&lt;0,0,'cha raw lpjml output'!B276)</f>
        <v>51.615000000000002</v>
      </c>
      <c r="D291" s="17">
        <f>IF('cha raw lpjml output'!C276&lt;0,0,'cha raw lpjml output'!C276)</f>
        <v>239.398</v>
      </c>
      <c r="E291" s="17">
        <f>IF('cha raw lpjml output'!D276&lt;0,0,'cha raw lpjml output'!D276)</f>
        <v>105.99</v>
      </c>
      <c r="F291" s="17">
        <f>IF('cha raw lpjml output'!E276&lt;0,0,'cha raw lpjml output'!E276)</f>
        <v>107.21899999999999</v>
      </c>
      <c r="G291" s="17">
        <f>IF('cha raw lpjml output'!F276&lt;0,0,'cha raw lpjml output'!F276)</f>
        <v>98.016199999999998</v>
      </c>
      <c r="H291" s="17">
        <f>IF('cha raw lpjml output'!G276&lt;0,0,'cha raw lpjml output'!G276)</f>
        <v>134.81</v>
      </c>
      <c r="I291" s="17">
        <f>IF('cha raw lpjml output'!H276&lt;0,0,'cha raw lpjml output'!H276)</f>
        <v>129.83600000000001</v>
      </c>
      <c r="J291" s="17">
        <f>IF('cha raw lpjml output'!I276&lt;0,0,'cha raw lpjml output'!I276)</f>
        <v>112.056</v>
      </c>
      <c r="K291" s="17">
        <f>IF('cha raw lpjml output'!J276&lt;0,0,'cha raw lpjml output'!J276)</f>
        <v>109.411</v>
      </c>
      <c r="L291" s="17">
        <f>IF('cha raw lpjml output'!K276&lt;0,0,'cha raw lpjml output'!K276)</f>
        <v>88.8322</v>
      </c>
      <c r="M291" s="17">
        <f>IF('cha raw lpjml output'!L276&lt;0,0,'cha raw lpjml output'!L276)</f>
        <v>63.490900000000003</v>
      </c>
      <c r="N291" s="17">
        <f>IF('cha raw lpjml output'!M276&lt;0,0,'cha raw lpjml output'!M276)</f>
        <v>40.168999999999997</v>
      </c>
      <c r="O291" s="17">
        <f>IF('cha raw lpjml output'!N276&lt;0,0,'cha raw lpjml output'!N276)</f>
        <v>17.633800000000001</v>
      </c>
      <c r="P291" s="17">
        <f>IF('cha raw lpjml output'!O276&lt;0,0,'cha raw lpjml output'!O276)</f>
        <v>17.633800000000001</v>
      </c>
      <c r="Q291" s="17">
        <f>IF('cha raw lpjml output'!P276&lt;0,0,'cha raw lpjml output'!P276)</f>
        <v>50.957599999999999</v>
      </c>
      <c r="R291" s="17">
        <f>IF('cha raw lpjml output'!Q276&lt;0,0,'cha raw lpjml output'!Q276)</f>
        <v>31.931699999999999</v>
      </c>
      <c r="S291" s="17">
        <f>IF('cha raw lpjml output'!R276&lt;0,0,'cha raw lpjml output'!R276)</f>
        <v>80.672399999999996</v>
      </c>
      <c r="T291" s="17">
        <f>IF('cha raw lpjml output'!S276&lt;0,0,'cha raw lpjml output'!S276)</f>
        <v>96.963800000000006</v>
      </c>
      <c r="U291" s="17">
        <f>IF('cha raw lpjml output'!T276&lt;0,0,'cha raw lpjml output'!T276)</f>
        <v>57.589100000000002</v>
      </c>
      <c r="V291" s="17">
        <f>IF('cha raw lpjml output'!U276&lt;0,0,'cha raw lpjml output'!U276)</f>
        <v>63.876100000000001</v>
      </c>
      <c r="W291" s="17">
        <f>IF('cha raw lpjml output'!V276&lt;0,0,'cha raw lpjml output'!V276)</f>
        <v>83.604600000000005</v>
      </c>
      <c r="X291" s="17">
        <f>IF('cha raw lpjml output'!W276&lt;0,0,'cha raw lpjml output'!W276)</f>
        <v>65.474900000000005</v>
      </c>
      <c r="Y291" s="17">
        <f>IF('cha raw lpjml output'!X276&lt;0,0,'cha raw lpjml output'!X276)</f>
        <v>133.828</v>
      </c>
      <c r="Z291" s="17">
        <f>IF('cha raw lpjml output'!Y276&lt;0,0,'cha raw lpjml output'!Y276)</f>
        <v>139.56200000000001</v>
      </c>
      <c r="AA291" s="17">
        <f>IF('cha raw lpjml output'!Z276&lt;0,0,'cha raw lpjml output'!Z276)</f>
        <v>83.147999999999996</v>
      </c>
      <c r="AB291" s="17">
        <f>IF('cha raw lpjml output'!AA276&lt;0,0,'cha raw lpjml output'!AA276)</f>
        <v>58.446199999999997</v>
      </c>
      <c r="AC291" s="17">
        <f>IF('cha raw lpjml output'!AB276&lt;0,0,'cha raw lpjml output'!AB276)</f>
        <v>120.282</v>
      </c>
      <c r="AD291" s="17">
        <f>IF('cha raw lpjml output'!AC276&lt;0,0,'cha raw lpjml output'!AC276)</f>
        <v>184.83600000000001</v>
      </c>
      <c r="AE291" s="17">
        <f>IF('cha raw lpjml output'!AD276&lt;0,0,'cha raw lpjml output'!AD276)</f>
        <v>106.367</v>
      </c>
      <c r="AF291" s="17">
        <f>IF('cha raw lpjml output'!AE276&lt;0,0,'cha raw lpjml output'!AE276)</f>
        <v>112.092</v>
      </c>
      <c r="AG291" s="17">
        <f>IF('cha raw lpjml output'!AF276&lt;0,0,'cha raw lpjml output'!AF276)</f>
        <v>80.674099999999996</v>
      </c>
      <c r="AH291" s="17">
        <f>IF('cha raw lpjml output'!AG276&lt;0,0,'cha raw lpjml output'!AG276)</f>
        <v>73.049700000000001</v>
      </c>
      <c r="AI291" s="17">
        <f>IF('cha raw lpjml output'!AH276&lt;0,0,'cha raw lpjml output'!AH276)</f>
        <v>52.103200000000001</v>
      </c>
      <c r="AJ291" s="17">
        <f>IF('cha raw lpjml output'!AI276&lt;0,0,'cha raw lpjml output'!AI276)</f>
        <v>79.4251</v>
      </c>
      <c r="AK291" s="17">
        <f>IF('cha raw lpjml output'!AJ276&lt;0,0,'cha raw lpjml output'!AJ276)</f>
        <v>120.59099999999999</v>
      </c>
      <c r="AL291" s="17">
        <f>IF('cha raw lpjml output'!AK276&lt;0,0,'cha raw lpjml output'!AK276)</f>
        <v>107.09699999999999</v>
      </c>
      <c r="AM291" s="17">
        <f>IF('cha raw lpjml output'!AL276&lt;0,0,'cha raw lpjml output'!AL276)</f>
        <v>80.398600000000002</v>
      </c>
      <c r="AN291" s="17">
        <f>IF('cha raw lpjml output'!AM276&lt;0,0,'cha raw lpjml output'!AM276)</f>
        <v>58.179000000000002</v>
      </c>
      <c r="AO291" s="17">
        <f>IF('cha raw lpjml output'!AN276&lt;0,0,'cha raw lpjml output'!AN276)</f>
        <v>76.676100000000005</v>
      </c>
      <c r="AP291" s="17">
        <f>IF('cha raw lpjml output'!AO276&lt;0,0,'cha raw lpjml output'!AO276)</f>
        <v>95.469800000000006</v>
      </c>
      <c r="AQ291" s="17"/>
    </row>
    <row r="292" spans="2:43" x14ac:dyDescent="0.35">
      <c r="B292" s="17">
        <f>IF('cha raw lpjml output'!A277&lt;0,0,'cha raw lpjml output'!A277)</f>
        <v>142.863</v>
      </c>
      <c r="C292" s="17">
        <f>IF('cha raw lpjml output'!B277&lt;0,0,'cha raw lpjml output'!B277)</f>
        <v>52.1021</v>
      </c>
      <c r="D292" s="17">
        <f>IF('cha raw lpjml output'!C277&lt;0,0,'cha raw lpjml output'!C277)</f>
        <v>243.06299999999999</v>
      </c>
      <c r="E292" s="17">
        <f>IF('cha raw lpjml output'!D277&lt;0,0,'cha raw lpjml output'!D277)</f>
        <v>107.797</v>
      </c>
      <c r="F292" s="17">
        <f>IF('cha raw lpjml output'!E277&lt;0,0,'cha raw lpjml output'!E277)</f>
        <v>107.32</v>
      </c>
      <c r="G292" s="17">
        <f>IF('cha raw lpjml output'!F277&lt;0,0,'cha raw lpjml output'!F277)</f>
        <v>98.393199999999993</v>
      </c>
      <c r="H292" s="17">
        <f>IF('cha raw lpjml output'!G277&lt;0,0,'cha raw lpjml output'!G277)</f>
        <v>136.476</v>
      </c>
      <c r="I292" s="17">
        <f>IF('cha raw lpjml output'!H277&lt;0,0,'cha raw lpjml output'!H277)</f>
        <v>131.935</v>
      </c>
      <c r="J292" s="17">
        <f>IF('cha raw lpjml output'!I277&lt;0,0,'cha raw lpjml output'!I277)</f>
        <v>116.40600000000001</v>
      </c>
      <c r="K292" s="17">
        <f>IF('cha raw lpjml output'!J277&lt;0,0,'cha raw lpjml output'!J277)</f>
        <v>113.76</v>
      </c>
      <c r="L292" s="17">
        <f>IF('cha raw lpjml output'!K277&lt;0,0,'cha raw lpjml output'!K277)</f>
        <v>90.921999999999997</v>
      </c>
      <c r="M292" s="17">
        <f>IF('cha raw lpjml output'!L277&lt;0,0,'cha raw lpjml output'!L277)</f>
        <v>67.837299999999999</v>
      </c>
      <c r="N292" s="17">
        <f>IF('cha raw lpjml output'!M277&lt;0,0,'cha raw lpjml output'!M277)</f>
        <v>40.806100000000001</v>
      </c>
      <c r="O292" s="17">
        <f>IF('cha raw lpjml output'!N277&lt;0,0,'cha raw lpjml output'!N277)</f>
        <v>17.985299999999999</v>
      </c>
      <c r="P292" s="17">
        <f>IF('cha raw lpjml output'!O277&lt;0,0,'cha raw lpjml output'!O277)</f>
        <v>17.985299999999999</v>
      </c>
      <c r="Q292" s="17">
        <f>IF('cha raw lpjml output'!P277&lt;0,0,'cha raw lpjml output'!P277)</f>
        <v>51.562100000000001</v>
      </c>
      <c r="R292" s="17">
        <f>IF('cha raw lpjml output'!Q277&lt;0,0,'cha raw lpjml output'!Q277)</f>
        <v>32.530299999999997</v>
      </c>
      <c r="S292" s="17">
        <f>IF('cha raw lpjml output'!R277&lt;0,0,'cha raw lpjml output'!R277)</f>
        <v>80.812299999999993</v>
      </c>
      <c r="T292" s="17">
        <f>IF('cha raw lpjml output'!S277&lt;0,0,'cha raw lpjml output'!S277)</f>
        <v>98.654600000000002</v>
      </c>
      <c r="U292" s="17">
        <f>IF('cha raw lpjml output'!T277&lt;0,0,'cha raw lpjml output'!T277)</f>
        <v>59.293700000000001</v>
      </c>
      <c r="V292" s="17">
        <f>IF('cha raw lpjml output'!U277&lt;0,0,'cha raw lpjml output'!U277)</f>
        <v>64.171999999999997</v>
      </c>
      <c r="W292" s="17">
        <f>IF('cha raw lpjml output'!V277&lt;0,0,'cha raw lpjml output'!V277)</f>
        <v>89.749799999999993</v>
      </c>
      <c r="X292" s="17">
        <f>IF('cha raw lpjml output'!W277&lt;0,0,'cha raw lpjml output'!W277)</f>
        <v>67.1113</v>
      </c>
      <c r="Y292" s="17">
        <f>IF('cha raw lpjml output'!X277&lt;0,0,'cha raw lpjml output'!X277)</f>
        <v>133.91999999999999</v>
      </c>
      <c r="Z292" s="17">
        <f>IF('cha raw lpjml output'!Y277&lt;0,0,'cha raw lpjml output'!Y277)</f>
        <v>140.75800000000001</v>
      </c>
      <c r="AA292" s="17">
        <f>IF('cha raw lpjml output'!Z277&lt;0,0,'cha raw lpjml output'!Z277)</f>
        <v>83.474199999999996</v>
      </c>
      <c r="AB292" s="17">
        <f>IF('cha raw lpjml output'!AA277&lt;0,0,'cha raw lpjml output'!AA277)</f>
        <v>58.646299999999997</v>
      </c>
      <c r="AC292" s="17">
        <f>IF('cha raw lpjml output'!AB277&lt;0,0,'cha raw lpjml output'!AB277)</f>
        <v>121.636</v>
      </c>
      <c r="AD292" s="17">
        <f>IF('cha raw lpjml output'!AC277&lt;0,0,'cha raw lpjml output'!AC277)</f>
        <v>186.96299999999999</v>
      </c>
      <c r="AE292" s="17">
        <f>IF('cha raw lpjml output'!AD277&lt;0,0,'cha raw lpjml output'!AD277)</f>
        <v>108.16200000000001</v>
      </c>
      <c r="AF292" s="17">
        <f>IF('cha raw lpjml output'!AE277&lt;0,0,'cha raw lpjml output'!AE277)</f>
        <v>112.422</v>
      </c>
      <c r="AG292" s="17">
        <f>IF('cha raw lpjml output'!AF277&lt;0,0,'cha raw lpjml output'!AF277)</f>
        <v>81.650700000000001</v>
      </c>
      <c r="AH292" s="17">
        <f>IF('cha raw lpjml output'!AG277&lt;0,0,'cha raw lpjml output'!AG277)</f>
        <v>73.189400000000006</v>
      </c>
      <c r="AI292" s="17">
        <f>IF('cha raw lpjml output'!AH277&lt;0,0,'cha raw lpjml output'!AH277)</f>
        <v>53.6312</v>
      </c>
      <c r="AJ292" s="17">
        <f>IF('cha raw lpjml output'!AI277&lt;0,0,'cha raw lpjml output'!AI277)</f>
        <v>80.705299999999994</v>
      </c>
      <c r="AK292" s="17">
        <f>IF('cha raw lpjml output'!AJ277&lt;0,0,'cha raw lpjml output'!AJ277)</f>
        <v>126.968</v>
      </c>
      <c r="AL292" s="17">
        <f>IF('cha raw lpjml output'!AK277&lt;0,0,'cha raw lpjml output'!AK277)</f>
        <v>107.875</v>
      </c>
      <c r="AM292" s="17">
        <f>IF('cha raw lpjml output'!AL277&lt;0,0,'cha raw lpjml output'!AL277)</f>
        <v>80.793599999999998</v>
      </c>
      <c r="AN292" s="17">
        <f>IF('cha raw lpjml output'!AM277&lt;0,0,'cha raw lpjml output'!AM277)</f>
        <v>58.5657</v>
      </c>
      <c r="AO292" s="17">
        <f>IF('cha raw lpjml output'!AN277&lt;0,0,'cha raw lpjml output'!AN277)</f>
        <v>78.524199999999993</v>
      </c>
      <c r="AP292" s="17">
        <f>IF('cha raw lpjml output'!AO277&lt;0,0,'cha raw lpjml output'!AO277)</f>
        <v>97.149100000000004</v>
      </c>
      <c r="AQ292" s="17"/>
    </row>
    <row r="293" spans="2:43" x14ac:dyDescent="0.35">
      <c r="B293" s="17">
        <f>IF('cha raw lpjml output'!A278&lt;0,0,'cha raw lpjml output'!A278)</f>
        <v>144.54300000000001</v>
      </c>
      <c r="C293" s="17">
        <f>IF('cha raw lpjml output'!B278&lt;0,0,'cha raw lpjml output'!B278)</f>
        <v>61.772300000000001</v>
      </c>
      <c r="D293" s="17">
        <f>IF('cha raw lpjml output'!C278&lt;0,0,'cha raw lpjml output'!C278)</f>
        <v>252.351</v>
      </c>
      <c r="E293" s="17">
        <f>IF('cha raw lpjml output'!D278&lt;0,0,'cha raw lpjml output'!D278)</f>
        <v>108.535</v>
      </c>
      <c r="F293" s="17">
        <f>IF('cha raw lpjml output'!E278&lt;0,0,'cha raw lpjml output'!E278)</f>
        <v>107.923</v>
      </c>
      <c r="G293" s="17">
        <f>IF('cha raw lpjml output'!F278&lt;0,0,'cha raw lpjml output'!F278)</f>
        <v>98.893299999999996</v>
      </c>
      <c r="H293" s="17">
        <f>IF('cha raw lpjml output'!G278&lt;0,0,'cha raw lpjml output'!G278)</f>
        <v>136.63300000000001</v>
      </c>
      <c r="I293" s="17">
        <f>IF('cha raw lpjml output'!H278&lt;0,0,'cha raw lpjml output'!H278)</f>
        <v>134.27500000000001</v>
      </c>
      <c r="J293" s="17">
        <f>IF('cha raw lpjml output'!I278&lt;0,0,'cha raw lpjml output'!I278)</f>
        <v>119.71599999999999</v>
      </c>
      <c r="K293" s="17">
        <f>IF('cha raw lpjml output'!J278&lt;0,0,'cha raw lpjml output'!J278)</f>
        <v>113.845</v>
      </c>
      <c r="L293" s="17">
        <f>IF('cha raw lpjml output'!K278&lt;0,0,'cha raw lpjml output'!K278)</f>
        <v>91.972800000000007</v>
      </c>
      <c r="M293" s="17">
        <f>IF('cha raw lpjml output'!L278&lt;0,0,'cha raw lpjml output'!L278)</f>
        <v>68.2059</v>
      </c>
      <c r="N293" s="17">
        <f>IF('cha raw lpjml output'!M278&lt;0,0,'cha raw lpjml output'!M278)</f>
        <v>42.375900000000001</v>
      </c>
      <c r="O293" s="17">
        <f>IF('cha raw lpjml output'!N278&lt;0,0,'cha raw lpjml output'!N278)</f>
        <v>18.158000000000001</v>
      </c>
      <c r="P293" s="17">
        <f>IF('cha raw lpjml output'!O278&lt;0,0,'cha raw lpjml output'!O278)</f>
        <v>18.158000000000001</v>
      </c>
      <c r="Q293" s="17">
        <f>IF('cha raw lpjml output'!P278&lt;0,0,'cha raw lpjml output'!P278)</f>
        <v>51.728099999999998</v>
      </c>
      <c r="R293" s="17">
        <f>IF('cha raw lpjml output'!Q278&lt;0,0,'cha raw lpjml output'!Q278)</f>
        <v>32.609400000000001</v>
      </c>
      <c r="S293" s="17">
        <f>IF('cha raw lpjml output'!R278&lt;0,0,'cha raw lpjml output'!R278)</f>
        <v>81.129199999999997</v>
      </c>
      <c r="T293" s="17">
        <f>IF('cha raw lpjml output'!S278&lt;0,0,'cha raw lpjml output'!S278)</f>
        <v>98.702500000000001</v>
      </c>
      <c r="U293" s="17">
        <f>IF('cha raw lpjml output'!T278&lt;0,0,'cha raw lpjml output'!T278)</f>
        <v>61.467599999999997</v>
      </c>
      <c r="V293" s="17">
        <f>IF('cha raw lpjml output'!U278&lt;0,0,'cha raw lpjml output'!U278)</f>
        <v>66.352400000000003</v>
      </c>
      <c r="W293" s="17">
        <f>IF('cha raw lpjml output'!V278&lt;0,0,'cha raw lpjml output'!V278)</f>
        <v>97.900999999999996</v>
      </c>
      <c r="X293" s="17">
        <f>IF('cha raw lpjml output'!W278&lt;0,0,'cha raw lpjml output'!W278)</f>
        <v>68.296000000000006</v>
      </c>
      <c r="Y293" s="17">
        <f>IF('cha raw lpjml output'!X278&lt;0,0,'cha raw lpjml output'!X278)</f>
        <v>141.68600000000001</v>
      </c>
      <c r="Z293" s="17">
        <f>IF('cha raw lpjml output'!Y278&lt;0,0,'cha raw lpjml output'!Y278)</f>
        <v>140.97200000000001</v>
      </c>
      <c r="AA293" s="17">
        <f>IF('cha raw lpjml output'!Z278&lt;0,0,'cha raw lpjml output'!Z278)</f>
        <v>84.073999999999998</v>
      </c>
      <c r="AB293" s="17">
        <f>IF('cha raw lpjml output'!AA278&lt;0,0,'cha raw lpjml output'!AA278)</f>
        <v>59.067100000000003</v>
      </c>
      <c r="AC293" s="17">
        <f>IF('cha raw lpjml output'!AB278&lt;0,0,'cha raw lpjml output'!AB278)</f>
        <v>123.735</v>
      </c>
      <c r="AD293" s="17">
        <f>IF('cha raw lpjml output'!AC278&lt;0,0,'cha raw lpjml output'!AC278)</f>
        <v>189.76599999999999</v>
      </c>
      <c r="AE293" s="17">
        <f>IF('cha raw lpjml output'!AD278&lt;0,0,'cha raw lpjml output'!AD278)</f>
        <v>109.691</v>
      </c>
      <c r="AF293" s="17">
        <f>IF('cha raw lpjml output'!AE278&lt;0,0,'cha raw lpjml output'!AE278)</f>
        <v>113.53700000000001</v>
      </c>
      <c r="AG293" s="17">
        <f>IF('cha raw lpjml output'!AF278&lt;0,0,'cha raw lpjml output'!AF278)</f>
        <v>83.892300000000006</v>
      </c>
      <c r="AH293" s="17">
        <f>IF('cha raw lpjml output'!AG278&lt;0,0,'cha raw lpjml output'!AG278)</f>
        <v>76.523300000000006</v>
      </c>
      <c r="AI293" s="17">
        <f>IF('cha raw lpjml output'!AH278&lt;0,0,'cha raw lpjml output'!AH278)</f>
        <v>55.154800000000002</v>
      </c>
      <c r="AJ293" s="17">
        <f>IF('cha raw lpjml output'!AI278&lt;0,0,'cha raw lpjml output'!AI278)</f>
        <v>84.075199999999995</v>
      </c>
      <c r="AK293" s="17">
        <f>IF('cha raw lpjml output'!AJ278&lt;0,0,'cha raw lpjml output'!AJ278)</f>
        <v>138.66200000000001</v>
      </c>
      <c r="AL293" s="17">
        <f>IF('cha raw lpjml output'!AK278&lt;0,0,'cha raw lpjml output'!AK278)</f>
        <v>112.095</v>
      </c>
      <c r="AM293" s="17">
        <f>IF('cha raw lpjml output'!AL278&lt;0,0,'cha raw lpjml output'!AL278)</f>
        <v>82.035399999999996</v>
      </c>
      <c r="AN293" s="17">
        <f>IF('cha raw lpjml output'!AM278&lt;0,0,'cha raw lpjml output'!AM278)</f>
        <v>58.680399999999999</v>
      </c>
      <c r="AO293" s="17">
        <f>IF('cha raw lpjml output'!AN278&lt;0,0,'cha raw lpjml output'!AN278)</f>
        <v>79.338099999999997</v>
      </c>
      <c r="AP293" s="17">
        <f>IF('cha raw lpjml output'!AO278&lt;0,0,'cha raw lpjml output'!AO278)</f>
        <v>98.354299999999995</v>
      </c>
      <c r="AQ293" s="17"/>
    </row>
    <row r="294" spans="2:43" x14ac:dyDescent="0.35">
      <c r="B294" s="17">
        <f>IF('cha raw lpjml output'!A279&lt;0,0,'cha raw lpjml output'!A279)</f>
        <v>146.02199999999999</v>
      </c>
      <c r="C294" s="17">
        <f>IF('cha raw lpjml output'!B279&lt;0,0,'cha raw lpjml output'!B279)</f>
        <v>61.963099999999997</v>
      </c>
      <c r="D294" s="17">
        <f>IF('cha raw lpjml output'!C279&lt;0,0,'cha raw lpjml output'!C279)</f>
        <v>254.96700000000001</v>
      </c>
      <c r="E294" s="17">
        <f>IF('cha raw lpjml output'!D279&lt;0,0,'cha raw lpjml output'!D279)</f>
        <v>108.69199999999999</v>
      </c>
      <c r="F294" s="17">
        <f>IF('cha raw lpjml output'!E279&lt;0,0,'cha raw lpjml output'!E279)</f>
        <v>110.658</v>
      </c>
      <c r="G294" s="17">
        <f>IF('cha raw lpjml output'!F279&lt;0,0,'cha raw lpjml output'!F279)</f>
        <v>100.133</v>
      </c>
      <c r="H294" s="17">
        <f>IF('cha raw lpjml output'!G279&lt;0,0,'cha raw lpjml output'!G279)</f>
        <v>136.81</v>
      </c>
      <c r="I294" s="17">
        <f>IF('cha raw lpjml output'!H279&lt;0,0,'cha raw lpjml output'!H279)</f>
        <v>139.99299999999999</v>
      </c>
      <c r="J294" s="17">
        <f>IF('cha raw lpjml output'!I279&lt;0,0,'cha raw lpjml output'!I279)</f>
        <v>121.268</v>
      </c>
      <c r="K294" s="17">
        <f>IF('cha raw lpjml output'!J279&lt;0,0,'cha raw lpjml output'!J279)</f>
        <v>114.06</v>
      </c>
      <c r="L294" s="17">
        <f>IF('cha raw lpjml output'!K279&lt;0,0,'cha raw lpjml output'!K279)</f>
        <v>97.442999999999998</v>
      </c>
      <c r="M294" s="17">
        <f>IF('cha raw lpjml output'!L279&lt;0,0,'cha raw lpjml output'!L279)</f>
        <v>70.966300000000004</v>
      </c>
      <c r="N294" s="17">
        <f>IF('cha raw lpjml output'!M279&lt;0,0,'cha raw lpjml output'!M279)</f>
        <v>42.656100000000002</v>
      </c>
      <c r="O294" s="17">
        <f>IF('cha raw lpjml output'!N279&lt;0,0,'cha raw lpjml output'!N279)</f>
        <v>18.3611</v>
      </c>
      <c r="P294" s="17">
        <f>IF('cha raw lpjml output'!O279&lt;0,0,'cha raw lpjml output'!O279)</f>
        <v>18.3611</v>
      </c>
      <c r="Q294" s="17">
        <f>IF('cha raw lpjml output'!P279&lt;0,0,'cha raw lpjml output'!P279)</f>
        <v>55.669899999999998</v>
      </c>
      <c r="R294" s="17">
        <f>IF('cha raw lpjml output'!Q279&lt;0,0,'cha raw lpjml output'!Q279)</f>
        <v>33.986600000000003</v>
      </c>
      <c r="S294" s="17">
        <f>IF('cha raw lpjml output'!R279&lt;0,0,'cha raw lpjml output'!R279)</f>
        <v>82.597300000000004</v>
      </c>
      <c r="T294" s="17">
        <f>IF('cha raw lpjml output'!S279&lt;0,0,'cha raw lpjml output'!S279)</f>
        <v>99.015900000000002</v>
      </c>
      <c r="U294" s="17">
        <f>IF('cha raw lpjml output'!T279&lt;0,0,'cha raw lpjml output'!T279)</f>
        <v>63.202100000000002</v>
      </c>
      <c r="V294" s="17">
        <f>IF('cha raw lpjml output'!U279&lt;0,0,'cha raw lpjml output'!U279)</f>
        <v>69.104799999999997</v>
      </c>
      <c r="W294" s="17">
        <f>IF('cha raw lpjml output'!V279&lt;0,0,'cha raw lpjml output'!V279)</f>
        <v>100.741</v>
      </c>
      <c r="X294" s="17">
        <f>IF('cha raw lpjml output'!W279&lt;0,0,'cha raw lpjml output'!W279)</f>
        <v>69.560299999999998</v>
      </c>
      <c r="Y294" s="17">
        <f>IF('cha raw lpjml output'!X279&lt;0,0,'cha raw lpjml output'!X279)</f>
        <v>142.303</v>
      </c>
      <c r="Z294" s="17">
        <f>IF('cha raw lpjml output'!Y279&lt;0,0,'cha raw lpjml output'!Y279)</f>
        <v>141.905</v>
      </c>
      <c r="AA294" s="17">
        <f>IF('cha raw lpjml output'!Z279&lt;0,0,'cha raw lpjml output'!Z279)</f>
        <v>85.455399999999997</v>
      </c>
      <c r="AB294" s="17">
        <f>IF('cha raw lpjml output'!AA279&lt;0,0,'cha raw lpjml output'!AA279)</f>
        <v>60.512</v>
      </c>
      <c r="AC294" s="17">
        <f>IF('cha raw lpjml output'!AB279&lt;0,0,'cha raw lpjml output'!AB279)</f>
        <v>126.029</v>
      </c>
      <c r="AD294" s="17">
        <f>IF('cha raw lpjml output'!AC279&lt;0,0,'cha raw lpjml output'!AC279)</f>
        <v>192.49199999999999</v>
      </c>
      <c r="AE294" s="17">
        <f>IF('cha raw lpjml output'!AD279&lt;0,0,'cha raw lpjml output'!AD279)</f>
        <v>112.008</v>
      </c>
      <c r="AF294" s="17">
        <f>IF('cha raw lpjml output'!AE279&lt;0,0,'cha raw lpjml output'!AE279)</f>
        <v>117.605</v>
      </c>
      <c r="AG294" s="17">
        <f>IF('cha raw lpjml output'!AF279&lt;0,0,'cha raw lpjml output'!AF279)</f>
        <v>91.093000000000004</v>
      </c>
      <c r="AH294" s="17">
        <f>IF('cha raw lpjml output'!AG279&lt;0,0,'cha raw lpjml output'!AG279)</f>
        <v>76.866100000000003</v>
      </c>
      <c r="AI294" s="17">
        <f>IF('cha raw lpjml output'!AH279&lt;0,0,'cha raw lpjml output'!AH279)</f>
        <v>55.689700000000002</v>
      </c>
      <c r="AJ294" s="17">
        <f>IF('cha raw lpjml output'!AI279&lt;0,0,'cha raw lpjml output'!AI279)</f>
        <v>89.407399999999996</v>
      </c>
      <c r="AK294" s="17">
        <f>IF('cha raw lpjml output'!AJ279&lt;0,0,'cha raw lpjml output'!AJ279)</f>
        <v>138.953</v>
      </c>
      <c r="AL294" s="17">
        <f>IF('cha raw lpjml output'!AK279&lt;0,0,'cha raw lpjml output'!AK279)</f>
        <v>115.336</v>
      </c>
      <c r="AM294" s="17">
        <f>IF('cha raw lpjml output'!AL279&lt;0,0,'cha raw lpjml output'!AL279)</f>
        <v>82.926000000000002</v>
      </c>
      <c r="AN294" s="17">
        <f>IF('cha raw lpjml output'!AM279&lt;0,0,'cha raw lpjml output'!AM279)</f>
        <v>60.999499999999998</v>
      </c>
      <c r="AO294" s="17">
        <f>IF('cha raw lpjml output'!AN279&lt;0,0,'cha raw lpjml output'!AN279)</f>
        <v>79.346900000000005</v>
      </c>
      <c r="AP294" s="17">
        <f>IF('cha raw lpjml output'!AO279&lt;0,0,'cha raw lpjml output'!AO279)</f>
        <v>99.110900000000001</v>
      </c>
      <c r="AQ294" s="17"/>
    </row>
    <row r="295" spans="2:43" x14ac:dyDescent="0.35">
      <c r="B295" s="17">
        <f>IF('cha raw lpjml output'!A280&lt;0,0,'cha raw lpjml output'!A280)</f>
        <v>146.33500000000001</v>
      </c>
      <c r="C295" s="17">
        <f>IF('cha raw lpjml output'!B280&lt;0,0,'cha raw lpjml output'!B280)</f>
        <v>62.9754</v>
      </c>
      <c r="D295" s="17">
        <f>IF('cha raw lpjml output'!C280&lt;0,0,'cha raw lpjml output'!C280)</f>
        <v>258.39499999999998</v>
      </c>
      <c r="E295" s="17">
        <f>IF('cha raw lpjml output'!D280&lt;0,0,'cha raw lpjml output'!D280)</f>
        <v>109.057</v>
      </c>
      <c r="F295" s="17">
        <f>IF('cha raw lpjml output'!E280&lt;0,0,'cha raw lpjml output'!E280)</f>
        <v>111.39400000000001</v>
      </c>
      <c r="G295" s="17">
        <f>IF('cha raw lpjml output'!F280&lt;0,0,'cha raw lpjml output'!F280)</f>
        <v>109.087</v>
      </c>
      <c r="H295" s="17">
        <f>IF('cha raw lpjml output'!G280&lt;0,0,'cha raw lpjml output'!G280)</f>
        <v>138.33000000000001</v>
      </c>
      <c r="I295" s="17">
        <f>IF('cha raw lpjml output'!H280&lt;0,0,'cha raw lpjml output'!H280)</f>
        <v>140.215</v>
      </c>
      <c r="J295" s="17">
        <f>IF('cha raw lpjml output'!I280&lt;0,0,'cha raw lpjml output'!I280)</f>
        <v>121.999</v>
      </c>
      <c r="K295" s="17">
        <f>IF('cha raw lpjml output'!J280&lt;0,0,'cha raw lpjml output'!J280)</f>
        <v>123.93899999999999</v>
      </c>
      <c r="L295" s="17">
        <f>IF('cha raw lpjml output'!K280&lt;0,0,'cha raw lpjml output'!K280)</f>
        <v>98.817400000000006</v>
      </c>
      <c r="M295" s="17">
        <f>IF('cha raw lpjml output'!L280&lt;0,0,'cha raw lpjml output'!L280)</f>
        <v>71.7517</v>
      </c>
      <c r="N295" s="17">
        <f>IF('cha raw lpjml output'!M280&lt;0,0,'cha raw lpjml output'!M280)</f>
        <v>44.616700000000002</v>
      </c>
      <c r="O295" s="17">
        <f>IF('cha raw lpjml output'!N280&lt;0,0,'cha raw lpjml output'!N280)</f>
        <v>18.439699999999998</v>
      </c>
      <c r="P295" s="17">
        <f>IF('cha raw lpjml output'!O280&lt;0,0,'cha raw lpjml output'!O280)</f>
        <v>18.439699999999998</v>
      </c>
      <c r="Q295" s="17">
        <f>IF('cha raw lpjml output'!P280&lt;0,0,'cha raw lpjml output'!P280)</f>
        <v>56.142099999999999</v>
      </c>
      <c r="R295" s="17">
        <f>IF('cha raw lpjml output'!Q280&lt;0,0,'cha raw lpjml output'!Q280)</f>
        <v>34.759900000000002</v>
      </c>
      <c r="S295" s="17">
        <f>IF('cha raw lpjml output'!R280&lt;0,0,'cha raw lpjml output'!R280)</f>
        <v>83.958299999999994</v>
      </c>
      <c r="T295" s="17">
        <f>IF('cha raw lpjml output'!S280&lt;0,0,'cha raw lpjml output'!S280)</f>
        <v>102.063</v>
      </c>
      <c r="U295" s="17">
        <f>IF('cha raw lpjml output'!T280&lt;0,0,'cha raw lpjml output'!T280)</f>
        <v>63.779800000000002</v>
      </c>
      <c r="V295" s="17">
        <f>IF('cha raw lpjml output'!U280&lt;0,0,'cha raw lpjml output'!U280)</f>
        <v>70.317499999999995</v>
      </c>
      <c r="W295" s="17">
        <f>IF('cha raw lpjml output'!V280&lt;0,0,'cha raw lpjml output'!V280)</f>
        <v>103.483</v>
      </c>
      <c r="X295" s="17">
        <f>IF('cha raw lpjml output'!W280&lt;0,0,'cha raw lpjml output'!W280)</f>
        <v>73.590599999999995</v>
      </c>
      <c r="Y295" s="17">
        <f>IF('cha raw lpjml output'!X280&lt;0,0,'cha raw lpjml output'!X280)</f>
        <v>146.13900000000001</v>
      </c>
      <c r="Z295" s="17">
        <f>IF('cha raw lpjml output'!Y280&lt;0,0,'cha raw lpjml output'!Y280)</f>
        <v>143.858</v>
      </c>
      <c r="AA295" s="17">
        <f>IF('cha raw lpjml output'!Z280&lt;0,0,'cha raw lpjml output'!Z280)</f>
        <v>89.008600000000001</v>
      </c>
      <c r="AB295" s="17">
        <f>IF('cha raw lpjml output'!AA280&lt;0,0,'cha raw lpjml output'!AA280)</f>
        <v>61.075800000000001</v>
      </c>
      <c r="AC295" s="17">
        <f>IF('cha raw lpjml output'!AB280&lt;0,0,'cha raw lpjml output'!AB280)</f>
        <v>127.371</v>
      </c>
      <c r="AD295" s="17">
        <f>IF('cha raw lpjml output'!AC280&lt;0,0,'cha raw lpjml output'!AC280)</f>
        <v>196.94300000000001</v>
      </c>
      <c r="AE295" s="17">
        <f>IF('cha raw lpjml output'!AD280&lt;0,0,'cha raw lpjml output'!AD280)</f>
        <v>113.851</v>
      </c>
      <c r="AF295" s="17">
        <f>IF('cha raw lpjml output'!AE280&lt;0,0,'cha raw lpjml output'!AE280)</f>
        <v>119.078</v>
      </c>
      <c r="AG295" s="17">
        <f>IF('cha raw lpjml output'!AF280&lt;0,0,'cha raw lpjml output'!AF280)</f>
        <v>92.073999999999998</v>
      </c>
      <c r="AH295" s="17">
        <f>IF('cha raw lpjml output'!AG280&lt;0,0,'cha raw lpjml output'!AG280)</f>
        <v>78.237300000000005</v>
      </c>
      <c r="AI295" s="17">
        <f>IF('cha raw lpjml output'!AH280&lt;0,0,'cha raw lpjml output'!AH280)</f>
        <v>56.061999999999998</v>
      </c>
      <c r="AJ295" s="17">
        <f>IF('cha raw lpjml output'!AI280&lt;0,0,'cha raw lpjml output'!AI280)</f>
        <v>91.732500000000002</v>
      </c>
      <c r="AK295" s="17">
        <f>IF('cha raw lpjml output'!AJ280&lt;0,0,'cha raw lpjml output'!AJ280)</f>
        <v>141.88800000000001</v>
      </c>
      <c r="AL295" s="17">
        <f>IF('cha raw lpjml output'!AK280&lt;0,0,'cha raw lpjml output'!AK280)</f>
        <v>118.04600000000001</v>
      </c>
      <c r="AM295" s="17">
        <f>IF('cha raw lpjml output'!AL280&lt;0,0,'cha raw lpjml output'!AL280)</f>
        <v>84.131299999999996</v>
      </c>
      <c r="AN295" s="17">
        <f>IF('cha raw lpjml output'!AM280&lt;0,0,'cha raw lpjml output'!AM280)</f>
        <v>63.299599999999998</v>
      </c>
      <c r="AO295" s="17">
        <f>IF('cha raw lpjml output'!AN280&lt;0,0,'cha raw lpjml output'!AN280)</f>
        <v>80.682900000000004</v>
      </c>
      <c r="AP295" s="17">
        <f>IF('cha raw lpjml output'!AO280&lt;0,0,'cha raw lpjml output'!AO280)</f>
        <v>99.986099999999993</v>
      </c>
      <c r="AQ295" s="17"/>
    </row>
    <row r="296" spans="2:43" x14ac:dyDescent="0.35">
      <c r="B296" s="17">
        <f>IF('cha raw lpjml output'!A281&lt;0,0,'cha raw lpjml output'!A281)</f>
        <v>147.62799999999999</v>
      </c>
      <c r="C296" s="17">
        <f>IF('cha raw lpjml output'!B281&lt;0,0,'cha raw lpjml output'!B281)</f>
        <v>66.888599999999997</v>
      </c>
      <c r="D296" s="17">
        <f>IF('cha raw lpjml output'!C281&lt;0,0,'cha raw lpjml output'!C281)</f>
        <v>259.38200000000001</v>
      </c>
      <c r="E296" s="17">
        <f>IF('cha raw lpjml output'!D281&lt;0,0,'cha raw lpjml output'!D281)</f>
        <v>109.208</v>
      </c>
      <c r="F296" s="17">
        <f>IF('cha raw lpjml output'!E281&lt;0,0,'cha raw lpjml output'!E281)</f>
        <v>116.276</v>
      </c>
      <c r="G296" s="17">
        <f>IF('cha raw lpjml output'!F281&lt;0,0,'cha raw lpjml output'!F281)</f>
        <v>109.19499999999999</v>
      </c>
      <c r="H296" s="17">
        <f>IF('cha raw lpjml output'!G281&lt;0,0,'cha raw lpjml output'!G281)</f>
        <v>139.119</v>
      </c>
      <c r="I296" s="17">
        <f>IF('cha raw lpjml output'!H281&lt;0,0,'cha raw lpjml output'!H281)</f>
        <v>145.33000000000001</v>
      </c>
      <c r="J296" s="17">
        <f>IF('cha raw lpjml output'!I281&lt;0,0,'cha raw lpjml output'!I281)</f>
        <v>122.658</v>
      </c>
      <c r="K296" s="17">
        <f>IF('cha raw lpjml output'!J281&lt;0,0,'cha raw lpjml output'!J281)</f>
        <v>124.648</v>
      </c>
      <c r="L296" s="17">
        <f>IF('cha raw lpjml output'!K281&lt;0,0,'cha raw lpjml output'!K281)</f>
        <v>103.14100000000001</v>
      </c>
      <c r="M296" s="17">
        <f>IF('cha raw lpjml output'!L281&lt;0,0,'cha raw lpjml output'!L281)</f>
        <v>72.827100000000002</v>
      </c>
      <c r="N296" s="17">
        <f>IF('cha raw lpjml output'!M281&lt;0,0,'cha raw lpjml output'!M281)</f>
        <v>48.0991</v>
      </c>
      <c r="O296" s="17">
        <f>IF('cha raw lpjml output'!N281&lt;0,0,'cha raw lpjml output'!N281)</f>
        <v>18.787299999999998</v>
      </c>
      <c r="P296" s="17">
        <f>IF('cha raw lpjml output'!O281&lt;0,0,'cha raw lpjml output'!O281)</f>
        <v>18.787299999999998</v>
      </c>
      <c r="Q296" s="17">
        <f>IF('cha raw lpjml output'!P281&lt;0,0,'cha raw lpjml output'!P281)</f>
        <v>59.503300000000003</v>
      </c>
      <c r="R296" s="17">
        <f>IF('cha raw lpjml output'!Q281&lt;0,0,'cha raw lpjml output'!Q281)</f>
        <v>34.796500000000002</v>
      </c>
      <c r="S296" s="17">
        <f>IF('cha raw lpjml output'!R281&lt;0,0,'cha raw lpjml output'!R281)</f>
        <v>87.886099999999999</v>
      </c>
      <c r="T296" s="17">
        <f>IF('cha raw lpjml output'!S281&lt;0,0,'cha raw lpjml output'!S281)</f>
        <v>103.833</v>
      </c>
      <c r="U296" s="17">
        <f>IF('cha raw lpjml output'!T281&lt;0,0,'cha raw lpjml output'!T281)</f>
        <v>63.9101</v>
      </c>
      <c r="V296" s="17">
        <f>IF('cha raw lpjml output'!U281&lt;0,0,'cha raw lpjml output'!U281)</f>
        <v>73.266900000000007</v>
      </c>
      <c r="W296" s="17">
        <f>IF('cha raw lpjml output'!V281&lt;0,0,'cha raw lpjml output'!V281)</f>
        <v>106.313</v>
      </c>
      <c r="X296" s="17">
        <f>IF('cha raw lpjml output'!W281&lt;0,0,'cha raw lpjml output'!W281)</f>
        <v>75.307900000000004</v>
      </c>
      <c r="Y296" s="17">
        <f>IF('cha raw lpjml output'!X281&lt;0,0,'cha raw lpjml output'!X281)</f>
        <v>158.29599999999999</v>
      </c>
      <c r="Z296" s="17">
        <f>IF('cha raw lpjml output'!Y281&lt;0,0,'cha raw lpjml output'!Y281)</f>
        <v>144.958</v>
      </c>
      <c r="AA296" s="17">
        <f>IF('cha raw lpjml output'!Z281&lt;0,0,'cha raw lpjml output'!Z281)</f>
        <v>90.966200000000001</v>
      </c>
      <c r="AB296" s="17">
        <f>IF('cha raw lpjml output'!AA281&lt;0,0,'cha raw lpjml output'!AA281)</f>
        <v>67.065100000000001</v>
      </c>
      <c r="AC296" s="17">
        <f>IF('cha raw lpjml output'!AB281&lt;0,0,'cha raw lpjml output'!AB281)</f>
        <v>128.923</v>
      </c>
      <c r="AD296" s="17">
        <f>IF('cha raw lpjml output'!AC281&lt;0,0,'cha raw lpjml output'!AC281)</f>
        <v>199.327</v>
      </c>
      <c r="AE296" s="17">
        <f>IF('cha raw lpjml output'!AD281&lt;0,0,'cha raw lpjml output'!AD281)</f>
        <v>114.501</v>
      </c>
      <c r="AF296" s="17">
        <f>IF('cha raw lpjml output'!AE281&lt;0,0,'cha raw lpjml output'!AE281)</f>
        <v>124.306</v>
      </c>
      <c r="AG296" s="17">
        <f>IF('cha raw lpjml output'!AF281&lt;0,0,'cha raw lpjml output'!AF281)</f>
        <v>92.657399999999996</v>
      </c>
      <c r="AH296" s="17">
        <f>IF('cha raw lpjml output'!AG281&lt;0,0,'cha raw lpjml output'!AG281)</f>
        <v>78.657600000000002</v>
      </c>
      <c r="AI296" s="17">
        <f>IF('cha raw lpjml output'!AH281&lt;0,0,'cha raw lpjml output'!AH281)</f>
        <v>56.134</v>
      </c>
      <c r="AJ296" s="17">
        <f>IF('cha raw lpjml output'!AI281&lt;0,0,'cha raw lpjml output'!AI281)</f>
        <v>92.070999999999998</v>
      </c>
      <c r="AK296" s="17">
        <f>IF('cha raw lpjml output'!AJ281&lt;0,0,'cha raw lpjml output'!AJ281)</f>
        <v>143.166</v>
      </c>
      <c r="AL296" s="17">
        <f>IF('cha raw lpjml output'!AK281&lt;0,0,'cha raw lpjml output'!AK281)</f>
        <v>118.85599999999999</v>
      </c>
      <c r="AM296" s="17">
        <f>IF('cha raw lpjml output'!AL281&lt;0,0,'cha raw lpjml output'!AL281)</f>
        <v>86.308800000000005</v>
      </c>
      <c r="AN296" s="17">
        <f>IF('cha raw lpjml output'!AM281&lt;0,0,'cha raw lpjml output'!AM281)</f>
        <v>65.674999999999997</v>
      </c>
      <c r="AO296" s="17">
        <f>IF('cha raw lpjml output'!AN281&lt;0,0,'cha raw lpjml output'!AN281)</f>
        <v>81.710300000000004</v>
      </c>
      <c r="AP296" s="17">
        <f>IF('cha raw lpjml output'!AO281&lt;0,0,'cha raw lpjml output'!AO281)</f>
        <v>100.97799999999999</v>
      </c>
      <c r="AQ296" s="17"/>
    </row>
    <row r="297" spans="2:43" x14ac:dyDescent="0.35">
      <c r="B297" s="17">
        <f>IF('cha raw lpjml output'!A282&lt;0,0,'cha raw lpjml output'!A282)</f>
        <v>148.36699999999999</v>
      </c>
      <c r="C297" s="17">
        <f>IF('cha raw lpjml output'!B282&lt;0,0,'cha raw lpjml output'!B282)</f>
        <v>67.871300000000005</v>
      </c>
      <c r="D297" s="17">
        <f>IF('cha raw lpjml output'!C282&lt;0,0,'cha raw lpjml output'!C282)</f>
        <v>259.61200000000002</v>
      </c>
      <c r="E297" s="17">
        <f>IF('cha raw lpjml output'!D282&lt;0,0,'cha raw lpjml output'!D282)</f>
        <v>112.78100000000001</v>
      </c>
      <c r="F297" s="17">
        <f>IF('cha raw lpjml output'!E282&lt;0,0,'cha raw lpjml output'!E282)</f>
        <v>123.33</v>
      </c>
      <c r="G297" s="17">
        <f>IF('cha raw lpjml output'!F282&lt;0,0,'cha raw lpjml output'!F282)</f>
        <v>113.267</v>
      </c>
      <c r="H297" s="17">
        <f>IF('cha raw lpjml output'!G282&lt;0,0,'cha raw lpjml output'!G282)</f>
        <v>142.25800000000001</v>
      </c>
      <c r="I297" s="17">
        <f>IF('cha raw lpjml output'!H282&lt;0,0,'cha raw lpjml output'!H282)</f>
        <v>146.916</v>
      </c>
      <c r="J297" s="17">
        <f>IF('cha raw lpjml output'!I282&lt;0,0,'cha raw lpjml output'!I282)</f>
        <v>126.054</v>
      </c>
      <c r="K297" s="17">
        <f>IF('cha raw lpjml output'!J282&lt;0,0,'cha raw lpjml output'!J282)</f>
        <v>127.289</v>
      </c>
      <c r="L297" s="17">
        <f>IF('cha raw lpjml output'!K282&lt;0,0,'cha raw lpjml output'!K282)</f>
        <v>105.996</v>
      </c>
      <c r="M297" s="17">
        <f>IF('cha raw lpjml output'!L282&lt;0,0,'cha raw lpjml output'!L282)</f>
        <v>73.774100000000004</v>
      </c>
      <c r="N297" s="17">
        <f>IF('cha raw lpjml output'!M282&lt;0,0,'cha raw lpjml output'!M282)</f>
        <v>48.999299999999998</v>
      </c>
      <c r="O297" s="17">
        <f>IF('cha raw lpjml output'!N282&lt;0,0,'cha raw lpjml output'!N282)</f>
        <v>19.133199999999999</v>
      </c>
      <c r="P297" s="17">
        <f>IF('cha raw lpjml output'!O282&lt;0,0,'cha raw lpjml output'!O282)</f>
        <v>19.133199999999999</v>
      </c>
      <c r="Q297" s="17">
        <f>IF('cha raw lpjml output'!P282&lt;0,0,'cha raw lpjml output'!P282)</f>
        <v>61.112699999999997</v>
      </c>
      <c r="R297" s="17">
        <f>IF('cha raw lpjml output'!Q282&lt;0,0,'cha raw lpjml output'!Q282)</f>
        <v>38.244700000000002</v>
      </c>
      <c r="S297" s="17">
        <f>IF('cha raw lpjml output'!R282&lt;0,0,'cha raw lpjml output'!R282)</f>
        <v>89.4358</v>
      </c>
      <c r="T297" s="17">
        <f>IF('cha raw lpjml output'!S282&lt;0,0,'cha raw lpjml output'!S282)</f>
        <v>106.352</v>
      </c>
      <c r="U297" s="17">
        <f>IF('cha raw lpjml output'!T282&lt;0,0,'cha raw lpjml output'!T282)</f>
        <v>63.986800000000002</v>
      </c>
      <c r="V297" s="17">
        <f>IF('cha raw lpjml output'!U282&lt;0,0,'cha raw lpjml output'!U282)</f>
        <v>76.134</v>
      </c>
      <c r="W297" s="17">
        <f>IF('cha raw lpjml output'!V282&lt;0,0,'cha raw lpjml output'!V282)</f>
        <v>108.795</v>
      </c>
      <c r="X297" s="17">
        <f>IF('cha raw lpjml output'!W282&lt;0,0,'cha raw lpjml output'!W282)</f>
        <v>83.043700000000001</v>
      </c>
      <c r="Y297" s="17">
        <f>IF('cha raw lpjml output'!X282&lt;0,0,'cha raw lpjml output'!X282)</f>
        <v>162.31200000000001</v>
      </c>
      <c r="Z297" s="17">
        <f>IF('cha raw lpjml output'!Y282&lt;0,0,'cha raw lpjml output'!Y282)</f>
        <v>145.566</v>
      </c>
      <c r="AA297" s="17">
        <f>IF('cha raw lpjml output'!Z282&lt;0,0,'cha raw lpjml output'!Z282)</f>
        <v>91.529300000000006</v>
      </c>
      <c r="AB297" s="17">
        <f>IF('cha raw lpjml output'!AA282&lt;0,0,'cha raw lpjml output'!AA282)</f>
        <v>70.469899999999996</v>
      </c>
      <c r="AC297" s="17">
        <f>IF('cha raw lpjml output'!AB282&lt;0,0,'cha raw lpjml output'!AB282)</f>
        <v>130.40600000000001</v>
      </c>
      <c r="AD297" s="17">
        <f>IF('cha raw lpjml output'!AC282&lt;0,0,'cha raw lpjml output'!AC282)</f>
        <v>202.92599999999999</v>
      </c>
      <c r="AE297" s="17">
        <f>IF('cha raw lpjml output'!AD282&lt;0,0,'cha raw lpjml output'!AD282)</f>
        <v>118.04900000000001</v>
      </c>
      <c r="AF297" s="17">
        <f>IF('cha raw lpjml output'!AE282&lt;0,0,'cha raw lpjml output'!AE282)</f>
        <v>127.812</v>
      </c>
      <c r="AG297" s="17">
        <f>IF('cha raw lpjml output'!AF282&lt;0,0,'cha raw lpjml output'!AF282)</f>
        <v>92.927899999999994</v>
      </c>
      <c r="AH297" s="17">
        <f>IF('cha raw lpjml output'!AG282&lt;0,0,'cha raw lpjml output'!AG282)</f>
        <v>79.716200000000001</v>
      </c>
      <c r="AI297" s="17">
        <f>IF('cha raw lpjml output'!AH282&lt;0,0,'cha raw lpjml output'!AH282)</f>
        <v>56.220799999999997</v>
      </c>
      <c r="AJ297" s="17">
        <f>IF('cha raw lpjml output'!AI282&lt;0,0,'cha raw lpjml output'!AI282)</f>
        <v>95.222999999999999</v>
      </c>
      <c r="AK297" s="17">
        <f>IF('cha raw lpjml output'!AJ282&lt;0,0,'cha raw lpjml output'!AJ282)</f>
        <v>145.87100000000001</v>
      </c>
      <c r="AL297" s="17">
        <f>IF('cha raw lpjml output'!AK282&lt;0,0,'cha raw lpjml output'!AK282)</f>
        <v>119.125</v>
      </c>
      <c r="AM297" s="17">
        <f>IF('cha raw lpjml output'!AL282&lt;0,0,'cha raw lpjml output'!AL282)</f>
        <v>86.388499999999993</v>
      </c>
      <c r="AN297" s="17">
        <f>IF('cha raw lpjml output'!AM282&lt;0,0,'cha raw lpjml output'!AM282)</f>
        <v>66.112899999999996</v>
      </c>
      <c r="AO297" s="17">
        <f>IF('cha raw lpjml output'!AN282&lt;0,0,'cha raw lpjml output'!AN282)</f>
        <v>88.793000000000006</v>
      </c>
      <c r="AP297" s="17">
        <f>IF('cha raw lpjml output'!AO282&lt;0,0,'cha raw lpjml output'!AO282)</f>
        <v>101.71</v>
      </c>
      <c r="AQ297" s="17"/>
    </row>
    <row r="298" spans="2:43" x14ac:dyDescent="0.35">
      <c r="B298" s="17">
        <f>IF('cha raw lpjml output'!A283&lt;0,0,'cha raw lpjml output'!A283)</f>
        <v>149.03700000000001</v>
      </c>
      <c r="C298" s="17">
        <f>IF('cha raw lpjml output'!B283&lt;0,0,'cha raw lpjml output'!B283)</f>
        <v>68.322599999999994</v>
      </c>
      <c r="D298" s="17">
        <f>IF('cha raw lpjml output'!C283&lt;0,0,'cha raw lpjml output'!C283)</f>
        <v>263.53199999999998</v>
      </c>
      <c r="E298" s="17">
        <f>IF('cha raw lpjml output'!D283&lt;0,0,'cha raw lpjml output'!D283)</f>
        <v>114.748</v>
      </c>
      <c r="F298" s="17">
        <f>IF('cha raw lpjml output'!E283&lt;0,0,'cha raw lpjml output'!E283)</f>
        <v>126.932</v>
      </c>
      <c r="G298" s="17">
        <f>IF('cha raw lpjml output'!F283&lt;0,0,'cha raw lpjml output'!F283)</f>
        <v>115.922</v>
      </c>
      <c r="H298" s="17">
        <f>IF('cha raw lpjml output'!G283&lt;0,0,'cha raw lpjml output'!G283)</f>
        <v>144.59299999999999</v>
      </c>
      <c r="I298" s="17">
        <f>IF('cha raw lpjml output'!H283&lt;0,0,'cha raw lpjml output'!H283)</f>
        <v>147.357</v>
      </c>
      <c r="J298" s="17">
        <f>IF('cha raw lpjml output'!I283&lt;0,0,'cha raw lpjml output'!I283)</f>
        <v>134.44300000000001</v>
      </c>
      <c r="K298" s="17">
        <f>IF('cha raw lpjml output'!J283&lt;0,0,'cha raw lpjml output'!J283)</f>
        <v>128.44</v>
      </c>
      <c r="L298" s="17">
        <f>IF('cha raw lpjml output'!K283&lt;0,0,'cha raw lpjml output'!K283)</f>
        <v>113.405</v>
      </c>
      <c r="M298" s="17">
        <f>IF('cha raw lpjml output'!L283&lt;0,0,'cha raw lpjml output'!L283)</f>
        <v>75.8857</v>
      </c>
      <c r="N298" s="17">
        <f>IF('cha raw lpjml output'!M283&lt;0,0,'cha raw lpjml output'!M283)</f>
        <v>49.196599999999997</v>
      </c>
      <c r="O298" s="17">
        <f>IF('cha raw lpjml output'!N283&lt;0,0,'cha raw lpjml output'!N283)</f>
        <v>19.820699999999999</v>
      </c>
      <c r="P298" s="17">
        <f>IF('cha raw lpjml output'!O283&lt;0,0,'cha raw lpjml output'!O283)</f>
        <v>19.820699999999999</v>
      </c>
      <c r="Q298" s="17">
        <f>IF('cha raw lpjml output'!P283&lt;0,0,'cha raw lpjml output'!P283)</f>
        <v>61.748899999999999</v>
      </c>
      <c r="R298" s="17">
        <f>IF('cha raw lpjml output'!Q283&lt;0,0,'cha raw lpjml output'!Q283)</f>
        <v>41.629899999999999</v>
      </c>
      <c r="S298" s="17">
        <f>IF('cha raw lpjml output'!R283&lt;0,0,'cha raw lpjml output'!R283)</f>
        <v>94.236199999999997</v>
      </c>
      <c r="T298" s="17">
        <f>IF('cha raw lpjml output'!S283&lt;0,0,'cha raw lpjml output'!S283)</f>
        <v>107.215</v>
      </c>
      <c r="U298" s="17">
        <f>IF('cha raw lpjml output'!T283&lt;0,0,'cha raw lpjml output'!T283)</f>
        <v>74.758600000000001</v>
      </c>
      <c r="V298" s="17">
        <f>IF('cha raw lpjml output'!U283&lt;0,0,'cha raw lpjml output'!U283)</f>
        <v>80.685400000000001</v>
      </c>
      <c r="W298" s="17">
        <f>IF('cha raw lpjml output'!V283&lt;0,0,'cha raw lpjml output'!V283)</f>
        <v>116.884</v>
      </c>
      <c r="X298" s="17">
        <f>IF('cha raw lpjml output'!W283&lt;0,0,'cha raw lpjml output'!W283)</f>
        <v>83.402000000000001</v>
      </c>
      <c r="Y298" s="17">
        <f>IF('cha raw lpjml output'!X283&lt;0,0,'cha raw lpjml output'!X283)</f>
        <v>166.08</v>
      </c>
      <c r="Z298" s="17">
        <f>IF('cha raw lpjml output'!Y283&lt;0,0,'cha raw lpjml output'!Y283)</f>
        <v>146.233</v>
      </c>
      <c r="AA298" s="17">
        <f>IF('cha raw lpjml output'!Z283&lt;0,0,'cha raw lpjml output'!Z283)</f>
        <v>93.185199999999995</v>
      </c>
      <c r="AB298" s="17">
        <f>IF('cha raw lpjml output'!AA283&lt;0,0,'cha raw lpjml output'!AA283)</f>
        <v>71.163499999999999</v>
      </c>
      <c r="AC298" s="17">
        <f>IF('cha raw lpjml output'!AB283&lt;0,0,'cha raw lpjml output'!AB283)</f>
        <v>131.27699999999999</v>
      </c>
      <c r="AD298" s="17">
        <f>IF('cha raw lpjml output'!AC283&lt;0,0,'cha raw lpjml output'!AC283)</f>
        <v>210.84100000000001</v>
      </c>
      <c r="AE298" s="17">
        <f>IF('cha raw lpjml output'!AD283&lt;0,0,'cha raw lpjml output'!AD283)</f>
        <v>125.521</v>
      </c>
      <c r="AF298" s="17">
        <f>IF('cha raw lpjml output'!AE283&lt;0,0,'cha raw lpjml output'!AE283)</f>
        <v>128.55000000000001</v>
      </c>
      <c r="AG298" s="17">
        <f>IF('cha raw lpjml output'!AF283&lt;0,0,'cha raw lpjml output'!AF283)</f>
        <v>94.346299999999999</v>
      </c>
      <c r="AH298" s="17">
        <f>IF('cha raw lpjml output'!AG283&lt;0,0,'cha raw lpjml output'!AG283)</f>
        <v>81.822999999999993</v>
      </c>
      <c r="AI298" s="17">
        <f>IF('cha raw lpjml output'!AH283&lt;0,0,'cha raw lpjml output'!AH283)</f>
        <v>56.749699999999997</v>
      </c>
      <c r="AJ298" s="17">
        <f>IF('cha raw lpjml output'!AI283&lt;0,0,'cha raw lpjml output'!AI283)</f>
        <v>95.342299999999994</v>
      </c>
      <c r="AK298" s="17">
        <f>IF('cha raw lpjml output'!AJ283&lt;0,0,'cha raw lpjml output'!AJ283)</f>
        <v>154.21899999999999</v>
      </c>
      <c r="AL298" s="17">
        <f>IF('cha raw lpjml output'!AK283&lt;0,0,'cha raw lpjml output'!AK283)</f>
        <v>120.27800000000001</v>
      </c>
      <c r="AM298" s="17">
        <f>IF('cha raw lpjml output'!AL283&lt;0,0,'cha raw lpjml output'!AL283)</f>
        <v>87.314899999999994</v>
      </c>
      <c r="AN298" s="17">
        <f>IF('cha raw lpjml output'!AM283&lt;0,0,'cha raw lpjml output'!AM283)</f>
        <v>66.380499999999998</v>
      </c>
      <c r="AO298" s="17">
        <f>IF('cha raw lpjml output'!AN283&lt;0,0,'cha raw lpjml output'!AN283)</f>
        <v>91.509</v>
      </c>
      <c r="AP298" s="17">
        <f>IF('cha raw lpjml output'!AO283&lt;0,0,'cha raw lpjml output'!AO283)</f>
        <v>102.09699999999999</v>
      </c>
      <c r="AQ298" s="17"/>
    </row>
    <row r="299" spans="2:43" x14ac:dyDescent="0.35">
      <c r="B299" s="17">
        <f>IF('cha raw lpjml output'!A284&lt;0,0,'cha raw lpjml output'!A284)</f>
        <v>154.41399999999999</v>
      </c>
      <c r="C299" s="17">
        <f>IF('cha raw lpjml output'!B284&lt;0,0,'cha raw lpjml output'!B284)</f>
        <v>68.356099999999998</v>
      </c>
      <c r="D299" s="17">
        <f>IF('cha raw lpjml output'!C284&lt;0,0,'cha raw lpjml output'!C284)</f>
        <v>267.31599999999997</v>
      </c>
      <c r="E299" s="17">
        <f>IF('cha raw lpjml output'!D284&lt;0,0,'cha raw lpjml output'!D284)</f>
        <v>116.548</v>
      </c>
      <c r="F299" s="17">
        <f>IF('cha raw lpjml output'!E284&lt;0,0,'cha raw lpjml output'!E284)</f>
        <v>130.066</v>
      </c>
      <c r="G299" s="17">
        <f>IF('cha raw lpjml output'!F284&lt;0,0,'cha raw lpjml output'!F284)</f>
        <v>120.087</v>
      </c>
      <c r="H299" s="17">
        <f>IF('cha raw lpjml output'!G284&lt;0,0,'cha raw lpjml output'!G284)</f>
        <v>145.88900000000001</v>
      </c>
      <c r="I299" s="17">
        <f>IF('cha raw lpjml output'!H284&lt;0,0,'cha raw lpjml output'!H284)</f>
        <v>150.709</v>
      </c>
      <c r="J299" s="17">
        <f>IF('cha raw lpjml output'!I284&lt;0,0,'cha raw lpjml output'!I284)</f>
        <v>135.696</v>
      </c>
      <c r="K299" s="17">
        <f>IF('cha raw lpjml output'!J284&lt;0,0,'cha raw lpjml output'!J284)</f>
        <v>128.87</v>
      </c>
      <c r="L299" s="17">
        <f>IF('cha raw lpjml output'!K284&lt;0,0,'cha raw lpjml output'!K284)</f>
        <v>114.035</v>
      </c>
      <c r="M299" s="17">
        <f>IF('cha raw lpjml output'!L284&lt;0,0,'cha raw lpjml output'!L284)</f>
        <v>77.777000000000001</v>
      </c>
      <c r="N299" s="17">
        <f>IF('cha raw lpjml output'!M284&lt;0,0,'cha raw lpjml output'!M284)</f>
        <v>49.545299999999997</v>
      </c>
      <c r="O299" s="17">
        <f>IF('cha raw lpjml output'!N284&lt;0,0,'cha raw lpjml output'!N284)</f>
        <v>20.555</v>
      </c>
      <c r="P299" s="17">
        <f>IF('cha raw lpjml output'!O284&lt;0,0,'cha raw lpjml output'!O284)</f>
        <v>20.555</v>
      </c>
      <c r="Q299" s="17">
        <f>IF('cha raw lpjml output'!P284&lt;0,0,'cha raw lpjml output'!P284)</f>
        <v>63.636600000000001</v>
      </c>
      <c r="R299" s="17">
        <f>IF('cha raw lpjml output'!Q284&lt;0,0,'cha raw lpjml output'!Q284)</f>
        <v>42.058100000000003</v>
      </c>
      <c r="S299" s="17">
        <f>IF('cha raw lpjml output'!R284&lt;0,0,'cha raw lpjml output'!R284)</f>
        <v>98.117800000000003</v>
      </c>
      <c r="T299" s="17">
        <f>IF('cha raw lpjml output'!S284&lt;0,0,'cha raw lpjml output'!S284)</f>
        <v>108.81</v>
      </c>
      <c r="U299" s="17">
        <f>IF('cha raw lpjml output'!T284&lt;0,0,'cha raw lpjml output'!T284)</f>
        <v>80.002300000000005</v>
      </c>
      <c r="V299" s="17">
        <f>IF('cha raw lpjml output'!U284&lt;0,0,'cha raw lpjml output'!U284)</f>
        <v>85.238299999999995</v>
      </c>
      <c r="W299" s="17">
        <f>IF('cha raw lpjml output'!V284&lt;0,0,'cha raw lpjml output'!V284)</f>
        <v>121.24</v>
      </c>
      <c r="X299" s="17">
        <f>IF('cha raw lpjml output'!W284&lt;0,0,'cha raw lpjml output'!W284)</f>
        <v>89.072599999999994</v>
      </c>
      <c r="Y299" s="17">
        <f>IF('cha raw lpjml output'!X284&lt;0,0,'cha raw lpjml output'!X284)</f>
        <v>167.22</v>
      </c>
      <c r="Z299" s="17">
        <f>IF('cha raw lpjml output'!Y284&lt;0,0,'cha raw lpjml output'!Y284)</f>
        <v>153.12700000000001</v>
      </c>
      <c r="AA299" s="17">
        <f>IF('cha raw lpjml output'!Z284&lt;0,0,'cha raw lpjml output'!Z284)</f>
        <v>97.168599999999998</v>
      </c>
      <c r="AB299" s="17">
        <f>IF('cha raw lpjml output'!AA284&lt;0,0,'cha raw lpjml output'!AA284)</f>
        <v>72.723299999999995</v>
      </c>
      <c r="AC299" s="17">
        <f>IF('cha raw lpjml output'!AB284&lt;0,0,'cha raw lpjml output'!AB284)</f>
        <v>131.97200000000001</v>
      </c>
      <c r="AD299" s="17">
        <f>IF('cha raw lpjml output'!AC284&lt;0,0,'cha raw lpjml output'!AC284)</f>
        <v>211.69900000000001</v>
      </c>
      <c r="AE299" s="17">
        <f>IF('cha raw lpjml output'!AD284&lt;0,0,'cha raw lpjml output'!AD284)</f>
        <v>126.565</v>
      </c>
      <c r="AF299" s="17">
        <f>IF('cha raw lpjml output'!AE284&lt;0,0,'cha raw lpjml output'!AE284)</f>
        <v>138.19800000000001</v>
      </c>
      <c r="AG299" s="17">
        <f>IF('cha raw lpjml output'!AF284&lt;0,0,'cha raw lpjml output'!AF284)</f>
        <v>97.961399999999998</v>
      </c>
      <c r="AH299" s="17">
        <f>IF('cha raw lpjml output'!AG284&lt;0,0,'cha raw lpjml output'!AG284)</f>
        <v>83.847499999999997</v>
      </c>
      <c r="AI299" s="17">
        <f>IF('cha raw lpjml output'!AH284&lt;0,0,'cha raw lpjml output'!AH284)</f>
        <v>59.545999999999999</v>
      </c>
      <c r="AJ299" s="17">
        <f>IF('cha raw lpjml output'!AI284&lt;0,0,'cha raw lpjml output'!AI284)</f>
        <v>96.025999999999996</v>
      </c>
      <c r="AK299" s="17">
        <f>IF('cha raw lpjml output'!AJ284&lt;0,0,'cha raw lpjml output'!AJ284)</f>
        <v>161.77799999999999</v>
      </c>
      <c r="AL299" s="17">
        <f>IF('cha raw lpjml output'!AK284&lt;0,0,'cha raw lpjml output'!AK284)</f>
        <v>122.71</v>
      </c>
      <c r="AM299" s="17">
        <f>IF('cha raw lpjml output'!AL284&lt;0,0,'cha raw lpjml output'!AL284)</f>
        <v>88.058499999999995</v>
      </c>
      <c r="AN299" s="17">
        <f>IF('cha raw lpjml output'!AM284&lt;0,0,'cha raw lpjml output'!AM284)</f>
        <v>77.656199999999998</v>
      </c>
      <c r="AO299" s="17">
        <f>IF('cha raw lpjml output'!AN284&lt;0,0,'cha raw lpjml output'!AN284)</f>
        <v>93.608900000000006</v>
      </c>
      <c r="AP299" s="17">
        <f>IF('cha raw lpjml output'!AO284&lt;0,0,'cha raw lpjml output'!AO284)</f>
        <v>102.188</v>
      </c>
      <c r="AQ299" s="17"/>
    </row>
    <row r="300" spans="2:43" x14ac:dyDescent="0.35">
      <c r="B300" s="17">
        <f>IF('cha raw lpjml output'!A285&lt;0,0,'cha raw lpjml output'!A285)</f>
        <v>154.79300000000001</v>
      </c>
      <c r="C300" s="17">
        <f>IF('cha raw lpjml output'!B285&lt;0,0,'cha raw lpjml output'!B285)</f>
        <v>68.6511</v>
      </c>
      <c r="D300" s="17">
        <f>IF('cha raw lpjml output'!C285&lt;0,0,'cha raw lpjml output'!C285)</f>
        <v>268.75400000000002</v>
      </c>
      <c r="E300" s="17">
        <f>IF('cha raw lpjml output'!D285&lt;0,0,'cha raw lpjml output'!D285)</f>
        <v>116.699</v>
      </c>
      <c r="F300" s="17">
        <f>IF('cha raw lpjml output'!E285&lt;0,0,'cha raw lpjml output'!E285)</f>
        <v>133.614</v>
      </c>
      <c r="G300" s="17">
        <f>IF('cha raw lpjml output'!F285&lt;0,0,'cha raw lpjml output'!F285)</f>
        <v>120.49</v>
      </c>
      <c r="H300" s="17">
        <f>IF('cha raw lpjml output'!G285&lt;0,0,'cha raw lpjml output'!G285)</f>
        <v>148.738</v>
      </c>
      <c r="I300" s="17">
        <f>IF('cha raw lpjml output'!H285&lt;0,0,'cha raw lpjml output'!H285)</f>
        <v>151.07300000000001</v>
      </c>
      <c r="J300" s="17">
        <f>IF('cha raw lpjml output'!I285&lt;0,0,'cha raw lpjml output'!I285)</f>
        <v>137.96</v>
      </c>
      <c r="K300" s="17">
        <f>IF('cha raw lpjml output'!J285&lt;0,0,'cha raw lpjml output'!J285)</f>
        <v>140.53700000000001</v>
      </c>
      <c r="L300" s="17">
        <f>IF('cha raw lpjml output'!K285&lt;0,0,'cha raw lpjml output'!K285)</f>
        <v>119.133</v>
      </c>
      <c r="M300" s="17">
        <f>IF('cha raw lpjml output'!L285&lt;0,0,'cha raw lpjml output'!L285)</f>
        <v>78.912099999999995</v>
      </c>
      <c r="N300" s="17">
        <f>IF('cha raw lpjml output'!M285&lt;0,0,'cha raw lpjml output'!M285)</f>
        <v>50.340200000000003</v>
      </c>
      <c r="O300" s="17">
        <f>IF('cha raw lpjml output'!N285&lt;0,0,'cha raw lpjml output'!N285)</f>
        <v>20.78</v>
      </c>
      <c r="P300" s="17">
        <f>IF('cha raw lpjml output'!O285&lt;0,0,'cha raw lpjml output'!O285)</f>
        <v>20.78</v>
      </c>
      <c r="Q300" s="17">
        <f>IF('cha raw lpjml output'!P285&lt;0,0,'cha raw lpjml output'!P285)</f>
        <v>63.811799999999998</v>
      </c>
      <c r="R300" s="17">
        <f>IF('cha raw lpjml output'!Q285&lt;0,0,'cha raw lpjml output'!Q285)</f>
        <v>42.829300000000003</v>
      </c>
      <c r="S300" s="17">
        <f>IF('cha raw lpjml output'!R285&lt;0,0,'cha raw lpjml output'!R285)</f>
        <v>99.621399999999994</v>
      </c>
      <c r="T300" s="17">
        <f>IF('cha raw lpjml output'!S285&lt;0,0,'cha raw lpjml output'!S285)</f>
        <v>113.602</v>
      </c>
      <c r="U300" s="17">
        <f>IF('cha raw lpjml output'!T285&lt;0,0,'cha raw lpjml output'!T285)</f>
        <v>80.194599999999994</v>
      </c>
      <c r="V300" s="17">
        <f>IF('cha raw lpjml output'!U285&lt;0,0,'cha raw lpjml output'!U285)</f>
        <v>85.300600000000003</v>
      </c>
      <c r="W300" s="17">
        <f>IF('cha raw lpjml output'!V285&lt;0,0,'cha raw lpjml output'!V285)</f>
        <v>127.67</v>
      </c>
      <c r="X300" s="17">
        <f>IF('cha raw lpjml output'!W285&lt;0,0,'cha raw lpjml output'!W285)</f>
        <v>93.098699999999994</v>
      </c>
      <c r="Y300" s="17">
        <f>IF('cha raw lpjml output'!X285&lt;0,0,'cha raw lpjml output'!X285)</f>
        <v>168.14599999999999</v>
      </c>
      <c r="Z300" s="17">
        <f>IF('cha raw lpjml output'!Y285&lt;0,0,'cha raw lpjml output'!Y285)</f>
        <v>153.96100000000001</v>
      </c>
      <c r="AA300" s="17">
        <f>IF('cha raw lpjml output'!Z285&lt;0,0,'cha raw lpjml output'!Z285)</f>
        <v>99.476100000000002</v>
      </c>
      <c r="AB300" s="17">
        <f>IF('cha raw lpjml output'!AA285&lt;0,0,'cha raw lpjml output'!AA285)</f>
        <v>76.142700000000005</v>
      </c>
      <c r="AC300" s="17">
        <f>IF('cha raw lpjml output'!AB285&lt;0,0,'cha raw lpjml output'!AB285)</f>
        <v>132.73500000000001</v>
      </c>
      <c r="AD300" s="17">
        <f>IF('cha raw lpjml output'!AC285&lt;0,0,'cha raw lpjml output'!AC285)</f>
        <v>212.62</v>
      </c>
      <c r="AE300" s="17">
        <f>IF('cha raw lpjml output'!AD285&lt;0,0,'cha raw lpjml output'!AD285)</f>
        <v>133.09899999999999</v>
      </c>
      <c r="AF300" s="17">
        <f>IF('cha raw lpjml output'!AE285&lt;0,0,'cha raw lpjml output'!AE285)</f>
        <v>141.459</v>
      </c>
      <c r="AG300" s="17">
        <f>IF('cha raw lpjml output'!AF285&lt;0,0,'cha raw lpjml output'!AF285)</f>
        <v>97.9773</v>
      </c>
      <c r="AH300" s="17">
        <f>IF('cha raw lpjml output'!AG285&lt;0,0,'cha raw lpjml output'!AG285)</f>
        <v>84.227999999999994</v>
      </c>
      <c r="AI300" s="17">
        <f>IF('cha raw lpjml output'!AH285&lt;0,0,'cha raw lpjml output'!AH285)</f>
        <v>60.307200000000002</v>
      </c>
      <c r="AJ300" s="17">
        <f>IF('cha raw lpjml output'!AI285&lt;0,0,'cha raw lpjml output'!AI285)</f>
        <v>99.887200000000007</v>
      </c>
      <c r="AK300" s="17">
        <f>IF('cha raw lpjml output'!AJ285&lt;0,0,'cha raw lpjml output'!AJ285)</f>
        <v>162.46100000000001</v>
      </c>
      <c r="AL300" s="17">
        <f>IF('cha raw lpjml output'!AK285&lt;0,0,'cha raw lpjml output'!AK285)</f>
        <v>128.721</v>
      </c>
      <c r="AM300" s="17">
        <f>IF('cha raw lpjml output'!AL285&lt;0,0,'cha raw lpjml output'!AL285)</f>
        <v>88.294499999999999</v>
      </c>
      <c r="AN300" s="17">
        <f>IF('cha raw lpjml output'!AM285&lt;0,0,'cha raw lpjml output'!AM285)</f>
        <v>78.382900000000006</v>
      </c>
      <c r="AO300" s="17">
        <f>IF('cha raw lpjml output'!AN285&lt;0,0,'cha raw lpjml output'!AN285)</f>
        <v>96.946200000000005</v>
      </c>
      <c r="AP300" s="17">
        <f>IF('cha raw lpjml output'!AO285&lt;0,0,'cha raw lpjml output'!AO285)</f>
        <v>103.95699999999999</v>
      </c>
      <c r="AQ300" s="17"/>
    </row>
    <row r="301" spans="2:43" x14ac:dyDescent="0.35">
      <c r="B301" s="17">
        <f>IF('cha raw lpjml output'!A286&lt;0,0,'cha raw lpjml output'!A286)</f>
        <v>156.81</v>
      </c>
      <c r="C301" s="17">
        <f>IF('cha raw lpjml output'!B286&lt;0,0,'cha raw lpjml output'!B286)</f>
        <v>69.284800000000004</v>
      </c>
      <c r="D301" s="17">
        <f>IF('cha raw lpjml output'!C286&lt;0,0,'cha raw lpjml output'!C286)</f>
        <v>273.65800000000002</v>
      </c>
      <c r="E301" s="17">
        <f>IF('cha raw lpjml output'!D286&lt;0,0,'cha raw lpjml output'!D286)</f>
        <v>118.235</v>
      </c>
      <c r="F301" s="17">
        <f>IF('cha raw lpjml output'!E286&lt;0,0,'cha raw lpjml output'!E286)</f>
        <v>134.34</v>
      </c>
      <c r="G301" s="17">
        <f>IF('cha raw lpjml output'!F286&lt;0,0,'cha raw lpjml output'!F286)</f>
        <v>121.373</v>
      </c>
      <c r="H301" s="17">
        <f>IF('cha raw lpjml output'!G286&lt;0,0,'cha raw lpjml output'!G286)</f>
        <v>149.64699999999999</v>
      </c>
      <c r="I301" s="17">
        <f>IF('cha raw lpjml output'!H286&lt;0,0,'cha raw lpjml output'!H286)</f>
        <v>151.09700000000001</v>
      </c>
      <c r="J301" s="17">
        <f>IF('cha raw lpjml output'!I286&lt;0,0,'cha raw lpjml output'!I286)</f>
        <v>141.352</v>
      </c>
      <c r="K301" s="17">
        <f>IF('cha raw lpjml output'!J286&lt;0,0,'cha raw lpjml output'!J286)</f>
        <v>143.178</v>
      </c>
      <c r="L301" s="17">
        <f>IF('cha raw lpjml output'!K286&lt;0,0,'cha raw lpjml output'!K286)</f>
        <v>124.331</v>
      </c>
      <c r="M301" s="17">
        <f>IF('cha raw lpjml output'!L286&lt;0,0,'cha raw lpjml output'!L286)</f>
        <v>82.149100000000004</v>
      </c>
      <c r="N301" s="17">
        <f>IF('cha raw lpjml output'!M286&lt;0,0,'cha raw lpjml output'!M286)</f>
        <v>52.902799999999999</v>
      </c>
      <c r="O301" s="17">
        <f>IF('cha raw lpjml output'!N286&lt;0,0,'cha raw lpjml output'!N286)</f>
        <v>20.853400000000001</v>
      </c>
      <c r="P301" s="17">
        <f>IF('cha raw lpjml output'!O286&lt;0,0,'cha raw lpjml output'!O286)</f>
        <v>20.853400000000001</v>
      </c>
      <c r="Q301" s="17">
        <f>IF('cha raw lpjml output'!P286&lt;0,0,'cha raw lpjml output'!P286)</f>
        <v>64.616100000000003</v>
      </c>
      <c r="R301" s="17">
        <f>IF('cha raw lpjml output'!Q286&lt;0,0,'cha raw lpjml output'!Q286)</f>
        <v>42.929000000000002</v>
      </c>
      <c r="S301" s="17">
        <f>IF('cha raw lpjml output'!R286&lt;0,0,'cha raw lpjml output'!R286)</f>
        <v>99.747799999999998</v>
      </c>
      <c r="T301" s="17">
        <f>IF('cha raw lpjml output'!S286&lt;0,0,'cha raw lpjml output'!S286)</f>
        <v>123.286</v>
      </c>
      <c r="U301" s="17">
        <f>IF('cha raw lpjml output'!T286&lt;0,0,'cha raw lpjml output'!T286)</f>
        <v>84.762600000000006</v>
      </c>
      <c r="V301" s="17">
        <f>IF('cha raw lpjml output'!U286&lt;0,0,'cha raw lpjml output'!U286)</f>
        <v>89.206599999999995</v>
      </c>
      <c r="W301" s="17">
        <f>IF('cha raw lpjml output'!V286&lt;0,0,'cha raw lpjml output'!V286)</f>
        <v>131.03899999999999</v>
      </c>
      <c r="X301" s="17">
        <f>IF('cha raw lpjml output'!W286&lt;0,0,'cha raw lpjml output'!W286)</f>
        <v>93.9495</v>
      </c>
      <c r="Y301" s="17">
        <f>IF('cha raw lpjml output'!X286&lt;0,0,'cha raw lpjml output'!X286)</f>
        <v>168.404</v>
      </c>
      <c r="Z301" s="17">
        <f>IF('cha raw lpjml output'!Y286&lt;0,0,'cha raw lpjml output'!Y286)</f>
        <v>155.667</v>
      </c>
      <c r="AA301" s="17">
        <f>IF('cha raw lpjml output'!Z286&lt;0,0,'cha raw lpjml output'!Z286)</f>
        <v>99.861500000000007</v>
      </c>
      <c r="AB301" s="17">
        <f>IF('cha raw lpjml output'!AA286&lt;0,0,'cha raw lpjml output'!AA286)</f>
        <v>76.726100000000002</v>
      </c>
      <c r="AC301" s="17">
        <f>IF('cha raw lpjml output'!AB286&lt;0,0,'cha raw lpjml output'!AB286)</f>
        <v>133.858</v>
      </c>
      <c r="AD301" s="17">
        <f>IF('cha raw lpjml output'!AC286&lt;0,0,'cha raw lpjml output'!AC286)</f>
        <v>213.04</v>
      </c>
      <c r="AE301" s="17">
        <f>IF('cha raw lpjml output'!AD286&lt;0,0,'cha raw lpjml output'!AD286)</f>
        <v>134.41300000000001</v>
      </c>
      <c r="AF301" s="17">
        <f>IF('cha raw lpjml output'!AE286&lt;0,0,'cha raw lpjml output'!AE286)</f>
        <v>142.05199999999999</v>
      </c>
      <c r="AG301" s="17">
        <f>IF('cha raw lpjml output'!AF286&lt;0,0,'cha raw lpjml output'!AF286)</f>
        <v>104.97199999999999</v>
      </c>
      <c r="AH301" s="17">
        <f>IF('cha raw lpjml output'!AG286&lt;0,0,'cha raw lpjml output'!AG286)</f>
        <v>87.96</v>
      </c>
      <c r="AI301" s="17">
        <f>IF('cha raw lpjml output'!AH286&lt;0,0,'cha raw lpjml output'!AH286)</f>
        <v>62.130800000000001</v>
      </c>
      <c r="AJ301" s="17">
        <f>IF('cha raw lpjml output'!AI286&lt;0,0,'cha raw lpjml output'!AI286)</f>
        <v>100.414</v>
      </c>
      <c r="AK301" s="17">
        <f>IF('cha raw lpjml output'!AJ286&lt;0,0,'cha raw lpjml output'!AJ286)</f>
        <v>165.09899999999999</v>
      </c>
      <c r="AL301" s="17">
        <f>IF('cha raw lpjml output'!AK286&lt;0,0,'cha raw lpjml output'!AK286)</f>
        <v>133.071</v>
      </c>
      <c r="AM301" s="17">
        <f>IF('cha raw lpjml output'!AL286&lt;0,0,'cha raw lpjml output'!AL286)</f>
        <v>88.448999999999998</v>
      </c>
      <c r="AN301" s="17">
        <f>IF('cha raw lpjml output'!AM286&lt;0,0,'cha raw lpjml output'!AM286)</f>
        <v>78.517300000000006</v>
      </c>
      <c r="AO301" s="17">
        <f>IF('cha raw lpjml output'!AN286&lt;0,0,'cha raw lpjml output'!AN286)</f>
        <v>98.5197</v>
      </c>
      <c r="AP301" s="17">
        <f>IF('cha raw lpjml output'!AO286&lt;0,0,'cha raw lpjml output'!AO286)</f>
        <v>104.79</v>
      </c>
      <c r="AQ301" s="17"/>
    </row>
    <row r="302" spans="2:43" x14ac:dyDescent="0.35">
      <c r="B302" s="17">
        <f>IF('cha raw lpjml output'!A287&lt;0,0,'cha raw lpjml output'!A287)</f>
        <v>158.31200000000001</v>
      </c>
      <c r="C302" s="17">
        <f>IF('cha raw lpjml output'!B287&lt;0,0,'cha raw lpjml output'!B287)</f>
        <v>72.516599999999997</v>
      </c>
      <c r="D302" s="17">
        <f>IF('cha raw lpjml output'!C287&lt;0,0,'cha raw lpjml output'!C287)</f>
        <v>274.73200000000003</v>
      </c>
      <c r="E302" s="17">
        <f>IF('cha raw lpjml output'!D287&lt;0,0,'cha raw lpjml output'!D287)</f>
        <v>119.66200000000001</v>
      </c>
      <c r="F302" s="17">
        <f>IF('cha raw lpjml output'!E287&lt;0,0,'cha raw lpjml output'!E287)</f>
        <v>134.61600000000001</v>
      </c>
      <c r="G302" s="17">
        <f>IF('cha raw lpjml output'!F287&lt;0,0,'cha raw lpjml output'!F287)</f>
        <v>124.613</v>
      </c>
      <c r="H302" s="17">
        <f>IF('cha raw lpjml output'!G287&lt;0,0,'cha raw lpjml output'!G287)</f>
        <v>150.84800000000001</v>
      </c>
      <c r="I302" s="17">
        <f>IF('cha raw lpjml output'!H287&lt;0,0,'cha raw lpjml output'!H287)</f>
        <v>157.631</v>
      </c>
      <c r="J302" s="17">
        <f>IF('cha raw lpjml output'!I287&lt;0,0,'cha raw lpjml output'!I287)</f>
        <v>144.50700000000001</v>
      </c>
      <c r="K302" s="17">
        <f>IF('cha raw lpjml output'!J287&lt;0,0,'cha raw lpjml output'!J287)</f>
        <v>144.92699999999999</v>
      </c>
      <c r="L302" s="17">
        <f>IF('cha raw lpjml output'!K287&lt;0,0,'cha raw lpjml output'!K287)</f>
        <v>132.27500000000001</v>
      </c>
      <c r="M302" s="17">
        <f>IF('cha raw lpjml output'!L287&lt;0,0,'cha raw lpjml output'!L287)</f>
        <v>82.616600000000005</v>
      </c>
      <c r="N302" s="17">
        <f>IF('cha raw lpjml output'!M287&lt;0,0,'cha raw lpjml output'!M287)</f>
        <v>54.005299999999998</v>
      </c>
      <c r="O302" s="17">
        <f>IF('cha raw lpjml output'!N287&lt;0,0,'cha raw lpjml output'!N287)</f>
        <v>22.306999999999999</v>
      </c>
      <c r="P302" s="17">
        <f>IF('cha raw lpjml output'!O287&lt;0,0,'cha raw lpjml output'!O287)</f>
        <v>22.306999999999999</v>
      </c>
      <c r="Q302" s="17">
        <f>IF('cha raw lpjml output'!P287&lt;0,0,'cha raw lpjml output'!P287)</f>
        <v>65.525899999999993</v>
      </c>
      <c r="R302" s="17">
        <f>IF('cha raw lpjml output'!Q287&lt;0,0,'cha raw lpjml output'!Q287)</f>
        <v>47.540100000000002</v>
      </c>
      <c r="S302" s="17">
        <f>IF('cha raw lpjml output'!R287&lt;0,0,'cha raw lpjml output'!R287)</f>
        <v>100.38</v>
      </c>
      <c r="T302" s="17">
        <f>IF('cha raw lpjml output'!S287&lt;0,0,'cha raw lpjml output'!S287)</f>
        <v>123.952</v>
      </c>
      <c r="U302" s="17">
        <f>IF('cha raw lpjml output'!T287&lt;0,0,'cha raw lpjml output'!T287)</f>
        <v>87.390600000000006</v>
      </c>
      <c r="V302" s="17">
        <f>IF('cha raw lpjml output'!U287&lt;0,0,'cha raw lpjml output'!U287)</f>
        <v>99.764300000000006</v>
      </c>
      <c r="W302" s="17">
        <f>IF('cha raw lpjml output'!V287&lt;0,0,'cha raw lpjml output'!V287)</f>
        <v>133.268</v>
      </c>
      <c r="X302" s="17">
        <f>IF('cha raw lpjml output'!W287&lt;0,0,'cha raw lpjml output'!W287)</f>
        <v>96.878900000000002</v>
      </c>
      <c r="Y302" s="17">
        <f>IF('cha raw lpjml output'!X287&lt;0,0,'cha raw lpjml output'!X287)</f>
        <v>170.50700000000001</v>
      </c>
      <c r="Z302" s="17">
        <f>IF('cha raw lpjml output'!Y287&lt;0,0,'cha raw lpjml output'!Y287)</f>
        <v>156.65799999999999</v>
      </c>
      <c r="AA302" s="17">
        <f>IF('cha raw lpjml output'!Z287&lt;0,0,'cha raw lpjml output'!Z287)</f>
        <v>102.45399999999999</v>
      </c>
      <c r="AB302" s="17">
        <f>IF('cha raw lpjml output'!AA287&lt;0,0,'cha raw lpjml output'!AA287)</f>
        <v>78.211699999999993</v>
      </c>
      <c r="AC302" s="17">
        <f>IF('cha raw lpjml output'!AB287&lt;0,0,'cha raw lpjml output'!AB287)</f>
        <v>135.81800000000001</v>
      </c>
      <c r="AD302" s="17">
        <f>IF('cha raw lpjml output'!AC287&lt;0,0,'cha raw lpjml output'!AC287)</f>
        <v>214.25399999999999</v>
      </c>
      <c r="AE302" s="17">
        <f>IF('cha raw lpjml output'!AD287&lt;0,0,'cha raw lpjml output'!AD287)</f>
        <v>135.64500000000001</v>
      </c>
      <c r="AF302" s="17">
        <f>IF('cha raw lpjml output'!AE287&lt;0,0,'cha raw lpjml output'!AE287)</f>
        <v>144.99</v>
      </c>
      <c r="AG302" s="17">
        <f>IF('cha raw lpjml output'!AF287&lt;0,0,'cha raw lpjml output'!AF287)</f>
        <v>106.047</v>
      </c>
      <c r="AH302" s="17">
        <f>IF('cha raw lpjml output'!AG287&lt;0,0,'cha raw lpjml output'!AG287)</f>
        <v>93.857799999999997</v>
      </c>
      <c r="AI302" s="17">
        <f>IF('cha raw lpjml output'!AH287&lt;0,0,'cha raw lpjml output'!AH287)</f>
        <v>62.417400000000001</v>
      </c>
      <c r="AJ302" s="17">
        <f>IF('cha raw lpjml output'!AI287&lt;0,0,'cha raw lpjml output'!AI287)</f>
        <v>101.777</v>
      </c>
      <c r="AK302" s="17">
        <f>IF('cha raw lpjml output'!AJ287&lt;0,0,'cha raw lpjml output'!AJ287)</f>
        <v>165.554</v>
      </c>
      <c r="AL302" s="17">
        <f>IF('cha raw lpjml output'!AK287&lt;0,0,'cha raw lpjml output'!AK287)</f>
        <v>134.16399999999999</v>
      </c>
      <c r="AM302" s="17">
        <f>IF('cha raw lpjml output'!AL287&lt;0,0,'cha raw lpjml output'!AL287)</f>
        <v>96.436700000000002</v>
      </c>
      <c r="AN302" s="17">
        <f>IF('cha raw lpjml output'!AM287&lt;0,0,'cha raw lpjml output'!AM287)</f>
        <v>79.7423</v>
      </c>
      <c r="AO302" s="17">
        <f>IF('cha raw lpjml output'!AN287&lt;0,0,'cha raw lpjml output'!AN287)</f>
        <v>99.277799999999999</v>
      </c>
      <c r="AP302" s="17">
        <f>IF('cha raw lpjml output'!AO287&lt;0,0,'cha raw lpjml output'!AO287)</f>
        <v>106.00700000000001</v>
      </c>
      <c r="AQ302" s="17"/>
    </row>
    <row r="303" spans="2:43" x14ac:dyDescent="0.35">
      <c r="B303" s="17">
        <f>IF('cha raw lpjml output'!A288&lt;0,0,'cha raw lpjml output'!A288)</f>
        <v>158.32599999999999</v>
      </c>
      <c r="C303" s="17">
        <f>IF('cha raw lpjml output'!B288&lt;0,0,'cha raw lpjml output'!B288)</f>
        <v>75.249499999999998</v>
      </c>
      <c r="D303" s="17">
        <f>IF('cha raw lpjml output'!C288&lt;0,0,'cha raw lpjml output'!C288)</f>
        <v>281.12099999999998</v>
      </c>
      <c r="E303" s="17">
        <f>IF('cha raw lpjml output'!D288&lt;0,0,'cha raw lpjml output'!D288)</f>
        <v>120.241</v>
      </c>
      <c r="F303" s="17">
        <f>IF('cha raw lpjml output'!E288&lt;0,0,'cha raw lpjml output'!E288)</f>
        <v>138.267</v>
      </c>
      <c r="G303" s="17">
        <f>IF('cha raw lpjml output'!F288&lt;0,0,'cha raw lpjml output'!F288)</f>
        <v>136.26499999999999</v>
      </c>
      <c r="H303" s="17">
        <f>IF('cha raw lpjml output'!G288&lt;0,0,'cha raw lpjml output'!G288)</f>
        <v>152.99700000000001</v>
      </c>
      <c r="I303" s="17">
        <f>IF('cha raw lpjml output'!H288&lt;0,0,'cha raw lpjml output'!H288)</f>
        <v>157.99799999999999</v>
      </c>
      <c r="J303" s="17">
        <f>IF('cha raw lpjml output'!I288&lt;0,0,'cha raw lpjml output'!I288)</f>
        <v>147.04599999999999</v>
      </c>
      <c r="K303" s="17">
        <f>IF('cha raw lpjml output'!J288&lt;0,0,'cha raw lpjml output'!J288)</f>
        <v>145.05099999999999</v>
      </c>
      <c r="L303" s="17">
        <f>IF('cha raw lpjml output'!K288&lt;0,0,'cha raw lpjml output'!K288)</f>
        <v>134.68899999999999</v>
      </c>
      <c r="M303" s="17">
        <f>IF('cha raw lpjml output'!L288&lt;0,0,'cha raw lpjml output'!L288)</f>
        <v>89.033500000000004</v>
      </c>
      <c r="N303" s="17">
        <f>IF('cha raw lpjml output'!M288&lt;0,0,'cha raw lpjml output'!M288)</f>
        <v>54.569800000000001</v>
      </c>
      <c r="O303" s="17">
        <f>IF('cha raw lpjml output'!N288&lt;0,0,'cha raw lpjml output'!N288)</f>
        <v>24.232399999999998</v>
      </c>
      <c r="P303" s="17">
        <f>IF('cha raw lpjml output'!O288&lt;0,0,'cha raw lpjml output'!O288)</f>
        <v>24.232399999999998</v>
      </c>
      <c r="Q303" s="17">
        <f>IF('cha raw lpjml output'!P288&lt;0,0,'cha raw lpjml output'!P288)</f>
        <v>72.113</v>
      </c>
      <c r="R303" s="17">
        <f>IF('cha raw lpjml output'!Q288&lt;0,0,'cha raw lpjml output'!Q288)</f>
        <v>49.690899999999999</v>
      </c>
      <c r="S303" s="17">
        <f>IF('cha raw lpjml output'!R288&lt;0,0,'cha raw lpjml output'!R288)</f>
        <v>103.416</v>
      </c>
      <c r="T303" s="17">
        <f>IF('cha raw lpjml output'!S288&lt;0,0,'cha raw lpjml output'!S288)</f>
        <v>133.17599999999999</v>
      </c>
      <c r="U303" s="17">
        <f>IF('cha raw lpjml output'!T288&lt;0,0,'cha raw lpjml output'!T288)</f>
        <v>87.518000000000001</v>
      </c>
      <c r="V303" s="17">
        <f>IF('cha raw lpjml output'!U288&lt;0,0,'cha raw lpjml output'!U288)</f>
        <v>101.71899999999999</v>
      </c>
      <c r="W303" s="17">
        <f>IF('cha raw lpjml output'!V288&lt;0,0,'cha raw lpjml output'!V288)</f>
        <v>134.42500000000001</v>
      </c>
      <c r="X303" s="17">
        <f>IF('cha raw lpjml output'!W288&lt;0,0,'cha raw lpjml output'!W288)</f>
        <v>98.434600000000003</v>
      </c>
      <c r="Y303" s="17">
        <f>IF('cha raw lpjml output'!X288&lt;0,0,'cha raw lpjml output'!X288)</f>
        <v>173.13300000000001</v>
      </c>
      <c r="Z303" s="17">
        <f>IF('cha raw lpjml output'!Y288&lt;0,0,'cha raw lpjml output'!Y288)</f>
        <v>160.738</v>
      </c>
      <c r="AA303" s="17">
        <f>IF('cha raw lpjml output'!Z288&lt;0,0,'cha raw lpjml output'!Z288)</f>
        <v>111.69</v>
      </c>
      <c r="AB303" s="17">
        <f>IF('cha raw lpjml output'!AA288&lt;0,0,'cha raw lpjml output'!AA288)</f>
        <v>83.133300000000006</v>
      </c>
      <c r="AC303" s="17">
        <f>IF('cha raw lpjml output'!AB288&lt;0,0,'cha raw lpjml output'!AB288)</f>
        <v>137.155</v>
      </c>
      <c r="AD303" s="17">
        <f>IF('cha raw lpjml output'!AC288&lt;0,0,'cha raw lpjml output'!AC288)</f>
        <v>217.47300000000001</v>
      </c>
      <c r="AE303" s="17">
        <f>IF('cha raw lpjml output'!AD288&lt;0,0,'cha raw lpjml output'!AD288)</f>
        <v>137.20099999999999</v>
      </c>
      <c r="AF303" s="17">
        <f>IF('cha raw lpjml output'!AE288&lt;0,0,'cha raw lpjml output'!AE288)</f>
        <v>167.9</v>
      </c>
      <c r="AG303" s="17">
        <f>IF('cha raw lpjml output'!AF288&lt;0,0,'cha raw lpjml output'!AF288)</f>
        <v>108.226</v>
      </c>
      <c r="AH303" s="17">
        <f>IF('cha raw lpjml output'!AG288&lt;0,0,'cha raw lpjml output'!AG288)</f>
        <v>94.170400000000001</v>
      </c>
      <c r="AI303" s="17">
        <f>IF('cha raw lpjml output'!AH288&lt;0,0,'cha raw lpjml output'!AH288)</f>
        <v>65.154300000000006</v>
      </c>
      <c r="AJ303" s="17">
        <f>IF('cha raw lpjml output'!AI288&lt;0,0,'cha raw lpjml output'!AI288)</f>
        <v>105.11499999999999</v>
      </c>
      <c r="AK303" s="17">
        <f>IF('cha raw lpjml output'!AJ288&lt;0,0,'cha raw lpjml output'!AJ288)</f>
        <v>166.101</v>
      </c>
      <c r="AL303" s="17">
        <f>IF('cha raw lpjml output'!AK288&lt;0,0,'cha raw lpjml output'!AK288)</f>
        <v>137.01</v>
      </c>
      <c r="AM303" s="17">
        <f>IF('cha raw lpjml output'!AL288&lt;0,0,'cha raw lpjml output'!AL288)</f>
        <v>98.814700000000002</v>
      </c>
      <c r="AN303" s="17">
        <f>IF('cha raw lpjml output'!AM288&lt;0,0,'cha raw lpjml output'!AM288)</f>
        <v>80.458600000000004</v>
      </c>
      <c r="AO303" s="17">
        <f>IF('cha raw lpjml output'!AN288&lt;0,0,'cha raw lpjml output'!AN288)</f>
        <v>101.926</v>
      </c>
      <c r="AP303" s="17">
        <f>IF('cha raw lpjml output'!AO288&lt;0,0,'cha raw lpjml output'!AO288)</f>
        <v>108.14700000000001</v>
      </c>
      <c r="AQ303" s="17"/>
    </row>
    <row r="304" spans="2:43" x14ac:dyDescent="0.35">
      <c r="B304" s="17">
        <f>IF('cha raw lpjml output'!A289&lt;0,0,'cha raw lpjml output'!A289)</f>
        <v>168.95400000000001</v>
      </c>
      <c r="C304" s="17">
        <f>IF('cha raw lpjml output'!B289&lt;0,0,'cha raw lpjml output'!B289)</f>
        <v>85.259500000000003</v>
      </c>
      <c r="D304" s="17">
        <f>IF('cha raw lpjml output'!C289&lt;0,0,'cha raw lpjml output'!C289)</f>
        <v>283.66500000000002</v>
      </c>
      <c r="E304" s="17">
        <f>IF('cha raw lpjml output'!D289&lt;0,0,'cha raw lpjml output'!D289)</f>
        <v>121.989</v>
      </c>
      <c r="F304" s="17">
        <f>IF('cha raw lpjml output'!E289&lt;0,0,'cha raw lpjml output'!E289)</f>
        <v>149.00700000000001</v>
      </c>
      <c r="G304" s="17">
        <f>IF('cha raw lpjml output'!F289&lt;0,0,'cha raw lpjml output'!F289)</f>
        <v>136.97300000000001</v>
      </c>
      <c r="H304" s="17">
        <f>IF('cha raw lpjml output'!G289&lt;0,0,'cha raw lpjml output'!G289)</f>
        <v>156.86000000000001</v>
      </c>
      <c r="I304" s="17">
        <f>IF('cha raw lpjml output'!H289&lt;0,0,'cha raw lpjml output'!H289)</f>
        <v>170.29599999999999</v>
      </c>
      <c r="J304" s="17">
        <f>IF('cha raw lpjml output'!I289&lt;0,0,'cha raw lpjml output'!I289)</f>
        <v>147.50200000000001</v>
      </c>
      <c r="K304" s="17">
        <f>IF('cha raw lpjml output'!J289&lt;0,0,'cha raw lpjml output'!J289)</f>
        <v>147.28200000000001</v>
      </c>
      <c r="L304" s="17">
        <f>IF('cha raw lpjml output'!K289&lt;0,0,'cha raw lpjml output'!K289)</f>
        <v>138.11199999999999</v>
      </c>
      <c r="M304" s="17">
        <f>IF('cha raw lpjml output'!L289&lt;0,0,'cha raw lpjml output'!L289)</f>
        <v>90.690399999999997</v>
      </c>
      <c r="N304" s="17">
        <f>IF('cha raw lpjml output'!M289&lt;0,0,'cha raw lpjml output'!M289)</f>
        <v>54.837600000000002</v>
      </c>
      <c r="O304" s="17">
        <f>IF('cha raw lpjml output'!N289&lt;0,0,'cha raw lpjml output'!N289)</f>
        <v>24.863299999999999</v>
      </c>
      <c r="P304" s="17">
        <f>IF('cha raw lpjml output'!O289&lt;0,0,'cha raw lpjml output'!O289)</f>
        <v>24.863299999999999</v>
      </c>
      <c r="Q304" s="17">
        <f>IF('cha raw lpjml output'!P289&lt;0,0,'cha raw lpjml output'!P289)</f>
        <v>72.517899999999997</v>
      </c>
      <c r="R304" s="17">
        <f>IF('cha raw lpjml output'!Q289&lt;0,0,'cha raw lpjml output'!Q289)</f>
        <v>50.826500000000003</v>
      </c>
      <c r="S304" s="17">
        <f>IF('cha raw lpjml output'!R289&lt;0,0,'cha raw lpjml output'!R289)</f>
        <v>103.97499999999999</v>
      </c>
      <c r="T304" s="17">
        <f>IF('cha raw lpjml output'!S289&lt;0,0,'cha raw lpjml output'!S289)</f>
        <v>133.81200000000001</v>
      </c>
      <c r="U304" s="17">
        <f>IF('cha raw lpjml output'!T289&lt;0,0,'cha raw lpjml output'!T289)</f>
        <v>88.072599999999994</v>
      </c>
      <c r="V304" s="17">
        <f>IF('cha raw lpjml output'!U289&lt;0,0,'cha raw lpjml output'!U289)</f>
        <v>101.937</v>
      </c>
      <c r="W304" s="17">
        <f>IF('cha raw lpjml output'!V289&lt;0,0,'cha raw lpjml output'!V289)</f>
        <v>138.441</v>
      </c>
      <c r="X304" s="17">
        <f>IF('cha raw lpjml output'!W289&lt;0,0,'cha raw lpjml output'!W289)</f>
        <v>100.31</v>
      </c>
      <c r="Y304" s="17">
        <f>IF('cha raw lpjml output'!X289&lt;0,0,'cha raw lpjml output'!X289)</f>
        <v>173.35599999999999</v>
      </c>
      <c r="Z304" s="17">
        <f>IF('cha raw lpjml output'!Y289&lt;0,0,'cha raw lpjml output'!Y289)</f>
        <v>161.648</v>
      </c>
      <c r="AA304" s="17">
        <f>IF('cha raw lpjml output'!Z289&lt;0,0,'cha raw lpjml output'!Z289)</f>
        <v>113.74299999999999</v>
      </c>
      <c r="AB304" s="17">
        <f>IF('cha raw lpjml output'!AA289&lt;0,0,'cha raw lpjml output'!AA289)</f>
        <v>85.264099999999999</v>
      </c>
      <c r="AC304" s="17">
        <f>IF('cha raw lpjml output'!AB289&lt;0,0,'cha raw lpjml output'!AB289)</f>
        <v>142.07599999999999</v>
      </c>
      <c r="AD304" s="17">
        <f>IF('cha raw lpjml output'!AC289&lt;0,0,'cha raw lpjml output'!AC289)</f>
        <v>220.99600000000001</v>
      </c>
      <c r="AE304" s="17">
        <f>IF('cha raw lpjml output'!AD289&lt;0,0,'cha raw lpjml output'!AD289)</f>
        <v>138.91900000000001</v>
      </c>
      <c r="AF304" s="17">
        <f>IF('cha raw lpjml output'!AE289&lt;0,0,'cha raw lpjml output'!AE289)</f>
        <v>168.56299999999999</v>
      </c>
      <c r="AG304" s="17">
        <f>IF('cha raw lpjml output'!AF289&lt;0,0,'cha raw lpjml output'!AF289)</f>
        <v>109.703</v>
      </c>
      <c r="AH304" s="17">
        <f>IF('cha raw lpjml output'!AG289&lt;0,0,'cha raw lpjml output'!AG289)</f>
        <v>106.173</v>
      </c>
      <c r="AI304" s="17">
        <f>IF('cha raw lpjml output'!AH289&lt;0,0,'cha raw lpjml output'!AH289)</f>
        <v>67.723399999999998</v>
      </c>
      <c r="AJ304" s="17">
        <f>IF('cha raw lpjml output'!AI289&lt;0,0,'cha raw lpjml output'!AI289)</f>
        <v>112.971</v>
      </c>
      <c r="AK304" s="17">
        <f>IF('cha raw lpjml output'!AJ289&lt;0,0,'cha raw lpjml output'!AJ289)</f>
        <v>167.06</v>
      </c>
      <c r="AL304" s="17">
        <f>IF('cha raw lpjml output'!AK289&lt;0,0,'cha raw lpjml output'!AK289)</f>
        <v>140.846</v>
      </c>
      <c r="AM304" s="17">
        <f>IF('cha raw lpjml output'!AL289&lt;0,0,'cha raw lpjml output'!AL289)</f>
        <v>99.139799999999994</v>
      </c>
      <c r="AN304" s="17">
        <f>IF('cha raw lpjml output'!AM289&lt;0,0,'cha raw lpjml output'!AM289)</f>
        <v>82.114599999999996</v>
      </c>
      <c r="AO304" s="17">
        <f>IF('cha raw lpjml output'!AN289&lt;0,0,'cha raw lpjml output'!AN289)</f>
        <v>104.89700000000001</v>
      </c>
      <c r="AP304" s="17">
        <f>IF('cha raw lpjml output'!AO289&lt;0,0,'cha raw lpjml output'!AO289)</f>
        <v>110.498</v>
      </c>
      <c r="AQ304" s="17"/>
    </row>
    <row r="305" spans="2:43" x14ac:dyDescent="0.35">
      <c r="B305" s="17">
        <f>IF('cha raw lpjml output'!A290&lt;0,0,'cha raw lpjml output'!A290)</f>
        <v>170.47200000000001</v>
      </c>
      <c r="C305" s="17">
        <f>IF('cha raw lpjml output'!B290&lt;0,0,'cha raw lpjml output'!B290)</f>
        <v>85.504199999999997</v>
      </c>
      <c r="D305" s="17">
        <f>IF('cha raw lpjml output'!C290&lt;0,0,'cha raw lpjml output'!C290)</f>
        <v>288.18900000000002</v>
      </c>
      <c r="E305" s="17">
        <f>IF('cha raw lpjml output'!D290&lt;0,0,'cha raw lpjml output'!D290)</f>
        <v>122.318</v>
      </c>
      <c r="F305" s="17">
        <f>IF('cha raw lpjml output'!E290&lt;0,0,'cha raw lpjml output'!E290)</f>
        <v>157.19999999999999</v>
      </c>
      <c r="G305" s="17">
        <f>IF('cha raw lpjml output'!F290&lt;0,0,'cha raw lpjml output'!F290)</f>
        <v>138.86600000000001</v>
      </c>
      <c r="H305" s="17">
        <f>IF('cha raw lpjml output'!G290&lt;0,0,'cha raw lpjml output'!G290)</f>
        <v>159.44200000000001</v>
      </c>
      <c r="I305" s="17">
        <f>IF('cha raw lpjml output'!H290&lt;0,0,'cha raw lpjml output'!H290)</f>
        <v>172.10400000000001</v>
      </c>
      <c r="J305" s="17">
        <f>IF('cha raw lpjml output'!I290&lt;0,0,'cha raw lpjml output'!I290)</f>
        <v>152.01300000000001</v>
      </c>
      <c r="K305" s="17">
        <f>IF('cha raw lpjml output'!J290&lt;0,0,'cha raw lpjml output'!J290)</f>
        <v>149.685</v>
      </c>
      <c r="L305" s="17">
        <f>IF('cha raw lpjml output'!K290&lt;0,0,'cha raw lpjml output'!K290)</f>
        <v>139.113</v>
      </c>
      <c r="M305" s="17">
        <f>IF('cha raw lpjml output'!L290&lt;0,0,'cha raw lpjml output'!L290)</f>
        <v>94.812100000000001</v>
      </c>
      <c r="N305" s="17">
        <f>IF('cha raw lpjml output'!M290&lt;0,0,'cha raw lpjml output'!M290)</f>
        <v>56.4527</v>
      </c>
      <c r="O305" s="17">
        <f>IF('cha raw lpjml output'!N290&lt;0,0,'cha raw lpjml output'!N290)</f>
        <v>26.086400000000001</v>
      </c>
      <c r="P305" s="17">
        <f>IF('cha raw lpjml output'!O290&lt;0,0,'cha raw lpjml output'!O290)</f>
        <v>26.086400000000001</v>
      </c>
      <c r="Q305" s="17">
        <f>IF('cha raw lpjml output'!P290&lt;0,0,'cha raw lpjml output'!P290)</f>
        <v>73.769000000000005</v>
      </c>
      <c r="R305" s="17">
        <f>IF('cha raw lpjml output'!Q290&lt;0,0,'cha raw lpjml output'!Q290)</f>
        <v>52.573999999999998</v>
      </c>
      <c r="S305" s="17">
        <f>IF('cha raw lpjml output'!R290&lt;0,0,'cha raw lpjml output'!R290)</f>
        <v>111.069</v>
      </c>
      <c r="T305" s="17">
        <f>IF('cha raw lpjml output'!S290&lt;0,0,'cha raw lpjml output'!S290)</f>
        <v>136.42400000000001</v>
      </c>
      <c r="U305" s="17">
        <f>IF('cha raw lpjml output'!T290&lt;0,0,'cha raw lpjml output'!T290)</f>
        <v>88.674000000000007</v>
      </c>
      <c r="V305" s="17">
        <f>IF('cha raw lpjml output'!U290&lt;0,0,'cha raw lpjml output'!U290)</f>
        <v>102.117</v>
      </c>
      <c r="W305" s="17">
        <f>IF('cha raw lpjml output'!V290&lt;0,0,'cha raw lpjml output'!V290)</f>
        <v>141.78899999999999</v>
      </c>
      <c r="X305" s="17">
        <f>IF('cha raw lpjml output'!W290&lt;0,0,'cha raw lpjml output'!W290)</f>
        <v>100.714</v>
      </c>
      <c r="Y305" s="17">
        <f>IF('cha raw lpjml output'!X290&lt;0,0,'cha raw lpjml output'!X290)</f>
        <v>174.92599999999999</v>
      </c>
      <c r="Z305" s="17">
        <f>IF('cha raw lpjml output'!Y290&lt;0,0,'cha raw lpjml output'!Y290)</f>
        <v>168.58</v>
      </c>
      <c r="AA305" s="17">
        <f>IF('cha raw lpjml output'!Z290&lt;0,0,'cha raw lpjml output'!Z290)</f>
        <v>116.48699999999999</v>
      </c>
      <c r="AB305" s="17">
        <f>IF('cha raw lpjml output'!AA290&lt;0,0,'cha raw lpjml output'!AA290)</f>
        <v>87.373699999999999</v>
      </c>
      <c r="AC305" s="17">
        <f>IF('cha raw lpjml output'!AB290&lt;0,0,'cha raw lpjml output'!AB290)</f>
        <v>142.61199999999999</v>
      </c>
      <c r="AD305" s="17">
        <f>IF('cha raw lpjml output'!AC290&lt;0,0,'cha raw lpjml output'!AC290)</f>
        <v>230.976</v>
      </c>
      <c r="AE305" s="17">
        <f>IF('cha raw lpjml output'!AD290&lt;0,0,'cha raw lpjml output'!AD290)</f>
        <v>143.44399999999999</v>
      </c>
      <c r="AF305" s="17">
        <f>IF('cha raw lpjml output'!AE290&lt;0,0,'cha raw lpjml output'!AE290)</f>
        <v>174.73</v>
      </c>
      <c r="AG305" s="17">
        <f>IF('cha raw lpjml output'!AF290&lt;0,0,'cha raw lpjml output'!AF290)</f>
        <v>112.502</v>
      </c>
      <c r="AH305" s="17">
        <f>IF('cha raw lpjml output'!AG290&lt;0,0,'cha raw lpjml output'!AG290)</f>
        <v>110.405</v>
      </c>
      <c r="AI305" s="17">
        <f>IF('cha raw lpjml output'!AH290&lt;0,0,'cha raw lpjml output'!AH290)</f>
        <v>71.476100000000002</v>
      </c>
      <c r="AJ305" s="17">
        <f>IF('cha raw lpjml output'!AI290&lt;0,0,'cha raw lpjml output'!AI290)</f>
        <v>115.157</v>
      </c>
      <c r="AK305" s="17">
        <f>IF('cha raw lpjml output'!AJ290&lt;0,0,'cha raw lpjml output'!AJ290)</f>
        <v>168.13900000000001</v>
      </c>
      <c r="AL305" s="17">
        <f>IF('cha raw lpjml output'!AK290&lt;0,0,'cha raw lpjml output'!AK290)</f>
        <v>146.749</v>
      </c>
      <c r="AM305" s="17">
        <f>IF('cha raw lpjml output'!AL290&lt;0,0,'cha raw lpjml output'!AL290)</f>
        <v>104.491</v>
      </c>
      <c r="AN305" s="17">
        <f>IF('cha raw lpjml output'!AM290&lt;0,0,'cha raw lpjml output'!AM290)</f>
        <v>82.225099999999998</v>
      </c>
      <c r="AO305" s="17">
        <f>IF('cha raw lpjml output'!AN290&lt;0,0,'cha raw lpjml output'!AN290)</f>
        <v>106.846</v>
      </c>
      <c r="AP305" s="17">
        <f>IF('cha raw lpjml output'!AO290&lt;0,0,'cha raw lpjml output'!AO290)</f>
        <v>112.533</v>
      </c>
      <c r="AQ305" s="17"/>
    </row>
    <row r="306" spans="2:43" x14ac:dyDescent="0.35">
      <c r="B306" s="17">
        <f>IF('cha raw lpjml output'!A291&lt;0,0,'cha raw lpjml output'!A291)</f>
        <v>174.97300000000001</v>
      </c>
      <c r="C306" s="17">
        <f>IF('cha raw lpjml output'!B291&lt;0,0,'cha raw lpjml output'!B291)</f>
        <v>90.447699999999998</v>
      </c>
      <c r="D306" s="17">
        <f>IF('cha raw lpjml output'!C291&lt;0,0,'cha raw lpjml output'!C291)</f>
        <v>290.91000000000003</v>
      </c>
      <c r="E306" s="17">
        <f>IF('cha raw lpjml output'!D291&lt;0,0,'cha raw lpjml output'!D291)</f>
        <v>125.636</v>
      </c>
      <c r="F306" s="17">
        <f>IF('cha raw lpjml output'!E291&lt;0,0,'cha raw lpjml output'!E291)</f>
        <v>161.65799999999999</v>
      </c>
      <c r="G306" s="17">
        <f>IF('cha raw lpjml output'!F291&lt;0,0,'cha raw lpjml output'!F291)</f>
        <v>138.97300000000001</v>
      </c>
      <c r="H306" s="17">
        <f>IF('cha raw lpjml output'!G291&lt;0,0,'cha raw lpjml output'!G291)</f>
        <v>173.95</v>
      </c>
      <c r="I306" s="17">
        <f>IF('cha raw lpjml output'!H291&lt;0,0,'cha raw lpjml output'!H291)</f>
        <v>177.70400000000001</v>
      </c>
      <c r="J306" s="17">
        <f>IF('cha raw lpjml output'!I291&lt;0,0,'cha raw lpjml output'!I291)</f>
        <v>163.989</v>
      </c>
      <c r="K306" s="17">
        <f>IF('cha raw lpjml output'!J291&lt;0,0,'cha raw lpjml output'!J291)</f>
        <v>155.47999999999999</v>
      </c>
      <c r="L306" s="17">
        <f>IF('cha raw lpjml output'!K291&lt;0,0,'cha raw lpjml output'!K291)</f>
        <v>139.48099999999999</v>
      </c>
      <c r="M306" s="17">
        <f>IF('cha raw lpjml output'!L291&lt;0,0,'cha raw lpjml output'!L291)</f>
        <v>96.379000000000005</v>
      </c>
      <c r="N306" s="17">
        <f>IF('cha raw lpjml output'!M291&lt;0,0,'cha raw lpjml output'!M291)</f>
        <v>56.758299999999998</v>
      </c>
      <c r="O306" s="17">
        <f>IF('cha raw lpjml output'!N291&lt;0,0,'cha raw lpjml output'!N291)</f>
        <v>26.710699999999999</v>
      </c>
      <c r="P306" s="17">
        <f>IF('cha raw lpjml output'!O291&lt;0,0,'cha raw lpjml output'!O291)</f>
        <v>26.710699999999999</v>
      </c>
      <c r="Q306" s="17">
        <f>IF('cha raw lpjml output'!P291&lt;0,0,'cha raw lpjml output'!P291)</f>
        <v>80.060500000000005</v>
      </c>
      <c r="R306" s="17">
        <f>IF('cha raw lpjml output'!Q291&lt;0,0,'cha raw lpjml output'!Q291)</f>
        <v>54.5779</v>
      </c>
      <c r="S306" s="17">
        <f>IF('cha raw lpjml output'!R291&lt;0,0,'cha raw lpjml output'!R291)</f>
        <v>115.38</v>
      </c>
      <c r="T306" s="17">
        <f>IF('cha raw lpjml output'!S291&lt;0,0,'cha raw lpjml output'!S291)</f>
        <v>136.95599999999999</v>
      </c>
      <c r="U306" s="17">
        <f>IF('cha raw lpjml output'!T291&lt;0,0,'cha raw lpjml output'!T291)</f>
        <v>90.034000000000006</v>
      </c>
      <c r="V306" s="17">
        <f>IF('cha raw lpjml output'!U291&lt;0,0,'cha raw lpjml output'!U291)</f>
        <v>103.152</v>
      </c>
      <c r="W306" s="17">
        <f>IF('cha raw lpjml output'!V291&lt;0,0,'cha raw lpjml output'!V291)</f>
        <v>149.60300000000001</v>
      </c>
      <c r="X306" s="17">
        <f>IF('cha raw lpjml output'!W291&lt;0,0,'cha raw lpjml output'!W291)</f>
        <v>101.178</v>
      </c>
      <c r="Y306" s="17">
        <f>IF('cha raw lpjml output'!X291&lt;0,0,'cha raw lpjml output'!X291)</f>
        <v>182.214</v>
      </c>
      <c r="Z306" s="17">
        <f>IF('cha raw lpjml output'!Y291&lt;0,0,'cha raw lpjml output'!Y291)</f>
        <v>181.489</v>
      </c>
      <c r="AA306" s="17">
        <f>IF('cha raw lpjml output'!Z291&lt;0,0,'cha raw lpjml output'!Z291)</f>
        <v>122.65</v>
      </c>
      <c r="AB306" s="17">
        <f>IF('cha raw lpjml output'!AA291&lt;0,0,'cha raw lpjml output'!AA291)</f>
        <v>90.447199999999995</v>
      </c>
      <c r="AC306" s="17">
        <f>IF('cha raw lpjml output'!AB291&lt;0,0,'cha raw lpjml output'!AB291)</f>
        <v>142.95099999999999</v>
      </c>
      <c r="AD306" s="17">
        <f>IF('cha raw lpjml output'!AC291&lt;0,0,'cha raw lpjml output'!AC291)</f>
        <v>231.20099999999999</v>
      </c>
      <c r="AE306" s="17">
        <f>IF('cha raw lpjml output'!AD291&lt;0,0,'cha raw lpjml output'!AD291)</f>
        <v>150.42400000000001</v>
      </c>
      <c r="AF306" s="17">
        <f>IF('cha raw lpjml output'!AE291&lt;0,0,'cha raw lpjml output'!AE291)</f>
        <v>175.69800000000001</v>
      </c>
      <c r="AG306" s="17">
        <f>IF('cha raw lpjml output'!AF291&lt;0,0,'cha raw lpjml output'!AF291)</f>
        <v>121.663</v>
      </c>
      <c r="AH306" s="17">
        <f>IF('cha raw lpjml output'!AG291&lt;0,0,'cha raw lpjml output'!AG291)</f>
        <v>116.357</v>
      </c>
      <c r="AI306" s="17">
        <f>IF('cha raw lpjml output'!AH291&lt;0,0,'cha raw lpjml output'!AH291)</f>
        <v>75.814099999999996</v>
      </c>
      <c r="AJ306" s="17">
        <f>IF('cha raw lpjml output'!AI291&lt;0,0,'cha raw lpjml output'!AI291)</f>
        <v>116.164</v>
      </c>
      <c r="AK306" s="17">
        <f>IF('cha raw lpjml output'!AJ291&lt;0,0,'cha raw lpjml output'!AJ291)</f>
        <v>174.22300000000001</v>
      </c>
      <c r="AL306" s="17">
        <f>IF('cha raw lpjml output'!AK291&lt;0,0,'cha raw lpjml output'!AK291)</f>
        <v>148.721</v>
      </c>
      <c r="AM306" s="17">
        <f>IF('cha raw lpjml output'!AL291&lt;0,0,'cha raw lpjml output'!AL291)</f>
        <v>105.989</v>
      </c>
      <c r="AN306" s="17">
        <f>IF('cha raw lpjml output'!AM291&lt;0,0,'cha raw lpjml output'!AM291)</f>
        <v>82.945099999999996</v>
      </c>
      <c r="AO306" s="17">
        <f>IF('cha raw lpjml output'!AN291&lt;0,0,'cha raw lpjml output'!AN291)</f>
        <v>112.715</v>
      </c>
      <c r="AP306" s="17">
        <f>IF('cha raw lpjml output'!AO291&lt;0,0,'cha raw lpjml output'!AO291)</f>
        <v>112.645</v>
      </c>
      <c r="AQ306" s="17"/>
    </row>
    <row r="307" spans="2:43" x14ac:dyDescent="0.35">
      <c r="B307" s="17">
        <f>IF('cha raw lpjml output'!A292&lt;0,0,'cha raw lpjml output'!A292)</f>
        <v>178.68799999999999</v>
      </c>
      <c r="C307" s="17">
        <f>IF('cha raw lpjml output'!B292&lt;0,0,'cha raw lpjml output'!B292)</f>
        <v>92.658100000000005</v>
      </c>
      <c r="D307" s="17">
        <f>IF('cha raw lpjml output'!C292&lt;0,0,'cha raw lpjml output'!C292)</f>
        <v>292.92200000000003</v>
      </c>
      <c r="E307" s="17">
        <f>IF('cha raw lpjml output'!D292&lt;0,0,'cha raw lpjml output'!D292)</f>
        <v>128.93100000000001</v>
      </c>
      <c r="F307" s="17">
        <f>IF('cha raw lpjml output'!E292&lt;0,0,'cha raw lpjml output'!E292)</f>
        <v>166.779</v>
      </c>
      <c r="G307" s="17">
        <f>IF('cha raw lpjml output'!F292&lt;0,0,'cha raw lpjml output'!F292)</f>
        <v>140.41499999999999</v>
      </c>
      <c r="H307" s="17">
        <f>IF('cha raw lpjml output'!G292&lt;0,0,'cha raw lpjml output'!G292)</f>
        <v>174.547</v>
      </c>
      <c r="I307" s="17">
        <f>IF('cha raw lpjml output'!H292&lt;0,0,'cha raw lpjml output'!H292)</f>
        <v>179.91200000000001</v>
      </c>
      <c r="J307" s="17">
        <f>IF('cha raw lpjml output'!I292&lt;0,0,'cha raw lpjml output'!I292)</f>
        <v>168.32900000000001</v>
      </c>
      <c r="K307" s="17">
        <f>IF('cha raw lpjml output'!J292&lt;0,0,'cha raw lpjml output'!J292)</f>
        <v>158.17099999999999</v>
      </c>
      <c r="L307" s="17">
        <f>IF('cha raw lpjml output'!K292&lt;0,0,'cha raw lpjml output'!K292)</f>
        <v>142.31899999999999</v>
      </c>
      <c r="M307" s="17">
        <f>IF('cha raw lpjml output'!L292&lt;0,0,'cha raw lpjml output'!L292)</f>
        <v>99.424400000000006</v>
      </c>
      <c r="N307" s="17">
        <f>IF('cha raw lpjml output'!M292&lt;0,0,'cha raw lpjml output'!M292)</f>
        <v>59.575899999999997</v>
      </c>
      <c r="O307" s="17">
        <f>IF('cha raw lpjml output'!N292&lt;0,0,'cha raw lpjml output'!N292)</f>
        <v>27.691099999999999</v>
      </c>
      <c r="P307" s="17">
        <f>IF('cha raw lpjml output'!O292&lt;0,0,'cha raw lpjml output'!O292)</f>
        <v>27.691099999999999</v>
      </c>
      <c r="Q307" s="17">
        <f>IF('cha raw lpjml output'!P292&lt;0,0,'cha raw lpjml output'!P292)</f>
        <v>81.5107</v>
      </c>
      <c r="R307" s="17">
        <f>IF('cha raw lpjml output'!Q292&lt;0,0,'cha raw lpjml output'!Q292)</f>
        <v>55.331800000000001</v>
      </c>
      <c r="S307" s="17">
        <f>IF('cha raw lpjml output'!R292&lt;0,0,'cha raw lpjml output'!R292)</f>
        <v>116.855</v>
      </c>
      <c r="T307" s="17">
        <f>IF('cha raw lpjml output'!S292&lt;0,0,'cha raw lpjml output'!S292)</f>
        <v>142.66499999999999</v>
      </c>
      <c r="U307" s="17">
        <f>IF('cha raw lpjml output'!T292&lt;0,0,'cha raw lpjml output'!T292)</f>
        <v>90.7136</v>
      </c>
      <c r="V307" s="17">
        <f>IF('cha raw lpjml output'!U292&lt;0,0,'cha raw lpjml output'!U292)</f>
        <v>106.309</v>
      </c>
      <c r="W307" s="17">
        <f>IF('cha raw lpjml output'!V292&lt;0,0,'cha raw lpjml output'!V292)</f>
        <v>152.012</v>
      </c>
      <c r="X307" s="17">
        <f>IF('cha raw lpjml output'!W292&lt;0,0,'cha raw lpjml output'!W292)</f>
        <v>101.40600000000001</v>
      </c>
      <c r="Y307" s="17">
        <f>IF('cha raw lpjml output'!X292&lt;0,0,'cha raw lpjml output'!X292)</f>
        <v>197.691</v>
      </c>
      <c r="Z307" s="17">
        <f>IF('cha raw lpjml output'!Y292&lt;0,0,'cha raw lpjml output'!Y292)</f>
        <v>187.41200000000001</v>
      </c>
      <c r="AA307" s="17">
        <f>IF('cha raw lpjml output'!Z292&lt;0,0,'cha raw lpjml output'!Z292)</f>
        <v>124.342</v>
      </c>
      <c r="AB307" s="17">
        <f>IF('cha raw lpjml output'!AA292&lt;0,0,'cha raw lpjml output'!AA292)</f>
        <v>91.444400000000002</v>
      </c>
      <c r="AC307" s="17">
        <f>IF('cha raw lpjml output'!AB292&lt;0,0,'cha raw lpjml output'!AB292)</f>
        <v>144.10599999999999</v>
      </c>
      <c r="AD307" s="17">
        <f>IF('cha raw lpjml output'!AC292&lt;0,0,'cha raw lpjml output'!AC292)</f>
        <v>233.92599999999999</v>
      </c>
      <c r="AE307" s="17">
        <f>IF('cha raw lpjml output'!AD292&lt;0,0,'cha raw lpjml output'!AD292)</f>
        <v>158.97900000000001</v>
      </c>
      <c r="AF307" s="17">
        <f>IF('cha raw lpjml output'!AE292&lt;0,0,'cha raw lpjml output'!AE292)</f>
        <v>180.56899999999999</v>
      </c>
      <c r="AG307" s="17">
        <f>IF('cha raw lpjml output'!AF292&lt;0,0,'cha raw lpjml output'!AF292)</f>
        <v>123.10299999999999</v>
      </c>
      <c r="AH307" s="17">
        <f>IF('cha raw lpjml output'!AG292&lt;0,0,'cha raw lpjml output'!AG292)</f>
        <v>127.949</v>
      </c>
      <c r="AI307" s="17">
        <f>IF('cha raw lpjml output'!AH292&lt;0,0,'cha raw lpjml output'!AH292)</f>
        <v>78.747100000000003</v>
      </c>
      <c r="AJ307" s="17">
        <f>IF('cha raw lpjml output'!AI292&lt;0,0,'cha raw lpjml output'!AI292)</f>
        <v>136.06200000000001</v>
      </c>
      <c r="AK307" s="17">
        <f>IF('cha raw lpjml output'!AJ292&lt;0,0,'cha raw lpjml output'!AJ292)</f>
        <v>174.67</v>
      </c>
      <c r="AL307" s="17">
        <f>IF('cha raw lpjml output'!AK292&lt;0,0,'cha raw lpjml output'!AK292)</f>
        <v>161.357</v>
      </c>
      <c r="AM307" s="17">
        <f>IF('cha raw lpjml output'!AL292&lt;0,0,'cha raw lpjml output'!AL292)</f>
        <v>106.227</v>
      </c>
      <c r="AN307" s="17">
        <f>IF('cha raw lpjml output'!AM292&lt;0,0,'cha raw lpjml output'!AM292)</f>
        <v>84.555899999999994</v>
      </c>
      <c r="AO307" s="17">
        <f>IF('cha raw lpjml output'!AN292&lt;0,0,'cha raw lpjml output'!AN292)</f>
        <v>120.056</v>
      </c>
      <c r="AP307" s="17">
        <f>IF('cha raw lpjml output'!AO292&lt;0,0,'cha raw lpjml output'!AO292)</f>
        <v>115.976</v>
      </c>
      <c r="AQ307" s="17"/>
    </row>
    <row r="308" spans="2:43" x14ac:dyDescent="0.35">
      <c r="B308" s="17">
        <f>IF('cha raw lpjml output'!A293&lt;0,0,'cha raw lpjml output'!A293)</f>
        <v>181.50800000000001</v>
      </c>
      <c r="C308" s="17">
        <f>IF('cha raw lpjml output'!B293&lt;0,0,'cha raw lpjml output'!B293)</f>
        <v>99.171499999999995</v>
      </c>
      <c r="D308" s="17">
        <f>IF('cha raw lpjml output'!C293&lt;0,0,'cha raw lpjml output'!C293)</f>
        <v>294.30399999999997</v>
      </c>
      <c r="E308" s="17">
        <f>IF('cha raw lpjml output'!D293&lt;0,0,'cha raw lpjml output'!D293)</f>
        <v>129.476</v>
      </c>
      <c r="F308" s="17">
        <f>IF('cha raw lpjml output'!E293&lt;0,0,'cha raw lpjml output'!E293)</f>
        <v>169.655</v>
      </c>
      <c r="G308" s="17">
        <f>IF('cha raw lpjml output'!F293&lt;0,0,'cha raw lpjml output'!F293)</f>
        <v>147.001</v>
      </c>
      <c r="H308" s="17">
        <f>IF('cha raw lpjml output'!G293&lt;0,0,'cha raw lpjml output'!G293)</f>
        <v>181.74299999999999</v>
      </c>
      <c r="I308" s="17">
        <f>IF('cha raw lpjml output'!H293&lt;0,0,'cha raw lpjml output'!H293)</f>
        <v>195.76599999999999</v>
      </c>
      <c r="J308" s="17">
        <f>IF('cha raw lpjml output'!I293&lt;0,0,'cha raw lpjml output'!I293)</f>
        <v>175.99299999999999</v>
      </c>
      <c r="K308" s="17">
        <f>IF('cha raw lpjml output'!J293&lt;0,0,'cha raw lpjml output'!J293)</f>
        <v>159.745</v>
      </c>
      <c r="L308" s="17">
        <f>IF('cha raw lpjml output'!K293&lt;0,0,'cha raw lpjml output'!K293)</f>
        <v>147.11199999999999</v>
      </c>
      <c r="M308" s="17">
        <f>IF('cha raw lpjml output'!L293&lt;0,0,'cha raw lpjml output'!L293)</f>
        <v>99.912499999999994</v>
      </c>
      <c r="N308" s="17">
        <f>IF('cha raw lpjml output'!M293&lt;0,0,'cha raw lpjml output'!M293)</f>
        <v>62.625599999999999</v>
      </c>
      <c r="O308" s="17">
        <f>IF('cha raw lpjml output'!N293&lt;0,0,'cha raw lpjml output'!N293)</f>
        <v>28.697500000000002</v>
      </c>
      <c r="P308" s="17">
        <f>IF('cha raw lpjml output'!O293&lt;0,0,'cha raw lpjml output'!O293)</f>
        <v>28.697500000000002</v>
      </c>
      <c r="Q308" s="17">
        <f>IF('cha raw lpjml output'!P293&lt;0,0,'cha raw lpjml output'!P293)</f>
        <v>85.5946</v>
      </c>
      <c r="R308" s="17">
        <f>IF('cha raw lpjml output'!Q293&lt;0,0,'cha raw lpjml output'!Q293)</f>
        <v>56.866199999999999</v>
      </c>
      <c r="S308" s="17">
        <f>IF('cha raw lpjml output'!R293&lt;0,0,'cha raw lpjml output'!R293)</f>
        <v>131.05099999999999</v>
      </c>
      <c r="T308" s="17">
        <f>IF('cha raw lpjml output'!S293&lt;0,0,'cha raw lpjml output'!S293)</f>
        <v>151.02600000000001</v>
      </c>
      <c r="U308" s="17">
        <f>IF('cha raw lpjml output'!T293&lt;0,0,'cha raw lpjml output'!T293)</f>
        <v>91.804400000000001</v>
      </c>
      <c r="V308" s="17">
        <f>IF('cha raw lpjml output'!U293&lt;0,0,'cha raw lpjml output'!U293)</f>
        <v>109.565</v>
      </c>
      <c r="W308" s="17">
        <f>IF('cha raw lpjml output'!V293&lt;0,0,'cha raw lpjml output'!V293)</f>
        <v>155.68700000000001</v>
      </c>
      <c r="X308" s="17">
        <f>IF('cha raw lpjml output'!W293&lt;0,0,'cha raw lpjml output'!W293)</f>
        <v>107.53400000000001</v>
      </c>
      <c r="Y308" s="17">
        <f>IF('cha raw lpjml output'!X293&lt;0,0,'cha raw lpjml output'!X293)</f>
        <v>198.94399999999999</v>
      </c>
      <c r="Z308" s="17">
        <f>IF('cha raw lpjml output'!Y293&lt;0,0,'cha raw lpjml output'!Y293)</f>
        <v>188.17400000000001</v>
      </c>
      <c r="AA308" s="17">
        <f>IF('cha raw lpjml output'!Z293&lt;0,0,'cha raw lpjml output'!Z293)</f>
        <v>126.38500000000001</v>
      </c>
      <c r="AB308" s="17">
        <f>IF('cha raw lpjml output'!AA293&lt;0,0,'cha raw lpjml output'!AA293)</f>
        <v>92.141000000000005</v>
      </c>
      <c r="AC308" s="17">
        <f>IF('cha raw lpjml output'!AB293&lt;0,0,'cha raw lpjml output'!AB293)</f>
        <v>145.34200000000001</v>
      </c>
      <c r="AD308" s="17">
        <f>IF('cha raw lpjml output'!AC293&lt;0,0,'cha raw lpjml output'!AC293)</f>
        <v>235.4</v>
      </c>
      <c r="AE308" s="17">
        <f>IF('cha raw lpjml output'!AD293&lt;0,0,'cha raw lpjml output'!AD293)</f>
        <v>164.92500000000001</v>
      </c>
      <c r="AF308" s="17">
        <f>IF('cha raw lpjml output'!AE293&lt;0,0,'cha raw lpjml output'!AE293)</f>
        <v>181.72499999999999</v>
      </c>
      <c r="AG308" s="17">
        <f>IF('cha raw lpjml output'!AF293&lt;0,0,'cha raw lpjml output'!AF293)</f>
        <v>131.13999999999999</v>
      </c>
      <c r="AH308" s="17">
        <f>IF('cha raw lpjml output'!AG293&lt;0,0,'cha raw lpjml output'!AG293)</f>
        <v>138.41999999999999</v>
      </c>
      <c r="AI308" s="17">
        <f>IF('cha raw lpjml output'!AH293&lt;0,0,'cha raw lpjml output'!AH293)</f>
        <v>84.433499999999995</v>
      </c>
      <c r="AJ308" s="17">
        <f>IF('cha raw lpjml output'!AI293&lt;0,0,'cha raw lpjml output'!AI293)</f>
        <v>136.31700000000001</v>
      </c>
      <c r="AK308" s="17">
        <f>IF('cha raw lpjml output'!AJ293&lt;0,0,'cha raw lpjml output'!AJ293)</f>
        <v>174.72499999999999</v>
      </c>
      <c r="AL308" s="17">
        <f>IF('cha raw lpjml output'!AK293&lt;0,0,'cha raw lpjml output'!AK293)</f>
        <v>162.52000000000001</v>
      </c>
      <c r="AM308" s="17">
        <f>IF('cha raw lpjml output'!AL293&lt;0,0,'cha raw lpjml output'!AL293)</f>
        <v>108.515</v>
      </c>
      <c r="AN308" s="17">
        <f>IF('cha raw lpjml output'!AM293&lt;0,0,'cha raw lpjml output'!AM293)</f>
        <v>86.666600000000003</v>
      </c>
      <c r="AO308" s="17">
        <f>IF('cha raw lpjml output'!AN293&lt;0,0,'cha raw lpjml output'!AN293)</f>
        <v>120.77500000000001</v>
      </c>
      <c r="AP308" s="17">
        <f>IF('cha raw lpjml output'!AO293&lt;0,0,'cha raw lpjml output'!AO293)</f>
        <v>118.26300000000001</v>
      </c>
      <c r="AQ308" s="17"/>
    </row>
    <row r="309" spans="2:43" x14ac:dyDescent="0.35">
      <c r="B309" s="17">
        <f>IF('cha raw lpjml output'!A294&lt;0,0,'cha raw lpjml output'!A294)</f>
        <v>183.19200000000001</v>
      </c>
      <c r="C309" s="17">
        <f>IF('cha raw lpjml output'!B294&lt;0,0,'cha raw lpjml output'!B294)</f>
        <v>104.349</v>
      </c>
      <c r="D309" s="17">
        <f>IF('cha raw lpjml output'!C294&lt;0,0,'cha raw lpjml output'!C294)</f>
        <v>295.94</v>
      </c>
      <c r="E309" s="17">
        <f>IF('cha raw lpjml output'!D294&lt;0,0,'cha raw lpjml output'!D294)</f>
        <v>134.68299999999999</v>
      </c>
      <c r="F309" s="17">
        <f>IF('cha raw lpjml output'!E294&lt;0,0,'cha raw lpjml output'!E294)</f>
        <v>170.45099999999999</v>
      </c>
      <c r="G309" s="17">
        <f>IF('cha raw lpjml output'!F294&lt;0,0,'cha raw lpjml output'!F294)</f>
        <v>154.18799999999999</v>
      </c>
      <c r="H309" s="17">
        <f>IF('cha raw lpjml output'!G294&lt;0,0,'cha raw lpjml output'!G294)</f>
        <v>182.56</v>
      </c>
      <c r="I309" s="17">
        <f>IF('cha raw lpjml output'!H294&lt;0,0,'cha raw lpjml output'!H294)</f>
        <v>209.697</v>
      </c>
      <c r="J309" s="17">
        <f>IF('cha raw lpjml output'!I294&lt;0,0,'cha raw lpjml output'!I294)</f>
        <v>185.83600000000001</v>
      </c>
      <c r="K309" s="17">
        <f>IF('cha raw lpjml output'!J294&lt;0,0,'cha raw lpjml output'!J294)</f>
        <v>162.15</v>
      </c>
      <c r="L309" s="17">
        <f>IF('cha raw lpjml output'!K294&lt;0,0,'cha raw lpjml output'!K294)</f>
        <v>152.75</v>
      </c>
      <c r="M309" s="17">
        <f>IF('cha raw lpjml output'!L294&lt;0,0,'cha raw lpjml output'!L294)</f>
        <v>100.29600000000001</v>
      </c>
      <c r="N309" s="17">
        <f>IF('cha raw lpjml output'!M294&lt;0,0,'cha raw lpjml output'!M294)</f>
        <v>63.6676</v>
      </c>
      <c r="O309" s="17">
        <f>IF('cha raw lpjml output'!N294&lt;0,0,'cha raw lpjml output'!N294)</f>
        <v>31.651399999999999</v>
      </c>
      <c r="P309" s="17">
        <f>IF('cha raw lpjml output'!O294&lt;0,0,'cha raw lpjml output'!O294)</f>
        <v>31.651399999999999</v>
      </c>
      <c r="Q309" s="17">
        <f>IF('cha raw lpjml output'!P294&lt;0,0,'cha raw lpjml output'!P294)</f>
        <v>90.429699999999997</v>
      </c>
      <c r="R309" s="17">
        <f>IF('cha raw lpjml output'!Q294&lt;0,0,'cha raw lpjml output'!Q294)</f>
        <v>59.762599999999999</v>
      </c>
      <c r="S309" s="17">
        <f>IF('cha raw lpjml output'!R294&lt;0,0,'cha raw lpjml output'!R294)</f>
        <v>132.62799999999999</v>
      </c>
      <c r="T309" s="17">
        <f>IF('cha raw lpjml output'!S294&lt;0,0,'cha raw lpjml output'!S294)</f>
        <v>153.95099999999999</v>
      </c>
      <c r="U309" s="17">
        <f>IF('cha raw lpjml output'!T294&lt;0,0,'cha raw lpjml output'!T294)</f>
        <v>91.978200000000001</v>
      </c>
      <c r="V309" s="17">
        <f>IF('cha raw lpjml output'!U294&lt;0,0,'cha raw lpjml output'!U294)</f>
        <v>110.051</v>
      </c>
      <c r="W309" s="17">
        <f>IF('cha raw lpjml output'!V294&lt;0,0,'cha raw lpjml output'!V294)</f>
        <v>156.55799999999999</v>
      </c>
      <c r="X309" s="17">
        <f>IF('cha raw lpjml output'!W294&lt;0,0,'cha raw lpjml output'!W294)</f>
        <v>111.864</v>
      </c>
      <c r="Y309" s="17">
        <f>IF('cha raw lpjml output'!X294&lt;0,0,'cha raw lpjml output'!X294)</f>
        <v>203.18600000000001</v>
      </c>
      <c r="Z309" s="17">
        <f>IF('cha raw lpjml output'!Y294&lt;0,0,'cha raw lpjml output'!Y294)</f>
        <v>189.84100000000001</v>
      </c>
      <c r="AA309" s="17">
        <f>IF('cha raw lpjml output'!Z294&lt;0,0,'cha raw lpjml output'!Z294)</f>
        <v>132.053</v>
      </c>
      <c r="AB309" s="17">
        <f>IF('cha raw lpjml output'!AA294&lt;0,0,'cha raw lpjml output'!AA294)</f>
        <v>102.312</v>
      </c>
      <c r="AC309" s="17">
        <f>IF('cha raw lpjml output'!AB294&lt;0,0,'cha raw lpjml output'!AB294)</f>
        <v>160.874</v>
      </c>
      <c r="AD309" s="17">
        <f>IF('cha raw lpjml output'!AC294&lt;0,0,'cha raw lpjml output'!AC294)</f>
        <v>239.048</v>
      </c>
      <c r="AE309" s="17">
        <f>IF('cha raw lpjml output'!AD294&lt;0,0,'cha raw lpjml output'!AD294)</f>
        <v>170.43600000000001</v>
      </c>
      <c r="AF309" s="17">
        <f>IF('cha raw lpjml output'!AE294&lt;0,0,'cha raw lpjml output'!AE294)</f>
        <v>185.01300000000001</v>
      </c>
      <c r="AG309" s="17">
        <f>IF('cha raw lpjml output'!AF294&lt;0,0,'cha raw lpjml output'!AF294)</f>
        <v>134.08699999999999</v>
      </c>
      <c r="AH309" s="17">
        <f>IF('cha raw lpjml output'!AG294&lt;0,0,'cha raw lpjml output'!AG294)</f>
        <v>140.316</v>
      </c>
      <c r="AI309" s="17">
        <f>IF('cha raw lpjml output'!AH294&lt;0,0,'cha raw lpjml output'!AH294)</f>
        <v>85.485900000000001</v>
      </c>
      <c r="AJ309" s="17">
        <f>IF('cha raw lpjml output'!AI294&lt;0,0,'cha raw lpjml output'!AI294)</f>
        <v>139.61000000000001</v>
      </c>
      <c r="AK309" s="17">
        <f>IF('cha raw lpjml output'!AJ294&lt;0,0,'cha raw lpjml output'!AJ294)</f>
        <v>182.68</v>
      </c>
      <c r="AL309" s="17">
        <f>IF('cha raw lpjml output'!AK294&lt;0,0,'cha raw lpjml output'!AK294)</f>
        <v>165.14</v>
      </c>
      <c r="AM309" s="17">
        <f>IF('cha raw lpjml output'!AL294&lt;0,0,'cha raw lpjml output'!AL294)</f>
        <v>109.34</v>
      </c>
      <c r="AN309" s="17">
        <f>IF('cha raw lpjml output'!AM294&lt;0,0,'cha raw lpjml output'!AM294)</f>
        <v>89.908600000000007</v>
      </c>
      <c r="AO309" s="17">
        <f>IF('cha raw lpjml output'!AN294&lt;0,0,'cha raw lpjml output'!AN294)</f>
        <v>123.848</v>
      </c>
      <c r="AP309" s="17">
        <f>IF('cha raw lpjml output'!AO294&lt;0,0,'cha raw lpjml output'!AO294)</f>
        <v>120.596</v>
      </c>
      <c r="AQ309" s="17"/>
    </row>
    <row r="310" spans="2:43" x14ac:dyDescent="0.35">
      <c r="B310" s="17">
        <f>IF('cha raw lpjml output'!A295&lt;0,0,'cha raw lpjml output'!A295)</f>
        <v>189.68199999999999</v>
      </c>
      <c r="C310" s="17">
        <f>IF('cha raw lpjml output'!B295&lt;0,0,'cha raw lpjml output'!B295)</f>
        <v>106.288</v>
      </c>
      <c r="D310" s="17">
        <f>IF('cha raw lpjml output'!C295&lt;0,0,'cha raw lpjml output'!C295)</f>
        <v>296.49200000000002</v>
      </c>
      <c r="E310" s="17">
        <f>IF('cha raw lpjml output'!D295&lt;0,0,'cha raw lpjml output'!D295)</f>
        <v>135.16300000000001</v>
      </c>
      <c r="F310" s="17">
        <f>IF('cha raw lpjml output'!E295&lt;0,0,'cha raw lpjml output'!E295)</f>
        <v>170.9</v>
      </c>
      <c r="G310" s="17">
        <f>IF('cha raw lpjml output'!F295&lt;0,0,'cha raw lpjml output'!F295)</f>
        <v>155.00399999999999</v>
      </c>
      <c r="H310" s="17">
        <f>IF('cha raw lpjml output'!G295&lt;0,0,'cha raw lpjml output'!G295)</f>
        <v>183.15799999999999</v>
      </c>
      <c r="I310" s="17">
        <f>IF('cha raw lpjml output'!H295&lt;0,0,'cha raw lpjml output'!H295)</f>
        <v>211.803</v>
      </c>
      <c r="J310" s="17">
        <f>IF('cha raw lpjml output'!I295&lt;0,0,'cha raw lpjml output'!I295)</f>
        <v>187.09700000000001</v>
      </c>
      <c r="K310" s="17">
        <f>IF('cha raw lpjml output'!J295&lt;0,0,'cha raw lpjml output'!J295)</f>
        <v>167.34899999999999</v>
      </c>
      <c r="L310" s="17">
        <f>IF('cha raw lpjml output'!K295&lt;0,0,'cha raw lpjml output'!K295)</f>
        <v>155.56700000000001</v>
      </c>
      <c r="M310" s="17">
        <f>IF('cha raw lpjml output'!L295&lt;0,0,'cha raw lpjml output'!L295)</f>
        <v>103.021</v>
      </c>
      <c r="N310" s="17">
        <f>IF('cha raw lpjml output'!M295&lt;0,0,'cha raw lpjml output'!M295)</f>
        <v>69.178100000000001</v>
      </c>
      <c r="O310" s="17">
        <f>IF('cha raw lpjml output'!N295&lt;0,0,'cha raw lpjml output'!N295)</f>
        <v>33.379600000000003</v>
      </c>
      <c r="P310" s="17">
        <f>IF('cha raw lpjml output'!O295&lt;0,0,'cha raw lpjml output'!O295)</f>
        <v>33.379600000000003</v>
      </c>
      <c r="Q310" s="17">
        <f>IF('cha raw lpjml output'!P295&lt;0,0,'cha raw lpjml output'!P295)</f>
        <v>91.258200000000002</v>
      </c>
      <c r="R310" s="17">
        <f>IF('cha raw lpjml output'!Q295&lt;0,0,'cha raw lpjml output'!Q295)</f>
        <v>61.837499999999999</v>
      </c>
      <c r="S310" s="17">
        <f>IF('cha raw lpjml output'!R295&lt;0,0,'cha raw lpjml output'!R295)</f>
        <v>134.494</v>
      </c>
      <c r="T310" s="17">
        <f>IF('cha raw lpjml output'!S295&lt;0,0,'cha raw lpjml output'!S295)</f>
        <v>158.05799999999999</v>
      </c>
      <c r="U310" s="17">
        <f>IF('cha raw lpjml output'!T295&lt;0,0,'cha raw lpjml output'!T295)</f>
        <v>92.160600000000002</v>
      </c>
      <c r="V310" s="17">
        <f>IF('cha raw lpjml output'!U295&lt;0,0,'cha raw lpjml output'!U295)</f>
        <v>111.968</v>
      </c>
      <c r="W310" s="17">
        <f>IF('cha raw lpjml output'!V295&lt;0,0,'cha raw lpjml output'!V295)</f>
        <v>156.751</v>
      </c>
      <c r="X310" s="17">
        <f>IF('cha raw lpjml output'!W295&lt;0,0,'cha raw lpjml output'!W295)</f>
        <v>114.717</v>
      </c>
      <c r="Y310" s="17">
        <f>IF('cha raw lpjml output'!X295&lt;0,0,'cha raw lpjml output'!X295)</f>
        <v>203.864</v>
      </c>
      <c r="Z310" s="17">
        <f>IF('cha raw lpjml output'!Y295&lt;0,0,'cha raw lpjml output'!Y295)</f>
        <v>196.33</v>
      </c>
      <c r="AA310" s="17">
        <f>IF('cha raw lpjml output'!Z295&lt;0,0,'cha raw lpjml output'!Z295)</f>
        <v>132.32900000000001</v>
      </c>
      <c r="AB310" s="17">
        <f>IF('cha raw lpjml output'!AA295&lt;0,0,'cha raw lpjml output'!AA295)</f>
        <v>103.521</v>
      </c>
      <c r="AC310" s="17">
        <f>IF('cha raw lpjml output'!AB295&lt;0,0,'cha raw lpjml output'!AB295)</f>
        <v>165.285</v>
      </c>
      <c r="AD310" s="17">
        <f>IF('cha raw lpjml output'!AC295&lt;0,0,'cha raw lpjml output'!AC295)</f>
        <v>241.03</v>
      </c>
      <c r="AE310" s="17">
        <f>IF('cha raw lpjml output'!AD295&lt;0,0,'cha raw lpjml output'!AD295)</f>
        <v>172.33600000000001</v>
      </c>
      <c r="AF310" s="17">
        <f>IF('cha raw lpjml output'!AE295&lt;0,0,'cha raw lpjml output'!AE295)</f>
        <v>190.59</v>
      </c>
      <c r="AG310" s="17">
        <f>IF('cha raw lpjml output'!AF295&lt;0,0,'cha raw lpjml output'!AF295)</f>
        <v>148.363</v>
      </c>
      <c r="AH310" s="17">
        <f>IF('cha raw lpjml output'!AG295&lt;0,0,'cha raw lpjml output'!AG295)</f>
        <v>143.923</v>
      </c>
      <c r="AI310" s="17">
        <f>IF('cha raw lpjml output'!AH295&lt;0,0,'cha raw lpjml output'!AH295)</f>
        <v>88.121799999999993</v>
      </c>
      <c r="AJ310" s="17">
        <f>IF('cha raw lpjml output'!AI295&lt;0,0,'cha raw lpjml output'!AI295)</f>
        <v>148.57</v>
      </c>
      <c r="AK310" s="17">
        <f>IF('cha raw lpjml output'!AJ295&lt;0,0,'cha raw lpjml output'!AJ295)</f>
        <v>190.80199999999999</v>
      </c>
      <c r="AL310" s="17">
        <f>IF('cha raw lpjml output'!AK295&lt;0,0,'cha raw lpjml output'!AK295)</f>
        <v>167.566</v>
      </c>
      <c r="AM310" s="17">
        <f>IF('cha raw lpjml output'!AL295&lt;0,0,'cha raw lpjml output'!AL295)</f>
        <v>112.4</v>
      </c>
      <c r="AN310" s="17">
        <f>IF('cha raw lpjml output'!AM295&lt;0,0,'cha raw lpjml output'!AM295)</f>
        <v>91.533900000000003</v>
      </c>
      <c r="AO310" s="17">
        <f>IF('cha raw lpjml output'!AN295&lt;0,0,'cha raw lpjml output'!AN295)</f>
        <v>126.70099999999999</v>
      </c>
      <c r="AP310" s="17">
        <f>IF('cha raw lpjml output'!AO295&lt;0,0,'cha raw lpjml output'!AO295)</f>
        <v>127.377</v>
      </c>
      <c r="AQ310" s="17"/>
    </row>
    <row r="311" spans="2:43" x14ac:dyDescent="0.35">
      <c r="B311" s="17">
        <f>IF('cha raw lpjml output'!A296&lt;0,0,'cha raw lpjml output'!A296)</f>
        <v>192.65</v>
      </c>
      <c r="C311" s="17">
        <f>IF('cha raw lpjml output'!B296&lt;0,0,'cha raw lpjml output'!B296)</f>
        <v>107.703</v>
      </c>
      <c r="D311" s="17">
        <f>IF('cha raw lpjml output'!C296&lt;0,0,'cha raw lpjml output'!C296)</f>
        <v>298.21699999999998</v>
      </c>
      <c r="E311" s="17">
        <f>IF('cha raw lpjml output'!D296&lt;0,0,'cha raw lpjml output'!D296)</f>
        <v>135.27799999999999</v>
      </c>
      <c r="F311" s="17">
        <f>IF('cha raw lpjml output'!E296&lt;0,0,'cha raw lpjml output'!E296)</f>
        <v>178.74700000000001</v>
      </c>
      <c r="G311" s="17">
        <f>IF('cha raw lpjml output'!F296&lt;0,0,'cha raw lpjml output'!F296)</f>
        <v>158.374</v>
      </c>
      <c r="H311" s="17">
        <f>IF('cha raw lpjml output'!G296&lt;0,0,'cha raw lpjml output'!G296)</f>
        <v>187.55099999999999</v>
      </c>
      <c r="I311" s="17">
        <f>IF('cha raw lpjml output'!H296&lt;0,0,'cha raw lpjml output'!H296)</f>
        <v>215.12100000000001</v>
      </c>
      <c r="J311" s="17">
        <f>IF('cha raw lpjml output'!I296&lt;0,0,'cha raw lpjml output'!I296)</f>
        <v>194.6</v>
      </c>
      <c r="K311" s="17">
        <f>IF('cha raw lpjml output'!J296&lt;0,0,'cha raw lpjml output'!J296)</f>
        <v>173.41800000000001</v>
      </c>
      <c r="L311" s="17">
        <f>IF('cha raw lpjml output'!K296&lt;0,0,'cha raw lpjml output'!K296)</f>
        <v>163.614</v>
      </c>
      <c r="M311" s="17">
        <f>IF('cha raw lpjml output'!L296&lt;0,0,'cha raw lpjml output'!L296)</f>
        <v>108.562</v>
      </c>
      <c r="N311" s="17">
        <f>IF('cha raw lpjml output'!M296&lt;0,0,'cha raw lpjml output'!M296)</f>
        <v>74.3249</v>
      </c>
      <c r="O311" s="17">
        <f>IF('cha raw lpjml output'!N296&lt;0,0,'cha raw lpjml output'!N296)</f>
        <v>34.246200000000002</v>
      </c>
      <c r="P311" s="17">
        <f>IF('cha raw lpjml output'!O296&lt;0,0,'cha raw lpjml output'!O296)</f>
        <v>34.246200000000002</v>
      </c>
      <c r="Q311" s="17">
        <f>IF('cha raw lpjml output'!P296&lt;0,0,'cha raw lpjml output'!P296)</f>
        <v>91.376099999999994</v>
      </c>
      <c r="R311" s="17">
        <f>IF('cha raw lpjml output'!Q296&lt;0,0,'cha raw lpjml output'!Q296)</f>
        <v>62.595300000000002</v>
      </c>
      <c r="S311" s="17">
        <f>IF('cha raw lpjml output'!R296&lt;0,0,'cha raw lpjml output'!R296)</f>
        <v>136.369</v>
      </c>
      <c r="T311" s="17">
        <f>IF('cha raw lpjml output'!S296&lt;0,0,'cha raw lpjml output'!S296)</f>
        <v>161.416</v>
      </c>
      <c r="U311" s="17">
        <f>IF('cha raw lpjml output'!T296&lt;0,0,'cha raw lpjml output'!T296)</f>
        <v>94.610600000000005</v>
      </c>
      <c r="V311" s="17">
        <f>IF('cha raw lpjml output'!U296&lt;0,0,'cha raw lpjml output'!U296)</f>
        <v>114.379</v>
      </c>
      <c r="W311" s="17">
        <f>IF('cha raw lpjml output'!V296&lt;0,0,'cha raw lpjml output'!V296)</f>
        <v>162.02699999999999</v>
      </c>
      <c r="X311" s="17">
        <f>IF('cha raw lpjml output'!W296&lt;0,0,'cha raw lpjml output'!W296)</f>
        <v>120.55200000000001</v>
      </c>
      <c r="Y311" s="17">
        <f>IF('cha raw lpjml output'!X296&lt;0,0,'cha raw lpjml output'!X296)</f>
        <v>230.81800000000001</v>
      </c>
      <c r="Z311" s="17">
        <f>IF('cha raw lpjml output'!Y296&lt;0,0,'cha raw lpjml output'!Y296)</f>
        <v>196.411</v>
      </c>
      <c r="AA311" s="17">
        <f>IF('cha raw lpjml output'!Z296&lt;0,0,'cha raw lpjml output'!Z296)</f>
        <v>133.30500000000001</v>
      </c>
      <c r="AB311" s="17">
        <f>IF('cha raw lpjml output'!AA296&lt;0,0,'cha raw lpjml output'!AA296)</f>
        <v>104.67400000000001</v>
      </c>
      <c r="AC311" s="17">
        <f>IF('cha raw lpjml output'!AB296&lt;0,0,'cha raw lpjml output'!AB296)</f>
        <v>166.55699999999999</v>
      </c>
      <c r="AD311" s="17">
        <f>IF('cha raw lpjml output'!AC296&lt;0,0,'cha raw lpjml output'!AC296)</f>
        <v>243.22</v>
      </c>
      <c r="AE311" s="17">
        <f>IF('cha raw lpjml output'!AD296&lt;0,0,'cha raw lpjml output'!AD296)</f>
        <v>181.18899999999999</v>
      </c>
      <c r="AF311" s="17">
        <f>IF('cha raw lpjml output'!AE296&lt;0,0,'cha raw lpjml output'!AE296)</f>
        <v>197.38300000000001</v>
      </c>
      <c r="AG311" s="17">
        <f>IF('cha raw lpjml output'!AF296&lt;0,0,'cha raw lpjml output'!AF296)</f>
        <v>152.27699999999999</v>
      </c>
      <c r="AH311" s="17">
        <f>IF('cha raw lpjml output'!AG296&lt;0,0,'cha raw lpjml output'!AG296)</f>
        <v>145.685</v>
      </c>
      <c r="AI311" s="17">
        <f>IF('cha raw lpjml output'!AH296&lt;0,0,'cha raw lpjml output'!AH296)</f>
        <v>94.245199999999997</v>
      </c>
      <c r="AJ311" s="17">
        <f>IF('cha raw lpjml output'!AI296&lt;0,0,'cha raw lpjml output'!AI296)</f>
        <v>149.93199999999999</v>
      </c>
      <c r="AK311" s="17">
        <f>IF('cha raw lpjml output'!AJ296&lt;0,0,'cha raw lpjml output'!AJ296)</f>
        <v>194.071</v>
      </c>
      <c r="AL311" s="17">
        <f>IF('cha raw lpjml output'!AK296&lt;0,0,'cha raw lpjml output'!AK296)</f>
        <v>172.06100000000001</v>
      </c>
      <c r="AM311" s="17">
        <f>IF('cha raw lpjml output'!AL296&lt;0,0,'cha raw lpjml output'!AL296)</f>
        <v>114.262</v>
      </c>
      <c r="AN311" s="17">
        <f>IF('cha raw lpjml output'!AM296&lt;0,0,'cha raw lpjml output'!AM296)</f>
        <v>92.392600000000002</v>
      </c>
      <c r="AO311" s="17">
        <f>IF('cha raw lpjml output'!AN296&lt;0,0,'cha raw lpjml output'!AN296)</f>
        <v>128.607</v>
      </c>
      <c r="AP311" s="17">
        <f>IF('cha raw lpjml output'!AO296&lt;0,0,'cha raw lpjml output'!AO296)</f>
        <v>128.71600000000001</v>
      </c>
      <c r="AQ311" s="17"/>
    </row>
    <row r="312" spans="2:43" x14ac:dyDescent="0.35">
      <c r="B312" s="17">
        <f>IF('cha raw lpjml output'!A297&lt;0,0,'cha raw lpjml output'!A297)</f>
        <v>198.96199999999999</v>
      </c>
      <c r="C312" s="17">
        <f>IF('cha raw lpjml output'!B297&lt;0,0,'cha raw lpjml output'!B297)</f>
        <v>109.77</v>
      </c>
      <c r="D312" s="17">
        <f>IF('cha raw lpjml output'!C297&lt;0,0,'cha raw lpjml output'!C297)</f>
        <v>299.53899999999999</v>
      </c>
      <c r="E312" s="17">
        <f>IF('cha raw lpjml output'!D297&lt;0,0,'cha raw lpjml output'!D297)</f>
        <v>140.30099999999999</v>
      </c>
      <c r="F312" s="17">
        <f>IF('cha raw lpjml output'!E297&lt;0,0,'cha raw lpjml output'!E297)</f>
        <v>179.51300000000001</v>
      </c>
      <c r="G312" s="17">
        <f>IF('cha raw lpjml output'!F297&lt;0,0,'cha raw lpjml output'!F297)</f>
        <v>162.08000000000001</v>
      </c>
      <c r="H312" s="17">
        <f>IF('cha raw lpjml output'!G297&lt;0,0,'cha raw lpjml output'!G297)</f>
        <v>193.83799999999999</v>
      </c>
      <c r="I312" s="17">
        <f>IF('cha raw lpjml output'!H297&lt;0,0,'cha raw lpjml output'!H297)</f>
        <v>218.52600000000001</v>
      </c>
      <c r="J312" s="17">
        <f>IF('cha raw lpjml output'!I297&lt;0,0,'cha raw lpjml output'!I297)</f>
        <v>197.28299999999999</v>
      </c>
      <c r="K312" s="17">
        <f>IF('cha raw lpjml output'!J297&lt;0,0,'cha raw lpjml output'!J297)</f>
        <v>176.38900000000001</v>
      </c>
      <c r="L312" s="17">
        <f>IF('cha raw lpjml output'!K297&lt;0,0,'cha raw lpjml output'!K297)</f>
        <v>167.67500000000001</v>
      </c>
      <c r="M312" s="17">
        <f>IF('cha raw lpjml output'!L297&lt;0,0,'cha raw lpjml output'!L297)</f>
        <v>114.354</v>
      </c>
      <c r="N312" s="17">
        <f>IF('cha raw lpjml output'!M297&lt;0,0,'cha raw lpjml output'!M297)</f>
        <v>80.598299999999995</v>
      </c>
      <c r="O312" s="17">
        <f>IF('cha raw lpjml output'!N297&lt;0,0,'cha raw lpjml output'!N297)</f>
        <v>37.2089</v>
      </c>
      <c r="P312" s="17">
        <f>IF('cha raw lpjml output'!O297&lt;0,0,'cha raw lpjml output'!O297)</f>
        <v>37.2089</v>
      </c>
      <c r="Q312" s="17">
        <f>IF('cha raw lpjml output'!P297&lt;0,0,'cha raw lpjml output'!P297)</f>
        <v>93.410600000000002</v>
      </c>
      <c r="R312" s="17">
        <f>IF('cha raw lpjml output'!Q297&lt;0,0,'cha raw lpjml output'!Q297)</f>
        <v>65.558400000000006</v>
      </c>
      <c r="S312" s="17">
        <f>IF('cha raw lpjml output'!R297&lt;0,0,'cha raw lpjml output'!R297)</f>
        <v>137.39699999999999</v>
      </c>
      <c r="T312" s="17">
        <f>IF('cha raw lpjml output'!S297&lt;0,0,'cha raw lpjml output'!S297)</f>
        <v>173.7</v>
      </c>
      <c r="U312" s="17">
        <f>IF('cha raw lpjml output'!T297&lt;0,0,'cha raw lpjml output'!T297)</f>
        <v>97.311499999999995</v>
      </c>
      <c r="V312" s="17">
        <f>IF('cha raw lpjml output'!U297&lt;0,0,'cha raw lpjml output'!U297)</f>
        <v>115.37</v>
      </c>
      <c r="W312" s="17">
        <f>IF('cha raw lpjml output'!V297&lt;0,0,'cha raw lpjml output'!V297)</f>
        <v>166.30699999999999</v>
      </c>
      <c r="X312" s="17">
        <f>IF('cha raw lpjml output'!W297&lt;0,0,'cha raw lpjml output'!W297)</f>
        <v>126.754</v>
      </c>
      <c r="Y312" s="17">
        <f>IF('cha raw lpjml output'!X297&lt;0,0,'cha raw lpjml output'!X297)</f>
        <v>235.089</v>
      </c>
      <c r="Z312" s="17">
        <f>IF('cha raw lpjml output'!Y297&lt;0,0,'cha raw lpjml output'!Y297)</f>
        <v>198.65299999999999</v>
      </c>
      <c r="AA312" s="17">
        <f>IF('cha raw lpjml output'!Z297&lt;0,0,'cha raw lpjml output'!Z297)</f>
        <v>135.86099999999999</v>
      </c>
      <c r="AB312" s="17">
        <f>IF('cha raw lpjml output'!AA297&lt;0,0,'cha raw lpjml output'!AA297)</f>
        <v>105.22799999999999</v>
      </c>
      <c r="AC312" s="17">
        <f>IF('cha raw lpjml output'!AB297&lt;0,0,'cha raw lpjml output'!AB297)</f>
        <v>173.988</v>
      </c>
      <c r="AD312" s="17">
        <f>IF('cha raw lpjml output'!AC297&lt;0,0,'cha raw lpjml output'!AC297)</f>
        <v>252.48400000000001</v>
      </c>
      <c r="AE312" s="17">
        <f>IF('cha raw lpjml output'!AD297&lt;0,0,'cha raw lpjml output'!AD297)</f>
        <v>182.81800000000001</v>
      </c>
      <c r="AF312" s="17">
        <f>IF('cha raw lpjml output'!AE297&lt;0,0,'cha raw lpjml output'!AE297)</f>
        <v>197.58799999999999</v>
      </c>
      <c r="AG312" s="17">
        <f>IF('cha raw lpjml output'!AF297&lt;0,0,'cha raw lpjml output'!AF297)</f>
        <v>153.34299999999999</v>
      </c>
      <c r="AH312" s="17">
        <f>IF('cha raw lpjml output'!AG297&lt;0,0,'cha raw lpjml output'!AG297)</f>
        <v>148.48099999999999</v>
      </c>
      <c r="AI312" s="17">
        <f>IF('cha raw lpjml output'!AH297&lt;0,0,'cha raw lpjml output'!AH297)</f>
        <v>97.039299999999997</v>
      </c>
      <c r="AJ312" s="17">
        <f>IF('cha raw lpjml output'!AI297&lt;0,0,'cha raw lpjml output'!AI297)</f>
        <v>151.32499999999999</v>
      </c>
      <c r="AK312" s="17">
        <f>IF('cha raw lpjml output'!AJ297&lt;0,0,'cha raw lpjml output'!AJ297)</f>
        <v>210.256</v>
      </c>
      <c r="AL312" s="17">
        <f>IF('cha raw lpjml output'!AK297&lt;0,0,'cha raw lpjml output'!AK297)</f>
        <v>172.68</v>
      </c>
      <c r="AM312" s="17">
        <f>IF('cha raw lpjml output'!AL297&lt;0,0,'cha raw lpjml output'!AL297)</f>
        <v>116.06</v>
      </c>
      <c r="AN312" s="17">
        <f>IF('cha raw lpjml output'!AM297&lt;0,0,'cha raw lpjml output'!AM297)</f>
        <v>93.398499999999999</v>
      </c>
      <c r="AO312" s="17">
        <f>IF('cha raw lpjml output'!AN297&lt;0,0,'cha raw lpjml output'!AN297)</f>
        <v>136.108</v>
      </c>
      <c r="AP312" s="17">
        <f>IF('cha raw lpjml output'!AO297&lt;0,0,'cha raw lpjml output'!AO297)</f>
        <v>129.19999999999999</v>
      </c>
      <c r="AQ312" s="17"/>
    </row>
    <row r="313" spans="2:43" x14ac:dyDescent="0.35">
      <c r="B313" s="17">
        <f>IF('cha raw lpjml output'!A298&lt;0,0,'cha raw lpjml output'!A298)</f>
        <v>203.83600000000001</v>
      </c>
      <c r="C313" s="17">
        <f>IF('cha raw lpjml output'!B298&lt;0,0,'cha raw lpjml output'!B298)</f>
        <v>113.825</v>
      </c>
      <c r="D313" s="17">
        <f>IF('cha raw lpjml output'!C298&lt;0,0,'cha raw lpjml output'!C298)</f>
        <v>300.846</v>
      </c>
      <c r="E313" s="17">
        <f>IF('cha raw lpjml output'!D298&lt;0,0,'cha raw lpjml output'!D298)</f>
        <v>140.64699999999999</v>
      </c>
      <c r="F313" s="17">
        <f>IF('cha raw lpjml output'!E298&lt;0,0,'cha raw lpjml output'!E298)</f>
        <v>180.404</v>
      </c>
      <c r="G313" s="17">
        <f>IF('cha raw lpjml output'!F298&lt;0,0,'cha raw lpjml output'!F298)</f>
        <v>171.77600000000001</v>
      </c>
      <c r="H313" s="17">
        <f>IF('cha raw lpjml output'!G298&lt;0,0,'cha raw lpjml output'!G298)</f>
        <v>195.53</v>
      </c>
      <c r="I313" s="17">
        <f>IF('cha raw lpjml output'!H298&lt;0,0,'cha raw lpjml output'!H298)</f>
        <v>228.25200000000001</v>
      </c>
      <c r="J313" s="17">
        <f>IF('cha raw lpjml output'!I298&lt;0,0,'cha raw lpjml output'!I298)</f>
        <v>197.74199999999999</v>
      </c>
      <c r="K313" s="17">
        <f>IF('cha raw lpjml output'!J298&lt;0,0,'cha raw lpjml output'!J298)</f>
        <v>182.642</v>
      </c>
      <c r="L313" s="17">
        <f>IF('cha raw lpjml output'!K298&lt;0,0,'cha raw lpjml output'!K298)</f>
        <v>173.41499999999999</v>
      </c>
      <c r="M313" s="17">
        <f>IF('cha raw lpjml output'!L298&lt;0,0,'cha raw lpjml output'!L298)</f>
        <v>115.13</v>
      </c>
      <c r="N313" s="17">
        <f>IF('cha raw lpjml output'!M298&lt;0,0,'cha raw lpjml output'!M298)</f>
        <v>81.092799999999997</v>
      </c>
      <c r="O313" s="17">
        <f>IF('cha raw lpjml output'!N298&lt;0,0,'cha raw lpjml output'!N298)</f>
        <v>37.708599999999997</v>
      </c>
      <c r="P313" s="17">
        <f>IF('cha raw lpjml output'!O298&lt;0,0,'cha raw lpjml output'!O298)</f>
        <v>37.708599999999997</v>
      </c>
      <c r="Q313" s="17">
        <f>IF('cha raw lpjml output'!P298&lt;0,0,'cha raw lpjml output'!P298)</f>
        <v>101.453</v>
      </c>
      <c r="R313" s="17">
        <f>IF('cha raw lpjml output'!Q298&lt;0,0,'cha raw lpjml output'!Q298)</f>
        <v>72.121399999999994</v>
      </c>
      <c r="S313" s="17">
        <f>IF('cha raw lpjml output'!R298&lt;0,0,'cha raw lpjml output'!R298)</f>
        <v>137.62299999999999</v>
      </c>
      <c r="T313" s="17">
        <f>IF('cha raw lpjml output'!S298&lt;0,0,'cha raw lpjml output'!S298)</f>
        <v>173.98599999999999</v>
      </c>
      <c r="U313" s="17">
        <f>IF('cha raw lpjml output'!T298&lt;0,0,'cha raw lpjml output'!T298)</f>
        <v>98.048199999999994</v>
      </c>
      <c r="V313" s="17">
        <f>IF('cha raw lpjml output'!U298&lt;0,0,'cha raw lpjml output'!U298)</f>
        <v>117.41200000000001</v>
      </c>
      <c r="W313" s="17">
        <f>IF('cha raw lpjml output'!V298&lt;0,0,'cha raw lpjml output'!V298)</f>
        <v>167.91200000000001</v>
      </c>
      <c r="X313" s="17">
        <f>IF('cha raw lpjml output'!W298&lt;0,0,'cha raw lpjml output'!W298)</f>
        <v>132.279</v>
      </c>
      <c r="Y313" s="17">
        <f>IF('cha raw lpjml output'!X298&lt;0,0,'cha raw lpjml output'!X298)</f>
        <v>239.66399999999999</v>
      </c>
      <c r="Z313" s="17">
        <f>IF('cha raw lpjml output'!Y298&lt;0,0,'cha raw lpjml output'!Y298)</f>
        <v>200.74</v>
      </c>
      <c r="AA313" s="17">
        <f>IF('cha raw lpjml output'!Z298&lt;0,0,'cha raw lpjml output'!Z298)</f>
        <v>144.26</v>
      </c>
      <c r="AB313" s="17">
        <f>IF('cha raw lpjml output'!AA298&lt;0,0,'cha raw lpjml output'!AA298)</f>
        <v>106.42</v>
      </c>
      <c r="AC313" s="17">
        <f>IF('cha raw lpjml output'!AB298&lt;0,0,'cha raw lpjml output'!AB298)</f>
        <v>174.86799999999999</v>
      </c>
      <c r="AD313" s="17">
        <f>IF('cha raw lpjml output'!AC298&lt;0,0,'cha raw lpjml output'!AC298)</f>
        <v>257.733</v>
      </c>
      <c r="AE313" s="17">
        <f>IF('cha raw lpjml output'!AD298&lt;0,0,'cha raw lpjml output'!AD298)</f>
        <v>184.114</v>
      </c>
      <c r="AF313" s="17">
        <f>IF('cha raw lpjml output'!AE298&lt;0,0,'cha raw lpjml output'!AE298)</f>
        <v>209.34899999999999</v>
      </c>
      <c r="AG313" s="17">
        <f>IF('cha raw lpjml output'!AF298&lt;0,0,'cha raw lpjml output'!AF298)</f>
        <v>161.64500000000001</v>
      </c>
      <c r="AH313" s="17">
        <f>IF('cha raw lpjml output'!AG298&lt;0,0,'cha raw lpjml output'!AG298)</f>
        <v>150.66999999999999</v>
      </c>
      <c r="AI313" s="17">
        <f>IF('cha raw lpjml output'!AH298&lt;0,0,'cha raw lpjml output'!AH298)</f>
        <v>97.296400000000006</v>
      </c>
      <c r="AJ313" s="17">
        <f>IF('cha raw lpjml output'!AI298&lt;0,0,'cha raw lpjml output'!AI298)</f>
        <v>155.96</v>
      </c>
      <c r="AK313" s="17">
        <f>IF('cha raw lpjml output'!AJ298&lt;0,0,'cha raw lpjml output'!AJ298)</f>
        <v>217.55500000000001</v>
      </c>
      <c r="AL313" s="17">
        <f>IF('cha raw lpjml output'!AK298&lt;0,0,'cha raw lpjml output'!AK298)</f>
        <v>176.91499999999999</v>
      </c>
      <c r="AM313" s="17">
        <f>IF('cha raw lpjml output'!AL298&lt;0,0,'cha raw lpjml output'!AL298)</f>
        <v>125.191</v>
      </c>
      <c r="AN313" s="17">
        <f>IF('cha raw lpjml output'!AM298&lt;0,0,'cha raw lpjml output'!AM298)</f>
        <v>95.222999999999999</v>
      </c>
      <c r="AO313" s="17">
        <f>IF('cha raw lpjml output'!AN298&lt;0,0,'cha raw lpjml output'!AN298)</f>
        <v>139.721</v>
      </c>
      <c r="AP313" s="17">
        <f>IF('cha raw lpjml output'!AO298&lt;0,0,'cha raw lpjml output'!AO298)</f>
        <v>132.49100000000001</v>
      </c>
      <c r="AQ313" s="17"/>
    </row>
    <row r="314" spans="2:43" x14ac:dyDescent="0.35">
      <c r="B314" s="17">
        <f>IF('cha raw lpjml output'!A299&lt;0,0,'cha raw lpjml output'!A299)</f>
        <v>204.03</v>
      </c>
      <c r="C314" s="17">
        <f>IF('cha raw lpjml output'!B299&lt;0,0,'cha raw lpjml output'!B299)</f>
        <v>124.482</v>
      </c>
      <c r="D314" s="17">
        <f>IF('cha raw lpjml output'!C299&lt;0,0,'cha raw lpjml output'!C299)</f>
        <v>307.714</v>
      </c>
      <c r="E314" s="17">
        <f>IF('cha raw lpjml output'!D299&lt;0,0,'cha raw lpjml output'!D299)</f>
        <v>145.87299999999999</v>
      </c>
      <c r="F314" s="17">
        <f>IF('cha raw lpjml output'!E299&lt;0,0,'cha raw lpjml output'!E299)</f>
        <v>180.64599999999999</v>
      </c>
      <c r="G314" s="17">
        <f>IF('cha raw lpjml output'!F299&lt;0,0,'cha raw lpjml output'!F299)</f>
        <v>172.20400000000001</v>
      </c>
      <c r="H314" s="17">
        <f>IF('cha raw lpjml output'!G299&lt;0,0,'cha raw lpjml output'!G299)</f>
        <v>207.40600000000001</v>
      </c>
      <c r="I314" s="17">
        <f>IF('cha raw lpjml output'!H299&lt;0,0,'cha raw lpjml output'!H299)</f>
        <v>229.74</v>
      </c>
      <c r="J314" s="17">
        <f>IF('cha raw lpjml output'!I299&lt;0,0,'cha raw lpjml output'!I299)</f>
        <v>208.959</v>
      </c>
      <c r="K314" s="17">
        <f>IF('cha raw lpjml output'!J299&lt;0,0,'cha raw lpjml output'!J299)</f>
        <v>188.27</v>
      </c>
      <c r="L314" s="17">
        <f>IF('cha raw lpjml output'!K299&lt;0,0,'cha raw lpjml output'!K299)</f>
        <v>180.99700000000001</v>
      </c>
      <c r="M314" s="17">
        <f>IF('cha raw lpjml output'!L299&lt;0,0,'cha raw lpjml output'!L299)</f>
        <v>118.88800000000001</v>
      </c>
      <c r="N314" s="17">
        <f>IF('cha raw lpjml output'!M299&lt;0,0,'cha raw lpjml output'!M299)</f>
        <v>82.281999999999996</v>
      </c>
      <c r="O314" s="17">
        <f>IF('cha raw lpjml output'!N299&lt;0,0,'cha raw lpjml output'!N299)</f>
        <v>37.865099999999998</v>
      </c>
      <c r="P314" s="17">
        <f>IF('cha raw lpjml output'!O299&lt;0,0,'cha raw lpjml output'!O299)</f>
        <v>37.865099999999998</v>
      </c>
      <c r="Q314" s="17">
        <f>IF('cha raw lpjml output'!P299&lt;0,0,'cha raw lpjml output'!P299)</f>
        <v>106.008</v>
      </c>
      <c r="R314" s="17">
        <f>IF('cha raw lpjml output'!Q299&lt;0,0,'cha raw lpjml output'!Q299)</f>
        <v>73.318200000000004</v>
      </c>
      <c r="S314" s="17">
        <f>IF('cha raw lpjml output'!R299&lt;0,0,'cha raw lpjml output'!R299)</f>
        <v>143.20500000000001</v>
      </c>
      <c r="T314" s="17">
        <f>IF('cha raw lpjml output'!S299&lt;0,0,'cha raw lpjml output'!S299)</f>
        <v>192.11799999999999</v>
      </c>
      <c r="U314" s="17">
        <f>IF('cha raw lpjml output'!T299&lt;0,0,'cha raw lpjml output'!T299)</f>
        <v>100.321</v>
      </c>
      <c r="V314" s="17">
        <f>IF('cha raw lpjml output'!U299&lt;0,0,'cha raw lpjml output'!U299)</f>
        <v>119</v>
      </c>
      <c r="W314" s="17">
        <f>IF('cha raw lpjml output'!V299&lt;0,0,'cha raw lpjml output'!V299)</f>
        <v>176.56</v>
      </c>
      <c r="X314" s="17">
        <f>IF('cha raw lpjml output'!W299&lt;0,0,'cha raw lpjml output'!W299)</f>
        <v>134.80600000000001</v>
      </c>
      <c r="Y314" s="17">
        <f>IF('cha raw lpjml output'!X299&lt;0,0,'cha raw lpjml output'!X299)</f>
        <v>241.63200000000001</v>
      </c>
      <c r="Z314" s="17">
        <f>IF('cha raw lpjml output'!Y299&lt;0,0,'cha raw lpjml output'!Y299)</f>
        <v>211.494</v>
      </c>
      <c r="AA314" s="17">
        <f>IF('cha raw lpjml output'!Z299&lt;0,0,'cha raw lpjml output'!Z299)</f>
        <v>146.25700000000001</v>
      </c>
      <c r="AB314" s="17">
        <f>IF('cha raw lpjml output'!AA299&lt;0,0,'cha raw lpjml output'!AA299)</f>
        <v>107.128</v>
      </c>
      <c r="AC314" s="17">
        <f>IF('cha raw lpjml output'!AB299&lt;0,0,'cha raw lpjml output'!AB299)</f>
        <v>178.959</v>
      </c>
      <c r="AD314" s="17">
        <f>IF('cha raw lpjml output'!AC299&lt;0,0,'cha raw lpjml output'!AC299)</f>
        <v>262.93299999999999</v>
      </c>
      <c r="AE314" s="17">
        <f>IF('cha raw lpjml output'!AD299&lt;0,0,'cha raw lpjml output'!AD299)</f>
        <v>191.81200000000001</v>
      </c>
      <c r="AF314" s="17">
        <f>IF('cha raw lpjml output'!AE299&lt;0,0,'cha raw lpjml output'!AE299)</f>
        <v>210.98099999999999</v>
      </c>
      <c r="AG314" s="17">
        <f>IF('cha raw lpjml output'!AF299&lt;0,0,'cha raw lpjml output'!AF299)</f>
        <v>168.81299999999999</v>
      </c>
      <c r="AH314" s="17">
        <f>IF('cha raw lpjml output'!AG299&lt;0,0,'cha raw lpjml output'!AG299)</f>
        <v>155.07900000000001</v>
      </c>
      <c r="AI314" s="17">
        <f>IF('cha raw lpjml output'!AH299&lt;0,0,'cha raw lpjml output'!AH299)</f>
        <v>101.092</v>
      </c>
      <c r="AJ314" s="17">
        <f>IF('cha raw lpjml output'!AI299&lt;0,0,'cha raw lpjml output'!AI299)</f>
        <v>157.363</v>
      </c>
      <c r="AK314" s="17">
        <f>IF('cha raw lpjml output'!AJ299&lt;0,0,'cha raw lpjml output'!AJ299)</f>
        <v>220.696</v>
      </c>
      <c r="AL314" s="17">
        <f>IF('cha raw lpjml output'!AK299&lt;0,0,'cha raw lpjml output'!AK299)</f>
        <v>180.27</v>
      </c>
      <c r="AM314" s="17">
        <f>IF('cha raw lpjml output'!AL299&lt;0,0,'cha raw lpjml output'!AL299)</f>
        <v>125.322</v>
      </c>
      <c r="AN314" s="17">
        <f>IF('cha raw lpjml output'!AM299&lt;0,0,'cha raw lpjml output'!AM299)</f>
        <v>107.845</v>
      </c>
      <c r="AO314" s="17">
        <f>IF('cha raw lpjml output'!AN299&lt;0,0,'cha raw lpjml output'!AN299)</f>
        <v>139.87200000000001</v>
      </c>
      <c r="AP314" s="17">
        <f>IF('cha raw lpjml output'!AO299&lt;0,0,'cha raw lpjml output'!AO299)</f>
        <v>134.67699999999999</v>
      </c>
      <c r="AQ314" s="17"/>
    </row>
    <row r="315" spans="2:43" x14ac:dyDescent="0.35">
      <c r="B315" s="17">
        <f>IF('cha raw lpjml output'!A300&lt;0,0,'cha raw lpjml output'!A300)</f>
        <v>213.642</v>
      </c>
      <c r="C315" s="17">
        <f>IF('cha raw lpjml output'!B300&lt;0,0,'cha raw lpjml output'!B300)</f>
        <v>133.32900000000001</v>
      </c>
      <c r="D315" s="17">
        <f>IF('cha raw lpjml output'!C300&lt;0,0,'cha raw lpjml output'!C300)</f>
        <v>324.09699999999998</v>
      </c>
      <c r="E315" s="17">
        <f>IF('cha raw lpjml output'!D300&lt;0,0,'cha raw lpjml output'!D300)</f>
        <v>147.78299999999999</v>
      </c>
      <c r="F315" s="17">
        <f>IF('cha raw lpjml output'!E300&lt;0,0,'cha raw lpjml output'!E300)</f>
        <v>183.55699999999999</v>
      </c>
      <c r="G315" s="17">
        <f>IF('cha raw lpjml output'!F300&lt;0,0,'cha raw lpjml output'!F300)</f>
        <v>182.90600000000001</v>
      </c>
      <c r="H315" s="17">
        <f>IF('cha raw lpjml output'!G300&lt;0,0,'cha raw lpjml output'!G300)</f>
        <v>208.3</v>
      </c>
      <c r="I315" s="17">
        <f>IF('cha raw lpjml output'!H300&lt;0,0,'cha raw lpjml output'!H300)</f>
        <v>235.85400000000001</v>
      </c>
      <c r="J315" s="17">
        <f>IF('cha raw lpjml output'!I300&lt;0,0,'cha raw lpjml output'!I300)</f>
        <v>209.38</v>
      </c>
      <c r="K315" s="17">
        <f>IF('cha raw lpjml output'!J300&lt;0,0,'cha raw lpjml output'!J300)</f>
        <v>192.845</v>
      </c>
      <c r="L315" s="17">
        <f>IF('cha raw lpjml output'!K300&lt;0,0,'cha raw lpjml output'!K300)</f>
        <v>184.80699999999999</v>
      </c>
      <c r="M315" s="17">
        <f>IF('cha raw lpjml output'!L300&lt;0,0,'cha raw lpjml output'!L300)</f>
        <v>119.871</v>
      </c>
      <c r="N315" s="17">
        <f>IF('cha raw lpjml output'!M300&lt;0,0,'cha raw lpjml output'!M300)</f>
        <v>82.445800000000006</v>
      </c>
      <c r="O315" s="17">
        <f>IF('cha raw lpjml output'!N300&lt;0,0,'cha raw lpjml output'!N300)</f>
        <v>38.580300000000001</v>
      </c>
      <c r="P315" s="17">
        <f>IF('cha raw lpjml output'!O300&lt;0,0,'cha raw lpjml output'!O300)</f>
        <v>38.580300000000001</v>
      </c>
      <c r="Q315" s="17">
        <f>IF('cha raw lpjml output'!P300&lt;0,0,'cha raw lpjml output'!P300)</f>
        <v>106.48</v>
      </c>
      <c r="R315" s="17">
        <f>IF('cha raw lpjml output'!Q300&lt;0,0,'cha raw lpjml output'!Q300)</f>
        <v>73.8185</v>
      </c>
      <c r="S315" s="17">
        <f>IF('cha raw lpjml output'!R300&lt;0,0,'cha raw lpjml output'!R300)</f>
        <v>153.839</v>
      </c>
      <c r="T315" s="17">
        <f>IF('cha raw lpjml output'!S300&lt;0,0,'cha raw lpjml output'!S300)</f>
        <v>195.43100000000001</v>
      </c>
      <c r="U315" s="17">
        <f>IF('cha raw lpjml output'!T300&lt;0,0,'cha raw lpjml output'!T300)</f>
        <v>100.879</v>
      </c>
      <c r="V315" s="17">
        <f>IF('cha raw lpjml output'!U300&lt;0,0,'cha raw lpjml output'!U300)</f>
        <v>121.9</v>
      </c>
      <c r="W315" s="17">
        <f>IF('cha raw lpjml output'!V300&lt;0,0,'cha raw lpjml output'!V300)</f>
        <v>179.22200000000001</v>
      </c>
      <c r="X315" s="17">
        <f>IF('cha raw lpjml output'!W300&lt;0,0,'cha raw lpjml output'!W300)</f>
        <v>136.98500000000001</v>
      </c>
      <c r="Y315" s="17">
        <f>IF('cha raw lpjml output'!X300&lt;0,0,'cha raw lpjml output'!X300)</f>
        <v>241.709</v>
      </c>
      <c r="Z315" s="17">
        <f>IF('cha raw lpjml output'!Y300&lt;0,0,'cha raw lpjml output'!Y300)</f>
        <v>211.874</v>
      </c>
      <c r="AA315" s="17">
        <f>IF('cha raw lpjml output'!Z300&lt;0,0,'cha raw lpjml output'!Z300)</f>
        <v>150.398</v>
      </c>
      <c r="AB315" s="17">
        <f>IF('cha raw lpjml output'!AA300&lt;0,0,'cha raw lpjml output'!AA300)</f>
        <v>108.994</v>
      </c>
      <c r="AC315" s="17">
        <f>IF('cha raw lpjml output'!AB300&lt;0,0,'cha raw lpjml output'!AB300)</f>
        <v>179.55799999999999</v>
      </c>
      <c r="AD315" s="17">
        <f>IF('cha raw lpjml output'!AC300&lt;0,0,'cha raw lpjml output'!AC300)</f>
        <v>277.35700000000003</v>
      </c>
      <c r="AE315" s="17">
        <f>IF('cha raw lpjml output'!AD300&lt;0,0,'cha raw lpjml output'!AD300)</f>
        <v>203.55699999999999</v>
      </c>
      <c r="AF315" s="17">
        <f>IF('cha raw lpjml output'!AE300&lt;0,0,'cha raw lpjml output'!AE300)</f>
        <v>211.53700000000001</v>
      </c>
      <c r="AG315" s="17">
        <f>IF('cha raw lpjml output'!AF300&lt;0,0,'cha raw lpjml output'!AF300)</f>
        <v>172.79499999999999</v>
      </c>
      <c r="AH315" s="17">
        <f>IF('cha raw lpjml output'!AG300&lt;0,0,'cha raw lpjml output'!AG300)</f>
        <v>156.21199999999999</v>
      </c>
      <c r="AI315" s="17">
        <f>IF('cha raw lpjml output'!AH300&lt;0,0,'cha raw lpjml output'!AH300)</f>
        <v>105.63200000000001</v>
      </c>
      <c r="AJ315" s="17">
        <f>IF('cha raw lpjml output'!AI300&lt;0,0,'cha raw lpjml output'!AI300)</f>
        <v>161.02099999999999</v>
      </c>
      <c r="AK315" s="17">
        <f>IF('cha raw lpjml output'!AJ300&lt;0,0,'cha raw lpjml output'!AJ300)</f>
        <v>225.773</v>
      </c>
      <c r="AL315" s="17">
        <f>IF('cha raw lpjml output'!AK300&lt;0,0,'cha raw lpjml output'!AK300)</f>
        <v>194.58099999999999</v>
      </c>
      <c r="AM315" s="17">
        <f>IF('cha raw lpjml output'!AL300&lt;0,0,'cha raw lpjml output'!AL300)</f>
        <v>126.91500000000001</v>
      </c>
      <c r="AN315" s="17">
        <f>IF('cha raw lpjml output'!AM300&lt;0,0,'cha raw lpjml output'!AM300)</f>
        <v>107.93300000000001</v>
      </c>
      <c r="AO315" s="17">
        <f>IF('cha raw lpjml output'!AN300&lt;0,0,'cha raw lpjml output'!AN300)</f>
        <v>144.21299999999999</v>
      </c>
      <c r="AP315" s="17">
        <f>IF('cha raw lpjml output'!AO300&lt;0,0,'cha raw lpjml output'!AO300)</f>
        <v>140.89099999999999</v>
      </c>
      <c r="AQ315" s="17"/>
    </row>
    <row r="316" spans="2:43" x14ac:dyDescent="0.35">
      <c r="B316" s="17">
        <f>IF('cha raw lpjml output'!A301&lt;0,0,'cha raw lpjml output'!A301)</f>
        <v>215.50899999999999</v>
      </c>
      <c r="C316" s="17">
        <f>IF('cha raw lpjml output'!B301&lt;0,0,'cha raw lpjml output'!B301)</f>
        <v>140.08799999999999</v>
      </c>
      <c r="D316" s="17">
        <f>IF('cha raw lpjml output'!C301&lt;0,0,'cha raw lpjml output'!C301)</f>
        <v>327.82900000000001</v>
      </c>
      <c r="E316" s="17">
        <f>IF('cha raw lpjml output'!D301&lt;0,0,'cha raw lpjml output'!D301)</f>
        <v>152.03200000000001</v>
      </c>
      <c r="F316" s="17">
        <f>IF('cha raw lpjml output'!E301&lt;0,0,'cha raw lpjml output'!E301)</f>
        <v>188.108</v>
      </c>
      <c r="G316" s="17">
        <f>IF('cha raw lpjml output'!F301&lt;0,0,'cha raw lpjml output'!F301)</f>
        <v>184.483</v>
      </c>
      <c r="H316" s="17">
        <f>IF('cha raw lpjml output'!G301&lt;0,0,'cha raw lpjml output'!G301)</f>
        <v>213.904</v>
      </c>
      <c r="I316" s="17">
        <f>IF('cha raw lpjml output'!H301&lt;0,0,'cha raw lpjml output'!H301)</f>
        <v>240</v>
      </c>
      <c r="J316" s="17">
        <f>IF('cha raw lpjml output'!I301&lt;0,0,'cha raw lpjml output'!I301)</f>
        <v>211.16800000000001</v>
      </c>
      <c r="K316" s="17">
        <f>IF('cha raw lpjml output'!J301&lt;0,0,'cha raw lpjml output'!J301)</f>
        <v>210.107</v>
      </c>
      <c r="L316" s="17">
        <f>IF('cha raw lpjml output'!K301&lt;0,0,'cha raw lpjml output'!K301)</f>
        <v>189.52500000000001</v>
      </c>
      <c r="M316" s="17">
        <f>IF('cha raw lpjml output'!L301&lt;0,0,'cha raw lpjml output'!L301)</f>
        <v>124.77200000000001</v>
      </c>
      <c r="N316" s="17">
        <f>IF('cha raw lpjml output'!M301&lt;0,0,'cha raw lpjml output'!M301)</f>
        <v>85.406400000000005</v>
      </c>
      <c r="O316" s="17">
        <f>IF('cha raw lpjml output'!N301&lt;0,0,'cha raw lpjml output'!N301)</f>
        <v>41.5229</v>
      </c>
      <c r="P316" s="17">
        <f>IF('cha raw lpjml output'!O301&lt;0,0,'cha raw lpjml output'!O301)</f>
        <v>41.5229</v>
      </c>
      <c r="Q316" s="17">
        <f>IF('cha raw lpjml output'!P301&lt;0,0,'cha raw lpjml output'!P301)</f>
        <v>109.89</v>
      </c>
      <c r="R316" s="17">
        <f>IF('cha raw lpjml output'!Q301&lt;0,0,'cha raw lpjml output'!Q301)</f>
        <v>74.886200000000002</v>
      </c>
      <c r="S316" s="17">
        <f>IF('cha raw lpjml output'!R301&lt;0,0,'cha raw lpjml output'!R301)</f>
        <v>156.196</v>
      </c>
      <c r="T316" s="17">
        <f>IF('cha raw lpjml output'!S301&lt;0,0,'cha raw lpjml output'!S301)</f>
        <v>202.50899999999999</v>
      </c>
      <c r="U316" s="17">
        <f>IF('cha raw lpjml output'!T301&lt;0,0,'cha raw lpjml output'!T301)</f>
        <v>112.14100000000001</v>
      </c>
      <c r="V316" s="17">
        <f>IF('cha raw lpjml output'!U301&lt;0,0,'cha raw lpjml output'!U301)</f>
        <v>129.423</v>
      </c>
      <c r="W316" s="17">
        <f>IF('cha raw lpjml output'!V301&lt;0,0,'cha raw lpjml output'!V301)</f>
        <v>187.041</v>
      </c>
      <c r="X316" s="17">
        <f>IF('cha raw lpjml output'!W301&lt;0,0,'cha raw lpjml output'!W301)</f>
        <v>144.69</v>
      </c>
      <c r="Y316" s="17">
        <f>IF('cha raw lpjml output'!X301&lt;0,0,'cha raw lpjml output'!X301)</f>
        <v>241.87299999999999</v>
      </c>
      <c r="Z316" s="17">
        <f>IF('cha raw lpjml output'!Y301&lt;0,0,'cha raw lpjml output'!Y301)</f>
        <v>215.06200000000001</v>
      </c>
      <c r="AA316" s="17">
        <f>IF('cha raw lpjml output'!Z301&lt;0,0,'cha raw lpjml output'!Z301)</f>
        <v>152.971</v>
      </c>
      <c r="AB316" s="17">
        <f>IF('cha raw lpjml output'!AA301&lt;0,0,'cha raw lpjml output'!AA301)</f>
        <v>111.31</v>
      </c>
      <c r="AC316" s="17">
        <f>IF('cha raw lpjml output'!AB301&lt;0,0,'cha raw lpjml output'!AB301)</f>
        <v>185.51599999999999</v>
      </c>
      <c r="AD316" s="17">
        <f>IF('cha raw lpjml output'!AC301&lt;0,0,'cha raw lpjml output'!AC301)</f>
        <v>278.18299999999999</v>
      </c>
      <c r="AE316" s="17">
        <f>IF('cha raw lpjml output'!AD301&lt;0,0,'cha raw lpjml output'!AD301)</f>
        <v>203.85499999999999</v>
      </c>
      <c r="AF316" s="17">
        <f>IF('cha raw lpjml output'!AE301&lt;0,0,'cha raw lpjml output'!AE301)</f>
        <v>217.202</v>
      </c>
      <c r="AG316" s="17">
        <f>IF('cha raw lpjml output'!AF301&lt;0,0,'cha raw lpjml output'!AF301)</f>
        <v>174.69499999999999</v>
      </c>
      <c r="AH316" s="17">
        <f>IF('cha raw lpjml output'!AG301&lt;0,0,'cha raw lpjml output'!AG301)</f>
        <v>157.05600000000001</v>
      </c>
      <c r="AI316" s="17">
        <f>IF('cha raw lpjml output'!AH301&lt;0,0,'cha raw lpjml output'!AH301)</f>
        <v>110.18300000000001</v>
      </c>
      <c r="AJ316" s="17">
        <f>IF('cha raw lpjml output'!AI301&lt;0,0,'cha raw lpjml output'!AI301)</f>
        <v>168.601</v>
      </c>
      <c r="AK316" s="17">
        <f>IF('cha raw lpjml output'!AJ301&lt;0,0,'cha raw lpjml output'!AJ301)</f>
        <v>233.18700000000001</v>
      </c>
      <c r="AL316" s="17">
        <f>IF('cha raw lpjml output'!AK301&lt;0,0,'cha raw lpjml output'!AK301)</f>
        <v>200.09100000000001</v>
      </c>
      <c r="AM316" s="17">
        <f>IF('cha raw lpjml output'!AL301&lt;0,0,'cha raw lpjml output'!AL301)</f>
        <v>127.688</v>
      </c>
      <c r="AN316" s="17">
        <f>IF('cha raw lpjml output'!AM301&lt;0,0,'cha raw lpjml output'!AM301)</f>
        <v>108.705</v>
      </c>
      <c r="AO316" s="17">
        <f>IF('cha raw lpjml output'!AN301&lt;0,0,'cha raw lpjml output'!AN301)</f>
        <v>148.803</v>
      </c>
      <c r="AP316" s="17">
        <f>IF('cha raw lpjml output'!AO301&lt;0,0,'cha raw lpjml output'!AO301)</f>
        <v>144.489</v>
      </c>
      <c r="AQ316" s="17"/>
    </row>
    <row r="317" spans="2:43" x14ac:dyDescent="0.35">
      <c r="B317" s="17">
        <f>IF('cha raw lpjml output'!A302&lt;0,0,'cha raw lpjml output'!A302)</f>
        <v>216.20599999999999</v>
      </c>
      <c r="C317" s="17">
        <f>IF('cha raw lpjml output'!B302&lt;0,0,'cha raw lpjml output'!B302)</f>
        <v>147.41499999999999</v>
      </c>
      <c r="D317" s="17">
        <f>IF('cha raw lpjml output'!C302&lt;0,0,'cha raw lpjml output'!C302)</f>
        <v>328.91899999999998</v>
      </c>
      <c r="E317" s="17">
        <f>IF('cha raw lpjml output'!D302&lt;0,0,'cha raw lpjml output'!D302)</f>
        <v>155.22</v>
      </c>
      <c r="F317" s="17">
        <f>IF('cha raw lpjml output'!E302&lt;0,0,'cha raw lpjml output'!E302)</f>
        <v>193.03800000000001</v>
      </c>
      <c r="G317" s="17">
        <f>IF('cha raw lpjml output'!F302&lt;0,0,'cha raw lpjml output'!F302)</f>
        <v>206.13499999999999</v>
      </c>
      <c r="H317" s="17">
        <f>IF('cha raw lpjml output'!G302&lt;0,0,'cha raw lpjml output'!G302)</f>
        <v>215.96</v>
      </c>
      <c r="I317" s="17">
        <f>IF('cha raw lpjml output'!H302&lt;0,0,'cha raw lpjml output'!H302)</f>
        <v>240.4</v>
      </c>
      <c r="J317" s="17">
        <f>IF('cha raw lpjml output'!I302&lt;0,0,'cha raw lpjml output'!I302)</f>
        <v>221.642</v>
      </c>
      <c r="K317" s="17">
        <f>IF('cha raw lpjml output'!J302&lt;0,0,'cha raw lpjml output'!J302)</f>
        <v>211.43799999999999</v>
      </c>
      <c r="L317" s="17">
        <f>IF('cha raw lpjml output'!K302&lt;0,0,'cha raw lpjml output'!K302)</f>
        <v>189.55500000000001</v>
      </c>
      <c r="M317" s="17">
        <f>IF('cha raw lpjml output'!L302&lt;0,0,'cha raw lpjml output'!L302)</f>
        <v>125.31699999999999</v>
      </c>
      <c r="N317" s="17">
        <f>IF('cha raw lpjml output'!M302&lt;0,0,'cha raw lpjml output'!M302)</f>
        <v>85.788799999999995</v>
      </c>
      <c r="O317" s="17">
        <f>IF('cha raw lpjml output'!N302&lt;0,0,'cha raw lpjml output'!N302)</f>
        <v>42.713799999999999</v>
      </c>
      <c r="P317" s="17">
        <f>IF('cha raw lpjml output'!O302&lt;0,0,'cha raw lpjml output'!O302)</f>
        <v>42.713799999999999</v>
      </c>
      <c r="Q317" s="17">
        <f>IF('cha raw lpjml output'!P302&lt;0,0,'cha raw lpjml output'!P302)</f>
        <v>110.786</v>
      </c>
      <c r="R317" s="17">
        <f>IF('cha raw lpjml output'!Q302&lt;0,0,'cha raw lpjml output'!Q302)</f>
        <v>77.252600000000001</v>
      </c>
      <c r="S317" s="17">
        <f>IF('cha raw lpjml output'!R302&lt;0,0,'cha raw lpjml output'!R302)</f>
        <v>164.68600000000001</v>
      </c>
      <c r="T317" s="17">
        <f>IF('cha raw lpjml output'!S302&lt;0,0,'cha raw lpjml output'!S302)</f>
        <v>210.798</v>
      </c>
      <c r="U317" s="17">
        <f>IF('cha raw lpjml output'!T302&lt;0,0,'cha raw lpjml output'!T302)</f>
        <v>112.197</v>
      </c>
      <c r="V317" s="17">
        <f>IF('cha raw lpjml output'!U302&lt;0,0,'cha raw lpjml output'!U302)</f>
        <v>130.41800000000001</v>
      </c>
      <c r="W317" s="17">
        <f>IF('cha raw lpjml output'!V302&lt;0,0,'cha raw lpjml output'!V302)</f>
        <v>201.12100000000001</v>
      </c>
      <c r="X317" s="17">
        <f>IF('cha raw lpjml output'!W302&lt;0,0,'cha raw lpjml output'!W302)</f>
        <v>151.077</v>
      </c>
      <c r="Y317" s="17">
        <f>IF('cha raw lpjml output'!X302&lt;0,0,'cha raw lpjml output'!X302)</f>
        <v>243.82300000000001</v>
      </c>
      <c r="Z317" s="17">
        <f>IF('cha raw lpjml output'!Y302&lt;0,0,'cha raw lpjml output'!Y302)</f>
        <v>219.40199999999999</v>
      </c>
      <c r="AA317" s="17">
        <f>IF('cha raw lpjml output'!Z302&lt;0,0,'cha raw lpjml output'!Z302)</f>
        <v>157.63</v>
      </c>
      <c r="AB317" s="17">
        <f>IF('cha raw lpjml output'!AA302&lt;0,0,'cha raw lpjml output'!AA302)</f>
        <v>116.744</v>
      </c>
      <c r="AC317" s="17">
        <f>IF('cha raw lpjml output'!AB302&lt;0,0,'cha raw lpjml output'!AB302)</f>
        <v>190.518</v>
      </c>
      <c r="AD317" s="17">
        <f>IF('cha raw lpjml output'!AC302&lt;0,0,'cha raw lpjml output'!AC302)</f>
        <v>282.48599999999999</v>
      </c>
      <c r="AE317" s="17">
        <f>IF('cha raw lpjml output'!AD302&lt;0,0,'cha raw lpjml output'!AD302)</f>
        <v>207.04499999999999</v>
      </c>
      <c r="AF317" s="17">
        <f>IF('cha raw lpjml output'!AE302&lt;0,0,'cha raw lpjml output'!AE302)</f>
        <v>217.607</v>
      </c>
      <c r="AG317" s="17">
        <f>IF('cha raw lpjml output'!AF302&lt;0,0,'cha raw lpjml output'!AF302)</f>
        <v>181.10400000000001</v>
      </c>
      <c r="AH317" s="17">
        <f>IF('cha raw lpjml output'!AG302&lt;0,0,'cha raw lpjml output'!AG302)</f>
        <v>160.43600000000001</v>
      </c>
      <c r="AI317" s="17">
        <f>IF('cha raw lpjml output'!AH302&lt;0,0,'cha raw lpjml output'!AH302)</f>
        <v>110.73699999999999</v>
      </c>
      <c r="AJ317" s="17">
        <f>IF('cha raw lpjml output'!AI302&lt;0,0,'cha raw lpjml output'!AI302)</f>
        <v>174.88300000000001</v>
      </c>
      <c r="AK317" s="17">
        <f>IF('cha raw lpjml output'!AJ302&lt;0,0,'cha raw lpjml output'!AJ302)</f>
        <v>238.45</v>
      </c>
      <c r="AL317" s="17">
        <f>IF('cha raw lpjml output'!AK302&lt;0,0,'cha raw lpjml output'!AK302)</f>
        <v>205.50200000000001</v>
      </c>
      <c r="AM317" s="17">
        <f>IF('cha raw lpjml output'!AL302&lt;0,0,'cha raw lpjml output'!AL302)</f>
        <v>128.04599999999999</v>
      </c>
      <c r="AN317" s="17">
        <f>IF('cha raw lpjml output'!AM302&lt;0,0,'cha raw lpjml output'!AM302)</f>
        <v>110.848</v>
      </c>
      <c r="AO317" s="17">
        <f>IF('cha raw lpjml output'!AN302&lt;0,0,'cha raw lpjml output'!AN302)</f>
        <v>153.726</v>
      </c>
      <c r="AP317" s="17">
        <f>IF('cha raw lpjml output'!AO302&lt;0,0,'cha raw lpjml output'!AO302)</f>
        <v>158.61799999999999</v>
      </c>
      <c r="AQ317" s="17"/>
    </row>
    <row r="318" spans="2:43" x14ac:dyDescent="0.35">
      <c r="B318" s="17">
        <f>IF('cha raw lpjml output'!A303&lt;0,0,'cha raw lpjml output'!A303)</f>
        <v>225.82300000000001</v>
      </c>
      <c r="C318" s="17">
        <f>IF('cha raw lpjml output'!B303&lt;0,0,'cha raw lpjml output'!B303)</f>
        <v>154.65299999999999</v>
      </c>
      <c r="D318" s="17">
        <f>IF('cha raw lpjml output'!C303&lt;0,0,'cha raw lpjml output'!C303)</f>
        <v>330.70800000000003</v>
      </c>
      <c r="E318" s="17">
        <f>IF('cha raw lpjml output'!D303&lt;0,0,'cha raw lpjml output'!D303)</f>
        <v>159.989</v>
      </c>
      <c r="F318" s="17">
        <f>IF('cha raw lpjml output'!E303&lt;0,0,'cha raw lpjml output'!E303)</f>
        <v>210.57599999999999</v>
      </c>
      <c r="G318" s="17">
        <f>IF('cha raw lpjml output'!F303&lt;0,0,'cha raw lpjml output'!F303)</f>
        <v>206.197</v>
      </c>
      <c r="H318" s="17">
        <f>IF('cha raw lpjml output'!G303&lt;0,0,'cha raw lpjml output'!G303)</f>
        <v>221.167</v>
      </c>
      <c r="I318" s="17">
        <f>IF('cha raw lpjml output'!H303&lt;0,0,'cha raw lpjml output'!H303)</f>
        <v>240.886</v>
      </c>
      <c r="J318" s="17">
        <f>IF('cha raw lpjml output'!I303&lt;0,0,'cha raw lpjml output'!I303)</f>
        <v>225.233</v>
      </c>
      <c r="K318" s="17">
        <f>IF('cha raw lpjml output'!J303&lt;0,0,'cha raw lpjml output'!J303)</f>
        <v>216.91800000000001</v>
      </c>
      <c r="L318" s="17">
        <f>IF('cha raw lpjml output'!K303&lt;0,0,'cha raw lpjml output'!K303)</f>
        <v>192.16499999999999</v>
      </c>
      <c r="M318" s="17">
        <f>IF('cha raw lpjml output'!L303&lt;0,0,'cha raw lpjml output'!L303)</f>
        <v>132.863</v>
      </c>
      <c r="N318" s="17">
        <f>IF('cha raw lpjml output'!M303&lt;0,0,'cha raw lpjml output'!M303)</f>
        <v>87.282499999999999</v>
      </c>
      <c r="O318" s="17">
        <f>IF('cha raw lpjml output'!N303&lt;0,0,'cha raw lpjml output'!N303)</f>
        <v>44.087400000000002</v>
      </c>
      <c r="P318" s="17">
        <f>IF('cha raw lpjml output'!O303&lt;0,0,'cha raw lpjml output'!O303)</f>
        <v>44.087400000000002</v>
      </c>
      <c r="Q318" s="17">
        <f>IF('cha raw lpjml output'!P303&lt;0,0,'cha raw lpjml output'!P303)</f>
        <v>116.797</v>
      </c>
      <c r="R318" s="17">
        <f>IF('cha raw lpjml output'!Q303&lt;0,0,'cha raw lpjml output'!Q303)</f>
        <v>79.1922</v>
      </c>
      <c r="S318" s="17">
        <f>IF('cha raw lpjml output'!R303&lt;0,0,'cha raw lpjml output'!R303)</f>
        <v>167.39699999999999</v>
      </c>
      <c r="T318" s="17">
        <f>IF('cha raw lpjml output'!S303&lt;0,0,'cha raw lpjml output'!S303)</f>
        <v>235.09200000000001</v>
      </c>
      <c r="U318" s="17">
        <f>IF('cha raw lpjml output'!T303&lt;0,0,'cha raw lpjml output'!T303)</f>
        <v>125.251</v>
      </c>
      <c r="V318" s="17">
        <f>IF('cha raw lpjml output'!U303&lt;0,0,'cha raw lpjml output'!U303)</f>
        <v>134.00800000000001</v>
      </c>
      <c r="W318" s="17">
        <f>IF('cha raw lpjml output'!V303&lt;0,0,'cha raw lpjml output'!V303)</f>
        <v>206.53800000000001</v>
      </c>
      <c r="X318" s="17">
        <f>IF('cha raw lpjml output'!W303&lt;0,0,'cha raw lpjml output'!W303)</f>
        <v>154.21899999999999</v>
      </c>
      <c r="Y318" s="17">
        <f>IF('cha raw lpjml output'!X303&lt;0,0,'cha raw lpjml output'!X303)</f>
        <v>244.983</v>
      </c>
      <c r="Z318" s="17">
        <f>IF('cha raw lpjml output'!Y303&lt;0,0,'cha raw lpjml output'!Y303)</f>
        <v>227.20500000000001</v>
      </c>
      <c r="AA318" s="17">
        <f>IF('cha raw lpjml output'!Z303&lt;0,0,'cha raw lpjml output'!Z303)</f>
        <v>171.18199999999999</v>
      </c>
      <c r="AB318" s="17">
        <f>IF('cha raw lpjml output'!AA303&lt;0,0,'cha raw lpjml output'!AA303)</f>
        <v>119.816</v>
      </c>
      <c r="AC318" s="17">
        <f>IF('cha raw lpjml output'!AB303&lt;0,0,'cha raw lpjml output'!AB303)</f>
        <v>195.67599999999999</v>
      </c>
      <c r="AD318" s="17">
        <f>IF('cha raw lpjml output'!AC303&lt;0,0,'cha raw lpjml output'!AC303)</f>
        <v>282.63099999999997</v>
      </c>
      <c r="AE318" s="17">
        <f>IF('cha raw lpjml output'!AD303&lt;0,0,'cha raw lpjml output'!AD303)</f>
        <v>208.11600000000001</v>
      </c>
      <c r="AF318" s="17">
        <f>IF('cha raw lpjml output'!AE303&lt;0,0,'cha raw lpjml output'!AE303)</f>
        <v>225.93199999999999</v>
      </c>
      <c r="AG318" s="17">
        <f>IF('cha raw lpjml output'!AF303&lt;0,0,'cha raw lpjml output'!AF303)</f>
        <v>188.53899999999999</v>
      </c>
      <c r="AH318" s="17">
        <f>IF('cha raw lpjml output'!AG303&lt;0,0,'cha raw lpjml output'!AG303)</f>
        <v>168.77600000000001</v>
      </c>
      <c r="AI318" s="17">
        <f>IF('cha raw lpjml output'!AH303&lt;0,0,'cha raw lpjml output'!AH303)</f>
        <v>115.53400000000001</v>
      </c>
      <c r="AJ318" s="17">
        <f>IF('cha raw lpjml output'!AI303&lt;0,0,'cha raw lpjml output'!AI303)</f>
        <v>179.67400000000001</v>
      </c>
      <c r="AK318" s="17">
        <f>IF('cha raw lpjml output'!AJ303&lt;0,0,'cha raw lpjml output'!AJ303)</f>
        <v>242.91200000000001</v>
      </c>
      <c r="AL318" s="17">
        <f>IF('cha raw lpjml output'!AK303&lt;0,0,'cha raw lpjml output'!AK303)</f>
        <v>206.83699999999999</v>
      </c>
      <c r="AM318" s="17">
        <f>IF('cha raw lpjml output'!AL303&lt;0,0,'cha raw lpjml output'!AL303)</f>
        <v>151.321</v>
      </c>
      <c r="AN318" s="17">
        <f>IF('cha raw lpjml output'!AM303&lt;0,0,'cha raw lpjml output'!AM303)</f>
        <v>111.702</v>
      </c>
      <c r="AO318" s="17">
        <f>IF('cha raw lpjml output'!AN303&lt;0,0,'cha raw lpjml output'!AN303)</f>
        <v>153.90899999999999</v>
      </c>
      <c r="AP318" s="17">
        <f>IF('cha raw lpjml output'!AO303&lt;0,0,'cha raw lpjml output'!AO303)</f>
        <v>159.54400000000001</v>
      </c>
      <c r="AQ318" s="17"/>
    </row>
    <row r="319" spans="2:43" x14ac:dyDescent="0.35">
      <c r="B319" s="17">
        <f>IF('cha raw lpjml output'!A304&lt;0,0,'cha raw lpjml output'!A304)</f>
        <v>230.35900000000001</v>
      </c>
      <c r="C319" s="17">
        <f>IF('cha raw lpjml output'!B304&lt;0,0,'cha raw lpjml output'!B304)</f>
        <v>155.77000000000001</v>
      </c>
      <c r="D319" s="17">
        <f>IF('cha raw lpjml output'!C304&lt;0,0,'cha raw lpjml output'!C304)</f>
        <v>336.08800000000002</v>
      </c>
      <c r="E319" s="17">
        <f>IF('cha raw lpjml output'!D304&lt;0,0,'cha raw lpjml output'!D304)</f>
        <v>181.92699999999999</v>
      </c>
      <c r="F319" s="17">
        <f>IF('cha raw lpjml output'!E304&lt;0,0,'cha raw lpjml output'!E304)</f>
        <v>219.16300000000001</v>
      </c>
      <c r="G319" s="17">
        <f>IF('cha raw lpjml output'!F304&lt;0,0,'cha raw lpjml output'!F304)</f>
        <v>214.047</v>
      </c>
      <c r="H319" s="17">
        <f>IF('cha raw lpjml output'!G304&lt;0,0,'cha raw lpjml output'!G304)</f>
        <v>228.392</v>
      </c>
      <c r="I319" s="17">
        <f>IF('cha raw lpjml output'!H304&lt;0,0,'cha raw lpjml output'!H304)</f>
        <v>250.584</v>
      </c>
      <c r="J319" s="17">
        <f>IF('cha raw lpjml output'!I304&lt;0,0,'cha raw lpjml output'!I304)</f>
        <v>225.38</v>
      </c>
      <c r="K319" s="17">
        <f>IF('cha raw lpjml output'!J304&lt;0,0,'cha raw lpjml output'!J304)</f>
        <v>232.22800000000001</v>
      </c>
      <c r="L319" s="17">
        <f>IF('cha raw lpjml output'!K304&lt;0,0,'cha raw lpjml output'!K304)</f>
        <v>205.90799999999999</v>
      </c>
      <c r="M319" s="17">
        <f>IF('cha raw lpjml output'!L304&lt;0,0,'cha raw lpjml output'!L304)</f>
        <v>136.44499999999999</v>
      </c>
      <c r="N319" s="17">
        <f>IF('cha raw lpjml output'!M304&lt;0,0,'cha raw lpjml output'!M304)</f>
        <v>91.458100000000002</v>
      </c>
      <c r="O319" s="17">
        <f>IF('cha raw lpjml output'!N304&lt;0,0,'cha raw lpjml output'!N304)</f>
        <v>45.0184</v>
      </c>
      <c r="P319" s="17">
        <f>IF('cha raw lpjml output'!O304&lt;0,0,'cha raw lpjml output'!O304)</f>
        <v>45.0184</v>
      </c>
      <c r="Q319" s="17">
        <f>IF('cha raw lpjml output'!P304&lt;0,0,'cha raw lpjml output'!P304)</f>
        <v>121.881</v>
      </c>
      <c r="R319" s="17">
        <f>IF('cha raw lpjml output'!Q304&lt;0,0,'cha raw lpjml output'!Q304)</f>
        <v>80.094200000000001</v>
      </c>
      <c r="S319" s="17">
        <f>IF('cha raw lpjml output'!R304&lt;0,0,'cha raw lpjml output'!R304)</f>
        <v>169.97900000000001</v>
      </c>
      <c r="T319" s="17">
        <f>IF('cha raw lpjml output'!S304&lt;0,0,'cha raw lpjml output'!S304)</f>
        <v>241.34100000000001</v>
      </c>
      <c r="U319" s="17">
        <f>IF('cha raw lpjml output'!T304&lt;0,0,'cha raw lpjml output'!T304)</f>
        <v>129.37100000000001</v>
      </c>
      <c r="V319" s="17">
        <f>IF('cha raw lpjml output'!U304&lt;0,0,'cha raw lpjml output'!U304)</f>
        <v>134.90299999999999</v>
      </c>
      <c r="W319" s="17">
        <f>IF('cha raw lpjml output'!V304&lt;0,0,'cha raw lpjml output'!V304)</f>
        <v>216.35599999999999</v>
      </c>
      <c r="X319" s="17">
        <f>IF('cha raw lpjml output'!W304&lt;0,0,'cha raw lpjml output'!W304)</f>
        <v>156.51300000000001</v>
      </c>
      <c r="Y319" s="17">
        <f>IF('cha raw lpjml output'!X304&lt;0,0,'cha raw lpjml output'!X304)</f>
        <v>251.69300000000001</v>
      </c>
      <c r="Z319" s="17">
        <f>IF('cha raw lpjml output'!Y304&lt;0,0,'cha raw lpjml output'!Y304)</f>
        <v>228.33500000000001</v>
      </c>
      <c r="AA319" s="17">
        <f>IF('cha raw lpjml output'!Z304&lt;0,0,'cha raw lpjml output'!Z304)</f>
        <v>174.916</v>
      </c>
      <c r="AB319" s="17">
        <f>IF('cha raw lpjml output'!AA304&lt;0,0,'cha raw lpjml output'!AA304)</f>
        <v>124.53700000000001</v>
      </c>
      <c r="AC319" s="17">
        <f>IF('cha raw lpjml output'!AB304&lt;0,0,'cha raw lpjml output'!AB304)</f>
        <v>197.672</v>
      </c>
      <c r="AD319" s="17">
        <f>IF('cha raw lpjml output'!AC304&lt;0,0,'cha raw lpjml output'!AC304)</f>
        <v>284.51799999999997</v>
      </c>
      <c r="AE319" s="17">
        <f>IF('cha raw lpjml output'!AD304&lt;0,0,'cha raw lpjml output'!AD304)</f>
        <v>211.23400000000001</v>
      </c>
      <c r="AF319" s="17">
        <f>IF('cha raw lpjml output'!AE304&lt;0,0,'cha raw lpjml output'!AE304)</f>
        <v>243.55500000000001</v>
      </c>
      <c r="AG319" s="17">
        <f>IF('cha raw lpjml output'!AF304&lt;0,0,'cha raw lpjml output'!AF304)</f>
        <v>190.536</v>
      </c>
      <c r="AH319" s="17">
        <f>IF('cha raw lpjml output'!AG304&lt;0,0,'cha raw lpjml output'!AG304)</f>
        <v>171.39400000000001</v>
      </c>
      <c r="AI319" s="17">
        <f>IF('cha raw lpjml output'!AH304&lt;0,0,'cha raw lpjml output'!AH304)</f>
        <v>126.508</v>
      </c>
      <c r="AJ319" s="17">
        <f>IF('cha raw lpjml output'!AI304&lt;0,0,'cha raw lpjml output'!AI304)</f>
        <v>186.28100000000001</v>
      </c>
      <c r="AK319" s="17">
        <f>IF('cha raw lpjml output'!AJ304&lt;0,0,'cha raw lpjml output'!AJ304)</f>
        <v>247.489</v>
      </c>
      <c r="AL319" s="17">
        <f>IF('cha raw lpjml output'!AK304&lt;0,0,'cha raw lpjml output'!AK304)</f>
        <v>207.11099999999999</v>
      </c>
      <c r="AM319" s="17">
        <f>IF('cha raw lpjml output'!AL304&lt;0,0,'cha raw lpjml output'!AL304)</f>
        <v>151.99700000000001</v>
      </c>
      <c r="AN319" s="17">
        <f>IF('cha raw lpjml output'!AM304&lt;0,0,'cha raw lpjml output'!AM304)</f>
        <v>125.714</v>
      </c>
      <c r="AO319" s="17">
        <f>IF('cha raw lpjml output'!AN304&lt;0,0,'cha raw lpjml output'!AN304)</f>
        <v>159.797</v>
      </c>
      <c r="AP319" s="17">
        <f>IF('cha raw lpjml output'!AO304&lt;0,0,'cha raw lpjml output'!AO304)</f>
        <v>162.22800000000001</v>
      </c>
      <c r="AQ319" s="17"/>
    </row>
    <row r="320" spans="2:43" x14ac:dyDescent="0.35">
      <c r="B320" s="17">
        <f>IF('cha raw lpjml output'!A305&lt;0,0,'cha raw lpjml output'!A305)</f>
        <v>233.24199999999999</v>
      </c>
      <c r="C320" s="17">
        <f>IF('cha raw lpjml output'!B305&lt;0,0,'cha raw lpjml output'!B305)</f>
        <v>160.14599999999999</v>
      </c>
      <c r="D320" s="17">
        <f>IF('cha raw lpjml output'!C305&lt;0,0,'cha raw lpjml output'!C305)</f>
        <v>345.96600000000001</v>
      </c>
      <c r="E320" s="17">
        <f>IF('cha raw lpjml output'!D305&lt;0,0,'cha raw lpjml output'!D305)</f>
        <v>197.04499999999999</v>
      </c>
      <c r="F320" s="17">
        <f>IF('cha raw lpjml output'!E305&lt;0,0,'cha raw lpjml output'!E305)</f>
        <v>234.25899999999999</v>
      </c>
      <c r="G320" s="17">
        <f>IF('cha raw lpjml output'!F305&lt;0,0,'cha raw lpjml output'!F305)</f>
        <v>221.06399999999999</v>
      </c>
      <c r="H320" s="17">
        <f>IF('cha raw lpjml output'!G305&lt;0,0,'cha raw lpjml output'!G305)</f>
        <v>235.32900000000001</v>
      </c>
      <c r="I320" s="17">
        <f>IF('cha raw lpjml output'!H305&lt;0,0,'cha raw lpjml output'!H305)</f>
        <v>265.07900000000001</v>
      </c>
      <c r="J320" s="17">
        <f>IF('cha raw lpjml output'!I305&lt;0,0,'cha raw lpjml output'!I305)</f>
        <v>226.773</v>
      </c>
      <c r="K320" s="17">
        <f>IF('cha raw lpjml output'!J305&lt;0,0,'cha raw lpjml output'!J305)</f>
        <v>234.22399999999999</v>
      </c>
      <c r="L320" s="17">
        <f>IF('cha raw lpjml output'!K305&lt;0,0,'cha raw lpjml output'!K305)</f>
        <v>215.34899999999999</v>
      </c>
      <c r="M320" s="17">
        <f>IF('cha raw lpjml output'!L305&lt;0,0,'cha raw lpjml output'!L305)</f>
        <v>138.74199999999999</v>
      </c>
      <c r="N320" s="17">
        <f>IF('cha raw lpjml output'!M305&lt;0,0,'cha raw lpjml output'!M305)</f>
        <v>91.945300000000003</v>
      </c>
      <c r="O320" s="17">
        <f>IF('cha raw lpjml output'!N305&lt;0,0,'cha raw lpjml output'!N305)</f>
        <v>47.350099999999998</v>
      </c>
      <c r="P320" s="17">
        <f>IF('cha raw lpjml output'!O305&lt;0,0,'cha raw lpjml output'!O305)</f>
        <v>47.350099999999998</v>
      </c>
      <c r="Q320" s="17">
        <f>IF('cha raw lpjml output'!P305&lt;0,0,'cha raw lpjml output'!P305)</f>
        <v>122.05500000000001</v>
      </c>
      <c r="R320" s="17">
        <f>IF('cha raw lpjml output'!Q305&lt;0,0,'cha raw lpjml output'!Q305)</f>
        <v>81.709199999999996</v>
      </c>
      <c r="S320" s="17">
        <f>IF('cha raw lpjml output'!R305&lt;0,0,'cha raw lpjml output'!R305)</f>
        <v>170.262</v>
      </c>
      <c r="T320" s="17">
        <f>IF('cha raw lpjml output'!S305&lt;0,0,'cha raw lpjml output'!S305)</f>
        <v>241.548</v>
      </c>
      <c r="U320" s="17">
        <f>IF('cha raw lpjml output'!T305&lt;0,0,'cha raw lpjml output'!T305)</f>
        <v>131.75</v>
      </c>
      <c r="V320" s="17">
        <f>IF('cha raw lpjml output'!U305&lt;0,0,'cha raw lpjml output'!U305)</f>
        <v>137.126</v>
      </c>
      <c r="W320" s="17">
        <f>IF('cha raw lpjml output'!V305&lt;0,0,'cha raw lpjml output'!V305)</f>
        <v>219.20599999999999</v>
      </c>
      <c r="X320" s="17">
        <f>IF('cha raw lpjml output'!W305&lt;0,0,'cha raw lpjml output'!W305)</f>
        <v>164.458</v>
      </c>
      <c r="Y320" s="17">
        <f>IF('cha raw lpjml output'!X305&lt;0,0,'cha raw lpjml output'!X305)</f>
        <v>252.02500000000001</v>
      </c>
      <c r="Z320" s="17">
        <f>IF('cha raw lpjml output'!Y305&lt;0,0,'cha raw lpjml output'!Y305)</f>
        <v>233.071</v>
      </c>
      <c r="AA320" s="17">
        <f>IF('cha raw lpjml output'!Z305&lt;0,0,'cha raw lpjml output'!Z305)</f>
        <v>180.18700000000001</v>
      </c>
      <c r="AB320" s="17">
        <f>IF('cha raw lpjml output'!AA305&lt;0,0,'cha raw lpjml output'!AA305)</f>
        <v>140.78200000000001</v>
      </c>
      <c r="AC320" s="17">
        <f>IF('cha raw lpjml output'!AB305&lt;0,0,'cha raw lpjml output'!AB305)</f>
        <v>199.47900000000001</v>
      </c>
      <c r="AD320" s="17">
        <f>IF('cha raw lpjml output'!AC305&lt;0,0,'cha raw lpjml output'!AC305)</f>
        <v>284.85899999999998</v>
      </c>
      <c r="AE320" s="17">
        <f>IF('cha raw lpjml output'!AD305&lt;0,0,'cha raw lpjml output'!AD305)</f>
        <v>225.45400000000001</v>
      </c>
      <c r="AF320" s="17">
        <f>IF('cha raw lpjml output'!AE305&lt;0,0,'cha raw lpjml output'!AE305)</f>
        <v>254.50299999999999</v>
      </c>
      <c r="AG320" s="17">
        <f>IF('cha raw lpjml output'!AF305&lt;0,0,'cha raw lpjml output'!AF305)</f>
        <v>197.01499999999999</v>
      </c>
      <c r="AH320" s="17">
        <f>IF('cha raw lpjml output'!AG305&lt;0,0,'cha raw lpjml output'!AG305)</f>
        <v>172.185</v>
      </c>
      <c r="AI320" s="17">
        <f>IF('cha raw lpjml output'!AH305&lt;0,0,'cha raw lpjml output'!AH305)</f>
        <v>133.36699999999999</v>
      </c>
      <c r="AJ320" s="17">
        <f>IF('cha raw lpjml output'!AI305&lt;0,0,'cha raw lpjml output'!AI305)</f>
        <v>195.73699999999999</v>
      </c>
      <c r="AK320" s="17">
        <f>IF('cha raw lpjml output'!AJ305&lt;0,0,'cha raw lpjml output'!AJ305)</f>
        <v>252.04900000000001</v>
      </c>
      <c r="AL320" s="17">
        <f>IF('cha raw lpjml output'!AK305&lt;0,0,'cha raw lpjml output'!AK305)</f>
        <v>213.46</v>
      </c>
      <c r="AM320" s="17">
        <f>IF('cha raw lpjml output'!AL305&lt;0,0,'cha raw lpjml output'!AL305)</f>
        <v>153.10300000000001</v>
      </c>
      <c r="AN320" s="17">
        <f>IF('cha raw lpjml output'!AM305&lt;0,0,'cha raw lpjml output'!AM305)</f>
        <v>128.64400000000001</v>
      </c>
      <c r="AO320" s="17">
        <f>IF('cha raw lpjml output'!AN305&lt;0,0,'cha raw lpjml output'!AN305)</f>
        <v>171.38800000000001</v>
      </c>
      <c r="AP320" s="17">
        <f>IF('cha raw lpjml output'!AO305&lt;0,0,'cha raw lpjml output'!AO305)</f>
        <v>173.81399999999999</v>
      </c>
      <c r="AQ320" s="17"/>
    </row>
    <row r="321" spans="2:43" x14ac:dyDescent="0.35">
      <c r="B321" s="17">
        <f>IF('cha raw lpjml output'!A306&lt;0,0,'cha raw lpjml output'!A306)</f>
        <v>233.64699999999999</v>
      </c>
      <c r="C321" s="17">
        <f>IF('cha raw lpjml output'!B306&lt;0,0,'cha raw lpjml output'!B306)</f>
        <v>182.178</v>
      </c>
      <c r="D321" s="17">
        <f>IF('cha raw lpjml output'!C306&lt;0,0,'cha raw lpjml output'!C306)</f>
        <v>364.77199999999999</v>
      </c>
      <c r="E321" s="17">
        <f>IF('cha raw lpjml output'!D306&lt;0,0,'cha raw lpjml output'!D306)</f>
        <v>210.428</v>
      </c>
      <c r="F321" s="17">
        <f>IF('cha raw lpjml output'!E306&lt;0,0,'cha raw lpjml output'!E306)</f>
        <v>269.07799999999997</v>
      </c>
      <c r="G321" s="17">
        <f>IF('cha raw lpjml output'!F306&lt;0,0,'cha raw lpjml output'!F306)</f>
        <v>230.95500000000001</v>
      </c>
      <c r="H321" s="17">
        <f>IF('cha raw lpjml output'!G306&lt;0,0,'cha raw lpjml output'!G306)</f>
        <v>242.56100000000001</v>
      </c>
      <c r="I321" s="17">
        <f>IF('cha raw lpjml output'!H306&lt;0,0,'cha raw lpjml output'!H306)</f>
        <v>266.65699999999998</v>
      </c>
      <c r="J321" s="17">
        <f>IF('cha raw lpjml output'!I306&lt;0,0,'cha raw lpjml output'!I306)</f>
        <v>246.172</v>
      </c>
      <c r="K321" s="17">
        <f>IF('cha raw lpjml output'!J306&lt;0,0,'cha raw lpjml output'!J306)</f>
        <v>234.91499999999999</v>
      </c>
      <c r="L321" s="17">
        <f>IF('cha raw lpjml output'!K306&lt;0,0,'cha raw lpjml output'!K306)</f>
        <v>219.78700000000001</v>
      </c>
      <c r="M321" s="17">
        <f>IF('cha raw lpjml output'!L306&lt;0,0,'cha raw lpjml output'!L306)</f>
        <v>142.863</v>
      </c>
      <c r="N321" s="17">
        <f>IF('cha raw lpjml output'!M306&lt;0,0,'cha raw lpjml output'!M306)</f>
        <v>98.789100000000005</v>
      </c>
      <c r="O321" s="17">
        <f>IF('cha raw lpjml output'!N306&lt;0,0,'cha raw lpjml output'!N306)</f>
        <v>51.389299999999999</v>
      </c>
      <c r="P321" s="17">
        <f>IF('cha raw lpjml output'!O306&lt;0,0,'cha raw lpjml output'!O306)</f>
        <v>51.389299999999999</v>
      </c>
      <c r="Q321" s="17">
        <f>IF('cha raw lpjml output'!P306&lt;0,0,'cha raw lpjml output'!P306)</f>
        <v>137.00399999999999</v>
      </c>
      <c r="R321" s="17">
        <f>IF('cha raw lpjml output'!Q306&lt;0,0,'cha raw lpjml output'!Q306)</f>
        <v>92.375399999999999</v>
      </c>
      <c r="S321" s="17">
        <f>IF('cha raw lpjml output'!R306&lt;0,0,'cha raw lpjml output'!R306)</f>
        <v>176.98699999999999</v>
      </c>
      <c r="T321" s="17">
        <f>IF('cha raw lpjml output'!S306&lt;0,0,'cha raw lpjml output'!S306)</f>
        <v>242.73699999999999</v>
      </c>
      <c r="U321" s="17">
        <f>IF('cha raw lpjml output'!T306&lt;0,0,'cha raw lpjml output'!T306)</f>
        <v>133.70500000000001</v>
      </c>
      <c r="V321" s="17">
        <f>IF('cha raw lpjml output'!U306&lt;0,0,'cha raw lpjml output'!U306)</f>
        <v>146.24199999999999</v>
      </c>
      <c r="W321" s="17">
        <f>IF('cha raw lpjml output'!V306&lt;0,0,'cha raw lpjml output'!V306)</f>
        <v>225.16800000000001</v>
      </c>
      <c r="X321" s="17">
        <f>IF('cha raw lpjml output'!W306&lt;0,0,'cha raw lpjml output'!W306)</f>
        <v>176.41200000000001</v>
      </c>
      <c r="Y321" s="17">
        <f>IF('cha raw lpjml output'!X306&lt;0,0,'cha raw lpjml output'!X306)</f>
        <v>261.22399999999999</v>
      </c>
      <c r="Z321" s="17">
        <f>IF('cha raw lpjml output'!Y306&lt;0,0,'cha raw lpjml output'!Y306)</f>
        <v>242.964</v>
      </c>
      <c r="AA321" s="17">
        <f>IF('cha raw lpjml output'!Z306&lt;0,0,'cha raw lpjml output'!Z306)</f>
        <v>190.20599999999999</v>
      </c>
      <c r="AB321" s="17">
        <f>IF('cha raw lpjml output'!AA306&lt;0,0,'cha raw lpjml output'!AA306)</f>
        <v>142.422</v>
      </c>
      <c r="AC321" s="17">
        <f>IF('cha raw lpjml output'!AB306&lt;0,0,'cha raw lpjml output'!AB306)</f>
        <v>202.32499999999999</v>
      </c>
      <c r="AD321" s="17">
        <f>IF('cha raw lpjml output'!AC306&lt;0,0,'cha raw lpjml output'!AC306)</f>
        <v>293.37799999999999</v>
      </c>
      <c r="AE321" s="17">
        <f>IF('cha raw lpjml output'!AD306&lt;0,0,'cha raw lpjml output'!AD306)</f>
        <v>225.49799999999999</v>
      </c>
      <c r="AF321" s="17">
        <f>IF('cha raw lpjml output'!AE306&lt;0,0,'cha raw lpjml output'!AE306)</f>
        <v>265.185</v>
      </c>
      <c r="AG321" s="17">
        <f>IF('cha raw lpjml output'!AF306&lt;0,0,'cha raw lpjml output'!AF306)</f>
        <v>201.77500000000001</v>
      </c>
      <c r="AH321" s="17">
        <f>IF('cha raw lpjml output'!AG306&lt;0,0,'cha raw lpjml output'!AG306)</f>
        <v>200.23500000000001</v>
      </c>
      <c r="AI321" s="17">
        <f>IF('cha raw lpjml output'!AH306&lt;0,0,'cha raw lpjml output'!AH306)</f>
        <v>139.68</v>
      </c>
      <c r="AJ321" s="17">
        <f>IF('cha raw lpjml output'!AI306&lt;0,0,'cha raw lpjml output'!AI306)</f>
        <v>204.875</v>
      </c>
      <c r="AK321" s="17">
        <f>IF('cha raw lpjml output'!AJ306&lt;0,0,'cha raw lpjml output'!AJ306)</f>
        <v>269.17500000000001</v>
      </c>
      <c r="AL321" s="17">
        <f>IF('cha raw lpjml output'!AK306&lt;0,0,'cha raw lpjml output'!AK306)</f>
        <v>214.756</v>
      </c>
      <c r="AM321" s="17">
        <f>IF('cha raw lpjml output'!AL306&lt;0,0,'cha raw lpjml output'!AL306)</f>
        <v>157.53700000000001</v>
      </c>
      <c r="AN321" s="17">
        <f>IF('cha raw lpjml output'!AM306&lt;0,0,'cha raw lpjml output'!AM306)</f>
        <v>137.9</v>
      </c>
      <c r="AO321" s="17">
        <f>IF('cha raw lpjml output'!AN306&lt;0,0,'cha raw lpjml output'!AN306)</f>
        <v>180.792</v>
      </c>
      <c r="AP321" s="17">
        <f>IF('cha raw lpjml output'!AO306&lt;0,0,'cha raw lpjml output'!AO306)</f>
        <v>178.76900000000001</v>
      </c>
      <c r="AQ321" s="17"/>
    </row>
    <row r="322" spans="2:43" x14ac:dyDescent="0.35">
      <c r="B322" s="17">
        <f>IF('cha raw lpjml output'!A307&lt;0,0,'cha raw lpjml output'!A307)</f>
        <v>240.94900000000001</v>
      </c>
      <c r="C322" s="17">
        <f>IF('cha raw lpjml output'!B307&lt;0,0,'cha raw lpjml output'!B307)</f>
        <v>182.88</v>
      </c>
      <c r="D322" s="17">
        <f>IF('cha raw lpjml output'!C307&lt;0,0,'cha raw lpjml output'!C307)</f>
        <v>368.80700000000002</v>
      </c>
      <c r="E322" s="17">
        <f>IF('cha raw lpjml output'!D307&lt;0,0,'cha raw lpjml output'!D307)</f>
        <v>213.49799999999999</v>
      </c>
      <c r="F322" s="17">
        <f>IF('cha raw lpjml output'!E307&lt;0,0,'cha raw lpjml output'!E307)</f>
        <v>269.41199999999998</v>
      </c>
      <c r="G322" s="17">
        <f>IF('cha raw lpjml output'!F307&lt;0,0,'cha raw lpjml output'!F307)</f>
        <v>236.28700000000001</v>
      </c>
      <c r="H322" s="17">
        <f>IF('cha raw lpjml output'!G307&lt;0,0,'cha raw lpjml output'!G307)</f>
        <v>245.143</v>
      </c>
      <c r="I322" s="17">
        <f>IF('cha raw lpjml output'!H307&lt;0,0,'cha raw lpjml output'!H307)</f>
        <v>271.86599999999999</v>
      </c>
      <c r="J322" s="17">
        <f>IF('cha raw lpjml output'!I307&lt;0,0,'cha raw lpjml output'!I307)</f>
        <v>246.28399999999999</v>
      </c>
      <c r="K322" s="17">
        <f>IF('cha raw lpjml output'!J307&lt;0,0,'cha raw lpjml output'!J307)</f>
        <v>239.25</v>
      </c>
      <c r="L322" s="17">
        <f>IF('cha raw lpjml output'!K307&lt;0,0,'cha raw lpjml output'!K307)</f>
        <v>236.999</v>
      </c>
      <c r="M322" s="17">
        <f>IF('cha raw lpjml output'!L307&lt;0,0,'cha raw lpjml output'!L307)</f>
        <v>144.37299999999999</v>
      </c>
      <c r="N322" s="17">
        <f>IF('cha raw lpjml output'!M307&lt;0,0,'cha raw lpjml output'!M307)</f>
        <v>106.26</v>
      </c>
      <c r="O322" s="17">
        <f>IF('cha raw lpjml output'!N307&lt;0,0,'cha raw lpjml output'!N307)</f>
        <v>52.762900000000002</v>
      </c>
      <c r="P322" s="17">
        <f>IF('cha raw lpjml output'!O307&lt;0,0,'cha raw lpjml output'!O307)</f>
        <v>52.762900000000002</v>
      </c>
      <c r="Q322" s="17">
        <f>IF('cha raw lpjml output'!P307&lt;0,0,'cha raw lpjml output'!P307)</f>
        <v>137.33600000000001</v>
      </c>
      <c r="R322" s="17">
        <f>IF('cha raw lpjml output'!Q307&lt;0,0,'cha raw lpjml output'!Q307)</f>
        <v>93.877300000000005</v>
      </c>
      <c r="S322" s="17">
        <f>IF('cha raw lpjml output'!R307&lt;0,0,'cha raw lpjml output'!R307)</f>
        <v>181.191</v>
      </c>
      <c r="T322" s="17">
        <f>IF('cha raw lpjml output'!S307&lt;0,0,'cha raw lpjml output'!S307)</f>
        <v>243.56</v>
      </c>
      <c r="U322" s="17">
        <f>IF('cha raw lpjml output'!T307&lt;0,0,'cha raw lpjml output'!T307)</f>
        <v>140.38200000000001</v>
      </c>
      <c r="V322" s="17">
        <f>IF('cha raw lpjml output'!U307&lt;0,0,'cha raw lpjml output'!U307)</f>
        <v>153.297</v>
      </c>
      <c r="W322" s="17">
        <f>IF('cha raw lpjml output'!V307&lt;0,0,'cha raw lpjml output'!V307)</f>
        <v>227.93199999999999</v>
      </c>
      <c r="X322" s="17">
        <f>IF('cha raw lpjml output'!W307&lt;0,0,'cha raw lpjml output'!W307)</f>
        <v>178.001</v>
      </c>
      <c r="Y322" s="17">
        <f>IF('cha raw lpjml output'!X307&lt;0,0,'cha raw lpjml output'!X307)</f>
        <v>263.64100000000002</v>
      </c>
      <c r="Z322" s="17">
        <f>IF('cha raw lpjml output'!Y307&lt;0,0,'cha raw lpjml output'!Y307)</f>
        <v>247.03899999999999</v>
      </c>
      <c r="AA322" s="17">
        <f>IF('cha raw lpjml output'!Z307&lt;0,0,'cha raw lpjml output'!Z307)</f>
        <v>194.83199999999999</v>
      </c>
      <c r="AB322" s="17">
        <f>IF('cha raw lpjml output'!AA307&lt;0,0,'cha raw lpjml output'!AA307)</f>
        <v>148.22900000000001</v>
      </c>
      <c r="AC322" s="17">
        <f>IF('cha raw lpjml output'!AB307&lt;0,0,'cha raw lpjml output'!AB307)</f>
        <v>204.10499999999999</v>
      </c>
      <c r="AD322" s="17">
        <f>IF('cha raw lpjml output'!AC307&lt;0,0,'cha raw lpjml output'!AC307)</f>
        <v>299.86500000000001</v>
      </c>
      <c r="AE322" s="17">
        <f>IF('cha raw lpjml output'!AD307&lt;0,0,'cha raw lpjml output'!AD307)</f>
        <v>240.62299999999999</v>
      </c>
      <c r="AF322" s="17">
        <f>IF('cha raw lpjml output'!AE307&lt;0,0,'cha raw lpjml output'!AE307)</f>
        <v>268.03199999999998</v>
      </c>
      <c r="AG322" s="17">
        <f>IF('cha raw lpjml output'!AF307&lt;0,0,'cha raw lpjml output'!AF307)</f>
        <v>205.65899999999999</v>
      </c>
      <c r="AH322" s="17">
        <f>IF('cha raw lpjml output'!AG307&lt;0,0,'cha raw lpjml output'!AG307)</f>
        <v>200.32499999999999</v>
      </c>
      <c r="AI322" s="17">
        <f>IF('cha raw lpjml output'!AH307&lt;0,0,'cha raw lpjml output'!AH307)</f>
        <v>139.98400000000001</v>
      </c>
      <c r="AJ322" s="17">
        <f>IF('cha raw lpjml output'!AI307&lt;0,0,'cha raw lpjml output'!AI307)</f>
        <v>212.393</v>
      </c>
      <c r="AK322" s="17">
        <f>IF('cha raw lpjml output'!AJ307&lt;0,0,'cha raw lpjml output'!AJ307)</f>
        <v>272.09300000000002</v>
      </c>
      <c r="AL322" s="17">
        <f>IF('cha raw lpjml output'!AK307&lt;0,0,'cha raw lpjml output'!AK307)</f>
        <v>215.547</v>
      </c>
      <c r="AM322" s="17">
        <f>IF('cha raw lpjml output'!AL307&lt;0,0,'cha raw lpjml output'!AL307)</f>
        <v>169.982</v>
      </c>
      <c r="AN322" s="17">
        <f>IF('cha raw lpjml output'!AM307&lt;0,0,'cha raw lpjml output'!AM307)</f>
        <v>143.74100000000001</v>
      </c>
      <c r="AO322" s="17">
        <f>IF('cha raw lpjml output'!AN307&lt;0,0,'cha raw lpjml output'!AN307)</f>
        <v>210.63200000000001</v>
      </c>
      <c r="AP322" s="17">
        <f>IF('cha raw lpjml output'!AO307&lt;0,0,'cha raw lpjml output'!AO307)</f>
        <v>179.815</v>
      </c>
      <c r="AQ322" s="17"/>
    </row>
    <row r="323" spans="2:43" x14ac:dyDescent="0.35">
      <c r="B323" s="17">
        <f>IF('cha raw lpjml output'!A308&lt;0,0,'cha raw lpjml output'!A308)</f>
        <v>255.65299999999999</v>
      </c>
      <c r="C323" s="17">
        <f>IF('cha raw lpjml output'!B308&lt;0,0,'cha raw lpjml output'!B308)</f>
        <v>187.6</v>
      </c>
      <c r="D323" s="17">
        <f>IF('cha raw lpjml output'!C308&lt;0,0,'cha raw lpjml output'!C308)</f>
        <v>371.41800000000001</v>
      </c>
      <c r="E323" s="17">
        <f>IF('cha raw lpjml output'!D308&lt;0,0,'cha raw lpjml output'!D308)</f>
        <v>215.892</v>
      </c>
      <c r="F323" s="17">
        <f>IF('cha raw lpjml output'!E308&lt;0,0,'cha raw lpjml output'!E308)</f>
        <v>270.50299999999999</v>
      </c>
      <c r="G323" s="17">
        <f>IF('cha raw lpjml output'!F308&lt;0,0,'cha raw lpjml output'!F308)</f>
        <v>246.21199999999999</v>
      </c>
      <c r="H323" s="17">
        <f>IF('cha raw lpjml output'!G308&lt;0,0,'cha raw lpjml output'!G308)</f>
        <v>247.078</v>
      </c>
      <c r="I323" s="17">
        <f>IF('cha raw lpjml output'!H308&lt;0,0,'cha raw lpjml output'!H308)</f>
        <v>271.86799999999999</v>
      </c>
      <c r="J323" s="17">
        <f>IF('cha raw lpjml output'!I308&lt;0,0,'cha raw lpjml output'!I308)</f>
        <v>247.50700000000001</v>
      </c>
      <c r="K323" s="17">
        <f>IF('cha raw lpjml output'!J308&lt;0,0,'cha raw lpjml output'!J308)</f>
        <v>244.96799999999999</v>
      </c>
      <c r="L323" s="17">
        <f>IF('cha raw lpjml output'!K308&lt;0,0,'cha raw lpjml output'!K308)</f>
        <v>238.63900000000001</v>
      </c>
      <c r="M323" s="17">
        <f>IF('cha raw lpjml output'!L308&lt;0,0,'cha raw lpjml output'!L308)</f>
        <v>153.374</v>
      </c>
      <c r="N323" s="17">
        <f>IF('cha raw lpjml output'!M308&lt;0,0,'cha raw lpjml output'!M308)</f>
        <v>109.30200000000001</v>
      </c>
      <c r="O323" s="17">
        <f>IF('cha raw lpjml output'!N308&lt;0,0,'cha raw lpjml output'!N308)</f>
        <v>58.012599999999999</v>
      </c>
      <c r="P323" s="17">
        <f>IF('cha raw lpjml output'!O308&lt;0,0,'cha raw lpjml output'!O308)</f>
        <v>58.012599999999999</v>
      </c>
      <c r="Q323" s="17">
        <f>IF('cha raw lpjml output'!P308&lt;0,0,'cha raw lpjml output'!P308)</f>
        <v>150.69</v>
      </c>
      <c r="R323" s="17">
        <f>IF('cha raw lpjml output'!Q308&lt;0,0,'cha raw lpjml output'!Q308)</f>
        <v>98.570300000000003</v>
      </c>
      <c r="S323" s="17">
        <f>IF('cha raw lpjml output'!R308&lt;0,0,'cha raw lpjml output'!R308)</f>
        <v>182.886</v>
      </c>
      <c r="T323" s="17">
        <f>IF('cha raw lpjml output'!S308&lt;0,0,'cha raw lpjml output'!S308)</f>
        <v>251.57</v>
      </c>
      <c r="U323" s="17">
        <f>IF('cha raw lpjml output'!T308&lt;0,0,'cha raw lpjml output'!T308)</f>
        <v>144.815</v>
      </c>
      <c r="V323" s="17">
        <f>IF('cha raw lpjml output'!U308&lt;0,0,'cha raw lpjml output'!U308)</f>
        <v>153.70400000000001</v>
      </c>
      <c r="W323" s="17">
        <f>IF('cha raw lpjml output'!V308&lt;0,0,'cha raw lpjml output'!V308)</f>
        <v>231.256</v>
      </c>
      <c r="X323" s="17">
        <f>IF('cha raw lpjml output'!W308&lt;0,0,'cha raw lpjml output'!W308)</f>
        <v>187.20699999999999</v>
      </c>
      <c r="Y323" s="17">
        <f>IF('cha raw lpjml output'!X308&lt;0,0,'cha raw lpjml output'!X308)</f>
        <v>271.15300000000002</v>
      </c>
      <c r="Z323" s="17">
        <f>IF('cha raw lpjml output'!Y308&lt;0,0,'cha raw lpjml output'!Y308)</f>
        <v>252.316</v>
      </c>
      <c r="AA323" s="17">
        <f>IF('cha raw lpjml output'!Z308&lt;0,0,'cha raw lpjml output'!Z308)</f>
        <v>204.64599999999999</v>
      </c>
      <c r="AB323" s="17">
        <f>IF('cha raw lpjml output'!AA308&lt;0,0,'cha raw lpjml output'!AA308)</f>
        <v>148.976</v>
      </c>
      <c r="AC323" s="17">
        <f>IF('cha raw lpjml output'!AB308&lt;0,0,'cha raw lpjml output'!AB308)</f>
        <v>207.446</v>
      </c>
      <c r="AD323" s="17">
        <f>IF('cha raw lpjml output'!AC308&lt;0,0,'cha raw lpjml output'!AC308)</f>
        <v>304.53199999999998</v>
      </c>
      <c r="AE323" s="17">
        <f>IF('cha raw lpjml output'!AD308&lt;0,0,'cha raw lpjml output'!AD308)</f>
        <v>246.661</v>
      </c>
      <c r="AF323" s="17">
        <f>IF('cha raw lpjml output'!AE308&lt;0,0,'cha raw lpjml output'!AE308)</f>
        <v>271.26299999999998</v>
      </c>
      <c r="AG323" s="17">
        <f>IF('cha raw lpjml output'!AF308&lt;0,0,'cha raw lpjml output'!AF308)</f>
        <v>217.423</v>
      </c>
      <c r="AH323" s="17">
        <f>IF('cha raw lpjml output'!AG308&lt;0,0,'cha raw lpjml output'!AG308)</f>
        <v>200.89</v>
      </c>
      <c r="AI323" s="17">
        <f>IF('cha raw lpjml output'!AH308&lt;0,0,'cha raw lpjml output'!AH308)</f>
        <v>141.66399999999999</v>
      </c>
      <c r="AJ323" s="17">
        <f>IF('cha raw lpjml output'!AI308&lt;0,0,'cha raw lpjml output'!AI308)</f>
        <v>224.54499999999999</v>
      </c>
      <c r="AK323" s="17">
        <f>IF('cha raw lpjml output'!AJ308&lt;0,0,'cha raw lpjml output'!AJ308)</f>
        <v>273.72800000000001</v>
      </c>
      <c r="AL323" s="17">
        <f>IF('cha raw lpjml output'!AK308&lt;0,0,'cha raw lpjml output'!AK308)</f>
        <v>219.74199999999999</v>
      </c>
      <c r="AM323" s="17">
        <f>IF('cha raw lpjml output'!AL308&lt;0,0,'cha raw lpjml output'!AL308)</f>
        <v>170.511</v>
      </c>
      <c r="AN323" s="17">
        <f>IF('cha raw lpjml output'!AM308&lt;0,0,'cha raw lpjml output'!AM308)</f>
        <v>156.29499999999999</v>
      </c>
      <c r="AO323" s="17">
        <f>IF('cha raw lpjml output'!AN308&lt;0,0,'cha raw lpjml output'!AN308)</f>
        <v>215.42400000000001</v>
      </c>
      <c r="AP323" s="17">
        <f>IF('cha raw lpjml output'!AO308&lt;0,0,'cha raw lpjml output'!AO308)</f>
        <v>185.43799999999999</v>
      </c>
      <c r="AQ323" s="17"/>
    </row>
    <row r="324" spans="2:43" x14ac:dyDescent="0.35">
      <c r="B324" s="17">
        <f>IF('cha raw lpjml output'!A309&lt;0,0,'cha raw lpjml output'!A309)</f>
        <v>258.815</v>
      </c>
      <c r="C324" s="17">
        <f>IF('cha raw lpjml output'!B309&lt;0,0,'cha raw lpjml output'!B309)</f>
        <v>197.374</v>
      </c>
      <c r="D324" s="17">
        <f>IF('cha raw lpjml output'!C309&lt;0,0,'cha raw lpjml output'!C309)</f>
        <v>372.67200000000003</v>
      </c>
      <c r="E324" s="17">
        <f>IF('cha raw lpjml output'!D309&lt;0,0,'cha raw lpjml output'!D309)</f>
        <v>217.45699999999999</v>
      </c>
      <c r="F324" s="17">
        <f>IF('cha raw lpjml output'!E309&lt;0,0,'cha raw lpjml output'!E309)</f>
        <v>275.17700000000002</v>
      </c>
      <c r="G324" s="17">
        <f>IF('cha raw lpjml output'!F309&lt;0,0,'cha raw lpjml output'!F309)</f>
        <v>248.19800000000001</v>
      </c>
      <c r="H324" s="17">
        <f>IF('cha raw lpjml output'!G309&lt;0,0,'cha raw lpjml output'!G309)</f>
        <v>253.10400000000001</v>
      </c>
      <c r="I324" s="17">
        <f>IF('cha raw lpjml output'!H309&lt;0,0,'cha raw lpjml output'!H309)</f>
        <v>271.959</v>
      </c>
      <c r="J324" s="17">
        <f>IF('cha raw lpjml output'!I309&lt;0,0,'cha raw lpjml output'!I309)</f>
        <v>256.82900000000001</v>
      </c>
      <c r="K324" s="17">
        <f>IF('cha raw lpjml output'!J309&lt;0,0,'cha raw lpjml output'!J309)</f>
        <v>249.619</v>
      </c>
      <c r="L324" s="17">
        <f>IF('cha raw lpjml output'!K309&lt;0,0,'cha raw lpjml output'!K309)</f>
        <v>238.803</v>
      </c>
      <c r="M324" s="17">
        <f>IF('cha raw lpjml output'!L309&lt;0,0,'cha raw lpjml output'!L309)</f>
        <v>159.244</v>
      </c>
      <c r="N324" s="17">
        <f>IF('cha raw lpjml output'!M309&lt;0,0,'cha raw lpjml output'!M309)</f>
        <v>121.062</v>
      </c>
      <c r="O324" s="17">
        <f>IF('cha raw lpjml output'!N309&lt;0,0,'cha raw lpjml output'!N309)</f>
        <v>58.349400000000003</v>
      </c>
      <c r="P324" s="17">
        <f>IF('cha raw lpjml output'!O309&lt;0,0,'cha raw lpjml output'!O309)</f>
        <v>58.349400000000003</v>
      </c>
      <c r="Q324" s="17">
        <f>IF('cha raw lpjml output'!P309&lt;0,0,'cha raw lpjml output'!P309)</f>
        <v>153.09</v>
      </c>
      <c r="R324" s="17">
        <f>IF('cha raw lpjml output'!Q309&lt;0,0,'cha raw lpjml output'!Q309)</f>
        <v>103.967</v>
      </c>
      <c r="S324" s="17">
        <f>IF('cha raw lpjml output'!R309&lt;0,0,'cha raw lpjml output'!R309)</f>
        <v>183.68100000000001</v>
      </c>
      <c r="T324" s="17">
        <f>IF('cha raw lpjml output'!S309&lt;0,0,'cha raw lpjml output'!S309)</f>
        <v>252.34299999999999</v>
      </c>
      <c r="U324" s="17">
        <f>IF('cha raw lpjml output'!T309&lt;0,0,'cha raw lpjml output'!T309)</f>
        <v>155.83199999999999</v>
      </c>
      <c r="V324" s="17">
        <f>IF('cha raw lpjml output'!U309&lt;0,0,'cha raw lpjml output'!U309)</f>
        <v>158.25399999999999</v>
      </c>
      <c r="W324" s="17">
        <f>IF('cha raw lpjml output'!V309&lt;0,0,'cha raw lpjml output'!V309)</f>
        <v>238.15</v>
      </c>
      <c r="X324" s="17">
        <f>IF('cha raw lpjml output'!W309&lt;0,0,'cha raw lpjml output'!W309)</f>
        <v>191.07400000000001</v>
      </c>
      <c r="Y324" s="17">
        <f>IF('cha raw lpjml output'!X309&lt;0,0,'cha raw lpjml output'!X309)</f>
        <v>272.52100000000002</v>
      </c>
      <c r="Z324" s="17">
        <f>IF('cha raw lpjml output'!Y309&lt;0,0,'cha raw lpjml output'!Y309)</f>
        <v>254.00399999999999</v>
      </c>
      <c r="AA324" s="17">
        <f>IF('cha raw lpjml output'!Z309&lt;0,0,'cha raw lpjml output'!Z309)</f>
        <v>210.82499999999999</v>
      </c>
      <c r="AB324" s="17">
        <f>IF('cha raw lpjml output'!AA309&lt;0,0,'cha raw lpjml output'!AA309)</f>
        <v>149.47200000000001</v>
      </c>
      <c r="AC324" s="17">
        <f>IF('cha raw lpjml output'!AB309&lt;0,0,'cha raw lpjml output'!AB309)</f>
        <v>223.38399999999999</v>
      </c>
      <c r="AD324" s="17">
        <f>IF('cha raw lpjml output'!AC309&lt;0,0,'cha raw lpjml output'!AC309)</f>
        <v>306.45800000000003</v>
      </c>
      <c r="AE324" s="17">
        <f>IF('cha raw lpjml output'!AD309&lt;0,0,'cha raw lpjml output'!AD309)</f>
        <v>247.74799999999999</v>
      </c>
      <c r="AF324" s="17">
        <f>IF('cha raw lpjml output'!AE309&lt;0,0,'cha raw lpjml output'!AE309)</f>
        <v>279.05</v>
      </c>
      <c r="AG324" s="17">
        <f>IF('cha raw lpjml output'!AF309&lt;0,0,'cha raw lpjml output'!AF309)</f>
        <v>228.43</v>
      </c>
      <c r="AH324" s="17">
        <f>IF('cha raw lpjml output'!AG309&lt;0,0,'cha raw lpjml output'!AG309)</f>
        <v>211.32300000000001</v>
      </c>
      <c r="AI324" s="17">
        <f>IF('cha raw lpjml output'!AH309&lt;0,0,'cha raw lpjml output'!AH309)</f>
        <v>158.83199999999999</v>
      </c>
      <c r="AJ324" s="17">
        <f>IF('cha raw lpjml output'!AI309&lt;0,0,'cha raw lpjml output'!AI309)</f>
        <v>225.2</v>
      </c>
      <c r="AK324" s="17">
        <f>IF('cha raw lpjml output'!AJ309&lt;0,0,'cha raw lpjml output'!AJ309)</f>
        <v>276.64100000000002</v>
      </c>
      <c r="AL324" s="17">
        <f>IF('cha raw lpjml output'!AK309&lt;0,0,'cha raw lpjml output'!AK309)</f>
        <v>223.857</v>
      </c>
      <c r="AM324" s="17">
        <f>IF('cha raw lpjml output'!AL309&lt;0,0,'cha raw lpjml output'!AL309)</f>
        <v>172.08799999999999</v>
      </c>
      <c r="AN324" s="17">
        <f>IF('cha raw lpjml output'!AM309&lt;0,0,'cha raw lpjml output'!AM309)</f>
        <v>156.369</v>
      </c>
      <c r="AO324" s="17">
        <f>IF('cha raw lpjml output'!AN309&lt;0,0,'cha raw lpjml output'!AN309)</f>
        <v>217.56200000000001</v>
      </c>
      <c r="AP324" s="17">
        <f>IF('cha raw lpjml output'!AO309&lt;0,0,'cha raw lpjml output'!AO309)</f>
        <v>195.29400000000001</v>
      </c>
      <c r="AQ324" s="17"/>
    </row>
    <row r="325" spans="2:43" x14ac:dyDescent="0.35">
      <c r="B325" s="17">
        <f>IF('cha raw lpjml output'!A310&lt;0,0,'cha raw lpjml output'!A310)</f>
        <v>264.37599999999998</v>
      </c>
      <c r="C325" s="17">
        <f>IF('cha raw lpjml output'!B310&lt;0,0,'cha raw lpjml output'!B310)</f>
        <v>199.006</v>
      </c>
      <c r="D325" s="17">
        <f>IF('cha raw lpjml output'!C310&lt;0,0,'cha raw lpjml output'!C310)</f>
        <v>374.678</v>
      </c>
      <c r="E325" s="17">
        <f>IF('cha raw lpjml output'!D310&lt;0,0,'cha raw lpjml output'!D310)</f>
        <v>217.65199999999999</v>
      </c>
      <c r="F325" s="17">
        <f>IF('cha raw lpjml output'!E310&lt;0,0,'cha raw lpjml output'!E310)</f>
        <v>275.81</v>
      </c>
      <c r="G325" s="17">
        <f>IF('cha raw lpjml output'!F310&lt;0,0,'cha raw lpjml output'!F310)</f>
        <v>248.965</v>
      </c>
      <c r="H325" s="17">
        <f>IF('cha raw lpjml output'!G310&lt;0,0,'cha raw lpjml output'!G310)</f>
        <v>253.923</v>
      </c>
      <c r="I325" s="17">
        <f>IF('cha raw lpjml output'!H310&lt;0,0,'cha raw lpjml output'!H310)</f>
        <v>272.22399999999999</v>
      </c>
      <c r="J325" s="17">
        <f>IF('cha raw lpjml output'!I310&lt;0,0,'cha raw lpjml output'!I310)</f>
        <v>263.08100000000002</v>
      </c>
      <c r="K325" s="17">
        <f>IF('cha raw lpjml output'!J310&lt;0,0,'cha raw lpjml output'!J310)</f>
        <v>250.38300000000001</v>
      </c>
      <c r="L325" s="17">
        <f>IF('cha raw lpjml output'!K310&lt;0,0,'cha raw lpjml output'!K310)</f>
        <v>248.42500000000001</v>
      </c>
      <c r="M325" s="17">
        <f>IF('cha raw lpjml output'!L310&lt;0,0,'cha raw lpjml output'!L310)</f>
        <v>172.55199999999999</v>
      </c>
      <c r="N325" s="17">
        <f>IF('cha raw lpjml output'!M310&lt;0,0,'cha raw lpjml output'!M310)</f>
        <v>125.101</v>
      </c>
      <c r="O325" s="17">
        <f>IF('cha raw lpjml output'!N310&lt;0,0,'cha raw lpjml output'!N310)</f>
        <v>77.812799999999996</v>
      </c>
      <c r="P325" s="17">
        <f>IF('cha raw lpjml output'!O310&lt;0,0,'cha raw lpjml output'!O310)</f>
        <v>77.812799999999996</v>
      </c>
      <c r="Q325" s="17">
        <f>IF('cha raw lpjml output'!P310&lt;0,0,'cha raw lpjml output'!P310)</f>
        <v>159.941</v>
      </c>
      <c r="R325" s="17">
        <f>IF('cha raw lpjml output'!Q310&lt;0,0,'cha raw lpjml output'!Q310)</f>
        <v>112.79900000000001</v>
      </c>
      <c r="S325" s="17">
        <f>IF('cha raw lpjml output'!R310&lt;0,0,'cha raw lpjml output'!R310)</f>
        <v>191.25399999999999</v>
      </c>
      <c r="T325" s="17">
        <f>IF('cha raw lpjml output'!S310&lt;0,0,'cha raw lpjml output'!S310)</f>
        <v>252.92500000000001</v>
      </c>
      <c r="U325" s="17">
        <f>IF('cha raw lpjml output'!T310&lt;0,0,'cha raw lpjml output'!T310)</f>
        <v>163.05099999999999</v>
      </c>
      <c r="V325" s="17">
        <f>IF('cha raw lpjml output'!U310&lt;0,0,'cha raw lpjml output'!U310)</f>
        <v>174.31700000000001</v>
      </c>
      <c r="W325" s="17">
        <f>IF('cha raw lpjml output'!V310&lt;0,0,'cha raw lpjml output'!V310)</f>
        <v>242.625</v>
      </c>
      <c r="X325" s="17">
        <f>IF('cha raw lpjml output'!W310&lt;0,0,'cha raw lpjml output'!W310)</f>
        <v>191.95500000000001</v>
      </c>
      <c r="Y325" s="17">
        <f>IF('cha raw lpjml output'!X310&lt;0,0,'cha raw lpjml output'!X310)</f>
        <v>275.91699999999997</v>
      </c>
      <c r="Z325" s="17">
        <f>IF('cha raw lpjml output'!Y310&lt;0,0,'cha raw lpjml output'!Y310)</f>
        <v>254.60400000000001</v>
      </c>
      <c r="AA325" s="17">
        <f>IF('cha raw lpjml output'!Z310&lt;0,0,'cha raw lpjml output'!Z310)</f>
        <v>214.24100000000001</v>
      </c>
      <c r="AB325" s="17">
        <f>IF('cha raw lpjml output'!AA310&lt;0,0,'cha raw lpjml output'!AA310)</f>
        <v>172.096</v>
      </c>
      <c r="AC325" s="17">
        <f>IF('cha raw lpjml output'!AB310&lt;0,0,'cha raw lpjml output'!AB310)</f>
        <v>234.63200000000001</v>
      </c>
      <c r="AD325" s="17">
        <f>IF('cha raw lpjml output'!AC310&lt;0,0,'cha raw lpjml output'!AC310)</f>
        <v>323.30200000000002</v>
      </c>
      <c r="AE325" s="17">
        <f>IF('cha raw lpjml output'!AD310&lt;0,0,'cha raw lpjml output'!AD310)</f>
        <v>255.35</v>
      </c>
      <c r="AF325" s="17">
        <f>IF('cha raw lpjml output'!AE310&lt;0,0,'cha raw lpjml output'!AE310)</f>
        <v>287.71199999999999</v>
      </c>
      <c r="AG325" s="17">
        <f>IF('cha raw lpjml output'!AF310&lt;0,0,'cha raw lpjml output'!AF310)</f>
        <v>230.226</v>
      </c>
      <c r="AH325" s="17">
        <f>IF('cha raw lpjml output'!AG310&lt;0,0,'cha raw lpjml output'!AG310)</f>
        <v>214.80199999999999</v>
      </c>
      <c r="AI325" s="17">
        <f>IF('cha raw lpjml output'!AH310&lt;0,0,'cha raw lpjml output'!AH310)</f>
        <v>162.50399999999999</v>
      </c>
      <c r="AJ325" s="17">
        <f>IF('cha raw lpjml output'!AI310&lt;0,0,'cha raw lpjml output'!AI310)</f>
        <v>228.56200000000001</v>
      </c>
      <c r="AK325" s="17">
        <f>IF('cha raw lpjml output'!AJ310&lt;0,0,'cha raw lpjml output'!AJ310)</f>
        <v>288.15800000000002</v>
      </c>
      <c r="AL325" s="17">
        <f>IF('cha raw lpjml output'!AK310&lt;0,0,'cha raw lpjml output'!AK310)</f>
        <v>240.11</v>
      </c>
      <c r="AM325" s="17">
        <f>IF('cha raw lpjml output'!AL310&lt;0,0,'cha raw lpjml output'!AL310)</f>
        <v>178.12799999999999</v>
      </c>
      <c r="AN325" s="17">
        <f>IF('cha raw lpjml output'!AM310&lt;0,0,'cha raw lpjml output'!AM310)</f>
        <v>163.42500000000001</v>
      </c>
      <c r="AO325" s="17">
        <f>IF('cha raw lpjml output'!AN310&lt;0,0,'cha raw lpjml output'!AN310)</f>
        <v>218.46100000000001</v>
      </c>
      <c r="AP325" s="17">
        <f>IF('cha raw lpjml output'!AO310&lt;0,0,'cha raw lpjml output'!AO310)</f>
        <v>199.06299999999999</v>
      </c>
      <c r="AQ325" s="17"/>
    </row>
    <row r="326" spans="2:43" x14ac:dyDescent="0.35">
      <c r="B326" s="17">
        <f>IF('cha raw lpjml output'!A311&lt;0,0,'cha raw lpjml output'!A311)</f>
        <v>265.209</v>
      </c>
      <c r="C326" s="17">
        <f>IF('cha raw lpjml output'!B311&lt;0,0,'cha raw lpjml output'!B311)</f>
        <v>206.57900000000001</v>
      </c>
      <c r="D326" s="17">
        <f>IF('cha raw lpjml output'!C311&lt;0,0,'cha raw lpjml output'!C311)</f>
        <v>375.25</v>
      </c>
      <c r="E326" s="17">
        <f>IF('cha raw lpjml output'!D311&lt;0,0,'cha raw lpjml output'!D311)</f>
        <v>223.27199999999999</v>
      </c>
      <c r="F326" s="17">
        <f>IF('cha raw lpjml output'!E311&lt;0,0,'cha raw lpjml output'!E311)</f>
        <v>282.13799999999998</v>
      </c>
      <c r="G326" s="17">
        <f>IF('cha raw lpjml output'!F311&lt;0,0,'cha raw lpjml output'!F311)</f>
        <v>258.44099999999997</v>
      </c>
      <c r="H326" s="17">
        <f>IF('cha raw lpjml output'!G311&lt;0,0,'cha raw lpjml output'!G311)</f>
        <v>258.93200000000002</v>
      </c>
      <c r="I326" s="17">
        <f>IF('cha raw lpjml output'!H311&lt;0,0,'cha raw lpjml output'!H311)</f>
        <v>280.084</v>
      </c>
      <c r="J326" s="17">
        <f>IF('cha raw lpjml output'!I311&lt;0,0,'cha raw lpjml output'!I311)</f>
        <v>271.55099999999999</v>
      </c>
      <c r="K326" s="17">
        <f>IF('cha raw lpjml output'!J311&lt;0,0,'cha raw lpjml output'!J311)</f>
        <v>254.19900000000001</v>
      </c>
      <c r="L326" s="17">
        <f>IF('cha raw lpjml output'!K311&lt;0,0,'cha raw lpjml output'!K311)</f>
        <v>253.821</v>
      </c>
      <c r="M326" s="17">
        <f>IF('cha raw lpjml output'!L311&lt;0,0,'cha raw lpjml output'!L311)</f>
        <v>176.28399999999999</v>
      </c>
      <c r="N326" s="17">
        <f>IF('cha raw lpjml output'!M311&lt;0,0,'cha raw lpjml output'!M311)</f>
        <v>125.92700000000001</v>
      </c>
      <c r="O326" s="17">
        <f>IF('cha raw lpjml output'!N311&lt;0,0,'cha raw lpjml output'!N311)</f>
        <v>86.408100000000005</v>
      </c>
      <c r="P326" s="17">
        <f>IF('cha raw lpjml output'!O311&lt;0,0,'cha raw lpjml output'!O311)</f>
        <v>86.408100000000005</v>
      </c>
      <c r="Q326" s="17">
        <f>IF('cha raw lpjml output'!P311&lt;0,0,'cha raw lpjml output'!P311)</f>
        <v>160.44399999999999</v>
      </c>
      <c r="R326" s="17">
        <f>IF('cha raw lpjml output'!Q311&lt;0,0,'cha raw lpjml output'!Q311)</f>
        <v>114.58199999999999</v>
      </c>
      <c r="S326" s="17">
        <f>IF('cha raw lpjml output'!R311&lt;0,0,'cha raw lpjml output'!R311)</f>
        <v>193.381</v>
      </c>
      <c r="T326" s="17">
        <f>IF('cha raw lpjml output'!S311&lt;0,0,'cha raw lpjml output'!S311)</f>
        <v>256.31700000000001</v>
      </c>
      <c r="U326" s="17">
        <f>IF('cha raw lpjml output'!T311&lt;0,0,'cha raw lpjml output'!T311)</f>
        <v>181.40799999999999</v>
      </c>
      <c r="V326" s="17">
        <f>IF('cha raw lpjml output'!U311&lt;0,0,'cha raw lpjml output'!U311)</f>
        <v>174.542</v>
      </c>
      <c r="W326" s="17">
        <f>IF('cha raw lpjml output'!V311&lt;0,0,'cha raw lpjml output'!V311)</f>
        <v>247.03700000000001</v>
      </c>
      <c r="X326" s="17">
        <f>IF('cha raw lpjml output'!W311&lt;0,0,'cha raw lpjml output'!W311)</f>
        <v>197.08500000000001</v>
      </c>
      <c r="Y326" s="17">
        <f>IF('cha raw lpjml output'!X311&lt;0,0,'cha raw lpjml output'!X311)</f>
        <v>291.51600000000002</v>
      </c>
      <c r="Z326" s="17">
        <f>IF('cha raw lpjml output'!Y311&lt;0,0,'cha raw lpjml output'!Y311)</f>
        <v>260.041</v>
      </c>
      <c r="AA326" s="17">
        <f>IF('cha raw lpjml output'!Z311&lt;0,0,'cha raw lpjml output'!Z311)</f>
        <v>216.77099999999999</v>
      </c>
      <c r="AB326" s="17">
        <f>IF('cha raw lpjml output'!AA311&lt;0,0,'cha raw lpjml output'!AA311)</f>
        <v>172.685</v>
      </c>
      <c r="AC326" s="17">
        <f>IF('cha raw lpjml output'!AB311&lt;0,0,'cha raw lpjml output'!AB311)</f>
        <v>235.97300000000001</v>
      </c>
      <c r="AD326" s="17">
        <f>IF('cha raw lpjml output'!AC311&lt;0,0,'cha raw lpjml output'!AC311)</f>
        <v>333.98200000000003</v>
      </c>
      <c r="AE326" s="17">
        <f>IF('cha raw lpjml output'!AD311&lt;0,0,'cha raw lpjml output'!AD311)</f>
        <v>264.93400000000003</v>
      </c>
      <c r="AF326" s="17">
        <f>IF('cha raw lpjml output'!AE311&lt;0,0,'cha raw lpjml output'!AE311)</f>
        <v>302.15899999999999</v>
      </c>
      <c r="AG326" s="17">
        <f>IF('cha raw lpjml output'!AF311&lt;0,0,'cha raw lpjml output'!AF311)</f>
        <v>230.874</v>
      </c>
      <c r="AH326" s="17">
        <f>IF('cha raw lpjml output'!AG311&lt;0,0,'cha raw lpjml output'!AG311)</f>
        <v>217.505</v>
      </c>
      <c r="AI326" s="17">
        <f>IF('cha raw lpjml output'!AH311&lt;0,0,'cha raw lpjml output'!AH311)</f>
        <v>163.03399999999999</v>
      </c>
      <c r="AJ326" s="17">
        <f>IF('cha raw lpjml output'!AI311&lt;0,0,'cha raw lpjml output'!AI311)</f>
        <v>230.702</v>
      </c>
      <c r="AK326" s="17">
        <f>IF('cha raw lpjml output'!AJ311&lt;0,0,'cha raw lpjml output'!AJ311)</f>
        <v>299.27699999999999</v>
      </c>
      <c r="AL326" s="17">
        <f>IF('cha raw lpjml output'!AK311&lt;0,0,'cha raw lpjml output'!AK311)</f>
        <v>257.53199999999998</v>
      </c>
      <c r="AM326" s="17">
        <f>IF('cha raw lpjml output'!AL311&lt;0,0,'cha raw lpjml output'!AL311)</f>
        <v>178.57400000000001</v>
      </c>
      <c r="AN326" s="17">
        <f>IF('cha raw lpjml output'!AM311&lt;0,0,'cha raw lpjml output'!AM311)</f>
        <v>176.24</v>
      </c>
      <c r="AO326" s="17">
        <f>IF('cha raw lpjml output'!AN311&lt;0,0,'cha raw lpjml output'!AN311)</f>
        <v>223.11500000000001</v>
      </c>
      <c r="AP326" s="17">
        <f>IF('cha raw lpjml output'!AO311&lt;0,0,'cha raw lpjml output'!AO311)</f>
        <v>206.48</v>
      </c>
      <c r="AQ326" s="17"/>
    </row>
    <row r="327" spans="2:43" x14ac:dyDescent="0.35">
      <c r="B327" s="17">
        <f>IF('cha raw lpjml output'!A312&lt;0,0,'cha raw lpjml output'!A312)</f>
        <v>271.92700000000002</v>
      </c>
      <c r="C327" s="17">
        <f>IF('cha raw lpjml output'!B312&lt;0,0,'cha raw lpjml output'!B312)</f>
        <v>210.572</v>
      </c>
      <c r="D327" s="17">
        <f>IF('cha raw lpjml output'!C312&lt;0,0,'cha raw lpjml output'!C312)</f>
        <v>381.93400000000003</v>
      </c>
      <c r="E327" s="17">
        <f>IF('cha raw lpjml output'!D312&lt;0,0,'cha raw lpjml output'!D312)</f>
        <v>225.10900000000001</v>
      </c>
      <c r="F327" s="17">
        <f>IF('cha raw lpjml output'!E312&lt;0,0,'cha raw lpjml output'!E312)</f>
        <v>284.98</v>
      </c>
      <c r="G327" s="17">
        <f>IF('cha raw lpjml output'!F312&lt;0,0,'cha raw lpjml output'!F312)</f>
        <v>260.00299999999999</v>
      </c>
      <c r="H327" s="17">
        <f>IF('cha raw lpjml output'!G312&lt;0,0,'cha raw lpjml output'!G312)</f>
        <v>259.62</v>
      </c>
      <c r="I327" s="17">
        <f>IF('cha raw lpjml output'!H312&lt;0,0,'cha raw lpjml output'!H312)</f>
        <v>298.52699999999999</v>
      </c>
      <c r="J327" s="17">
        <f>IF('cha raw lpjml output'!I312&lt;0,0,'cha raw lpjml output'!I312)</f>
        <v>281.54300000000001</v>
      </c>
      <c r="K327" s="17">
        <f>IF('cha raw lpjml output'!J312&lt;0,0,'cha raw lpjml output'!J312)</f>
        <v>273.26400000000001</v>
      </c>
      <c r="L327" s="17">
        <f>IF('cha raw lpjml output'!K312&lt;0,0,'cha raw lpjml output'!K312)</f>
        <v>258.09500000000003</v>
      </c>
      <c r="M327" s="17">
        <f>IF('cha raw lpjml output'!L312&lt;0,0,'cha raw lpjml output'!L312)</f>
        <v>176.989</v>
      </c>
      <c r="N327" s="17">
        <f>IF('cha raw lpjml output'!M312&lt;0,0,'cha raw lpjml output'!M312)</f>
        <v>130.273</v>
      </c>
      <c r="O327" s="17">
        <f>IF('cha raw lpjml output'!N312&lt;0,0,'cha raw lpjml output'!N312)</f>
        <v>93.641499999999994</v>
      </c>
      <c r="P327" s="17">
        <f>IF('cha raw lpjml output'!O312&lt;0,0,'cha raw lpjml output'!O312)</f>
        <v>93.641499999999994</v>
      </c>
      <c r="Q327" s="17">
        <f>IF('cha raw lpjml output'!P312&lt;0,0,'cha raw lpjml output'!P312)</f>
        <v>168.5</v>
      </c>
      <c r="R327" s="17">
        <f>IF('cha raw lpjml output'!Q312&lt;0,0,'cha raw lpjml output'!Q312)</f>
        <v>116.748</v>
      </c>
      <c r="S327" s="17">
        <f>IF('cha raw lpjml output'!R312&lt;0,0,'cha raw lpjml output'!R312)</f>
        <v>206.13800000000001</v>
      </c>
      <c r="T327" s="17">
        <f>IF('cha raw lpjml output'!S312&lt;0,0,'cha raw lpjml output'!S312)</f>
        <v>258.20100000000002</v>
      </c>
      <c r="U327" s="17">
        <f>IF('cha raw lpjml output'!T312&lt;0,0,'cha raw lpjml output'!T312)</f>
        <v>184.83799999999999</v>
      </c>
      <c r="V327" s="17">
        <f>IF('cha raw lpjml output'!U312&lt;0,0,'cha raw lpjml output'!U312)</f>
        <v>185.02199999999999</v>
      </c>
      <c r="W327" s="17">
        <f>IF('cha raw lpjml output'!V312&lt;0,0,'cha raw lpjml output'!V312)</f>
        <v>248.202</v>
      </c>
      <c r="X327" s="17">
        <f>IF('cha raw lpjml output'!W312&lt;0,0,'cha raw lpjml output'!W312)</f>
        <v>206.982</v>
      </c>
      <c r="Y327" s="17">
        <f>IF('cha raw lpjml output'!X312&lt;0,0,'cha raw lpjml output'!X312)</f>
        <v>302.50799999999998</v>
      </c>
      <c r="Z327" s="17">
        <f>IF('cha raw lpjml output'!Y312&lt;0,0,'cha raw lpjml output'!Y312)</f>
        <v>264.714</v>
      </c>
      <c r="AA327" s="17">
        <f>IF('cha raw lpjml output'!Z312&lt;0,0,'cha raw lpjml output'!Z312)</f>
        <v>221.56</v>
      </c>
      <c r="AB327" s="17">
        <f>IF('cha raw lpjml output'!AA312&lt;0,0,'cha raw lpjml output'!AA312)</f>
        <v>173.67099999999999</v>
      </c>
      <c r="AC327" s="17">
        <f>IF('cha raw lpjml output'!AB312&lt;0,0,'cha raw lpjml output'!AB312)</f>
        <v>237.01599999999999</v>
      </c>
      <c r="AD327" s="17">
        <f>IF('cha raw lpjml output'!AC312&lt;0,0,'cha raw lpjml output'!AC312)</f>
        <v>334.21100000000001</v>
      </c>
      <c r="AE327" s="17">
        <f>IF('cha raw lpjml output'!AD312&lt;0,0,'cha raw lpjml output'!AD312)</f>
        <v>279.959</v>
      </c>
      <c r="AF327" s="17">
        <f>IF('cha raw lpjml output'!AE312&lt;0,0,'cha raw lpjml output'!AE312)</f>
        <v>309.82400000000001</v>
      </c>
      <c r="AG327" s="17">
        <f>IF('cha raw lpjml output'!AF312&lt;0,0,'cha raw lpjml output'!AF312)</f>
        <v>232.33500000000001</v>
      </c>
      <c r="AH327" s="17">
        <f>IF('cha raw lpjml output'!AG312&lt;0,0,'cha raw lpjml output'!AG312)</f>
        <v>222.738</v>
      </c>
      <c r="AI327" s="17">
        <f>IF('cha raw lpjml output'!AH312&lt;0,0,'cha raw lpjml output'!AH312)</f>
        <v>168.096</v>
      </c>
      <c r="AJ327" s="17">
        <f>IF('cha raw lpjml output'!AI312&lt;0,0,'cha raw lpjml output'!AI312)</f>
        <v>239.023</v>
      </c>
      <c r="AK327" s="17">
        <f>IF('cha raw lpjml output'!AJ312&lt;0,0,'cha raw lpjml output'!AJ312)</f>
        <v>306.88299999999998</v>
      </c>
      <c r="AL327" s="17">
        <f>IF('cha raw lpjml output'!AK312&lt;0,0,'cha raw lpjml output'!AK312)</f>
        <v>262.40199999999999</v>
      </c>
      <c r="AM327" s="17">
        <f>IF('cha raw lpjml output'!AL312&lt;0,0,'cha raw lpjml output'!AL312)</f>
        <v>178.61500000000001</v>
      </c>
      <c r="AN327" s="17">
        <f>IF('cha raw lpjml output'!AM312&lt;0,0,'cha raw lpjml output'!AM312)</f>
        <v>182.69399999999999</v>
      </c>
      <c r="AO327" s="17">
        <f>IF('cha raw lpjml output'!AN312&lt;0,0,'cha raw lpjml output'!AN312)</f>
        <v>224.334</v>
      </c>
      <c r="AP327" s="17">
        <f>IF('cha raw lpjml output'!AO312&lt;0,0,'cha raw lpjml output'!AO312)</f>
        <v>221.202</v>
      </c>
      <c r="AQ327" s="17"/>
    </row>
    <row r="328" spans="2:43" x14ac:dyDescent="0.35">
      <c r="B328" s="17">
        <f>IF('cha raw lpjml output'!A313&lt;0,0,'cha raw lpjml output'!A313)</f>
        <v>273.06900000000002</v>
      </c>
      <c r="C328" s="17">
        <f>IF('cha raw lpjml output'!B313&lt;0,0,'cha raw lpjml output'!B313)</f>
        <v>210.61099999999999</v>
      </c>
      <c r="D328" s="17">
        <f>IF('cha raw lpjml output'!C313&lt;0,0,'cha raw lpjml output'!C313)</f>
        <v>389.50599999999997</v>
      </c>
      <c r="E328" s="17">
        <f>IF('cha raw lpjml output'!D313&lt;0,0,'cha raw lpjml output'!D313)</f>
        <v>228.69300000000001</v>
      </c>
      <c r="F328" s="17">
        <f>IF('cha raw lpjml output'!E313&lt;0,0,'cha raw lpjml output'!E313)</f>
        <v>286.26900000000001</v>
      </c>
      <c r="G328" s="17">
        <f>IF('cha raw lpjml output'!F313&lt;0,0,'cha raw lpjml output'!F313)</f>
        <v>261.22000000000003</v>
      </c>
      <c r="H328" s="17">
        <f>IF('cha raw lpjml output'!G313&lt;0,0,'cha raw lpjml output'!G313)</f>
        <v>265.01799999999997</v>
      </c>
      <c r="I328" s="17">
        <f>IF('cha raw lpjml output'!H313&lt;0,0,'cha raw lpjml output'!H313)</f>
        <v>299.05900000000003</v>
      </c>
      <c r="J328" s="17">
        <f>IF('cha raw lpjml output'!I313&lt;0,0,'cha raw lpjml output'!I313)</f>
        <v>288.18700000000001</v>
      </c>
      <c r="K328" s="17">
        <f>IF('cha raw lpjml output'!J313&lt;0,0,'cha raw lpjml output'!J313)</f>
        <v>289.04500000000002</v>
      </c>
      <c r="L328" s="17">
        <f>IF('cha raw lpjml output'!K313&lt;0,0,'cha raw lpjml output'!K313)</f>
        <v>260.77499999999998</v>
      </c>
      <c r="M328" s="17">
        <f>IF('cha raw lpjml output'!L313&lt;0,0,'cha raw lpjml output'!L313)</f>
        <v>193.22499999999999</v>
      </c>
      <c r="N328" s="17">
        <f>IF('cha raw lpjml output'!M313&lt;0,0,'cha raw lpjml output'!M313)</f>
        <v>133.673</v>
      </c>
      <c r="O328" s="17">
        <f>IF('cha raw lpjml output'!N313&lt;0,0,'cha raw lpjml output'!N313)</f>
        <v>103.443</v>
      </c>
      <c r="P328" s="17">
        <f>IF('cha raw lpjml output'!O313&lt;0,0,'cha raw lpjml output'!O313)</f>
        <v>103.443</v>
      </c>
      <c r="Q328" s="17">
        <f>IF('cha raw lpjml output'!P313&lt;0,0,'cha raw lpjml output'!P313)</f>
        <v>177.40700000000001</v>
      </c>
      <c r="R328" s="17">
        <f>IF('cha raw lpjml output'!Q313&lt;0,0,'cha raw lpjml output'!Q313)</f>
        <v>122.443</v>
      </c>
      <c r="S328" s="17">
        <f>IF('cha raw lpjml output'!R313&lt;0,0,'cha raw lpjml output'!R313)</f>
        <v>212.29499999999999</v>
      </c>
      <c r="T328" s="17">
        <f>IF('cha raw lpjml output'!S313&lt;0,0,'cha raw lpjml output'!S313)</f>
        <v>267.32</v>
      </c>
      <c r="U328" s="17">
        <f>IF('cha raw lpjml output'!T313&lt;0,0,'cha raw lpjml output'!T313)</f>
        <v>188.61099999999999</v>
      </c>
      <c r="V328" s="17">
        <f>IF('cha raw lpjml output'!U313&lt;0,0,'cha raw lpjml output'!U313)</f>
        <v>195.536</v>
      </c>
      <c r="W328" s="17">
        <f>IF('cha raw lpjml output'!V313&lt;0,0,'cha raw lpjml output'!V313)</f>
        <v>248.82400000000001</v>
      </c>
      <c r="X328" s="17">
        <f>IF('cha raw lpjml output'!W313&lt;0,0,'cha raw lpjml output'!W313)</f>
        <v>207.3</v>
      </c>
      <c r="Y328" s="17">
        <f>IF('cha raw lpjml output'!X313&lt;0,0,'cha raw lpjml output'!X313)</f>
        <v>312.44799999999998</v>
      </c>
      <c r="Z328" s="17">
        <f>IF('cha raw lpjml output'!Y313&lt;0,0,'cha raw lpjml output'!Y313)</f>
        <v>265.39600000000002</v>
      </c>
      <c r="AA328" s="17">
        <f>IF('cha raw lpjml output'!Z313&lt;0,0,'cha raw lpjml output'!Z313)</f>
        <v>223.30799999999999</v>
      </c>
      <c r="AB328" s="17">
        <f>IF('cha raw lpjml output'!AA313&lt;0,0,'cha raw lpjml output'!AA313)</f>
        <v>173.928</v>
      </c>
      <c r="AC328" s="17">
        <f>IF('cha raw lpjml output'!AB313&lt;0,0,'cha raw lpjml output'!AB313)</f>
        <v>239.89599999999999</v>
      </c>
      <c r="AD328" s="17">
        <f>IF('cha raw lpjml output'!AC313&lt;0,0,'cha raw lpjml output'!AC313)</f>
        <v>342.41399999999999</v>
      </c>
      <c r="AE328" s="17">
        <f>IF('cha raw lpjml output'!AD313&lt;0,0,'cha raw lpjml output'!AD313)</f>
        <v>285.77100000000002</v>
      </c>
      <c r="AF328" s="17">
        <f>IF('cha raw lpjml output'!AE313&lt;0,0,'cha raw lpjml output'!AE313)</f>
        <v>315.87099999999998</v>
      </c>
      <c r="AG328" s="17">
        <f>IF('cha raw lpjml output'!AF313&lt;0,0,'cha raw lpjml output'!AF313)</f>
        <v>245.38300000000001</v>
      </c>
      <c r="AH328" s="17">
        <f>IF('cha raw lpjml output'!AG313&lt;0,0,'cha raw lpjml output'!AG313)</f>
        <v>226.58500000000001</v>
      </c>
      <c r="AI328" s="17">
        <f>IF('cha raw lpjml output'!AH313&lt;0,0,'cha raw lpjml output'!AH313)</f>
        <v>169.749</v>
      </c>
      <c r="AJ328" s="17">
        <f>IF('cha raw lpjml output'!AI313&lt;0,0,'cha raw lpjml output'!AI313)</f>
        <v>243.035</v>
      </c>
      <c r="AK328" s="17">
        <f>IF('cha raw lpjml output'!AJ313&lt;0,0,'cha raw lpjml output'!AJ313)</f>
        <v>314.01499999999999</v>
      </c>
      <c r="AL328" s="17">
        <f>IF('cha raw lpjml output'!AK313&lt;0,0,'cha raw lpjml output'!AK313)</f>
        <v>262.53199999999998</v>
      </c>
      <c r="AM328" s="17">
        <f>IF('cha raw lpjml output'!AL313&lt;0,0,'cha raw lpjml output'!AL313)</f>
        <v>185.63499999999999</v>
      </c>
      <c r="AN328" s="17">
        <f>IF('cha raw lpjml output'!AM313&lt;0,0,'cha raw lpjml output'!AM313)</f>
        <v>187.779</v>
      </c>
      <c r="AO328" s="17">
        <f>IF('cha raw lpjml output'!AN313&lt;0,0,'cha raw lpjml output'!AN313)</f>
        <v>234.14400000000001</v>
      </c>
      <c r="AP328" s="17">
        <f>IF('cha raw lpjml output'!AO313&lt;0,0,'cha raw lpjml output'!AO313)</f>
        <v>225.04499999999999</v>
      </c>
      <c r="AQ328" s="17"/>
    </row>
    <row r="329" spans="2:43" x14ac:dyDescent="0.35">
      <c r="B329" s="17">
        <f>IF('cha raw lpjml output'!A314&lt;0,0,'cha raw lpjml output'!A314)</f>
        <v>275.428</v>
      </c>
      <c r="C329" s="17">
        <f>IF('cha raw lpjml output'!B314&lt;0,0,'cha raw lpjml output'!B314)</f>
        <v>218.65700000000001</v>
      </c>
      <c r="D329" s="17">
        <f>IF('cha raw lpjml output'!C314&lt;0,0,'cha raw lpjml output'!C314)</f>
        <v>393.16300000000001</v>
      </c>
      <c r="E329" s="17">
        <f>IF('cha raw lpjml output'!D314&lt;0,0,'cha raw lpjml output'!D314)</f>
        <v>232.36799999999999</v>
      </c>
      <c r="F329" s="17">
        <f>IF('cha raw lpjml output'!E314&lt;0,0,'cha raw lpjml output'!E314)</f>
        <v>286.58</v>
      </c>
      <c r="G329" s="17">
        <f>IF('cha raw lpjml output'!F314&lt;0,0,'cha raw lpjml output'!F314)</f>
        <v>271.964</v>
      </c>
      <c r="H329" s="17">
        <f>IF('cha raw lpjml output'!G314&lt;0,0,'cha raw lpjml output'!G314)</f>
        <v>270.80099999999999</v>
      </c>
      <c r="I329" s="17">
        <f>IF('cha raw lpjml output'!H314&lt;0,0,'cha raw lpjml output'!H314)</f>
        <v>303.85599999999999</v>
      </c>
      <c r="J329" s="17">
        <f>IF('cha raw lpjml output'!I314&lt;0,0,'cha raw lpjml output'!I314)</f>
        <v>290.02100000000002</v>
      </c>
      <c r="K329" s="17">
        <f>IF('cha raw lpjml output'!J314&lt;0,0,'cha raw lpjml output'!J314)</f>
        <v>291.95800000000003</v>
      </c>
      <c r="L329" s="17">
        <f>IF('cha raw lpjml output'!K314&lt;0,0,'cha raw lpjml output'!K314)</f>
        <v>265.01400000000001</v>
      </c>
      <c r="M329" s="17">
        <f>IF('cha raw lpjml output'!L314&lt;0,0,'cha raw lpjml output'!L314)</f>
        <v>195.72300000000001</v>
      </c>
      <c r="N329" s="17">
        <f>IF('cha raw lpjml output'!M314&lt;0,0,'cha raw lpjml output'!M314)</f>
        <v>137.05600000000001</v>
      </c>
      <c r="O329" s="17">
        <f>IF('cha raw lpjml output'!N314&lt;0,0,'cha raw lpjml output'!N314)</f>
        <v>103.997</v>
      </c>
      <c r="P329" s="17">
        <f>IF('cha raw lpjml output'!O314&lt;0,0,'cha raw lpjml output'!O314)</f>
        <v>103.997</v>
      </c>
      <c r="Q329" s="17">
        <f>IF('cha raw lpjml output'!P314&lt;0,0,'cha raw lpjml output'!P314)</f>
        <v>180.197</v>
      </c>
      <c r="R329" s="17">
        <f>IF('cha raw lpjml output'!Q314&lt;0,0,'cha raw lpjml output'!Q314)</f>
        <v>132.346</v>
      </c>
      <c r="S329" s="17">
        <f>IF('cha raw lpjml output'!R314&lt;0,0,'cha raw lpjml output'!R314)</f>
        <v>213.42500000000001</v>
      </c>
      <c r="T329" s="17">
        <f>IF('cha raw lpjml output'!S314&lt;0,0,'cha raw lpjml output'!S314)</f>
        <v>267.62</v>
      </c>
      <c r="U329" s="17">
        <f>IF('cha raw lpjml output'!T314&lt;0,0,'cha raw lpjml output'!T314)</f>
        <v>195.096</v>
      </c>
      <c r="V329" s="17">
        <f>IF('cha raw lpjml output'!U314&lt;0,0,'cha raw lpjml output'!U314)</f>
        <v>201.572</v>
      </c>
      <c r="W329" s="17">
        <f>IF('cha raw lpjml output'!V314&lt;0,0,'cha raw lpjml output'!V314)</f>
        <v>258.26299999999998</v>
      </c>
      <c r="X329" s="17">
        <f>IF('cha raw lpjml output'!W314&lt;0,0,'cha raw lpjml output'!W314)</f>
        <v>215.31700000000001</v>
      </c>
      <c r="Y329" s="17">
        <f>IF('cha raw lpjml output'!X314&lt;0,0,'cha raw lpjml output'!X314)</f>
        <v>316.53100000000001</v>
      </c>
      <c r="Z329" s="17">
        <f>IF('cha raw lpjml output'!Y314&lt;0,0,'cha raw lpjml output'!Y314)</f>
        <v>277.29700000000003</v>
      </c>
      <c r="AA329" s="17">
        <f>IF('cha raw lpjml output'!Z314&lt;0,0,'cha raw lpjml output'!Z314)</f>
        <v>235.80600000000001</v>
      </c>
      <c r="AB329" s="17">
        <f>IF('cha raw lpjml output'!AA314&lt;0,0,'cha raw lpjml output'!AA314)</f>
        <v>182.91499999999999</v>
      </c>
      <c r="AC329" s="17">
        <f>IF('cha raw lpjml output'!AB314&lt;0,0,'cha raw lpjml output'!AB314)</f>
        <v>241.303</v>
      </c>
      <c r="AD329" s="17">
        <f>IF('cha raw lpjml output'!AC314&lt;0,0,'cha raw lpjml output'!AC314)</f>
        <v>344.51600000000002</v>
      </c>
      <c r="AE329" s="17">
        <f>IF('cha raw lpjml output'!AD314&lt;0,0,'cha raw lpjml output'!AD314)</f>
        <v>288.49099999999999</v>
      </c>
      <c r="AF329" s="17">
        <f>IF('cha raw lpjml output'!AE314&lt;0,0,'cha raw lpjml output'!AE314)</f>
        <v>326.44900000000001</v>
      </c>
      <c r="AG329" s="17">
        <f>IF('cha raw lpjml output'!AF314&lt;0,0,'cha raw lpjml output'!AF314)</f>
        <v>249.881</v>
      </c>
      <c r="AH329" s="17">
        <f>IF('cha raw lpjml output'!AG314&lt;0,0,'cha raw lpjml output'!AG314)</f>
        <v>231.53299999999999</v>
      </c>
      <c r="AI329" s="17">
        <f>IF('cha raw lpjml output'!AH314&lt;0,0,'cha raw lpjml output'!AH314)</f>
        <v>179.03399999999999</v>
      </c>
      <c r="AJ329" s="17">
        <f>IF('cha raw lpjml output'!AI314&lt;0,0,'cha raw lpjml output'!AI314)</f>
        <v>248.869</v>
      </c>
      <c r="AK329" s="17">
        <f>IF('cha raw lpjml output'!AJ314&lt;0,0,'cha raw lpjml output'!AJ314)</f>
        <v>317.12900000000002</v>
      </c>
      <c r="AL329" s="17">
        <f>IF('cha raw lpjml output'!AK314&lt;0,0,'cha raw lpjml output'!AK314)</f>
        <v>268.63400000000001</v>
      </c>
      <c r="AM329" s="17">
        <f>IF('cha raw lpjml output'!AL314&lt;0,0,'cha raw lpjml output'!AL314)</f>
        <v>187.45099999999999</v>
      </c>
      <c r="AN329" s="17">
        <f>IF('cha raw lpjml output'!AM314&lt;0,0,'cha raw lpjml output'!AM314)</f>
        <v>189.83199999999999</v>
      </c>
      <c r="AO329" s="17">
        <f>IF('cha raw lpjml output'!AN314&lt;0,0,'cha raw lpjml output'!AN314)</f>
        <v>238.869</v>
      </c>
      <c r="AP329" s="17">
        <f>IF('cha raw lpjml output'!AO314&lt;0,0,'cha raw lpjml output'!AO314)</f>
        <v>228.93199999999999</v>
      </c>
      <c r="AQ329" s="17"/>
    </row>
    <row r="330" spans="2:43" x14ac:dyDescent="0.35">
      <c r="B330" s="17">
        <f>IF('cha raw lpjml output'!A315&lt;0,0,'cha raw lpjml output'!A315)</f>
        <v>277.76499999999999</v>
      </c>
      <c r="C330" s="17">
        <f>IF('cha raw lpjml output'!B315&lt;0,0,'cha raw lpjml output'!B315)</f>
        <v>231.81200000000001</v>
      </c>
      <c r="D330" s="17">
        <f>IF('cha raw lpjml output'!C315&lt;0,0,'cha raw lpjml output'!C315)</f>
        <v>394.21499999999997</v>
      </c>
      <c r="E330" s="17">
        <f>IF('cha raw lpjml output'!D315&lt;0,0,'cha raw lpjml output'!D315)</f>
        <v>238.13200000000001</v>
      </c>
      <c r="F330" s="17">
        <f>IF('cha raw lpjml output'!E315&lt;0,0,'cha raw lpjml output'!E315)</f>
        <v>297.45499999999998</v>
      </c>
      <c r="G330" s="17">
        <f>IF('cha raw lpjml output'!F315&lt;0,0,'cha raw lpjml output'!F315)</f>
        <v>283.56</v>
      </c>
      <c r="H330" s="17">
        <f>IF('cha raw lpjml output'!G315&lt;0,0,'cha raw lpjml output'!G315)</f>
        <v>281.85700000000003</v>
      </c>
      <c r="I330" s="17">
        <f>IF('cha raw lpjml output'!H315&lt;0,0,'cha raw lpjml output'!H315)</f>
        <v>306.50099999999998</v>
      </c>
      <c r="J330" s="17">
        <f>IF('cha raw lpjml output'!I315&lt;0,0,'cha raw lpjml output'!I315)</f>
        <v>293.56700000000001</v>
      </c>
      <c r="K330" s="17">
        <f>IF('cha raw lpjml output'!J315&lt;0,0,'cha raw lpjml output'!J315)</f>
        <v>292.447</v>
      </c>
      <c r="L330" s="17">
        <f>IF('cha raw lpjml output'!K315&lt;0,0,'cha raw lpjml output'!K315)</f>
        <v>274.16000000000003</v>
      </c>
      <c r="M330" s="17">
        <f>IF('cha raw lpjml output'!L315&lt;0,0,'cha raw lpjml output'!L315)</f>
        <v>200.578</v>
      </c>
      <c r="N330" s="17">
        <f>IF('cha raw lpjml output'!M315&lt;0,0,'cha raw lpjml output'!M315)</f>
        <v>146.14699999999999</v>
      </c>
      <c r="O330" s="17">
        <f>IF('cha raw lpjml output'!N315&lt;0,0,'cha raw lpjml output'!N315)</f>
        <v>105.449</v>
      </c>
      <c r="P330" s="17">
        <f>IF('cha raw lpjml output'!O315&lt;0,0,'cha raw lpjml output'!O315)</f>
        <v>105.449</v>
      </c>
      <c r="Q330" s="17">
        <f>IF('cha raw lpjml output'!P315&lt;0,0,'cha raw lpjml output'!P315)</f>
        <v>181.02500000000001</v>
      </c>
      <c r="R330" s="17">
        <f>IF('cha raw lpjml output'!Q315&lt;0,0,'cha raw lpjml output'!Q315)</f>
        <v>134.91</v>
      </c>
      <c r="S330" s="17">
        <f>IF('cha raw lpjml output'!R315&lt;0,0,'cha raw lpjml output'!R315)</f>
        <v>215.64</v>
      </c>
      <c r="T330" s="17">
        <f>IF('cha raw lpjml output'!S315&lt;0,0,'cha raw lpjml output'!S315)</f>
        <v>286.28199999999998</v>
      </c>
      <c r="U330" s="17">
        <f>IF('cha raw lpjml output'!T315&lt;0,0,'cha raw lpjml output'!T315)</f>
        <v>197.732</v>
      </c>
      <c r="V330" s="17">
        <f>IF('cha raw lpjml output'!U315&lt;0,0,'cha raw lpjml output'!U315)</f>
        <v>202.33600000000001</v>
      </c>
      <c r="W330" s="17">
        <f>IF('cha raw lpjml output'!V315&lt;0,0,'cha raw lpjml output'!V315)</f>
        <v>260.02</v>
      </c>
      <c r="X330" s="17">
        <f>IF('cha raw lpjml output'!W315&lt;0,0,'cha raw lpjml output'!W315)</f>
        <v>217.429</v>
      </c>
      <c r="Y330" s="17">
        <f>IF('cha raw lpjml output'!X315&lt;0,0,'cha raw lpjml output'!X315)</f>
        <v>320.38299999999998</v>
      </c>
      <c r="Z330" s="17">
        <f>IF('cha raw lpjml output'!Y315&lt;0,0,'cha raw lpjml output'!Y315)</f>
        <v>301.38099999999997</v>
      </c>
      <c r="AA330" s="17">
        <f>IF('cha raw lpjml output'!Z315&lt;0,0,'cha raw lpjml output'!Z315)</f>
        <v>236.52600000000001</v>
      </c>
      <c r="AB330" s="17">
        <f>IF('cha raw lpjml output'!AA315&lt;0,0,'cha raw lpjml output'!AA315)</f>
        <v>195.78100000000001</v>
      </c>
      <c r="AC330" s="17">
        <f>IF('cha raw lpjml output'!AB315&lt;0,0,'cha raw lpjml output'!AB315)</f>
        <v>244.506</v>
      </c>
      <c r="AD330" s="17">
        <f>IF('cha raw lpjml output'!AC315&lt;0,0,'cha raw lpjml output'!AC315)</f>
        <v>347.32900000000001</v>
      </c>
      <c r="AE330" s="17">
        <f>IF('cha raw lpjml output'!AD315&lt;0,0,'cha raw lpjml output'!AD315)</f>
        <v>296.887</v>
      </c>
      <c r="AF330" s="17">
        <f>IF('cha raw lpjml output'!AE315&lt;0,0,'cha raw lpjml output'!AE315)</f>
        <v>328.33600000000001</v>
      </c>
      <c r="AG330" s="17">
        <f>IF('cha raw lpjml output'!AF315&lt;0,0,'cha raw lpjml output'!AF315)</f>
        <v>250.87</v>
      </c>
      <c r="AH330" s="17">
        <f>IF('cha raw lpjml output'!AG315&lt;0,0,'cha raw lpjml output'!AG315)</f>
        <v>242.65899999999999</v>
      </c>
      <c r="AI330" s="17">
        <f>IF('cha raw lpjml output'!AH315&lt;0,0,'cha raw lpjml output'!AH315)</f>
        <v>181.63900000000001</v>
      </c>
      <c r="AJ330" s="17">
        <f>IF('cha raw lpjml output'!AI315&lt;0,0,'cha raw lpjml output'!AI315)</f>
        <v>249.02699999999999</v>
      </c>
      <c r="AK330" s="17">
        <f>IF('cha raw lpjml output'!AJ315&lt;0,0,'cha raw lpjml output'!AJ315)</f>
        <v>323.22899999999998</v>
      </c>
      <c r="AL330" s="17">
        <f>IF('cha raw lpjml output'!AK315&lt;0,0,'cha raw lpjml output'!AK315)</f>
        <v>268.85899999999998</v>
      </c>
      <c r="AM330" s="17">
        <f>IF('cha raw lpjml output'!AL315&lt;0,0,'cha raw lpjml output'!AL315)</f>
        <v>191.71899999999999</v>
      </c>
      <c r="AN330" s="17">
        <f>IF('cha raw lpjml output'!AM315&lt;0,0,'cha raw lpjml output'!AM315)</f>
        <v>192.84</v>
      </c>
      <c r="AO330" s="17">
        <f>IF('cha raw lpjml output'!AN315&lt;0,0,'cha raw lpjml output'!AN315)</f>
        <v>244.26599999999999</v>
      </c>
      <c r="AP330" s="17">
        <f>IF('cha raw lpjml output'!AO315&lt;0,0,'cha raw lpjml output'!AO315)</f>
        <v>232.28800000000001</v>
      </c>
      <c r="AQ330" s="17"/>
    </row>
    <row r="331" spans="2:43" x14ac:dyDescent="0.35">
      <c r="B331" s="17">
        <f>IF('cha raw lpjml output'!A316&lt;0,0,'cha raw lpjml output'!A316)</f>
        <v>287.79199999999997</v>
      </c>
      <c r="C331" s="17">
        <f>IF('cha raw lpjml output'!B316&lt;0,0,'cha raw lpjml output'!B316)</f>
        <v>232.09</v>
      </c>
      <c r="D331" s="17">
        <f>IF('cha raw lpjml output'!C316&lt;0,0,'cha raw lpjml output'!C316)</f>
        <v>394.971</v>
      </c>
      <c r="E331" s="17">
        <f>IF('cha raw lpjml output'!D316&lt;0,0,'cha raw lpjml output'!D316)</f>
        <v>244.29900000000001</v>
      </c>
      <c r="F331" s="17">
        <f>IF('cha raw lpjml output'!E316&lt;0,0,'cha raw lpjml output'!E316)</f>
        <v>298.17</v>
      </c>
      <c r="G331" s="17">
        <f>IF('cha raw lpjml output'!F316&lt;0,0,'cha raw lpjml output'!F316)</f>
        <v>285.76499999999999</v>
      </c>
      <c r="H331" s="17">
        <f>IF('cha raw lpjml output'!G316&lt;0,0,'cha raw lpjml output'!G316)</f>
        <v>293.23500000000001</v>
      </c>
      <c r="I331" s="17">
        <f>IF('cha raw lpjml output'!H316&lt;0,0,'cha raw lpjml output'!H316)</f>
        <v>310.67700000000002</v>
      </c>
      <c r="J331" s="17">
        <f>IF('cha raw lpjml output'!I316&lt;0,0,'cha raw lpjml output'!I316)</f>
        <v>294.476</v>
      </c>
      <c r="K331" s="17">
        <f>IF('cha raw lpjml output'!J316&lt;0,0,'cha raw lpjml output'!J316)</f>
        <v>292.512</v>
      </c>
      <c r="L331" s="17">
        <f>IF('cha raw lpjml output'!K316&lt;0,0,'cha raw lpjml output'!K316)</f>
        <v>276.83100000000002</v>
      </c>
      <c r="M331" s="17">
        <f>IF('cha raw lpjml output'!L316&lt;0,0,'cha raw lpjml output'!L316)</f>
        <v>208.35</v>
      </c>
      <c r="N331" s="17">
        <f>IF('cha raw lpjml output'!M316&lt;0,0,'cha raw lpjml output'!M316)</f>
        <v>156.74799999999999</v>
      </c>
      <c r="O331" s="17">
        <f>IF('cha raw lpjml output'!N316&lt;0,0,'cha raw lpjml output'!N316)</f>
        <v>106.74299999999999</v>
      </c>
      <c r="P331" s="17">
        <f>IF('cha raw lpjml output'!O316&lt;0,0,'cha raw lpjml output'!O316)</f>
        <v>106.74299999999999</v>
      </c>
      <c r="Q331" s="17">
        <f>IF('cha raw lpjml output'!P316&lt;0,0,'cha raw lpjml output'!P316)</f>
        <v>188.56</v>
      </c>
      <c r="R331" s="17">
        <f>IF('cha raw lpjml output'!Q316&lt;0,0,'cha raw lpjml output'!Q316)</f>
        <v>139.136</v>
      </c>
      <c r="S331" s="17">
        <f>IF('cha raw lpjml output'!R316&lt;0,0,'cha raw lpjml output'!R316)</f>
        <v>225.60300000000001</v>
      </c>
      <c r="T331" s="17">
        <f>IF('cha raw lpjml output'!S316&lt;0,0,'cha raw lpjml output'!S316)</f>
        <v>320.05399999999997</v>
      </c>
      <c r="U331" s="17">
        <f>IF('cha raw lpjml output'!T316&lt;0,0,'cha raw lpjml output'!T316)</f>
        <v>199.797</v>
      </c>
      <c r="V331" s="17">
        <f>IF('cha raw lpjml output'!U316&lt;0,0,'cha raw lpjml output'!U316)</f>
        <v>219.26900000000001</v>
      </c>
      <c r="W331" s="17">
        <f>IF('cha raw lpjml output'!V316&lt;0,0,'cha raw lpjml output'!V316)</f>
        <v>290.13</v>
      </c>
      <c r="X331" s="17">
        <f>IF('cha raw lpjml output'!W316&lt;0,0,'cha raw lpjml output'!W316)</f>
        <v>240.08500000000001</v>
      </c>
      <c r="Y331" s="17">
        <f>IF('cha raw lpjml output'!X316&lt;0,0,'cha raw lpjml output'!X316)</f>
        <v>329.14400000000001</v>
      </c>
      <c r="Z331" s="17">
        <f>IF('cha raw lpjml output'!Y316&lt;0,0,'cha raw lpjml output'!Y316)</f>
        <v>302.86599999999999</v>
      </c>
      <c r="AA331" s="17">
        <f>IF('cha raw lpjml output'!Z316&lt;0,0,'cha raw lpjml output'!Z316)</f>
        <v>238.14500000000001</v>
      </c>
      <c r="AB331" s="17">
        <f>IF('cha raw lpjml output'!AA316&lt;0,0,'cha raw lpjml output'!AA316)</f>
        <v>202.36799999999999</v>
      </c>
      <c r="AC331" s="17">
        <f>IF('cha raw lpjml output'!AB316&lt;0,0,'cha raw lpjml output'!AB316)</f>
        <v>249.203</v>
      </c>
      <c r="AD331" s="17">
        <f>IF('cha raw lpjml output'!AC316&lt;0,0,'cha raw lpjml output'!AC316)</f>
        <v>347.99599999999998</v>
      </c>
      <c r="AE331" s="17">
        <f>IF('cha raw lpjml output'!AD316&lt;0,0,'cha raw lpjml output'!AD316)</f>
        <v>310.25299999999999</v>
      </c>
      <c r="AF331" s="17">
        <f>IF('cha raw lpjml output'!AE316&lt;0,0,'cha raw lpjml output'!AE316)</f>
        <v>331.45499999999998</v>
      </c>
      <c r="AG331" s="17">
        <f>IF('cha raw lpjml output'!AF316&lt;0,0,'cha raw lpjml output'!AF316)</f>
        <v>282.23700000000002</v>
      </c>
      <c r="AH331" s="17">
        <f>IF('cha raw lpjml output'!AG316&lt;0,0,'cha raw lpjml output'!AG316)</f>
        <v>243.053</v>
      </c>
      <c r="AI331" s="17">
        <f>IF('cha raw lpjml output'!AH316&lt;0,0,'cha raw lpjml output'!AH316)</f>
        <v>186.208</v>
      </c>
      <c r="AJ331" s="17">
        <f>IF('cha raw lpjml output'!AI316&lt;0,0,'cha raw lpjml output'!AI316)</f>
        <v>251.06200000000001</v>
      </c>
      <c r="AK331" s="17">
        <f>IF('cha raw lpjml output'!AJ316&lt;0,0,'cha raw lpjml output'!AJ316)</f>
        <v>326.411</v>
      </c>
      <c r="AL331" s="17">
        <f>IF('cha raw lpjml output'!AK316&lt;0,0,'cha raw lpjml output'!AK316)</f>
        <v>271.89499999999998</v>
      </c>
      <c r="AM331" s="17">
        <f>IF('cha raw lpjml output'!AL316&lt;0,0,'cha raw lpjml output'!AL316)</f>
        <v>194.11699999999999</v>
      </c>
      <c r="AN331" s="17">
        <f>IF('cha raw lpjml output'!AM316&lt;0,0,'cha raw lpjml output'!AM316)</f>
        <v>195.34100000000001</v>
      </c>
      <c r="AO331" s="17">
        <f>IF('cha raw lpjml output'!AN316&lt;0,0,'cha raw lpjml output'!AN316)</f>
        <v>250.512</v>
      </c>
      <c r="AP331" s="17">
        <f>IF('cha raw lpjml output'!AO316&lt;0,0,'cha raw lpjml output'!AO316)</f>
        <v>238.62100000000001</v>
      </c>
      <c r="AQ331" s="17"/>
    </row>
    <row r="332" spans="2:43" x14ac:dyDescent="0.35">
      <c r="B332" s="17">
        <f>IF('cha raw lpjml output'!A317&lt;0,0,'cha raw lpjml output'!A317)</f>
        <v>299.64699999999999</v>
      </c>
      <c r="C332" s="17">
        <f>IF('cha raw lpjml output'!B317&lt;0,0,'cha raw lpjml output'!B317)</f>
        <v>239.34800000000001</v>
      </c>
      <c r="D332" s="17">
        <f>IF('cha raw lpjml output'!C317&lt;0,0,'cha raw lpjml output'!C317)</f>
        <v>402.99799999999999</v>
      </c>
      <c r="E332" s="17">
        <f>IF('cha raw lpjml output'!D317&lt;0,0,'cha raw lpjml output'!D317)</f>
        <v>266.68400000000003</v>
      </c>
      <c r="F332" s="17">
        <f>IF('cha raw lpjml output'!E317&lt;0,0,'cha raw lpjml output'!E317)</f>
        <v>311.49900000000002</v>
      </c>
      <c r="G332" s="17">
        <f>IF('cha raw lpjml output'!F317&lt;0,0,'cha raw lpjml output'!F317)</f>
        <v>320.97899999999998</v>
      </c>
      <c r="H332" s="17">
        <f>IF('cha raw lpjml output'!G317&lt;0,0,'cha raw lpjml output'!G317)</f>
        <v>312.89999999999998</v>
      </c>
      <c r="I332" s="17">
        <f>IF('cha raw lpjml output'!H317&lt;0,0,'cha raw lpjml output'!H317)</f>
        <v>314.89</v>
      </c>
      <c r="J332" s="17">
        <f>IF('cha raw lpjml output'!I317&lt;0,0,'cha raw lpjml output'!I317)</f>
        <v>302.64100000000002</v>
      </c>
      <c r="K332" s="17">
        <f>IF('cha raw lpjml output'!J317&lt;0,0,'cha raw lpjml output'!J317)</f>
        <v>293.36</v>
      </c>
      <c r="L332" s="17">
        <f>IF('cha raw lpjml output'!K317&lt;0,0,'cha raw lpjml output'!K317)</f>
        <v>277.45499999999998</v>
      </c>
      <c r="M332" s="17">
        <f>IF('cha raw lpjml output'!L317&lt;0,0,'cha raw lpjml output'!L317)</f>
        <v>211.30799999999999</v>
      </c>
      <c r="N332" s="17">
        <f>IF('cha raw lpjml output'!M317&lt;0,0,'cha raw lpjml output'!M317)</f>
        <v>158.14699999999999</v>
      </c>
      <c r="O332" s="17">
        <f>IF('cha raw lpjml output'!N317&lt;0,0,'cha raw lpjml output'!N317)</f>
        <v>116.684</v>
      </c>
      <c r="P332" s="17">
        <f>IF('cha raw lpjml output'!O317&lt;0,0,'cha raw lpjml output'!O317)</f>
        <v>116.684</v>
      </c>
      <c r="Q332" s="17">
        <f>IF('cha raw lpjml output'!P317&lt;0,0,'cha raw lpjml output'!P317)</f>
        <v>204.13</v>
      </c>
      <c r="R332" s="17">
        <f>IF('cha raw lpjml output'!Q317&lt;0,0,'cha raw lpjml output'!Q317)</f>
        <v>139.90899999999999</v>
      </c>
      <c r="S332" s="17">
        <f>IF('cha raw lpjml output'!R317&lt;0,0,'cha raw lpjml output'!R317)</f>
        <v>231.23</v>
      </c>
      <c r="T332" s="17">
        <f>IF('cha raw lpjml output'!S317&lt;0,0,'cha raw lpjml output'!S317)</f>
        <v>329.41199999999998</v>
      </c>
      <c r="U332" s="17">
        <f>IF('cha raw lpjml output'!T317&lt;0,0,'cha raw lpjml output'!T317)</f>
        <v>200.04499999999999</v>
      </c>
      <c r="V332" s="17">
        <f>IF('cha raw lpjml output'!U317&lt;0,0,'cha raw lpjml output'!U317)</f>
        <v>235.16</v>
      </c>
      <c r="W332" s="17">
        <f>IF('cha raw lpjml output'!V317&lt;0,0,'cha raw lpjml output'!V317)</f>
        <v>318.62799999999999</v>
      </c>
      <c r="X332" s="17">
        <f>IF('cha raw lpjml output'!W317&lt;0,0,'cha raw lpjml output'!W317)</f>
        <v>265.40899999999999</v>
      </c>
      <c r="Y332" s="17">
        <f>IF('cha raw lpjml output'!X317&lt;0,0,'cha raw lpjml output'!X317)</f>
        <v>331.57900000000001</v>
      </c>
      <c r="Z332" s="17">
        <f>IF('cha raw lpjml output'!Y317&lt;0,0,'cha raw lpjml output'!Y317)</f>
        <v>305.25200000000001</v>
      </c>
      <c r="AA332" s="17">
        <f>IF('cha raw lpjml output'!Z317&lt;0,0,'cha raw lpjml output'!Z317)</f>
        <v>265.91800000000001</v>
      </c>
      <c r="AB332" s="17">
        <f>IF('cha raw lpjml output'!AA317&lt;0,0,'cha raw lpjml output'!AA317)</f>
        <v>218.55500000000001</v>
      </c>
      <c r="AC332" s="17">
        <f>IF('cha raw lpjml output'!AB317&lt;0,0,'cha raw lpjml output'!AB317)</f>
        <v>254.405</v>
      </c>
      <c r="AD332" s="17">
        <f>IF('cha raw lpjml output'!AC317&lt;0,0,'cha raw lpjml output'!AC317)</f>
        <v>348.108</v>
      </c>
      <c r="AE332" s="17">
        <f>IF('cha raw lpjml output'!AD317&lt;0,0,'cha raw lpjml output'!AD317)</f>
        <v>311.48399999999998</v>
      </c>
      <c r="AF332" s="17">
        <f>IF('cha raw lpjml output'!AE317&lt;0,0,'cha raw lpjml output'!AE317)</f>
        <v>335.858</v>
      </c>
      <c r="AG332" s="17">
        <f>IF('cha raw lpjml output'!AF317&lt;0,0,'cha raw lpjml output'!AF317)</f>
        <v>296.79500000000002</v>
      </c>
      <c r="AH332" s="17">
        <f>IF('cha raw lpjml output'!AG317&lt;0,0,'cha raw lpjml output'!AG317)</f>
        <v>244.93899999999999</v>
      </c>
      <c r="AI332" s="17">
        <f>IF('cha raw lpjml output'!AH317&lt;0,0,'cha raw lpjml output'!AH317)</f>
        <v>189.596</v>
      </c>
      <c r="AJ332" s="17">
        <f>IF('cha raw lpjml output'!AI317&lt;0,0,'cha raw lpjml output'!AI317)</f>
        <v>254.07</v>
      </c>
      <c r="AK332" s="17">
        <f>IF('cha raw lpjml output'!AJ317&lt;0,0,'cha raw lpjml output'!AJ317)</f>
        <v>326.55700000000002</v>
      </c>
      <c r="AL332" s="17">
        <f>IF('cha raw lpjml output'!AK317&lt;0,0,'cha raw lpjml output'!AK317)</f>
        <v>276.34899999999999</v>
      </c>
      <c r="AM332" s="17">
        <f>IF('cha raw lpjml output'!AL317&lt;0,0,'cha raw lpjml output'!AL317)</f>
        <v>195.42699999999999</v>
      </c>
      <c r="AN332" s="17">
        <f>IF('cha raw lpjml output'!AM317&lt;0,0,'cha raw lpjml output'!AM317)</f>
        <v>196.75299999999999</v>
      </c>
      <c r="AO332" s="17">
        <f>IF('cha raw lpjml output'!AN317&lt;0,0,'cha raw lpjml output'!AN317)</f>
        <v>264.214</v>
      </c>
      <c r="AP332" s="17">
        <f>IF('cha raw lpjml output'!AO317&lt;0,0,'cha raw lpjml output'!AO317)</f>
        <v>253.125</v>
      </c>
      <c r="AQ332" s="17"/>
    </row>
    <row r="333" spans="2:43" x14ac:dyDescent="0.35">
      <c r="B333" s="17">
        <f>IF('cha raw lpjml output'!A318&lt;0,0,'cha raw lpjml output'!A318)</f>
        <v>300.49599999999998</v>
      </c>
      <c r="C333" s="17">
        <f>IF('cha raw lpjml output'!B318&lt;0,0,'cha raw lpjml output'!B318)</f>
        <v>269.92899999999997</v>
      </c>
      <c r="D333" s="17">
        <f>IF('cha raw lpjml output'!C318&lt;0,0,'cha raw lpjml output'!C318)</f>
        <v>405.42399999999998</v>
      </c>
      <c r="E333" s="17">
        <f>IF('cha raw lpjml output'!D318&lt;0,0,'cha raw lpjml output'!D318)</f>
        <v>291.69200000000001</v>
      </c>
      <c r="F333" s="17">
        <f>IF('cha raw lpjml output'!E318&lt;0,0,'cha raw lpjml output'!E318)</f>
        <v>345.09699999999998</v>
      </c>
      <c r="G333" s="17">
        <f>IF('cha raw lpjml output'!F318&lt;0,0,'cha raw lpjml output'!F318)</f>
        <v>344.56799999999998</v>
      </c>
      <c r="H333" s="17">
        <f>IF('cha raw lpjml output'!G318&lt;0,0,'cha raw lpjml output'!G318)</f>
        <v>315.476</v>
      </c>
      <c r="I333" s="17">
        <f>IF('cha raw lpjml output'!H318&lt;0,0,'cha raw lpjml output'!H318)</f>
        <v>317.23599999999999</v>
      </c>
      <c r="J333" s="17">
        <f>IF('cha raw lpjml output'!I318&lt;0,0,'cha raw lpjml output'!I318)</f>
        <v>315.91500000000002</v>
      </c>
      <c r="K333" s="17">
        <f>IF('cha raw lpjml output'!J318&lt;0,0,'cha raw lpjml output'!J318)</f>
        <v>302.95400000000001</v>
      </c>
      <c r="L333" s="17">
        <f>IF('cha raw lpjml output'!K318&lt;0,0,'cha raw lpjml output'!K318)</f>
        <v>287.19600000000003</v>
      </c>
      <c r="M333" s="17">
        <f>IF('cha raw lpjml output'!L318&lt;0,0,'cha raw lpjml output'!L318)</f>
        <v>217.21899999999999</v>
      </c>
      <c r="N333" s="17">
        <f>IF('cha raw lpjml output'!M318&lt;0,0,'cha raw lpjml output'!M318)</f>
        <v>163.578</v>
      </c>
      <c r="O333" s="17">
        <f>IF('cha raw lpjml output'!N318&lt;0,0,'cha raw lpjml output'!N318)</f>
        <v>119.661</v>
      </c>
      <c r="P333" s="17">
        <f>IF('cha raw lpjml output'!O318&lt;0,0,'cha raw lpjml output'!O318)</f>
        <v>119.661</v>
      </c>
      <c r="Q333" s="17">
        <f>IF('cha raw lpjml output'!P318&lt;0,0,'cha raw lpjml output'!P318)</f>
        <v>208.96199999999999</v>
      </c>
      <c r="R333" s="17">
        <f>IF('cha raw lpjml output'!Q318&lt;0,0,'cha raw lpjml output'!Q318)</f>
        <v>155.65600000000001</v>
      </c>
      <c r="S333" s="17">
        <f>IF('cha raw lpjml output'!R318&lt;0,0,'cha raw lpjml output'!R318)</f>
        <v>250.02</v>
      </c>
      <c r="T333" s="17">
        <f>IF('cha raw lpjml output'!S318&lt;0,0,'cha raw lpjml output'!S318)</f>
        <v>331.18700000000001</v>
      </c>
      <c r="U333" s="17">
        <f>IF('cha raw lpjml output'!T318&lt;0,0,'cha raw lpjml output'!T318)</f>
        <v>207.50700000000001</v>
      </c>
      <c r="V333" s="17">
        <f>IF('cha raw lpjml output'!U318&lt;0,0,'cha raw lpjml output'!U318)</f>
        <v>243.50899999999999</v>
      </c>
      <c r="W333" s="17">
        <f>IF('cha raw lpjml output'!V318&lt;0,0,'cha raw lpjml output'!V318)</f>
        <v>329.5</v>
      </c>
      <c r="X333" s="17">
        <f>IF('cha raw lpjml output'!W318&lt;0,0,'cha raw lpjml output'!W318)</f>
        <v>272.84199999999998</v>
      </c>
      <c r="Y333" s="17">
        <f>IF('cha raw lpjml output'!X318&lt;0,0,'cha raw lpjml output'!X318)</f>
        <v>334.51600000000002</v>
      </c>
      <c r="Z333" s="17">
        <f>IF('cha raw lpjml output'!Y318&lt;0,0,'cha raw lpjml output'!Y318)</f>
        <v>305.63299999999998</v>
      </c>
      <c r="AA333" s="17">
        <f>IF('cha raw lpjml output'!Z318&lt;0,0,'cha raw lpjml output'!Z318)</f>
        <v>270.58699999999999</v>
      </c>
      <c r="AB333" s="17">
        <f>IF('cha raw lpjml output'!AA318&lt;0,0,'cha raw lpjml output'!AA318)</f>
        <v>222.471</v>
      </c>
      <c r="AC333" s="17">
        <f>IF('cha raw lpjml output'!AB318&lt;0,0,'cha raw lpjml output'!AB318)</f>
        <v>258.84399999999999</v>
      </c>
      <c r="AD333" s="17">
        <f>IF('cha raw lpjml output'!AC318&lt;0,0,'cha raw lpjml output'!AC318)</f>
        <v>356.17500000000001</v>
      </c>
      <c r="AE333" s="17">
        <f>IF('cha raw lpjml output'!AD318&lt;0,0,'cha raw lpjml output'!AD318)</f>
        <v>311.95800000000003</v>
      </c>
      <c r="AF333" s="17">
        <f>IF('cha raw lpjml output'!AE318&lt;0,0,'cha raw lpjml output'!AE318)</f>
        <v>363.93200000000002</v>
      </c>
      <c r="AG333" s="17">
        <f>IF('cha raw lpjml output'!AF318&lt;0,0,'cha raw lpjml output'!AF318)</f>
        <v>297.20100000000002</v>
      </c>
      <c r="AH333" s="17">
        <f>IF('cha raw lpjml output'!AG318&lt;0,0,'cha raw lpjml output'!AG318)</f>
        <v>245.142</v>
      </c>
      <c r="AI333" s="17">
        <f>IF('cha raw lpjml output'!AH318&lt;0,0,'cha raw lpjml output'!AH318)</f>
        <v>203.738</v>
      </c>
      <c r="AJ333" s="17">
        <f>IF('cha raw lpjml output'!AI318&lt;0,0,'cha raw lpjml output'!AI318)</f>
        <v>258.72000000000003</v>
      </c>
      <c r="AK333" s="17">
        <f>IF('cha raw lpjml output'!AJ318&lt;0,0,'cha raw lpjml output'!AJ318)</f>
        <v>352.45299999999997</v>
      </c>
      <c r="AL333" s="17">
        <f>IF('cha raw lpjml output'!AK318&lt;0,0,'cha raw lpjml output'!AK318)</f>
        <v>276.88499999999999</v>
      </c>
      <c r="AM333" s="17">
        <f>IF('cha raw lpjml output'!AL318&lt;0,0,'cha raw lpjml output'!AL318)</f>
        <v>201.37700000000001</v>
      </c>
      <c r="AN333" s="17">
        <f>IF('cha raw lpjml output'!AM318&lt;0,0,'cha raw lpjml output'!AM318)</f>
        <v>197.63900000000001</v>
      </c>
      <c r="AO333" s="17">
        <f>IF('cha raw lpjml output'!AN318&lt;0,0,'cha raw lpjml output'!AN318)</f>
        <v>267.459</v>
      </c>
      <c r="AP333" s="17">
        <f>IF('cha raw lpjml output'!AO318&lt;0,0,'cha raw lpjml output'!AO318)</f>
        <v>261.84500000000003</v>
      </c>
      <c r="AQ333" s="17"/>
    </row>
    <row r="334" spans="2:43" x14ac:dyDescent="0.35">
      <c r="B334" s="17">
        <f>IF('cha raw lpjml output'!A319&lt;0,0,'cha raw lpjml output'!A319)</f>
        <v>301.024</v>
      </c>
      <c r="C334" s="17">
        <f>IF('cha raw lpjml output'!B319&lt;0,0,'cha raw lpjml output'!B319)</f>
        <v>293.98700000000002</v>
      </c>
      <c r="D334" s="17">
        <f>IF('cha raw lpjml output'!C319&lt;0,0,'cha raw lpjml output'!C319)</f>
        <v>406.74700000000001</v>
      </c>
      <c r="E334" s="17">
        <f>IF('cha raw lpjml output'!D319&lt;0,0,'cha raw lpjml output'!D319)</f>
        <v>297.74099999999999</v>
      </c>
      <c r="F334" s="17">
        <f>IF('cha raw lpjml output'!E319&lt;0,0,'cha raw lpjml output'!E319)</f>
        <v>346.56900000000002</v>
      </c>
      <c r="G334" s="17">
        <f>IF('cha raw lpjml output'!F319&lt;0,0,'cha raw lpjml output'!F319)</f>
        <v>355.68900000000002</v>
      </c>
      <c r="H334" s="17">
        <f>IF('cha raw lpjml output'!G319&lt;0,0,'cha raw lpjml output'!G319)</f>
        <v>323.99900000000002</v>
      </c>
      <c r="I334" s="17">
        <f>IF('cha raw lpjml output'!H319&lt;0,0,'cha raw lpjml output'!H319)</f>
        <v>320.21100000000001</v>
      </c>
      <c r="J334" s="17">
        <f>IF('cha raw lpjml output'!I319&lt;0,0,'cha raw lpjml output'!I319)</f>
        <v>318.36900000000003</v>
      </c>
      <c r="K334" s="17">
        <f>IF('cha raw lpjml output'!J319&lt;0,0,'cha raw lpjml output'!J319)</f>
        <v>310.96600000000001</v>
      </c>
      <c r="L334" s="17">
        <f>IF('cha raw lpjml output'!K319&lt;0,0,'cha raw lpjml output'!K319)</f>
        <v>305.23899999999998</v>
      </c>
      <c r="M334" s="17">
        <f>IF('cha raw lpjml output'!L319&lt;0,0,'cha raw lpjml output'!L319)</f>
        <v>222.63200000000001</v>
      </c>
      <c r="N334" s="17">
        <f>IF('cha raw lpjml output'!M319&lt;0,0,'cha raw lpjml output'!M319)</f>
        <v>166.626</v>
      </c>
      <c r="O334" s="17">
        <f>IF('cha raw lpjml output'!N319&lt;0,0,'cha raw lpjml output'!N319)</f>
        <v>121.792</v>
      </c>
      <c r="P334" s="17">
        <f>IF('cha raw lpjml output'!O319&lt;0,0,'cha raw lpjml output'!O319)</f>
        <v>121.792</v>
      </c>
      <c r="Q334" s="17">
        <f>IF('cha raw lpjml output'!P319&lt;0,0,'cha raw lpjml output'!P319)</f>
        <v>217.511</v>
      </c>
      <c r="R334" s="17">
        <f>IF('cha raw lpjml output'!Q319&lt;0,0,'cha raw lpjml output'!Q319)</f>
        <v>164.1</v>
      </c>
      <c r="S334" s="17">
        <f>IF('cha raw lpjml output'!R319&lt;0,0,'cha raw lpjml output'!R319)</f>
        <v>250.185</v>
      </c>
      <c r="T334" s="17">
        <f>IF('cha raw lpjml output'!S319&lt;0,0,'cha raw lpjml output'!S319)</f>
        <v>343.50200000000001</v>
      </c>
      <c r="U334" s="17">
        <f>IF('cha raw lpjml output'!T319&lt;0,0,'cha raw lpjml output'!T319)</f>
        <v>236.571</v>
      </c>
      <c r="V334" s="17">
        <f>IF('cha raw lpjml output'!U319&lt;0,0,'cha raw lpjml output'!U319)</f>
        <v>265.11200000000002</v>
      </c>
      <c r="W334" s="17">
        <f>IF('cha raw lpjml output'!V319&lt;0,0,'cha raw lpjml output'!V319)</f>
        <v>332.58199999999999</v>
      </c>
      <c r="X334" s="17">
        <f>IF('cha raw lpjml output'!W319&lt;0,0,'cha raw lpjml output'!W319)</f>
        <v>276.79199999999997</v>
      </c>
      <c r="Y334" s="17">
        <f>IF('cha raw lpjml output'!X319&lt;0,0,'cha raw lpjml output'!X319)</f>
        <v>336.12400000000002</v>
      </c>
      <c r="Z334" s="17">
        <f>IF('cha raw lpjml output'!Y319&lt;0,0,'cha raw lpjml output'!Y319)</f>
        <v>333.58</v>
      </c>
      <c r="AA334" s="17">
        <f>IF('cha raw lpjml output'!Z319&lt;0,0,'cha raw lpjml output'!Z319)</f>
        <v>275.67500000000001</v>
      </c>
      <c r="AB334" s="17">
        <f>IF('cha raw lpjml output'!AA319&lt;0,0,'cha raw lpjml output'!AA319)</f>
        <v>224.15899999999999</v>
      </c>
      <c r="AC334" s="17">
        <f>IF('cha raw lpjml output'!AB319&lt;0,0,'cha raw lpjml output'!AB319)</f>
        <v>272.60199999999998</v>
      </c>
      <c r="AD334" s="17">
        <f>IF('cha raw lpjml output'!AC319&lt;0,0,'cha raw lpjml output'!AC319)</f>
        <v>357.59800000000001</v>
      </c>
      <c r="AE334" s="17">
        <f>IF('cha raw lpjml output'!AD319&lt;0,0,'cha raw lpjml output'!AD319)</f>
        <v>312.66300000000001</v>
      </c>
      <c r="AF334" s="17">
        <f>IF('cha raw lpjml output'!AE319&lt;0,0,'cha raw lpjml output'!AE319)</f>
        <v>364.654</v>
      </c>
      <c r="AG334" s="17">
        <f>IF('cha raw lpjml output'!AF319&lt;0,0,'cha raw lpjml output'!AF319)</f>
        <v>297.88499999999999</v>
      </c>
      <c r="AH334" s="17">
        <f>IF('cha raw lpjml output'!AG319&lt;0,0,'cha raw lpjml output'!AG319)</f>
        <v>249.39</v>
      </c>
      <c r="AI334" s="17">
        <f>IF('cha raw lpjml output'!AH319&lt;0,0,'cha raw lpjml output'!AH319)</f>
        <v>205.089</v>
      </c>
      <c r="AJ334" s="17">
        <f>IF('cha raw lpjml output'!AI319&lt;0,0,'cha raw lpjml output'!AI319)</f>
        <v>266.49299999999999</v>
      </c>
      <c r="AK334" s="17">
        <f>IF('cha raw lpjml output'!AJ319&lt;0,0,'cha raw lpjml output'!AJ319)</f>
        <v>356.81200000000001</v>
      </c>
      <c r="AL334" s="17">
        <f>IF('cha raw lpjml output'!AK319&lt;0,0,'cha raw lpjml output'!AK319)</f>
        <v>277.05799999999999</v>
      </c>
      <c r="AM334" s="17">
        <f>IF('cha raw lpjml output'!AL319&lt;0,0,'cha raw lpjml output'!AL319)</f>
        <v>205.00399999999999</v>
      </c>
      <c r="AN334" s="17">
        <f>IF('cha raw lpjml output'!AM319&lt;0,0,'cha raw lpjml output'!AM319)</f>
        <v>203.774</v>
      </c>
      <c r="AO334" s="17">
        <f>IF('cha raw lpjml output'!AN319&lt;0,0,'cha raw lpjml output'!AN319)</f>
        <v>278.24900000000002</v>
      </c>
      <c r="AP334" s="17">
        <f>IF('cha raw lpjml output'!AO319&lt;0,0,'cha raw lpjml output'!AO319)</f>
        <v>265.827</v>
      </c>
      <c r="AQ334" s="17"/>
    </row>
    <row r="335" spans="2:43" x14ac:dyDescent="0.35">
      <c r="B335" s="17">
        <f>IF('cha raw lpjml output'!A320&lt;0,0,'cha raw lpjml output'!A320)</f>
        <v>308.74400000000003</v>
      </c>
      <c r="C335" s="17">
        <f>IF('cha raw lpjml output'!B320&lt;0,0,'cha raw lpjml output'!B320)</f>
        <v>303.82499999999999</v>
      </c>
      <c r="D335" s="17">
        <f>IF('cha raw lpjml output'!C320&lt;0,0,'cha raw lpjml output'!C320)</f>
        <v>409.44099999999997</v>
      </c>
      <c r="E335" s="17">
        <f>IF('cha raw lpjml output'!D320&lt;0,0,'cha raw lpjml output'!D320)</f>
        <v>304.92399999999998</v>
      </c>
      <c r="F335" s="17">
        <f>IF('cha raw lpjml output'!E320&lt;0,0,'cha raw lpjml output'!E320)</f>
        <v>347.39</v>
      </c>
      <c r="G335" s="17">
        <f>IF('cha raw lpjml output'!F320&lt;0,0,'cha raw lpjml output'!F320)</f>
        <v>365.70800000000003</v>
      </c>
      <c r="H335" s="17">
        <f>IF('cha raw lpjml output'!G320&lt;0,0,'cha raw lpjml output'!G320)</f>
        <v>326.59699999999998</v>
      </c>
      <c r="I335" s="17">
        <f>IF('cha raw lpjml output'!H320&lt;0,0,'cha raw lpjml output'!H320)</f>
        <v>340.41</v>
      </c>
      <c r="J335" s="17">
        <f>IF('cha raw lpjml output'!I320&lt;0,0,'cha raw lpjml output'!I320)</f>
        <v>329.99900000000002</v>
      </c>
      <c r="K335" s="17">
        <f>IF('cha raw lpjml output'!J320&lt;0,0,'cha raw lpjml output'!J320)</f>
        <v>314.286</v>
      </c>
      <c r="L335" s="17">
        <f>IF('cha raw lpjml output'!K320&lt;0,0,'cha raw lpjml output'!K320)</f>
        <v>316.10199999999998</v>
      </c>
      <c r="M335" s="17">
        <f>IF('cha raw lpjml output'!L320&lt;0,0,'cha raw lpjml output'!L320)</f>
        <v>230.84899999999999</v>
      </c>
      <c r="N335" s="17">
        <f>IF('cha raw lpjml output'!M320&lt;0,0,'cha raw lpjml output'!M320)</f>
        <v>175.79</v>
      </c>
      <c r="O335" s="17">
        <f>IF('cha raw lpjml output'!N320&lt;0,0,'cha raw lpjml output'!N320)</f>
        <v>125.34399999999999</v>
      </c>
      <c r="P335" s="17">
        <f>IF('cha raw lpjml output'!O320&lt;0,0,'cha raw lpjml output'!O320)</f>
        <v>125.34399999999999</v>
      </c>
      <c r="Q335" s="17">
        <f>IF('cha raw lpjml output'!P320&lt;0,0,'cha raw lpjml output'!P320)</f>
        <v>220.65700000000001</v>
      </c>
      <c r="R335" s="17">
        <f>IF('cha raw lpjml output'!Q320&lt;0,0,'cha raw lpjml output'!Q320)</f>
        <v>166.43700000000001</v>
      </c>
      <c r="S335" s="17">
        <f>IF('cha raw lpjml output'!R320&lt;0,0,'cha raw lpjml output'!R320)</f>
        <v>267.85500000000002</v>
      </c>
      <c r="T335" s="17">
        <f>IF('cha raw lpjml output'!S320&lt;0,0,'cha raw lpjml output'!S320)</f>
        <v>351.67599999999999</v>
      </c>
      <c r="U335" s="17">
        <f>IF('cha raw lpjml output'!T320&lt;0,0,'cha raw lpjml output'!T320)</f>
        <v>245.125</v>
      </c>
      <c r="V335" s="17">
        <f>IF('cha raw lpjml output'!U320&lt;0,0,'cha raw lpjml output'!U320)</f>
        <v>276.452</v>
      </c>
      <c r="W335" s="17">
        <f>IF('cha raw lpjml output'!V320&lt;0,0,'cha raw lpjml output'!V320)</f>
        <v>337.24099999999999</v>
      </c>
      <c r="X335" s="17">
        <f>IF('cha raw lpjml output'!W320&lt;0,0,'cha raw lpjml output'!W320)</f>
        <v>277.26499999999999</v>
      </c>
      <c r="Y335" s="17">
        <f>IF('cha raw lpjml output'!X320&lt;0,0,'cha raw lpjml output'!X320)</f>
        <v>338.53100000000001</v>
      </c>
      <c r="Z335" s="17">
        <f>IF('cha raw lpjml output'!Y320&lt;0,0,'cha raw lpjml output'!Y320)</f>
        <v>338.85899999999998</v>
      </c>
      <c r="AA335" s="17">
        <f>IF('cha raw lpjml output'!Z320&lt;0,0,'cha raw lpjml output'!Z320)</f>
        <v>276.95600000000002</v>
      </c>
      <c r="AB335" s="17">
        <f>IF('cha raw lpjml output'!AA320&lt;0,0,'cha raw lpjml output'!AA320)</f>
        <v>256.32100000000003</v>
      </c>
      <c r="AC335" s="17">
        <f>IF('cha raw lpjml output'!AB320&lt;0,0,'cha raw lpjml output'!AB320)</f>
        <v>282.05900000000003</v>
      </c>
      <c r="AD335" s="17">
        <f>IF('cha raw lpjml output'!AC320&lt;0,0,'cha raw lpjml output'!AC320)</f>
        <v>358.27300000000002</v>
      </c>
      <c r="AE335" s="17">
        <f>IF('cha raw lpjml output'!AD320&lt;0,0,'cha raw lpjml output'!AD320)</f>
        <v>313.61900000000003</v>
      </c>
      <c r="AF335" s="17">
        <f>IF('cha raw lpjml output'!AE320&lt;0,0,'cha raw lpjml output'!AE320)</f>
        <v>369.37099999999998</v>
      </c>
      <c r="AG335" s="17">
        <f>IF('cha raw lpjml output'!AF320&lt;0,0,'cha raw lpjml output'!AF320)</f>
        <v>309.26299999999998</v>
      </c>
      <c r="AH335" s="17">
        <f>IF('cha raw lpjml output'!AG320&lt;0,0,'cha raw lpjml output'!AG320)</f>
        <v>254.31299999999999</v>
      </c>
      <c r="AI335" s="17">
        <f>IF('cha raw lpjml output'!AH320&lt;0,0,'cha raw lpjml output'!AH320)</f>
        <v>218.12100000000001</v>
      </c>
      <c r="AJ335" s="17">
        <f>IF('cha raw lpjml output'!AI320&lt;0,0,'cha raw lpjml output'!AI320)</f>
        <v>288.577</v>
      </c>
      <c r="AK335" s="17">
        <f>IF('cha raw lpjml output'!AJ320&lt;0,0,'cha raw lpjml output'!AJ320)</f>
        <v>359.572</v>
      </c>
      <c r="AL335" s="17">
        <f>IF('cha raw lpjml output'!AK320&lt;0,0,'cha raw lpjml output'!AK320)</f>
        <v>285.39999999999998</v>
      </c>
      <c r="AM335" s="17">
        <f>IF('cha raw lpjml output'!AL320&lt;0,0,'cha raw lpjml output'!AL320)</f>
        <v>208.476</v>
      </c>
      <c r="AN335" s="17">
        <f>IF('cha raw lpjml output'!AM320&lt;0,0,'cha raw lpjml output'!AM320)</f>
        <v>211.19499999999999</v>
      </c>
      <c r="AO335" s="17">
        <f>IF('cha raw lpjml output'!AN320&lt;0,0,'cha raw lpjml output'!AN320)</f>
        <v>281.90100000000001</v>
      </c>
      <c r="AP335" s="17">
        <f>IF('cha raw lpjml output'!AO320&lt;0,0,'cha raw lpjml output'!AO320)</f>
        <v>281.45</v>
      </c>
      <c r="AQ335" s="17"/>
    </row>
    <row r="336" spans="2:43" x14ac:dyDescent="0.35">
      <c r="B336" s="17">
        <f>IF('cha raw lpjml output'!A321&lt;0,0,'cha raw lpjml output'!A321)</f>
        <v>315.589</v>
      </c>
      <c r="C336" s="17">
        <f>IF('cha raw lpjml output'!B321&lt;0,0,'cha raw lpjml output'!B321)</f>
        <v>304.19099999999997</v>
      </c>
      <c r="D336" s="17">
        <f>IF('cha raw lpjml output'!C321&lt;0,0,'cha raw lpjml output'!C321)</f>
        <v>413.00200000000001</v>
      </c>
      <c r="E336" s="17">
        <f>IF('cha raw lpjml output'!D321&lt;0,0,'cha raw lpjml output'!D321)</f>
        <v>324.73099999999999</v>
      </c>
      <c r="F336" s="17">
        <f>IF('cha raw lpjml output'!E321&lt;0,0,'cha raw lpjml output'!E321)</f>
        <v>376.202</v>
      </c>
      <c r="G336" s="17">
        <f>IF('cha raw lpjml output'!F321&lt;0,0,'cha raw lpjml output'!F321)</f>
        <v>370.65699999999998</v>
      </c>
      <c r="H336" s="17">
        <f>IF('cha raw lpjml output'!G321&lt;0,0,'cha raw lpjml output'!G321)</f>
        <v>338.75</v>
      </c>
      <c r="I336" s="17">
        <f>IF('cha raw lpjml output'!H321&lt;0,0,'cha raw lpjml output'!H321)</f>
        <v>360.91500000000002</v>
      </c>
      <c r="J336" s="17">
        <f>IF('cha raw lpjml output'!I321&lt;0,0,'cha raw lpjml output'!I321)</f>
        <v>341.017</v>
      </c>
      <c r="K336" s="17">
        <f>IF('cha raw lpjml output'!J321&lt;0,0,'cha raw lpjml output'!J321)</f>
        <v>350.84199999999998</v>
      </c>
      <c r="L336" s="17">
        <f>IF('cha raw lpjml output'!K321&lt;0,0,'cha raw lpjml output'!K321)</f>
        <v>330.04399999999998</v>
      </c>
      <c r="M336" s="17">
        <f>IF('cha raw lpjml output'!L321&lt;0,0,'cha raw lpjml output'!L321)</f>
        <v>238.048</v>
      </c>
      <c r="N336" s="17">
        <f>IF('cha raw lpjml output'!M321&lt;0,0,'cha raw lpjml output'!M321)</f>
        <v>193.64099999999999</v>
      </c>
      <c r="O336" s="17">
        <f>IF('cha raw lpjml output'!N321&lt;0,0,'cha raw lpjml output'!N321)</f>
        <v>136.22</v>
      </c>
      <c r="P336" s="17">
        <f>IF('cha raw lpjml output'!O321&lt;0,0,'cha raw lpjml output'!O321)</f>
        <v>136.22</v>
      </c>
      <c r="Q336" s="17">
        <f>IF('cha raw lpjml output'!P321&lt;0,0,'cha raw lpjml output'!P321)</f>
        <v>228.102</v>
      </c>
      <c r="R336" s="17">
        <f>IF('cha raw lpjml output'!Q321&lt;0,0,'cha raw lpjml output'!Q321)</f>
        <v>171.67</v>
      </c>
      <c r="S336" s="17">
        <f>IF('cha raw lpjml output'!R321&lt;0,0,'cha raw lpjml output'!R321)</f>
        <v>319.60500000000002</v>
      </c>
      <c r="T336" s="17">
        <f>IF('cha raw lpjml output'!S321&lt;0,0,'cha raw lpjml output'!S321)</f>
        <v>362.59699999999998</v>
      </c>
      <c r="U336" s="17">
        <f>IF('cha raw lpjml output'!T321&lt;0,0,'cha raw lpjml output'!T321)</f>
        <v>259.50299999999999</v>
      </c>
      <c r="V336" s="17">
        <f>IF('cha raw lpjml output'!U321&lt;0,0,'cha raw lpjml output'!U321)</f>
        <v>278.37900000000002</v>
      </c>
      <c r="W336" s="17">
        <f>IF('cha raw lpjml output'!V321&lt;0,0,'cha raw lpjml output'!V321)</f>
        <v>340.37</v>
      </c>
      <c r="X336" s="17">
        <f>IF('cha raw lpjml output'!W321&lt;0,0,'cha raw lpjml output'!W321)</f>
        <v>278.06299999999999</v>
      </c>
      <c r="Y336" s="17">
        <f>IF('cha raw lpjml output'!X321&lt;0,0,'cha raw lpjml output'!X321)</f>
        <v>350.34300000000002</v>
      </c>
      <c r="Z336" s="17">
        <f>IF('cha raw lpjml output'!Y321&lt;0,0,'cha raw lpjml output'!Y321)</f>
        <v>341.12299999999999</v>
      </c>
      <c r="AA336" s="17">
        <f>IF('cha raw lpjml output'!Z321&lt;0,0,'cha raw lpjml output'!Z321)</f>
        <v>323.60500000000002</v>
      </c>
      <c r="AB336" s="17">
        <f>IF('cha raw lpjml output'!AA321&lt;0,0,'cha raw lpjml output'!AA321)</f>
        <v>257.702</v>
      </c>
      <c r="AC336" s="17">
        <f>IF('cha raw lpjml output'!AB321&lt;0,0,'cha raw lpjml output'!AB321)</f>
        <v>310.697</v>
      </c>
      <c r="AD336" s="17">
        <f>IF('cha raw lpjml output'!AC321&lt;0,0,'cha raw lpjml output'!AC321)</f>
        <v>381.68299999999999</v>
      </c>
      <c r="AE336" s="17">
        <f>IF('cha raw lpjml output'!AD321&lt;0,0,'cha raw lpjml output'!AD321)</f>
        <v>313.952</v>
      </c>
      <c r="AF336" s="17">
        <f>IF('cha raw lpjml output'!AE321&lt;0,0,'cha raw lpjml output'!AE321)</f>
        <v>378.274</v>
      </c>
      <c r="AG336" s="17">
        <f>IF('cha raw lpjml output'!AF321&lt;0,0,'cha raw lpjml output'!AF321)</f>
        <v>309.84399999999999</v>
      </c>
      <c r="AH336" s="17">
        <f>IF('cha raw lpjml output'!AG321&lt;0,0,'cha raw lpjml output'!AG321)</f>
        <v>264.42500000000001</v>
      </c>
      <c r="AI336" s="17">
        <f>IF('cha raw lpjml output'!AH321&lt;0,0,'cha raw lpjml output'!AH321)</f>
        <v>221.81399999999999</v>
      </c>
      <c r="AJ336" s="17">
        <f>IF('cha raw lpjml output'!AI321&lt;0,0,'cha raw lpjml output'!AI321)</f>
        <v>308.50400000000002</v>
      </c>
      <c r="AK336" s="17">
        <f>IF('cha raw lpjml output'!AJ321&lt;0,0,'cha raw lpjml output'!AJ321)</f>
        <v>365.08100000000002</v>
      </c>
      <c r="AL336" s="17">
        <f>IF('cha raw lpjml output'!AK321&lt;0,0,'cha raw lpjml output'!AK321)</f>
        <v>291.32</v>
      </c>
      <c r="AM336" s="17">
        <f>IF('cha raw lpjml output'!AL321&lt;0,0,'cha raw lpjml output'!AL321)</f>
        <v>211.77500000000001</v>
      </c>
      <c r="AN336" s="17">
        <f>IF('cha raw lpjml output'!AM321&lt;0,0,'cha raw lpjml output'!AM321)</f>
        <v>211.35499999999999</v>
      </c>
      <c r="AO336" s="17">
        <f>IF('cha raw lpjml output'!AN321&lt;0,0,'cha raw lpjml output'!AN321)</f>
        <v>283.96600000000001</v>
      </c>
      <c r="AP336" s="17">
        <f>IF('cha raw lpjml output'!AO321&lt;0,0,'cha raw lpjml output'!AO321)</f>
        <v>285.87900000000002</v>
      </c>
      <c r="AQ336" s="17"/>
    </row>
    <row r="337" spans="2:43" x14ac:dyDescent="0.35">
      <c r="B337" s="17">
        <f>IF('cha raw lpjml output'!A322&lt;0,0,'cha raw lpjml output'!A322)</f>
        <v>326.96600000000001</v>
      </c>
      <c r="C337" s="17">
        <f>IF('cha raw lpjml output'!B322&lt;0,0,'cha raw lpjml output'!B322)</f>
        <v>305.92099999999999</v>
      </c>
      <c r="D337" s="17">
        <f>IF('cha raw lpjml output'!C322&lt;0,0,'cha raw lpjml output'!C322)</f>
        <v>413.4</v>
      </c>
      <c r="E337" s="17">
        <f>IF('cha raw lpjml output'!D322&lt;0,0,'cha raw lpjml output'!D322)</f>
        <v>330.529</v>
      </c>
      <c r="F337" s="17">
        <f>IF('cha raw lpjml output'!E322&lt;0,0,'cha raw lpjml output'!E322)</f>
        <v>385.42500000000001</v>
      </c>
      <c r="G337" s="17">
        <f>IF('cha raw lpjml output'!F322&lt;0,0,'cha raw lpjml output'!F322)</f>
        <v>375.50200000000001</v>
      </c>
      <c r="H337" s="17">
        <f>IF('cha raw lpjml output'!G322&lt;0,0,'cha raw lpjml output'!G322)</f>
        <v>352.41500000000002</v>
      </c>
      <c r="I337" s="17">
        <f>IF('cha raw lpjml output'!H322&lt;0,0,'cha raw lpjml output'!H322)</f>
        <v>364.05099999999999</v>
      </c>
      <c r="J337" s="17">
        <f>IF('cha raw lpjml output'!I322&lt;0,0,'cha raw lpjml output'!I322)</f>
        <v>352.428</v>
      </c>
      <c r="K337" s="17">
        <f>IF('cha raw lpjml output'!J322&lt;0,0,'cha raw lpjml output'!J322)</f>
        <v>351.13</v>
      </c>
      <c r="L337" s="17">
        <f>IF('cha raw lpjml output'!K322&lt;0,0,'cha raw lpjml output'!K322)</f>
        <v>338.57600000000002</v>
      </c>
      <c r="M337" s="17">
        <f>IF('cha raw lpjml output'!L322&lt;0,0,'cha raw lpjml output'!L322)</f>
        <v>263.71499999999997</v>
      </c>
      <c r="N337" s="17">
        <f>IF('cha raw lpjml output'!M322&lt;0,0,'cha raw lpjml output'!M322)</f>
        <v>203.66300000000001</v>
      </c>
      <c r="O337" s="17">
        <f>IF('cha raw lpjml output'!N322&lt;0,0,'cha raw lpjml output'!N322)</f>
        <v>138.68700000000001</v>
      </c>
      <c r="P337" s="17">
        <f>IF('cha raw lpjml output'!O322&lt;0,0,'cha raw lpjml output'!O322)</f>
        <v>138.68700000000001</v>
      </c>
      <c r="Q337" s="17">
        <f>IF('cha raw lpjml output'!P322&lt;0,0,'cha raw lpjml output'!P322)</f>
        <v>243.88800000000001</v>
      </c>
      <c r="R337" s="17">
        <f>IF('cha raw lpjml output'!Q322&lt;0,0,'cha raw lpjml output'!Q322)</f>
        <v>177.10300000000001</v>
      </c>
      <c r="S337" s="17">
        <f>IF('cha raw lpjml output'!R322&lt;0,0,'cha raw lpjml output'!R322)</f>
        <v>323.73099999999999</v>
      </c>
      <c r="T337" s="17">
        <f>IF('cha raw lpjml output'!S322&lt;0,0,'cha raw lpjml output'!S322)</f>
        <v>368.67599999999999</v>
      </c>
      <c r="U337" s="17">
        <f>IF('cha raw lpjml output'!T322&lt;0,0,'cha raw lpjml output'!T322)</f>
        <v>272.07400000000001</v>
      </c>
      <c r="V337" s="17">
        <f>IF('cha raw lpjml output'!U322&lt;0,0,'cha raw lpjml output'!U322)</f>
        <v>306.096</v>
      </c>
      <c r="W337" s="17">
        <f>IF('cha raw lpjml output'!V322&lt;0,0,'cha raw lpjml output'!V322)</f>
        <v>343.32400000000001</v>
      </c>
      <c r="X337" s="17">
        <f>IF('cha raw lpjml output'!W322&lt;0,0,'cha raw lpjml output'!W322)</f>
        <v>281.76299999999998</v>
      </c>
      <c r="Y337" s="17">
        <f>IF('cha raw lpjml output'!X322&lt;0,0,'cha raw lpjml output'!X322)</f>
        <v>353.36200000000002</v>
      </c>
      <c r="Z337" s="17">
        <f>IF('cha raw lpjml output'!Y322&lt;0,0,'cha raw lpjml output'!Y322)</f>
        <v>351.93299999999999</v>
      </c>
      <c r="AA337" s="17">
        <f>IF('cha raw lpjml output'!Z322&lt;0,0,'cha raw lpjml output'!Z322)</f>
        <v>324.88099999999997</v>
      </c>
      <c r="AB337" s="17">
        <f>IF('cha raw lpjml output'!AA322&lt;0,0,'cha raw lpjml output'!AA322)</f>
        <v>264.72500000000002</v>
      </c>
      <c r="AC337" s="17">
        <f>IF('cha raw lpjml output'!AB322&lt;0,0,'cha raw lpjml output'!AB322)</f>
        <v>311.71899999999999</v>
      </c>
      <c r="AD337" s="17">
        <f>IF('cha raw lpjml output'!AC322&lt;0,0,'cha raw lpjml output'!AC322)</f>
        <v>401.036</v>
      </c>
      <c r="AE337" s="17">
        <f>IF('cha raw lpjml output'!AD322&lt;0,0,'cha raw lpjml output'!AD322)</f>
        <v>330.95499999999998</v>
      </c>
      <c r="AF337" s="17">
        <f>IF('cha raw lpjml output'!AE322&lt;0,0,'cha raw lpjml output'!AE322)</f>
        <v>379.17899999999997</v>
      </c>
      <c r="AG337" s="17">
        <f>IF('cha raw lpjml output'!AF322&lt;0,0,'cha raw lpjml output'!AF322)</f>
        <v>314.21899999999999</v>
      </c>
      <c r="AH337" s="17">
        <f>IF('cha raw lpjml output'!AG322&lt;0,0,'cha raw lpjml output'!AG322)</f>
        <v>267.73200000000003</v>
      </c>
      <c r="AI337" s="17">
        <f>IF('cha raw lpjml output'!AH322&lt;0,0,'cha raw lpjml output'!AH322)</f>
        <v>224.30799999999999</v>
      </c>
      <c r="AJ337" s="17">
        <f>IF('cha raw lpjml output'!AI322&lt;0,0,'cha raw lpjml output'!AI322)</f>
        <v>319.06799999999998</v>
      </c>
      <c r="AK337" s="17">
        <f>IF('cha raw lpjml output'!AJ322&lt;0,0,'cha raw lpjml output'!AJ322)</f>
        <v>367.42</v>
      </c>
      <c r="AL337" s="17">
        <f>IF('cha raw lpjml output'!AK322&lt;0,0,'cha raw lpjml output'!AK322)</f>
        <v>292.077</v>
      </c>
      <c r="AM337" s="17">
        <f>IF('cha raw lpjml output'!AL322&lt;0,0,'cha raw lpjml output'!AL322)</f>
        <v>215.26300000000001</v>
      </c>
      <c r="AN337" s="17">
        <f>IF('cha raw lpjml output'!AM322&lt;0,0,'cha raw lpjml output'!AM322)</f>
        <v>212.81100000000001</v>
      </c>
      <c r="AO337" s="17">
        <f>IF('cha raw lpjml output'!AN322&lt;0,0,'cha raw lpjml output'!AN322)</f>
        <v>288.10599999999999</v>
      </c>
      <c r="AP337" s="17">
        <f>IF('cha raw lpjml output'!AO322&lt;0,0,'cha raw lpjml output'!AO322)</f>
        <v>296.21499999999997</v>
      </c>
      <c r="AQ337" s="17"/>
    </row>
    <row r="338" spans="2:43" x14ac:dyDescent="0.35">
      <c r="B338" s="17">
        <f>IF('cha raw lpjml output'!A323&lt;0,0,'cha raw lpjml output'!A323)</f>
        <v>330.233</v>
      </c>
      <c r="C338" s="17">
        <f>IF('cha raw lpjml output'!B323&lt;0,0,'cha raw lpjml output'!B323)</f>
        <v>306.93700000000001</v>
      </c>
      <c r="D338" s="17">
        <f>IF('cha raw lpjml output'!C323&lt;0,0,'cha raw lpjml output'!C323)</f>
        <v>422.00599999999997</v>
      </c>
      <c r="E338" s="17">
        <f>IF('cha raw lpjml output'!D323&lt;0,0,'cha raw lpjml output'!D323)</f>
        <v>330.91800000000001</v>
      </c>
      <c r="F338" s="17">
        <f>IF('cha raw lpjml output'!E323&lt;0,0,'cha raw lpjml output'!E323)</f>
        <v>387.08100000000002</v>
      </c>
      <c r="G338" s="17">
        <f>IF('cha raw lpjml output'!F323&lt;0,0,'cha raw lpjml output'!F323)</f>
        <v>382.88299999999998</v>
      </c>
      <c r="H338" s="17">
        <f>IF('cha raw lpjml output'!G323&lt;0,0,'cha raw lpjml output'!G323)</f>
        <v>352.82100000000003</v>
      </c>
      <c r="I338" s="17">
        <f>IF('cha raw lpjml output'!H323&lt;0,0,'cha raw lpjml output'!H323)</f>
        <v>367.35700000000003</v>
      </c>
      <c r="J338" s="17">
        <f>IF('cha raw lpjml output'!I323&lt;0,0,'cha raw lpjml output'!I323)</f>
        <v>358.00599999999997</v>
      </c>
      <c r="K338" s="17">
        <f>IF('cha raw lpjml output'!J323&lt;0,0,'cha raw lpjml output'!J323)</f>
        <v>354.26799999999997</v>
      </c>
      <c r="L338" s="17">
        <f>IF('cha raw lpjml output'!K323&lt;0,0,'cha raw lpjml output'!K323)</f>
        <v>339.45800000000003</v>
      </c>
      <c r="M338" s="17">
        <f>IF('cha raw lpjml output'!L323&lt;0,0,'cha raw lpjml output'!L323)</f>
        <v>264.83600000000001</v>
      </c>
      <c r="N338" s="17">
        <f>IF('cha raw lpjml output'!M323&lt;0,0,'cha raw lpjml output'!M323)</f>
        <v>210.476</v>
      </c>
      <c r="O338" s="17">
        <f>IF('cha raw lpjml output'!N323&lt;0,0,'cha raw lpjml output'!N323)</f>
        <v>143.45500000000001</v>
      </c>
      <c r="P338" s="17">
        <f>IF('cha raw lpjml output'!O323&lt;0,0,'cha raw lpjml output'!O323)</f>
        <v>143.45500000000001</v>
      </c>
      <c r="Q338" s="17">
        <f>IF('cha raw lpjml output'!P323&lt;0,0,'cha raw lpjml output'!P323)</f>
        <v>245.15899999999999</v>
      </c>
      <c r="R338" s="17">
        <f>IF('cha raw lpjml output'!Q323&lt;0,0,'cha raw lpjml output'!Q323)</f>
        <v>177.614</v>
      </c>
      <c r="S338" s="17">
        <f>IF('cha raw lpjml output'!R323&lt;0,0,'cha raw lpjml output'!R323)</f>
        <v>324.76299999999998</v>
      </c>
      <c r="T338" s="17">
        <f>IF('cha raw lpjml output'!S323&lt;0,0,'cha raw lpjml output'!S323)</f>
        <v>382.99</v>
      </c>
      <c r="U338" s="17">
        <f>IF('cha raw lpjml output'!T323&lt;0,0,'cha raw lpjml output'!T323)</f>
        <v>283.46499999999997</v>
      </c>
      <c r="V338" s="17">
        <f>IF('cha raw lpjml output'!U323&lt;0,0,'cha raw lpjml output'!U323)</f>
        <v>306.91699999999997</v>
      </c>
      <c r="W338" s="17">
        <f>IF('cha raw lpjml output'!V323&lt;0,0,'cha raw lpjml output'!V323)</f>
        <v>356.67099999999999</v>
      </c>
      <c r="X338" s="17">
        <f>IF('cha raw lpjml output'!W323&lt;0,0,'cha raw lpjml output'!W323)</f>
        <v>289.24599999999998</v>
      </c>
      <c r="Y338" s="17">
        <f>IF('cha raw lpjml output'!X323&lt;0,0,'cha raw lpjml output'!X323)</f>
        <v>383.89299999999997</v>
      </c>
      <c r="Z338" s="17">
        <f>IF('cha raw lpjml output'!Y323&lt;0,0,'cha raw lpjml output'!Y323)</f>
        <v>352.97500000000002</v>
      </c>
      <c r="AA338" s="17">
        <f>IF('cha raw lpjml output'!Z323&lt;0,0,'cha raw lpjml output'!Z323)</f>
        <v>330.36799999999999</v>
      </c>
      <c r="AB338" s="17">
        <f>IF('cha raw lpjml output'!AA323&lt;0,0,'cha raw lpjml output'!AA323)</f>
        <v>273.07499999999999</v>
      </c>
      <c r="AC338" s="17">
        <f>IF('cha raw lpjml output'!AB323&lt;0,0,'cha raw lpjml output'!AB323)</f>
        <v>329.089</v>
      </c>
      <c r="AD338" s="17">
        <f>IF('cha raw lpjml output'!AC323&lt;0,0,'cha raw lpjml output'!AC323)</f>
        <v>408.80900000000003</v>
      </c>
      <c r="AE338" s="17">
        <f>IF('cha raw lpjml output'!AD323&lt;0,0,'cha raw lpjml output'!AD323)</f>
        <v>333.274</v>
      </c>
      <c r="AF338" s="17">
        <f>IF('cha raw lpjml output'!AE323&lt;0,0,'cha raw lpjml output'!AE323)</f>
        <v>387.98599999999999</v>
      </c>
      <c r="AG338" s="17">
        <f>IF('cha raw lpjml output'!AF323&lt;0,0,'cha raw lpjml output'!AF323)</f>
        <v>321.33600000000001</v>
      </c>
      <c r="AH338" s="17">
        <f>IF('cha raw lpjml output'!AG323&lt;0,0,'cha raw lpjml output'!AG323)</f>
        <v>272.30399999999997</v>
      </c>
      <c r="AI338" s="17">
        <f>IF('cha raw lpjml output'!AH323&lt;0,0,'cha raw lpjml output'!AH323)</f>
        <v>233.196</v>
      </c>
      <c r="AJ338" s="17">
        <f>IF('cha raw lpjml output'!AI323&lt;0,0,'cha raw lpjml output'!AI323)</f>
        <v>320.37099999999998</v>
      </c>
      <c r="AK338" s="17">
        <f>IF('cha raw lpjml output'!AJ323&lt;0,0,'cha raw lpjml output'!AJ323)</f>
        <v>374.512</v>
      </c>
      <c r="AL338" s="17">
        <f>IF('cha raw lpjml output'!AK323&lt;0,0,'cha raw lpjml output'!AK323)</f>
        <v>294.91699999999997</v>
      </c>
      <c r="AM338" s="17">
        <f>IF('cha raw lpjml output'!AL323&lt;0,0,'cha raw lpjml output'!AL323)</f>
        <v>224.19800000000001</v>
      </c>
      <c r="AN338" s="17">
        <f>IF('cha raw lpjml output'!AM323&lt;0,0,'cha raw lpjml output'!AM323)</f>
        <v>222.61099999999999</v>
      </c>
      <c r="AO338" s="17">
        <f>IF('cha raw lpjml output'!AN323&lt;0,0,'cha raw lpjml output'!AN323)</f>
        <v>299.815</v>
      </c>
      <c r="AP338" s="17">
        <f>IF('cha raw lpjml output'!AO323&lt;0,0,'cha raw lpjml output'!AO323)</f>
        <v>300.702</v>
      </c>
      <c r="AQ338" s="17"/>
    </row>
    <row r="339" spans="2:43" x14ac:dyDescent="0.35">
      <c r="B339" s="17">
        <f>IF('cha raw lpjml output'!A324&lt;0,0,'cha raw lpjml output'!A324)</f>
        <v>334.39800000000002</v>
      </c>
      <c r="C339" s="17">
        <f>IF('cha raw lpjml output'!B324&lt;0,0,'cha raw lpjml output'!B324)</f>
        <v>309.94900000000001</v>
      </c>
      <c r="D339" s="17">
        <f>IF('cha raw lpjml output'!C324&lt;0,0,'cha raw lpjml output'!C324)</f>
        <v>422.29399999999998</v>
      </c>
      <c r="E339" s="17">
        <f>IF('cha raw lpjml output'!D324&lt;0,0,'cha raw lpjml output'!D324)</f>
        <v>340.62900000000002</v>
      </c>
      <c r="F339" s="17">
        <f>IF('cha raw lpjml output'!E324&lt;0,0,'cha raw lpjml output'!E324)</f>
        <v>389.66300000000001</v>
      </c>
      <c r="G339" s="17">
        <f>IF('cha raw lpjml output'!F324&lt;0,0,'cha raw lpjml output'!F324)</f>
        <v>389.77499999999998</v>
      </c>
      <c r="H339" s="17">
        <f>IF('cha raw lpjml output'!G324&lt;0,0,'cha raw lpjml output'!G324)</f>
        <v>355.50099999999998</v>
      </c>
      <c r="I339" s="17">
        <f>IF('cha raw lpjml output'!H324&lt;0,0,'cha raw lpjml output'!H324)</f>
        <v>370.14</v>
      </c>
      <c r="J339" s="17">
        <f>IF('cha raw lpjml output'!I324&lt;0,0,'cha raw lpjml output'!I324)</f>
        <v>368.58800000000002</v>
      </c>
      <c r="K339" s="17">
        <f>IF('cha raw lpjml output'!J324&lt;0,0,'cha raw lpjml output'!J324)</f>
        <v>359.1</v>
      </c>
      <c r="L339" s="17">
        <f>IF('cha raw lpjml output'!K324&lt;0,0,'cha raw lpjml output'!K324)</f>
        <v>340.30200000000002</v>
      </c>
      <c r="M339" s="17">
        <f>IF('cha raw lpjml output'!L324&lt;0,0,'cha raw lpjml output'!L324)</f>
        <v>283.43200000000002</v>
      </c>
      <c r="N339" s="17">
        <f>IF('cha raw lpjml output'!M324&lt;0,0,'cha raw lpjml output'!M324)</f>
        <v>212.91</v>
      </c>
      <c r="O339" s="17">
        <f>IF('cha raw lpjml output'!N324&lt;0,0,'cha raw lpjml output'!N324)</f>
        <v>148.428</v>
      </c>
      <c r="P339" s="17">
        <f>IF('cha raw lpjml output'!O324&lt;0,0,'cha raw lpjml output'!O324)</f>
        <v>148.428</v>
      </c>
      <c r="Q339" s="17">
        <f>IF('cha raw lpjml output'!P324&lt;0,0,'cha raw lpjml output'!P324)</f>
        <v>256.46699999999998</v>
      </c>
      <c r="R339" s="17">
        <f>IF('cha raw lpjml output'!Q324&lt;0,0,'cha raw lpjml output'!Q324)</f>
        <v>212.464</v>
      </c>
      <c r="S339" s="17">
        <f>IF('cha raw lpjml output'!R324&lt;0,0,'cha raw lpjml output'!R324)</f>
        <v>325.39499999999998</v>
      </c>
      <c r="T339" s="17">
        <f>IF('cha raw lpjml output'!S324&lt;0,0,'cha raw lpjml output'!S324)</f>
        <v>384.27800000000002</v>
      </c>
      <c r="U339" s="17">
        <f>IF('cha raw lpjml output'!T324&lt;0,0,'cha raw lpjml output'!T324)</f>
        <v>283.75799999999998</v>
      </c>
      <c r="V339" s="17">
        <f>IF('cha raw lpjml output'!U324&lt;0,0,'cha raw lpjml output'!U324)</f>
        <v>308.68900000000002</v>
      </c>
      <c r="W339" s="17">
        <f>IF('cha raw lpjml output'!V324&lt;0,0,'cha raw lpjml output'!V324)</f>
        <v>365.97199999999998</v>
      </c>
      <c r="X339" s="17">
        <f>IF('cha raw lpjml output'!W324&lt;0,0,'cha raw lpjml output'!W324)</f>
        <v>308.09500000000003</v>
      </c>
      <c r="Y339" s="17">
        <f>IF('cha raw lpjml output'!X324&lt;0,0,'cha raw lpjml output'!X324)</f>
        <v>384.76</v>
      </c>
      <c r="Z339" s="17">
        <f>IF('cha raw lpjml output'!Y324&lt;0,0,'cha raw lpjml output'!Y324)</f>
        <v>361.05599999999998</v>
      </c>
      <c r="AA339" s="17">
        <f>IF('cha raw lpjml output'!Z324&lt;0,0,'cha raw lpjml output'!Z324)</f>
        <v>333.86</v>
      </c>
      <c r="AB339" s="17">
        <f>IF('cha raw lpjml output'!AA324&lt;0,0,'cha raw lpjml output'!AA324)</f>
        <v>273.98200000000003</v>
      </c>
      <c r="AC339" s="17">
        <f>IF('cha raw lpjml output'!AB324&lt;0,0,'cha raw lpjml output'!AB324)</f>
        <v>329.31099999999998</v>
      </c>
      <c r="AD339" s="17">
        <f>IF('cha raw lpjml output'!AC324&lt;0,0,'cha raw lpjml output'!AC324)</f>
        <v>421.99</v>
      </c>
      <c r="AE339" s="17">
        <f>IF('cha raw lpjml output'!AD324&lt;0,0,'cha raw lpjml output'!AD324)</f>
        <v>335.346</v>
      </c>
      <c r="AF339" s="17">
        <f>IF('cha raw lpjml output'!AE324&lt;0,0,'cha raw lpjml output'!AE324)</f>
        <v>392.15100000000001</v>
      </c>
      <c r="AG339" s="17">
        <f>IF('cha raw lpjml output'!AF324&lt;0,0,'cha raw lpjml output'!AF324)</f>
        <v>331.18900000000002</v>
      </c>
      <c r="AH339" s="17">
        <f>IF('cha raw lpjml output'!AG324&lt;0,0,'cha raw lpjml output'!AG324)</f>
        <v>276.13799999999998</v>
      </c>
      <c r="AI339" s="17">
        <f>IF('cha raw lpjml output'!AH324&lt;0,0,'cha raw lpjml output'!AH324)</f>
        <v>237.37899999999999</v>
      </c>
      <c r="AJ339" s="17">
        <f>IF('cha raw lpjml output'!AI324&lt;0,0,'cha raw lpjml output'!AI324)</f>
        <v>320.613</v>
      </c>
      <c r="AK339" s="17">
        <f>IF('cha raw lpjml output'!AJ324&lt;0,0,'cha raw lpjml output'!AJ324)</f>
        <v>405.47</v>
      </c>
      <c r="AL339" s="17">
        <f>IF('cha raw lpjml output'!AK324&lt;0,0,'cha raw lpjml output'!AK324)</f>
        <v>298.77800000000002</v>
      </c>
      <c r="AM339" s="17">
        <f>IF('cha raw lpjml output'!AL324&lt;0,0,'cha raw lpjml output'!AL324)</f>
        <v>227.727</v>
      </c>
      <c r="AN339" s="17">
        <f>IF('cha raw lpjml output'!AM324&lt;0,0,'cha raw lpjml output'!AM324)</f>
        <v>235.042</v>
      </c>
      <c r="AO339" s="17">
        <f>IF('cha raw lpjml output'!AN324&lt;0,0,'cha raw lpjml output'!AN324)</f>
        <v>311.072</v>
      </c>
      <c r="AP339" s="17">
        <f>IF('cha raw lpjml output'!AO324&lt;0,0,'cha raw lpjml output'!AO324)</f>
        <v>309.22000000000003</v>
      </c>
      <c r="AQ339" s="17"/>
    </row>
    <row r="340" spans="2:43" x14ac:dyDescent="0.35">
      <c r="B340" s="17">
        <f>IF('cha raw lpjml output'!A325&lt;0,0,'cha raw lpjml output'!A325)</f>
        <v>337.08800000000002</v>
      </c>
      <c r="C340" s="17">
        <f>IF('cha raw lpjml output'!B325&lt;0,0,'cha raw lpjml output'!B325)</f>
        <v>321.04899999999998</v>
      </c>
      <c r="D340" s="17">
        <f>IF('cha raw lpjml output'!C325&lt;0,0,'cha raw lpjml output'!C325)</f>
        <v>422.43200000000002</v>
      </c>
      <c r="E340" s="17">
        <f>IF('cha raw lpjml output'!D325&lt;0,0,'cha raw lpjml output'!D325)</f>
        <v>347.88900000000001</v>
      </c>
      <c r="F340" s="17">
        <f>IF('cha raw lpjml output'!E325&lt;0,0,'cha raw lpjml output'!E325)</f>
        <v>392.31799999999998</v>
      </c>
      <c r="G340" s="17">
        <f>IF('cha raw lpjml output'!F325&lt;0,0,'cha raw lpjml output'!F325)</f>
        <v>396.49</v>
      </c>
      <c r="H340" s="17">
        <f>IF('cha raw lpjml output'!G325&lt;0,0,'cha raw lpjml output'!G325)</f>
        <v>365.20800000000003</v>
      </c>
      <c r="I340" s="17">
        <f>IF('cha raw lpjml output'!H325&lt;0,0,'cha raw lpjml output'!H325)</f>
        <v>377.1</v>
      </c>
      <c r="J340" s="17">
        <f>IF('cha raw lpjml output'!I325&lt;0,0,'cha raw lpjml output'!I325)</f>
        <v>380.40600000000001</v>
      </c>
      <c r="K340" s="17">
        <f>IF('cha raw lpjml output'!J325&lt;0,0,'cha raw lpjml output'!J325)</f>
        <v>361.49200000000002</v>
      </c>
      <c r="L340" s="17">
        <f>IF('cha raw lpjml output'!K325&lt;0,0,'cha raw lpjml output'!K325)</f>
        <v>342.90499999999997</v>
      </c>
      <c r="M340" s="17">
        <f>IF('cha raw lpjml output'!L325&lt;0,0,'cha raw lpjml output'!L325)</f>
        <v>288.43200000000002</v>
      </c>
      <c r="N340" s="17">
        <f>IF('cha raw lpjml output'!M325&lt;0,0,'cha raw lpjml output'!M325)</f>
        <v>220.577</v>
      </c>
      <c r="O340" s="17">
        <f>IF('cha raw lpjml output'!N325&lt;0,0,'cha raw lpjml output'!N325)</f>
        <v>168.15299999999999</v>
      </c>
      <c r="P340" s="17">
        <f>IF('cha raw lpjml output'!O325&lt;0,0,'cha raw lpjml output'!O325)</f>
        <v>168.15299999999999</v>
      </c>
      <c r="Q340" s="17">
        <f>IF('cha raw lpjml output'!P325&lt;0,0,'cha raw lpjml output'!P325)</f>
        <v>262.947</v>
      </c>
      <c r="R340" s="17">
        <f>IF('cha raw lpjml output'!Q325&lt;0,0,'cha raw lpjml output'!Q325)</f>
        <v>217.78299999999999</v>
      </c>
      <c r="S340" s="17">
        <f>IF('cha raw lpjml output'!R325&lt;0,0,'cha raw lpjml output'!R325)</f>
        <v>326.91699999999997</v>
      </c>
      <c r="T340" s="17">
        <f>IF('cha raw lpjml output'!S325&lt;0,0,'cha raw lpjml output'!S325)</f>
        <v>390.39499999999998</v>
      </c>
      <c r="U340" s="17">
        <f>IF('cha raw lpjml output'!T325&lt;0,0,'cha raw lpjml output'!T325)</f>
        <v>288.71800000000002</v>
      </c>
      <c r="V340" s="17">
        <f>IF('cha raw lpjml output'!U325&lt;0,0,'cha raw lpjml output'!U325)</f>
        <v>315.68599999999998</v>
      </c>
      <c r="W340" s="17">
        <f>IF('cha raw lpjml output'!V325&lt;0,0,'cha raw lpjml output'!V325)</f>
        <v>368.786</v>
      </c>
      <c r="X340" s="17">
        <f>IF('cha raw lpjml output'!W325&lt;0,0,'cha raw lpjml output'!W325)</f>
        <v>310.70100000000002</v>
      </c>
      <c r="Y340" s="17">
        <f>IF('cha raw lpjml output'!X325&lt;0,0,'cha raw lpjml output'!X325)</f>
        <v>385.036</v>
      </c>
      <c r="Z340" s="17">
        <f>IF('cha raw lpjml output'!Y325&lt;0,0,'cha raw lpjml output'!Y325)</f>
        <v>368.69200000000001</v>
      </c>
      <c r="AA340" s="17">
        <f>IF('cha raw lpjml output'!Z325&lt;0,0,'cha raw lpjml output'!Z325)</f>
        <v>341.19900000000001</v>
      </c>
      <c r="AB340" s="17">
        <f>IF('cha raw lpjml output'!AA325&lt;0,0,'cha raw lpjml output'!AA325)</f>
        <v>276.36200000000002</v>
      </c>
      <c r="AC340" s="17">
        <f>IF('cha raw lpjml output'!AB325&lt;0,0,'cha raw lpjml output'!AB325)</f>
        <v>329.33199999999999</v>
      </c>
      <c r="AD340" s="17">
        <f>IF('cha raw lpjml output'!AC325&lt;0,0,'cha raw lpjml output'!AC325)</f>
        <v>422.06299999999999</v>
      </c>
      <c r="AE340" s="17">
        <f>IF('cha raw lpjml output'!AD325&lt;0,0,'cha raw lpjml output'!AD325)</f>
        <v>339.73500000000001</v>
      </c>
      <c r="AF340" s="17">
        <f>IF('cha raw lpjml output'!AE325&lt;0,0,'cha raw lpjml output'!AE325)</f>
        <v>392.19</v>
      </c>
      <c r="AG340" s="17">
        <f>IF('cha raw lpjml output'!AF325&lt;0,0,'cha raw lpjml output'!AF325)</f>
        <v>331.392</v>
      </c>
      <c r="AH340" s="17">
        <f>IF('cha raw lpjml output'!AG325&lt;0,0,'cha raw lpjml output'!AG325)</f>
        <v>293.59100000000001</v>
      </c>
      <c r="AI340" s="17">
        <f>IF('cha raw lpjml output'!AH325&lt;0,0,'cha raw lpjml output'!AH325)</f>
        <v>245.41300000000001</v>
      </c>
      <c r="AJ340" s="17">
        <f>IF('cha raw lpjml output'!AI325&lt;0,0,'cha raw lpjml output'!AI325)</f>
        <v>321.74900000000002</v>
      </c>
      <c r="AK340" s="17">
        <f>IF('cha raw lpjml output'!AJ325&lt;0,0,'cha raw lpjml output'!AJ325)</f>
        <v>409.42</v>
      </c>
      <c r="AL340" s="17">
        <f>IF('cha raw lpjml output'!AK325&lt;0,0,'cha raw lpjml output'!AK325)</f>
        <v>300.82</v>
      </c>
      <c r="AM340" s="17">
        <f>IF('cha raw lpjml output'!AL325&lt;0,0,'cha raw lpjml output'!AL325)</f>
        <v>240.10900000000001</v>
      </c>
      <c r="AN340" s="17">
        <f>IF('cha raw lpjml output'!AM325&lt;0,0,'cha raw lpjml output'!AM325)</f>
        <v>240.565</v>
      </c>
      <c r="AO340" s="17">
        <f>IF('cha raw lpjml output'!AN325&lt;0,0,'cha raw lpjml output'!AN325)</f>
        <v>315.32100000000003</v>
      </c>
      <c r="AP340" s="17">
        <f>IF('cha raw lpjml output'!AO325&lt;0,0,'cha raw lpjml output'!AO325)</f>
        <v>321.28199999999998</v>
      </c>
      <c r="AQ340" s="17"/>
    </row>
    <row r="341" spans="2:43" x14ac:dyDescent="0.35">
      <c r="B341" s="17">
        <f>IF('cha raw lpjml output'!A326&lt;0,0,'cha raw lpjml output'!A326)</f>
        <v>344.43299999999999</v>
      </c>
      <c r="C341" s="17">
        <f>IF('cha raw lpjml output'!B326&lt;0,0,'cha raw lpjml output'!B326)</f>
        <v>321.32900000000001</v>
      </c>
      <c r="D341" s="17">
        <f>IF('cha raw lpjml output'!C326&lt;0,0,'cha raw lpjml output'!C326)</f>
        <v>425.23200000000003</v>
      </c>
      <c r="E341" s="17">
        <f>IF('cha raw lpjml output'!D326&lt;0,0,'cha raw lpjml output'!D326)</f>
        <v>348.72800000000001</v>
      </c>
      <c r="F341" s="17">
        <f>IF('cha raw lpjml output'!E326&lt;0,0,'cha raw lpjml output'!E326)</f>
        <v>394.86399999999998</v>
      </c>
      <c r="G341" s="17">
        <f>IF('cha raw lpjml output'!F326&lt;0,0,'cha raw lpjml output'!F326)</f>
        <v>407.40199999999999</v>
      </c>
      <c r="H341" s="17">
        <f>IF('cha raw lpjml output'!G326&lt;0,0,'cha raw lpjml output'!G326)</f>
        <v>365.23899999999998</v>
      </c>
      <c r="I341" s="17">
        <f>IF('cha raw lpjml output'!H326&lt;0,0,'cha raw lpjml output'!H326)</f>
        <v>377.565</v>
      </c>
      <c r="J341" s="17">
        <f>IF('cha raw lpjml output'!I326&lt;0,0,'cha raw lpjml output'!I326)</f>
        <v>384.17</v>
      </c>
      <c r="K341" s="17">
        <f>IF('cha raw lpjml output'!J326&lt;0,0,'cha raw lpjml output'!J326)</f>
        <v>371.05200000000002</v>
      </c>
      <c r="L341" s="17">
        <f>IF('cha raw lpjml output'!K326&lt;0,0,'cha raw lpjml output'!K326)</f>
        <v>343.053</v>
      </c>
      <c r="M341" s="17">
        <f>IF('cha raw lpjml output'!L326&lt;0,0,'cha raw lpjml output'!L326)</f>
        <v>288.64299999999997</v>
      </c>
      <c r="N341" s="17">
        <f>IF('cha raw lpjml output'!M326&lt;0,0,'cha raw lpjml output'!M326)</f>
        <v>231.834</v>
      </c>
      <c r="O341" s="17">
        <f>IF('cha raw lpjml output'!N326&lt;0,0,'cha raw lpjml output'!N326)</f>
        <v>168.196</v>
      </c>
      <c r="P341" s="17">
        <f>IF('cha raw lpjml output'!O326&lt;0,0,'cha raw lpjml output'!O326)</f>
        <v>168.196</v>
      </c>
      <c r="Q341" s="17">
        <f>IF('cha raw lpjml output'!P326&lt;0,0,'cha raw lpjml output'!P326)</f>
        <v>263.81599999999997</v>
      </c>
      <c r="R341" s="17">
        <f>IF('cha raw lpjml output'!Q326&lt;0,0,'cha raw lpjml output'!Q326)</f>
        <v>219.608</v>
      </c>
      <c r="S341" s="17">
        <f>IF('cha raw lpjml output'!R326&lt;0,0,'cha raw lpjml output'!R326)</f>
        <v>329.45699999999999</v>
      </c>
      <c r="T341" s="17">
        <f>IF('cha raw lpjml output'!S326&lt;0,0,'cha raw lpjml output'!S326)</f>
        <v>396.589</v>
      </c>
      <c r="U341" s="17">
        <f>IF('cha raw lpjml output'!T326&lt;0,0,'cha raw lpjml output'!T326)</f>
        <v>302.73500000000001</v>
      </c>
      <c r="V341" s="17">
        <f>IF('cha raw lpjml output'!U326&lt;0,0,'cha raw lpjml output'!U326)</f>
        <v>328.75099999999998</v>
      </c>
      <c r="W341" s="17">
        <f>IF('cha raw lpjml output'!V326&lt;0,0,'cha raw lpjml output'!V326)</f>
        <v>369.31099999999998</v>
      </c>
      <c r="X341" s="17">
        <f>IF('cha raw lpjml output'!W326&lt;0,0,'cha raw lpjml output'!W326)</f>
        <v>310.86900000000003</v>
      </c>
      <c r="Y341" s="17">
        <f>IF('cha raw lpjml output'!X326&lt;0,0,'cha raw lpjml output'!X326)</f>
        <v>385.12400000000002</v>
      </c>
      <c r="Z341" s="17">
        <f>IF('cha raw lpjml output'!Y326&lt;0,0,'cha raw lpjml output'!Y326)</f>
        <v>371.32400000000001</v>
      </c>
      <c r="AA341" s="17">
        <f>IF('cha raw lpjml output'!Z326&lt;0,0,'cha raw lpjml output'!Z326)</f>
        <v>362.19400000000002</v>
      </c>
      <c r="AB341" s="17">
        <f>IF('cha raw lpjml output'!AA326&lt;0,0,'cha raw lpjml output'!AA326)</f>
        <v>280.86</v>
      </c>
      <c r="AC341" s="17">
        <f>IF('cha raw lpjml output'!AB326&lt;0,0,'cha raw lpjml output'!AB326)</f>
        <v>336.226</v>
      </c>
      <c r="AD341" s="17">
        <f>IF('cha raw lpjml output'!AC326&lt;0,0,'cha raw lpjml output'!AC326)</f>
        <v>424.29500000000002</v>
      </c>
      <c r="AE341" s="17">
        <f>IF('cha raw lpjml output'!AD326&lt;0,0,'cha raw lpjml output'!AD326)</f>
        <v>340.18700000000001</v>
      </c>
      <c r="AF341" s="17">
        <f>IF('cha raw lpjml output'!AE326&lt;0,0,'cha raw lpjml output'!AE326)</f>
        <v>392.93400000000003</v>
      </c>
      <c r="AG341" s="17">
        <f>IF('cha raw lpjml output'!AF326&lt;0,0,'cha raw lpjml output'!AF326)</f>
        <v>341.50900000000001</v>
      </c>
      <c r="AH341" s="17">
        <f>IF('cha raw lpjml output'!AG326&lt;0,0,'cha raw lpjml output'!AG326)</f>
        <v>294.791</v>
      </c>
      <c r="AI341" s="17">
        <f>IF('cha raw lpjml output'!AH326&lt;0,0,'cha raw lpjml output'!AH326)</f>
        <v>255.71</v>
      </c>
      <c r="AJ341" s="17">
        <f>IF('cha raw lpjml output'!AI326&lt;0,0,'cha raw lpjml output'!AI326)</f>
        <v>325.84500000000003</v>
      </c>
      <c r="AK341" s="17">
        <f>IF('cha raw lpjml output'!AJ326&lt;0,0,'cha raw lpjml output'!AJ326)</f>
        <v>409.45400000000001</v>
      </c>
      <c r="AL341" s="17">
        <f>IF('cha raw lpjml output'!AK326&lt;0,0,'cha raw lpjml output'!AK326)</f>
        <v>304.51</v>
      </c>
      <c r="AM341" s="17">
        <f>IF('cha raw lpjml output'!AL326&lt;0,0,'cha raw lpjml output'!AL326)</f>
        <v>240.44800000000001</v>
      </c>
      <c r="AN341" s="17">
        <f>IF('cha raw lpjml output'!AM326&lt;0,0,'cha raw lpjml output'!AM326)</f>
        <v>246.42400000000001</v>
      </c>
      <c r="AO341" s="17">
        <f>IF('cha raw lpjml output'!AN326&lt;0,0,'cha raw lpjml output'!AN326)</f>
        <v>315.56799999999998</v>
      </c>
      <c r="AP341" s="17">
        <f>IF('cha raw lpjml output'!AO326&lt;0,0,'cha raw lpjml output'!AO326)</f>
        <v>329.33</v>
      </c>
      <c r="AQ341" s="17"/>
    </row>
    <row r="342" spans="2:43" x14ac:dyDescent="0.35">
      <c r="B342" s="17">
        <f>IF('cha raw lpjml output'!A327&lt;0,0,'cha raw lpjml output'!A327)</f>
        <v>345.822</v>
      </c>
      <c r="C342" s="17">
        <f>IF('cha raw lpjml output'!B327&lt;0,0,'cha raw lpjml output'!B327)</f>
        <v>332.48899999999998</v>
      </c>
      <c r="D342" s="17">
        <f>IF('cha raw lpjml output'!C327&lt;0,0,'cha raw lpjml output'!C327)</f>
        <v>425.72800000000001</v>
      </c>
      <c r="E342" s="17">
        <f>IF('cha raw lpjml output'!D327&lt;0,0,'cha raw lpjml output'!D327)</f>
        <v>349.77199999999999</v>
      </c>
      <c r="F342" s="17">
        <f>IF('cha raw lpjml output'!E327&lt;0,0,'cha raw lpjml output'!E327)</f>
        <v>397.13499999999999</v>
      </c>
      <c r="G342" s="17">
        <f>IF('cha raw lpjml output'!F327&lt;0,0,'cha raw lpjml output'!F327)</f>
        <v>409.28199999999998</v>
      </c>
      <c r="H342" s="17">
        <f>IF('cha raw lpjml output'!G327&lt;0,0,'cha raw lpjml output'!G327)</f>
        <v>368.435</v>
      </c>
      <c r="I342" s="17">
        <f>IF('cha raw lpjml output'!H327&lt;0,0,'cha raw lpjml output'!H327)</f>
        <v>380.16399999999999</v>
      </c>
      <c r="J342" s="17">
        <f>IF('cha raw lpjml output'!I327&lt;0,0,'cha raw lpjml output'!I327)</f>
        <v>385.08499999999998</v>
      </c>
      <c r="K342" s="17">
        <f>IF('cha raw lpjml output'!J327&lt;0,0,'cha raw lpjml output'!J327)</f>
        <v>376.52499999999998</v>
      </c>
      <c r="L342" s="17">
        <f>IF('cha raw lpjml output'!K327&lt;0,0,'cha raw lpjml output'!K327)</f>
        <v>348.57499999999999</v>
      </c>
      <c r="M342" s="17">
        <f>IF('cha raw lpjml output'!L327&lt;0,0,'cha raw lpjml output'!L327)</f>
        <v>289.02999999999997</v>
      </c>
      <c r="N342" s="17">
        <f>IF('cha raw lpjml output'!M327&lt;0,0,'cha raw lpjml output'!M327)</f>
        <v>234.637</v>
      </c>
      <c r="O342" s="17">
        <f>IF('cha raw lpjml output'!N327&lt;0,0,'cha raw lpjml output'!N327)</f>
        <v>180.69300000000001</v>
      </c>
      <c r="P342" s="17">
        <f>IF('cha raw lpjml output'!O327&lt;0,0,'cha raw lpjml output'!O327)</f>
        <v>180.69300000000001</v>
      </c>
      <c r="Q342" s="17">
        <f>IF('cha raw lpjml output'!P327&lt;0,0,'cha raw lpjml output'!P327)</f>
        <v>278.69299999999998</v>
      </c>
      <c r="R342" s="17">
        <f>IF('cha raw lpjml output'!Q327&lt;0,0,'cha raw lpjml output'!Q327)</f>
        <v>236.965</v>
      </c>
      <c r="S342" s="17">
        <f>IF('cha raw lpjml output'!R327&lt;0,0,'cha raw lpjml output'!R327)</f>
        <v>330.05500000000001</v>
      </c>
      <c r="T342" s="17">
        <f>IF('cha raw lpjml output'!S327&lt;0,0,'cha raw lpjml output'!S327)</f>
        <v>400.59800000000001</v>
      </c>
      <c r="U342" s="17">
        <f>IF('cha raw lpjml output'!T327&lt;0,0,'cha raw lpjml output'!T327)</f>
        <v>304.48599999999999</v>
      </c>
      <c r="V342" s="17">
        <f>IF('cha raw lpjml output'!U327&lt;0,0,'cha raw lpjml output'!U327)</f>
        <v>338.166</v>
      </c>
      <c r="W342" s="17">
        <f>IF('cha raw lpjml output'!V327&lt;0,0,'cha raw lpjml output'!V327)</f>
        <v>374.94099999999997</v>
      </c>
      <c r="X342" s="17">
        <f>IF('cha raw lpjml output'!W327&lt;0,0,'cha raw lpjml output'!W327)</f>
        <v>312.08600000000001</v>
      </c>
      <c r="Y342" s="17">
        <f>IF('cha raw lpjml output'!X327&lt;0,0,'cha raw lpjml output'!X327)</f>
        <v>386.19799999999998</v>
      </c>
      <c r="Z342" s="17">
        <f>IF('cha raw lpjml output'!Y327&lt;0,0,'cha raw lpjml output'!Y327)</f>
        <v>375.096</v>
      </c>
      <c r="AA342" s="17">
        <f>IF('cha raw lpjml output'!Z327&lt;0,0,'cha raw lpjml output'!Z327)</f>
        <v>365.44099999999997</v>
      </c>
      <c r="AB342" s="17">
        <f>IF('cha raw lpjml output'!AA327&lt;0,0,'cha raw lpjml output'!AA327)</f>
        <v>293.23399999999998</v>
      </c>
      <c r="AC342" s="17">
        <f>IF('cha raw lpjml output'!AB327&lt;0,0,'cha raw lpjml output'!AB327)</f>
        <v>341.27300000000002</v>
      </c>
      <c r="AD342" s="17">
        <f>IF('cha raw lpjml output'!AC327&lt;0,0,'cha raw lpjml output'!AC327)</f>
        <v>430.94299999999998</v>
      </c>
      <c r="AE342" s="17">
        <f>IF('cha raw lpjml output'!AD327&lt;0,0,'cha raw lpjml output'!AD327)</f>
        <v>340.43400000000003</v>
      </c>
      <c r="AF342" s="17">
        <f>IF('cha raw lpjml output'!AE327&lt;0,0,'cha raw lpjml output'!AE327)</f>
        <v>393.05599999999998</v>
      </c>
      <c r="AG342" s="17">
        <f>IF('cha raw lpjml output'!AF327&lt;0,0,'cha raw lpjml output'!AF327)</f>
        <v>347.87599999999998</v>
      </c>
      <c r="AH342" s="17">
        <f>IF('cha raw lpjml output'!AG327&lt;0,0,'cha raw lpjml output'!AG327)</f>
        <v>298.92599999999999</v>
      </c>
      <c r="AI342" s="17">
        <f>IF('cha raw lpjml output'!AH327&lt;0,0,'cha raw lpjml output'!AH327)</f>
        <v>261.72199999999998</v>
      </c>
      <c r="AJ342" s="17">
        <f>IF('cha raw lpjml output'!AI327&lt;0,0,'cha raw lpjml output'!AI327)</f>
        <v>333.66199999999998</v>
      </c>
      <c r="AK342" s="17">
        <f>IF('cha raw lpjml output'!AJ327&lt;0,0,'cha raw lpjml output'!AJ327)</f>
        <v>417.02499999999998</v>
      </c>
      <c r="AL342" s="17">
        <f>IF('cha raw lpjml output'!AK327&lt;0,0,'cha raw lpjml output'!AK327)</f>
        <v>318.75700000000001</v>
      </c>
      <c r="AM342" s="17">
        <f>IF('cha raw lpjml output'!AL327&lt;0,0,'cha raw lpjml output'!AL327)</f>
        <v>244.34</v>
      </c>
      <c r="AN342" s="17">
        <f>IF('cha raw lpjml output'!AM327&lt;0,0,'cha raw lpjml output'!AM327)</f>
        <v>247.90199999999999</v>
      </c>
      <c r="AO342" s="17">
        <f>IF('cha raw lpjml output'!AN327&lt;0,0,'cha raw lpjml output'!AN327)</f>
        <v>324.786</v>
      </c>
      <c r="AP342" s="17">
        <f>IF('cha raw lpjml output'!AO327&lt;0,0,'cha raw lpjml output'!AO327)</f>
        <v>329.85500000000002</v>
      </c>
      <c r="AQ342" s="17"/>
    </row>
    <row r="343" spans="2:43" x14ac:dyDescent="0.35">
      <c r="B343" s="17">
        <f>IF('cha raw lpjml output'!A328&lt;0,0,'cha raw lpjml output'!A328)</f>
        <v>349.61099999999999</v>
      </c>
      <c r="C343" s="17">
        <f>IF('cha raw lpjml output'!B328&lt;0,0,'cha raw lpjml output'!B328)</f>
        <v>334.76</v>
      </c>
      <c r="D343" s="17">
        <f>IF('cha raw lpjml output'!C328&lt;0,0,'cha raw lpjml output'!C328)</f>
        <v>427.45499999999998</v>
      </c>
      <c r="E343" s="17">
        <f>IF('cha raw lpjml output'!D328&lt;0,0,'cha raw lpjml output'!D328)</f>
        <v>355.27699999999999</v>
      </c>
      <c r="F343" s="17">
        <f>IF('cha raw lpjml output'!E328&lt;0,0,'cha raw lpjml output'!E328)</f>
        <v>403.18200000000002</v>
      </c>
      <c r="G343" s="17">
        <f>IF('cha raw lpjml output'!F328&lt;0,0,'cha raw lpjml output'!F328)</f>
        <v>414.80799999999999</v>
      </c>
      <c r="H343" s="17">
        <f>IF('cha raw lpjml output'!G328&lt;0,0,'cha raw lpjml output'!G328)</f>
        <v>371.19400000000002</v>
      </c>
      <c r="I343" s="17">
        <f>IF('cha raw lpjml output'!H328&lt;0,0,'cha raw lpjml output'!H328)</f>
        <v>386.26900000000001</v>
      </c>
      <c r="J343" s="17">
        <f>IF('cha raw lpjml output'!I328&lt;0,0,'cha raw lpjml output'!I328)</f>
        <v>385.815</v>
      </c>
      <c r="K343" s="17">
        <f>IF('cha raw lpjml output'!J328&lt;0,0,'cha raw lpjml output'!J328)</f>
        <v>381.38499999999999</v>
      </c>
      <c r="L343" s="17">
        <f>IF('cha raw lpjml output'!K328&lt;0,0,'cha raw lpjml output'!K328)</f>
        <v>351.19</v>
      </c>
      <c r="M343" s="17">
        <f>IF('cha raw lpjml output'!L328&lt;0,0,'cha raw lpjml output'!L328)</f>
        <v>289.86700000000002</v>
      </c>
      <c r="N343" s="17">
        <f>IF('cha raw lpjml output'!M328&lt;0,0,'cha raw lpjml output'!M328)</f>
        <v>236.43799999999999</v>
      </c>
      <c r="O343" s="17">
        <f>IF('cha raw lpjml output'!N328&lt;0,0,'cha raw lpjml output'!N328)</f>
        <v>193.92</v>
      </c>
      <c r="P343" s="17">
        <f>IF('cha raw lpjml output'!O328&lt;0,0,'cha raw lpjml output'!O328)</f>
        <v>193.92</v>
      </c>
      <c r="Q343" s="17">
        <f>IF('cha raw lpjml output'!P328&lt;0,0,'cha raw lpjml output'!P328)</f>
        <v>282.053</v>
      </c>
      <c r="R343" s="17">
        <f>IF('cha raw lpjml output'!Q328&lt;0,0,'cha raw lpjml output'!Q328)</f>
        <v>249.04300000000001</v>
      </c>
      <c r="S343" s="17">
        <f>IF('cha raw lpjml output'!R328&lt;0,0,'cha raw lpjml output'!R328)</f>
        <v>332.52499999999998</v>
      </c>
      <c r="T343" s="17">
        <f>IF('cha raw lpjml output'!S328&lt;0,0,'cha raw lpjml output'!S328)</f>
        <v>404.82400000000001</v>
      </c>
      <c r="U343" s="17">
        <f>IF('cha raw lpjml output'!T328&lt;0,0,'cha raw lpjml output'!T328)</f>
        <v>308.74400000000003</v>
      </c>
      <c r="V343" s="17">
        <f>IF('cha raw lpjml output'!U328&lt;0,0,'cha raw lpjml output'!U328)</f>
        <v>350.29199999999997</v>
      </c>
      <c r="W343" s="17">
        <f>IF('cha raw lpjml output'!V328&lt;0,0,'cha raw lpjml output'!V328)</f>
        <v>374.99200000000002</v>
      </c>
      <c r="X343" s="17">
        <f>IF('cha raw lpjml output'!W328&lt;0,0,'cha raw lpjml output'!W328)</f>
        <v>314.255</v>
      </c>
      <c r="Y343" s="17">
        <f>IF('cha raw lpjml output'!X328&lt;0,0,'cha raw lpjml output'!X328)</f>
        <v>386.39699999999999</v>
      </c>
      <c r="Z343" s="17">
        <f>IF('cha raw lpjml output'!Y328&lt;0,0,'cha raw lpjml output'!Y328)</f>
        <v>389.56599999999997</v>
      </c>
      <c r="AA343" s="17">
        <f>IF('cha raw lpjml output'!Z328&lt;0,0,'cha raw lpjml output'!Z328)</f>
        <v>371.238</v>
      </c>
      <c r="AB343" s="17">
        <f>IF('cha raw lpjml output'!AA328&lt;0,0,'cha raw lpjml output'!AA328)</f>
        <v>323.10899999999998</v>
      </c>
      <c r="AC343" s="17">
        <f>IF('cha raw lpjml output'!AB328&lt;0,0,'cha raw lpjml output'!AB328)</f>
        <v>358.66</v>
      </c>
      <c r="AD343" s="17">
        <f>IF('cha raw lpjml output'!AC328&lt;0,0,'cha raw lpjml output'!AC328)</f>
        <v>432.29899999999998</v>
      </c>
      <c r="AE343" s="17">
        <f>IF('cha raw lpjml output'!AD328&lt;0,0,'cha raw lpjml output'!AD328)</f>
        <v>343.46499999999997</v>
      </c>
      <c r="AF343" s="17">
        <f>IF('cha raw lpjml output'!AE328&lt;0,0,'cha raw lpjml output'!AE328)</f>
        <v>393.32900000000001</v>
      </c>
      <c r="AG343" s="17">
        <f>IF('cha raw lpjml output'!AF328&lt;0,0,'cha raw lpjml output'!AF328)</f>
        <v>348.89800000000002</v>
      </c>
      <c r="AH343" s="17">
        <f>IF('cha raw lpjml output'!AG328&lt;0,0,'cha raw lpjml output'!AG328)</f>
        <v>310.55900000000003</v>
      </c>
      <c r="AI343" s="17">
        <f>IF('cha raw lpjml output'!AH328&lt;0,0,'cha raw lpjml output'!AH328)</f>
        <v>268.09699999999998</v>
      </c>
      <c r="AJ343" s="17">
        <f>IF('cha raw lpjml output'!AI328&lt;0,0,'cha raw lpjml output'!AI328)</f>
        <v>337.68700000000001</v>
      </c>
      <c r="AK343" s="17">
        <f>IF('cha raw lpjml output'!AJ328&lt;0,0,'cha raw lpjml output'!AJ328)</f>
        <v>417.68900000000002</v>
      </c>
      <c r="AL343" s="17">
        <f>IF('cha raw lpjml output'!AK328&lt;0,0,'cha raw lpjml output'!AK328)</f>
        <v>325.01100000000002</v>
      </c>
      <c r="AM343" s="17">
        <f>IF('cha raw lpjml output'!AL328&lt;0,0,'cha raw lpjml output'!AL328)</f>
        <v>254.953</v>
      </c>
      <c r="AN343" s="17">
        <f>IF('cha raw lpjml output'!AM328&lt;0,0,'cha raw lpjml output'!AM328)</f>
        <v>250.4</v>
      </c>
      <c r="AO343" s="17">
        <f>IF('cha raw lpjml output'!AN328&lt;0,0,'cha raw lpjml output'!AN328)</f>
        <v>339.005</v>
      </c>
      <c r="AP343" s="17">
        <f>IF('cha raw lpjml output'!AO328&lt;0,0,'cha raw lpjml output'!AO328)</f>
        <v>332.86700000000002</v>
      </c>
      <c r="AQ343" s="17"/>
    </row>
    <row r="344" spans="2:43" x14ac:dyDescent="0.35">
      <c r="B344" s="17">
        <f>IF('cha raw lpjml output'!A329&lt;0,0,'cha raw lpjml output'!A329)</f>
        <v>352.86399999999998</v>
      </c>
      <c r="C344" s="17">
        <f>IF('cha raw lpjml output'!B329&lt;0,0,'cha raw lpjml output'!B329)</f>
        <v>344.26299999999998</v>
      </c>
      <c r="D344" s="17">
        <f>IF('cha raw lpjml output'!C329&lt;0,0,'cha raw lpjml output'!C329)</f>
        <v>428.63600000000002</v>
      </c>
      <c r="E344" s="17">
        <f>IF('cha raw lpjml output'!D329&lt;0,0,'cha raw lpjml output'!D329)</f>
        <v>356.04399999999998</v>
      </c>
      <c r="F344" s="17">
        <f>IF('cha raw lpjml output'!E329&lt;0,0,'cha raw lpjml output'!E329)</f>
        <v>413.58600000000001</v>
      </c>
      <c r="G344" s="17">
        <f>IF('cha raw lpjml output'!F329&lt;0,0,'cha raw lpjml output'!F329)</f>
        <v>415.01</v>
      </c>
      <c r="H344" s="17">
        <f>IF('cha raw lpjml output'!G329&lt;0,0,'cha raw lpjml output'!G329)</f>
        <v>377.71600000000001</v>
      </c>
      <c r="I344" s="17">
        <f>IF('cha raw lpjml output'!H329&lt;0,0,'cha raw lpjml output'!H329)</f>
        <v>391.73</v>
      </c>
      <c r="J344" s="17">
        <f>IF('cha raw lpjml output'!I329&lt;0,0,'cha raw lpjml output'!I329)</f>
        <v>386.81</v>
      </c>
      <c r="K344" s="17">
        <f>IF('cha raw lpjml output'!J329&lt;0,0,'cha raw lpjml output'!J329)</f>
        <v>382.01799999999997</v>
      </c>
      <c r="L344" s="17">
        <f>IF('cha raw lpjml output'!K329&lt;0,0,'cha raw lpjml output'!K329)</f>
        <v>352.38799999999998</v>
      </c>
      <c r="M344" s="17">
        <f>IF('cha raw lpjml output'!L329&lt;0,0,'cha raw lpjml output'!L329)</f>
        <v>290.77</v>
      </c>
      <c r="N344" s="17">
        <f>IF('cha raw lpjml output'!M329&lt;0,0,'cha raw lpjml output'!M329)</f>
        <v>246.11199999999999</v>
      </c>
      <c r="O344" s="17">
        <f>IF('cha raw lpjml output'!N329&lt;0,0,'cha raw lpjml output'!N329)</f>
        <v>207.65</v>
      </c>
      <c r="P344" s="17">
        <f>IF('cha raw lpjml output'!O329&lt;0,0,'cha raw lpjml output'!O329)</f>
        <v>207.65</v>
      </c>
      <c r="Q344" s="17">
        <f>IF('cha raw lpjml output'!P329&lt;0,0,'cha raw lpjml output'!P329)</f>
        <v>282.07499999999999</v>
      </c>
      <c r="R344" s="17">
        <f>IF('cha raw lpjml output'!Q329&lt;0,0,'cha raw lpjml output'!Q329)</f>
        <v>249.256</v>
      </c>
      <c r="S344" s="17">
        <f>IF('cha raw lpjml output'!R329&lt;0,0,'cha raw lpjml output'!R329)</f>
        <v>338.25</v>
      </c>
      <c r="T344" s="17">
        <f>IF('cha raw lpjml output'!S329&lt;0,0,'cha raw lpjml output'!S329)</f>
        <v>409.75599999999997</v>
      </c>
      <c r="U344" s="17">
        <f>IF('cha raw lpjml output'!T329&lt;0,0,'cha raw lpjml output'!T329)</f>
        <v>312.18200000000002</v>
      </c>
      <c r="V344" s="17">
        <f>IF('cha raw lpjml output'!U329&lt;0,0,'cha raw lpjml output'!U329)</f>
        <v>357.55599999999998</v>
      </c>
      <c r="W344" s="17">
        <f>IF('cha raw lpjml output'!V329&lt;0,0,'cha raw lpjml output'!V329)</f>
        <v>377.14299999999997</v>
      </c>
      <c r="X344" s="17">
        <f>IF('cha raw lpjml output'!W329&lt;0,0,'cha raw lpjml output'!W329)</f>
        <v>317.30399999999997</v>
      </c>
      <c r="Y344" s="17">
        <f>IF('cha raw lpjml output'!X329&lt;0,0,'cha raw lpjml output'!X329)</f>
        <v>387.815</v>
      </c>
      <c r="Z344" s="17">
        <f>IF('cha raw lpjml output'!Y329&lt;0,0,'cha raw lpjml output'!Y329)</f>
        <v>392.79899999999998</v>
      </c>
      <c r="AA344" s="17">
        <f>IF('cha raw lpjml output'!Z329&lt;0,0,'cha raw lpjml output'!Z329)</f>
        <v>379.67500000000001</v>
      </c>
      <c r="AB344" s="17">
        <f>IF('cha raw lpjml output'!AA329&lt;0,0,'cha raw lpjml output'!AA329)</f>
        <v>330.55</v>
      </c>
      <c r="AC344" s="17">
        <f>IF('cha raw lpjml output'!AB329&lt;0,0,'cha raw lpjml output'!AB329)</f>
        <v>364.142</v>
      </c>
      <c r="AD344" s="17">
        <f>IF('cha raw lpjml output'!AC329&lt;0,0,'cha raw lpjml output'!AC329)</f>
        <v>433.98099999999999</v>
      </c>
      <c r="AE344" s="17">
        <f>IF('cha raw lpjml output'!AD329&lt;0,0,'cha raw lpjml output'!AD329)</f>
        <v>343.54</v>
      </c>
      <c r="AF344" s="17">
        <f>IF('cha raw lpjml output'!AE329&lt;0,0,'cha raw lpjml output'!AE329)</f>
        <v>394.93799999999999</v>
      </c>
      <c r="AG344" s="17">
        <f>IF('cha raw lpjml output'!AF329&lt;0,0,'cha raw lpjml output'!AF329)</f>
        <v>354.77</v>
      </c>
      <c r="AH344" s="17">
        <f>IF('cha raw lpjml output'!AG329&lt;0,0,'cha raw lpjml output'!AG329)</f>
        <v>311.28500000000003</v>
      </c>
      <c r="AI344" s="17">
        <f>IF('cha raw lpjml output'!AH329&lt;0,0,'cha raw lpjml output'!AH329)</f>
        <v>302.012</v>
      </c>
      <c r="AJ344" s="17">
        <f>IF('cha raw lpjml output'!AI329&lt;0,0,'cha raw lpjml output'!AI329)</f>
        <v>338.93599999999998</v>
      </c>
      <c r="AK344" s="17">
        <f>IF('cha raw lpjml output'!AJ329&lt;0,0,'cha raw lpjml output'!AJ329)</f>
        <v>421.827</v>
      </c>
      <c r="AL344" s="17">
        <f>IF('cha raw lpjml output'!AK329&lt;0,0,'cha raw lpjml output'!AK329)</f>
        <v>330.55900000000003</v>
      </c>
      <c r="AM344" s="17">
        <f>IF('cha raw lpjml output'!AL329&lt;0,0,'cha raw lpjml output'!AL329)</f>
        <v>264.41300000000001</v>
      </c>
      <c r="AN344" s="17">
        <f>IF('cha raw lpjml output'!AM329&lt;0,0,'cha raw lpjml output'!AM329)</f>
        <v>252.68799999999999</v>
      </c>
      <c r="AO344" s="17">
        <f>IF('cha raw lpjml output'!AN329&lt;0,0,'cha raw lpjml output'!AN329)</f>
        <v>339.613</v>
      </c>
      <c r="AP344" s="17">
        <f>IF('cha raw lpjml output'!AO329&lt;0,0,'cha raw lpjml output'!AO329)</f>
        <v>340.30500000000001</v>
      </c>
      <c r="AQ344" s="17"/>
    </row>
    <row r="345" spans="2:43" x14ac:dyDescent="0.35">
      <c r="B345" s="17">
        <f>IF('cha raw lpjml output'!A330&lt;0,0,'cha raw lpjml output'!A330)</f>
        <v>353.5</v>
      </c>
      <c r="C345" s="17">
        <f>IF('cha raw lpjml output'!B330&lt;0,0,'cha raw lpjml output'!B330)</f>
        <v>344.60899999999998</v>
      </c>
      <c r="D345" s="17">
        <f>IF('cha raw lpjml output'!C330&lt;0,0,'cha raw lpjml output'!C330)</f>
        <v>429.30599999999998</v>
      </c>
      <c r="E345" s="17">
        <f>IF('cha raw lpjml output'!D330&lt;0,0,'cha raw lpjml output'!D330)</f>
        <v>357.40100000000001</v>
      </c>
      <c r="F345" s="17">
        <f>IF('cha raw lpjml output'!E330&lt;0,0,'cha raw lpjml output'!E330)</f>
        <v>416.101</v>
      </c>
      <c r="G345" s="17">
        <f>IF('cha raw lpjml output'!F330&lt;0,0,'cha raw lpjml output'!F330)</f>
        <v>422.49099999999999</v>
      </c>
      <c r="H345" s="17">
        <f>IF('cha raw lpjml output'!G330&lt;0,0,'cha raw lpjml output'!G330)</f>
        <v>380.57400000000001</v>
      </c>
      <c r="I345" s="17">
        <f>IF('cha raw lpjml output'!H330&lt;0,0,'cha raw lpjml output'!H330)</f>
        <v>391.78699999999998</v>
      </c>
      <c r="J345" s="17">
        <f>IF('cha raw lpjml output'!I330&lt;0,0,'cha raw lpjml output'!I330)</f>
        <v>389.25400000000002</v>
      </c>
      <c r="K345" s="17">
        <f>IF('cha raw lpjml output'!J330&lt;0,0,'cha raw lpjml output'!J330)</f>
        <v>382.24299999999999</v>
      </c>
      <c r="L345" s="17">
        <f>IF('cha raw lpjml output'!K330&lt;0,0,'cha raw lpjml output'!K330)</f>
        <v>354.13799999999998</v>
      </c>
      <c r="M345" s="17">
        <f>IF('cha raw lpjml output'!L330&lt;0,0,'cha raw lpjml output'!L330)</f>
        <v>302.24599999999998</v>
      </c>
      <c r="N345" s="17">
        <f>IF('cha raw lpjml output'!M330&lt;0,0,'cha raw lpjml output'!M330)</f>
        <v>246.32</v>
      </c>
      <c r="O345" s="17">
        <f>IF('cha raw lpjml output'!N330&lt;0,0,'cha raw lpjml output'!N330)</f>
        <v>209.18899999999999</v>
      </c>
      <c r="P345" s="17">
        <f>IF('cha raw lpjml output'!O330&lt;0,0,'cha raw lpjml output'!O330)</f>
        <v>209.18899999999999</v>
      </c>
      <c r="Q345" s="17">
        <f>IF('cha raw lpjml output'!P330&lt;0,0,'cha raw lpjml output'!P330)</f>
        <v>287.94299999999998</v>
      </c>
      <c r="R345" s="17">
        <f>IF('cha raw lpjml output'!Q330&lt;0,0,'cha raw lpjml output'!Q330)</f>
        <v>255.63800000000001</v>
      </c>
      <c r="S345" s="17">
        <f>IF('cha raw lpjml output'!R330&lt;0,0,'cha raw lpjml output'!R330)</f>
        <v>346.45800000000003</v>
      </c>
      <c r="T345" s="17">
        <f>IF('cha raw lpjml output'!S330&lt;0,0,'cha raw lpjml output'!S330)</f>
        <v>414.71199999999999</v>
      </c>
      <c r="U345" s="17">
        <f>IF('cha raw lpjml output'!T330&lt;0,0,'cha raw lpjml output'!T330)</f>
        <v>315.07799999999997</v>
      </c>
      <c r="V345" s="17">
        <f>IF('cha raw lpjml output'!U330&lt;0,0,'cha raw lpjml output'!U330)</f>
        <v>361.85</v>
      </c>
      <c r="W345" s="17">
        <f>IF('cha raw lpjml output'!V330&lt;0,0,'cha raw lpjml output'!V330)</f>
        <v>378.78699999999998</v>
      </c>
      <c r="X345" s="17">
        <f>IF('cha raw lpjml output'!W330&lt;0,0,'cha raw lpjml output'!W330)</f>
        <v>337.69499999999999</v>
      </c>
      <c r="Y345" s="17">
        <f>IF('cha raw lpjml output'!X330&lt;0,0,'cha raw lpjml output'!X330)</f>
        <v>388.495</v>
      </c>
      <c r="Z345" s="17">
        <f>IF('cha raw lpjml output'!Y330&lt;0,0,'cha raw lpjml output'!Y330)</f>
        <v>393.23399999999998</v>
      </c>
      <c r="AA345" s="17">
        <f>IF('cha raw lpjml output'!Z330&lt;0,0,'cha raw lpjml output'!Z330)</f>
        <v>380.33300000000003</v>
      </c>
      <c r="AB345" s="17">
        <f>IF('cha raw lpjml output'!AA330&lt;0,0,'cha raw lpjml output'!AA330)</f>
        <v>337.45499999999998</v>
      </c>
      <c r="AC345" s="17">
        <f>IF('cha raw lpjml output'!AB330&lt;0,0,'cha raw lpjml output'!AB330)</f>
        <v>368.38900000000001</v>
      </c>
      <c r="AD345" s="17">
        <f>IF('cha raw lpjml output'!AC330&lt;0,0,'cha raw lpjml output'!AC330)</f>
        <v>434.24099999999999</v>
      </c>
      <c r="AE345" s="17">
        <f>IF('cha raw lpjml output'!AD330&lt;0,0,'cha raw lpjml output'!AD330)</f>
        <v>343.86599999999999</v>
      </c>
      <c r="AF345" s="17">
        <f>IF('cha raw lpjml output'!AE330&lt;0,0,'cha raw lpjml output'!AE330)</f>
        <v>395.88799999999998</v>
      </c>
      <c r="AG345" s="17">
        <f>IF('cha raw lpjml output'!AF330&lt;0,0,'cha raw lpjml output'!AF330)</f>
        <v>358.952</v>
      </c>
      <c r="AH345" s="17">
        <f>IF('cha raw lpjml output'!AG330&lt;0,0,'cha raw lpjml output'!AG330)</f>
        <v>317.84100000000001</v>
      </c>
      <c r="AI345" s="17">
        <f>IF('cha raw lpjml output'!AH330&lt;0,0,'cha raw lpjml output'!AH330)</f>
        <v>304.988</v>
      </c>
      <c r="AJ345" s="17">
        <f>IF('cha raw lpjml output'!AI330&lt;0,0,'cha raw lpjml output'!AI330)</f>
        <v>354.21899999999999</v>
      </c>
      <c r="AK345" s="17">
        <f>IF('cha raw lpjml output'!AJ330&lt;0,0,'cha raw lpjml output'!AJ330)</f>
        <v>423.07799999999997</v>
      </c>
      <c r="AL345" s="17">
        <f>IF('cha raw lpjml output'!AK330&lt;0,0,'cha raw lpjml output'!AK330)</f>
        <v>333.88200000000001</v>
      </c>
      <c r="AM345" s="17">
        <f>IF('cha raw lpjml output'!AL330&lt;0,0,'cha raw lpjml output'!AL330)</f>
        <v>274.916</v>
      </c>
      <c r="AN345" s="17">
        <f>IF('cha raw lpjml output'!AM330&lt;0,0,'cha raw lpjml output'!AM330)</f>
        <v>254.209</v>
      </c>
      <c r="AO345" s="17">
        <f>IF('cha raw lpjml output'!AN330&lt;0,0,'cha raw lpjml output'!AN330)</f>
        <v>341.28399999999999</v>
      </c>
      <c r="AP345" s="17">
        <f>IF('cha raw lpjml output'!AO330&lt;0,0,'cha raw lpjml output'!AO330)</f>
        <v>350.68299999999999</v>
      </c>
      <c r="AQ345" s="17"/>
    </row>
    <row r="346" spans="2:43" x14ac:dyDescent="0.35">
      <c r="B346" s="17">
        <f>IF('cha raw lpjml output'!A331&lt;0,0,'cha raw lpjml output'!A331)</f>
        <v>356.28300000000002</v>
      </c>
      <c r="C346" s="17">
        <f>IF('cha raw lpjml output'!B331&lt;0,0,'cha raw lpjml output'!B331)</f>
        <v>346.44200000000001</v>
      </c>
      <c r="D346" s="17">
        <f>IF('cha raw lpjml output'!C331&lt;0,0,'cha raw lpjml output'!C331)</f>
        <v>434.86399999999998</v>
      </c>
      <c r="E346" s="17">
        <f>IF('cha raw lpjml output'!D331&lt;0,0,'cha raw lpjml output'!D331)</f>
        <v>362.05500000000001</v>
      </c>
      <c r="F346" s="17">
        <f>IF('cha raw lpjml output'!E331&lt;0,0,'cha raw lpjml output'!E331)</f>
        <v>416.154</v>
      </c>
      <c r="G346" s="17">
        <f>IF('cha raw lpjml output'!F331&lt;0,0,'cha raw lpjml output'!F331)</f>
        <v>422.65600000000001</v>
      </c>
      <c r="H346" s="17">
        <f>IF('cha raw lpjml output'!G331&lt;0,0,'cha raw lpjml output'!G331)</f>
        <v>382.29199999999997</v>
      </c>
      <c r="I346" s="17">
        <f>IF('cha raw lpjml output'!H331&lt;0,0,'cha raw lpjml output'!H331)</f>
        <v>391.82400000000001</v>
      </c>
      <c r="J346" s="17">
        <f>IF('cha raw lpjml output'!I331&lt;0,0,'cha raw lpjml output'!I331)</f>
        <v>392.72699999999998</v>
      </c>
      <c r="K346" s="17">
        <f>IF('cha raw lpjml output'!J331&lt;0,0,'cha raw lpjml output'!J331)</f>
        <v>385.26499999999999</v>
      </c>
      <c r="L346" s="17">
        <f>IF('cha raw lpjml output'!K331&lt;0,0,'cha raw lpjml output'!K331)</f>
        <v>364.16399999999999</v>
      </c>
      <c r="M346" s="17">
        <f>IF('cha raw lpjml output'!L331&lt;0,0,'cha raw lpjml output'!L331)</f>
        <v>319.649</v>
      </c>
      <c r="N346" s="17">
        <f>IF('cha raw lpjml output'!M331&lt;0,0,'cha raw lpjml output'!M331)</f>
        <v>250.797</v>
      </c>
      <c r="O346" s="17">
        <f>IF('cha raw lpjml output'!N331&lt;0,0,'cha raw lpjml output'!N331)</f>
        <v>214.37</v>
      </c>
      <c r="P346" s="17">
        <f>IF('cha raw lpjml output'!O331&lt;0,0,'cha raw lpjml output'!O331)</f>
        <v>214.37</v>
      </c>
      <c r="Q346" s="17">
        <f>IF('cha raw lpjml output'!P331&lt;0,0,'cha raw lpjml output'!P331)</f>
        <v>291.87200000000001</v>
      </c>
      <c r="R346" s="17">
        <f>IF('cha raw lpjml output'!Q331&lt;0,0,'cha raw lpjml output'!Q331)</f>
        <v>261.55399999999997</v>
      </c>
      <c r="S346" s="17">
        <f>IF('cha raw lpjml output'!R331&lt;0,0,'cha raw lpjml output'!R331)</f>
        <v>352.85</v>
      </c>
      <c r="T346" s="17">
        <f>IF('cha raw lpjml output'!S331&lt;0,0,'cha raw lpjml output'!S331)</f>
        <v>421.35399999999998</v>
      </c>
      <c r="U346" s="17">
        <f>IF('cha raw lpjml output'!T331&lt;0,0,'cha raw lpjml output'!T331)</f>
        <v>325.01400000000001</v>
      </c>
      <c r="V346" s="17">
        <f>IF('cha raw lpjml output'!U331&lt;0,0,'cha raw lpjml output'!U331)</f>
        <v>369.90899999999999</v>
      </c>
      <c r="W346" s="17">
        <f>IF('cha raw lpjml output'!V331&lt;0,0,'cha raw lpjml output'!V331)</f>
        <v>385.33600000000001</v>
      </c>
      <c r="X346" s="17">
        <f>IF('cha raw lpjml output'!W331&lt;0,0,'cha raw lpjml output'!W331)</f>
        <v>343.81099999999998</v>
      </c>
      <c r="Y346" s="17">
        <f>IF('cha raw lpjml output'!X331&lt;0,0,'cha raw lpjml output'!X331)</f>
        <v>398.964</v>
      </c>
      <c r="Z346" s="17">
        <f>IF('cha raw lpjml output'!Y331&lt;0,0,'cha raw lpjml output'!Y331)</f>
        <v>399.13099999999997</v>
      </c>
      <c r="AA346" s="17">
        <f>IF('cha raw lpjml output'!Z331&lt;0,0,'cha raw lpjml output'!Z331)</f>
        <v>381.04</v>
      </c>
      <c r="AB346" s="17">
        <f>IF('cha raw lpjml output'!AA331&lt;0,0,'cha raw lpjml output'!AA331)</f>
        <v>338.93200000000002</v>
      </c>
      <c r="AC346" s="17">
        <f>IF('cha raw lpjml output'!AB331&lt;0,0,'cha raw lpjml output'!AB331)</f>
        <v>371.47399999999999</v>
      </c>
      <c r="AD346" s="17">
        <f>IF('cha raw lpjml output'!AC331&lt;0,0,'cha raw lpjml output'!AC331)</f>
        <v>440.62700000000001</v>
      </c>
      <c r="AE346" s="17">
        <f>IF('cha raw lpjml output'!AD331&lt;0,0,'cha raw lpjml output'!AD331)</f>
        <v>347.62799999999999</v>
      </c>
      <c r="AF346" s="17">
        <f>IF('cha raw lpjml output'!AE331&lt;0,0,'cha raw lpjml output'!AE331)</f>
        <v>402.95499999999998</v>
      </c>
      <c r="AG346" s="17">
        <f>IF('cha raw lpjml output'!AF331&lt;0,0,'cha raw lpjml output'!AF331)</f>
        <v>362.22199999999998</v>
      </c>
      <c r="AH346" s="17">
        <f>IF('cha raw lpjml output'!AG331&lt;0,0,'cha raw lpjml output'!AG331)</f>
        <v>318.185</v>
      </c>
      <c r="AI346" s="17">
        <f>IF('cha raw lpjml output'!AH331&lt;0,0,'cha raw lpjml output'!AH331)</f>
        <v>310.99900000000002</v>
      </c>
      <c r="AJ346" s="17">
        <f>IF('cha raw lpjml output'!AI331&lt;0,0,'cha raw lpjml output'!AI331)</f>
        <v>356.04700000000003</v>
      </c>
      <c r="AK346" s="17">
        <f>IF('cha raw lpjml output'!AJ331&lt;0,0,'cha raw lpjml output'!AJ331)</f>
        <v>423.53500000000003</v>
      </c>
      <c r="AL346" s="17">
        <f>IF('cha raw lpjml output'!AK331&lt;0,0,'cha raw lpjml output'!AK331)</f>
        <v>337.01499999999999</v>
      </c>
      <c r="AM346" s="17">
        <f>IF('cha raw lpjml output'!AL331&lt;0,0,'cha raw lpjml output'!AL331)</f>
        <v>279.33499999999998</v>
      </c>
      <c r="AN346" s="17">
        <f>IF('cha raw lpjml output'!AM331&lt;0,0,'cha raw lpjml output'!AM331)</f>
        <v>254.26499999999999</v>
      </c>
      <c r="AO346" s="17">
        <f>IF('cha raw lpjml output'!AN331&lt;0,0,'cha raw lpjml output'!AN331)</f>
        <v>344.90499999999997</v>
      </c>
      <c r="AP346" s="17">
        <f>IF('cha raw lpjml output'!AO331&lt;0,0,'cha raw lpjml output'!AO331)</f>
        <v>354.40800000000002</v>
      </c>
      <c r="AQ346" s="17"/>
    </row>
    <row r="347" spans="2:43" x14ac:dyDescent="0.35">
      <c r="B347" s="17">
        <f>IF('cha raw lpjml output'!A332&lt;0,0,'cha raw lpjml output'!A332)</f>
        <v>361.17399999999998</v>
      </c>
      <c r="C347" s="17">
        <f>IF('cha raw lpjml output'!B332&lt;0,0,'cha raw lpjml output'!B332)</f>
        <v>353.423</v>
      </c>
      <c r="D347" s="17">
        <f>IF('cha raw lpjml output'!C332&lt;0,0,'cha raw lpjml output'!C332)</f>
        <v>436.73500000000001</v>
      </c>
      <c r="E347" s="17">
        <f>IF('cha raw lpjml output'!D332&lt;0,0,'cha raw lpjml output'!D332)</f>
        <v>362.57499999999999</v>
      </c>
      <c r="F347" s="17">
        <f>IF('cha raw lpjml output'!E332&lt;0,0,'cha raw lpjml output'!E332)</f>
        <v>416.77600000000001</v>
      </c>
      <c r="G347" s="17">
        <f>IF('cha raw lpjml output'!F332&lt;0,0,'cha raw lpjml output'!F332)</f>
        <v>428.91800000000001</v>
      </c>
      <c r="H347" s="17">
        <f>IF('cha raw lpjml output'!G332&lt;0,0,'cha raw lpjml output'!G332)</f>
        <v>385.596</v>
      </c>
      <c r="I347" s="17">
        <f>IF('cha raw lpjml output'!H332&lt;0,0,'cha raw lpjml output'!H332)</f>
        <v>393.46199999999999</v>
      </c>
      <c r="J347" s="17">
        <f>IF('cha raw lpjml output'!I332&lt;0,0,'cha raw lpjml output'!I332)</f>
        <v>399.416</v>
      </c>
      <c r="K347" s="17">
        <f>IF('cha raw lpjml output'!J332&lt;0,0,'cha raw lpjml output'!J332)</f>
        <v>385.50099999999998</v>
      </c>
      <c r="L347" s="17">
        <f>IF('cha raw lpjml output'!K332&lt;0,0,'cha raw lpjml output'!K332)</f>
        <v>364.34399999999999</v>
      </c>
      <c r="M347" s="17">
        <f>IF('cha raw lpjml output'!L332&lt;0,0,'cha raw lpjml output'!L332)</f>
        <v>323.69499999999999</v>
      </c>
      <c r="N347" s="17">
        <f>IF('cha raw lpjml output'!M332&lt;0,0,'cha raw lpjml output'!M332)</f>
        <v>251.291</v>
      </c>
      <c r="O347" s="17">
        <f>IF('cha raw lpjml output'!N332&lt;0,0,'cha raw lpjml output'!N332)</f>
        <v>218.68299999999999</v>
      </c>
      <c r="P347" s="17">
        <f>IF('cha raw lpjml output'!O332&lt;0,0,'cha raw lpjml output'!O332)</f>
        <v>218.68299999999999</v>
      </c>
      <c r="Q347" s="17">
        <f>IF('cha raw lpjml output'!P332&lt;0,0,'cha raw lpjml output'!P332)</f>
        <v>293.03800000000001</v>
      </c>
      <c r="R347" s="17">
        <f>IF('cha raw lpjml output'!Q332&lt;0,0,'cha raw lpjml output'!Q332)</f>
        <v>263.33100000000002</v>
      </c>
      <c r="S347" s="17">
        <f>IF('cha raw lpjml output'!R332&lt;0,0,'cha raw lpjml output'!R332)</f>
        <v>361.26900000000001</v>
      </c>
      <c r="T347" s="17">
        <f>IF('cha raw lpjml output'!S332&lt;0,0,'cha raw lpjml output'!S332)</f>
        <v>422.43900000000002</v>
      </c>
      <c r="U347" s="17">
        <f>IF('cha raw lpjml output'!T332&lt;0,0,'cha raw lpjml output'!T332)</f>
        <v>332.822</v>
      </c>
      <c r="V347" s="17">
        <f>IF('cha raw lpjml output'!U332&lt;0,0,'cha raw lpjml output'!U332)</f>
        <v>372.92399999999998</v>
      </c>
      <c r="W347" s="17">
        <f>IF('cha raw lpjml output'!V332&lt;0,0,'cha raw lpjml output'!V332)</f>
        <v>391.52699999999999</v>
      </c>
      <c r="X347" s="17">
        <f>IF('cha raw lpjml output'!W332&lt;0,0,'cha raw lpjml output'!W332)</f>
        <v>343.81200000000001</v>
      </c>
      <c r="Y347" s="17">
        <f>IF('cha raw lpjml output'!X332&lt;0,0,'cha raw lpjml output'!X332)</f>
        <v>399.86500000000001</v>
      </c>
      <c r="Z347" s="17">
        <f>IF('cha raw lpjml output'!Y332&lt;0,0,'cha raw lpjml output'!Y332)</f>
        <v>400.23099999999999</v>
      </c>
      <c r="AA347" s="17">
        <f>IF('cha raw lpjml output'!Z332&lt;0,0,'cha raw lpjml output'!Z332)</f>
        <v>381.87599999999998</v>
      </c>
      <c r="AB347" s="17">
        <f>IF('cha raw lpjml output'!AA332&lt;0,0,'cha raw lpjml output'!AA332)</f>
        <v>339.99900000000002</v>
      </c>
      <c r="AC347" s="17">
        <f>IF('cha raw lpjml output'!AB332&lt;0,0,'cha raw lpjml output'!AB332)</f>
        <v>373.988</v>
      </c>
      <c r="AD347" s="17">
        <f>IF('cha raw lpjml output'!AC332&lt;0,0,'cha raw lpjml output'!AC332)</f>
        <v>442.14100000000002</v>
      </c>
      <c r="AE347" s="17">
        <f>IF('cha raw lpjml output'!AD332&lt;0,0,'cha raw lpjml output'!AD332)</f>
        <v>355.23</v>
      </c>
      <c r="AF347" s="17">
        <f>IF('cha raw lpjml output'!AE332&lt;0,0,'cha raw lpjml output'!AE332)</f>
        <v>405.06700000000001</v>
      </c>
      <c r="AG347" s="17">
        <f>IF('cha raw lpjml output'!AF332&lt;0,0,'cha raw lpjml output'!AF332)</f>
        <v>362.39400000000001</v>
      </c>
      <c r="AH347" s="17">
        <f>IF('cha raw lpjml output'!AG332&lt;0,0,'cha raw lpjml output'!AG332)</f>
        <v>322.47399999999999</v>
      </c>
      <c r="AI347" s="17">
        <f>IF('cha raw lpjml output'!AH332&lt;0,0,'cha raw lpjml output'!AH332)</f>
        <v>312.11200000000002</v>
      </c>
      <c r="AJ347" s="17">
        <f>IF('cha raw lpjml output'!AI332&lt;0,0,'cha raw lpjml output'!AI332)</f>
        <v>357.93900000000002</v>
      </c>
      <c r="AK347" s="17">
        <f>IF('cha raw lpjml output'!AJ332&lt;0,0,'cha raw lpjml output'!AJ332)</f>
        <v>427.04899999999998</v>
      </c>
      <c r="AL347" s="17">
        <f>IF('cha raw lpjml output'!AK332&lt;0,0,'cha raw lpjml output'!AK332)</f>
        <v>338.553</v>
      </c>
      <c r="AM347" s="17">
        <f>IF('cha raw lpjml output'!AL332&lt;0,0,'cha raw lpjml output'!AL332)</f>
        <v>281.46899999999999</v>
      </c>
      <c r="AN347" s="17">
        <f>IF('cha raw lpjml output'!AM332&lt;0,0,'cha raw lpjml output'!AM332)</f>
        <v>255.49</v>
      </c>
      <c r="AO347" s="17">
        <f>IF('cha raw lpjml output'!AN332&lt;0,0,'cha raw lpjml output'!AN332)</f>
        <v>349.70499999999998</v>
      </c>
      <c r="AP347" s="17">
        <f>IF('cha raw lpjml output'!AO332&lt;0,0,'cha raw lpjml output'!AO332)</f>
        <v>359.34399999999999</v>
      </c>
      <c r="AQ347" s="17"/>
    </row>
    <row r="348" spans="2:43" x14ac:dyDescent="0.35">
      <c r="B348" s="17">
        <f>IF('cha raw lpjml output'!A333&lt;0,0,'cha raw lpjml output'!A333)</f>
        <v>363.41199999999998</v>
      </c>
      <c r="C348" s="17">
        <f>IF('cha raw lpjml output'!B333&lt;0,0,'cha raw lpjml output'!B333)</f>
        <v>353.56799999999998</v>
      </c>
      <c r="D348" s="17">
        <f>IF('cha raw lpjml output'!C333&lt;0,0,'cha raw lpjml output'!C333)</f>
        <v>437.14100000000002</v>
      </c>
      <c r="E348" s="17">
        <f>IF('cha raw lpjml output'!D333&lt;0,0,'cha raw lpjml output'!D333)</f>
        <v>366.65499999999997</v>
      </c>
      <c r="F348" s="17">
        <f>IF('cha raw lpjml output'!E333&lt;0,0,'cha raw lpjml output'!E333)</f>
        <v>417.83600000000001</v>
      </c>
      <c r="G348" s="17">
        <f>IF('cha raw lpjml output'!F333&lt;0,0,'cha raw lpjml output'!F333)</f>
        <v>435.46499999999997</v>
      </c>
      <c r="H348" s="17">
        <f>IF('cha raw lpjml output'!G333&lt;0,0,'cha raw lpjml output'!G333)</f>
        <v>386.78399999999999</v>
      </c>
      <c r="I348" s="17">
        <f>IF('cha raw lpjml output'!H333&lt;0,0,'cha raw lpjml output'!H333)</f>
        <v>397.86399999999998</v>
      </c>
      <c r="J348" s="17">
        <f>IF('cha raw lpjml output'!I333&lt;0,0,'cha raw lpjml output'!I333)</f>
        <v>401.76</v>
      </c>
      <c r="K348" s="17">
        <f>IF('cha raw lpjml output'!J333&lt;0,0,'cha raw lpjml output'!J333)</f>
        <v>393.416</v>
      </c>
      <c r="L348" s="17">
        <f>IF('cha raw lpjml output'!K333&lt;0,0,'cha raw lpjml output'!K333)</f>
        <v>365.11</v>
      </c>
      <c r="M348" s="17">
        <f>IF('cha raw lpjml output'!L333&lt;0,0,'cha raw lpjml output'!L333)</f>
        <v>324.476</v>
      </c>
      <c r="N348" s="17">
        <f>IF('cha raw lpjml output'!M333&lt;0,0,'cha raw lpjml output'!M333)</f>
        <v>258.149</v>
      </c>
      <c r="O348" s="17">
        <f>IF('cha raw lpjml output'!N333&lt;0,0,'cha raw lpjml output'!N333)</f>
        <v>223.45500000000001</v>
      </c>
      <c r="P348" s="17">
        <f>IF('cha raw lpjml output'!O333&lt;0,0,'cha raw lpjml output'!O333)</f>
        <v>223.45500000000001</v>
      </c>
      <c r="Q348" s="17">
        <f>IF('cha raw lpjml output'!P333&lt;0,0,'cha raw lpjml output'!P333)</f>
        <v>303.827</v>
      </c>
      <c r="R348" s="17">
        <f>IF('cha raw lpjml output'!Q333&lt;0,0,'cha raw lpjml output'!Q333)</f>
        <v>270.29700000000003</v>
      </c>
      <c r="S348" s="17">
        <f>IF('cha raw lpjml output'!R333&lt;0,0,'cha raw lpjml output'!R333)</f>
        <v>362.55200000000002</v>
      </c>
      <c r="T348" s="17">
        <f>IF('cha raw lpjml output'!S333&lt;0,0,'cha raw lpjml output'!S333)</f>
        <v>436.97899999999998</v>
      </c>
      <c r="U348" s="17">
        <f>IF('cha raw lpjml output'!T333&lt;0,0,'cha raw lpjml output'!T333)</f>
        <v>336.608</v>
      </c>
      <c r="V348" s="17">
        <f>IF('cha raw lpjml output'!U333&lt;0,0,'cha raw lpjml output'!U333)</f>
        <v>373.58699999999999</v>
      </c>
      <c r="W348" s="17">
        <f>IF('cha raw lpjml output'!V333&lt;0,0,'cha raw lpjml output'!V333)</f>
        <v>393.63200000000001</v>
      </c>
      <c r="X348" s="17">
        <f>IF('cha raw lpjml output'!W333&lt;0,0,'cha raw lpjml output'!W333)</f>
        <v>344.86399999999998</v>
      </c>
      <c r="Y348" s="17">
        <f>IF('cha raw lpjml output'!X333&lt;0,0,'cha raw lpjml output'!X333)</f>
        <v>400.95499999999998</v>
      </c>
      <c r="Z348" s="17">
        <f>IF('cha raw lpjml output'!Y333&lt;0,0,'cha raw lpjml output'!Y333)</f>
        <v>408.34100000000001</v>
      </c>
      <c r="AA348" s="17">
        <f>IF('cha raw lpjml output'!Z333&lt;0,0,'cha raw lpjml output'!Z333)</f>
        <v>390.72</v>
      </c>
      <c r="AB348" s="17">
        <f>IF('cha raw lpjml output'!AA333&lt;0,0,'cha raw lpjml output'!AA333)</f>
        <v>343.899</v>
      </c>
      <c r="AC348" s="17">
        <f>IF('cha raw lpjml output'!AB333&lt;0,0,'cha raw lpjml output'!AB333)</f>
        <v>376.50599999999997</v>
      </c>
      <c r="AD348" s="17">
        <f>IF('cha raw lpjml output'!AC333&lt;0,0,'cha raw lpjml output'!AC333)</f>
        <v>445.23899999999998</v>
      </c>
      <c r="AE348" s="17">
        <f>IF('cha raw lpjml output'!AD333&lt;0,0,'cha raw lpjml output'!AD333)</f>
        <v>358.13400000000001</v>
      </c>
      <c r="AF348" s="17">
        <f>IF('cha raw lpjml output'!AE333&lt;0,0,'cha raw lpjml output'!AE333)</f>
        <v>405.55</v>
      </c>
      <c r="AG348" s="17">
        <f>IF('cha raw lpjml output'!AF333&lt;0,0,'cha raw lpjml output'!AF333)</f>
        <v>364.721</v>
      </c>
      <c r="AH348" s="17">
        <f>IF('cha raw lpjml output'!AG333&lt;0,0,'cha raw lpjml output'!AG333)</f>
        <v>328.64800000000002</v>
      </c>
      <c r="AI348" s="17">
        <f>IF('cha raw lpjml output'!AH333&lt;0,0,'cha raw lpjml output'!AH333)</f>
        <v>320.62700000000001</v>
      </c>
      <c r="AJ348" s="17">
        <f>IF('cha raw lpjml output'!AI333&lt;0,0,'cha raw lpjml output'!AI333)</f>
        <v>370.983</v>
      </c>
      <c r="AK348" s="17">
        <f>IF('cha raw lpjml output'!AJ333&lt;0,0,'cha raw lpjml output'!AJ333)</f>
        <v>430.262</v>
      </c>
      <c r="AL348" s="17">
        <f>IF('cha raw lpjml output'!AK333&lt;0,0,'cha raw lpjml output'!AK333)</f>
        <v>341.40899999999999</v>
      </c>
      <c r="AM348" s="17">
        <f>IF('cha raw lpjml output'!AL333&lt;0,0,'cha raw lpjml output'!AL333)</f>
        <v>283.88099999999997</v>
      </c>
      <c r="AN348" s="17">
        <f>IF('cha raw lpjml output'!AM333&lt;0,0,'cha raw lpjml output'!AM333)</f>
        <v>256.952</v>
      </c>
      <c r="AO348" s="17">
        <f>IF('cha raw lpjml output'!AN333&lt;0,0,'cha raw lpjml output'!AN333)</f>
        <v>354.58199999999999</v>
      </c>
      <c r="AP348" s="17">
        <f>IF('cha raw lpjml output'!AO333&lt;0,0,'cha raw lpjml output'!AO333)</f>
        <v>364.75900000000001</v>
      </c>
      <c r="AQ348" s="17"/>
    </row>
    <row r="349" spans="2:43" x14ac:dyDescent="0.35">
      <c r="B349" s="17">
        <f>IF('cha raw lpjml output'!A334&lt;0,0,'cha raw lpjml output'!A334)</f>
        <v>363.76499999999999</v>
      </c>
      <c r="C349" s="17">
        <f>IF('cha raw lpjml output'!B334&lt;0,0,'cha raw lpjml output'!B334)</f>
        <v>356.33100000000002</v>
      </c>
      <c r="D349" s="17">
        <f>IF('cha raw lpjml output'!C334&lt;0,0,'cha raw lpjml output'!C334)</f>
        <v>438.63200000000001</v>
      </c>
      <c r="E349" s="17">
        <f>IF('cha raw lpjml output'!D334&lt;0,0,'cha raw lpjml output'!D334)</f>
        <v>369.28300000000002</v>
      </c>
      <c r="F349" s="17">
        <f>IF('cha raw lpjml output'!E334&lt;0,0,'cha raw lpjml output'!E334)</f>
        <v>420.92899999999997</v>
      </c>
      <c r="G349" s="17">
        <f>IF('cha raw lpjml output'!F334&lt;0,0,'cha raw lpjml output'!F334)</f>
        <v>440.649</v>
      </c>
      <c r="H349" s="17">
        <f>IF('cha raw lpjml output'!G334&lt;0,0,'cha raw lpjml output'!G334)</f>
        <v>388.04199999999997</v>
      </c>
      <c r="I349" s="17">
        <f>IF('cha raw lpjml output'!H334&lt;0,0,'cha raw lpjml output'!H334)</f>
        <v>418.255</v>
      </c>
      <c r="J349" s="17">
        <f>IF('cha raw lpjml output'!I334&lt;0,0,'cha raw lpjml output'!I334)</f>
        <v>403.60199999999998</v>
      </c>
      <c r="K349" s="17">
        <f>IF('cha raw lpjml output'!J334&lt;0,0,'cha raw lpjml output'!J334)</f>
        <v>394.91</v>
      </c>
      <c r="L349" s="17">
        <f>IF('cha raw lpjml output'!K334&lt;0,0,'cha raw lpjml output'!K334)</f>
        <v>370.61099999999999</v>
      </c>
      <c r="M349" s="17">
        <f>IF('cha raw lpjml output'!L334&lt;0,0,'cha raw lpjml output'!L334)</f>
        <v>327.77</v>
      </c>
      <c r="N349" s="17">
        <f>IF('cha raw lpjml output'!M334&lt;0,0,'cha raw lpjml output'!M334)</f>
        <v>262.67399999999998</v>
      </c>
      <c r="O349" s="17">
        <f>IF('cha raw lpjml output'!N334&lt;0,0,'cha raw lpjml output'!N334)</f>
        <v>241.54599999999999</v>
      </c>
      <c r="P349" s="17">
        <f>IF('cha raw lpjml output'!O334&lt;0,0,'cha raw lpjml output'!O334)</f>
        <v>241.54599999999999</v>
      </c>
      <c r="Q349" s="17">
        <f>IF('cha raw lpjml output'!P334&lt;0,0,'cha raw lpjml output'!P334)</f>
        <v>319.03500000000003</v>
      </c>
      <c r="R349" s="17">
        <f>IF('cha raw lpjml output'!Q334&lt;0,0,'cha raw lpjml output'!Q334)</f>
        <v>271.22300000000001</v>
      </c>
      <c r="S349" s="17">
        <f>IF('cha raw lpjml output'!R334&lt;0,0,'cha raw lpjml output'!R334)</f>
        <v>368.18900000000002</v>
      </c>
      <c r="T349" s="17">
        <f>IF('cha raw lpjml output'!S334&lt;0,0,'cha raw lpjml output'!S334)</f>
        <v>441.024</v>
      </c>
      <c r="U349" s="17">
        <f>IF('cha raw lpjml output'!T334&lt;0,0,'cha raw lpjml output'!T334)</f>
        <v>336.89100000000002</v>
      </c>
      <c r="V349" s="17">
        <f>IF('cha raw lpjml output'!U334&lt;0,0,'cha raw lpjml output'!U334)</f>
        <v>377.017</v>
      </c>
      <c r="W349" s="17">
        <f>IF('cha raw lpjml output'!V334&lt;0,0,'cha raw lpjml output'!V334)</f>
        <v>401.55500000000001</v>
      </c>
      <c r="X349" s="17">
        <f>IF('cha raw lpjml output'!W334&lt;0,0,'cha raw lpjml output'!W334)</f>
        <v>346.64499999999998</v>
      </c>
      <c r="Y349" s="17">
        <f>IF('cha raw lpjml output'!X334&lt;0,0,'cha raw lpjml output'!X334)</f>
        <v>401.10199999999998</v>
      </c>
      <c r="Z349" s="17">
        <f>IF('cha raw lpjml output'!Y334&lt;0,0,'cha raw lpjml output'!Y334)</f>
        <v>413.83499999999998</v>
      </c>
      <c r="AA349" s="17">
        <f>IF('cha raw lpjml output'!Z334&lt;0,0,'cha raw lpjml output'!Z334)</f>
        <v>393.233</v>
      </c>
      <c r="AB349" s="17">
        <f>IF('cha raw lpjml output'!AA334&lt;0,0,'cha raw lpjml output'!AA334)</f>
        <v>350.66199999999998</v>
      </c>
      <c r="AC349" s="17">
        <f>IF('cha raw lpjml output'!AB334&lt;0,0,'cha raw lpjml output'!AB334)</f>
        <v>376.55399999999997</v>
      </c>
      <c r="AD349" s="17">
        <f>IF('cha raw lpjml output'!AC334&lt;0,0,'cha raw lpjml output'!AC334)</f>
        <v>445.34699999999998</v>
      </c>
      <c r="AE349" s="17">
        <f>IF('cha raw lpjml output'!AD334&lt;0,0,'cha raw lpjml output'!AD334)</f>
        <v>366.78699999999998</v>
      </c>
      <c r="AF349" s="17">
        <f>IF('cha raw lpjml output'!AE334&lt;0,0,'cha raw lpjml output'!AE334)</f>
        <v>407.63499999999999</v>
      </c>
      <c r="AG349" s="17">
        <f>IF('cha raw lpjml output'!AF334&lt;0,0,'cha raw lpjml output'!AF334)</f>
        <v>369.54199999999997</v>
      </c>
      <c r="AH349" s="17">
        <f>IF('cha raw lpjml output'!AG334&lt;0,0,'cha raw lpjml output'!AG334)</f>
        <v>334.48700000000002</v>
      </c>
      <c r="AI349" s="17">
        <f>IF('cha raw lpjml output'!AH334&lt;0,0,'cha raw lpjml output'!AH334)</f>
        <v>325.16199999999998</v>
      </c>
      <c r="AJ349" s="17">
        <f>IF('cha raw lpjml output'!AI334&lt;0,0,'cha raw lpjml output'!AI334)</f>
        <v>383.517</v>
      </c>
      <c r="AK349" s="17">
        <f>IF('cha raw lpjml output'!AJ334&lt;0,0,'cha raw lpjml output'!AJ334)</f>
        <v>430.88799999999998</v>
      </c>
      <c r="AL349" s="17">
        <f>IF('cha raw lpjml output'!AK334&lt;0,0,'cha raw lpjml output'!AK334)</f>
        <v>344.04599999999999</v>
      </c>
      <c r="AM349" s="17">
        <f>IF('cha raw lpjml output'!AL334&lt;0,0,'cha raw lpjml output'!AL334)</f>
        <v>285.83800000000002</v>
      </c>
      <c r="AN349" s="17">
        <f>IF('cha raw lpjml output'!AM334&lt;0,0,'cha raw lpjml output'!AM334)</f>
        <v>265.84300000000002</v>
      </c>
      <c r="AO349" s="17">
        <f>IF('cha raw lpjml output'!AN334&lt;0,0,'cha raw lpjml output'!AN334)</f>
        <v>354.96600000000001</v>
      </c>
      <c r="AP349" s="17">
        <f>IF('cha raw lpjml output'!AO334&lt;0,0,'cha raw lpjml output'!AO334)</f>
        <v>369.15</v>
      </c>
      <c r="AQ349" s="17"/>
    </row>
    <row r="350" spans="2:43" x14ac:dyDescent="0.35">
      <c r="B350" s="17">
        <f>IF('cha raw lpjml output'!A335&lt;0,0,'cha raw lpjml output'!A335)</f>
        <v>365.09100000000001</v>
      </c>
      <c r="C350" s="17">
        <f>IF('cha raw lpjml output'!B335&lt;0,0,'cha raw lpjml output'!B335)</f>
        <v>356.767</v>
      </c>
      <c r="D350" s="17">
        <f>IF('cha raw lpjml output'!C335&lt;0,0,'cha raw lpjml output'!C335)</f>
        <v>439.17099999999999</v>
      </c>
      <c r="E350" s="17">
        <f>IF('cha raw lpjml output'!D335&lt;0,0,'cha raw lpjml output'!D335)</f>
        <v>369.44600000000003</v>
      </c>
      <c r="F350" s="17">
        <f>IF('cha raw lpjml output'!E335&lt;0,0,'cha raw lpjml output'!E335)</f>
        <v>422.59300000000002</v>
      </c>
      <c r="G350" s="17">
        <f>IF('cha raw lpjml output'!F335&lt;0,0,'cha raw lpjml output'!F335)</f>
        <v>441.97500000000002</v>
      </c>
      <c r="H350" s="17">
        <f>IF('cha raw lpjml output'!G335&lt;0,0,'cha raw lpjml output'!G335)</f>
        <v>397.536</v>
      </c>
      <c r="I350" s="17">
        <f>IF('cha raw lpjml output'!H335&lt;0,0,'cha raw lpjml output'!H335)</f>
        <v>422.17099999999999</v>
      </c>
      <c r="J350" s="17">
        <f>IF('cha raw lpjml output'!I335&lt;0,0,'cha raw lpjml output'!I335)</f>
        <v>404.81099999999998</v>
      </c>
      <c r="K350" s="17">
        <f>IF('cha raw lpjml output'!J335&lt;0,0,'cha raw lpjml output'!J335)</f>
        <v>395.50700000000001</v>
      </c>
      <c r="L350" s="17">
        <f>IF('cha raw lpjml output'!K335&lt;0,0,'cha raw lpjml output'!K335)</f>
        <v>372.32100000000003</v>
      </c>
      <c r="M350" s="17">
        <f>IF('cha raw lpjml output'!L335&lt;0,0,'cha raw lpjml output'!L335)</f>
        <v>331.81799999999998</v>
      </c>
      <c r="N350" s="17">
        <f>IF('cha raw lpjml output'!M335&lt;0,0,'cha raw lpjml output'!M335)</f>
        <v>274.35899999999998</v>
      </c>
      <c r="O350" s="17">
        <f>IF('cha raw lpjml output'!N335&lt;0,0,'cha raw lpjml output'!N335)</f>
        <v>246.75800000000001</v>
      </c>
      <c r="P350" s="17">
        <f>IF('cha raw lpjml output'!O335&lt;0,0,'cha raw lpjml output'!O335)</f>
        <v>246.75800000000001</v>
      </c>
      <c r="Q350" s="17">
        <f>IF('cha raw lpjml output'!P335&lt;0,0,'cha raw lpjml output'!P335)</f>
        <v>324.81099999999998</v>
      </c>
      <c r="R350" s="17">
        <f>IF('cha raw lpjml output'!Q335&lt;0,0,'cha raw lpjml output'!Q335)</f>
        <v>279.22800000000001</v>
      </c>
      <c r="S350" s="17">
        <f>IF('cha raw lpjml output'!R335&lt;0,0,'cha raw lpjml output'!R335)</f>
        <v>369.85700000000003</v>
      </c>
      <c r="T350" s="17">
        <f>IF('cha raw lpjml output'!S335&lt;0,0,'cha raw lpjml output'!S335)</f>
        <v>441.358</v>
      </c>
      <c r="U350" s="17">
        <f>IF('cha raw lpjml output'!T335&lt;0,0,'cha raw lpjml output'!T335)</f>
        <v>344.43</v>
      </c>
      <c r="V350" s="17">
        <f>IF('cha raw lpjml output'!U335&lt;0,0,'cha raw lpjml output'!U335)</f>
        <v>381.13600000000002</v>
      </c>
      <c r="W350" s="17">
        <f>IF('cha raw lpjml output'!V335&lt;0,0,'cha raw lpjml output'!V335)</f>
        <v>402.24799999999999</v>
      </c>
      <c r="X350" s="17">
        <f>IF('cha raw lpjml output'!W335&lt;0,0,'cha raw lpjml output'!W335)</f>
        <v>352.02300000000002</v>
      </c>
      <c r="Y350" s="17">
        <f>IF('cha raw lpjml output'!X335&lt;0,0,'cha raw lpjml output'!X335)</f>
        <v>401.80700000000002</v>
      </c>
      <c r="Z350" s="17">
        <f>IF('cha raw lpjml output'!Y335&lt;0,0,'cha raw lpjml output'!Y335)</f>
        <v>415.72800000000001</v>
      </c>
      <c r="AA350" s="17">
        <f>IF('cha raw lpjml output'!Z335&lt;0,0,'cha raw lpjml output'!Z335)</f>
        <v>396.041</v>
      </c>
      <c r="AB350" s="17">
        <f>IF('cha raw lpjml output'!AA335&lt;0,0,'cha raw lpjml output'!AA335)</f>
        <v>352.34399999999999</v>
      </c>
      <c r="AC350" s="17">
        <f>IF('cha raw lpjml output'!AB335&lt;0,0,'cha raw lpjml output'!AB335)</f>
        <v>378.45400000000001</v>
      </c>
      <c r="AD350" s="17">
        <f>IF('cha raw lpjml output'!AC335&lt;0,0,'cha raw lpjml output'!AC335)</f>
        <v>452.59</v>
      </c>
      <c r="AE350" s="17">
        <f>IF('cha raw lpjml output'!AD335&lt;0,0,'cha raw lpjml output'!AD335)</f>
        <v>369.24900000000002</v>
      </c>
      <c r="AF350" s="17">
        <f>IF('cha raw lpjml output'!AE335&lt;0,0,'cha raw lpjml output'!AE335)</f>
        <v>415.988</v>
      </c>
      <c r="AG350" s="17">
        <f>IF('cha raw lpjml output'!AF335&lt;0,0,'cha raw lpjml output'!AF335)</f>
        <v>372.33600000000001</v>
      </c>
      <c r="AH350" s="17">
        <f>IF('cha raw lpjml output'!AG335&lt;0,0,'cha raw lpjml output'!AG335)</f>
        <v>339.02699999999999</v>
      </c>
      <c r="AI350" s="17">
        <f>IF('cha raw lpjml output'!AH335&lt;0,0,'cha raw lpjml output'!AH335)</f>
        <v>327.54199999999997</v>
      </c>
      <c r="AJ350" s="17">
        <f>IF('cha raw lpjml output'!AI335&lt;0,0,'cha raw lpjml output'!AI335)</f>
        <v>387.28199999999998</v>
      </c>
      <c r="AK350" s="17">
        <f>IF('cha raw lpjml output'!AJ335&lt;0,0,'cha raw lpjml output'!AJ335)</f>
        <v>433.24299999999999</v>
      </c>
      <c r="AL350" s="17">
        <f>IF('cha raw lpjml output'!AK335&lt;0,0,'cha raw lpjml output'!AK335)</f>
        <v>345.53300000000002</v>
      </c>
      <c r="AM350" s="17">
        <f>IF('cha raw lpjml output'!AL335&lt;0,0,'cha raw lpjml output'!AL335)</f>
        <v>288.10700000000003</v>
      </c>
      <c r="AN350" s="17">
        <f>IF('cha raw lpjml output'!AM335&lt;0,0,'cha raw lpjml output'!AM335)</f>
        <v>266.14400000000001</v>
      </c>
      <c r="AO350" s="17">
        <f>IF('cha raw lpjml output'!AN335&lt;0,0,'cha raw lpjml output'!AN335)</f>
        <v>356.08100000000002</v>
      </c>
      <c r="AP350" s="17">
        <f>IF('cha raw lpjml output'!AO335&lt;0,0,'cha raw lpjml output'!AO335)</f>
        <v>375.00099999999998</v>
      </c>
      <c r="AQ350" s="17"/>
    </row>
    <row r="351" spans="2:43" x14ac:dyDescent="0.35">
      <c r="B351" s="17">
        <f>IF('cha raw lpjml output'!A336&lt;0,0,'cha raw lpjml output'!A336)</f>
        <v>370.36500000000001</v>
      </c>
      <c r="C351" s="17">
        <f>IF('cha raw lpjml output'!B336&lt;0,0,'cha raw lpjml output'!B336)</f>
        <v>357.95699999999999</v>
      </c>
      <c r="D351" s="17">
        <f>IF('cha raw lpjml output'!C336&lt;0,0,'cha raw lpjml output'!C336)</f>
        <v>439.81400000000002</v>
      </c>
      <c r="E351" s="17">
        <f>IF('cha raw lpjml output'!D336&lt;0,0,'cha raw lpjml output'!D336)</f>
        <v>370.99299999999999</v>
      </c>
      <c r="F351" s="17">
        <f>IF('cha raw lpjml output'!E336&lt;0,0,'cha raw lpjml output'!E336)</f>
        <v>425.48399999999998</v>
      </c>
      <c r="G351" s="17">
        <f>IF('cha raw lpjml output'!F336&lt;0,0,'cha raw lpjml output'!F336)</f>
        <v>446.1</v>
      </c>
      <c r="H351" s="17">
        <f>IF('cha raw lpjml output'!G336&lt;0,0,'cha raw lpjml output'!G336)</f>
        <v>398.50200000000001</v>
      </c>
      <c r="I351" s="17">
        <f>IF('cha raw lpjml output'!H336&lt;0,0,'cha raw lpjml output'!H336)</f>
        <v>423.55099999999999</v>
      </c>
      <c r="J351" s="17">
        <f>IF('cha raw lpjml output'!I336&lt;0,0,'cha raw lpjml output'!I336)</f>
        <v>410.04599999999999</v>
      </c>
      <c r="K351" s="17">
        <f>IF('cha raw lpjml output'!J336&lt;0,0,'cha raw lpjml output'!J336)</f>
        <v>395.67099999999999</v>
      </c>
      <c r="L351" s="17">
        <f>IF('cha raw lpjml output'!K336&lt;0,0,'cha raw lpjml output'!K336)</f>
        <v>372.71100000000001</v>
      </c>
      <c r="M351" s="17">
        <f>IF('cha raw lpjml output'!L336&lt;0,0,'cha raw lpjml output'!L336)</f>
        <v>336.09399999999999</v>
      </c>
      <c r="N351" s="17">
        <f>IF('cha raw lpjml output'!M336&lt;0,0,'cha raw lpjml output'!M336)</f>
        <v>275.04199999999997</v>
      </c>
      <c r="O351" s="17">
        <f>IF('cha raw lpjml output'!N336&lt;0,0,'cha raw lpjml output'!N336)</f>
        <v>252.67400000000001</v>
      </c>
      <c r="P351" s="17">
        <f>IF('cha raw lpjml output'!O336&lt;0,0,'cha raw lpjml output'!O336)</f>
        <v>252.67400000000001</v>
      </c>
      <c r="Q351" s="17">
        <f>IF('cha raw lpjml output'!P336&lt;0,0,'cha raw lpjml output'!P336)</f>
        <v>328</v>
      </c>
      <c r="R351" s="17">
        <f>IF('cha raw lpjml output'!Q336&lt;0,0,'cha raw lpjml output'!Q336)</f>
        <v>282.11500000000001</v>
      </c>
      <c r="S351" s="17">
        <f>IF('cha raw lpjml output'!R336&lt;0,0,'cha raw lpjml output'!R336)</f>
        <v>371.28800000000001</v>
      </c>
      <c r="T351" s="17">
        <f>IF('cha raw lpjml output'!S336&lt;0,0,'cha raw lpjml output'!S336)</f>
        <v>445.99099999999999</v>
      </c>
      <c r="U351" s="17">
        <f>IF('cha raw lpjml output'!T336&lt;0,0,'cha raw lpjml output'!T336)</f>
        <v>344.91199999999998</v>
      </c>
      <c r="V351" s="17">
        <f>IF('cha raw lpjml output'!U336&lt;0,0,'cha raw lpjml output'!U336)</f>
        <v>388.81299999999999</v>
      </c>
      <c r="W351" s="17">
        <f>IF('cha raw lpjml output'!V336&lt;0,0,'cha raw lpjml output'!V336)</f>
        <v>404.15899999999999</v>
      </c>
      <c r="X351" s="17">
        <f>IF('cha raw lpjml output'!W336&lt;0,0,'cha raw lpjml output'!W336)</f>
        <v>359.74799999999999</v>
      </c>
      <c r="Y351" s="17">
        <f>IF('cha raw lpjml output'!X336&lt;0,0,'cha raw lpjml output'!X336)</f>
        <v>407.90699999999998</v>
      </c>
      <c r="Z351" s="17">
        <f>IF('cha raw lpjml output'!Y336&lt;0,0,'cha raw lpjml output'!Y336)</f>
        <v>418.21499999999997</v>
      </c>
      <c r="AA351" s="17">
        <f>IF('cha raw lpjml output'!Z336&lt;0,0,'cha raw lpjml output'!Z336)</f>
        <v>402.38499999999999</v>
      </c>
      <c r="AB351" s="17">
        <f>IF('cha raw lpjml output'!AA336&lt;0,0,'cha raw lpjml output'!AA336)</f>
        <v>356.33300000000003</v>
      </c>
      <c r="AC351" s="17">
        <f>IF('cha raw lpjml output'!AB336&lt;0,0,'cha raw lpjml output'!AB336)</f>
        <v>381.49599999999998</v>
      </c>
      <c r="AD351" s="17">
        <f>IF('cha raw lpjml output'!AC336&lt;0,0,'cha raw lpjml output'!AC336)</f>
        <v>455.947</v>
      </c>
      <c r="AE351" s="17">
        <f>IF('cha raw lpjml output'!AD336&lt;0,0,'cha raw lpjml output'!AD336)</f>
        <v>373.90800000000002</v>
      </c>
      <c r="AF351" s="17">
        <f>IF('cha raw lpjml output'!AE336&lt;0,0,'cha raw lpjml output'!AE336)</f>
        <v>424.10700000000003</v>
      </c>
      <c r="AG351" s="17">
        <f>IF('cha raw lpjml output'!AF336&lt;0,0,'cha raw lpjml output'!AF336)</f>
        <v>375.80700000000002</v>
      </c>
      <c r="AH351" s="17">
        <f>IF('cha raw lpjml output'!AG336&lt;0,0,'cha raw lpjml output'!AG336)</f>
        <v>347.161</v>
      </c>
      <c r="AI351" s="17">
        <f>IF('cha raw lpjml output'!AH336&lt;0,0,'cha raw lpjml output'!AH336)</f>
        <v>330.15600000000001</v>
      </c>
      <c r="AJ351" s="17">
        <f>IF('cha raw lpjml output'!AI336&lt;0,0,'cha raw lpjml output'!AI336)</f>
        <v>388.553</v>
      </c>
      <c r="AK351" s="17">
        <f>IF('cha raw lpjml output'!AJ336&lt;0,0,'cha raw lpjml output'!AJ336)</f>
        <v>437.85500000000002</v>
      </c>
      <c r="AL351" s="17">
        <f>IF('cha raw lpjml output'!AK336&lt;0,0,'cha raw lpjml output'!AK336)</f>
        <v>348.01299999999998</v>
      </c>
      <c r="AM351" s="17">
        <f>IF('cha raw lpjml output'!AL336&lt;0,0,'cha raw lpjml output'!AL336)</f>
        <v>292.91199999999998</v>
      </c>
      <c r="AN351" s="17">
        <f>IF('cha raw lpjml output'!AM336&lt;0,0,'cha raw lpjml output'!AM336)</f>
        <v>271.11399999999998</v>
      </c>
      <c r="AO351" s="17">
        <f>IF('cha raw lpjml output'!AN336&lt;0,0,'cha raw lpjml output'!AN336)</f>
        <v>357.14499999999998</v>
      </c>
      <c r="AP351" s="17">
        <f>IF('cha raw lpjml output'!AO336&lt;0,0,'cha raw lpjml output'!AO336)</f>
        <v>376.10599999999999</v>
      </c>
      <c r="AQ351" s="17"/>
    </row>
    <row r="352" spans="2:43" x14ac:dyDescent="0.35">
      <c r="B352" s="17">
        <f>IF('cha raw lpjml output'!A337&lt;0,0,'cha raw lpjml output'!A337)</f>
        <v>370.99</v>
      </c>
      <c r="C352" s="17">
        <f>IF('cha raw lpjml output'!B337&lt;0,0,'cha raw lpjml output'!B337)</f>
        <v>362.005</v>
      </c>
      <c r="D352" s="17">
        <f>IF('cha raw lpjml output'!C337&lt;0,0,'cha raw lpjml output'!C337)</f>
        <v>441.334</v>
      </c>
      <c r="E352" s="17">
        <f>IF('cha raw lpjml output'!D337&lt;0,0,'cha raw lpjml output'!D337)</f>
        <v>372.77600000000001</v>
      </c>
      <c r="F352" s="17">
        <f>IF('cha raw lpjml output'!E337&lt;0,0,'cha raw lpjml output'!E337)</f>
        <v>428.60199999999998</v>
      </c>
      <c r="G352" s="17">
        <f>IF('cha raw lpjml output'!F337&lt;0,0,'cha raw lpjml output'!F337)</f>
        <v>447.47199999999998</v>
      </c>
      <c r="H352" s="17">
        <f>IF('cha raw lpjml output'!G337&lt;0,0,'cha raw lpjml output'!G337)</f>
        <v>402.637</v>
      </c>
      <c r="I352" s="17">
        <f>IF('cha raw lpjml output'!H337&lt;0,0,'cha raw lpjml output'!H337)</f>
        <v>427.17700000000002</v>
      </c>
      <c r="J352" s="17">
        <f>IF('cha raw lpjml output'!I337&lt;0,0,'cha raw lpjml output'!I337)</f>
        <v>413.40699999999998</v>
      </c>
      <c r="K352" s="17">
        <f>IF('cha raw lpjml output'!J337&lt;0,0,'cha raw lpjml output'!J337)</f>
        <v>396.24700000000001</v>
      </c>
      <c r="L352" s="17">
        <f>IF('cha raw lpjml output'!K337&lt;0,0,'cha raw lpjml output'!K337)</f>
        <v>374.85899999999998</v>
      </c>
      <c r="M352" s="17">
        <f>IF('cha raw lpjml output'!L337&lt;0,0,'cha raw lpjml output'!L337)</f>
        <v>342.39</v>
      </c>
      <c r="N352" s="17">
        <f>IF('cha raw lpjml output'!M337&lt;0,0,'cha raw lpjml output'!M337)</f>
        <v>277.14299999999997</v>
      </c>
      <c r="O352" s="17">
        <f>IF('cha raw lpjml output'!N337&lt;0,0,'cha raw lpjml output'!N337)</f>
        <v>253.696</v>
      </c>
      <c r="P352" s="17">
        <f>IF('cha raw lpjml output'!O337&lt;0,0,'cha raw lpjml output'!O337)</f>
        <v>253.696</v>
      </c>
      <c r="Q352" s="17">
        <f>IF('cha raw lpjml output'!P337&lt;0,0,'cha raw lpjml output'!P337)</f>
        <v>328.82299999999998</v>
      </c>
      <c r="R352" s="17">
        <f>IF('cha raw lpjml output'!Q337&lt;0,0,'cha raw lpjml output'!Q337)</f>
        <v>285.58999999999997</v>
      </c>
      <c r="S352" s="17">
        <f>IF('cha raw lpjml output'!R337&lt;0,0,'cha raw lpjml output'!R337)</f>
        <v>375.05</v>
      </c>
      <c r="T352" s="17">
        <f>IF('cha raw lpjml output'!S337&lt;0,0,'cha raw lpjml output'!S337)</f>
        <v>446.31400000000002</v>
      </c>
      <c r="U352" s="17">
        <f>IF('cha raw lpjml output'!T337&lt;0,0,'cha raw lpjml output'!T337)</f>
        <v>347.47899999999998</v>
      </c>
      <c r="V352" s="17">
        <f>IF('cha raw lpjml output'!U337&lt;0,0,'cha raw lpjml output'!U337)</f>
        <v>398.73399999999998</v>
      </c>
      <c r="W352" s="17">
        <f>IF('cha raw lpjml output'!V337&lt;0,0,'cha raw lpjml output'!V337)</f>
        <v>410.822</v>
      </c>
      <c r="X352" s="17">
        <f>IF('cha raw lpjml output'!W337&lt;0,0,'cha raw lpjml output'!W337)</f>
        <v>364.524</v>
      </c>
      <c r="Y352" s="17">
        <f>IF('cha raw lpjml output'!X337&lt;0,0,'cha raw lpjml output'!X337)</f>
        <v>408.45600000000002</v>
      </c>
      <c r="Z352" s="17">
        <f>IF('cha raw lpjml output'!Y337&lt;0,0,'cha raw lpjml output'!Y337)</f>
        <v>419.07100000000003</v>
      </c>
      <c r="AA352" s="17">
        <f>IF('cha raw lpjml output'!Z337&lt;0,0,'cha raw lpjml output'!Z337)</f>
        <v>408.28</v>
      </c>
      <c r="AB352" s="17">
        <f>IF('cha raw lpjml output'!AA337&lt;0,0,'cha raw lpjml output'!AA337)</f>
        <v>364.495</v>
      </c>
      <c r="AC352" s="17">
        <f>IF('cha raw lpjml output'!AB337&lt;0,0,'cha raw lpjml output'!AB337)</f>
        <v>383.55</v>
      </c>
      <c r="AD352" s="17">
        <f>IF('cha raw lpjml output'!AC337&lt;0,0,'cha raw lpjml output'!AC337)</f>
        <v>458.10199999999998</v>
      </c>
      <c r="AE352" s="17">
        <f>IF('cha raw lpjml output'!AD337&lt;0,0,'cha raw lpjml output'!AD337)</f>
        <v>374.71499999999997</v>
      </c>
      <c r="AF352" s="17">
        <f>IF('cha raw lpjml output'!AE337&lt;0,0,'cha raw lpjml output'!AE337)</f>
        <v>430.238</v>
      </c>
      <c r="AG352" s="17">
        <f>IF('cha raw lpjml output'!AF337&lt;0,0,'cha raw lpjml output'!AF337)</f>
        <v>383.31099999999998</v>
      </c>
      <c r="AH352" s="17">
        <f>IF('cha raw lpjml output'!AG337&lt;0,0,'cha raw lpjml output'!AG337)</f>
        <v>353.351</v>
      </c>
      <c r="AI352" s="17">
        <f>IF('cha raw lpjml output'!AH337&lt;0,0,'cha raw lpjml output'!AH337)</f>
        <v>332.76</v>
      </c>
      <c r="AJ352" s="17">
        <f>IF('cha raw lpjml output'!AI337&lt;0,0,'cha raw lpjml output'!AI337)</f>
        <v>391.33699999999999</v>
      </c>
      <c r="AK352" s="17">
        <f>IF('cha raw lpjml output'!AJ337&lt;0,0,'cha raw lpjml output'!AJ337)</f>
        <v>440.59100000000001</v>
      </c>
      <c r="AL352" s="17">
        <f>IF('cha raw lpjml output'!AK337&lt;0,0,'cha raw lpjml output'!AK337)</f>
        <v>351.72500000000002</v>
      </c>
      <c r="AM352" s="17">
        <f>IF('cha raw lpjml output'!AL337&lt;0,0,'cha raw lpjml output'!AL337)</f>
        <v>296.10399999999998</v>
      </c>
      <c r="AN352" s="17">
        <f>IF('cha raw lpjml output'!AM337&lt;0,0,'cha raw lpjml output'!AM337)</f>
        <v>273.05700000000002</v>
      </c>
      <c r="AO352" s="17">
        <f>IF('cha raw lpjml output'!AN337&lt;0,0,'cha raw lpjml output'!AN337)</f>
        <v>360.57100000000003</v>
      </c>
      <c r="AP352" s="17">
        <f>IF('cha raw lpjml output'!AO337&lt;0,0,'cha raw lpjml output'!AO337)</f>
        <v>377.25</v>
      </c>
      <c r="AQ352" s="17"/>
    </row>
    <row r="353" spans="2:43" x14ac:dyDescent="0.35">
      <c r="B353" s="17">
        <f>IF('cha raw lpjml output'!A338&lt;0,0,'cha raw lpjml output'!A338)</f>
        <v>376.42399999999998</v>
      </c>
      <c r="C353" s="17">
        <f>IF('cha raw lpjml output'!B338&lt;0,0,'cha raw lpjml output'!B338)</f>
        <v>371.91800000000001</v>
      </c>
      <c r="D353" s="17">
        <f>IF('cha raw lpjml output'!C338&lt;0,0,'cha raw lpjml output'!C338)</f>
        <v>445.68400000000003</v>
      </c>
      <c r="E353" s="17">
        <f>IF('cha raw lpjml output'!D338&lt;0,0,'cha raw lpjml output'!D338)</f>
        <v>380.73399999999998</v>
      </c>
      <c r="F353" s="17">
        <f>IF('cha raw lpjml output'!E338&lt;0,0,'cha raw lpjml output'!E338)</f>
        <v>429.28300000000002</v>
      </c>
      <c r="G353" s="17">
        <f>IF('cha raw lpjml output'!F338&lt;0,0,'cha raw lpjml output'!F338)</f>
        <v>452.53800000000001</v>
      </c>
      <c r="H353" s="17">
        <f>IF('cha raw lpjml output'!G338&lt;0,0,'cha raw lpjml output'!G338)</f>
        <v>404.19900000000001</v>
      </c>
      <c r="I353" s="17">
        <f>IF('cha raw lpjml output'!H338&lt;0,0,'cha raw lpjml output'!H338)</f>
        <v>428.74099999999999</v>
      </c>
      <c r="J353" s="17">
        <f>IF('cha raw lpjml output'!I338&lt;0,0,'cha raw lpjml output'!I338)</f>
        <v>415.85599999999999</v>
      </c>
      <c r="K353" s="17">
        <f>IF('cha raw lpjml output'!J338&lt;0,0,'cha raw lpjml output'!J338)</f>
        <v>397.101</v>
      </c>
      <c r="L353" s="17">
        <f>IF('cha raw lpjml output'!K338&lt;0,0,'cha raw lpjml output'!K338)</f>
        <v>380.995</v>
      </c>
      <c r="M353" s="17">
        <f>IF('cha raw lpjml output'!L338&lt;0,0,'cha raw lpjml output'!L338)</f>
        <v>347.41399999999999</v>
      </c>
      <c r="N353" s="17">
        <f>IF('cha raw lpjml output'!M338&lt;0,0,'cha raw lpjml output'!M338)</f>
        <v>281.39499999999998</v>
      </c>
      <c r="O353" s="17">
        <f>IF('cha raw lpjml output'!N338&lt;0,0,'cha raw lpjml output'!N338)</f>
        <v>259.52699999999999</v>
      </c>
      <c r="P353" s="17">
        <f>IF('cha raw lpjml output'!O338&lt;0,0,'cha raw lpjml output'!O338)</f>
        <v>259.52699999999999</v>
      </c>
      <c r="Q353" s="17">
        <f>IF('cha raw lpjml output'!P338&lt;0,0,'cha raw lpjml output'!P338)</f>
        <v>332.11900000000003</v>
      </c>
      <c r="R353" s="17">
        <f>IF('cha raw lpjml output'!Q338&lt;0,0,'cha raw lpjml output'!Q338)</f>
        <v>291.14600000000002</v>
      </c>
      <c r="S353" s="17">
        <f>IF('cha raw lpjml output'!R338&lt;0,0,'cha raw lpjml output'!R338)</f>
        <v>382.38</v>
      </c>
      <c r="T353" s="17">
        <f>IF('cha raw lpjml output'!S338&lt;0,0,'cha raw lpjml output'!S338)</f>
        <v>446.80799999999999</v>
      </c>
      <c r="U353" s="17">
        <f>IF('cha raw lpjml output'!T338&lt;0,0,'cha raw lpjml output'!T338)</f>
        <v>348.29700000000003</v>
      </c>
      <c r="V353" s="17">
        <f>IF('cha raw lpjml output'!U338&lt;0,0,'cha raw lpjml output'!U338)</f>
        <v>411.05599999999998</v>
      </c>
      <c r="W353" s="17">
        <f>IF('cha raw lpjml output'!V338&lt;0,0,'cha raw lpjml output'!V338)</f>
        <v>412.81299999999999</v>
      </c>
      <c r="X353" s="17">
        <f>IF('cha raw lpjml output'!W338&lt;0,0,'cha raw lpjml output'!W338)</f>
        <v>373.14600000000002</v>
      </c>
      <c r="Y353" s="17">
        <f>IF('cha raw lpjml output'!X338&lt;0,0,'cha raw lpjml output'!X338)</f>
        <v>409.67500000000001</v>
      </c>
      <c r="Z353" s="17">
        <f>IF('cha raw lpjml output'!Y338&lt;0,0,'cha raw lpjml output'!Y338)</f>
        <v>426.09899999999999</v>
      </c>
      <c r="AA353" s="17">
        <f>IF('cha raw lpjml output'!Z338&lt;0,0,'cha raw lpjml output'!Z338)</f>
        <v>408.44</v>
      </c>
      <c r="AB353" s="17">
        <f>IF('cha raw lpjml output'!AA338&lt;0,0,'cha raw lpjml output'!AA338)</f>
        <v>372.88499999999999</v>
      </c>
      <c r="AC353" s="17">
        <f>IF('cha raw lpjml output'!AB338&lt;0,0,'cha raw lpjml output'!AB338)</f>
        <v>385.62400000000002</v>
      </c>
      <c r="AD353" s="17">
        <f>IF('cha raw lpjml output'!AC338&lt;0,0,'cha raw lpjml output'!AC338)</f>
        <v>458.69099999999997</v>
      </c>
      <c r="AE353" s="17">
        <f>IF('cha raw lpjml output'!AD338&lt;0,0,'cha raw lpjml output'!AD338)</f>
        <v>376.79399999999998</v>
      </c>
      <c r="AF353" s="17">
        <f>IF('cha raw lpjml output'!AE338&lt;0,0,'cha raw lpjml output'!AE338)</f>
        <v>434.85300000000001</v>
      </c>
      <c r="AG353" s="17">
        <f>IF('cha raw lpjml output'!AF338&lt;0,0,'cha raw lpjml output'!AF338)</f>
        <v>383.45400000000001</v>
      </c>
      <c r="AH353" s="17">
        <f>IF('cha raw lpjml output'!AG338&lt;0,0,'cha raw lpjml output'!AG338)</f>
        <v>356.91800000000001</v>
      </c>
      <c r="AI353" s="17">
        <f>IF('cha raw lpjml output'!AH338&lt;0,0,'cha raw lpjml output'!AH338)</f>
        <v>335.88299999999998</v>
      </c>
      <c r="AJ353" s="17">
        <f>IF('cha raw lpjml output'!AI338&lt;0,0,'cha raw lpjml output'!AI338)</f>
        <v>394.56799999999998</v>
      </c>
      <c r="AK353" s="17">
        <f>IF('cha raw lpjml output'!AJ338&lt;0,0,'cha raw lpjml output'!AJ338)</f>
        <v>440.83600000000001</v>
      </c>
      <c r="AL353" s="17">
        <f>IF('cha raw lpjml output'!AK338&lt;0,0,'cha raw lpjml output'!AK338)</f>
        <v>351.90499999999997</v>
      </c>
      <c r="AM353" s="17">
        <f>IF('cha raw lpjml output'!AL338&lt;0,0,'cha raw lpjml output'!AL338)</f>
        <v>296.26299999999998</v>
      </c>
      <c r="AN353" s="17">
        <f>IF('cha raw lpjml output'!AM338&lt;0,0,'cha raw lpjml output'!AM338)</f>
        <v>273.37900000000002</v>
      </c>
      <c r="AO353" s="17">
        <f>IF('cha raw lpjml output'!AN338&lt;0,0,'cha raw lpjml output'!AN338)</f>
        <v>360.75700000000001</v>
      </c>
      <c r="AP353" s="17">
        <f>IF('cha raw lpjml output'!AO338&lt;0,0,'cha raw lpjml output'!AO338)</f>
        <v>377.56799999999998</v>
      </c>
      <c r="AQ353" s="17"/>
    </row>
    <row r="354" spans="2:43" x14ac:dyDescent="0.35">
      <c r="B354" s="17">
        <f>IF('cha raw lpjml output'!A339&lt;0,0,'cha raw lpjml output'!A339)</f>
        <v>381.70699999999999</v>
      </c>
      <c r="C354" s="17">
        <f>IF('cha raw lpjml output'!B339&lt;0,0,'cha raw lpjml output'!B339)</f>
        <v>375.87700000000001</v>
      </c>
      <c r="D354" s="17">
        <f>IF('cha raw lpjml output'!C339&lt;0,0,'cha raw lpjml output'!C339)</f>
        <v>446.74400000000003</v>
      </c>
      <c r="E354" s="17">
        <f>IF('cha raw lpjml output'!D339&lt;0,0,'cha raw lpjml output'!D339)</f>
        <v>384.89299999999997</v>
      </c>
      <c r="F354" s="17">
        <f>IF('cha raw lpjml output'!E339&lt;0,0,'cha raw lpjml output'!E339)</f>
        <v>431.89699999999999</v>
      </c>
      <c r="G354" s="17">
        <f>IF('cha raw lpjml output'!F339&lt;0,0,'cha raw lpjml output'!F339)</f>
        <v>455.51600000000002</v>
      </c>
      <c r="H354" s="17">
        <f>IF('cha raw lpjml output'!G339&lt;0,0,'cha raw lpjml output'!G339)</f>
        <v>408.57499999999999</v>
      </c>
      <c r="I354" s="17">
        <f>IF('cha raw lpjml output'!H339&lt;0,0,'cha raw lpjml output'!H339)</f>
        <v>430.96100000000001</v>
      </c>
      <c r="J354" s="17">
        <f>IF('cha raw lpjml output'!I339&lt;0,0,'cha raw lpjml output'!I339)</f>
        <v>416.27499999999998</v>
      </c>
      <c r="K354" s="17">
        <f>IF('cha raw lpjml output'!J339&lt;0,0,'cha raw lpjml output'!J339)</f>
        <v>397.23099999999999</v>
      </c>
      <c r="L354" s="17">
        <f>IF('cha raw lpjml output'!K339&lt;0,0,'cha raw lpjml output'!K339)</f>
        <v>381.51100000000002</v>
      </c>
      <c r="M354" s="17">
        <f>IF('cha raw lpjml output'!L339&lt;0,0,'cha raw lpjml output'!L339)</f>
        <v>351.86599999999999</v>
      </c>
      <c r="N354" s="17">
        <f>IF('cha raw lpjml output'!M339&lt;0,0,'cha raw lpjml output'!M339)</f>
        <v>283.06</v>
      </c>
      <c r="O354" s="17">
        <f>IF('cha raw lpjml output'!N339&lt;0,0,'cha raw lpjml output'!N339)</f>
        <v>270.93200000000002</v>
      </c>
      <c r="P354" s="17">
        <f>IF('cha raw lpjml output'!O339&lt;0,0,'cha raw lpjml output'!O339)</f>
        <v>270.93200000000002</v>
      </c>
      <c r="Q354" s="17">
        <f>IF('cha raw lpjml output'!P339&lt;0,0,'cha raw lpjml output'!P339)</f>
        <v>336.137</v>
      </c>
      <c r="R354" s="17">
        <f>IF('cha raw lpjml output'!Q339&lt;0,0,'cha raw lpjml output'!Q339)</f>
        <v>296.22000000000003</v>
      </c>
      <c r="S354" s="17">
        <f>IF('cha raw lpjml output'!R339&lt;0,0,'cha raw lpjml output'!R339)</f>
        <v>382.62</v>
      </c>
      <c r="T354" s="17">
        <f>IF('cha raw lpjml output'!S339&lt;0,0,'cha raw lpjml output'!S339)</f>
        <v>446.96499999999997</v>
      </c>
      <c r="U354" s="17">
        <f>IF('cha raw lpjml output'!T339&lt;0,0,'cha raw lpjml output'!T339)</f>
        <v>352.81599999999997</v>
      </c>
      <c r="V354" s="17">
        <f>IF('cha raw lpjml output'!U339&lt;0,0,'cha raw lpjml output'!U339)</f>
        <v>414.029</v>
      </c>
      <c r="W354" s="17">
        <f>IF('cha raw lpjml output'!V339&lt;0,0,'cha raw lpjml output'!V339)</f>
        <v>413.976</v>
      </c>
      <c r="X354" s="17">
        <f>IF('cha raw lpjml output'!W339&lt;0,0,'cha raw lpjml output'!W339)</f>
        <v>373.173</v>
      </c>
      <c r="Y354" s="17">
        <f>IF('cha raw lpjml output'!X339&lt;0,0,'cha raw lpjml output'!X339)</f>
        <v>412.73200000000003</v>
      </c>
      <c r="Z354" s="17">
        <f>IF('cha raw lpjml output'!Y339&lt;0,0,'cha raw lpjml output'!Y339)</f>
        <v>426.11399999999998</v>
      </c>
      <c r="AA354" s="17">
        <f>IF('cha raw lpjml output'!Z339&lt;0,0,'cha raw lpjml output'!Z339)</f>
        <v>419.76499999999999</v>
      </c>
      <c r="AB354" s="17">
        <f>IF('cha raw lpjml output'!AA339&lt;0,0,'cha raw lpjml output'!AA339)</f>
        <v>377.44799999999998</v>
      </c>
      <c r="AC354" s="17">
        <f>IF('cha raw lpjml output'!AB339&lt;0,0,'cha raw lpjml output'!AB339)</f>
        <v>390.26100000000002</v>
      </c>
      <c r="AD354" s="17">
        <f>IF('cha raw lpjml output'!AC339&lt;0,0,'cha raw lpjml output'!AC339)</f>
        <v>458.80900000000003</v>
      </c>
      <c r="AE354" s="17">
        <f>IF('cha raw lpjml output'!AD339&lt;0,0,'cha raw lpjml output'!AD339)</f>
        <v>378.565</v>
      </c>
      <c r="AF354" s="17">
        <f>IF('cha raw lpjml output'!AE339&lt;0,0,'cha raw lpjml output'!AE339)</f>
        <v>436.50099999999998</v>
      </c>
      <c r="AG354" s="17">
        <f>IF('cha raw lpjml output'!AF339&lt;0,0,'cha raw lpjml output'!AF339)</f>
        <v>384.37099999999998</v>
      </c>
      <c r="AH354" s="17">
        <f>IF('cha raw lpjml output'!AG339&lt;0,0,'cha raw lpjml output'!AG339)</f>
        <v>357.41500000000002</v>
      </c>
      <c r="AI354" s="17">
        <f>IF('cha raw lpjml output'!AH339&lt;0,0,'cha raw lpjml output'!AH339)</f>
        <v>341.43</v>
      </c>
      <c r="AJ354" s="17">
        <f>IF('cha raw lpjml output'!AI339&lt;0,0,'cha raw lpjml output'!AI339)</f>
        <v>399.37099999999998</v>
      </c>
      <c r="AK354" s="17">
        <f>IF('cha raw lpjml output'!AJ339&lt;0,0,'cha raw lpjml output'!AJ339)</f>
        <v>444.14499999999998</v>
      </c>
      <c r="AL354" s="17">
        <f>IF('cha raw lpjml output'!AK339&lt;0,0,'cha raw lpjml output'!AK339)</f>
        <v>353.54300000000001</v>
      </c>
      <c r="AM354" s="17">
        <f>IF('cha raw lpjml output'!AL339&lt;0,0,'cha raw lpjml output'!AL339)</f>
        <v>300.75200000000001</v>
      </c>
      <c r="AN354" s="17">
        <f>IF('cha raw lpjml output'!AM339&lt;0,0,'cha raw lpjml output'!AM339)</f>
        <v>273.66300000000001</v>
      </c>
      <c r="AO354" s="17">
        <f>IF('cha raw lpjml output'!AN339&lt;0,0,'cha raw lpjml output'!AN339)</f>
        <v>365.33199999999999</v>
      </c>
      <c r="AP354" s="17">
        <f>IF('cha raw lpjml output'!AO339&lt;0,0,'cha raw lpjml output'!AO339)</f>
        <v>377.94299999999998</v>
      </c>
      <c r="AQ354" s="17"/>
    </row>
    <row r="355" spans="2:43" x14ac:dyDescent="0.35">
      <c r="B355" s="17">
        <f>IF('cha raw lpjml output'!A340&lt;0,0,'cha raw lpjml output'!A340)</f>
        <v>382.68599999999998</v>
      </c>
      <c r="C355" s="17">
        <f>IF('cha raw lpjml output'!B340&lt;0,0,'cha raw lpjml output'!B340)</f>
        <v>386.25799999999998</v>
      </c>
      <c r="D355" s="17">
        <f>IF('cha raw lpjml output'!C340&lt;0,0,'cha raw lpjml output'!C340)</f>
        <v>447.04399999999998</v>
      </c>
      <c r="E355" s="17">
        <f>IF('cha raw lpjml output'!D340&lt;0,0,'cha raw lpjml output'!D340)</f>
        <v>390.31599999999997</v>
      </c>
      <c r="F355" s="17">
        <f>IF('cha raw lpjml output'!E340&lt;0,0,'cha raw lpjml output'!E340)</f>
        <v>434.8</v>
      </c>
      <c r="G355" s="17">
        <f>IF('cha raw lpjml output'!F340&lt;0,0,'cha raw lpjml output'!F340)</f>
        <v>459.87299999999999</v>
      </c>
      <c r="H355" s="17">
        <f>IF('cha raw lpjml output'!G340&lt;0,0,'cha raw lpjml output'!G340)</f>
        <v>409.13499999999999</v>
      </c>
      <c r="I355" s="17">
        <f>IF('cha raw lpjml output'!H340&lt;0,0,'cha raw lpjml output'!H340)</f>
        <v>437.83800000000002</v>
      </c>
      <c r="J355" s="17">
        <f>IF('cha raw lpjml output'!I340&lt;0,0,'cha raw lpjml output'!I340)</f>
        <v>418.23500000000001</v>
      </c>
      <c r="K355" s="17">
        <f>IF('cha raw lpjml output'!J340&lt;0,0,'cha raw lpjml output'!J340)</f>
        <v>401.56099999999998</v>
      </c>
      <c r="L355" s="17">
        <f>IF('cha raw lpjml output'!K340&lt;0,0,'cha raw lpjml output'!K340)</f>
        <v>383.40899999999999</v>
      </c>
      <c r="M355" s="17">
        <f>IF('cha raw lpjml output'!L340&lt;0,0,'cha raw lpjml output'!L340)</f>
        <v>353.79199999999997</v>
      </c>
      <c r="N355" s="17">
        <f>IF('cha raw lpjml output'!M340&lt;0,0,'cha raw lpjml output'!M340)</f>
        <v>294.15300000000002</v>
      </c>
      <c r="O355" s="17">
        <f>IF('cha raw lpjml output'!N340&lt;0,0,'cha raw lpjml output'!N340)</f>
        <v>274.63400000000001</v>
      </c>
      <c r="P355" s="17">
        <f>IF('cha raw lpjml output'!O340&lt;0,0,'cha raw lpjml output'!O340)</f>
        <v>274.63400000000001</v>
      </c>
      <c r="Q355" s="17">
        <f>IF('cha raw lpjml output'!P340&lt;0,0,'cha raw lpjml output'!P340)</f>
        <v>338.09399999999999</v>
      </c>
      <c r="R355" s="17">
        <f>IF('cha raw lpjml output'!Q340&lt;0,0,'cha raw lpjml output'!Q340)</f>
        <v>299.14400000000001</v>
      </c>
      <c r="S355" s="17">
        <f>IF('cha raw lpjml output'!R340&lt;0,0,'cha raw lpjml output'!R340)</f>
        <v>382.81200000000001</v>
      </c>
      <c r="T355" s="17">
        <f>IF('cha raw lpjml output'!S340&lt;0,0,'cha raw lpjml output'!S340)</f>
        <v>447.72399999999999</v>
      </c>
      <c r="U355" s="17">
        <f>IF('cha raw lpjml output'!T340&lt;0,0,'cha raw lpjml output'!T340)</f>
        <v>354.85500000000002</v>
      </c>
      <c r="V355" s="17">
        <f>IF('cha raw lpjml output'!U340&lt;0,0,'cha raw lpjml output'!U340)</f>
        <v>418.32</v>
      </c>
      <c r="W355" s="17">
        <f>IF('cha raw lpjml output'!V340&lt;0,0,'cha raw lpjml output'!V340)</f>
        <v>416.88</v>
      </c>
      <c r="X355" s="17">
        <f>IF('cha raw lpjml output'!W340&lt;0,0,'cha raw lpjml output'!W340)</f>
        <v>373.32100000000003</v>
      </c>
      <c r="Y355" s="17">
        <f>IF('cha raw lpjml output'!X340&lt;0,0,'cha raw lpjml output'!X340)</f>
        <v>412.827</v>
      </c>
      <c r="Z355" s="17">
        <f>IF('cha raw lpjml output'!Y340&lt;0,0,'cha raw lpjml output'!Y340)</f>
        <v>429.95299999999997</v>
      </c>
      <c r="AA355" s="17">
        <f>IF('cha raw lpjml output'!Z340&lt;0,0,'cha raw lpjml output'!Z340)</f>
        <v>420.90699999999998</v>
      </c>
      <c r="AB355" s="17">
        <f>IF('cha raw lpjml output'!AA340&lt;0,0,'cha raw lpjml output'!AA340)</f>
        <v>387.34500000000003</v>
      </c>
      <c r="AC355" s="17">
        <f>IF('cha raw lpjml output'!AB340&lt;0,0,'cha raw lpjml output'!AB340)</f>
        <v>394.61700000000002</v>
      </c>
      <c r="AD355" s="17">
        <f>IF('cha raw lpjml output'!AC340&lt;0,0,'cha raw lpjml output'!AC340)</f>
        <v>465.33100000000002</v>
      </c>
      <c r="AE355" s="17">
        <f>IF('cha raw lpjml output'!AD340&lt;0,0,'cha raw lpjml output'!AD340)</f>
        <v>383.28399999999999</v>
      </c>
      <c r="AF355" s="17">
        <f>IF('cha raw lpjml output'!AE340&lt;0,0,'cha raw lpjml output'!AE340)</f>
        <v>442.464</v>
      </c>
      <c r="AG355" s="17">
        <f>IF('cha raw lpjml output'!AF340&lt;0,0,'cha raw lpjml output'!AF340)</f>
        <v>389.81700000000001</v>
      </c>
      <c r="AH355" s="17">
        <f>IF('cha raw lpjml output'!AG340&lt;0,0,'cha raw lpjml output'!AG340)</f>
        <v>373.64100000000002</v>
      </c>
      <c r="AI355" s="17">
        <f>IF('cha raw lpjml output'!AH340&lt;0,0,'cha raw lpjml output'!AH340)</f>
        <v>341.82299999999998</v>
      </c>
      <c r="AJ355" s="17">
        <f>IF('cha raw lpjml output'!AI340&lt;0,0,'cha raw lpjml output'!AI340)</f>
        <v>399.89800000000002</v>
      </c>
      <c r="AK355" s="17">
        <f>IF('cha raw lpjml output'!AJ340&lt;0,0,'cha raw lpjml output'!AJ340)</f>
        <v>445.346</v>
      </c>
      <c r="AL355" s="17">
        <f>IF('cha raw lpjml output'!AK340&lt;0,0,'cha raw lpjml output'!AK340)</f>
        <v>361.48099999999999</v>
      </c>
      <c r="AM355" s="17">
        <f>IF('cha raw lpjml output'!AL340&lt;0,0,'cha raw lpjml output'!AL340)</f>
        <v>301.11500000000001</v>
      </c>
      <c r="AN355" s="17">
        <f>IF('cha raw lpjml output'!AM340&lt;0,0,'cha raw lpjml output'!AM340)</f>
        <v>280.33999999999997</v>
      </c>
      <c r="AO355" s="17">
        <f>IF('cha raw lpjml output'!AN340&lt;0,0,'cha raw lpjml output'!AN340)</f>
        <v>371.315</v>
      </c>
      <c r="AP355" s="17">
        <f>IF('cha raw lpjml output'!AO340&lt;0,0,'cha raw lpjml output'!AO340)</f>
        <v>396.45100000000002</v>
      </c>
      <c r="AQ355" s="17"/>
    </row>
    <row r="356" spans="2:43" x14ac:dyDescent="0.35">
      <c r="B356" s="17">
        <f>IF('cha raw lpjml output'!A341&lt;0,0,'cha raw lpjml output'!A341)</f>
        <v>385.62</v>
      </c>
      <c r="C356" s="17">
        <f>IF('cha raw lpjml output'!B341&lt;0,0,'cha raw lpjml output'!B341)</f>
        <v>386.28899999999999</v>
      </c>
      <c r="D356" s="17">
        <f>IF('cha raw lpjml output'!C341&lt;0,0,'cha raw lpjml output'!C341)</f>
        <v>447.726</v>
      </c>
      <c r="E356" s="17">
        <f>IF('cha raw lpjml output'!D341&lt;0,0,'cha raw lpjml output'!D341)</f>
        <v>393.10399999999998</v>
      </c>
      <c r="F356" s="17">
        <f>IF('cha raw lpjml output'!E341&lt;0,0,'cha raw lpjml output'!E341)</f>
        <v>435.48099999999999</v>
      </c>
      <c r="G356" s="17">
        <f>IF('cha raw lpjml output'!F341&lt;0,0,'cha raw lpjml output'!F341)</f>
        <v>462.38099999999997</v>
      </c>
      <c r="H356" s="17">
        <f>IF('cha raw lpjml output'!G341&lt;0,0,'cha raw lpjml output'!G341)</f>
        <v>413.00700000000001</v>
      </c>
      <c r="I356" s="17">
        <f>IF('cha raw lpjml output'!H341&lt;0,0,'cha raw lpjml output'!H341)</f>
        <v>438.53199999999998</v>
      </c>
      <c r="J356" s="17">
        <f>IF('cha raw lpjml output'!I341&lt;0,0,'cha raw lpjml output'!I341)</f>
        <v>424.36099999999999</v>
      </c>
      <c r="K356" s="17">
        <f>IF('cha raw lpjml output'!J341&lt;0,0,'cha raw lpjml output'!J341)</f>
        <v>401.57</v>
      </c>
      <c r="L356" s="17">
        <f>IF('cha raw lpjml output'!K341&lt;0,0,'cha raw lpjml output'!K341)</f>
        <v>386.07299999999998</v>
      </c>
      <c r="M356" s="17">
        <f>IF('cha raw lpjml output'!L341&lt;0,0,'cha raw lpjml output'!L341)</f>
        <v>356.82499999999999</v>
      </c>
      <c r="N356" s="17">
        <f>IF('cha raw lpjml output'!M341&lt;0,0,'cha raw lpjml output'!M341)</f>
        <v>300.01400000000001</v>
      </c>
      <c r="O356" s="17">
        <f>IF('cha raw lpjml output'!N341&lt;0,0,'cha raw lpjml output'!N341)</f>
        <v>276.31700000000001</v>
      </c>
      <c r="P356" s="17">
        <f>IF('cha raw lpjml output'!O341&lt;0,0,'cha raw lpjml output'!O341)</f>
        <v>276.31700000000001</v>
      </c>
      <c r="Q356" s="17">
        <f>IF('cha raw lpjml output'!P341&lt;0,0,'cha raw lpjml output'!P341)</f>
        <v>339.06900000000002</v>
      </c>
      <c r="R356" s="17">
        <f>IF('cha raw lpjml output'!Q341&lt;0,0,'cha raw lpjml output'!Q341)</f>
        <v>300.78300000000002</v>
      </c>
      <c r="S356" s="17">
        <f>IF('cha raw lpjml output'!R341&lt;0,0,'cha raw lpjml output'!R341)</f>
        <v>384.61900000000003</v>
      </c>
      <c r="T356" s="17">
        <f>IF('cha raw lpjml output'!S341&lt;0,0,'cha raw lpjml output'!S341)</f>
        <v>460.46300000000002</v>
      </c>
      <c r="U356" s="17">
        <f>IF('cha raw lpjml output'!T341&lt;0,0,'cha raw lpjml output'!T341)</f>
        <v>357.85899999999998</v>
      </c>
      <c r="V356" s="17">
        <f>IF('cha raw lpjml output'!U341&lt;0,0,'cha raw lpjml output'!U341)</f>
        <v>418.87299999999999</v>
      </c>
      <c r="W356" s="17">
        <f>IF('cha raw lpjml output'!V341&lt;0,0,'cha raw lpjml output'!V341)</f>
        <v>420.64400000000001</v>
      </c>
      <c r="X356" s="17">
        <f>IF('cha raw lpjml output'!W341&lt;0,0,'cha raw lpjml output'!W341)</f>
        <v>386.62299999999999</v>
      </c>
      <c r="Y356" s="17">
        <f>IF('cha raw lpjml output'!X341&lt;0,0,'cha raw lpjml output'!X341)</f>
        <v>418.98099999999999</v>
      </c>
      <c r="Z356" s="17">
        <f>IF('cha raw lpjml output'!Y341&lt;0,0,'cha raw lpjml output'!Y341)</f>
        <v>432.82799999999997</v>
      </c>
      <c r="AA356" s="17">
        <f>IF('cha raw lpjml output'!Z341&lt;0,0,'cha raw lpjml output'!Z341)</f>
        <v>432.363</v>
      </c>
      <c r="AB356" s="17">
        <f>IF('cha raw lpjml output'!AA341&lt;0,0,'cha raw lpjml output'!AA341)</f>
        <v>398.00799999999998</v>
      </c>
      <c r="AC356" s="17">
        <f>IF('cha raw lpjml output'!AB341&lt;0,0,'cha raw lpjml output'!AB341)</f>
        <v>397.63200000000001</v>
      </c>
      <c r="AD356" s="17">
        <f>IF('cha raw lpjml output'!AC341&lt;0,0,'cha raw lpjml output'!AC341)</f>
        <v>468.17200000000003</v>
      </c>
      <c r="AE356" s="17">
        <f>IF('cha raw lpjml output'!AD341&lt;0,0,'cha raw lpjml output'!AD341)</f>
        <v>385.63099999999997</v>
      </c>
      <c r="AF356" s="17">
        <f>IF('cha raw lpjml output'!AE341&lt;0,0,'cha raw lpjml output'!AE341)</f>
        <v>443.92200000000003</v>
      </c>
      <c r="AG356" s="17">
        <f>IF('cha raw lpjml output'!AF341&lt;0,0,'cha raw lpjml output'!AF341)</f>
        <v>390.29899999999998</v>
      </c>
      <c r="AH356" s="17">
        <f>IF('cha raw lpjml output'!AG341&lt;0,0,'cha raw lpjml output'!AG341)</f>
        <v>376.541</v>
      </c>
      <c r="AI356" s="17">
        <f>IF('cha raw lpjml output'!AH341&lt;0,0,'cha raw lpjml output'!AH341)</f>
        <v>344.642</v>
      </c>
      <c r="AJ356" s="17">
        <f>IF('cha raw lpjml output'!AI341&lt;0,0,'cha raw lpjml output'!AI341)</f>
        <v>401.06599999999997</v>
      </c>
      <c r="AK356" s="17">
        <f>IF('cha raw lpjml output'!AJ341&lt;0,0,'cha raw lpjml output'!AJ341)</f>
        <v>447.34300000000002</v>
      </c>
      <c r="AL356" s="17">
        <f>IF('cha raw lpjml output'!AK341&lt;0,0,'cha raw lpjml output'!AK341)</f>
        <v>362.92899999999997</v>
      </c>
      <c r="AM356" s="17">
        <f>IF('cha raw lpjml output'!AL341&lt;0,0,'cha raw lpjml output'!AL341)</f>
        <v>301.702</v>
      </c>
      <c r="AN356" s="17">
        <f>IF('cha raw lpjml output'!AM341&lt;0,0,'cha raw lpjml output'!AM341)</f>
        <v>282.22399999999999</v>
      </c>
      <c r="AO356" s="17">
        <f>IF('cha raw lpjml output'!AN341&lt;0,0,'cha raw lpjml output'!AN341)</f>
        <v>379.29700000000003</v>
      </c>
      <c r="AP356" s="17">
        <f>IF('cha raw lpjml output'!AO341&lt;0,0,'cha raw lpjml output'!AO341)</f>
        <v>414.54300000000001</v>
      </c>
      <c r="AQ356" s="17"/>
    </row>
    <row r="357" spans="2:43" x14ac:dyDescent="0.35">
      <c r="B357" s="17">
        <f>IF('cha raw lpjml output'!A342&lt;0,0,'cha raw lpjml output'!A342)</f>
        <v>387.62400000000002</v>
      </c>
      <c r="C357" s="17">
        <f>IF('cha raw lpjml output'!B342&lt;0,0,'cha raw lpjml output'!B342)</f>
        <v>394.11599999999999</v>
      </c>
      <c r="D357" s="17">
        <f>IF('cha raw lpjml output'!C342&lt;0,0,'cha raw lpjml output'!C342)</f>
        <v>448.678</v>
      </c>
      <c r="E357" s="17">
        <f>IF('cha raw lpjml output'!D342&lt;0,0,'cha raw lpjml output'!D342)</f>
        <v>399.00400000000002</v>
      </c>
      <c r="F357" s="17">
        <f>IF('cha raw lpjml output'!E342&lt;0,0,'cha raw lpjml output'!E342)</f>
        <v>435.50400000000002</v>
      </c>
      <c r="G357" s="17">
        <f>IF('cha raw lpjml output'!F342&lt;0,0,'cha raw lpjml output'!F342)</f>
        <v>464.16699999999997</v>
      </c>
      <c r="H357" s="17">
        <f>IF('cha raw lpjml output'!G342&lt;0,0,'cha raw lpjml output'!G342)</f>
        <v>415.89499999999998</v>
      </c>
      <c r="I357" s="17">
        <f>IF('cha raw lpjml output'!H342&lt;0,0,'cha raw lpjml output'!H342)</f>
        <v>441.803</v>
      </c>
      <c r="J357" s="17">
        <f>IF('cha raw lpjml output'!I342&lt;0,0,'cha raw lpjml output'!I342)</f>
        <v>427.34899999999999</v>
      </c>
      <c r="K357" s="17">
        <f>IF('cha raw lpjml output'!J342&lt;0,0,'cha raw lpjml output'!J342)</f>
        <v>402.53100000000001</v>
      </c>
      <c r="L357" s="17">
        <f>IF('cha raw lpjml output'!K342&lt;0,0,'cha raw lpjml output'!K342)</f>
        <v>395.108</v>
      </c>
      <c r="M357" s="17">
        <f>IF('cha raw lpjml output'!L342&lt;0,0,'cha raw lpjml output'!L342)</f>
        <v>357.83499999999998</v>
      </c>
      <c r="N357" s="17">
        <f>IF('cha raw lpjml output'!M342&lt;0,0,'cha raw lpjml output'!M342)</f>
        <v>301.70999999999998</v>
      </c>
      <c r="O357" s="17">
        <f>IF('cha raw lpjml output'!N342&lt;0,0,'cha raw lpjml output'!N342)</f>
        <v>289.00400000000002</v>
      </c>
      <c r="P357" s="17">
        <f>IF('cha raw lpjml output'!O342&lt;0,0,'cha raw lpjml output'!O342)</f>
        <v>289.00400000000002</v>
      </c>
      <c r="Q357" s="17">
        <f>IF('cha raw lpjml output'!P342&lt;0,0,'cha raw lpjml output'!P342)</f>
        <v>342.09100000000001</v>
      </c>
      <c r="R357" s="17">
        <f>IF('cha raw lpjml output'!Q342&lt;0,0,'cha raw lpjml output'!Q342)</f>
        <v>303.20299999999997</v>
      </c>
      <c r="S357" s="17">
        <f>IF('cha raw lpjml output'!R342&lt;0,0,'cha raw lpjml output'!R342)</f>
        <v>385.63200000000001</v>
      </c>
      <c r="T357" s="17">
        <f>IF('cha raw lpjml output'!S342&lt;0,0,'cha raw lpjml output'!S342)</f>
        <v>461.39299999999997</v>
      </c>
      <c r="U357" s="17">
        <f>IF('cha raw lpjml output'!T342&lt;0,0,'cha raw lpjml output'!T342)</f>
        <v>364.96300000000002</v>
      </c>
      <c r="V357" s="17">
        <f>IF('cha raw lpjml output'!U342&lt;0,0,'cha raw lpjml output'!U342)</f>
        <v>421.91899999999998</v>
      </c>
      <c r="W357" s="17">
        <f>IF('cha raw lpjml output'!V342&lt;0,0,'cha raw lpjml output'!V342)</f>
        <v>423.56700000000001</v>
      </c>
      <c r="X357" s="17">
        <f>IF('cha raw lpjml output'!W342&lt;0,0,'cha raw lpjml output'!W342)</f>
        <v>388.05500000000001</v>
      </c>
      <c r="Y357" s="17">
        <f>IF('cha raw lpjml output'!X342&lt;0,0,'cha raw lpjml output'!X342)</f>
        <v>420.46600000000001</v>
      </c>
      <c r="Z357" s="17">
        <f>IF('cha raw lpjml output'!Y342&lt;0,0,'cha raw lpjml output'!Y342)</f>
        <v>433.84199999999998</v>
      </c>
      <c r="AA357" s="17">
        <f>IF('cha raw lpjml output'!Z342&lt;0,0,'cha raw lpjml output'!Z342)</f>
        <v>437.87599999999998</v>
      </c>
      <c r="AB357" s="17">
        <f>IF('cha raw lpjml output'!AA342&lt;0,0,'cha raw lpjml output'!AA342)</f>
        <v>399.45400000000001</v>
      </c>
      <c r="AC357" s="17">
        <f>IF('cha raw lpjml output'!AB342&lt;0,0,'cha raw lpjml output'!AB342)</f>
        <v>398.392</v>
      </c>
      <c r="AD357" s="17">
        <f>IF('cha raw lpjml output'!AC342&lt;0,0,'cha raw lpjml output'!AC342)</f>
        <v>470.66899999999998</v>
      </c>
      <c r="AE357" s="17">
        <f>IF('cha raw lpjml output'!AD342&lt;0,0,'cha raw lpjml output'!AD342)</f>
        <v>387.28500000000003</v>
      </c>
      <c r="AF357" s="17">
        <f>IF('cha raw lpjml output'!AE342&lt;0,0,'cha raw lpjml output'!AE342)</f>
        <v>447.21499999999997</v>
      </c>
      <c r="AG357" s="17">
        <f>IF('cha raw lpjml output'!AF342&lt;0,0,'cha raw lpjml output'!AF342)</f>
        <v>391.517</v>
      </c>
      <c r="AH357" s="17">
        <f>IF('cha raw lpjml output'!AG342&lt;0,0,'cha raw lpjml output'!AG342)</f>
        <v>378.37599999999998</v>
      </c>
      <c r="AI357" s="17">
        <f>IF('cha raw lpjml output'!AH342&lt;0,0,'cha raw lpjml output'!AH342)</f>
        <v>349.51100000000002</v>
      </c>
      <c r="AJ357" s="17">
        <f>IF('cha raw lpjml output'!AI342&lt;0,0,'cha raw lpjml output'!AI342)</f>
        <v>409.31700000000001</v>
      </c>
      <c r="AK357" s="17">
        <f>IF('cha raw lpjml output'!AJ342&lt;0,0,'cha raw lpjml output'!AJ342)</f>
        <v>449.12799999999999</v>
      </c>
      <c r="AL357" s="17">
        <f>IF('cha raw lpjml output'!AK342&lt;0,0,'cha raw lpjml output'!AK342)</f>
        <v>364.79199999999997</v>
      </c>
      <c r="AM357" s="17">
        <f>IF('cha raw lpjml output'!AL342&lt;0,0,'cha raw lpjml output'!AL342)</f>
        <v>306.64499999999998</v>
      </c>
      <c r="AN357" s="17">
        <f>IF('cha raw lpjml output'!AM342&lt;0,0,'cha raw lpjml output'!AM342)</f>
        <v>284.14499999999998</v>
      </c>
      <c r="AO357" s="17">
        <f>IF('cha raw lpjml output'!AN342&lt;0,0,'cha raw lpjml output'!AN342)</f>
        <v>379.93400000000003</v>
      </c>
      <c r="AP357" s="17">
        <f>IF('cha raw lpjml output'!AO342&lt;0,0,'cha raw lpjml output'!AO342)</f>
        <v>417.72300000000001</v>
      </c>
      <c r="AQ357" s="17"/>
    </row>
    <row r="358" spans="2:43" x14ac:dyDescent="0.35">
      <c r="B358" s="17">
        <f>IF('cha raw lpjml output'!A343&lt;0,0,'cha raw lpjml output'!A343)</f>
        <v>395.23200000000003</v>
      </c>
      <c r="C358" s="17">
        <f>IF('cha raw lpjml output'!B343&lt;0,0,'cha raw lpjml output'!B343)</f>
        <v>394.54300000000001</v>
      </c>
      <c r="D358" s="17">
        <f>IF('cha raw lpjml output'!C343&lt;0,0,'cha raw lpjml output'!C343)</f>
        <v>449.541</v>
      </c>
      <c r="E358" s="17">
        <f>IF('cha raw lpjml output'!D343&lt;0,0,'cha raw lpjml output'!D343)</f>
        <v>405.334</v>
      </c>
      <c r="F358" s="17">
        <f>IF('cha raw lpjml output'!E343&lt;0,0,'cha raw lpjml output'!E343)</f>
        <v>440.90600000000001</v>
      </c>
      <c r="G358" s="17">
        <f>IF('cha raw lpjml output'!F343&lt;0,0,'cha raw lpjml output'!F343)</f>
        <v>464.92500000000001</v>
      </c>
      <c r="H358" s="17">
        <f>IF('cha raw lpjml output'!G343&lt;0,0,'cha raw lpjml output'!G343)</f>
        <v>416.78100000000001</v>
      </c>
      <c r="I358" s="17">
        <f>IF('cha raw lpjml output'!H343&lt;0,0,'cha raw lpjml output'!H343)</f>
        <v>454.005</v>
      </c>
      <c r="J358" s="17">
        <f>IF('cha raw lpjml output'!I343&lt;0,0,'cha raw lpjml output'!I343)</f>
        <v>428.44099999999997</v>
      </c>
      <c r="K358" s="17">
        <f>IF('cha raw lpjml output'!J343&lt;0,0,'cha raw lpjml output'!J343)</f>
        <v>402.89299999999997</v>
      </c>
      <c r="L358" s="17">
        <f>IF('cha raw lpjml output'!K343&lt;0,0,'cha raw lpjml output'!K343)</f>
        <v>399.21899999999999</v>
      </c>
      <c r="M358" s="17">
        <f>IF('cha raw lpjml output'!L343&lt;0,0,'cha raw lpjml output'!L343)</f>
        <v>368.08199999999999</v>
      </c>
      <c r="N358" s="17">
        <f>IF('cha raw lpjml output'!M343&lt;0,0,'cha raw lpjml output'!M343)</f>
        <v>303.94400000000002</v>
      </c>
      <c r="O358" s="17">
        <f>IF('cha raw lpjml output'!N343&lt;0,0,'cha raw lpjml output'!N343)</f>
        <v>290.41000000000003</v>
      </c>
      <c r="P358" s="17">
        <f>IF('cha raw lpjml output'!O343&lt;0,0,'cha raw lpjml output'!O343)</f>
        <v>290.41000000000003</v>
      </c>
      <c r="Q358" s="17">
        <f>IF('cha raw lpjml output'!P343&lt;0,0,'cha raw lpjml output'!P343)</f>
        <v>343.06700000000001</v>
      </c>
      <c r="R358" s="17">
        <f>IF('cha raw lpjml output'!Q343&lt;0,0,'cha raw lpjml output'!Q343)</f>
        <v>309.56900000000002</v>
      </c>
      <c r="S358" s="17">
        <f>IF('cha raw lpjml output'!R343&lt;0,0,'cha raw lpjml output'!R343)</f>
        <v>389.55200000000002</v>
      </c>
      <c r="T358" s="17">
        <f>IF('cha raw lpjml output'!S343&lt;0,0,'cha raw lpjml output'!S343)</f>
        <v>461.99799999999999</v>
      </c>
      <c r="U358" s="17">
        <f>IF('cha raw lpjml output'!T343&lt;0,0,'cha raw lpjml output'!T343)</f>
        <v>371.04399999999998</v>
      </c>
      <c r="V358" s="17">
        <f>IF('cha raw lpjml output'!U343&lt;0,0,'cha raw lpjml output'!U343)</f>
        <v>432.54700000000003</v>
      </c>
      <c r="W358" s="17">
        <f>IF('cha raw lpjml output'!V343&lt;0,0,'cha raw lpjml output'!V343)</f>
        <v>425.11200000000002</v>
      </c>
      <c r="X358" s="17">
        <f>IF('cha raw lpjml output'!W343&lt;0,0,'cha raw lpjml output'!W343)</f>
        <v>388.16199999999998</v>
      </c>
      <c r="Y358" s="17">
        <f>IF('cha raw lpjml output'!X343&lt;0,0,'cha raw lpjml output'!X343)</f>
        <v>423.76299999999998</v>
      </c>
      <c r="Z358" s="17">
        <f>IF('cha raw lpjml output'!Y343&lt;0,0,'cha raw lpjml output'!Y343)</f>
        <v>434.32499999999999</v>
      </c>
      <c r="AA358" s="17">
        <f>IF('cha raw lpjml output'!Z343&lt;0,0,'cha raw lpjml output'!Z343)</f>
        <v>449.98</v>
      </c>
      <c r="AB358" s="17">
        <f>IF('cha raw lpjml output'!AA343&lt;0,0,'cha raw lpjml output'!AA343)</f>
        <v>400.41500000000002</v>
      </c>
      <c r="AC358" s="17">
        <f>IF('cha raw lpjml output'!AB343&lt;0,0,'cha raw lpjml output'!AB343)</f>
        <v>398.452</v>
      </c>
      <c r="AD358" s="17">
        <f>IF('cha raw lpjml output'!AC343&lt;0,0,'cha raw lpjml output'!AC343)</f>
        <v>474.98500000000001</v>
      </c>
      <c r="AE358" s="17">
        <f>IF('cha raw lpjml output'!AD343&lt;0,0,'cha raw lpjml output'!AD343)</f>
        <v>391.46699999999998</v>
      </c>
      <c r="AF358" s="17">
        <f>IF('cha raw lpjml output'!AE343&lt;0,0,'cha raw lpjml output'!AE343)</f>
        <v>447.846</v>
      </c>
      <c r="AG358" s="17">
        <f>IF('cha raw lpjml output'!AF343&lt;0,0,'cha raw lpjml output'!AF343)</f>
        <v>391.637</v>
      </c>
      <c r="AH358" s="17">
        <f>IF('cha raw lpjml output'!AG343&lt;0,0,'cha raw lpjml output'!AG343)</f>
        <v>379.13600000000002</v>
      </c>
      <c r="AI358" s="17">
        <f>IF('cha raw lpjml output'!AH343&lt;0,0,'cha raw lpjml output'!AH343)</f>
        <v>350.62099999999998</v>
      </c>
      <c r="AJ358" s="17">
        <f>IF('cha raw lpjml output'!AI343&lt;0,0,'cha raw lpjml output'!AI343)</f>
        <v>410.01299999999998</v>
      </c>
      <c r="AK358" s="17">
        <f>IF('cha raw lpjml output'!AJ343&lt;0,0,'cha raw lpjml output'!AJ343)</f>
        <v>459.06299999999999</v>
      </c>
      <c r="AL358" s="17">
        <f>IF('cha raw lpjml output'!AK343&lt;0,0,'cha raw lpjml output'!AK343)</f>
        <v>364.80500000000001</v>
      </c>
      <c r="AM358" s="17">
        <f>IF('cha raw lpjml output'!AL343&lt;0,0,'cha raw lpjml output'!AL343)</f>
        <v>309.62400000000002</v>
      </c>
      <c r="AN358" s="17">
        <f>IF('cha raw lpjml output'!AM343&lt;0,0,'cha raw lpjml output'!AM343)</f>
        <v>288.62599999999998</v>
      </c>
      <c r="AO358" s="17">
        <f>IF('cha raw lpjml output'!AN343&lt;0,0,'cha raw lpjml output'!AN343)</f>
        <v>382.57900000000001</v>
      </c>
      <c r="AP358" s="17">
        <f>IF('cha raw lpjml output'!AO343&lt;0,0,'cha raw lpjml output'!AO343)</f>
        <v>424.36700000000002</v>
      </c>
      <c r="AQ358" s="17"/>
    </row>
    <row r="359" spans="2:43" x14ac:dyDescent="0.35">
      <c r="B359" s="17">
        <f>IF('cha raw lpjml output'!A344&lt;0,0,'cha raw lpjml output'!A344)</f>
        <v>396.48</v>
      </c>
      <c r="C359" s="17">
        <f>IF('cha raw lpjml output'!B344&lt;0,0,'cha raw lpjml output'!B344)</f>
        <v>394.79399999999998</v>
      </c>
      <c r="D359" s="17">
        <f>IF('cha raw lpjml output'!C344&lt;0,0,'cha raw lpjml output'!C344)</f>
        <v>450.33199999999999</v>
      </c>
      <c r="E359" s="17">
        <f>IF('cha raw lpjml output'!D344&lt;0,0,'cha raw lpjml output'!D344)</f>
        <v>410.98399999999998</v>
      </c>
      <c r="F359" s="17">
        <f>IF('cha raw lpjml output'!E344&lt;0,0,'cha raw lpjml output'!E344)</f>
        <v>441.76499999999999</v>
      </c>
      <c r="G359" s="17">
        <f>IF('cha raw lpjml output'!F344&lt;0,0,'cha raw lpjml output'!F344)</f>
        <v>468.91899999999998</v>
      </c>
      <c r="H359" s="17">
        <f>IF('cha raw lpjml output'!G344&lt;0,0,'cha raw lpjml output'!G344)</f>
        <v>417.13900000000001</v>
      </c>
      <c r="I359" s="17">
        <f>IF('cha raw lpjml output'!H344&lt;0,0,'cha raw lpjml output'!H344)</f>
        <v>454.46800000000002</v>
      </c>
      <c r="J359" s="17">
        <f>IF('cha raw lpjml output'!I344&lt;0,0,'cha raw lpjml output'!I344)</f>
        <v>437.702</v>
      </c>
      <c r="K359" s="17">
        <f>IF('cha raw lpjml output'!J344&lt;0,0,'cha raw lpjml output'!J344)</f>
        <v>403.02800000000002</v>
      </c>
      <c r="L359" s="17">
        <f>IF('cha raw lpjml output'!K344&lt;0,0,'cha raw lpjml output'!K344)</f>
        <v>400.43</v>
      </c>
      <c r="M359" s="17">
        <f>IF('cha raw lpjml output'!L344&lt;0,0,'cha raw lpjml output'!L344)</f>
        <v>372.93599999999998</v>
      </c>
      <c r="N359" s="17">
        <f>IF('cha raw lpjml output'!M344&lt;0,0,'cha raw lpjml output'!M344)</f>
        <v>306.07600000000002</v>
      </c>
      <c r="O359" s="17">
        <f>IF('cha raw lpjml output'!N344&lt;0,0,'cha raw lpjml output'!N344)</f>
        <v>291.38499999999999</v>
      </c>
      <c r="P359" s="17">
        <f>IF('cha raw lpjml output'!O344&lt;0,0,'cha raw lpjml output'!O344)</f>
        <v>291.38499999999999</v>
      </c>
      <c r="Q359" s="17">
        <f>IF('cha raw lpjml output'!P344&lt;0,0,'cha raw lpjml output'!P344)</f>
        <v>355.84399999999999</v>
      </c>
      <c r="R359" s="17">
        <f>IF('cha raw lpjml output'!Q344&lt;0,0,'cha raw lpjml output'!Q344)</f>
        <v>316.33100000000002</v>
      </c>
      <c r="S359" s="17">
        <f>IF('cha raw lpjml output'!R344&lt;0,0,'cha raw lpjml output'!R344)</f>
        <v>390.04500000000002</v>
      </c>
      <c r="T359" s="17">
        <f>IF('cha raw lpjml output'!S344&lt;0,0,'cha raw lpjml output'!S344)</f>
        <v>464.33800000000002</v>
      </c>
      <c r="U359" s="17">
        <f>IF('cha raw lpjml output'!T344&lt;0,0,'cha raw lpjml output'!T344)</f>
        <v>376.99900000000002</v>
      </c>
      <c r="V359" s="17">
        <f>IF('cha raw lpjml output'!U344&lt;0,0,'cha raw lpjml output'!U344)</f>
        <v>434.71</v>
      </c>
      <c r="W359" s="17">
        <f>IF('cha raw lpjml output'!V344&lt;0,0,'cha raw lpjml output'!V344)</f>
        <v>427.11</v>
      </c>
      <c r="X359" s="17">
        <f>IF('cha raw lpjml output'!W344&lt;0,0,'cha raw lpjml output'!W344)</f>
        <v>389.608</v>
      </c>
      <c r="Y359" s="17">
        <f>IF('cha raw lpjml output'!X344&lt;0,0,'cha raw lpjml output'!X344)</f>
        <v>425.39600000000002</v>
      </c>
      <c r="Z359" s="17">
        <f>IF('cha raw lpjml output'!Y344&lt;0,0,'cha raw lpjml output'!Y344)</f>
        <v>437.31799999999998</v>
      </c>
      <c r="AA359" s="17">
        <f>IF('cha raw lpjml output'!Z344&lt;0,0,'cha raw lpjml output'!Z344)</f>
        <v>450.99</v>
      </c>
      <c r="AB359" s="17">
        <f>IF('cha raw lpjml output'!AA344&lt;0,0,'cha raw lpjml output'!AA344)</f>
        <v>403.29700000000003</v>
      </c>
      <c r="AC359" s="17">
        <f>IF('cha raw lpjml output'!AB344&lt;0,0,'cha raw lpjml output'!AB344)</f>
        <v>402.149</v>
      </c>
      <c r="AD359" s="17">
        <f>IF('cha raw lpjml output'!AC344&lt;0,0,'cha raw lpjml output'!AC344)</f>
        <v>481.46199999999999</v>
      </c>
      <c r="AE359" s="17">
        <f>IF('cha raw lpjml output'!AD344&lt;0,0,'cha raw lpjml output'!AD344)</f>
        <v>393.29199999999997</v>
      </c>
      <c r="AF359" s="17">
        <f>IF('cha raw lpjml output'!AE344&lt;0,0,'cha raw lpjml output'!AE344)</f>
        <v>448.88</v>
      </c>
      <c r="AG359" s="17">
        <f>IF('cha raw lpjml output'!AF344&lt;0,0,'cha raw lpjml output'!AF344)</f>
        <v>391.69499999999999</v>
      </c>
      <c r="AH359" s="17">
        <f>IF('cha raw lpjml output'!AG344&lt;0,0,'cha raw lpjml output'!AG344)</f>
        <v>381.02600000000001</v>
      </c>
      <c r="AI359" s="17">
        <f>IF('cha raw lpjml output'!AH344&lt;0,0,'cha raw lpjml output'!AH344)</f>
        <v>352.42500000000001</v>
      </c>
      <c r="AJ359" s="17">
        <f>IF('cha raw lpjml output'!AI344&lt;0,0,'cha raw lpjml output'!AI344)</f>
        <v>413.38299999999998</v>
      </c>
      <c r="AK359" s="17">
        <f>IF('cha raw lpjml output'!AJ344&lt;0,0,'cha raw lpjml output'!AJ344)</f>
        <v>459.505</v>
      </c>
      <c r="AL359" s="17">
        <f>IF('cha raw lpjml output'!AK344&lt;0,0,'cha raw lpjml output'!AK344)</f>
        <v>365.73099999999999</v>
      </c>
      <c r="AM359" s="17">
        <f>IF('cha raw lpjml output'!AL344&lt;0,0,'cha raw lpjml output'!AL344)</f>
        <v>310.86099999999999</v>
      </c>
      <c r="AN359" s="17">
        <f>IF('cha raw lpjml output'!AM344&lt;0,0,'cha raw lpjml output'!AM344)</f>
        <v>290.685</v>
      </c>
      <c r="AO359" s="17">
        <f>IF('cha raw lpjml output'!AN344&lt;0,0,'cha raw lpjml output'!AN344)</f>
        <v>386.97399999999999</v>
      </c>
      <c r="AP359" s="17">
        <f>IF('cha raw lpjml output'!AO344&lt;0,0,'cha raw lpjml output'!AO344)</f>
        <v>433.64400000000001</v>
      </c>
      <c r="AQ359" s="17"/>
    </row>
    <row r="360" spans="2:43" x14ac:dyDescent="0.35">
      <c r="B360" s="17">
        <f>IF('cha raw lpjml output'!A345&lt;0,0,'cha raw lpjml output'!A345)</f>
        <v>398.55099999999999</v>
      </c>
      <c r="C360" s="17">
        <f>IF('cha raw lpjml output'!B345&lt;0,0,'cha raw lpjml output'!B345)</f>
        <v>394.81200000000001</v>
      </c>
      <c r="D360" s="17">
        <f>IF('cha raw lpjml output'!C345&lt;0,0,'cha raw lpjml output'!C345)</f>
        <v>452.07499999999999</v>
      </c>
      <c r="E360" s="17">
        <f>IF('cha raw lpjml output'!D345&lt;0,0,'cha raw lpjml output'!D345)</f>
        <v>414.86500000000001</v>
      </c>
      <c r="F360" s="17">
        <f>IF('cha raw lpjml output'!E345&lt;0,0,'cha raw lpjml output'!E345)</f>
        <v>442.00599999999997</v>
      </c>
      <c r="G360" s="17">
        <f>IF('cha raw lpjml output'!F345&lt;0,0,'cha raw lpjml output'!F345)</f>
        <v>469.40100000000001</v>
      </c>
      <c r="H360" s="17">
        <f>IF('cha raw lpjml output'!G345&lt;0,0,'cha raw lpjml output'!G345)</f>
        <v>418.846</v>
      </c>
      <c r="I360" s="17">
        <f>IF('cha raw lpjml output'!H345&lt;0,0,'cha raw lpjml output'!H345)</f>
        <v>454.72300000000001</v>
      </c>
      <c r="J360" s="17">
        <f>IF('cha raw lpjml output'!I345&lt;0,0,'cha raw lpjml output'!I345)</f>
        <v>439.154</v>
      </c>
      <c r="K360" s="17">
        <f>IF('cha raw lpjml output'!J345&lt;0,0,'cha raw lpjml output'!J345)</f>
        <v>405.14699999999999</v>
      </c>
      <c r="L360" s="17">
        <f>IF('cha raw lpjml output'!K345&lt;0,0,'cha raw lpjml output'!K345)</f>
        <v>400.733</v>
      </c>
      <c r="M360" s="17">
        <f>IF('cha raw lpjml output'!L345&lt;0,0,'cha raw lpjml output'!L345)</f>
        <v>373.19499999999999</v>
      </c>
      <c r="N360" s="17">
        <f>IF('cha raw lpjml output'!M345&lt;0,0,'cha raw lpjml output'!M345)</f>
        <v>307.73399999999998</v>
      </c>
      <c r="O360" s="17">
        <f>IF('cha raw lpjml output'!N345&lt;0,0,'cha raw lpjml output'!N345)</f>
        <v>304.48500000000001</v>
      </c>
      <c r="P360" s="17">
        <f>IF('cha raw lpjml output'!O345&lt;0,0,'cha raw lpjml output'!O345)</f>
        <v>304.48500000000001</v>
      </c>
      <c r="Q360" s="17">
        <f>IF('cha raw lpjml output'!P345&lt;0,0,'cha raw lpjml output'!P345)</f>
        <v>356.81900000000002</v>
      </c>
      <c r="R360" s="17">
        <f>IF('cha raw lpjml output'!Q345&lt;0,0,'cha raw lpjml output'!Q345)</f>
        <v>317.76600000000002</v>
      </c>
      <c r="S360" s="17">
        <f>IF('cha raw lpjml output'!R345&lt;0,0,'cha raw lpjml output'!R345)</f>
        <v>394.44</v>
      </c>
      <c r="T360" s="17">
        <f>IF('cha raw lpjml output'!S345&lt;0,0,'cha raw lpjml output'!S345)</f>
        <v>466.65</v>
      </c>
      <c r="U360" s="17">
        <f>IF('cha raw lpjml output'!T345&lt;0,0,'cha raw lpjml output'!T345)</f>
        <v>382.04500000000002</v>
      </c>
      <c r="V360" s="17">
        <f>IF('cha raw lpjml output'!U345&lt;0,0,'cha raw lpjml output'!U345)</f>
        <v>435.24099999999999</v>
      </c>
      <c r="W360" s="17">
        <f>IF('cha raw lpjml output'!V345&lt;0,0,'cha raw lpjml output'!V345)</f>
        <v>427.16899999999998</v>
      </c>
      <c r="X360" s="17">
        <f>IF('cha raw lpjml output'!W345&lt;0,0,'cha raw lpjml output'!W345)</f>
        <v>390.46899999999999</v>
      </c>
      <c r="Y360" s="17">
        <f>IF('cha raw lpjml output'!X345&lt;0,0,'cha raw lpjml output'!X345)</f>
        <v>427.29700000000003</v>
      </c>
      <c r="Z360" s="17">
        <f>IF('cha raw lpjml output'!Y345&lt;0,0,'cha raw lpjml output'!Y345)</f>
        <v>441.39600000000002</v>
      </c>
      <c r="AA360" s="17">
        <f>IF('cha raw lpjml output'!Z345&lt;0,0,'cha raw lpjml output'!Z345)</f>
        <v>451.11599999999999</v>
      </c>
      <c r="AB360" s="17">
        <f>IF('cha raw lpjml output'!AA345&lt;0,0,'cha raw lpjml output'!AA345)</f>
        <v>406.35500000000002</v>
      </c>
      <c r="AC360" s="17">
        <f>IF('cha raw lpjml output'!AB345&lt;0,0,'cha raw lpjml output'!AB345)</f>
        <v>402.58199999999999</v>
      </c>
      <c r="AD360" s="17">
        <f>IF('cha raw lpjml output'!AC345&lt;0,0,'cha raw lpjml output'!AC345)</f>
        <v>482.81200000000001</v>
      </c>
      <c r="AE360" s="17">
        <f>IF('cha raw lpjml output'!AD345&lt;0,0,'cha raw lpjml output'!AD345)</f>
        <v>400.56599999999997</v>
      </c>
      <c r="AF360" s="17">
        <f>IF('cha raw lpjml output'!AE345&lt;0,0,'cha raw lpjml output'!AE345)</f>
        <v>453.95100000000002</v>
      </c>
      <c r="AG360" s="17">
        <f>IF('cha raw lpjml output'!AF345&lt;0,0,'cha raw lpjml output'!AF345)</f>
        <v>393.02300000000002</v>
      </c>
      <c r="AH360" s="17">
        <f>IF('cha raw lpjml output'!AG345&lt;0,0,'cha raw lpjml output'!AG345)</f>
        <v>385.351</v>
      </c>
      <c r="AI360" s="17">
        <f>IF('cha raw lpjml output'!AH345&lt;0,0,'cha raw lpjml output'!AH345)</f>
        <v>354.70699999999999</v>
      </c>
      <c r="AJ360" s="17">
        <f>IF('cha raw lpjml output'!AI345&lt;0,0,'cha raw lpjml output'!AI345)</f>
        <v>415.04</v>
      </c>
      <c r="AK360" s="17">
        <f>IF('cha raw lpjml output'!AJ345&lt;0,0,'cha raw lpjml output'!AJ345)</f>
        <v>460.78800000000001</v>
      </c>
      <c r="AL360" s="17">
        <f>IF('cha raw lpjml output'!AK345&lt;0,0,'cha raw lpjml output'!AK345)</f>
        <v>367.77600000000001</v>
      </c>
      <c r="AM360" s="17">
        <f>IF('cha raw lpjml output'!AL345&lt;0,0,'cha raw lpjml output'!AL345)</f>
        <v>315.971</v>
      </c>
      <c r="AN360" s="17">
        <f>IF('cha raw lpjml output'!AM345&lt;0,0,'cha raw lpjml output'!AM345)</f>
        <v>293.529</v>
      </c>
      <c r="AO360" s="17">
        <f>IF('cha raw lpjml output'!AN345&lt;0,0,'cha raw lpjml output'!AN345)</f>
        <v>389.411</v>
      </c>
      <c r="AP360" s="17">
        <f>IF('cha raw lpjml output'!AO345&lt;0,0,'cha raw lpjml output'!AO345)</f>
        <v>436.50599999999997</v>
      </c>
      <c r="AQ360" s="17"/>
    </row>
    <row r="361" spans="2:43" x14ac:dyDescent="0.35">
      <c r="B361" s="17">
        <f>IF('cha raw lpjml output'!A346&lt;0,0,'cha raw lpjml output'!A346)</f>
        <v>409.38099999999997</v>
      </c>
      <c r="C361" s="17">
        <f>IF('cha raw lpjml output'!B346&lt;0,0,'cha raw lpjml output'!B346)</f>
        <v>408.40899999999999</v>
      </c>
      <c r="D361" s="17">
        <f>IF('cha raw lpjml output'!C346&lt;0,0,'cha raw lpjml output'!C346)</f>
        <v>452.16</v>
      </c>
      <c r="E361" s="17">
        <f>IF('cha raw lpjml output'!D346&lt;0,0,'cha raw lpjml output'!D346)</f>
        <v>419.53500000000003</v>
      </c>
      <c r="F361" s="17">
        <f>IF('cha raw lpjml output'!E346&lt;0,0,'cha raw lpjml output'!E346)</f>
        <v>442.86900000000003</v>
      </c>
      <c r="G361" s="17">
        <f>IF('cha raw lpjml output'!F346&lt;0,0,'cha raw lpjml output'!F346)</f>
        <v>471.07799999999997</v>
      </c>
      <c r="H361" s="17">
        <f>IF('cha raw lpjml output'!G346&lt;0,0,'cha raw lpjml output'!G346)</f>
        <v>420.16800000000001</v>
      </c>
      <c r="I361" s="17">
        <f>IF('cha raw lpjml output'!H346&lt;0,0,'cha raw lpjml output'!H346)</f>
        <v>455.01799999999997</v>
      </c>
      <c r="J361" s="17">
        <f>IF('cha raw lpjml output'!I346&lt;0,0,'cha raw lpjml output'!I346)</f>
        <v>439.577</v>
      </c>
      <c r="K361" s="17">
        <f>IF('cha raw lpjml output'!J346&lt;0,0,'cha raw lpjml output'!J346)</f>
        <v>405.86399999999998</v>
      </c>
      <c r="L361" s="17">
        <f>IF('cha raw lpjml output'!K346&lt;0,0,'cha raw lpjml output'!K346)</f>
        <v>401.35599999999999</v>
      </c>
      <c r="M361" s="17">
        <f>IF('cha raw lpjml output'!L346&lt;0,0,'cha raw lpjml output'!L346)</f>
        <v>373.26900000000001</v>
      </c>
      <c r="N361" s="17">
        <f>IF('cha raw lpjml output'!M346&lt;0,0,'cha raw lpjml output'!M346)</f>
        <v>308.084</v>
      </c>
      <c r="O361" s="17">
        <f>IF('cha raw lpjml output'!N346&lt;0,0,'cha raw lpjml output'!N346)</f>
        <v>306.35599999999999</v>
      </c>
      <c r="P361" s="17">
        <f>IF('cha raw lpjml output'!O346&lt;0,0,'cha raw lpjml output'!O346)</f>
        <v>306.35599999999999</v>
      </c>
      <c r="Q361" s="17">
        <f>IF('cha raw lpjml output'!P346&lt;0,0,'cha raw lpjml output'!P346)</f>
        <v>358.745</v>
      </c>
      <c r="R361" s="17">
        <f>IF('cha raw lpjml output'!Q346&lt;0,0,'cha raw lpjml output'!Q346)</f>
        <v>320.14400000000001</v>
      </c>
      <c r="S361" s="17">
        <f>IF('cha raw lpjml output'!R346&lt;0,0,'cha raw lpjml output'!R346)</f>
        <v>404.53399999999999</v>
      </c>
      <c r="T361" s="17">
        <f>IF('cha raw lpjml output'!S346&lt;0,0,'cha raw lpjml output'!S346)</f>
        <v>468.73599999999999</v>
      </c>
      <c r="U361" s="17">
        <f>IF('cha raw lpjml output'!T346&lt;0,0,'cha raw lpjml output'!T346)</f>
        <v>383.666</v>
      </c>
      <c r="V361" s="17">
        <f>IF('cha raw lpjml output'!U346&lt;0,0,'cha raw lpjml output'!U346)</f>
        <v>442.54599999999999</v>
      </c>
      <c r="W361" s="17">
        <f>IF('cha raw lpjml output'!V346&lt;0,0,'cha raw lpjml output'!V346)</f>
        <v>432.95699999999999</v>
      </c>
      <c r="X361" s="17">
        <f>IF('cha raw lpjml output'!W346&lt;0,0,'cha raw lpjml output'!W346)</f>
        <v>391.86799999999999</v>
      </c>
      <c r="Y361" s="17">
        <f>IF('cha raw lpjml output'!X346&lt;0,0,'cha raw lpjml output'!X346)</f>
        <v>428.53800000000001</v>
      </c>
      <c r="Z361" s="17">
        <f>IF('cha raw lpjml output'!Y346&lt;0,0,'cha raw lpjml output'!Y346)</f>
        <v>442.495</v>
      </c>
      <c r="AA361" s="17">
        <f>IF('cha raw lpjml output'!Z346&lt;0,0,'cha raw lpjml output'!Z346)</f>
        <v>457.00200000000001</v>
      </c>
      <c r="AB361" s="17">
        <f>IF('cha raw lpjml output'!AA346&lt;0,0,'cha raw lpjml output'!AA346)</f>
        <v>409.065</v>
      </c>
      <c r="AC361" s="17">
        <f>IF('cha raw lpjml output'!AB346&lt;0,0,'cha raw lpjml output'!AB346)</f>
        <v>403.50599999999997</v>
      </c>
      <c r="AD361" s="17">
        <f>IF('cha raw lpjml output'!AC346&lt;0,0,'cha raw lpjml output'!AC346)</f>
        <v>483.66300000000001</v>
      </c>
      <c r="AE361" s="17">
        <f>IF('cha raw lpjml output'!AD346&lt;0,0,'cha raw lpjml output'!AD346)</f>
        <v>406.53500000000003</v>
      </c>
      <c r="AF361" s="17">
        <f>IF('cha raw lpjml output'!AE346&lt;0,0,'cha raw lpjml output'!AE346)</f>
        <v>456.90899999999999</v>
      </c>
      <c r="AG361" s="17">
        <f>IF('cha raw lpjml output'!AF346&lt;0,0,'cha raw lpjml output'!AF346)</f>
        <v>395.39100000000002</v>
      </c>
      <c r="AH361" s="17">
        <f>IF('cha raw lpjml output'!AG346&lt;0,0,'cha raw lpjml output'!AG346)</f>
        <v>385.90600000000001</v>
      </c>
      <c r="AI361" s="17">
        <f>IF('cha raw lpjml output'!AH346&lt;0,0,'cha raw lpjml output'!AH346)</f>
        <v>358.71499999999997</v>
      </c>
      <c r="AJ361" s="17">
        <f>IF('cha raw lpjml output'!AI346&lt;0,0,'cha raw lpjml output'!AI346)</f>
        <v>419.10300000000001</v>
      </c>
      <c r="AK361" s="17">
        <f>IF('cha raw lpjml output'!AJ346&lt;0,0,'cha raw lpjml output'!AJ346)</f>
        <v>469.89499999999998</v>
      </c>
      <c r="AL361" s="17">
        <f>IF('cha raw lpjml output'!AK346&lt;0,0,'cha raw lpjml output'!AK346)</f>
        <v>373.07</v>
      </c>
      <c r="AM361" s="17">
        <f>IF('cha raw lpjml output'!AL346&lt;0,0,'cha raw lpjml output'!AL346)</f>
        <v>319.17099999999999</v>
      </c>
      <c r="AN361" s="17">
        <f>IF('cha raw lpjml output'!AM346&lt;0,0,'cha raw lpjml output'!AM346)</f>
        <v>297.738</v>
      </c>
      <c r="AO361" s="17">
        <f>IF('cha raw lpjml output'!AN346&lt;0,0,'cha raw lpjml output'!AN346)</f>
        <v>391.74700000000001</v>
      </c>
      <c r="AP361" s="17">
        <f>IF('cha raw lpjml output'!AO346&lt;0,0,'cha raw lpjml output'!AO346)</f>
        <v>439.12299999999999</v>
      </c>
      <c r="AQ361" s="17"/>
    </row>
    <row r="362" spans="2:43" x14ac:dyDescent="0.35">
      <c r="B362" s="17">
        <f>IF('cha raw lpjml output'!A347&lt;0,0,'cha raw lpjml output'!A347)</f>
        <v>409.76</v>
      </c>
      <c r="C362" s="17">
        <f>IF('cha raw lpjml output'!B347&lt;0,0,'cha raw lpjml output'!B347)</f>
        <v>411.35300000000001</v>
      </c>
      <c r="D362" s="17">
        <f>IF('cha raw lpjml output'!C347&lt;0,0,'cha raw lpjml output'!C347)</f>
        <v>454.76400000000001</v>
      </c>
      <c r="E362" s="17">
        <f>IF('cha raw lpjml output'!D347&lt;0,0,'cha raw lpjml output'!D347)</f>
        <v>420.58199999999999</v>
      </c>
      <c r="F362" s="17">
        <f>IF('cha raw lpjml output'!E347&lt;0,0,'cha raw lpjml output'!E347)</f>
        <v>446.62599999999998</v>
      </c>
      <c r="G362" s="17">
        <f>IF('cha raw lpjml output'!F347&lt;0,0,'cha raw lpjml output'!F347)</f>
        <v>472.88299999999998</v>
      </c>
      <c r="H362" s="17">
        <f>IF('cha raw lpjml output'!G347&lt;0,0,'cha raw lpjml output'!G347)</f>
        <v>420.53699999999998</v>
      </c>
      <c r="I362" s="17">
        <f>IF('cha raw lpjml output'!H347&lt;0,0,'cha raw lpjml output'!H347)</f>
        <v>458.16199999999998</v>
      </c>
      <c r="J362" s="17">
        <f>IF('cha raw lpjml output'!I347&lt;0,0,'cha raw lpjml output'!I347)</f>
        <v>440.34</v>
      </c>
      <c r="K362" s="17">
        <f>IF('cha raw lpjml output'!J347&lt;0,0,'cha raw lpjml output'!J347)</f>
        <v>405.88499999999999</v>
      </c>
      <c r="L362" s="17">
        <f>IF('cha raw lpjml output'!K347&lt;0,0,'cha raw lpjml output'!K347)</f>
        <v>408.21100000000001</v>
      </c>
      <c r="M362" s="17">
        <f>IF('cha raw lpjml output'!L347&lt;0,0,'cha raw lpjml output'!L347)</f>
        <v>377.13400000000001</v>
      </c>
      <c r="N362" s="17">
        <f>IF('cha raw lpjml output'!M347&lt;0,0,'cha raw lpjml output'!M347)</f>
        <v>308.26</v>
      </c>
      <c r="O362" s="17">
        <f>IF('cha raw lpjml output'!N347&lt;0,0,'cha raw lpjml output'!N347)</f>
        <v>306.815</v>
      </c>
      <c r="P362" s="17">
        <f>IF('cha raw lpjml output'!O347&lt;0,0,'cha raw lpjml output'!O347)</f>
        <v>306.815</v>
      </c>
      <c r="Q362" s="17">
        <f>IF('cha raw lpjml output'!P347&lt;0,0,'cha raw lpjml output'!P347)</f>
        <v>361.25400000000002</v>
      </c>
      <c r="R362" s="17">
        <f>IF('cha raw lpjml output'!Q347&lt;0,0,'cha raw lpjml output'!Q347)</f>
        <v>325.63099999999997</v>
      </c>
      <c r="S362" s="17">
        <f>IF('cha raw lpjml output'!R347&lt;0,0,'cha raw lpjml output'!R347)</f>
        <v>408.43400000000003</v>
      </c>
      <c r="T362" s="17">
        <f>IF('cha raw lpjml output'!S347&lt;0,0,'cha raw lpjml output'!S347)</f>
        <v>471.34</v>
      </c>
      <c r="U362" s="17">
        <f>IF('cha raw lpjml output'!T347&lt;0,0,'cha raw lpjml output'!T347)</f>
        <v>388.779</v>
      </c>
      <c r="V362" s="17">
        <f>IF('cha raw lpjml output'!U347&lt;0,0,'cha raw lpjml output'!U347)</f>
        <v>442.56599999999997</v>
      </c>
      <c r="W362" s="17">
        <f>IF('cha raw lpjml output'!V347&lt;0,0,'cha raw lpjml output'!V347)</f>
        <v>436.298</v>
      </c>
      <c r="X362" s="17">
        <f>IF('cha raw lpjml output'!W347&lt;0,0,'cha raw lpjml output'!W347)</f>
        <v>391.90100000000001</v>
      </c>
      <c r="Y362" s="17">
        <f>IF('cha raw lpjml output'!X347&lt;0,0,'cha raw lpjml output'!X347)</f>
        <v>429.62700000000001</v>
      </c>
      <c r="Z362" s="17">
        <f>IF('cha raw lpjml output'!Y347&lt;0,0,'cha raw lpjml output'!Y347)</f>
        <v>445.012</v>
      </c>
      <c r="AA362" s="17">
        <f>IF('cha raw lpjml output'!Z347&lt;0,0,'cha raw lpjml output'!Z347)</f>
        <v>458.39100000000002</v>
      </c>
      <c r="AB362" s="17">
        <f>IF('cha raw lpjml output'!AA347&lt;0,0,'cha raw lpjml output'!AA347)</f>
        <v>410.13299999999998</v>
      </c>
      <c r="AC362" s="17">
        <f>IF('cha raw lpjml output'!AB347&lt;0,0,'cha raw lpjml output'!AB347)</f>
        <v>403.82400000000001</v>
      </c>
      <c r="AD362" s="17">
        <f>IF('cha raw lpjml output'!AC347&lt;0,0,'cha raw lpjml output'!AC347)</f>
        <v>484.29899999999998</v>
      </c>
      <c r="AE362" s="17">
        <f>IF('cha raw lpjml output'!AD347&lt;0,0,'cha raw lpjml output'!AD347)</f>
        <v>407.01499999999999</v>
      </c>
      <c r="AF362" s="17">
        <f>IF('cha raw lpjml output'!AE347&lt;0,0,'cha raw lpjml output'!AE347)</f>
        <v>465.00900000000001</v>
      </c>
      <c r="AG362" s="17">
        <f>IF('cha raw lpjml output'!AF347&lt;0,0,'cha raw lpjml output'!AF347)</f>
        <v>398.69099999999997</v>
      </c>
      <c r="AH362" s="17">
        <f>IF('cha raw lpjml output'!AG347&lt;0,0,'cha raw lpjml output'!AG347)</f>
        <v>387.06200000000001</v>
      </c>
      <c r="AI362" s="17">
        <f>IF('cha raw lpjml output'!AH347&lt;0,0,'cha raw lpjml output'!AH347)</f>
        <v>360.50299999999999</v>
      </c>
      <c r="AJ362" s="17">
        <f>IF('cha raw lpjml output'!AI347&lt;0,0,'cha raw lpjml output'!AI347)</f>
        <v>421.15499999999997</v>
      </c>
      <c r="AK362" s="17">
        <f>IF('cha raw lpjml output'!AJ347&lt;0,0,'cha raw lpjml output'!AJ347)</f>
        <v>471.99400000000003</v>
      </c>
      <c r="AL362" s="17">
        <f>IF('cha raw lpjml output'!AK347&lt;0,0,'cha raw lpjml output'!AK347)</f>
        <v>378.255</v>
      </c>
      <c r="AM362" s="17">
        <f>IF('cha raw lpjml output'!AL347&lt;0,0,'cha raw lpjml output'!AL347)</f>
        <v>321.84100000000001</v>
      </c>
      <c r="AN362" s="17">
        <f>IF('cha raw lpjml output'!AM347&lt;0,0,'cha raw lpjml output'!AM347)</f>
        <v>300.87900000000002</v>
      </c>
      <c r="AO362" s="17">
        <f>IF('cha raw lpjml output'!AN347&lt;0,0,'cha raw lpjml output'!AN347)</f>
        <v>394.10599999999999</v>
      </c>
      <c r="AP362" s="17">
        <f>IF('cha raw lpjml output'!AO347&lt;0,0,'cha raw lpjml output'!AO347)</f>
        <v>439.61099999999999</v>
      </c>
      <c r="AQ362" s="17"/>
    </row>
    <row r="363" spans="2:43" x14ac:dyDescent="0.35">
      <c r="B363" s="17">
        <f>IF('cha raw lpjml output'!A348&lt;0,0,'cha raw lpjml output'!A348)</f>
        <v>409.81700000000001</v>
      </c>
      <c r="C363" s="17">
        <f>IF('cha raw lpjml output'!B348&lt;0,0,'cha raw lpjml output'!B348)</f>
        <v>423.85399999999998</v>
      </c>
      <c r="D363" s="17">
        <f>IF('cha raw lpjml output'!C348&lt;0,0,'cha raw lpjml output'!C348)</f>
        <v>454.98700000000002</v>
      </c>
      <c r="E363" s="17">
        <f>IF('cha raw lpjml output'!D348&lt;0,0,'cha raw lpjml output'!D348)</f>
        <v>423.65600000000001</v>
      </c>
      <c r="F363" s="17">
        <f>IF('cha raw lpjml output'!E348&lt;0,0,'cha raw lpjml output'!E348)</f>
        <v>448.1</v>
      </c>
      <c r="G363" s="17">
        <f>IF('cha raw lpjml output'!F348&lt;0,0,'cha raw lpjml output'!F348)</f>
        <v>475.90499999999997</v>
      </c>
      <c r="H363" s="17">
        <f>IF('cha raw lpjml output'!G348&lt;0,0,'cha raw lpjml output'!G348)</f>
        <v>420.66199999999998</v>
      </c>
      <c r="I363" s="17">
        <f>IF('cha raw lpjml output'!H348&lt;0,0,'cha raw lpjml output'!H348)</f>
        <v>464.39699999999999</v>
      </c>
      <c r="J363" s="17">
        <f>IF('cha raw lpjml output'!I348&lt;0,0,'cha raw lpjml output'!I348)</f>
        <v>442.50099999999998</v>
      </c>
      <c r="K363" s="17">
        <f>IF('cha raw lpjml output'!J348&lt;0,0,'cha raw lpjml output'!J348)</f>
        <v>407.99900000000002</v>
      </c>
      <c r="L363" s="17">
        <f>IF('cha raw lpjml output'!K348&lt;0,0,'cha raw lpjml output'!K348)</f>
        <v>410.9</v>
      </c>
      <c r="M363" s="17">
        <f>IF('cha raw lpjml output'!L348&lt;0,0,'cha raw lpjml output'!L348)</f>
        <v>377.79</v>
      </c>
      <c r="N363" s="17">
        <f>IF('cha raw lpjml output'!M348&lt;0,0,'cha raw lpjml output'!M348)</f>
        <v>309.577</v>
      </c>
      <c r="O363" s="17">
        <f>IF('cha raw lpjml output'!N348&lt;0,0,'cha raw lpjml output'!N348)</f>
        <v>307.00299999999999</v>
      </c>
      <c r="P363" s="17">
        <f>IF('cha raw lpjml output'!O348&lt;0,0,'cha raw lpjml output'!O348)</f>
        <v>307.00299999999999</v>
      </c>
      <c r="Q363" s="17">
        <f>IF('cha raw lpjml output'!P348&lt;0,0,'cha raw lpjml output'!P348)</f>
        <v>361.75599999999997</v>
      </c>
      <c r="R363" s="17">
        <f>IF('cha raw lpjml output'!Q348&lt;0,0,'cha raw lpjml output'!Q348)</f>
        <v>326.04300000000001</v>
      </c>
      <c r="S363" s="17">
        <f>IF('cha raw lpjml output'!R348&lt;0,0,'cha raw lpjml output'!R348)</f>
        <v>413.06</v>
      </c>
      <c r="T363" s="17">
        <f>IF('cha raw lpjml output'!S348&lt;0,0,'cha raw lpjml output'!S348)</f>
        <v>471.45</v>
      </c>
      <c r="U363" s="17">
        <f>IF('cha raw lpjml output'!T348&lt;0,0,'cha raw lpjml output'!T348)</f>
        <v>389.83300000000003</v>
      </c>
      <c r="V363" s="17">
        <f>IF('cha raw lpjml output'!U348&lt;0,0,'cha raw lpjml output'!U348)</f>
        <v>443.24</v>
      </c>
      <c r="W363" s="17">
        <f>IF('cha raw lpjml output'!V348&lt;0,0,'cha raw lpjml output'!V348)</f>
        <v>438.89699999999999</v>
      </c>
      <c r="X363" s="17">
        <f>IF('cha raw lpjml output'!W348&lt;0,0,'cha raw lpjml output'!W348)</f>
        <v>391.976</v>
      </c>
      <c r="Y363" s="17">
        <f>IF('cha raw lpjml output'!X348&lt;0,0,'cha raw lpjml output'!X348)</f>
        <v>430.97699999999998</v>
      </c>
      <c r="Z363" s="17">
        <f>IF('cha raw lpjml output'!Y348&lt;0,0,'cha raw lpjml output'!Y348)</f>
        <v>449.041</v>
      </c>
      <c r="AA363" s="17">
        <f>IF('cha raw lpjml output'!Z348&lt;0,0,'cha raw lpjml output'!Z348)</f>
        <v>460.28800000000001</v>
      </c>
      <c r="AB363" s="17">
        <f>IF('cha raw lpjml output'!AA348&lt;0,0,'cha raw lpjml output'!AA348)</f>
        <v>416.77600000000001</v>
      </c>
      <c r="AC363" s="17">
        <f>IF('cha raw lpjml output'!AB348&lt;0,0,'cha raw lpjml output'!AB348)</f>
        <v>407.57</v>
      </c>
      <c r="AD363" s="17">
        <f>IF('cha raw lpjml output'!AC348&lt;0,0,'cha raw lpjml output'!AC348)</f>
        <v>491.52</v>
      </c>
      <c r="AE363" s="17">
        <f>IF('cha raw lpjml output'!AD348&lt;0,0,'cha raw lpjml output'!AD348)</f>
        <v>412.16300000000001</v>
      </c>
      <c r="AF363" s="17">
        <f>IF('cha raw lpjml output'!AE348&lt;0,0,'cha raw lpjml output'!AE348)</f>
        <v>465.28800000000001</v>
      </c>
      <c r="AG363" s="17">
        <f>IF('cha raw lpjml output'!AF348&lt;0,0,'cha raw lpjml output'!AF348)</f>
        <v>400.06</v>
      </c>
      <c r="AH363" s="17">
        <f>IF('cha raw lpjml output'!AG348&lt;0,0,'cha raw lpjml output'!AG348)</f>
        <v>398.69299999999998</v>
      </c>
      <c r="AI363" s="17">
        <f>IF('cha raw lpjml output'!AH348&lt;0,0,'cha raw lpjml output'!AH348)</f>
        <v>364.19099999999997</v>
      </c>
      <c r="AJ363" s="17">
        <f>IF('cha raw lpjml output'!AI348&lt;0,0,'cha raw lpjml output'!AI348)</f>
        <v>422.50200000000001</v>
      </c>
      <c r="AK363" s="17">
        <f>IF('cha raw lpjml output'!AJ348&lt;0,0,'cha raw lpjml output'!AJ348)</f>
        <v>479.31099999999998</v>
      </c>
      <c r="AL363" s="17">
        <f>IF('cha raw lpjml output'!AK348&lt;0,0,'cha raw lpjml output'!AK348)</f>
        <v>381.42500000000001</v>
      </c>
      <c r="AM363" s="17">
        <f>IF('cha raw lpjml output'!AL348&lt;0,0,'cha raw lpjml output'!AL348)</f>
        <v>323.51400000000001</v>
      </c>
      <c r="AN363" s="17">
        <f>IF('cha raw lpjml output'!AM348&lt;0,0,'cha raw lpjml output'!AM348)</f>
        <v>302.89299999999997</v>
      </c>
      <c r="AO363" s="17">
        <f>IF('cha raw lpjml output'!AN348&lt;0,0,'cha raw lpjml output'!AN348)</f>
        <v>396.197</v>
      </c>
      <c r="AP363" s="17">
        <f>IF('cha raw lpjml output'!AO348&lt;0,0,'cha raw lpjml output'!AO348)</f>
        <v>439.74200000000002</v>
      </c>
      <c r="AQ363" s="17"/>
    </row>
    <row r="364" spans="2:43" x14ac:dyDescent="0.35">
      <c r="B364" s="17">
        <f>IF('cha raw lpjml output'!A349&lt;0,0,'cha raw lpjml output'!A349)</f>
        <v>411.59800000000001</v>
      </c>
      <c r="C364" s="17">
        <f>IF('cha raw lpjml output'!B349&lt;0,0,'cha raw lpjml output'!B349)</f>
        <v>432.572</v>
      </c>
      <c r="D364" s="17">
        <f>IF('cha raw lpjml output'!C349&lt;0,0,'cha raw lpjml output'!C349)</f>
        <v>455.13099999999997</v>
      </c>
      <c r="E364" s="17">
        <f>IF('cha raw lpjml output'!D349&lt;0,0,'cha raw lpjml output'!D349)</f>
        <v>423.84899999999999</v>
      </c>
      <c r="F364" s="17">
        <f>IF('cha raw lpjml output'!E349&lt;0,0,'cha raw lpjml output'!E349)</f>
        <v>451.88099999999997</v>
      </c>
      <c r="G364" s="17">
        <f>IF('cha raw lpjml output'!F349&lt;0,0,'cha raw lpjml output'!F349)</f>
        <v>476.63900000000001</v>
      </c>
      <c r="H364" s="17">
        <f>IF('cha raw lpjml output'!G349&lt;0,0,'cha raw lpjml output'!G349)</f>
        <v>423.79899999999998</v>
      </c>
      <c r="I364" s="17">
        <f>IF('cha raw lpjml output'!H349&lt;0,0,'cha raw lpjml output'!H349)</f>
        <v>464.54700000000003</v>
      </c>
      <c r="J364" s="17">
        <f>IF('cha raw lpjml output'!I349&lt;0,0,'cha raw lpjml output'!I349)</f>
        <v>442.59</v>
      </c>
      <c r="K364" s="17">
        <f>IF('cha raw lpjml output'!J349&lt;0,0,'cha raw lpjml output'!J349)</f>
        <v>408.18900000000002</v>
      </c>
      <c r="L364" s="17">
        <f>IF('cha raw lpjml output'!K349&lt;0,0,'cha raw lpjml output'!K349)</f>
        <v>411.41300000000001</v>
      </c>
      <c r="M364" s="17">
        <f>IF('cha raw lpjml output'!L349&lt;0,0,'cha raw lpjml output'!L349)</f>
        <v>378.63299999999998</v>
      </c>
      <c r="N364" s="17">
        <f>IF('cha raw lpjml output'!M349&lt;0,0,'cha raw lpjml output'!M349)</f>
        <v>311.29899999999998</v>
      </c>
      <c r="O364" s="17">
        <f>IF('cha raw lpjml output'!N349&lt;0,0,'cha raw lpjml output'!N349)</f>
        <v>312.94299999999998</v>
      </c>
      <c r="P364" s="17">
        <f>IF('cha raw lpjml output'!O349&lt;0,0,'cha raw lpjml output'!O349)</f>
        <v>312.94299999999998</v>
      </c>
      <c r="Q364" s="17">
        <f>IF('cha raw lpjml output'!P349&lt;0,0,'cha raw lpjml output'!P349)</f>
        <v>364.726</v>
      </c>
      <c r="R364" s="17">
        <f>IF('cha raw lpjml output'!Q349&lt;0,0,'cha raw lpjml output'!Q349)</f>
        <v>334.83300000000003</v>
      </c>
      <c r="S364" s="17">
        <f>IF('cha raw lpjml output'!R349&lt;0,0,'cha raw lpjml output'!R349)</f>
        <v>413.26600000000002</v>
      </c>
      <c r="T364" s="17">
        <f>IF('cha raw lpjml output'!S349&lt;0,0,'cha raw lpjml output'!S349)</f>
        <v>473.38600000000002</v>
      </c>
      <c r="U364" s="17">
        <f>IF('cha raw lpjml output'!T349&lt;0,0,'cha raw lpjml output'!T349)</f>
        <v>390.96199999999999</v>
      </c>
      <c r="V364" s="17">
        <f>IF('cha raw lpjml output'!U349&lt;0,0,'cha raw lpjml output'!U349)</f>
        <v>446.13299999999998</v>
      </c>
      <c r="W364" s="17">
        <f>IF('cha raw lpjml output'!V349&lt;0,0,'cha raw lpjml output'!V349)</f>
        <v>439.42099999999999</v>
      </c>
      <c r="X364" s="17">
        <f>IF('cha raw lpjml output'!W349&lt;0,0,'cha raw lpjml output'!W349)</f>
        <v>401.55200000000002</v>
      </c>
      <c r="Y364" s="17">
        <f>IF('cha raw lpjml output'!X349&lt;0,0,'cha raw lpjml output'!X349)</f>
        <v>436.85399999999998</v>
      </c>
      <c r="Z364" s="17">
        <f>IF('cha raw lpjml output'!Y349&lt;0,0,'cha raw lpjml output'!Y349)</f>
        <v>449.62299999999999</v>
      </c>
      <c r="AA364" s="17">
        <f>IF('cha raw lpjml output'!Z349&lt;0,0,'cha raw lpjml output'!Z349)</f>
        <v>460.64100000000002</v>
      </c>
      <c r="AB364" s="17">
        <f>IF('cha raw lpjml output'!AA349&lt;0,0,'cha raw lpjml output'!AA349)</f>
        <v>418.423</v>
      </c>
      <c r="AC364" s="17">
        <f>IF('cha raw lpjml output'!AB349&lt;0,0,'cha raw lpjml output'!AB349)</f>
        <v>410.28699999999998</v>
      </c>
      <c r="AD364" s="17">
        <f>IF('cha raw lpjml output'!AC349&lt;0,0,'cha raw lpjml output'!AC349)</f>
        <v>495.589</v>
      </c>
      <c r="AE364" s="17">
        <f>IF('cha raw lpjml output'!AD349&lt;0,0,'cha raw lpjml output'!AD349)</f>
        <v>414.64400000000001</v>
      </c>
      <c r="AF364" s="17">
        <f>IF('cha raw lpjml output'!AE349&lt;0,0,'cha raw lpjml output'!AE349)</f>
        <v>467.24</v>
      </c>
      <c r="AG364" s="17">
        <f>IF('cha raw lpjml output'!AF349&lt;0,0,'cha raw lpjml output'!AF349)</f>
        <v>401.274</v>
      </c>
      <c r="AH364" s="17">
        <f>IF('cha raw lpjml output'!AG349&lt;0,0,'cha raw lpjml output'!AG349)</f>
        <v>398.80599999999998</v>
      </c>
      <c r="AI364" s="17">
        <f>IF('cha raw lpjml output'!AH349&lt;0,0,'cha raw lpjml output'!AH349)</f>
        <v>365.02300000000002</v>
      </c>
      <c r="AJ364" s="17">
        <f>IF('cha raw lpjml output'!AI349&lt;0,0,'cha raw lpjml output'!AI349)</f>
        <v>425.73</v>
      </c>
      <c r="AK364" s="17">
        <f>IF('cha raw lpjml output'!AJ349&lt;0,0,'cha raw lpjml output'!AJ349)</f>
        <v>480.86799999999999</v>
      </c>
      <c r="AL364" s="17">
        <f>IF('cha raw lpjml output'!AK349&lt;0,0,'cha raw lpjml output'!AK349)</f>
        <v>381.779</v>
      </c>
      <c r="AM364" s="17">
        <f>IF('cha raw lpjml output'!AL349&lt;0,0,'cha raw lpjml output'!AL349)</f>
        <v>339.19</v>
      </c>
      <c r="AN364" s="17">
        <f>IF('cha raw lpjml output'!AM349&lt;0,0,'cha raw lpjml output'!AM349)</f>
        <v>306.56299999999999</v>
      </c>
      <c r="AO364" s="17">
        <f>IF('cha raw lpjml output'!AN349&lt;0,0,'cha raw lpjml output'!AN349)</f>
        <v>396.20100000000002</v>
      </c>
      <c r="AP364" s="17">
        <f>IF('cha raw lpjml output'!AO349&lt;0,0,'cha raw lpjml output'!AO349)</f>
        <v>445.18400000000003</v>
      </c>
      <c r="AQ364" s="17"/>
    </row>
    <row r="365" spans="2:43" x14ac:dyDescent="0.35">
      <c r="B365" s="17">
        <f>IF('cha raw lpjml output'!A350&lt;0,0,'cha raw lpjml output'!A350)</f>
        <v>412.30599999999998</v>
      </c>
      <c r="C365" s="17">
        <f>IF('cha raw lpjml output'!B350&lt;0,0,'cha raw lpjml output'!B350)</f>
        <v>437.37799999999999</v>
      </c>
      <c r="D365" s="17">
        <f>IF('cha raw lpjml output'!C350&lt;0,0,'cha raw lpjml output'!C350)</f>
        <v>455.34</v>
      </c>
      <c r="E365" s="17">
        <f>IF('cha raw lpjml output'!D350&lt;0,0,'cha raw lpjml output'!D350)</f>
        <v>434.21899999999999</v>
      </c>
      <c r="F365" s="17">
        <f>IF('cha raw lpjml output'!E350&lt;0,0,'cha raw lpjml output'!E350)</f>
        <v>453.33699999999999</v>
      </c>
      <c r="G365" s="17">
        <f>IF('cha raw lpjml output'!F350&lt;0,0,'cha raw lpjml output'!F350)</f>
        <v>477.99700000000001</v>
      </c>
      <c r="H365" s="17">
        <f>IF('cha raw lpjml output'!G350&lt;0,0,'cha raw lpjml output'!G350)</f>
        <v>433.19900000000001</v>
      </c>
      <c r="I365" s="17">
        <f>IF('cha raw lpjml output'!H350&lt;0,0,'cha raw lpjml output'!H350)</f>
        <v>468.89499999999998</v>
      </c>
      <c r="J365" s="17">
        <f>IF('cha raw lpjml output'!I350&lt;0,0,'cha raw lpjml output'!I350)</f>
        <v>443.44200000000001</v>
      </c>
      <c r="K365" s="17">
        <f>IF('cha raw lpjml output'!J350&lt;0,0,'cha raw lpjml output'!J350)</f>
        <v>408.25</v>
      </c>
      <c r="L365" s="17">
        <f>IF('cha raw lpjml output'!K350&lt;0,0,'cha raw lpjml output'!K350)</f>
        <v>412.73700000000002</v>
      </c>
      <c r="M365" s="17">
        <f>IF('cha raw lpjml output'!L350&lt;0,0,'cha raw lpjml output'!L350)</f>
        <v>380.839</v>
      </c>
      <c r="N365" s="17">
        <f>IF('cha raw lpjml output'!M350&lt;0,0,'cha raw lpjml output'!M350)</f>
        <v>319.077</v>
      </c>
      <c r="O365" s="17">
        <f>IF('cha raw lpjml output'!N350&lt;0,0,'cha raw lpjml output'!N350)</f>
        <v>313.42899999999997</v>
      </c>
      <c r="P365" s="17">
        <f>IF('cha raw lpjml output'!O350&lt;0,0,'cha raw lpjml output'!O350)</f>
        <v>313.42899999999997</v>
      </c>
      <c r="Q365" s="17">
        <f>IF('cha raw lpjml output'!P350&lt;0,0,'cha raw lpjml output'!P350)</f>
        <v>365.96300000000002</v>
      </c>
      <c r="R365" s="17">
        <f>IF('cha raw lpjml output'!Q350&lt;0,0,'cha raw lpjml output'!Q350)</f>
        <v>337.23899999999998</v>
      </c>
      <c r="S365" s="17">
        <f>IF('cha raw lpjml output'!R350&lt;0,0,'cha raw lpjml output'!R350)</f>
        <v>420.23200000000003</v>
      </c>
      <c r="T365" s="17">
        <f>IF('cha raw lpjml output'!S350&lt;0,0,'cha raw lpjml output'!S350)</f>
        <v>475.04399999999998</v>
      </c>
      <c r="U365" s="17">
        <f>IF('cha raw lpjml output'!T350&lt;0,0,'cha raw lpjml output'!T350)</f>
        <v>395.58100000000002</v>
      </c>
      <c r="V365" s="17">
        <f>IF('cha raw lpjml output'!U350&lt;0,0,'cha raw lpjml output'!U350)</f>
        <v>447.358</v>
      </c>
      <c r="W365" s="17">
        <f>IF('cha raw lpjml output'!V350&lt;0,0,'cha raw lpjml output'!V350)</f>
        <v>443.16800000000001</v>
      </c>
      <c r="X365" s="17">
        <f>IF('cha raw lpjml output'!W350&lt;0,0,'cha raw lpjml output'!W350)</f>
        <v>409.72800000000001</v>
      </c>
      <c r="Y365" s="17">
        <f>IF('cha raw lpjml output'!X350&lt;0,0,'cha raw lpjml output'!X350)</f>
        <v>437.37599999999998</v>
      </c>
      <c r="Z365" s="17">
        <f>IF('cha raw lpjml output'!Y350&lt;0,0,'cha raw lpjml output'!Y350)</f>
        <v>452.827</v>
      </c>
      <c r="AA365" s="17">
        <f>IF('cha raw lpjml output'!Z350&lt;0,0,'cha raw lpjml output'!Z350)</f>
        <v>460.80700000000002</v>
      </c>
      <c r="AB365" s="17">
        <f>IF('cha raw lpjml output'!AA350&lt;0,0,'cha raw lpjml output'!AA350)</f>
        <v>424.15</v>
      </c>
      <c r="AC365" s="17">
        <f>IF('cha raw lpjml output'!AB350&lt;0,0,'cha raw lpjml output'!AB350)</f>
        <v>412.17200000000003</v>
      </c>
      <c r="AD365" s="17">
        <f>IF('cha raw lpjml output'!AC350&lt;0,0,'cha raw lpjml output'!AC350)</f>
        <v>496.19099999999997</v>
      </c>
      <c r="AE365" s="17">
        <f>IF('cha raw lpjml output'!AD350&lt;0,0,'cha raw lpjml output'!AD350)</f>
        <v>414.745</v>
      </c>
      <c r="AF365" s="17">
        <f>IF('cha raw lpjml output'!AE350&lt;0,0,'cha raw lpjml output'!AE350)</f>
        <v>467.48099999999999</v>
      </c>
      <c r="AG365" s="17">
        <f>IF('cha raw lpjml output'!AF350&lt;0,0,'cha raw lpjml output'!AF350)</f>
        <v>403.05700000000002</v>
      </c>
      <c r="AH365" s="17">
        <f>IF('cha raw lpjml output'!AG350&lt;0,0,'cha raw lpjml output'!AG350)</f>
        <v>400.99299999999999</v>
      </c>
      <c r="AI365" s="17">
        <f>IF('cha raw lpjml output'!AH350&lt;0,0,'cha raw lpjml output'!AH350)</f>
        <v>366.42</v>
      </c>
      <c r="AJ365" s="17">
        <f>IF('cha raw lpjml output'!AI350&lt;0,0,'cha raw lpjml output'!AI350)</f>
        <v>427.95800000000003</v>
      </c>
      <c r="AK365" s="17">
        <f>IF('cha raw lpjml output'!AJ350&lt;0,0,'cha raw lpjml output'!AJ350)</f>
        <v>483.37900000000002</v>
      </c>
      <c r="AL365" s="17">
        <f>IF('cha raw lpjml output'!AK350&lt;0,0,'cha raw lpjml output'!AK350)</f>
        <v>383.96699999999998</v>
      </c>
      <c r="AM365" s="17">
        <f>IF('cha raw lpjml output'!AL350&lt;0,0,'cha raw lpjml output'!AL350)</f>
        <v>351.88200000000001</v>
      </c>
      <c r="AN365" s="17">
        <f>IF('cha raw lpjml output'!AM350&lt;0,0,'cha raw lpjml output'!AM350)</f>
        <v>307.74200000000002</v>
      </c>
      <c r="AO365" s="17">
        <f>IF('cha raw lpjml output'!AN350&lt;0,0,'cha raw lpjml output'!AN350)</f>
        <v>397.70499999999998</v>
      </c>
      <c r="AP365" s="17">
        <f>IF('cha raw lpjml output'!AO350&lt;0,0,'cha raw lpjml output'!AO350)</f>
        <v>446.82499999999999</v>
      </c>
      <c r="AQ365" s="17"/>
    </row>
    <row r="366" spans="2:43" x14ac:dyDescent="0.35">
      <c r="B366" s="17">
        <f>IF('cha raw lpjml output'!A351&lt;0,0,'cha raw lpjml output'!A351)</f>
        <v>412.51</v>
      </c>
      <c r="C366" s="17">
        <f>IF('cha raw lpjml output'!B351&lt;0,0,'cha raw lpjml output'!B351)</f>
        <v>437.82299999999998</v>
      </c>
      <c r="D366" s="17">
        <f>IF('cha raw lpjml output'!C351&lt;0,0,'cha raw lpjml output'!C351)</f>
        <v>456.94099999999997</v>
      </c>
      <c r="E366" s="17">
        <f>IF('cha raw lpjml output'!D351&lt;0,0,'cha raw lpjml output'!D351)</f>
        <v>437.53199999999998</v>
      </c>
      <c r="F366" s="17">
        <f>IF('cha raw lpjml output'!E351&lt;0,0,'cha raw lpjml output'!E351)</f>
        <v>454.58499999999998</v>
      </c>
      <c r="G366" s="17">
        <f>IF('cha raw lpjml output'!F351&lt;0,0,'cha raw lpjml output'!F351)</f>
        <v>480.517</v>
      </c>
      <c r="H366" s="17">
        <f>IF('cha raw lpjml output'!G351&lt;0,0,'cha raw lpjml output'!G351)</f>
        <v>433.93900000000002</v>
      </c>
      <c r="I366" s="17">
        <f>IF('cha raw lpjml output'!H351&lt;0,0,'cha raw lpjml output'!H351)</f>
        <v>470.096</v>
      </c>
      <c r="J366" s="17">
        <f>IF('cha raw lpjml output'!I351&lt;0,0,'cha raw lpjml output'!I351)</f>
        <v>446.916</v>
      </c>
      <c r="K366" s="17">
        <f>IF('cha raw lpjml output'!J351&lt;0,0,'cha raw lpjml output'!J351)</f>
        <v>408.39</v>
      </c>
      <c r="L366" s="17">
        <f>IF('cha raw lpjml output'!K351&lt;0,0,'cha raw lpjml output'!K351)</f>
        <v>413.077</v>
      </c>
      <c r="M366" s="17">
        <f>IF('cha raw lpjml output'!L351&lt;0,0,'cha raw lpjml output'!L351)</f>
        <v>389.43400000000003</v>
      </c>
      <c r="N366" s="17">
        <f>IF('cha raw lpjml output'!M351&lt;0,0,'cha raw lpjml output'!M351)</f>
        <v>331.83199999999999</v>
      </c>
      <c r="O366" s="17">
        <f>IF('cha raw lpjml output'!N351&lt;0,0,'cha raw lpjml output'!N351)</f>
        <v>315.916</v>
      </c>
      <c r="P366" s="17">
        <f>IF('cha raw lpjml output'!O351&lt;0,0,'cha raw lpjml output'!O351)</f>
        <v>315.916</v>
      </c>
      <c r="Q366" s="17">
        <f>IF('cha raw lpjml output'!P351&lt;0,0,'cha raw lpjml output'!P351)</f>
        <v>367.089</v>
      </c>
      <c r="R366" s="17">
        <f>IF('cha raw lpjml output'!Q351&lt;0,0,'cha raw lpjml output'!Q351)</f>
        <v>338.404</v>
      </c>
      <c r="S366" s="17">
        <f>IF('cha raw lpjml output'!R351&lt;0,0,'cha raw lpjml output'!R351)</f>
        <v>420.596</v>
      </c>
      <c r="T366" s="17">
        <f>IF('cha raw lpjml output'!S351&lt;0,0,'cha raw lpjml output'!S351)</f>
        <v>475.93599999999998</v>
      </c>
      <c r="U366" s="17">
        <f>IF('cha raw lpjml output'!T351&lt;0,0,'cha raw lpjml output'!T351)</f>
        <v>398.18200000000002</v>
      </c>
      <c r="V366" s="17">
        <f>IF('cha raw lpjml output'!U351&lt;0,0,'cha raw lpjml output'!U351)</f>
        <v>447.68599999999998</v>
      </c>
      <c r="W366" s="17">
        <f>IF('cha raw lpjml output'!V351&lt;0,0,'cha raw lpjml output'!V351)</f>
        <v>443.25599999999997</v>
      </c>
      <c r="X366" s="17">
        <f>IF('cha raw lpjml output'!W351&lt;0,0,'cha raw lpjml output'!W351)</f>
        <v>418.22500000000002</v>
      </c>
      <c r="Y366" s="17">
        <f>IF('cha raw lpjml output'!X351&lt;0,0,'cha raw lpjml output'!X351)</f>
        <v>437.875</v>
      </c>
      <c r="Z366" s="17">
        <f>IF('cha raw lpjml output'!Y351&lt;0,0,'cha raw lpjml output'!Y351)</f>
        <v>454.53699999999998</v>
      </c>
      <c r="AA366" s="17">
        <f>IF('cha raw lpjml output'!Z351&lt;0,0,'cha raw lpjml output'!Z351)</f>
        <v>461.08199999999999</v>
      </c>
      <c r="AB366" s="17">
        <f>IF('cha raw lpjml output'!AA351&lt;0,0,'cha raw lpjml output'!AA351)</f>
        <v>424.29599999999999</v>
      </c>
      <c r="AC366" s="17">
        <f>IF('cha raw lpjml output'!AB351&lt;0,0,'cha raw lpjml output'!AB351)</f>
        <v>412.75599999999997</v>
      </c>
      <c r="AD366" s="17">
        <f>IF('cha raw lpjml output'!AC351&lt;0,0,'cha raw lpjml output'!AC351)</f>
        <v>497.45699999999999</v>
      </c>
      <c r="AE366" s="17">
        <f>IF('cha raw lpjml output'!AD351&lt;0,0,'cha raw lpjml output'!AD351)</f>
        <v>415.25700000000001</v>
      </c>
      <c r="AF366" s="17">
        <f>IF('cha raw lpjml output'!AE351&lt;0,0,'cha raw lpjml output'!AE351)</f>
        <v>470.41399999999999</v>
      </c>
      <c r="AG366" s="17">
        <f>IF('cha raw lpjml output'!AF351&lt;0,0,'cha raw lpjml output'!AF351)</f>
        <v>404.113</v>
      </c>
      <c r="AH366" s="17">
        <f>IF('cha raw lpjml output'!AG351&lt;0,0,'cha raw lpjml output'!AG351)</f>
        <v>401.46800000000002</v>
      </c>
      <c r="AI366" s="17">
        <f>IF('cha raw lpjml output'!AH351&lt;0,0,'cha raw lpjml output'!AH351)</f>
        <v>370</v>
      </c>
      <c r="AJ366" s="17">
        <f>IF('cha raw lpjml output'!AI351&lt;0,0,'cha raw lpjml output'!AI351)</f>
        <v>432.10599999999999</v>
      </c>
      <c r="AK366" s="17">
        <f>IF('cha raw lpjml output'!AJ351&lt;0,0,'cha raw lpjml output'!AJ351)</f>
        <v>486.32499999999999</v>
      </c>
      <c r="AL366" s="17">
        <f>IF('cha raw lpjml output'!AK351&lt;0,0,'cha raw lpjml output'!AK351)</f>
        <v>384.34500000000003</v>
      </c>
      <c r="AM366" s="17">
        <f>IF('cha raw lpjml output'!AL351&lt;0,0,'cha raw lpjml output'!AL351)</f>
        <v>352.82400000000001</v>
      </c>
      <c r="AN366" s="17">
        <f>IF('cha raw lpjml output'!AM351&lt;0,0,'cha raw lpjml output'!AM351)</f>
        <v>312.798</v>
      </c>
      <c r="AO366" s="17">
        <f>IF('cha raw lpjml output'!AN351&lt;0,0,'cha raw lpjml output'!AN351)</f>
        <v>398.16500000000002</v>
      </c>
      <c r="AP366" s="17">
        <f>IF('cha raw lpjml output'!AO351&lt;0,0,'cha raw lpjml output'!AO351)</f>
        <v>447.24599999999998</v>
      </c>
      <c r="AQ366" s="17"/>
    </row>
    <row r="367" spans="2:43" x14ac:dyDescent="0.35">
      <c r="B367" s="17">
        <f>IF('cha raw lpjml output'!A352&lt;0,0,'cha raw lpjml output'!A352)</f>
        <v>412.55</v>
      </c>
      <c r="C367" s="17">
        <f>IF('cha raw lpjml output'!B352&lt;0,0,'cha raw lpjml output'!B352)</f>
        <v>438.32900000000001</v>
      </c>
      <c r="D367" s="17">
        <f>IF('cha raw lpjml output'!C352&lt;0,0,'cha raw lpjml output'!C352)</f>
        <v>457.98099999999999</v>
      </c>
      <c r="E367" s="17">
        <f>IF('cha raw lpjml output'!D352&lt;0,0,'cha raw lpjml output'!D352)</f>
        <v>440.28300000000002</v>
      </c>
      <c r="F367" s="17">
        <f>IF('cha raw lpjml output'!E352&lt;0,0,'cha raw lpjml output'!E352)</f>
        <v>455.02800000000002</v>
      </c>
      <c r="G367" s="17">
        <f>IF('cha raw lpjml output'!F352&lt;0,0,'cha raw lpjml output'!F352)</f>
        <v>482.334</v>
      </c>
      <c r="H367" s="17">
        <f>IF('cha raw lpjml output'!G352&lt;0,0,'cha raw lpjml output'!G352)</f>
        <v>434.64800000000002</v>
      </c>
      <c r="I367" s="17">
        <f>IF('cha raw lpjml output'!H352&lt;0,0,'cha raw lpjml output'!H352)</f>
        <v>473.95499999999998</v>
      </c>
      <c r="J367" s="17">
        <f>IF('cha raw lpjml output'!I352&lt;0,0,'cha raw lpjml output'!I352)</f>
        <v>450.36500000000001</v>
      </c>
      <c r="K367" s="17">
        <f>IF('cha raw lpjml output'!J352&lt;0,0,'cha raw lpjml output'!J352)</f>
        <v>408.78</v>
      </c>
      <c r="L367" s="17">
        <f>IF('cha raw lpjml output'!K352&lt;0,0,'cha raw lpjml output'!K352)</f>
        <v>414.26499999999999</v>
      </c>
      <c r="M367" s="17">
        <f>IF('cha raw lpjml output'!L352&lt;0,0,'cha raw lpjml output'!L352)</f>
        <v>391.21699999999998</v>
      </c>
      <c r="N367" s="17">
        <f>IF('cha raw lpjml output'!M352&lt;0,0,'cha raw lpjml output'!M352)</f>
        <v>333.53199999999998</v>
      </c>
      <c r="O367" s="17">
        <f>IF('cha raw lpjml output'!N352&lt;0,0,'cha raw lpjml output'!N352)</f>
        <v>320.15300000000002</v>
      </c>
      <c r="P367" s="17">
        <f>IF('cha raw lpjml output'!O352&lt;0,0,'cha raw lpjml output'!O352)</f>
        <v>320.15300000000002</v>
      </c>
      <c r="Q367" s="17">
        <f>IF('cha raw lpjml output'!P352&lt;0,0,'cha raw lpjml output'!P352)</f>
        <v>371.548</v>
      </c>
      <c r="R367" s="17">
        <f>IF('cha raw lpjml output'!Q352&lt;0,0,'cha raw lpjml output'!Q352)</f>
        <v>340.089</v>
      </c>
      <c r="S367" s="17">
        <f>IF('cha raw lpjml output'!R352&lt;0,0,'cha raw lpjml output'!R352)</f>
        <v>426.81700000000001</v>
      </c>
      <c r="T367" s="17">
        <f>IF('cha raw lpjml output'!S352&lt;0,0,'cha raw lpjml output'!S352)</f>
        <v>478.28300000000002</v>
      </c>
      <c r="U367" s="17">
        <f>IF('cha raw lpjml output'!T352&lt;0,0,'cha raw lpjml output'!T352)</f>
        <v>398.81</v>
      </c>
      <c r="V367" s="17">
        <f>IF('cha raw lpjml output'!U352&lt;0,0,'cha raw lpjml output'!U352)</f>
        <v>450.75799999999998</v>
      </c>
      <c r="W367" s="17">
        <f>IF('cha raw lpjml output'!V352&lt;0,0,'cha raw lpjml output'!V352)</f>
        <v>447.07799999999997</v>
      </c>
      <c r="X367" s="17">
        <f>IF('cha raw lpjml output'!W352&lt;0,0,'cha raw lpjml output'!W352)</f>
        <v>419.01900000000001</v>
      </c>
      <c r="Y367" s="17">
        <f>IF('cha raw lpjml output'!X352&lt;0,0,'cha raw lpjml output'!X352)</f>
        <v>437.91500000000002</v>
      </c>
      <c r="Z367" s="17">
        <f>IF('cha raw lpjml output'!Y352&lt;0,0,'cha raw lpjml output'!Y352)</f>
        <v>460.13200000000001</v>
      </c>
      <c r="AA367" s="17">
        <f>IF('cha raw lpjml output'!Z352&lt;0,0,'cha raw lpjml output'!Z352)</f>
        <v>462.94600000000003</v>
      </c>
      <c r="AB367" s="17">
        <f>IF('cha raw lpjml output'!AA352&lt;0,0,'cha raw lpjml output'!AA352)</f>
        <v>428.887</v>
      </c>
      <c r="AC367" s="17">
        <f>IF('cha raw lpjml output'!AB352&lt;0,0,'cha raw lpjml output'!AB352)</f>
        <v>413.43</v>
      </c>
      <c r="AD367" s="17">
        <f>IF('cha raw lpjml output'!AC352&lt;0,0,'cha raw lpjml output'!AC352)</f>
        <v>497.55799999999999</v>
      </c>
      <c r="AE367" s="17">
        <f>IF('cha raw lpjml output'!AD352&lt;0,0,'cha raw lpjml output'!AD352)</f>
        <v>419.83600000000001</v>
      </c>
      <c r="AF367" s="17">
        <f>IF('cha raw lpjml output'!AE352&lt;0,0,'cha raw lpjml output'!AE352)</f>
        <v>473.803</v>
      </c>
      <c r="AG367" s="17">
        <f>IF('cha raw lpjml output'!AF352&lt;0,0,'cha raw lpjml output'!AF352)</f>
        <v>404.48599999999999</v>
      </c>
      <c r="AH367" s="17">
        <f>IF('cha raw lpjml output'!AG352&lt;0,0,'cha raw lpjml output'!AG352)</f>
        <v>401.85700000000003</v>
      </c>
      <c r="AI367" s="17">
        <f>IF('cha raw lpjml output'!AH352&lt;0,0,'cha raw lpjml output'!AH352)</f>
        <v>372.15699999999998</v>
      </c>
      <c r="AJ367" s="17">
        <f>IF('cha raw lpjml output'!AI352&lt;0,0,'cha raw lpjml output'!AI352)</f>
        <v>438.37599999999998</v>
      </c>
      <c r="AK367" s="17">
        <f>IF('cha raw lpjml output'!AJ352&lt;0,0,'cha raw lpjml output'!AJ352)</f>
        <v>487.33800000000002</v>
      </c>
      <c r="AL367" s="17">
        <f>IF('cha raw lpjml output'!AK352&lt;0,0,'cha raw lpjml output'!AK352)</f>
        <v>385</v>
      </c>
      <c r="AM367" s="17">
        <f>IF('cha raw lpjml output'!AL352&lt;0,0,'cha raw lpjml output'!AL352)</f>
        <v>360.47899999999998</v>
      </c>
      <c r="AN367" s="17">
        <f>IF('cha raw lpjml output'!AM352&lt;0,0,'cha raw lpjml output'!AM352)</f>
        <v>317.79300000000001</v>
      </c>
      <c r="AO367" s="17">
        <f>IF('cha raw lpjml output'!AN352&lt;0,0,'cha raw lpjml output'!AN352)</f>
        <v>401.24099999999999</v>
      </c>
      <c r="AP367" s="17">
        <f>IF('cha raw lpjml output'!AO352&lt;0,0,'cha raw lpjml output'!AO352)</f>
        <v>447.46199999999999</v>
      </c>
      <c r="AQ367" s="17"/>
    </row>
    <row r="368" spans="2:43" x14ac:dyDescent="0.35">
      <c r="B368" s="17">
        <f>IF('cha raw lpjml output'!A353&lt;0,0,'cha raw lpjml output'!A353)</f>
        <v>412.87299999999999</v>
      </c>
      <c r="C368" s="17">
        <f>IF('cha raw lpjml output'!B353&lt;0,0,'cha raw lpjml output'!B353)</f>
        <v>440.29700000000003</v>
      </c>
      <c r="D368" s="17">
        <f>IF('cha raw lpjml output'!C353&lt;0,0,'cha raw lpjml output'!C353)</f>
        <v>459.31799999999998</v>
      </c>
      <c r="E368" s="17">
        <f>IF('cha raw lpjml output'!D353&lt;0,0,'cha raw lpjml output'!D353)</f>
        <v>441.19499999999999</v>
      </c>
      <c r="F368" s="17">
        <f>IF('cha raw lpjml output'!E353&lt;0,0,'cha raw lpjml output'!E353)</f>
        <v>458.92099999999999</v>
      </c>
      <c r="G368" s="17">
        <f>IF('cha raw lpjml output'!F353&lt;0,0,'cha raw lpjml output'!F353)</f>
        <v>483.08199999999999</v>
      </c>
      <c r="H368" s="17">
        <f>IF('cha raw lpjml output'!G353&lt;0,0,'cha raw lpjml output'!G353)</f>
        <v>434.87900000000002</v>
      </c>
      <c r="I368" s="17">
        <f>IF('cha raw lpjml output'!H353&lt;0,0,'cha raw lpjml output'!H353)</f>
        <v>481.81099999999998</v>
      </c>
      <c r="J368" s="17">
        <f>IF('cha raw lpjml output'!I353&lt;0,0,'cha raw lpjml output'!I353)</f>
        <v>451.13799999999998</v>
      </c>
      <c r="K368" s="17">
        <f>IF('cha raw lpjml output'!J353&lt;0,0,'cha raw lpjml output'!J353)</f>
        <v>410.36399999999998</v>
      </c>
      <c r="L368" s="17">
        <f>IF('cha raw lpjml output'!K353&lt;0,0,'cha raw lpjml output'!K353)</f>
        <v>415.202</v>
      </c>
      <c r="M368" s="17">
        <f>IF('cha raw lpjml output'!L353&lt;0,0,'cha raw lpjml output'!L353)</f>
        <v>392.31</v>
      </c>
      <c r="N368" s="17">
        <f>IF('cha raw lpjml output'!M353&lt;0,0,'cha raw lpjml output'!M353)</f>
        <v>333.67099999999999</v>
      </c>
      <c r="O368" s="17">
        <f>IF('cha raw lpjml output'!N353&lt;0,0,'cha raw lpjml output'!N353)</f>
        <v>321.005</v>
      </c>
      <c r="P368" s="17">
        <f>IF('cha raw lpjml output'!O353&lt;0,0,'cha raw lpjml output'!O353)</f>
        <v>321.005</v>
      </c>
      <c r="Q368" s="17">
        <f>IF('cha raw lpjml output'!P353&lt;0,0,'cha raw lpjml output'!P353)</f>
        <v>375.00700000000001</v>
      </c>
      <c r="R368" s="17">
        <f>IF('cha raw lpjml output'!Q353&lt;0,0,'cha raw lpjml output'!Q353)</f>
        <v>343.19400000000002</v>
      </c>
      <c r="S368" s="17">
        <f>IF('cha raw lpjml output'!R353&lt;0,0,'cha raw lpjml output'!R353)</f>
        <v>429.49900000000002</v>
      </c>
      <c r="T368" s="17">
        <f>IF('cha raw lpjml output'!S353&lt;0,0,'cha raw lpjml output'!S353)</f>
        <v>479.94099999999997</v>
      </c>
      <c r="U368" s="17">
        <f>IF('cha raw lpjml output'!T353&lt;0,0,'cha raw lpjml output'!T353)</f>
        <v>399.089</v>
      </c>
      <c r="V368" s="17">
        <f>IF('cha raw lpjml output'!U353&lt;0,0,'cha raw lpjml output'!U353)</f>
        <v>453.45299999999997</v>
      </c>
      <c r="W368" s="17">
        <f>IF('cha raw lpjml output'!V353&lt;0,0,'cha raw lpjml output'!V353)</f>
        <v>450.11900000000003</v>
      </c>
      <c r="X368" s="17">
        <f>IF('cha raw lpjml output'!W353&lt;0,0,'cha raw lpjml output'!W353)</f>
        <v>419.90300000000002</v>
      </c>
      <c r="Y368" s="17">
        <f>IF('cha raw lpjml output'!X353&lt;0,0,'cha raw lpjml output'!X353)</f>
        <v>440.58300000000003</v>
      </c>
      <c r="Z368" s="17">
        <f>IF('cha raw lpjml output'!Y353&lt;0,0,'cha raw lpjml output'!Y353)</f>
        <v>464.00099999999998</v>
      </c>
      <c r="AA368" s="17">
        <f>IF('cha raw lpjml output'!Z353&lt;0,0,'cha raw lpjml output'!Z353)</f>
        <v>463.84300000000002</v>
      </c>
      <c r="AB368" s="17">
        <f>IF('cha raw lpjml output'!AA353&lt;0,0,'cha raw lpjml output'!AA353)</f>
        <v>430.60399999999998</v>
      </c>
      <c r="AC368" s="17">
        <f>IF('cha raw lpjml output'!AB353&lt;0,0,'cha raw lpjml output'!AB353)</f>
        <v>414.798</v>
      </c>
      <c r="AD368" s="17">
        <f>IF('cha raw lpjml output'!AC353&lt;0,0,'cha raw lpjml output'!AC353)</f>
        <v>497.61099999999999</v>
      </c>
      <c r="AE368" s="17">
        <f>IF('cha raw lpjml output'!AD353&lt;0,0,'cha raw lpjml output'!AD353)</f>
        <v>420.33499999999998</v>
      </c>
      <c r="AF368" s="17">
        <f>IF('cha raw lpjml output'!AE353&lt;0,0,'cha raw lpjml output'!AE353)</f>
        <v>477.19600000000003</v>
      </c>
      <c r="AG368" s="17">
        <f>IF('cha raw lpjml output'!AF353&lt;0,0,'cha raw lpjml output'!AF353)</f>
        <v>407.42200000000003</v>
      </c>
      <c r="AH368" s="17">
        <f>IF('cha raw lpjml output'!AG353&lt;0,0,'cha raw lpjml output'!AG353)</f>
        <v>402.54199999999997</v>
      </c>
      <c r="AI368" s="17">
        <f>IF('cha raw lpjml output'!AH353&lt;0,0,'cha raw lpjml output'!AH353)</f>
        <v>373.928</v>
      </c>
      <c r="AJ368" s="17">
        <f>IF('cha raw lpjml output'!AI353&lt;0,0,'cha raw lpjml output'!AI353)</f>
        <v>438.78899999999999</v>
      </c>
      <c r="AK368" s="17">
        <f>IF('cha raw lpjml output'!AJ353&lt;0,0,'cha raw lpjml output'!AJ353)</f>
        <v>488.35899999999998</v>
      </c>
      <c r="AL368" s="17">
        <f>IF('cha raw lpjml output'!AK353&lt;0,0,'cha raw lpjml output'!AK353)</f>
        <v>385.91800000000001</v>
      </c>
      <c r="AM368" s="17">
        <f>IF('cha raw lpjml output'!AL353&lt;0,0,'cha raw lpjml output'!AL353)</f>
        <v>362.65699999999998</v>
      </c>
      <c r="AN368" s="17">
        <f>IF('cha raw lpjml output'!AM353&lt;0,0,'cha raw lpjml output'!AM353)</f>
        <v>322.93</v>
      </c>
      <c r="AO368" s="17">
        <f>IF('cha raw lpjml output'!AN353&lt;0,0,'cha raw lpjml output'!AN353)</f>
        <v>404.23700000000002</v>
      </c>
      <c r="AP368" s="17">
        <f>IF('cha raw lpjml output'!AO353&lt;0,0,'cha raw lpjml output'!AO353)</f>
        <v>447.69499999999999</v>
      </c>
      <c r="AQ368" s="17"/>
    </row>
    <row r="369" spans="2:43" x14ac:dyDescent="0.35">
      <c r="B369" s="17">
        <f>IF('cha raw lpjml output'!A354&lt;0,0,'cha raw lpjml output'!A354)</f>
        <v>416.90600000000001</v>
      </c>
      <c r="C369" s="17">
        <f>IF('cha raw lpjml output'!B354&lt;0,0,'cha raw lpjml output'!B354)</f>
        <v>444.53899999999999</v>
      </c>
      <c r="D369" s="17">
        <f>IF('cha raw lpjml output'!C354&lt;0,0,'cha raw lpjml output'!C354)</f>
        <v>459.35199999999998</v>
      </c>
      <c r="E369" s="17">
        <f>IF('cha raw lpjml output'!D354&lt;0,0,'cha raw lpjml output'!D354)</f>
        <v>444.964</v>
      </c>
      <c r="F369" s="17">
        <f>IF('cha raw lpjml output'!E354&lt;0,0,'cha raw lpjml output'!E354)</f>
        <v>461.10599999999999</v>
      </c>
      <c r="G369" s="17">
        <f>IF('cha raw lpjml output'!F354&lt;0,0,'cha raw lpjml output'!F354)</f>
        <v>484.98099999999999</v>
      </c>
      <c r="H369" s="17">
        <f>IF('cha raw lpjml output'!G354&lt;0,0,'cha raw lpjml output'!G354)</f>
        <v>436.45299999999997</v>
      </c>
      <c r="I369" s="17">
        <f>IF('cha raw lpjml output'!H354&lt;0,0,'cha raw lpjml output'!H354)</f>
        <v>482.99700000000001</v>
      </c>
      <c r="J369" s="17">
        <f>IF('cha raw lpjml output'!I354&lt;0,0,'cha raw lpjml output'!I354)</f>
        <v>451.58699999999999</v>
      </c>
      <c r="K369" s="17">
        <f>IF('cha raw lpjml output'!J354&lt;0,0,'cha raw lpjml output'!J354)</f>
        <v>412.04</v>
      </c>
      <c r="L369" s="17">
        <f>IF('cha raw lpjml output'!K354&lt;0,0,'cha raw lpjml output'!K354)</f>
        <v>416.28</v>
      </c>
      <c r="M369" s="17">
        <f>IF('cha raw lpjml output'!L354&lt;0,0,'cha raw lpjml output'!L354)</f>
        <v>395.00599999999997</v>
      </c>
      <c r="N369" s="17">
        <f>IF('cha raw lpjml output'!M354&lt;0,0,'cha raw lpjml output'!M354)</f>
        <v>338.673</v>
      </c>
      <c r="O369" s="17">
        <f>IF('cha raw lpjml output'!N354&lt;0,0,'cha raw lpjml output'!N354)</f>
        <v>321.50599999999997</v>
      </c>
      <c r="P369" s="17">
        <f>IF('cha raw lpjml output'!O354&lt;0,0,'cha raw lpjml output'!O354)</f>
        <v>321.50599999999997</v>
      </c>
      <c r="Q369" s="17">
        <f>IF('cha raw lpjml output'!P354&lt;0,0,'cha raw lpjml output'!P354)</f>
        <v>377.02100000000002</v>
      </c>
      <c r="R369" s="17">
        <f>IF('cha raw lpjml output'!Q354&lt;0,0,'cha raw lpjml output'!Q354)</f>
        <v>344.12</v>
      </c>
      <c r="S369" s="17">
        <f>IF('cha raw lpjml output'!R354&lt;0,0,'cha raw lpjml output'!R354)</f>
        <v>430.39100000000002</v>
      </c>
      <c r="T369" s="17">
        <f>IF('cha raw lpjml output'!S354&lt;0,0,'cha raw lpjml output'!S354)</f>
        <v>481.28300000000002</v>
      </c>
      <c r="U369" s="17">
        <f>IF('cha raw lpjml output'!T354&lt;0,0,'cha raw lpjml output'!T354)</f>
        <v>401.76499999999999</v>
      </c>
      <c r="V369" s="17">
        <f>IF('cha raw lpjml output'!U354&lt;0,0,'cha raw lpjml output'!U354)</f>
        <v>466.24400000000003</v>
      </c>
      <c r="W369" s="17">
        <f>IF('cha raw lpjml output'!V354&lt;0,0,'cha raw lpjml output'!V354)</f>
        <v>450.34500000000003</v>
      </c>
      <c r="X369" s="17">
        <f>IF('cha raw lpjml output'!W354&lt;0,0,'cha raw lpjml output'!W354)</f>
        <v>423.39</v>
      </c>
      <c r="Y369" s="17">
        <f>IF('cha raw lpjml output'!X354&lt;0,0,'cha raw lpjml output'!X354)</f>
        <v>441.14400000000001</v>
      </c>
      <c r="Z369" s="17">
        <f>IF('cha raw lpjml output'!Y354&lt;0,0,'cha raw lpjml output'!Y354)</f>
        <v>464.26</v>
      </c>
      <c r="AA369" s="17">
        <f>IF('cha raw lpjml output'!Z354&lt;0,0,'cha raw lpjml output'!Z354)</f>
        <v>466.255</v>
      </c>
      <c r="AB369" s="17">
        <f>IF('cha raw lpjml output'!AA354&lt;0,0,'cha raw lpjml output'!AA354)</f>
        <v>437.92399999999998</v>
      </c>
      <c r="AC369" s="17">
        <f>IF('cha raw lpjml output'!AB354&lt;0,0,'cha raw lpjml output'!AB354)</f>
        <v>416.911</v>
      </c>
      <c r="AD369" s="17">
        <f>IF('cha raw lpjml output'!AC354&lt;0,0,'cha raw lpjml output'!AC354)</f>
        <v>499.80399999999997</v>
      </c>
      <c r="AE369" s="17">
        <f>IF('cha raw lpjml output'!AD354&lt;0,0,'cha raw lpjml output'!AD354)</f>
        <v>422.65300000000002</v>
      </c>
      <c r="AF369" s="17">
        <f>IF('cha raw lpjml output'!AE354&lt;0,0,'cha raw lpjml output'!AE354)</f>
        <v>477.44200000000001</v>
      </c>
      <c r="AG369" s="17">
        <f>IF('cha raw lpjml output'!AF354&lt;0,0,'cha raw lpjml output'!AF354)</f>
        <v>407.61799999999999</v>
      </c>
      <c r="AH369" s="17">
        <f>IF('cha raw lpjml output'!AG354&lt;0,0,'cha raw lpjml output'!AG354)</f>
        <v>403.22199999999998</v>
      </c>
      <c r="AI369" s="17">
        <f>IF('cha raw lpjml output'!AH354&lt;0,0,'cha raw lpjml output'!AH354)</f>
        <v>376.53300000000002</v>
      </c>
      <c r="AJ369" s="17">
        <f>IF('cha raw lpjml output'!AI354&lt;0,0,'cha raw lpjml output'!AI354)</f>
        <v>441.37400000000002</v>
      </c>
      <c r="AK369" s="17">
        <f>IF('cha raw lpjml output'!AJ354&lt;0,0,'cha raw lpjml output'!AJ354)</f>
        <v>489.12200000000001</v>
      </c>
      <c r="AL369" s="17">
        <f>IF('cha raw lpjml output'!AK354&lt;0,0,'cha raw lpjml output'!AK354)</f>
        <v>386.42</v>
      </c>
      <c r="AM369" s="17">
        <f>IF('cha raw lpjml output'!AL354&lt;0,0,'cha raw lpjml output'!AL354)</f>
        <v>363.14499999999998</v>
      </c>
      <c r="AN369" s="17">
        <f>IF('cha raw lpjml output'!AM354&lt;0,0,'cha raw lpjml output'!AM354)</f>
        <v>323.11200000000002</v>
      </c>
      <c r="AO369" s="17">
        <f>IF('cha raw lpjml output'!AN354&lt;0,0,'cha raw lpjml output'!AN354)</f>
        <v>404.45400000000001</v>
      </c>
      <c r="AP369" s="17">
        <f>IF('cha raw lpjml output'!AO354&lt;0,0,'cha raw lpjml output'!AO354)</f>
        <v>448.11</v>
      </c>
      <c r="AQ369" s="17"/>
    </row>
    <row r="370" spans="2:43" x14ac:dyDescent="0.35">
      <c r="B370" s="17">
        <f>IF('cha raw lpjml output'!A355&lt;0,0,'cha raw lpjml output'!A355)</f>
        <v>417.23599999999999</v>
      </c>
      <c r="C370" s="17">
        <f>IF('cha raw lpjml output'!B355&lt;0,0,'cha raw lpjml output'!B355)</f>
        <v>444.73200000000003</v>
      </c>
      <c r="D370" s="17">
        <f>IF('cha raw lpjml output'!C355&lt;0,0,'cha raw lpjml output'!C355)</f>
        <v>459.55099999999999</v>
      </c>
      <c r="E370" s="17">
        <f>IF('cha raw lpjml output'!D355&lt;0,0,'cha raw lpjml output'!D355)</f>
        <v>448.91699999999997</v>
      </c>
      <c r="F370" s="17">
        <f>IF('cha raw lpjml output'!E355&lt;0,0,'cha raw lpjml output'!E355)</f>
        <v>461.435</v>
      </c>
      <c r="G370" s="17">
        <f>IF('cha raw lpjml output'!F355&lt;0,0,'cha raw lpjml output'!F355)</f>
        <v>486.69799999999998</v>
      </c>
      <c r="H370" s="17">
        <f>IF('cha raw lpjml output'!G355&lt;0,0,'cha raw lpjml output'!G355)</f>
        <v>436.73200000000003</v>
      </c>
      <c r="I370" s="17">
        <f>IF('cha raw lpjml output'!H355&lt;0,0,'cha raw lpjml output'!H355)</f>
        <v>483.96100000000001</v>
      </c>
      <c r="J370" s="17">
        <f>IF('cha raw lpjml output'!I355&lt;0,0,'cha raw lpjml output'!I355)</f>
        <v>452.13799999999998</v>
      </c>
      <c r="K370" s="17">
        <f>IF('cha raw lpjml output'!J355&lt;0,0,'cha raw lpjml output'!J355)</f>
        <v>417.38099999999997</v>
      </c>
      <c r="L370" s="17">
        <f>IF('cha raw lpjml output'!K355&lt;0,0,'cha raw lpjml output'!K355)</f>
        <v>417.21800000000002</v>
      </c>
      <c r="M370" s="17">
        <f>IF('cha raw lpjml output'!L355&lt;0,0,'cha raw lpjml output'!L355)</f>
        <v>395.69299999999998</v>
      </c>
      <c r="N370" s="17">
        <f>IF('cha raw lpjml output'!M355&lt;0,0,'cha raw lpjml output'!M355)</f>
        <v>338.76900000000001</v>
      </c>
      <c r="O370" s="17">
        <f>IF('cha raw lpjml output'!N355&lt;0,0,'cha raw lpjml output'!N355)</f>
        <v>327.30900000000003</v>
      </c>
      <c r="P370" s="17">
        <f>IF('cha raw lpjml output'!O355&lt;0,0,'cha raw lpjml output'!O355)</f>
        <v>327.30900000000003</v>
      </c>
      <c r="Q370" s="17">
        <f>IF('cha raw lpjml output'!P355&lt;0,0,'cha raw lpjml output'!P355)</f>
        <v>377.75400000000002</v>
      </c>
      <c r="R370" s="17">
        <f>IF('cha raw lpjml output'!Q355&lt;0,0,'cha raw lpjml output'!Q355)</f>
        <v>344.25799999999998</v>
      </c>
      <c r="S370" s="17">
        <f>IF('cha raw lpjml output'!R355&lt;0,0,'cha raw lpjml output'!R355)</f>
        <v>432.70299999999997</v>
      </c>
      <c r="T370" s="17">
        <f>IF('cha raw lpjml output'!S355&lt;0,0,'cha raw lpjml output'!S355)</f>
        <v>483.38400000000001</v>
      </c>
      <c r="U370" s="17">
        <f>IF('cha raw lpjml output'!T355&lt;0,0,'cha raw lpjml output'!T355)</f>
        <v>402.779</v>
      </c>
      <c r="V370" s="17">
        <f>IF('cha raw lpjml output'!U355&lt;0,0,'cha raw lpjml output'!U355)</f>
        <v>475.42899999999997</v>
      </c>
      <c r="W370" s="17">
        <f>IF('cha raw lpjml output'!V355&lt;0,0,'cha raw lpjml output'!V355)</f>
        <v>450.346</v>
      </c>
      <c r="X370" s="17">
        <f>IF('cha raw lpjml output'!W355&lt;0,0,'cha raw lpjml output'!W355)</f>
        <v>423.75299999999999</v>
      </c>
      <c r="Y370" s="17">
        <f>IF('cha raw lpjml output'!X355&lt;0,0,'cha raw lpjml output'!X355)</f>
        <v>442.15300000000002</v>
      </c>
      <c r="Z370" s="17">
        <f>IF('cha raw lpjml output'!Y355&lt;0,0,'cha raw lpjml output'!Y355)</f>
        <v>468.36399999999998</v>
      </c>
      <c r="AA370" s="17">
        <f>IF('cha raw lpjml output'!Z355&lt;0,0,'cha raw lpjml output'!Z355)</f>
        <v>466.64499999999998</v>
      </c>
      <c r="AB370" s="17">
        <f>IF('cha raw lpjml output'!AA355&lt;0,0,'cha raw lpjml output'!AA355)</f>
        <v>438.00299999999999</v>
      </c>
      <c r="AC370" s="17">
        <f>IF('cha raw lpjml output'!AB355&lt;0,0,'cha raw lpjml output'!AB355)</f>
        <v>418.971</v>
      </c>
      <c r="AD370" s="17">
        <f>IF('cha raw lpjml output'!AC355&lt;0,0,'cha raw lpjml output'!AC355)</f>
        <v>499.91699999999997</v>
      </c>
      <c r="AE370" s="17">
        <f>IF('cha raw lpjml output'!AD355&lt;0,0,'cha raw lpjml output'!AD355)</f>
        <v>423.98700000000002</v>
      </c>
      <c r="AF370" s="17">
        <f>IF('cha raw lpjml output'!AE355&lt;0,0,'cha raw lpjml output'!AE355)</f>
        <v>478.358</v>
      </c>
      <c r="AG370" s="17">
        <f>IF('cha raw lpjml output'!AF355&lt;0,0,'cha raw lpjml output'!AF355)</f>
        <v>408.46800000000002</v>
      </c>
      <c r="AH370" s="17">
        <f>IF('cha raw lpjml output'!AG355&lt;0,0,'cha raw lpjml output'!AG355)</f>
        <v>407.14400000000001</v>
      </c>
      <c r="AI370" s="17">
        <f>IF('cha raw lpjml output'!AH355&lt;0,0,'cha raw lpjml output'!AH355)</f>
        <v>378.22</v>
      </c>
      <c r="AJ370" s="17">
        <f>IF('cha raw lpjml output'!AI355&lt;0,0,'cha raw lpjml output'!AI355)</f>
        <v>443.596</v>
      </c>
      <c r="AK370" s="17">
        <f>IF('cha raw lpjml output'!AJ355&lt;0,0,'cha raw lpjml output'!AJ355)</f>
        <v>489.63400000000001</v>
      </c>
      <c r="AL370" s="17">
        <f>IF('cha raw lpjml output'!AK355&lt;0,0,'cha raw lpjml output'!AK355)</f>
        <v>389.76600000000002</v>
      </c>
      <c r="AM370" s="17">
        <f>IF('cha raw lpjml output'!AL355&lt;0,0,'cha raw lpjml output'!AL355)</f>
        <v>364.15899999999999</v>
      </c>
      <c r="AN370" s="17">
        <f>IF('cha raw lpjml output'!AM355&lt;0,0,'cha raw lpjml output'!AM355)</f>
        <v>325.959</v>
      </c>
      <c r="AO370" s="17">
        <f>IF('cha raw lpjml output'!AN355&lt;0,0,'cha raw lpjml output'!AN355)</f>
        <v>404.72199999999998</v>
      </c>
      <c r="AP370" s="17">
        <f>IF('cha raw lpjml output'!AO355&lt;0,0,'cha raw lpjml output'!AO355)</f>
        <v>449.25700000000001</v>
      </c>
      <c r="AQ370" s="17"/>
    </row>
    <row r="371" spans="2:43" x14ac:dyDescent="0.35">
      <c r="B371" s="17">
        <f>IF('cha raw lpjml output'!A356&lt;0,0,'cha raw lpjml output'!A356)</f>
        <v>419.95699999999999</v>
      </c>
      <c r="C371" s="17">
        <f>IF('cha raw lpjml output'!B356&lt;0,0,'cha raw lpjml output'!B356)</f>
        <v>454.04</v>
      </c>
      <c r="D371" s="17">
        <f>IF('cha raw lpjml output'!C356&lt;0,0,'cha raw lpjml output'!C356)</f>
        <v>460.58300000000003</v>
      </c>
      <c r="E371" s="17">
        <f>IF('cha raw lpjml output'!D356&lt;0,0,'cha raw lpjml output'!D356)</f>
        <v>449.78899999999999</v>
      </c>
      <c r="F371" s="17">
        <f>IF('cha raw lpjml output'!E356&lt;0,0,'cha raw lpjml output'!E356)</f>
        <v>461.96699999999998</v>
      </c>
      <c r="G371" s="17">
        <f>IF('cha raw lpjml output'!F356&lt;0,0,'cha raw lpjml output'!F356)</f>
        <v>488.31599999999997</v>
      </c>
      <c r="H371" s="17">
        <f>IF('cha raw lpjml output'!G356&lt;0,0,'cha raw lpjml output'!G356)</f>
        <v>437.06400000000002</v>
      </c>
      <c r="I371" s="17">
        <f>IF('cha raw lpjml output'!H356&lt;0,0,'cha raw lpjml output'!H356)</f>
        <v>486.45499999999998</v>
      </c>
      <c r="J371" s="17">
        <f>IF('cha raw lpjml output'!I356&lt;0,0,'cha raw lpjml output'!I356)</f>
        <v>454.70800000000003</v>
      </c>
      <c r="K371" s="17">
        <f>IF('cha raw lpjml output'!J356&lt;0,0,'cha raw lpjml output'!J356)</f>
        <v>418.51100000000002</v>
      </c>
      <c r="L371" s="17">
        <f>IF('cha raw lpjml output'!K356&lt;0,0,'cha raw lpjml output'!K356)</f>
        <v>418.18900000000002</v>
      </c>
      <c r="M371" s="17">
        <f>IF('cha raw lpjml output'!L356&lt;0,0,'cha raw lpjml output'!L356)</f>
        <v>395.81099999999998</v>
      </c>
      <c r="N371" s="17">
        <f>IF('cha raw lpjml output'!M356&lt;0,0,'cha raw lpjml output'!M356)</f>
        <v>341.32499999999999</v>
      </c>
      <c r="O371" s="17">
        <f>IF('cha raw lpjml output'!N356&lt;0,0,'cha raw lpjml output'!N356)</f>
        <v>332.74299999999999</v>
      </c>
      <c r="P371" s="17">
        <f>IF('cha raw lpjml output'!O356&lt;0,0,'cha raw lpjml output'!O356)</f>
        <v>332.74299999999999</v>
      </c>
      <c r="Q371" s="17">
        <f>IF('cha raw lpjml output'!P356&lt;0,0,'cha raw lpjml output'!P356)</f>
        <v>378.74099999999999</v>
      </c>
      <c r="R371" s="17">
        <f>IF('cha raw lpjml output'!Q356&lt;0,0,'cha raw lpjml output'!Q356)</f>
        <v>353.77</v>
      </c>
      <c r="S371" s="17">
        <f>IF('cha raw lpjml output'!R356&lt;0,0,'cha raw lpjml output'!R356)</f>
        <v>434.1</v>
      </c>
      <c r="T371" s="17">
        <f>IF('cha raw lpjml output'!S356&lt;0,0,'cha raw lpjml output'!S356)</f>
        <v>485.35399999999998</v>
      </c>
      <c r="U371" s="17">
        <f>IF('cha raw lpjml output'!T356&lt;0,0,'cha raw lpjml output'!T356)</f>
        <v>404.52699999999999</v>
      </c>
      <c r="V371" s="17">
        <f>IF('cha raw lpjml output'!U356&lt;0,0,'cha raw lpjml output'!U356)</f>
        <v>476.661</v>
      </c>
      <c r="W371" s="17">
        <f>IF('cha raw lpjml output'!V356&lt;0,0,'cha raw lpjml output'!V356)</f>
        <v>450.53</v>
      </c>
      <c r="X371" s="17">
        <f>IF('cha raw lpjml output'!W356&lt;0,0,'cha raw lpjml output'!W356)</f>
        <v>424.108</v>
      </c>
      <c r="Y371" s="17">
        <f>IF('cha raw lpjml output'!X356&lt;0,0,'cha raw lpjml output'!X356)</f>
        <v>446.24400000000003</v>
      </c>
      <c r="Z371" s="17">
        <f>IF('cha raw lpjml output'!Y356&lt;0,0,'cha raw lpjml output'!Y356)</f>
        <v>469.572</v>
      </c>
      <c r="AA371" s="17">
        <f>IF('cha raw lpjml output'!Z356&lt;0,0,'cha raw lpjml output'!Z356)</f>
        <v>471.52100000000002</v>
      </c>
      <c r="AB371" s="17">
        <f>IF('cha raw lpjml output'!AA356&lt;0,0,'cha raw lpjml output'!AA356)</f>
        <v>439.834</v>
      </c>
      <c r="AC371" s="17">
        <f>IF('cha raw lpjml output'!AB356&lt;0,0,'cha raw lpjml output'!AB356)</f>
        <v>421.70100000000002</v>
      </c>
      <c r="AD371" s="17">
        <f>IF('cha raw lpjml output'!AC356&lt;0,0,'cha raw lpjml output'!AC356)</f>
        <v>502.13299999999998</v>
      </c>
      <c r="AE371" s="17">
        <f>IF('cha raw lpjml output'!AD356&lt;0,0,'cha raw lpjml output'!AD356)</f>
        <v>427.62200000000001</v>
      </c>
      <c r="AF371" s="17">
        <f>IF('cha raw lpjml output'!AE356&lt;0,0,'cha raw lpjml output'!AE356)</f>
        <v>481.68200000000002</v>
      </c>
      <c r="AG371" s="17">
        <f>IF('cha raw lpjml output'!AF356&lt;0,0,'cha raw lpjml output'!AF356)</f>
        <v>412.20100000000002</v>
      </c>
      <c r="AH371" s="17">
        <f>IF('cha raw lpjml output'!AG356&lt;0,0,'cha raw lpjml output'!AG356)</f>
        <v>410.46899999999999</v>
      </c>
      <c r="AI371" s="17">
        <f>IF('cha raw lpjml output'!AH356&lt;0,0,'cha raw lpjml output'!AH356)</f>
        <v>378.9</v>
      </c>
      <c r="AJ371" s="17">
        <f>IF('cha raw lpjml output'!AI356&lt;0,0,'cha raw lpjml output'!AI356)</f>
        <v>449.20800000000003</v>
      </c>
      <c r="AK371" s="17">
        <f>IF('cha raw lpjml output'!AJ356&lt;0,0,'cha raw lpjml output'!AJ356)</f>
        <v>490.92200000000003</v>
      </c>
      <c r="AL371" s="17">
        <f>IF('cha raw lpjml output'!AK356&lt;0,0,'cha raw lpjml output'!AK356)</f>
        <v>391.21300000000002</v>
      </c>
      <c r="AM371" s="17">
        <f>IF('cha raw lpjml output'!AL356&lt;0,0,'cha raw lpjml output'!AL356)</f>
        <v>367.43700000000001</v>
      </c>
      <c r="AN371" s="17">
        <f>IF('cha raw lpjml output'!AM356&lt;0,0,'cha raw lpjml output'!AM356)</f>
        <v>333.04</v>
      </c>
      <c r="AO371" s="17">
        <f>IF('cha raw lpjml output'!AN356&lt;0,0,'cha raw lpjml output'!AN356)</f>
        <v>405.697</v>
      </c>
      <c r="AP371" s="17">
        <f>IF('cha raw lpjml output'!AO356&lt;0,0,'cha raw lpjml output'!AO356)</f>
        <v>454.012</v>
      </c>
      <c r="AQ371" s="17"/>
    </row>
    <row r="372" spans="2:43" x14ac:dyDescent="0.35">
      <c r="B372" s="17">
        <f>IF('cha raw lpjml output'!A357&lt;0,0,'cha raw lpjml output'!A357)</f>
        <v>423.19400000000002</v>
      </c>
      <c r="C372" s="17">
        <f>IF('cha raw lpjml output'!B357&lt;0,0,'cha raw lpjml output'!B357)</f>
        <v>461.99900000000002</v>
      </c>
      <c r="D372" s="17">
        <f>IF('cha raw lpjml output'!C357&lt;0,0,'cha raw lpjml output'!C357)</f>
        <v>462.06799999999998</v>
      </c>
      <c r="E372" s="17">
        <f>IF('cha raw lpjml output'!D357&lt;0,0,'cha raw lpjml output'!D357)</f>
        <v>452.66</v>
      </c>
      <c r="F372" s="17">
        <f>IF('cha raw lpjml output'!E357&lt;0,0,'cha raw lpjml output'!E357)</f>
        <v>463.38299999999998</v>
      </c>
      <c r="G372" s="17">
        <f>IF('cha raw lpjml output'!F357&lt;0,0,'cha raw lpjml output'!F357)</f>
        <v>490.279</v>
      </c>
      <c r="H372" s="17">
        <f>IF('cha raw lpjml output'!G357&lt;0,0,'cha raw lpjml output'!G357)</f>
        <v>438.05099999999999</v>
      </c>
      <c r="I372" s="17">
        <f>IF('cha raw lpjml output'!H357&lt;0,0,'cha raw lpjml output'!H357)</f>
        <v>486.67700000000002</v>
      </c>
      <c r="J372" s="17">
        <f>IF('cha raw lpjml output'!I357&lt;0,0,'cha raw lpjml output'!I357)</f>
        <v>455.517</v>
      </c>
      <c r="K372" s="17">
        <f>IF('cha raw lpjml output'!J357&lt;0,0,'cha raw lpjml output'!J357)</f>
        <v>419.541</v>
      </c>
      <c r="L372" s="17">
        <f>IF('cha raw lpjml output'!K357&lt;0,0,'cha raw lpjml output'!K357)</f>
        <v>418.834</v>
      </c>
      <c r="M372" s="17">
        <f>IF('cha raw lpjml output'!L357&lt;0,0,'cha raw lpjml output'!L357)</f>
        <v>398.47300000000001</v>
      </c>
      <c r="N372" s="17">
        <f>IF('cha raw lpjml output'!M357&lt;0,0,'cha raw lpjml output'!M357)</f>
        <v>341.988</v>
      </c>
      <c r="O372" s="17">
        <f>IF('cha raw lpjml output'!N357&lt;0,0,'cha raw lpjml output'!N357)</f>
        <v>338.41899999999998</v>
      </c>
      <c r="P372" s="17">
        <f>IF('cha raw lpjml output'!O357&lt;0,0,'cha raw lpjml output'!O357)</f>
        <v>338.41899999999998</v>
      </c>
      <c r="Q372" s="17">
        <f>IF('cha raw lpjml output'!P357&lt;0,0,'cha raw lpjml output'!P357)</f>
        <v>378.935</v>
      </c>
      <c r="R372" s="17">
        <f>IF('cha raw lpjml output'!Q357&lt;0,0,'cha raw lpjml output'!Q357)</f>
        <v>355.29399999999998</v>
      </c>
      <c r="S372" s="17">
        <f>IF('cha raw lpjml output'!R357&lt;0,0,'cha raw lpjml output'!R357)</f>
        <v>438.51499999999999</v>
      </c>
      <c r="T372" s="17">
        <f>IF('cha raw lpjml output'!S357&lt;0,0,'cha raw lpjml output'!S357)</f>
        <v>485.74400000000003</v>
      </c>
      <c r="U372" s="17">
        <f>IF('cha raw lpjml output'!T357&lt;0,0,'cha raw lpjml output'!T357)</f>
        <v>406.637</v>
      </c>
      <c r="V372" s="17">
        <f>IF('cha raw lpjml output'!U357&lt;0,0,'cha raw lpjml output'!U357)</f>
        <v>479.40699999999998</v>
      </c>
      <c r="W372" s="17">
        <f>IF('cha raw lpjml output'!V357&lt;0,0,'cha raw lpjml output'!V357)</f>
        <v>454.07600000000002</v>
      </c>
      <c r="X372" s="17">
        <f>IF('cha raw lpjml output'!W357&lt;0,0,'cha raw lpjml output'!W357)</f>
        <v>430.66199999999998</v>
      </c>
      <c r="Y372" s="17">
        <f>IF('cha raw lpjml output'!X357&lt;0,0,'cha raw lpjml output'!X357)</f>
        <v>446.81700000000001</v>
      </c>
      <c r="Z372" s="17">
        <f>IF('cha raw lpjml output'!Y357&lt;0,0,'cha raw lpjml output'!Y357)</f>
        <v>470.15800000000002</v>
      </c>
      <c r="AA372" s="17">
        <f>IF('cha raw lpjml output'!Z357&lt;0,0,'cha raw lpjml output'!Z357)</f>
        <v>473.49400000000003</v>
      </c>
      <c r="AB372" s="17">
        <f>IF('cha raw lpjml output'!AA357&lt;0,0,'cha raw lpjml output'!AA357)</f>
        <v>444.75299999999999</v>
      </c>
      <c r="AC372" s="17">
        <f>IF('cha raw lpjml output'!AB357&lt;0,0,'cha raw lpjml output'!AB357)</f>
        <v>422.88099999999997</v>
      </c>
      <c r="AD372" s="17">
        <f>IF('cha raw lpjml output'!AC357&lt;0,0,'cha raw lpjml output'!AC357)</f>
        <v>504.44499999999999</v>
      </c>
      <c r="AE372" s="17">
        <f>IF('cha raw lpjml output'!AD357&lt;0,0,'cha raw lpjml output'!AD357)</f>
        <v>428.55700000000002</v>
      </c>
      <c r="AF372" s="17">
        <f>IF('cha raw lpjml output'!AE357&lt;0,0,'cha raw lpjml output'!AE357)</f>
        <v>484.98700000000002</v>
      </c>
      <c r="AG372" s="17">
        <f>IF('cha raw lpjml output'!AF357&lt;0,0,'cha raw lpjml output'!AF357)</f>
        <v>414.101</v>
      </c>
      <c r="AH372" s="17">
        <f>IF('cha raw lpjml output'!AG357&lt;0,0,'cha raw lpjml output'!AG357)</f>
        <v>411.709</v>
      </c>
      <c r="AI372" s="17">
        <f>IF('cha raw lpjml output'!AH357&lt;0,0,'cha raw lpjml output'!AH357)</f>
        <v>379.21800000000002</v>
      </c>
      <c r="AJ372" s="17">
        <f>IF('cha raw lpjml output'!AI357&lt;0,0,'cha raw lpjml output'!AI357)</f>
        <v>457.16</v>
      </c>
      <c r="AK372" s="17">
        <f>IF('cha raw lpjml output'!AJ357&lt;0,0,'cha raw lpjml output'!AJ357)</f>
        <v>493.98</v>
      </c>
      <c r="AL372" s="17">
        <f>IF('cha raw lpjml output'!AK357&lt;0,0,'cha raw lpjml output'!AK357)</f>
        <v>393.35199999999998</v>
      </c>
      <c r="AM372" s="17">
        <f>IF('cha raw lpjml output'!AL357&lt;0,0,'cha raw lpjml output'!AL357)</f>
        <v>377.96499999999997</v>
      </c>
      <c r="AN372" s="17">
        <f>IF('cha raw lpjml output'!AM357&lt;0,0,'cha raw lpjml output'!AM357)</f>
        <v>336.40699999999998</v>
      </c>
      <c r="AO372" s="17">
        <f>IF('cha raw lpjml output'!AN357&lt;0,0,'cha raw lpjml output'!AN357)</f>
        <v>407.51499999999999</v>
      </c>
      <c r="AP372" s="17">
        <f>IF('cha raw lpjml output'!AO357&lt;0,0,'cha raw lpjml output'!AO357)</f>
        <v>457.37200000000001</v>
      </c>
      <c r="AQ372" s="17"/>
    </row>
    <row r="373" spans="2:43" x14ac:dyDescent="0.35">
      <c r="B373" s="17">
        <f>IF('cha raw lpjml output'!A358&lt;0,0,'cha raw lpjml output'!A358)</f>
        <v>427.41699999999997</v>
      </c>
      <c r="C373" s="17">
        <f>IF('cha raw lpjml output'!B358&lt;0,0,'cha raw lpjml output'!B358)</f>
        <v>474.00700000000001</v>
      </c>
      <c r="D373" s="17">
        <f>IF('cha raw lpjml output'!C358&lt;0,0,'cha raw lpjml output'!C358)</f>
        <v>464.03199999999998</v>
      </c>
      <c r="E373" s="17">
        <f>IF('cha raw lpjml output'!D358&lt;0,0,'cha raw lpjml output'!D358)</f>
        <v>454.59199999999998</v>
      </c>
      <c r="F373" s="17">
        <f>IF('cha raw lpjml output'!E358&lt;0,0,'cha raw lpjml output'!E358)</f>
        <v>464.49200000000002</v>
      </c>
      <c r="G373" s="17">
        <f>IF('cha raw lpjml output'!F358&lt;0,0,'cha raw lpjml output'!F358)</f>
        <v>492.315</v>
      </c>
      <c r="H373" s="17">
        <f>IF('cha raw lpjml output'!G358&lt;0,0,'cha raw lpjml output'!G358)</f>
        <v>439.36</v>
      </c>
      <c r="I373" s="17">
        <f>IF('cha raw lpjml output'!H358&lt;0,0,'cha raw lpjml output'!H358)</f>
        <v>486.69299999999998</v>
      </c>
      <c r="J373" s="17">
        <f>IF('cha raw lpjml output'!I358&lt;0,0,'cha raw lpjml output'!I358)</f>
        <v>456.57400000000001</v>
      </c>
      <c r="K373" s="17">
        <f>IF('cha raw lpjml output'!J358&lt;0,0,'cha raw lpjml output'!J358)</f>
        <v>420.74</v>
      </c>
      <c r="L373" s="17">
        <f>IF('cha raw lpjml output'!K358&lt;0,0,'cha raw lpjml output'!K358)</f>
        <v>419.36500000000001</v>
      </c>
      <c r="M373" s="17">
        <f>IF('cha raw lpjml output'!L358&lt;0,0,'cha raw lpjml output'!L358)</f>
        <v>401.00299999999999</v>
      </c>
      <c r="N373" s="17">
        <f>IF('cha raw lpjml output'!M358&lt;0,0,'cha raw lpjml output'!M358)</f>
        <v>348.47500000000002</v>
      </c>
      <c r="O373" s="17">
        <f>IF('cha raw lpjml output'!N358&lt;0,0,'cha raw lpjml output'!N358)</f>
        <v>339.13900000000001</v>
      </c>
      <c r="P373" s="17">
        <f>IF('cha raw lpjml output'!O358&lt;0,0,'cha raw lpjml output'!O358)</f>
        <v>339.13900000000001</v>
      </c>
      <c r="Q373" s="17">
        <f>IF('cha raw lpjml output'!P358&lt;0,0,'cha raw lpjml output'!P358)</f>
        <v>379.88</v>
      </c>
      <c r="R373" s="17">
        <f>IF('cha raw lpjml output'!Q358&lt;0,0,'cha raw lpjml output'!Q358)</f>
        <v>356.238</v>
      </c>
      <c r="S373" s="17">
        <f>IF('cha raw lpjml output'!R358&lt;0,0,'cha raw lpjml output'!R358)</f>
        <v>439.34500000000003</v>
      </c>
      <c r="T373" s="17">
        <f>IF('cha raw lpjml output'!S358&lt;0,0,'cha raw lpjml output'!S358)</f>
        <v>490.78300000000002</v>
      </c>
      <c r="U373" s="17">
        <f>IF('cha raw lpjml output'!T358&lt;0,0,'cha raw lpjml output'!T358)</f>
        <v>407.50099999999998</v>
      </c>
      <c r="V373" s="17">
        <f>IF('cha raw lpjml output'!U358&lt;0,0,'cha raw lpjml output'!U358)</f>
        <v>481.28399999999999</v>
      </c>
      <c r="W373" s="17">
        <f>IF('cha raw lpjml output'!V358&lt;0,0,'cha raw lpjml output'!V358)</f>
        <v>456.69799999999998</v>
      </c>
      <c r="X373" s="17">
        <f>IF('cha raw lpjml output'!W358&lt;0,0,'cha raw lpjml output'!W358)</f>
        <v>431.35399999999998</v>
      </c>
      <c r="Y373" s="17">
        <f>IF('cha raw lpjml output'!X358&lt;0,0,'cha raw lpjml output'!X358)</f>
        <v>450.255</v>
      </c>
      <c r="Z373" s="17">
        <f>IF('cha raw lpjml output'!Y358&lt;0,0,'cha raw lpjml output'!Y358)</f>
        <v>470.887</v>
      </c>
      <c r="AA373" s="17">
        <f>IF('cha raw lpjml output'!Z358&lt;0,0,'cha raw lpjml output'!Z358)</f>
        <v>474.18200000000002</v>
      </c>
      <c r="AB373" s="17">
        <f>IF('cha raw lpjml output'!AA358&lt;0,0,'cha raw lpjml output'!AA358)</f>
        <v>446.11200000000002</v>
      </c>
      <c r="AC373" s="17">
        <f>IF('cha raw lpjml output'!AB358&lt;0,0,'cha raw lpjml output'!AB358)</f>
        <v>425.99900000000002</v>
      </c>
      <c r="AD373" s="17">
        <f>IF('cha raw lpjml output'!AC358&lt;0,0,'cha raw lpjml output'!AC358)</f>
        <v>506.08</v>
      </c>
      <c r="AE373" s="17">
        <f>IF('cha raw lpjml output'!AD358&lt;0,0,'cha raw lpjml output'!AD358)</f>
        <v>433.05799999999999</v>
      </c>
      <c r="AF373" s="17">
        <f>IF('cha raw lpjml output'!AE358&lt;0,0,'cha raw lpjml output'!AE358)</f>
        <v>485.483</v>
      </c>
      <c r="AG373" s="17">
        <f>IF('cha raw lpjml output'!AF358&lt;0,0,'cha raw lpjml output'!AF358)</f>
        <v>414.88099999999997</v>
      </c>
      <c r="AH373" s="17">
        <f>IF('cha raw lpjml output'!AG358&lt;0,0,'cha raw lpjml output'!AG358)</f>
        <v>413.77300000000002</v>
      </c>
      <c r="AI373" s="17">
        <f>IF('cha raw lpjml output'!AH358&lt;0,0,'cha raw lpjml output'!AH358)</f>
        <v>383.25400000000002</v>
      </c>
      <c r="AJ373" s="17">
        <f>IF('cha raw lpjml output'!AI358&lt;0,0,'cha raw lpjml output'!AI358)</f>
        <v>457.65300000000002</v>
      </c>
      <c r="AK373" s="17">
        <f>IF('cha raw lpjml output'!AJ358&lt;0,0,'cha raw lpjml output'!AJ358)</f>
        <v>495.76</v>
      </c>
      <c r="AL373" s="17">
        <f>IF('cha raw lpjml output'!AK358&lt;0,0,'cha raw lpjml output'!AK358)</f>
        <v>395.95600000000002</v>
      </c>
      <c r="AM373" s="17">
        <f>IF('cha raw lpjml output'!AL358&lt;0,0,'cha raw lpjml output'!AL358)</f>
        <v>381.63900000000001</v>
      </c>
      <c r="AN373" s="17">
        <f>IF('cha raw lpjml output'!AM358&lt;0,0,'cha raw lpjml output'!AM358)</f>
        <v>337.072</v>
      </c>
      <c r="AO373" s="17">
        <f>IF('cha raw lpjml output'!AN358&lt;0,0,'cha raw lpjml output'!AN358)</f>
        <v>410.73700000000002</v>
      </c>
      <c r="AP373" s="17">
        <f>IF('cha raw lpjml output'!AO358&lt;0,0,'cha raw lpjml output'!AO358)</f>
        <v>457.86</v>
      </c>
      <c r="AQ373" s="17"/>
    </row>
    <row r="374" spans="2:43" x14ac:dyDescent="0.35">
      <c r="B374" s="17">
        <f>IF('cha raw lpjml output'!A359&lt;0,0,'cha raw lpjml output'!A359)</f>
        <v>428.54599999999999</v>
      </c>
      <c r="C374" s="17">
        <f>IF('cha raw lpjml output'!B359&lt;0,0,'cha raw lpjml output'!B359)</f>
        <v>476.09100000000001</v>
      </c>
      <c r="D374" s="17">
        <f>IF('cha raw lpjml output'!C359&lt;0,0,'cha raw lpjml output'!C359)</f>
        <v>466.96</v>
      </c>
      <c r="E374" s="17">
        <f>IF('cha raw lpjml output'!D359&lt;0,0,'cha raw lpjml output'!D359)</f>
        <v>454.80399999999997</v>
      </c>
      <c r="F374" s="17">
        <f>IF('cha raw lpjml output'!E359&lt;0,0,'cha raw lpjml output'!E359)</f>
        <v>465.005</v>
      </c>
      <c r="G374" s="17">
        <f>IF('cha raw lpjml output'!F359&lt;0,0,'cha raw lpjml output'!F359)</f>
        <v>494.01799999999997</v>
      </c>
      <c r="H374" s="17">
        <f>IF('cha raw lpjml output'!G359&lt;0,0,'cha raw lpjml output'!G359)</f>
        <v>440.11799999999999</v>
      </c>
      <c r="I374" s="17">
        <f>IF('cha raw lpjml output'!H359&lt;0,0,'cha raw lpjml output'!H359)</f>
        <v>498.42200000000003</v>
      </c>
      <c r="J374" s="17">
        <f>IF('cha raw lpjml output'!I359&lt;0,0,'cha raw lpjml output'!I359)</f>
        <v>459.28800000000001</v>
      </c>
      <c r="K374" s="17">
        <f>IF('cha raw lpjml output'!J359&lt;0,0,'cha raw lpjml output'!J359)</f>
        <v>421.15199999999999</v>
      </c>
      <c r="L374" s="17">
        <f>IF('cha raw lpjml output'!K359&lt;0,0,'cha raw lpjml output'!K359)</f>
        <v>419.77100000000002</v>
      </c>
      <c r="M374" s="17">
        <f>IF('cha raw lpjml output'!L359&lt;0,0,'cha raw lpjml output'!L359)</f>
        <v>402.1</v>
      </c>
      <c r="N374" s="17">
        <f>IF('cha raw lpjml output'!M359&lt;0,0,'cha raw lpjml output'!M359)</f>
        <v>350.255</v>
      </c>
      <c r="O374" s="17">
        <f>IF('cha raw lpjml output'!N359&lt;0,0,'cha raw lpjml output'!N359)</f>
        <v>345.33199999999999</v>
      </c>
      <c r="P374" s="17">
        <f>IF('cha raw lpjml output'!O359&lt;0,0,'cha raw lpjml output'!O359)</f>
        <v>345.33199999999999</v>
      </c>
      <c r="Q374" s="17">
        <f>IF('cha raw lpjml output'!P359&lt;0,0,'cha raw lpjml output'!P359)</f>
        <v>380.17099999999999</v>
      </c>
      <c r="R374" s="17">
        <f>IF('cha raw lpjml output'!Q359&lt;0,0,'cha raw lpjml output'!Q359)</f>
        <v>360.21499999999997</v>
      </c>
      <c r="S374" s="17">
        <f>IF('cha raw lpjml output'!R359&lt;0,0,'cha raw lpjml output'!R359)</f>
        <v>441.98700000000002</v>
      </c>
      <c r="T374" s="17">
        <f>IF('cha raw lpjml output'!S359&lt;0,0,'cha raw lpjml output'!S359)</f>
        <v>492.02</v>
      </c>
      <c r="U374" s="17">
        <f>IF('cha raw lpjml output'!T359&lt;0,0,'cha raw lpjml output'!T359)</f>
        <v>407.55599999999998</v>
      </c>
      <c r="V374" s="17">
        <f>IF('cha raw lpjml output'!U359&lt;0,0,'cha raw lpjml output'!U359)</f>
        <v>486.36700000000002</v>
      </c>
      <c r="W374" s="17">
        <f>IF('cha raw lpjml output'!V359&lt;0,0,'cha raw lpjml output'!V359)</f>
        <v>457.75799999999998</v>
      </c>
      <c r="X374" s="17">
        <f>IF('cha raw lpjml output'!W359&lt;0,0,'cha raw lpjml output'!W359)</f>
        <v>436.82299999999998</v>
      </c>
      <c r="Y374" s="17">
        <f>IF('cha raw lpjml output'!X359&lt;0,0,'cha raw lpjml output'!X359)</f>
        <v>454.03300000000002</v>
      </c>
      <c r="Z374" s="17">
        <f>IF('cha raw lpjml output'!Y359&lt;0,0,'cha raw lpjml output'!Y359)</f>
        <v>475.37400000000002</v>
      </c>
      <c r="AA374" s="17">
        <f>IF('cha raw lpjml output'!Z359&lt;0,0,'cha raw lpjml output'!Z359)</f>
        <v>476.56</v>
      </c>
      <c r="AB374" s="17">
        <f>IF('cha raw lpjml output'!AA359&lt;0,0,'cha raw lpjml output'!AA359)</f>
        <v>446.28199999999998</v>
      </c>
      <c r="AC374" s="17">
        <f>IF('cha raw lpjml output'!AB359&lt;0,0,'cha raw lpjml output'!AB359)</f>
        <v>426.61500000000001</v>
      </c>
      <c r="AD374" s="17">
        <f>IF('cha raw lpjml output'!AC359&lt;0,0,'cha raw lpjml output'!AC359)</f>
        <v>507.25</v>
      </c>
      <c r="AE374" s="17">
        <f>IF('cha raw lpjml output'!AD359&lt;0,0,'cha raw lpjml output'!AD359)</f>
        <v>436.93400000000003</v>
      </c>
      <c r="AF374" s="17">
        <f>IF('cha raw lpjml output'!AE359&lt;0,0,'cha raw lpjml output'!AE359)</f>
        <v>485.93799999999999</v>
      </c>
      <c r="AG374" s="17">
        <f>IF('cha raw lpjml output'!AF359&lt;0,0,'cha raw lpjml output'!AF359)</f>
        <v>420.923</v>
      </c>
      <c r="AH374" s="17">
        <f>IF('cha raw lpjml output'!AG359&lt;0,0,'cha raw lpjml output'!AG359)</f>
        <v>414.41199999999998</v>
      </c>
      <c r="AI374" s="17">
        <f>IF('cha raw lpjml output'!AH359&lt;0,0,'cha raw lpjml output'!AH359)</f>
        <v>388.85300000000001</v>
      </c>
      <c r="AJ374" s="17">
        <f>IF('cha raw lpjml output'!AI359&lt;0,0,'cha raw lpjml output'!AI359)</f>
        <v>461.37400000000002</v>
      </c>
      <c r="AK374" s="17">
        <f>IF('cha raw lpjml output'!AJ359&lt;0,0,'cha raw lpjml output'!AJ359)</f>
        <v>495.87599999999998</v>
      </c>
      <c r="AL374" s="17">
        <f>IF('cha raw lpjml output'!AK359&lt;0,0,'cha raw lpjml output'!AK359)</f>
        <v>399.91800000000001</v>
      </c>
      <c r="AM374" s="17">
        <f>IF('cha raw lpjml output'!AL359&lt;0,0,'cha raw lpjml output'!AL359)</f>
        <v>381.71899999999999</v>
      </c>
      <c r="AN374" s="17">
        <f>IF('cha raw lpjml output'!AM359&lt;0,0,'cha raw lpjml output'!AM359)</f>
        <v>337.33499999999998</v>
      </c>
      <c r="AO374" s="17">
        <f>IF('cha raw lpjml output'!AN359&lt;0,0,'cha raw lpjml output'!AN359)</f>
        <v>417.87400000000002</v>
      </c>
      <c r="AP374" s="17">
        <f>IF('cha raw lpjml output'!AO359&lt;0,0,'cha raw lpjml output'!AO359)</f>
        <v>460.471</v>
      </c>
      <c r="AQ374" s="17"/>
    </row>
    <row r="375" spans="2:43" x14ac:dyDescent="0.35">
      <c r="B375" s="17">
        <f>IF('cha raw lpjml output'!A360&lt;0,0,'cha raw lpjml output'!A360)</f>
        <v>433.57600000000002</v>
      </c>
      <c r="C375" s="17">
        <f>IF('cha raw lpjml output'!B360&lt;0,0,'cha raw lpjml output'!B360)</f>
        <v>478.60599999999999</v>
      </c>
      <c r="D375" s="17">
        <f>IF('cha raw lpjml output'!C360&lt;0,0,'cha raw lpjml output'!C360)</f>
        <v>469.35300000000001</v>
      </c>
      <c r="E375" s="17">
        <f>IF('cha raw lpjml output'!D360&lt;0,0,'cha raw lpjml output'!D360)</f>
        <v>459.99</v>
      </c>
      <c r="F375" s="17">
        <f>IF('cha raw lpjml output'!E360&lt;0,0,'cha raw lpjml output'!E360)</f>
        <v>468.78300000000002</v>
      </c>
      <c r="G375" s="17">
        <f>IF('cha raw lpjml output'!F360&lt;0,0,'cha raw lpjml output'!F360)</f>
        <v>495.62400000000002</v>
      </c>
      <c r="H375" s="17">
        <f>IF('cha raw lpjml output'!G360&lt;0,0,'cha raw lpjml output'!G360)</f>
        <v>441.21699999999998</v>
      </c>
      <c r="I375" s="17">
        <f>IF('cha raw lpjml output'!H360&lt;0,0,'cha raw lpjml output'!H360)</f>
        <v>498.89499999999998</v>
      </c>
      <c r="J375" s="17">
        <f>IF('cha raw lpjml output'!I360&lt;0,0,'cha raw lpjml output'!I360)</f>
        <v>461.625</v>
      </c>
      <c r="K375" s="17">
        <f>IF('cha raw lpjml output'!J360&lt;0,0,'cha raw lpjml output'!J360)</f>
        <v>422.411</v>
      </c>
      <c r="L375" s="17">
        <f>IF('cha raw lpjml output'!K360&lt;0,0,'cha raw lpjml output'!K360)</f>
        <v>422.036</v>
      </c>
      <c r="M375" s="17">
        <f>IF('cha raw lpjml output'!L360&lt;0,0,'cha raw lpjml output'!L360)</f>
        <v>407.17399999999998</v>
      </c>
      <c r="N375" s="17">
        <f>IF('cha raw lpjml output'!M360&lt;0,0,'cha raw lpjml output'!M360)</f>
        <v>353.471</v>
      </c>
      <c r="O375" s="17">
        <f>IF('cha raw lpjml output'!N360&lt;0,0,'cha raw lpjml output'!N360)</f>
        <v>346.42500000000001</v>
      </c>
      <c r="P375" s="17">
        <f>IF('cha raw lpjml output'!O360&lt;0,0,'cha raw lpjml output'!O360)</f>
        <v>346.42500000000001</v>
      </c>
      <c r="Q375" s="17">
        <f>IF('cha raw lpjml output'!P360&lt;0,0,'cha raw lpjml output'!P360)</f>
        <v>380.22699999999998</v>
      </c>
      <c r="R375" s="17">
        <f>IF('cha raw lpjml output'!Q360&lt;0,0,'cha raw lpjml output'!Q360)</f>
        <v>361.93200000000002</v>
      </c>
      <c r="S375" s="17">
        <f>IF('cha raw lpjml output'!R360&lt;0,0,'cha raw lpjml output'!R360)</f>
        <v>445.83699999999999</v>
      </c>
      <c r="T375" s="17">
        <f>IF('cha raw lpjml output'!S360&lt;0,0,'cha raw lpjml output'!S360)</f>
        <v>494.16800000000001</v>
      </c>
      <c r="U375" s="17">
        <f>IF('cha raw lpjml output'!T360&lt;0,0,'cha raw lpjml output'!T360)</f>
        <v>412.28500000000003</v>
      </c>
      <c r="V375" s="17">
        <f>IF('cha raw lpjml output'!U360&lt;0,0,'cha raw lpjml output'!U360)</f>
        <v>487.28800000000001</v>
      </c>
      <c r="W375" s="17">
        <f>IF('cha raw lpjml output'!V360&lt;0,0,'cha raw lpjml output'!V360)</f>
        <v>460.68400000000003</v>
      </c>
      <c r="X375" s="17">
        <f>IF('cha raw lpjml output'!W360&lt;0,0,'cha raw lpjml output'!W360)</f>
        <v>445.56099999999998</v>
      </c>
      <c r="Y375" s="17">
        <f>IF('cha raw lpjml output'!X360&lt;0,0,'cha raw lpjml output'!X360)</f>
        <v>454.459</v>
      </c>
      <c r="Z375" s="17">
        <f>IF('cha raw lpjml output'!Y360&lt;0,0,'cha raw lpjml output'!Y360)</f>
        <v>476.62299999999999</v>
      </c>
      <c r="AA375" s="17">
        <f>IF('cha raw lpjml output'!Z360&lt;0,0,'cha raw lpjml output'!Z360)</f>
        <v>483.40199999999999</v>
      </c>
      <c r="AB375" s="17">
        <f>IF('cha raw lpjml output'!AA360&lt;0,0,'cha raw lpjml output'!AA360)</f>
        <v>449.71899999999999</v>
      </c>
      <c r="AC375" s="17">
        <f>IF('cha raw lpjml output'!AB360&lt;0,0,'cha raw lpjml output'!AB360)</f>
        <v>430.05500000000001</v>
      </c>
      <c r="AD375" s="17">
        <f>IF('cha raw lpjml output'!AC360&lt;0,0,'cha raw lpjml output'!AC360)</f>
        <v>507.50400000000002</v>
      </c>
      <c r="AE375" s="17">
        <f>IF('cha raw lpjml output'!AD360&lt;0,0,'cha raw lpjml output'!AD360)</f>
        <v>440.92599999999999</v>
      </c>
      <c r="AF375" s="17">
        <f>IF('cha raw lpjml output'!AE360&lt;0,0,'cha raw lpjml output'!AE360)</f>
        <v>487.803</v>
      </c>
      <c r="AG375" s="17">
        <f>IF('cha raw lpjml output'!AF360&lt;0,0,'cha raw lpjml output'!AF360)</f>
        <v>421.62700000000001</v>
      </c>
      <c r="AH375" s="17">
        <f>IF('cha raw lpjml output'!AG360&lt;0,0,'cha raw lpjml output'!AG360)</f>
        <v>415.37799999999999</v>
      </c>
      <c r="AI375" s="17">
        <f>IF('cha raw lpjml output'!AH360&lt;0,0,'cha raw lpjml output'!AH360)</f>
        <v>389.21100000000001</v>
      </c>
      <c r="AJ375" s="17">
        <f>IF('cha raw lpjml output'!AI360&lt;0,0,'cha raw lpjml output'!AI360)</f>
        <v>462.04</v>
      </c>
      <c r="AK375" s="17">
        <f>IF('cha raw lpjml output'!AJ360&lt;0,0,'cha raw lpjml output'!AJ360)</f>
        <v>495.93</v>
      </c>
      <c r="AL375" s="17">
        <f>IF('cha raw lpjml output'!AK360&lt;0,0,'cha raw lpjml output'!AK360)</f>
        <v>402.04500000000002</v>
      </c>
      <c r="AM375" s="17">
        <f>IF('cha raw lpjml output'!AL360&lt;0,0,'cha raw lpjml output'!AL360)</f>
        <v>383.27300000000002</v>
      </c>
      <c r="AN375" s="17">
        <f>IF('cha raw lpjml output'!AM360&lt;0,0,'cha raw lpjml output'!AM360)</f>
        <v>339.27800000000002</v>
      </c>
      <c r="AO375" s="17">
        <f>IF('cha raw lpjml output'!AN360&lt;0,0,'cha raw lpjml output'!AN360)</f>
        <v>419.32400000000001</v>
      </c>
      <c r="AP375" s="17">
        <f>IF('cha raw lpjml output'!AO360&lt;0,0,'cha raw lpjml output'!AO360)</f>
        <v>461.69799999999998</v>
      </c>
      <c r="AQ375" s="17"/>
    </row>
    <row r="376" spans="2:43" x14ac:dyDescent="0.35">
      <c r="B376" s="17">
        <f>IF('cha raw lpjml output'!A361&lt;0,0,'cha raw lpjml output'!A361)</f>
        <v>434.22399999999999</v>
      </c>
      <c r="C376" s="17">
        <f>IF('cha raw lpjml output'!B361&lt;0,0,'cha raw lpjml output'!B361)</f>
        <v>486.255</v>
      </c>
      <c r="D376" s="17">
        <f>IF('cha raw lpjml output'!C361&lt;0,0,'cha raw lpjml output'!C361)</f>
        <v>469.53100000000001</v>
      </c>
      <c r="E376" s="17">
        <f>IF('cha raw lpjml output'!D361&lt;0,0,'cha raw lpjml output'!D361)</f>
        <v>463.16500000000002</v>
      </c>
      <c r="F376" s="17">
        <f>IF('cha raw lpjml output'!E361&lt;0,0,'cha raw lpjml output'!E361)</f>
        <v>469.15600000000001</v>
      </c>
      <c r="G376" s="17">
        <f>IF('cha raw lpjml output'!F361&lt;0,0,'cha raw lpjml output'!F361)</f>
        <v>496.47899999999998</v>
      </c>
      <c r="H376" s="17">
        <f>IF('cha raw lpjml output'!G361&lt;0,0,'cha raw lpjml output'!G361)</f>
        <v>442.16899999999998</v>
      </c>
      <c r="I376" s="17">
        <f>IF('cha raw lpjml output'!H361&lt;0,0,'cha raw lpjml output'!H361)</f>
        <v>499.35199999999998</v>
      </c>
      <c r="J376" s="17">
        <f>IF('cha raw lpjml output'!I361&lt;0,0,'cha raw lpjml output'!I361)</f>
        <v>462.81299999999999</v>
      </c>
      <c r="K376" s="17">
        <f>IF('cha raw lpjml output'!J361&lt;0,0,'cha raw lpjml output'!J361)</f>
        <v>423.93799999999999</v>
      </c>
      <c r="L376" s="17">
        <f>IF('cha raw lpjml output'!K361&lt;0,0,'cha raw lpjml output'!K361)</f>
        <v>423.08699999999999</v>
      </c>
      <c r="M376" s="17">
        <f>IF('cha raw lpjml output'!L361&lt;0,0,'cha raw lpjml output'!L361)</f>
        <v>408.36200000000002</v>
      </c>
      <c r="N376" s="17">
        <f>IF('cha raw lpjml output'!M361&lt;0,0,'cha raw lpjml output'!M361)</f>
        <v>354.82</v>
      </c>
      <c r="O376" s="17">
        <f>IF('cha raw lpjml output'!N361&lt;0,0,'cha raw lpjml output'!N361)</f>
        <v>352.49599999999998</v>
      </c>
      <c r="P376" s="17">
        <f>IF('cha raw lpjml output'!O361&lt;0,0,'cha raw lpjml output'!O361)</f>
        <v>352.49599999999998</v>
      </c>
      <c r="Q376" s="17">
        <f>IF('cha raw lpjml output'!P361&lt;0,0,'cha raw lpjml output'!P361)</f>
        <v>381.37799999999999</v>
      </c>
      <c r="R376" s="17">
        <f>IF('cha raw lpjml output'!Q361&lt;0,0,'cha raw lpjml output'!Q361)</f>
        <v>362.86900000000003</v>
      </c>
      <c r="S376" s="17">
        <f>IF('cha raw lpjml output'!R361&lt;0,0,'cha raw lpjml output'!R361)</f>
        <v>447.32100000000003</v>
      </c>
      <c r="T376" s="17">
        <f>IF('cha raw lpjml output'!S361&lt;0,0,'cha raw lpjml output'!S361)</f>
        <v>496.14499999999998</v>
      </c>
      <c r="U376" s="17">
        <f>IF('cha raw lpjml output'!T361&lt;0,0,'cha raw lpjml output'!T361)</f>
        <v>415.78100000000001</v>
      </c>
      <c r="V376" s="17">
        <f>IF('cha raw lpjml output'!U361&lt;0,0,'cha raw lpjml output'!U361)</f>
        <v>490.64499999999998</v>
      </c>
      <c r="W376" s="17">
        <f>IF('cha raw lpjml output'!V361&lt;0,0,'cha raw lpjml output'!V361)</f>
        <v>462.48599999999999</v>
      </c>
      <c r="X376" s="17">
        <f>IF('cha raw lpjml output'!W361&lt;0,0,'cha raw lpjml output'!W361)</f>
        <v>455.274</v>
      </c>
      <c r="Y376" s="17">
        <f>IF('cha raw lpjml output'!X361&lt;0,0,'cha raw lpjml output'!X361)</f>
        <v>458.15</v>
      </c>
      <c r="Z376" s="17">
        <f>IF('cha raw lpjml output'!Y361&lt;0,0,'cha raw lpjml output'!Y361)</f>
        <v>477.553</v>
      </c>
      <c r="AA376" s="17">
        <f>IF('cha raw lpjml output'!Z361&lt;0,0,'cha raw lpjml output'!Z361)</f>
        <v>486.66800000000001</v>
      </c>
      <c r="AB376" s="17">
        <f>IF('cha raw lpjml output'!AA361&lt;0,0,'cha raw lpjml output'!AA361)</f>
        <v>451.45100000000002</v>
      </c>
      <c r="AC376" s="17">
        <f>IF('cha raw lpjml output'!AB361&lt;0,0,'cha raw lpjml output'!AB361)</f>
        <v>434.04500000000002</v>
      </c>
      <c r="AD376" s="17">
        <f>IF('cha raw lpjml output'!AC361&lt;0,0,'cha raw lpjml output'!AC361)</f>
        <v>508.68200000000002</v>
      </c>
      <c r="AE376" s="17">
        <f>IF('cha raw lpjml output'!AD361&lt;0,0,'cha raw lpjml output'!AD361)</f>
        <v>442.12200000000001</v>
      </c>
      <c r="AF376" s="17">
        <f>IF('cha raw lpjml output'!AE361&lt;0,0,'cha raw lpjml output'!AE361)</f>
        <v>488.06900000000002</v>
      </c>
      <c r="AG376" s="17">
        <f>IF('cha raw lpjml output'!AF361&lt;0,0,'cha raw lpjml output'!AF361)</f>
        <v>422.17399999999998</v>
      </c>
      <c r="AH376" s="17">
        <f>IF('cha raw lpjml output'!AG361&lt;0,0,'cha raw lpjml output'!AG361)</f>
        <v>418.87900000000002</v>
      </c>
      <c r="AI376" s="17">
        <f>IF('cha raw lpjml output'!AH361&lt;0,0,'cha raw lpjml output'!AH361)</f>
        <v>391.60899999999998</v>
      </c>
      <c r="AJ376" s="17">
        <f>IF('cha raw lpjml output'!AI361&lt;0,0,'cha raw lpjml output'!AI361)</f>
        <v>464.83</v>
      </c>
      <c r="AK376" s="17">
        <f>IF('cha raw lpjml output'!AJ361&lt;0,0,'cha raw lpjml output'!AJ361)</f>
        <v>496.589</v>
      </c>
      <c r="AL376" s="17">
        <f>IF('cha raw lpjml output'!AK361&lt;0,0,'cha raw lpjml output'!AK361)</f>
        <v>402.81599999999997</v>
      </c>
      <c r="AM376" s="17">
        <f>IF('cha raw lpjml output'!AL361&lt;0,0,'cha raw lpjml output'!AL361)</f>
        <v>400.15300000000002</v>
      </c>
      <c r="AN376" s="17">
        <f>IF('cha raw lpjml output'!AM361&lt;0,0,'cha raw lpjml output'!AM361)</f>
        <v>341.78500000000003</v>
      </c>
      <c r="AO376" s="17">
        <f>IF('cha raw lpjml output'!AN361&lt;0,0,'cha raw lpjml output'!AN361)</f>
        <v>422.28199999999998</v>
      </c>
      <c r="AP376" s="17">
        <f>IF('cha raw lpjml output'!AO361&lt;0,0,'cha raw lpjml output'!AO361)</f>
        <v>466.52199999999999</v>
      </c>
      <c r="AQ376" s="17"/>
    </row>
    <row r="377" spans="2:43" x14ac:dyDescent="0.35">
      <c r="B377" s="17">
        <f>IF('cha raw lpjml output'!A362&lt;0,0,'cha raw lpjml output'!A362)</f>
        <v>434.34300000000002</v>
      </c>
      <c r="C377" s="17">
        <f>IF('cha raw lpjml output'!B362&lt;0,0,'cha raw lpjml output'!B362)</f>
        <v>491.613</v>
      </c>
      <c r="D377" s="17">
        <f>IF('cha raw lpjml output'!C362&lt;0,0,'cha raw lpjml output'!C362)</f>
        <v>469.911</v>
      </c>
      <c r="E377" s="17">
        <f>IF('cha raw lpjml output'!D362&lt;0,0,'cha raw lpjml output'!D362)</f>
        <v>470.02</v>
      </c>
      <c r="F377" s="17">
        <f>IF('cha raw lpjml output'!E362&lt;0,0,'cha raw lpjml output'!E362)</f>
        <v>469.52</v>
      </c>
      <c r="G377" s="17">
        <f>IF('cha raw lpjml output'!F362&lt;0,0,'cha raw lpjml output'!F362)</f>
        <v>497.036</v>
      </c>
      <c r="H377" s="17">
        <f>IF('cha raw lpjml output'!G362&lt;0,0,'cha raw lpjml output'!G362)</f>
        <v>443.36200000000002</v>
      </c>
      <c r="I377" s="17">
        <f>IF('cha raw lpjml output'!H362&lt;0,0,'cha raw lpjml output'!H362)</f>
        <v>500.27300000000002</v>
      </c>
      <c r="J377" s="17">
        <f>IF('cha raw lpjml output'!I362&lt;0,0,'cha raw lpjml output'!I362)</f>
        <v>464.42500000000001</v>
      </c>
      <c r="K377" s="17">
        <f>IF('cha raw lpjml output'!J362&lt;0,0,'cha raw lpjml output'!J362)</f>
        <v>424.37799999999999</v>
      </c>
      <c r="L377" s="17">
        <f>IF('cha raw lpjml output'!K362&lt;0,0,'cha raw lpjml output'!K362)</f>
        <v>423.96800000000002</v>
      </c>
      <c r="M377" s="17">
        <f>IF('cha raw lpjml output'!L362&lt;0,0,'cha raw lpjml output'!L362)</f>
        <v>410.08100000000002</v>
      </c>
      <c r="N377" s="17">
        <f>IF('cha raw lpjml output'!M362&lt;0,0,'cha raw lpjml output'!M362)</f>
        <v>355.97300000000001</v>
      </c>
      <c r="O377" s="17">
        <f>IF('cha raw lpjml output'!N362&lt;0,0,'cha raw lpjml output'!N362)</f>
        <v>359.31400000000002</v>
      </c>
      <c r="P377" s="17">
        <f>IF('cha raw lpjml output'!O362&lt;0,0,'cha raw lpjml output'!O362)</f>
        <v>359.31400000000002</v>
      </c>
      <c r="Q377" s="17">
        <f>IF('cha raw lpjml output'!P362&lt;0,0,'cha raw lpjml output'!P362)</f>
        <v>385.029</v>
      </c>
      <c r="R377" s="17">
        <f>IF('cha raw lpjml output'!Q362&lt;0,0,'cha raw lpjml output'!Q362)</f>
        <v>368.21600000000001</v>
      </c>
      <c r="S377" s="17">
        <f>IF('cha raw lpjml output'!R362&lt;0,0,'cha raw lpjml output'!R362)</f>
        <v>451.99200000000002</v>
      </c>
      <c r="T377" s="17">
        <f>IF('cha raw lpjml output'!S362&lt;0,0,'cha raw lpjml output'!S362)</f>
        <v>496.28100000000001</v>
      </c>
      <c r="U377" s="17">
        <f>IF('cha raw lpjml output'!T362&lt;0,0,'cha raw lpjml output'!T362)</f>
        <v>417.13299999999998</v>
      </c>
      <c r="V377" s="17">
        <f>IF('cha raw lpjml output'!U362&lt;0,0,'cha raw lpjml output'!U362)</f>
        <v>493.96499999999997</v>
      </c>
      <c r="W377" s="17">
        <f>IF('cha raw lpjml output'!V362&lt;0,0,'cha raw lpjml output'!V362)</f>
        <v>462.512</v>
      </c>
      <c r="X377" s="17">
        <f>IF('cha raw lpjml output'!W362&lt;0,0,'cha raw lpjml output'!W362)</f>
        <v>456.27499999999998</v>
      </c>
      <c r="Y377" s="17">
        <f>IF('cha raw lpjml output'!X362&lt;0,0,'cha raw lpjml output'!X362)</f>
        <v>459.197</v>
      </c>
      <c r="Z377" s="17">
        <f>IF('cha raw lpjml output'!Y362&lt;0,0,'cha raw lpjml output'!Y362)</f>
        <v>479.46100000000001</v>
      </c>
      <c r="AA377" s="17">
        <f>IF('cha raw lpjml output'!Z362&lt;0,0,'cha raw lpjml output'!Z362)</f>
        <v>489.53100000000001</v>
      </c>
      <c r="AB377" s="17">
        <f>IF('cha raw lpjml output'!AA362&lt;0,0,'cha raw lpjml output'!AA362)</f>
        <v>452.178</v>
      </c>
      <c r="AC377" s="17">
        <f>IF('cha raw lpjml output'!AB362&lt;0,0,'cha raw lpjml output'!AB362)</f>
        <v>435.61</v>
      </c>
      <c r="AD377" s="17">
        <f>IF('cha raw lpjml output'!AC362&lt;0,0,'cha raw lpjml output'!AC362)</f>
        <v>514.41899999999998</v>
      </c>
      <c r="AE377" s="17">
        <f>IF('cha raw lpjml output'!AD362&lt;0,0,'cha raw lpjml output'!AD362)</f>
        <v>442.95600000000002</v>
      </c>
      <c r="AF377" s="17">
        <f>IF('cha raw lpjml output'!AE362&lt;0,0,'cha raw lpjml output'!AE362)</f>
        <v>488.95499999999998</v>
      </c>
      <c r="AG377" s="17">
        <f>IF('cha raw lpjml output'!AF362&lt;0,0,'cha raw lpjml output'!AF362)</f>
        <v>422.815</v>
      </c>
      <c r="AH377" s="17">
        <f>IF('cha raw lpjml output'!AG362&lt;0,0,'cha raw lpjml output'!AG362)</f>
        <v>419.43599999999998</v>
      </c>
      <c r="AI377" s="17">
        <f>IF('cha raw lpjml output'!AH362&lt;0,0,'cha raw lpjml output'!AH362)</f>
        <v>398.63799999999998</v>
      </c>
      <c r="AJ377" s="17">
        <f>IF('cha raw lpjml output'!AI362&lt;0,0,'cha raw lpjml output'!AI362)</f>
        <v>469.303</v>
      </c>
      <c r="AK377" s="17">
        <f>IF('cha raw lpjml output'!AJ362&lt;0,0,'cha raw lpjml output'!AJ362)</f>
        <v>502.947</v>
      </c>
      <c r="AL377" s="17">
        <f>IF('cha raw lpjml output'!AK362&lt;0,0,'cha raw lpjml output'!AK362)</f>
        <v>406.13499999999999</v>
      </c>
      <c r="AM377" s="17">
        <f>IF('cha raw lpjml output'!AL362&lt;0,0,'cha raw lpjml output'!AL362)</f>
        <v>406.70499999999998</v>
      </c>
      <c r="AN377" s="17">
        <f>IF('cha raw lpjml output'!AM362&lt;0,0,'cha raw lpjml output'!AM362)</f>
        <v>348.017</v>
      </c>
      <c r="AO377" s="17">
        <f>IF('cha raw lpjml output'!AN362&lt;0,0,'cha raw lpjml output'!AN362)</f>
        <v>422.762</v>
      </c>
      <c r="AP377" s="17">
        <f>IF('cha raw lpjml output'!AO362&lt;0,0,'cha raw lpjml output'!AO362)</f>
        <v>477.05599999999998</v>
      </c>
      <c r="AQ377" s="17"/>
    </row>
    <row r="378" spans="2:43" x14ac:dyDescent="0.35">
      <c r="B378" s="17">
        <f>IF('cha raw lpjml output'!A363&lt;0,0,'cha raw lpjml output'!A363)</f>
        <v>434.97399999999999</v>
      </c>
      <c r="C378" s="17">
        <f>IF('cha raw lpjml output'!B363&lt;0,0,'cha raw lpjml output'!B363)</f>
        <v>492.96100000000001</v>
      </c>
      <c r="D378" s="17">
        <f>IF('cha raw lpjml output'!C363&lt;0,0,'cha raw lpjml output'!C363)</f>
        <v>470.62</v>
      </c>
      <c r="E378" s="17">
        <f>IF('cha raw lpjml output'!D363&lt;0,0,'cha raw lpjml output'!D363)</f>
        <v>474.29500000000002</v>
      </c>
      <c r="F378" s="17">
        <f>IF('cha raw lpjml output'!E363&lt;0,0,'cha raw lpjml output'!E363)</f>
        <v>469.66500000000002</v>
      </c>
      <c r="G378" s="17">
        <f>IF('cha raw lpjml output'!F363&lt;0,0,'cha raw lpjml output'!F363)</f>
        <v>498.87</v>
      </c>
      <c r="H378" s="17">
        <f>IF('cha raw lpjml output'!G363&lt;0,0,'cha raw lpjml output'!G363)</f>
        <v>444.166</v>
      </c>
      <c r="I378" s="17">
        <f>IF('cha raw lpjml output'!H363&lt;0,0,'cha raw lpjml output'!H363)</f>
        <v>500.63499999999999</v>
      </c>
      <c r="J378" s="17">
        <f>IF('cha raw lpjml output'!I363&lt;0,0,'cha raw lpjml output'!I363)</f>
        <v>465.89800000000002</v>
      </c>
      <c r="K378" s="17">
        <f>IF('cha raw lpjml output'!J363&lt;0,0,'cha raw lpjml output'!J363)</f>
        <v>424.69799999999998</v>
      </c>
      <c r="L378" s="17">
        <f>IF('cha raw lpjml output'!K363&lt;0,0,'cha raw lpjml output'!K363)</f>
        <v>425.44200000000001</v>
      </c>
      <c r="M378" s="17">
        <f>IF('cha raw lpjml output'!L363&lt;0,0,'cha raw lpjml output'!L363)</f>
        <v>410.31299999999999</v>
      </c>
      <c r="N378" s="17">
        <f>IF('cha raw lpjml output'!M363&lt;0,0,'cha raw lpjml output'!M363)</f>
        <v>356.51299999999998</v>
      </c>
      <c r="O378" s="17">
        <f>IF('cha raw lpjml output'!N363&lt;0,0,'cha raw lpjml output'!N363)</f>
        <v>361.05399999999997</v>
      </c>
      <c r="P378" s="17">
        <f>IF('cha raw lpjml output'!O363&lt;0,0,'cha raw lpjml output'!O363)</f>
        <v>361.05399999999997</v>
      </c>
      <c r="Q378" s="17">
        <f>IF('cha raw lpjml output'!P363&lt;0,0,'cha raw lpjml output'!P363)</f>
        <v>385.803</v>
      </c>
      <c r="R378" s="17">
        <f>IF('cha raw lpjml output'!Q363&lt;0,0,'cha raw lpjml output'!Q363)</f>
        <v>371.17399999999998</v>
      </c>
      <c r="S378" s="17">
        <f>IF('cha raw lpjml output'!R363&lt;0,0,'cha raw lpjml output'!R363)</f>
        <v>454.24</v>
      </c>
      <c r="T378" s="17">
        <f>IF('cha raw lpjml output'!S363&lt;0,0,'cha raw lpjml output'!S363)</f>
        <v>497.88</v>
      </c>
      <c r="U378" s="17">
        <f>IF('cha raw lpjml output'!T363&lt;0,0,'cha raw lpjml output'!T363)</f>
        <v>421.96699999999998</v>
      </c>
      <c r="V378" s="17">
        <f>IF('cha raw lpjml output'!U363&lt;0,0,'cha raw lpjml output'!U363)</f>
        <v>495.36099999999999</v>
      </c>
      <c r="W378" s="17">
        <f>IF('cha raw lpjml output'!V363&lt;0,0,'cha raw lpjml output'!V363)</f>
        <v>462.64299999999997</v>
      </c>
      <c r="X378" s="17">
        <f>IF('cha raw lpjml output'!W363&lt;0,0,'cha raw lpjml output'!W363)</f>
        <v>456.41399999999999</v>
      </c>
      <c r="Y378" s="17">
        <f>IF('cha raw lpjml output'!X363&lt;0,0,'cha raw lpjml output'!X363)</f>
        <v>460.58100000000002</v>
      </c>
      <c r="Z378" s="17">
        <f>IF('cha raw lpjml output'!Y363&lt;0,0,'cha raw lpjml output'!Y363)</f>
        <v>479.81900000000002</v>
      </c>
      <c r="AA378" s="17">
        <f>IF('cha raw lpjml output'!Z363&lt;0,0,'cha raw lpjml output'!Z363)</f>
        <v>489.53500000000003</v>
      </c>
      <c r="AB378" s="17">
        <f>IF('cha raw lpjml output'!AA363&lt;0,0,'cha raw lpjml output'!AA363)</f>
        <v>461.45699999999999</v>
      </c>
      <c r="AC378" s="17">
        <f>IF('cha raw lpjml output'!AB363&lt;0,0,'cha raw lpjml output'!AB363)</f>
        <v>436.62200000000001</v>
      </c>
      <c r="AD378" s="17">
        <f>IF('cha raw lpjml output'!AC363&lt;0,0,'cha raw lpjml output'!AC363)</f>
        <v>515.40099999999995</v>
      </c>
      <c r="AE378" s="17">
        <f>IF('cha raw lpjml output'!AD363&lt;0,0,'cha raw lpjml output'!AD363)</f>
        <v>443.517</v>
      </c>
      <c r="AF378" s="17">
        <f>IF('cha raw lpjml output'!AE363&lt;0,0,'cha raw lpjml output'!AE363)</f>
        <v>491.20800000000003</v>
      </c>
      <c r="AG378" s="17">
        <f>IF('cha raw lpjml output'!AF363&lt;0,0,'cha raw lpjml output'!AF363)</f>
        <v>423.07100000000003</v>
      </c>
      <c r="AH378" s="17">
        <f>IF('cha raw lpjml output'!AG363&lt;0,0,'cha raw lpjml output'!AG363)</f>
        <v>423.64600000000002</v>
      </c>
      <c r="AI378" s="17">
        <f>IF('cha raw lpjml output'!AH363&lt;0,0,'cha raw lpjml output'!AH363)</f>
        <v>399.31700000000001</v>
      </c>
      <c r="AJ378" s="17">
        <f>IF('cha raw lpjml output'!AI363&lt;0,0,'cha raw lpjml output'!AI363)</f>
        <v>469.63299999999998</v>
      </c>
      <c r="AK378" s="17">
        <f>IF('cha raw lpjml output'!AJ363&lt;0,0,'cha raw lpjml output'!AJ363)</f>
        <v>503.774</v>
      </c>
      <c r="AL378" s="17">
        <f>IF('cha raw lpjml output'!AK363&lt;0,0,'cha raw lpjml output'!AK363)</f>
        <v>413.798</v>
      </c>
      <c r="AM378" s="17">
        <f>IF('cha raw lpjml output'!AL363&lt;0,0,'cha raw lpjml output'!AL363)</f>
        <v>409.29199999999997</v>
      </c>
      <c r="AN378" s="17">
        <f>IF('cha raw lpjml output'!AM363&lt;0,0,'cha raw lpjml output'!AM363)</f>
        <v>351.697</v>
      </c>
      <c r="AO378" s="17">
        <f>IF('cha raw lpjml output'!AN363&lt;0,0,'cha raw lpjml output'!AN363)</f>
        <v>422.935</v>
      </c>
      <c r="AP378" s="17">
        <f>IF('cha raw lpjml output'!AO363&lt;0,0,'cha raw lpjml output'!AO363)</f>
        <v>480.04199999999997</v>
      </c>
      <c r="AQ378" s="17"/>
    </row>
    <row r="379" spans="2:43" x14ac:dyDescent="0.35">
      <c r="B379" s="17">
        <f>IF('cha raw lpjml output'!A364&lt;0,0,'cha raw lpjml output'!A364)</f>
        <v>438.32600000000002</v>
      </c>
      <c r="C379" s="17">
        <f>IF('cha raw lpjml output'!B364&lt;0,0,'cha raw lpjml output'!B364)</f>
        <v>497.517</v>
      </c>
      <c r="D379" s="17">
        <f>IF('cha raw lpjml output'!C364&lt;0,0,'cha raw lpjml output'!C364)</f>
        <v>471.738</v>
      </c>
      <c r="E379" s="17">
        <f>IF('cha raw lpjml output'!D364&lt;0,0,'cha raw lpjml output'!D364)</f>
        <v>483.38299999999998</v>
      </c>
      <c r="F379" s="17">
        <f>IF('cha raw lpjml output'!E364&lt;0,0,'cha raw lpjml output'!E364)</f>
        <v>470.00599999999997</v>
      </c>
      <c r="G379" s="17">
        <f>IF('cha raw lpjml output'!F364&lt;0,0,'cha raw lpjml output'!F364)</f>
        <v>499.42899999999997</v>
      </c>
      <c r="H379" s="17">
        <f>IF('cha raw lpjml output'!G364&lt;0,0,'cha raw lpjml output'!G364)</f>
        <v>446.84699999999998</v>
      </c>
      <c r="I379" s="17">
        <f>IF('cha raw lpjml output'!H364&lt;0,0,'cha raw lpjml output'!H364)</f>
        <v>507.98200000000003</v>
      </c>
      <c r="J379" s="17">
        <f>IF('cha raw lpjml output'!I364&lt;0,0,'cha raw lpjml output'!I364)</f>
        <v>467.13200000000001</v>
      </c>
      <c r="K379" s="17">
        <f>IF('cha raw lpjml output'!J364&lt;0,0,'cha raw lpjml output'!J364)</f>
        <v>425.608</v>
      </c>
      <c r="L379" s="17">
        <f>IF('cha raw lpjml output'!K364&lt;0,0,'cha raw lpjml output'!K364)</f>
        <v>426.089</v>
      </c>
      <c r="M379" s="17">
        <f>IF('cha raw lpjml output'!L364&lt;0,0,'cha raw lpjml output'!L364)</f>
        <v>416.75400000000002</v>
      </c>
      <c r="N379" s="17">
        <f>IF('cha raw lpjml output'!M364&lt;0,0,'cha raw lpjml output'!M364)</f>
        <v>358.392</v>
      </c>
      <c r="O379" s="17">
        <f>IF('cha raw lpjml output'!N364&lt;0,0,'cha raw lpjml output'!N364)</f>
        <v>368.98099999999999</v>
      </c>
      <c r="P379" s="17">
        <f>IF('cha raw lpjml output'!O364&lt;0,0,'cha raw lpjml output'!O364)</f>
        <v>368.98099999999999</v>
      </c>
      <c r="Q379" s="17">
        <f>IF('cha raw lpjml output'!P364&lt;0,0,'cha raw lpjml output'!P364)</f>
        <v>386.95</v>
      </c>
      <c r="R379" s="17">
        <f>IF('cha raw lpjml output'!Q364&lt;0,0,'cha raw lpjml output'!Q364)</f>
        <v>373.57900000000001</v>
      </c>
      <c r="S379" s="17">
        <f>IF('cha raw lpjml output'!R364&lt;0,0,'cha raw lpjml output'!R364)</f>
        <v>454.96899999999999</v>
      </c>
      <c r="T379" s="17">
        <f>IF('cha raw lpjml output'!S364&lt;0,0,'cha raw lpjml output'!S364)</f>
        <v>498.35899999999998</v>
      </c>
      <c r="U379" s="17">
        <f>IF('cha raw lpjml output'!T364&lt;0,0,'cha raw lpjml output'!T364)</f>
        <v>422.92099999999999</v>
      </c>
      <c r="V379" s="17">
        <f>IF('cha raw lpjml output'!U364&lt;0,0,'cha raw lpjml output'!U364)</f>
        <v>498.52</v>
      </c>
      <c r="W379" s="17">
        <f>IF('cha raw lpjml output'!V364&lt;0,0,'cha raw lpjml output'!V364)</f>
        <v>466.04399999999998</v>
      </c>
      <c r="X379" s="17">
        <f>IF('cha raw lpjml output'!W364&lt;0,0,'cha raw lpjml output'!W364)</f>
        <v>462.41199999999998</v>
      </c>
      <c r="Y379" s="17">
        <f>IF('cha raw lpjml output'!X364&lt;0,0,'cha raw lpjml output'!X364)</f>
        <v>460.75599999999997</v>
      </c>
      <c r="Z379" s="17">
        <f>IF('cha raw lpjml output'!Y364&lt;0,0,'cha raw lpjml output'!Y364)</f>
        <v>480.53199999999998</v>
      </c>
      <c r="AA379" s="17">
        <f>IF('cha raw lpjml output'!Z364&lt;0,0,'cha raw lpjml output'!Z364)</f>
        <v>492.59199999999998</v>
      </c>
      <c r="AB379" s="17">
        <f>IF('cha raw lpjml output'!AA364&lt;0,0,'cha raw lpjml output'!AA364)</f>
        <v>463.971</v>
      </c>
      <c r="AC379" s="17">
        <f>IF('cha raw lpjml output'!AB364&lt;0,0,'cha raw lpjml output'!AB364)</f>
        <v>439.21</v>
      </c>
      <c r="AD379" s="17">
        <f>IF('cha raw lpjml output'!AC364&lt;0,0,'cha raw lpjml output'!AC364)</f>
        <v>515.55200000000002</v>
      </c>
      <c r="AE379" s="17">
        <f>IF('cha raw lpjml output'!AD364&lt;0,0,'cha raw lpjml output'!AD364)</f>
        <v>446.00900000000001</v>
      </c>
      <c r="AF379" s="17">
        <f>IF('cha raw lpjml output'!AE364&lt;0,0,'cha raw lpjml output'!AE364)</f>
        <v>492.13</v>
      </c>
      <c r="AG379" s="17">
        <f>IF('cha raw lpjml output'!AF364&lt;0,0,'cha raw lpjml output'!AF364)</f>
        <v>423.48</v>
      </c>
      <c r="AH379" s="17">
        <f>IF('cha raw lpjml output'!AG364&lt;0,0,'cha raw lpjml output'!AG364)</f>
        <v>433.18200000000002</v>
      </c>
      <c r="AI379" s="17">
        <f>IF('cha raw lpjml output'!AH364&lt;0,0,'cha raw lpjml output'!AH364)</f>
        <v>401.178</v>
      </c>
      <c r="AJ379" s="17">
        <f>IF('cha raw lpjml output'!AI364&lt;0,0,'cha raw lpjml output'!AI364)</f>
        <v>471.85599999999999</v>
      </c>
      <c r="AK379" s="17">
        <f>IF('cha raw lpjml output'!AJ364&lt;0,0,'cha raw lpjml output'!AJ364)</f>
        <v>507.97699999999998</v>
      </c>
      <c r="AL379" s="17">
        <f>IF('cha raw lpjml output'!AK364&lt;0,0,'cha raw lpjml output'!AK364)</f>
        <v>414.39299999999997</v>
      </c>
      <c r="AM379" s="17">
        <f>IF('cha raw lpjml output'!AL364&lt;0,0,'cha raw lpjml output'!AL364)</f>
        <v>421.07299999999998</v>
      </c>
      <c r="AN379" s="17">
        <f>IF('cha raw lpjml output'!AM364&lt;0,0,'cha raw lpjml output'!AM364)</f>
        <v>355.16699999999997</v>
      </c>
      <c r="AO379" s="17">
        <f>IF('cha raw lpjml output'!AN364&lt;0,0,'cha raw lpjml output'!AN364)</f>
        <v>426.06299999999999</v>
      </c>
      <c r="AP379" s="17">
        <f>IF('cha raw lpjml output'!AO364&lt;0,0,'cha raw lpjml output'!AO364)</f>
        <v>485.065</v>
      </c>
      <c r="AQ379" s="17"/>
    </row>
    <row r="380" spans="2:43" x14ac:dyDescent="0.35">
      <c r="B380" s="17">
        <f>IF('cha raw lpjml output'!A365&lt;0,0,'cha raw lpjml output'!A365)</f>
        <v>439.26900000000001</v>
      </c>
      <c r="C380" s="17">
        <f>IF('cha raw lpjml output'!B365&lt;0,0,'cha raw lpjml output'!B365)</f>
        <v>498.46300000000002</v>
      </c>
      <c r="D380" s="17">
        <f>IF('cha raw lpjml output'!C365&lt;0,0,'cha raw lpjml output'!C365)</f>
        <v>471.87299999999999</v>
      </c>
      <c r="E380" s="17">
        <f>IF('cha raw lpjml output'!D365&lt;0,0,'cha raw lpjml output'!D365)</f>
        <v>485.166</v>
      </c>
      <c r="F380" s="17">
        <f>IF('cha raw lpjml output'!E365&lt;0,0,'cha raw lpjml output'!E365)</f>
        <v>470.28300000000002</v>
      </c>
      <c r="G380" s="17">
        <f>IF('cha raw lpjml output'!F365&lt;0,0,'cha raw lpjml output'!F365)</f>
        <v>500.875</v>
      </c>
      <c r="H380" s="17">
        <f>IF('cha raw lpjml output'!G365&lt;0,0,'cha raw lpjml output'!G365)</f>
        <v>446.988</v>
      </c>
      <c r="I380" s="17">
        <f>IF('cha raw lpjml output'!H365&lt;0,0,'cha raw lpjml output'!H365)</f>
        <v>508.15499999999997</v>
      </c>
      <c r="J380" s="17">
        <f>IF('cha raw lpjml output'!I365&lt;0,0,'cha raw lpjml output'!I365)</f>
        <v>467.55200000000002</v>
      </c>
      <c r="K380" s="17">
        <f>IF('cha raw lpjml output'!J365&lt;0,0,'cha raw lpjml output'!J365)</f>
        <v>426.137</v>
      </c>
      <c r="L380" s="17">
        <f>IF('cha raw lpjml output'!K365&lt;0,0,'cha raw lpjml output'!K365)</f>
        <v>426.66</v>
      </c>
      <c r="M380" s="17">
        <f>IF('cha raw lpjml output'!L365&lt;0,0,'cha raw lpjml output'!L365)</f>
        <v>422.69</v>
      </c>
      <c r="N380" s="17">
        <f>IF('cha raw lpjml output'!M365&lt;0,0,'cha raw lpjml output'!M365)</f>
        <v>364.84500000000003</v>
      </c>
      <c r="O380" s="17">
        <f>IF('cha raw lpjml output'!N365&lt;0,0,'cha raw lpjml output'!N365)</f>
        <v>370.04199999999997</v>
      </c>
      <c r="P380" s="17">
        <f>IF('cha raw lpjml output'!O365&lt;0,0,'cha raw lpjml output'!O365)</f>
        <v>370.04199999999997</v>
      </c>
      <c r="Q380" s="17">
        <f>IF('cha raw lpjml output'!P365&lt;0,0,'cha raw lpjml output'!P365)</f>
        <v>387.84199999999998</v>
      </c>
      <c r="R380" s="17">
        <f>IF('cha raw lpjml output'!Q365&lt;0,0,'cha raw lpjml output'!Q365)</f>
        <v>374.15899999999999</v>
      </c>
      <c r="S380" s="17">
        <f>IF('cha raw lpjml output'!R365&lt;0,0,'cha raw lpjml output'!R365)</f>
        <v>455.38799999999998</v>
      </c>
      <c r="T380" s="17">
        <f>IF('cha raw lpjml output'!S365&lt;0,0,'cha raw lpjml output'!S365)</f>
        <v>498.38</v>
      </c>
      <c r="U380" s="17">
        <f>IF('cha raw lpjml output'!T365&lt;0,0,'cha raw lpjml output'!T365)</f>
        <v>423.24299999999999</v>
      </c>
      <c r="V380" s="17">
        <f>IF('cha raw lpjml output'!U365&lt;0,0,'cha raw lpjml output'!U365)</f>
        <v>502.54</v>
      </c>
      <c r="W380" s="17">
        <f>IF('cha raw lpjml output'!V365&lt;0,0,'cha raw lpjml output'!V365)</f>
        <v>467.48899999999998</v>
      </c>
      <c r="X380" s="17">
        <f>IF('cha raw lpjml output'!W365&lt;0,0,'cha raw lpjml output'!W365)</f>
        <v>462.875</v>
      </c>
      <c r="Y380" s="17">
        <f>IF('cha raw lpjml output'!X365&lt;0,0,'cha raw lpjml output'!X365)</f>
        <v>462.947</v>
      </c>
      <c r="Z380" s="17">
        <f>IF('cha raw lpjml output'!Y365&lt;0,0,'cha raw lpjml output'!Y365)</f>
        <v>483.97699999999998</v>
      </c>
      <c r="AA380" s="17">
        <f>IF('cha raw lpjml output'!Z365&lt;0,0,'cha raw lpjml output'!Z365)</f>
        <v>492.67500000000001</v>
      </c>
      <c r="AB380" s="17">
        <f>IF('cha raw lpjml output'!AA365&lt;0,0,'cha raw lpjml output'!AA365)</f>
        <v>466.916</v>
      </c>
      <c r="AC380" s="17">
        <f>IF('cha raw lpjml output'!AB365&lt;0,0,'cha raw lpjml output'!AB365)</f>
        <v>439.45600000000002</v>
      </c>
      <c r="AD380" s="17">
        <f>IF('cha raw lpjml output'!AC365&lt;0,0,'cha raw lpjml output'!AC365)</f>
        <v>515.55999999999995</v>
      </c>
      <c r="AE380" s="17">
        <f>IF('cha raw lpjml output'!AD365&lt;0,0,'cha raw lpjml output'!AD365)</f>
        <v>448.54899999999998</v>
      </c>
      <c r="AF380" s="17">
        <f>IF('cha raw lpjml output'!AE365&lt;0,0,'cha raw lpjml output'!AE365)</f>
        <v>494.47899999999998</v>
      </c>
      <c r="AG380" s="17">
        <f>IF('cha raw lpjml output'!AF365&lt;0,0,'cha raw lpjml output'!AF365)</f>
        <v>427.50700000000001</v>
      </c>
      <c r="AH380" s="17">
        <f>IF('cha raw lpjml output'!AG365&lt;0,0,'cha raw lpjml output'!AG365)</f>
        <v>434.202</v>
      </c>
      <c r="AI380" s="17">
        <f>IF('cha raw lpjml output'!AH365&lt;0,0,'cha raw lpjml output'!AH365)</f>
        <v>402.69799999999998</v>
      </c>
      <c r="AJ380" s="17">
        <f>IF('cha raw lpjml output'!AI365&lt;0,0,'cha raw lpjml output'!AI365)</f>
        <v>472.06099999999998</v>
      </c>
      <c r="AK380" s="17">
        <f>IF('cha raw lpjml output'!AJ365&lt;0,0,'cha raw lpjml output'!AJ365)</f>
        <v>511.125</v>
      </c>
      <c r="AL380" s="17">
        <f>IF('cha raw lpjml output'!AK365&lt;0,0,'cha raw lpjml output'!AK365)</f>
        <v>419.87</v>
      </c>
      <c r="AM380" s="17">
        <f>IF('cha raw lpjml output'!AL365&lt;0,0,'cha raw lpjml output'!AL365)</f>
        <v>425.21800000000002</v>
      </c>
      <c r="AN380" s="17">
        <f>IF('cha raw lpjml output'!AM365&lt;0,0,'cha raw lpjml output'!AM365)</f>
        <v>360.5</v>
      </c>
      <c r="AO380" s="17">
        <f>IF('cha raw lpjml output'!AN365&lt;0,0,'cha raw lpjml output'!AN365)</f>
        <v>431.04300000000001</v>
      </c>
      <c r="AP380" s="17">
        <f>IF('cha raw lpjml output'!AO365&lt;0,0,'cha raw lpjml output'!AO365)</f>
        <v>486.92099999999999</v>
      </c>
      <c r="AQ380" s="17"/>
    </row>
    <row r="381" spans="2:43" x14ac:dyDescent="0.35">
      <c r="B381" s="17">
        <f>IF('cha raw lpjml output'!A366&lt;0,0,'cha raw lpjml output'!A366)</f>
        <v>442.47300000000001</v>
      </c>
      <c r="C381" s="17">
        <f>IF('cha raw lpjml output'!B366&lt;0,0,'cha raw lpjml output'!B366)</f>
        <v>501.892</v>
      </c>
      <c r="D381" s="17">
        <f>IF('cha raw lpjml output'!C366&lt;0,0,'cha raw lpjml output'!C366)</f>
        <v>471.94299999999998</v>
      </c>
      <c r="E381" s="17">
        <f>IF('cha raw lpjml output'!D366&lt;0,0,'cha raw lpjml output'!D366)</f>
        <v>487.46699999999998</v>
      </c>
      <c r="F381" s="17">
        <f>IF('cha raw lpjml output'!E366&lt;0,0,'cha raw lpjml output'!E366)</f>
        <v>470.29</v>
      </c>
      <c r="G381" s="17">
        <f>IF('cha raw lpjml output'!F366&lt;0,0,'cha raw lpjml output'!F366)</f>
        <v>501.726</v>
      </c>
      <c r="H381" s="17">
        <f>IF('cha raw lpjml output'!G366&lt;0,0,'cha raw lpjml output'!G366)</f>
        <v>447.44</v>
      </c>
      <c r="I381" s="17">
        <f>IF('cha raw lpjml output'!H366&lt;0,0,'cha raw lpjml output'!H366)</f>
        <v>509.69600000000003</v>
      </c>
      <c r="J381" s="17">
        <f>IF('cha raw lpjml output'!I366&lt;0,0,'cha raw lpjml output'!I366)</f>
        <v>467.82900000000001</v>
      </c>
      <c r="K381" s="17">
        <f>IF('cha raw lpjml output'!J366&lt;0,0,'cha raw lpjml output'!J366)</f>
        <v>426.29</v>
      </c>
      <c r="L381" s="17">
        <f>IF('cha raw lpjml output'!K366&lt;0,0,'cha raw lpjml output'!K366)</f>
        <v>432.34500000000003</v>
      </c>
      <c r="M381" s="17">
        <f>IF('cha raw lpjml output'!L366&lt;0,0,'cha raw lpjml output'!L366)</f>
        <v>423.904</v>
      </c>
      <c r="N381" s="17">
        <f>IF('cha raw lpjml output'!M366&lt;0,0,'cha raw lpjml output'!M366)</f>
        <v>368.86500000000001</v>
      </c>
      <c r="O381" s="17">
        <f>IF('cha raw lpjml output'!N366&lt;0,0,'cha raw lpjml output'!N366)</f>
        <v>372.02100000000002</v>
      </c>
      <c r="P381" s="17">
        <f>IF('cha raw lpjml output'!O366&lt;0,0,'cha raw lpjml output'!O366)</f>
        <v>372.02100000000002</v>
      </c>
      <c r="Q381" s="17">
        <f>IF('cha raw lpjml output'!P366&lt;0,0,'cha raw lpjml output'!P366)</f>
        <v>388.19900000000001</v>
      </c>
      <c r="R381" s="17">
        <f>IF('cha raw lpjml output'!Q366&lt;0,0,'cha raw lpjml output'!Q366)</f>
        <v>376.29</v>
      </c>
      <c r="S381" s="17">
        <f>IF('cha raw lpjml output'!R366&lt;0,0,'cha raw lpjml output'!R366)</f>
        <v>459.15699999999998</v>
      </c>
      <c r="T381" s="17">
        <f>IF('cha raw lpjml output'!S366&lt;0,0,'cha raw lpjml output'!S366)</f>
        <v>504.07</v>
      </c>
      <c r="U381" s="17">
        <f>IF('cha raw lpjml output'!T366&lt;0,0,'cha raw lpjml output'!T366)</f>
        <v>424.26400000000001</v>
      </c>
      <c r="V381" s="17">
        <f>IF('cha raw lpjml output'!U366&lt;0,0,'cha raw lpjml output'!U366)</f>
        <v>502.58199999999999</v>
      </c>
      <c r="W381" s="17">
        <f>IF('cha raw lpjml output'!V366&lt;0,0,'cha raw lpjml output'!V366)</f>
        <v>468.76900000000001</v>
      </c>
      <c r="X381" s="17">
        <f>IF('cha raw lpjml output'!W366&lt;0,0,'cha raw lpjml output'!W366)</f>
        <v>468.46199999999999</v>
      </c>
      <c r="Y381" s="17">
        <f>IF('cha raw lpjml output'!X366&lt;0,0,'cha raw lpjml output'!X366)</f>
        <v>467.75799999999998</v>
      </c>
      <c r="Z381" s="17">
        <f>IF('cha raw lpjml output'!Y366&lt;0,0,'cha raw lpjml output'!Y366)</f>
        <v>484.48500000000001</v>
      </c>
      <c r="AA381" s="17">
        <f>IF('cha raw lpjml output'!Z366&lt;0,0,'cha raw lpjml output'!Z366)</f>
        <v>493.04899999999998</v>
      </c>
      <c r="AB381" s="17">
        <f>IF('cha raw lpjml output'!AA366&lt;0,0,'cha raw lpjml output'!AA366)</f>
        <v>467.11099999999999</v>
      </c>
      <c r="AC381" s="17">
        <f>IF('cha raw lpjml output'!AB366&lt;0,0,'cha raw lpjml output'!AB366)</f>
        <v>439.87700000000001</v>
      </c>
      <c r="AD381" s="17">
        <f>IF('cha raw lpjml output'!AC366&lt;0,0,'cha raw lpjml output'!AC366)</f>
        <v>516.56799999999998</v>
      </c>
      <c r="AE381" s="17">
        <f>IF('cha raw lpjml output'!AD366&lt;0,0,'cha raw lpjml output'!AD366)</f>
        <v>448.92399999999998</v>
      </c>
      <c r="AF381" s="17">
        <f>IF('cha raw lpjml output'!AE366&lt;0,0,'cha raw lpjml output'!AE366)</f>
        <v>501.37799999999999</v>
      </c>
      <c r="AG381" s="17">
        <f>IF('cha raw lpjml output'!AF366&lt;0,0,'cha raw lpjml output'!AF366)</f>
        <v>427.58300000000003</v>
      </c>
      <c r="AH381" s="17">
        <f>IF('cha raw lpjml output'!AG366&lt;0,0,'cha raw lpjml output'!AG366)</f>
        <v>439.32499999999999</v>
      </c>
      <c r="AI381" s="17">
        <f>IF('cha raw lpjml output'!AH366&lt;0,0,'cha raw lpjml output'!AH366)</f>
        <v>411.61</v>
      </c>
      <c r="AJ381" s="17">
        <f>IF('cha raw lpjml output'!AI366&lt;0,0,'cha raw lpjml output'!AI366)</f>
        <v>472.74299999999999</v>
      </c>
      <c r="AK381" s="17">
        <f>IF('cha raw lpjml output'!AJ366&lt;0,0,'cha raw lpjml output'!AJ366)</f>
        <v>516.40899999999999</v>
      </c>
      <c r="AL381" s="17">
        <f>IF('cha raw lpjml output'!AK366&lt;0,0,'cha raw lpjml output'!AK366)</f>
        <v>424.34699999999998</v>
      </c>
      <c r="AM381" s="17">
        <f>IF('cha raw lpjml output'!AL366&lt;0,0,'cha raw lpjml output'!AL366)</f>
        <v>429.572</v>
      </c>
      <c r="AN381" s="17">
        <f>IF('cha raw lpjml output'!AM366&lt;0,0,'cha raw lpjml output'!AM366)</f>
        <v>361.279</v>
      </c>
      <c r="AO381" s="17">
        <f>IF('cha raw lpjml output'!AN366&lt;0,0,'cha raw lpjml output'!AN366)</f>
        <v>431.21499999999997</v>
      </c>
      <c r="AP381" s="17">
        <f>IF('cha raw lpjml output'!AO366&lt;0,0,'cha raw lpjml output'!AO366)</f>
        <v>491.44900000000001</v>
      </c>
      <c r="AQ381" s="17"/>
    </row>
    <row r="382" spans="2:43" x14ac:dyDescent="0.35">
      <c r="B382" s="17">
        <f>IF('cha raw lpjml output'!A367&lt;0,0,'cha raw lpjml output'!A367)</f>
        <v>442.82499999999999</v>
      </c>
      <c r="C382" s="17">
        <f>IF('cha raw lpjml output'!B367&lt;0,0,'cha raw lpjml output'!B367)</f>
        <v>502.05200000000002</v>
      </c>
      <c r="D382" s="17">
        <f>IF('cha raw lpjml output'!C367&lt;0,0,'cha raw lpjml output'!C367)</f>
        <v>473.28800000000001</v>
      </c>
      <c r="E382" s="17">
        <f>IF('cha raw lpjml output'!D367&lt;0,0,'cha raw lpjml output'!D367)</f>
        <v>488.89</v>
      </c>
      <c r="F382" s="17">
        <f>IF('cha raw lpjml output'!E367&lt;0,0,'cha raw lpjml output'!E367)</f>
        <v>471.79500000000002</v>
      </c>
      <c r="G382" s="17">
        <f>IF('cha raw lpjml output'!F367&lt;0,0,'cha raw lpjml output'!F367)</f>
        <v>505.78699999999998</v>
      </c>
      <c r="H382" s="17">
        <f>IF('cha raw lpjml output'!G367&lt;0,0,'cha raw lpjml output'!G367)</f>
        <v>450.25299999999999</v>
      </c>
      <c r="I382" s="17">
        <f>IF('cha raw lpjml output'!H367&lt;0,0,'cha raw lpjml output'!H367)</f>
        <v>511.226</v>
      </c>
      <c r="J382" s="17">
        <f>IF('cha raw lpjml output'!I367&lt;0,0,'cha raw lpjml output'!I367)</f>
        <v>469.71499999999997</v>
      </c>
      <c r="K382" s="17">
        <f>IF('cha raw lpjml output'!J367&lt;0,0,'cha raw lpjml output'!J367)</f>
        <v>426.798</v>
      </c>
      <c r="L382" s="17">
        <f>IF('cha raw lpjml output'!K367&lt;0,0,'cha raw lpjml output'!K367)</f>
        <v>432.47800000000001</v>
      </c>
      <c r="M382" s="17">
        <f>IF('cha raw lpjml output'!L367&lt;0,0,'cha raw lpjml output'!L367)</f>
        <v>424.60300000000001</v>
      </c>
      <c r="N382" s="17">
        <f>IF('cha raw lpjml output'!M367&lt;0,0,'cha raw lpjml output'!M367)</f>
        <v>373.77800000000002</v>
      </c>
      <c r="O382" s="17">
        <f>IF('cha raw lpjml output'!N367&lt;0,0,'cha raw lpjml output'!N367)</f>
        <v>372.084</v>
      </c>
      <c r="P382" s="17">
        <f>IF('cha raw lpjml output'!O367&lt;0,0,'cha raw lpjml output'!O367)</f>
        <v>372.084</v>
      </c>
      <c r="Q382" s="17">
        <f>IF('cha raw lpjml output'!P367&lt;0,0,'cha raw lpjml output'!P367)</f>
        <v>388.28300000000002</v>
      </c>
      <c r="R382" s="17">
        <f>IF('cha raw lpjml output'!Q367&lt;0,0,'cha raw lpjml output'!Q367)</f>
        <v>376.95100000000002</v>
      </c>
      <c r="S382" s="17">
        <f>IF('cha raw lpjml output'!R367&lt;0,0,'cha raw lpjml output'!R367)</f>
        <v>461.37299999999999</v>
      </c>
      <c r="T382" s="17">
        <f>IF('cha raw lpjml output'!S367&lt;0,0,'cha raw lpjml output'!S367)</f>
        <v>504.334</v>
      </c>
      <c r="U382" s="17">
        <f>IF('cha raw lpjml output'!T367&lt;0,0,'cha raw lpjml output'!T367)</f>
        <v>426.339</v>
      </c>
      <c r="V382" s="17">
        <f>IF('cha raw lpjml output'!U367&lt;0,0,'cha raw lpjml output'!U367)</f>
        <v>507.50599999999997</v>
      </c>
      <c r="W382" s="17">
        <f>IF('cha raw lpjml output'!V367&lt;0,0,'cha raw lpjml output'!V367)</f>
        <v>471.666</v>
      </c>
      <c r="X382" s="17">
        <f>IF('cha raw lpjml output'!W367&lt;0,0,'cha raw lpjml output'!W367)</f>
        <v>471.899</v>
      </c>
      <c r="Y382" s="17">
        <f>IF('cha raw lpjml output'!X367&lt;0,0,'cha raw lpjml output'!X367)</f>
        <v>468.88200000000001</v>
      </c>
      <c r="Z382" s="17">
        <f>IF('cha raw lpjml output'!Y367&lt;0,0,'cha raw lpjml output'!Y367)</f>
        <v>486.79199999999997</v>
      </c>
      <c r="AA382" s="17">
        <f>IF('cha raw lpjml output'!Z367&lt;0,0,'cha raw lpjml output'!Z367)</f>
        <v>497.81799999999998</v>
      </c>
      <c r="AB382" s="17">
        <f>IF('cha raw lpjml output'!AA367&lt;0,0,'cha raw lpjml output'!AA367)</f>
        <v>467.63099999999997</v>
      </c>
      <c r="AC382" s="17">
        <f>IF('cha raw lpjml output'!AB367&lt;0,0,'cha raw lpjml output'!AB367)</f>
        <v>440.65899999999999</v>
      </c>
      <c r="AD382" s="17">
        <f>IF('cha raw lpjml output'!AC367&lt;0,0,'cha raw lpjml output'!AC367)</f>
        <v>519.36</v>
      </c>
      <c r="AE382" s="17">
        <f>IF('cha raw lpjml output'!AD367&lt;0,0,'cha raw lpjml output'!AD367)</f>
        <v>451.32299999999998</v>
      </c>
      <c r="AF382" s="17">
        <f>IF('cha raw lpjml output'!AE367&lt;0,0,'cha raw lpjml output'!AE367)</f>
        <v>506.08199999999999</v>
      </c>
      <c r="AG382" s="17">
        <f>IF('cha raw lpjml output'!AF367&lt;0,0,'cha raw lpjml output'!AF367)</f>
        <v>429.24700000000001</v>
      </c>
      <c r="AH382" s="17">
        <f>IF('cha raw lpjml output'!AG367&lt;0,0,'cha raw lpjml output'!AG367)</f>
        <v>440.38</v>
      </c>
      <c r="AI382" s="17">
        <f>IF('cha raw lpjml output'!AH367&lt;0,0,'cha raw lpjml output'!AH367)</f>
        <v>412.822</v>
      </c>
      <c r="AJ382" s="17">
        <f>IF('cha raw lpjml output'!AI367&lt;0,0,'cha raw lpjml output'!AI367)</f>
        <v>478.86700000000002</v>
      </c>
      <c r="AK382" s="17">
        <f>IF('cha raw lpjml output'!AJ367&lt;0,0,'cha raw lpjml output'!AJ367)</f>
        <v>520.91499999999996</v>
      </c>
      <c r="AL382" s="17">
        <f>IF('cha raw lpjml output'!AK367&lt;0,0,'cha raw lpjml output'!AK367)</f>
        <v>426.05399999999997</v>
      </c>
      <c r="AM382" s="17">
        <f>IF('cha raw lpjml output'!AL367&lt;0,0,'cha raw lpjml output'!AL367)</f>
        <v>432.49</v>
      </c>
      <c r="AN382" s="17">
        <f>IF('cha raw lpjml output'!AM367&lt;0,0,'cha raw lpjml output'!AM367)</f>
        <v>363.94900000000001</v>
      </c>
      <c r="AO382" s="17">
        <f>IF('cha raw lpjml output'!AN367&lt;0,0,'cha raw lpjml output'!AN367)</f>
        <v>433.53</v>
      </c>
      <c r="AP382" s="17">
        <f>IF('cha raw lpjml output'!AO367&lt;0,0,'cha raw lpjml output'!AO367)</f>
        <v>492.44400000000002</v>
      </c>
      <c r="AQ382" s="17"/>
    </row>
    <row r="383" spans="2:43" x14ac:dyDescent="0.35">
      <c r="B383" s="17">
        <f>IF('cha raw lpjml output'!A368&lt;0,0,'cha raw lpjml output'!A368)</f>
        <v>448.27199999999999</v>
      </c>
      <c r="C383" s="17">
        <f>IF('cha raw lpjml output'!B368&lt;0,0,'cha raw lpjml output'!B368)</f>
        <v>505.18599999999998</v>
      </c>
      <c r="D383" s="17">
        <f>IF('cha raw lpjml output'!C368&lt;0,0,'cha raw lpjml output'!C368)</f>
        <v>473.77600000000001</v>
      </c>
      <c r="E383" s="17">
        <f>IF('cha raw lpjml output'!D368&lt;0,0,'cha raw lpjml output'!D368)</f>
        <v>489.74400000000003</v>
      </c>
      <c r="F383" s="17">
        <f>IF('cha raw lpjml output'!E368&lt;0,0,'cha raw lpjml output'!E368)</f>
        <v>472.32600000000002</v>
      </c>
      <c r="G383" s="17">
        <f>IF('cha raw lpjml output'!F368&lt;0,0,'cha raw lpjml output'!F368)</f>
        <v>510.673</v>
      </c>
      <c r="H383" s="17">
        <f>IF('cha raw lpjml output'!G368&lt;0,0,'cha raw lpjml output'!G368)</f>
        <v>453.80900000000003</v>
      </c>
      <c r="I383" s="17">
        <f>IF('cha raw lpjml output'!H368&lt;0,0,'cha raw lpjml output'!H368)</f>
        <v>512.79100000000005</v>
      </c>
      <c r="J383" s="17">
        <f>IF('cha raw lpjml output'!I368&lt;0,0,'cha raw lpjml output'!I368)</f>
        <v>470.37599999999998</v>
      </c>
      <c r="K383" s="17">
        <f>IF('cha raw lpjml output'!J368&lt;0,0,'cha raw lpjml output'!J368)</f>
        <v>427.517</v>
      </c>
      <c r="L383" s="17">
        <f>IF('cha raw lpjml output'!K368&lt;0,0,'cha raw lpjml output'!K368)</f>
        <v>432.50799999999998</v>
      </c>
      <c r="M383" s="17">
        <f>IF('cha raw lpjml output'!L368&lt;0,0,'cha raw lpjml output'!L368)</f>
        <v>424.83699999999999</v>
      </c>
      <c r="N383" s="17">
        <f>IF('cha raw lpjml output'!M368&lt;0,0,'cha raw lpjml output'!M368)</f>
        <v>374.53</v>
      </c>
      <c r="O383" s="17">
        <f>IF('cha raw lpjml output'!N368&lt;0,0,'cha raw lpjml output'!N368)</f>
        <v>373.17700000000002</v>
      </c>
      <c r="P383" s="17">
        <f>IF('cha raw lpjml output'!O368&lt;0,0,'cha raw lpjml output'!O368)</f>
        <v>373.17700000000002</v>
      </c>
      <c r="Q383" s="17">
        <f>IF('cha raw lpjml output'!P368&lt;0,0,'cha raw lpjml output'!P368)</f>
        <v>392.30500000000001</v>
      </c>
      <c r="R383" s="17">
        <f>IF('cha raw lpjml output'!Q368&lt;0,0,'cha raw lpjml output'!Q368)</f>
        <v>378.52800000000002</v>
      </c>
      <c r="S383" s="17">
        <f>IF('cha raw lpjml output'!R368&lt;0,0,'cha raw lpjml output'!R368)</f>
        <v>462.20499999999998</v>
      </c>
      <c r="T383" s="17">
        <f>IF('cha raw lpjml output'!S368&lt;0,0,'cha raw lpjml output'!S368)</f>
        <v>504.41399999999999</v>
      </c>
      <c r="U383" s="17">
        <f>IF('cha raw lpjml output'!T368&lt;0,0,'cha raw lpjml output'!T368)</f>
        <v>427.44400000000002</v>
      </c>
      <c r="V383" s="17">
        <f>IF('cha raw lpjml output'!U368&lt;0,0,'cha raw lpjml output'!U368)</f>
        <v>509.65300000000002</v>
      </c>
      <c r="W383" s="17">
        <f>IF('cha raw lpjml output'!V368&lt;0,0,'cha raw lpjml output'!V368)</f>
        <v>474.03399999999999</v>
      </c>
      <c r="X383" s="17">
        <f>IF('cha raw lpjml output'!W368&lt;0,0,'cha raw lpjml output'!W368)</f>
        <v>474.03899999999999</v>
      </c>
      <c r="Y383" s="17">
        <f>IF('cha raw lpjml output'!X368&lt;0,0,'cha raw lpjml output'!X368)</f>
        <v>469.95400000000001</v>
      </c>
      <c r="Z383" s="17">
        <f>IF('cha raw lpjml output'!Y368&lt;0,0,'cha raw lpjml output'!Y368)</f>
        <v>488.44200000000001</v>
      </c>
      <c r="AA383" s="17">
        <f>IF('cha raw lpjml output'!Z368&lt;0,0,'cha raw lpjml output'!Z368)</f>
        <v>498.34800000000001</v>
      </c>
      <c r="AB383" s="17">
        <f>IF('cha raw lpjml output'!AA368&lt;0,0,'cha raw lpjml output'!AA368)</f>
        <v>468.06799999999998</v>
      </c>
      <c r="AC383" s="17">
        <f>IF('cha raw lpjml output'!AB368&lt;0,0,'cha raw lpjml output'!AB368)</f>
        <v>441.03899999999999</v>
      </c>
      <c r="AD383" s="17">
        <f>IF('cha raw lpjml output'!AC368&lt;0,0,'cha raw lpjml output'!AC368)</f>
        <v>521.25699999999995</v>
      </c>
      <c r="AE383" s="17">
        <f>IF('cha raw lpjml output'!AD368&lt;0,0,'cha raw lpjml output'!AD368)</f>
        <v>451.36700000000002</v>
      </c>
      <c r="AF383" s="17">
        <f>IF('cha raw lpjml output'!AE368&lt;0,0,'cha raw lpjml output'!AE368)</f>
        <v>506.45699999999999</v>
      </c>
      <c r="AG383" s="17">
        <f>IF('cha raw lpjml output'!AF368&lt;0,0,'cha raw lpjml output'!AF368)</f>
        <v>429.767</v>
      </c>
      <c r="AH383" s="17">
        <f>IF('cha raw lpjml output'!AG368&lt;0,0,'cha raw lpjml output'!AG368)</f>
        <v>443.637</v>
      </c>
      <c r="AI383" s="17">
        <f>IF('cha raw lpjml output'!AH368&lt;0,0,'cha raw lpjml output'!AH368)</f>
        <v>413.649</v>
      </c>
      <c r="AJ383" s="17">
        <f>IF('cha raw lpjml output'!AI368&lt;0,0,'cha raw lpjml output'!AI368)</f>
        <v>479.56400000000002</v>
      </c>
      <c r="AK383" s="17">
        <f>IF('cha raw lpjml output'!AJ368&lt;0,0,'cha raw lpjml output'!AJ368)</f>
        <v>527.29899999999998</v>
      </c>
      <c r="AL383" s="17">
        <f>IF('cha raw lpjml output'!AK368&lt;0,0,'cha raw lpjml output'!AK368)</f>
        <v>427.10399999999998</v>
      </c>
      <c r="AM383" s="17">
        <f>IF('cha raw lpjml output'!AL368&lt;0,0,'cha raw lpjml output'!AL368)</f>
        <v>435.46600000000001</v>
      </c>
      <c r="AN383" s="17">
        <f>IF('cha raw lpjml output'!AM368&lt;0,0,'cha raw lpjml output'!AM368)</f>
        <v>367.17899999999997</v>
      </c>
      <c r="AO383" s="17">
        <f>IF('cha raw lpjml output'!AN368&lt;0,0,'cha raw lpjml output'!AN368)</f>
        <v>434.26400000000001</v>
      </c>
      <c r="AP383" s="17">
        <f>IF('cha raw lpjml output'!AO368&lt;0,0,'cha raw lpjml output'!AO368)</f>
        <v>496.01299999999998</v>
      </c>
      <c r="AQ383" s="17"/>
    </row>
    <row r="384" spans="2:43" x14ac:dyDescent="0.35">
      <c r="B384" s="17">
        <f>IF('cha raw lpjml output'!A369&lt;0,0,'cha raw lpjml output'!A369)</f>
        <v>449.86700000000002</v>
      </c>
      <c r="C384" s="17">
        <f>IF('cha raw lpjml output'!B369&lt;0,0,'cha raw lpjml output'!B369)</f>
        <v>505.40600000000001</v>
      </c>
      <c r="D384" s="17">
        <f>IF('cha raw lpjml output'!C369&lt;0,0,'cha raw lpjml output'!C369)</f>
        <v>473.77800000000002</v>
      </c>
      <c r="E384" s="17">
        <f>IF('cha raw lpjml output'!D369&lt;0,0,'cha raw lpjml output'!D369)</f>
        <v>490.04</v>
      </c>
      <c r="F384" s="17">
        <f>IF('cha raw lpjml output'!E369&lt;0,0,'cha raw lpjml output'!E369)</f>
        <v>472.39600000000002</v>
      </c>
      <c r="G384" s="17">
        <f>IF('cha raw lpjml output'!F369&lt;0,0,'cha raw lpjml output'!F369)</f>
        <v>510.75700000000001</v>
      </c>
      <c r="H384" s="17">
        <f>IF('cha raw lpjml output'!G369&lt;0,0,'cha raw lpjml output'!G369)</f>
        <v>455.80500000000001</v>
      </c>
      <c r="I384" s="17">
        <f>IF('cha raw lpjml output'!H369&lt;0,0,'cha raw lpjml output'!H369)</f>
        <v>514.48599999999999</v>
      </c>
      <c r="J384" s="17">
        <f>IF('cha raw lpjml output'!I369&lt;0,0,'cha raw lpjml output'!I369)</f>
        <v>471.2</v>
      </c>
      <c r="K384" s="17">
        <f>IF('cha raw lpjml output'!J369&lt;0,0,'cha raw lpjml output'!J369)</f>
        <v>427.74099999999999</v>
      </c>
      <c r="L384" s="17">
        <f>IF('cha raw lpjml output'!K369&lt;0,0,'cha raw lpjml output'!K369)</f>
        <v>434.36700000000002</v>
      </c>
      <c r="M384" s="17">
        <f>IF('cha raw lpjml output'!L369&lt;0,0,'cha raw lpjml output'!L369)</f>
        <v>430.16</v>
      </c>
      <c r="N384" s="17">
        <f>IF('cha raw lpjml output'!M369&lt;0,0,'cha raw lpjml output'!M369)</f>
        <v>375.41500000000002</v>
      </c>
      <c r="O384" s="17">
        <f>IF('cha raw lpjml output'!N369&lt;0,0,'cha raw lpjml output'!N369)</f>
        <v>383.21800000000002</v>
      </c>
      <c r="P384" s="17">
        <f>IF('cha raw lpjml output'!O369&lt;0,0,'cha raw lpjml output'!O369)</f>
        <v>383.21800000000002</v>
      </c>
      <c r="Q384" s="17">
        <f>IF('cha raw lpjml output'!P369&lt;0,0,'cha raw lpjml output'!P369)</f>
        <v>393.04599999999999</v>
      </c>
      <c r="R384" s="17">
        <f>IF('cha raw lpjml output'!Q369&lt;0,0,'cha raw lpjml output'!Q369)</f>
        <v>386.89299999999997</v>
      </c>
      <c r="S384" s="17">
        <f>IF('cha raw lpjml output'!R369&lt;0,0,'cha raw lpjml output'!R369)</f>
        <v>462.85599999999999</v>
      </c>
      <c r="T384" s="17">
        <f>IF('cha raw lpjml output'!S369&lt;0,0,'cha raw lpjml output'!S369)</f>
        <v>506.27</v>
      </c>
      <c r="U384" s="17">
        <f>IF('cha raw lpjml output'!T369&lt;0,0,'cha raw lpjml output'!T369)</f>
        <v>427.82799999999997</v>
      </c>
      <c r="V384" s="17">
        <f>IF('cha raw lpjml output'!U369&lt;0,0,'cha raw lpjml output'!U369)</f>
        <v>514.31100000000004</v>
      </c>
      <c r="W384" s="17">
        <f>IF('cha raw lpjml output'!V369&lt;0,0,'cha raw lpjml output'!V369)</f>
        <v>482.38099999999997</v>
      </c>
      <c r="X384" s="17">
        <f>IF('cha raw lpjml output'!W369&lt;0,0,'cha raw lpjml output'!W369)</f>
        <v>479.21600000000001</v>
      </c>
      <c r="Y384" s="17">
        <f>IF('cha raw lpjml output'!X369&lt;0,0,'cha raw lpjml output'!X369)</f>
        <v>473.78399999999999</v>
      </c>
      <c r="Z384" s="17">
        <f>IF('cha raw lpjml output'!Y369&lt;0,0,'cha raw lpjml output'!Y369)</f>
        <v>488.77699999999999</v>
      </c>
      <c r="AA384" s="17">
        <f>IF('cha raw lpjml output'!Z369&lt;0,0,'cha raw lpjml output'!Z369)</f>
        <v>500.904</v>
      </c>
      <c r="AB384" s="17">
        <f>IF('cha raw lpjml output'!AA369&lt;0,0,'cha raw lpjml output'!AA369)</f>
        <v>470.10300000000001</v>
      </c>
      <c r="AC384" s="17">
        <f>IF('cha raw lpjml output'!AB369&lt;0,0,'cha raw lpjml output'!AB369)</f>
        <v>442.82400000000001</v>
      </c>
      <c r="AD384" s="17">
        <f>IF('cha raw lpjml output'!AC369&lt;0,0,'cha raw lpjml output'!AC369)</f>
        <v>522.37199999999996</v>
      </c>
      <c r="AE384" s="17">
        <f>IF('cha raw lpjml output'!AD369&lt;0,0,'cha raw lpjml output'!AD369)</f>
        <v>453.42399999999998</v>
      </c>
      <c r="AF384" s="17">
        <f>IF('cha raw lpjml output'!AE369&lt;0,0,'cha raw lpjml output'!AE369)</f>
        <v>507.46499999999997</v>
      </c>
      <c r="AG384" s="17">
        <f>IF('cha raw lpjml output'!AF369&lt;0,0,'cha raw lpjml output'!AF369)</f>
        <v>432.37200000000001</v>
      </c>
      <c r="AH384" s="17">
        <f>IF('cha raw lpjml output'!AG369&lt;0,0,'cha raw lpjml output'!AG369)</f>
        <v>446.25900000000001</v>
      </c>
      <c r="AI384" s="17">
        <f>IF('cha raw lpjml output'!AH369&lt;0,0,'cha raw lpjml output'!AH369)</f>
        <v>417.54899999999998</v>
      </c>
      <c r="AJ384" s="17">
        <f>IF('cha raw lpjml output'!AI369&lt;0,0,'cha raw lpjml output'!AI369)</f>
        <v>486.67200000000003</v>
      </c>
      <c r="AK384" s="17">
        <f>IF('cha raw lpjml output'!AJ369&lt;0,0,'cha raw lpjml output'!AJ369)</f>
        <v>532.25900000000001</v>
      </c>
      <c r="AL384" s="17">
        <f>IF('cha raw lpjml output'!AK369&lt;0,0,'cha raw lpjml output'!AK369)</f>
        <v>428.09199999999998</v>
      </c>
      <c r="AM384" s="17">
        <f>IF('cha raw lpjml output'!AL369&lt;0,0,'cha raw lpjml output'!AL369)</f>
        <v>437.90199999999999</v>
      </c>
      <c r="AN384" s="17">
        <f>IF('cha raw lpjml output'!AM369&lt;0,0,'cha raw lpjml output'!AM369)</f>
        <v>367.18</v>
      </c>
      <c r="AO384" s="17">
        <f>IF('cha raw lpjml output'!AN369&lt;0,0,'cha raw lpjml output'!AN369)</f>
        <v>434.51100000000002</v>
      </c>
      <c r="AP384" s="17">
        <f>IF('cha raw lpjml output'!AO369&lt;0,0,'cha raw lpjml output'!AO369)</f>
        <v>497.11099999999999</v>
      </c>
      <c r="AQ384" s="17"/>
    </row>
    <row r="385" spans="2:43" x14ac:dyDescent="0.35">
      <c r="B385" s="17">
        <f>IF('cha raw lpjml output'!A370&lt;0,0,'cha raw lpjml output'!A370)</f>
        <v>449.887</v>
      </c>
      <c r="C385" s="17">
        <f>IF('cha raw lpjml output'!B370&lt;0,0,'cha raw lpjml output'!B370)</f>
        <v>507.78500000000003</v>
      </c>
      <c r="D385" s="17">
        <f>IF('cha raw lpjml output'!C370&lt;0,0,'cha raw lpjml output'!C370)</f>
        <v>473.82299999999998</v>
      </c>
      <c r="E385" s="17">
        <f>IF('cha raw lpjml output'!D370&lt;0,0,'cha raw lpjml output'!D370)</f>
        <v>490.38799999999998</v>
      </c>
      <c r="F385" s="17">
        <f>IF('cha raw lpjml output'!E370&lt;0,0,'cha raw lpjml output'!E370)</f>
        <v>472.86900000000003</v>
      </c>
      <c r="G385" s="17">
        <f>IF('cha raw lpjml output'!F370&lt;0,0,'cha raw lpjml output'!F370)</f>
        <v>512.072</v>
      </c>
      <c r="H385" s="17">
        <f>IF('cha raw lpjml output'!G370&lt;0,0,'cha raw lpjml output'!G370)</f>
        <v>459.93200000000002</v>
      </c>
      <c r="I385" s="17">
        <f>IF('cha raw lpjml output'!H370&lt;0,0,'cha raw lpjml output'!H370)</f>
        <v>515.71600000000001</v>
      </c>
      <c r="J385" s="17">
        <f>IF('cha raw lpjml output'!I370&lt;0,0,'cha raw lpjml output'!I370)</f>
        <v>471.60700000000003</v>
      </c>
      <c r="K385" s="17">
        <f>IF('cha raw lpjml output'!J370&lt;0,0,'cha raw lpjml output'!J370)</f>
        <v>429.08199999999999</v>
      </c>
      <c r="L385" s="17">
        <f>IF('cha raw lpjml output'!K370&lt;0,0,'cha raw lpjml output'!K370)</f>
        <v>436.28300000000002</v>
      </c>
      <c r="M385" s="17">
        <f>IF('cha raw lpjml output'!L370&lt;0,0,'cha raw lpjml output'!L370)</f>
        <v>431.738</v>
      </c>
      <c r="N385" s="17">
        <f>IF('cha raw lpjml output'!M370&lt;0,0,'cha raw lpjml output'!M370)</f>
        <v>378.35300000000001</v>
      </c>
      <c r="O385" s="17">
        <f>IF('cha raw lpjml output'!N370&lt;0,0,'cha raw lpjml output'!N370)</f>
        <v>384.03699999999998</v>
      </c>
      <c r="P385" s="17">
        <f>IF('cha raw lpjml output'!O370&lt;0,0,'cha raw lpjml output'!O370)</f>
        <v>384.03699999999998</v>
      </c>
      <c r="Q385" s="17">
        <f>IF('cha raw lpjml output'!P370&lt;0,0,'cha raw lpjml output'!P370)</f>
        <v>393.75400000000002</v>
      </c>
      <c r="R385" s="17">
        <f>IF('cha raw lpjml output'!Q370&lt;0,0,'cha raw lpjml output'!Q370)</f>
        <v>387.51</v>
      </c>
      <c r="S385" s="17">
        <f>IF('cha raw lpjml output'!R370&lt;0,0,'cha raw lpjml output'!R370)</f>
        <v>463.62599999999998</v>
      </c>
      <c r="T385" s="17">
        <f>IF('cha raw lpjml output'!S370&lt;0,0,'cha raw lpjml output'!S370)</f>
        <v>506.54199999999997</v>
      </c>
      <c r="U385" s="17">
        <f>IF('cha raw lpjml output'!T370&lt;0,0,'cha raw lpjml output'!T370)</f>
        <v>429.77199999999999</v>
      </c>
      <c r="V385" s="17">
        <f>IF('cha raw lpjml output'!U370&lt;0,0,'cha raw lpjml output'!U370)</f>
        <v>517.91</v>
      </c>
      <c r="W385" s="17">
        <f>IF('cha raw lpjml output'!V370&lt;0,0,'cha raw lpjml output'!V370)</f>
        <v>484.08100000000002</v>
      </c>
      <c r="X385" s="17">
        <f>IF('cha raw lpjml output'!W370&lt;0,0,'cha raw lpjml output'!W370)</f>
        <v>479.43200000000002</v>
      </c>
      <c r="Y385" s="17">
        <f>IF('cha raw lpjml output'!X370&lt;0,0,'cha raw lpjml output'!X370)</f>
        <v>474.28899999999999</v>
      </c>
      <c r="Z385" s="17">
        <f>IF('cha raw lpjml output'!Y370&lt;0,0,'cha raw lpjml output'!Y370)</f>
        <v>490.84800000000001</v>
      </c>
      <c r="AA385" s="17">
        <f>IF('cha raw lpjml output'!Z370&lt;0,0,'cha raw lpjml output'!Z370)</f>
        <v>501.06</v>
      </c>
      <c r="AB385" s="17">
        <f>IF('cha raw lpjml output'!AA370&lt;0,0,'cha raw lpjml output'!AA370)</f>
        <v>472.14800000000002</v>
      </c>
      <c r="AC385" s="17">
        <f>IF('cha raw lpjml output'!AB370&lt;0,0,'cha raw lpjml output'!AB370)</f>
        <v>443.27499999999998</v>
      </c>
      <c r="AD385" s="17">
        <f>IF('cha raw lpjml output'!AC370&lt;0,0,'cha raw lpjml output'!AC370)</f>
        <v>522.952</v>
      </c>
      <c r="AE385" s="17">
        <f>IF('cha raw lpjml output'!AD370&lt;0,0,'cha raw lpjml output'!AD370)</f>
        <v>454.28100000000001</v>
      </c>
      <c r="AF385" s="17">
        <f>IF('cha raw lpjml output'!AE370&lt;0,0,'cha raw lpjml output'!AE370)</f>
        <v>508.71300000000002</v>
      </c>
      <c r="AG385" s="17">
        <f>IF('cha raw lpjml output'!AF370&lt;0,0,'cha raw lpjml output'!AF370)</f>
        <v>437.23200000000003</v>
      </c>
      <c r="AH385" s="17">
        <f>IF('cha raw lpjml output'!AG370&lt;0,0,'cha raw lpjml output'!AG370)</f>
        <v>446.85199999999998</v>
      </c>
      <c r="AI385" s="17">
        <f>IF('cha raw lpjml output'!AH370&lt;0,0,'cha raw lpjml output'!AH370)</f>
        <v>422.45800000000003</v>
      </c>
      <c r="AJ385" s="17">
        <f>IF('cha raw lpjml output'!AI370&lt;0,0,'cha raw lpjml output'!AI370)</f>
        <v>495.54700000000003</v>
      </c>
      <c r="AK385" s="17">
        <f>IF('cha raw lpjml output'!AJ370&lt;0,0,'cha raw lpjml output'!AJ370)</f>
        <v>541.02599999999995</v>
      </c>
      <c r="AL385" s="17">
        <f>IF('cha raw lpjml output'!AK370&lt;0,0,'cha raw lpjml output'!AK370)</f>
        <v>428.64800000000002</v>
      </c>
      <c r="AM385" s="17">
        <f>IF('cha raw lpjml output'!AL370&lt;0,0,'cha raw lpjml output'!AL370)</f>
        <v>440.91399999999999</v>
      </c>
      <c r="AN385" s="17">
        <f>IF('cha raw lpjml output'!AM370&lt;0,0,'cha raw lpjml output'!AM370)</f>
        <v>370.13200000000001</v>
      </c>
      <c r="AO385" s="17">
        <f>IF('cha raw lpjml output'!AN370&lt;0,0,'cha raw lpjml output'!AN370)</f>
        <v>434.887</v>
      </c>
      <c r="AP385" s="17">
        <f>IF('cha raw lpjml output'!AO370&lt;0,0,'cha raw lpjml output'!AO370)</f>
        <v>497.92</v>
      </c>
      <c r="AQ385" s="17"/>
    </row>
    <row r="386" spans="2:43" x14ac:dyDescent="0.35">
      <c r="B386" s="17">
        <f>IF('cha raw lpjml output'!A371&lt;0,0,'cha raw lpjml output'!A371)</f>
        <v>452.142</v>
      </c>
      <c r="C386" s="17">
        <f>IF('cha raw lpjml output'!B371&lt;0,0,'cha raw lpjml output'!B371)</f>
        <v>509.58600000000001</v>
      </c>
      <c r="D386" s="17">
        <f>IF('cha raw lpjml output'!C371&lt;0,0,'cha raw lpjml output'!C371)</f>
        <v>475.31700000000001</v>
      </c>
      <c r="E386" s="17">
        <f>IF('cha raw lpjml output'!D371&lt;0,0,'cha raw lpjml output'!D371)</f>
        <v>490.87700000000001</v>
      </c>
      <c r="F386" s="17">
        <f>IF('cha raw lpjml output'!E371&lt;0,0,'cha raw lpjml output'!E371)</f>
        <v>472.95</v>
      </c>
      <c r="G386" s="17">
        <f>IF('cha raw lpjml output'!F371&lt;0,0,'cha raw lpjml output'!F371)</f>
        <v>512.673</v>
      </c>
      <c r="H386" s="17">
        <f>IF('cha raw lpjml output'!G371&lt;0,0,'cha raw lpjml output'!G371)</f>
        <v>461.20400000000001</v>
      </c>
      <c r="I386" s="17">
        <f>IF('cha raw lpjml output'!H371&lt;0,0,'cha raw lpjml output'!H371)</f>
        <v>516.53800000000001</v>
      </c>
      <c r="J386" s="17">
        <f>IF('cha raw lpjml output'!I371&lt;0,0,'cha raw lpjml output'!I371)</f>
        <v>472.173</v>
      </c>
      <c r="K386" s="17">
        <f>IF('cha raw lpjml output'!J371&lt;0,0,'cha raw lpjml output'!J371)</f>
        <v>431.41500000000002</v>
      </c>
      <c r="L386" s="17">
        <f>IF('cha raw lpjml output'!K371&lt;0,0,'cha raw lpjml output'!K371)</f>
        <v>436.33600000000001</v>
      </c>
      <c r="M386" s="17">
        <f>IF('cha raw lpjml output'!L371&lt;0,0,'cha raw lpjml output'!L371)</f>
        <v>431.93400000000003</v>
      </c>
      <c r="N386" s="17">
        <f>IF('cha raw lpjml output'!M371&lt;0,0,'cha raw lpjml output'!M371)</f>
        <v>378.97</v>
      </c>
      <c r="O386" s="17">
        <f>IF('cha raw lpjml output'!N371&lt;0,0,'cha raw lpjml output'!N371)</f>
        <v>394.94099999999997</v>
      </c>
      <c r="P386" s="17">
        <f>IF('cha raw lpjml output'!O371&lt;0,0,'cha raw lpjml output'!O371)</f>
        <v>394.94099999999997</v>
      </c>
      <c r="Q386" s="17">
        <f>IF('cha raw lpjml output'!P371&lt;0,0,'cha raw lpjml output'!P371)</f>
        <v>394.25299999999999</v>
      </c>
      <c r="R386" s="17">
        <f>IF('cha raw lpjml output'!Q371&lt;0,0,'cha raw lpjml output'!Q371)</f>
        <v>395.04</v>
      </c>
      <c r="S386" s="17">
        <f>IF('cha raw lpjml output'!R371&lt;0,0,'cha raw lpjml output'!R371)</f>
        <v>463.95600000000002</v>
      </c>
      <c r="T386" s="17">
        <f>IF('cha raw lpjml output'!S371&lt;0,0,'cha raw lpjml output'!S371)</f>
        <v>507.18200000000002</v>
      </c>
      <c r="U386" s="17">
        <f>IF('cha raw lpjml output'!T371&lt;0,0,'cha raw lpjml output'!T371)</f>
        <v>439.35199999999998</v>
      </c>
      <c r="V386" s="17">
        <f>IF('cha raw lpjml output'!U371&lt;0,0,'cha raw lpjml output'!U371)</f>
        <v>518.03099999999995</v>
      </c>
      <c r="W386" s="17">
        <f>IF('cha raw lpjml output'!V371&lt;0,0,'cha raw lpjml output'!V371)</f>
        <v>485.596</v>
      </c>
      <c r="X386" s="17">
        <f>IF('cha raw lpjml output'!W371&lt;0,0,'cha raw lpjml output'!W371)</f>
        <v>479.495</v>
      </c>
      <c r="Y386" s="17">
        <f>IF('cha raw lpjml output'!X371&lt;0,0,'cha raw lpjml output'!X371)</f>
        <v>475.17500000000001</v>
      </c>
      <c r="Z386" s="17">
        <f>IF('cha raw lpjml output'!Y371&lt;0,0,'cha raw lpjml output'!Y371)</f>
        <v>503.495</v>
      </c>
      <c r="AA386" s="17">
        <f>IF('cha raw lpjml output'!Z371&lt;0,0,'cha raw lpjml output'!Z371)</f>
        <v>501.66199999999998</v>
      </c>
      <c r="AB386" s="17">
        <f>IF('cha raw lpjml output'!AA371&lt;0,0,'cha raw lpjml output'!AA371)</f>
        <v>479.31</v>
      </c>
      <c r="AC386" s="17">
        <f>IF('cha raw lpjml output'!AB371&lt;0,0,'cha raw lpjml output'!AB371)</f>
        <v>443.51799999999997</v>
      </c>
      <c r="AD386" s="17">
        <f>IF('cha raw lpjml output'!AC371&lt;0,0,'cha raw lpjml output'!AC371)</f>
        <v>523.15499999999997</v>
      </c>
      <c r="AE386" s="17">
        <f>IF('cha raw lpjml output'!AD371&lt;0,0,'cha raw lpjml output'!AD371)</f>
        <v>455.108</v>
      </c>
      <c r="AF386" s="17">
        <f>IF('cha raw lpjml output'!AE371&lt;0,0,'cha raw lpjml output'!AE371)</f>
        <v>512.52700000000004</v>
      </c>
      <c r="AG386" s="17">
        <f>IF('cha raw lpjml output'!AF371&lt;0,0,'cha raw lpjml output'!AF371)</f>
        <v>437.46300000000002</v>
      </c>
      <c r="AH386" s="17">
        <f>IF('cha raw lpjml output'!AG371&lt;0,0,'cha raw lpjml output'!AG371)</f>
        <v>448.74700000000001</v>
      </c>
      <c r="AI386" s="17">
        <f>IF('cha raw lpjml output'!AH371&lt;0,0,'cha raw lpjml output'!AH371)</f>
        <v>426.28800000000001</v>
      </c>
      <c r="AJ386" s="17">
        <f>IF('cha raw lpjml output'!AI371&lt;0,0,'cha raw lpjml output'!AI371)</f>
        <v>499.72899999999998</v>
      </c>
      <c r="AK386" s="17">
        <f>IF('cha raw lpjml output'!AJ371&lt;0,0,'cha raw lpjml output'!AJ371)</f>
        <v>542.66499999999996</v>
      </c>
      <c r="AL386" s="17">
        <f>IF('cha raw lpjml output'!AK371&lt;0,0,'cha raw lpjml output'!AK371)</f>
        <v>436.63</v>
      </c>
      <c r="AM386" s="17">
        <f>IF('cha raw lpjml output'!AL371&lt;0,0,'cha raw lpjml output'!AL371)</f>
        <v>441.06299999999999</v>
      </c>
      <c r="AN386" s="17">
        <f>IF('cha raw lpjml output'!AM371&lt;0,0,'cha raw lpjml output'!AM371)</f>
        <v>371.654</v>
      </c>
      <c r="AO386" s="17">
        <f>IF('cha raw lpjml output'!AN371&lt;0,0,'cha raw lpjml output'!AN371)</f>
        <v>437.02</v>
      </c>
      <c r="AP386" s="17">
        <f>IF('cha raw lpjml output'!AO371&lt;0,0,'cha raw lpjml output'!AO371)</f>
        <v>499.06700000000001</v>
      </c>
      <c r="AQ386" s="17"/>
    </row>
    <row r="387" spans="2:43" x14ac:dyDescent="0.35">
      <c r="B387" s="17">
        <f>IF('cha raw lpjml output'!A372&lt;0,0,'cha raw lpjml output'!A372)</f>
        <v>454.13799999999998</v>
      </c>
      <c r="C387" s="17">
        <f>IF('cha raw lpjml output'!B372&lt;0,0,'cha raw lpjml output'!B372)</f>
        <v>516.63400000000001</v>
      </c>
      <c r="D387" s="17">
        <f>IF('cha raw lpjml output'!C372&lt;0,0,'cha raw lpjml output'!C372)</f>
        <v>475.54899999999998</v>
      </c>
      <c r="E387" s="17">
        <f>IF('cha raw lpjml output'!D372&lt;0,0,'cha raw lpjml output'!D372)</f>
        <v>492.91399999999999</v>
      </c>
      <c r="F387" s="17">
        <f>IF('cha raw lpjml output'!E372&lt;0,0,'cha raw lpjml output'!E372)</f>
        <v>474.108</v>
      </c>
      <c r="G387" s="17">
        <f>IF('cha raw lpjml output'!F372&lt;0,0,'cha raw lpjml output'!F372)</f>
        <v>513.053</v>
      </c>
      <c r="H387" s="17">
        <f>IF('cha raw lpjml output'!G372&lt;0,0,'cha raw lpjml output'!G372)</f>
        <v>461.55700000000002</v>
      </c>
      <c r="I387" s="17">
        <f>IF('cha raw lpjml output'!H372&lt;0,0,'cha raw lpjml output'!H372)</f>
        <v>523.88099999999997</v>
      </c>
      <c r="J387" s="17">
        <f>IF('cha raw lpjml output'!I372&lt;0,0,'cha raw lpjml output'!I372)</f>
        <v>472.32400000000001</v>
      </c>
      <c r="K387" s="17">
        <f>IF('cha raw lpjml output'!J372&lt;0,0,'cha raw lpjml output'!J372)</f>
        <v>432.42599999999999</v>
      </c>
      <c r="L387" s="17">
        <f>IF('cha raw lpjml output'!K372&lt;0,0,'cha raw lpjml output'!K372)</f>
        <v>437.21899999999999</v>
      </c>
      <c r="M387" s="17">
        <f>IF('cha raw lpjml output'!L372&lt;0,0,'cha raw lpjml output'!L372)</f>
        <v>432.02699999999999</v>
      </c>
      <c r="N387" s="17">
        <f>IF('cha raw lpjml output'!M372&lt;0,0,'cha raw lpjml output'!M372)</f>
        <v>380.64600000000002</v>
      </c>
      <c r="O387" s="17">
        <f>IF('cha raw lpjml output'!N372&lt;0,0,'cha raw lpjml output'!N372)</f>
        <v>397.87599999999998</v>
      </c>
      <c r="P387" s="17">
        <f>IF('cha raw lpjml output'!O372&lt;0,0,'cha raw lpjml output'!O372)</f>
        <v>397.87599999999998</v>
      </c>
      <c r="Q387" s="17">
        <f>IF('cha raw lpjml output'!P372&lt;0,0,'cha raw lpjml output'!P372)</f>
        <v>396.226</v>
      </c>
      <c r="R387" s="17">
        <f>IF('cha raw lpjml output'!Q372&lt;0,0,'cha raw lpjml output'!Q372)</f>
        <v>397.54899999999998</v>
      </c>
      <c r="S387" s="17">
        <f>IF('cha raw lpjml output'!R372&lt;0,0,'cha raw lpjml output'!R372)</f>
        <v>464.88499999999999</v>
      </c>
      <c r="T387" s="17">
        <f>IF('cha raw lpjml output'!S372&lt;0,0,'cha raw lpjml output'!S372)</f>
        <v>510.34100000000001</v>
      </c>
      <c r="U387" s="17">
        <f>IF('cha raw lpjml output'!T372&lt;0,0,'cha raw lpjml output'!T372)</f>
        <v>439.38200000000001</v>
      </c>
      <c r="V387" s="17">
        <f>IF('cha raw lpjml output'!U372&lt;0,0,'cha raw lpjml output'!U372)</f>
        <v>519.25</v>
      </c>
      <c r="W387" s="17">
        <f>IF('cha raw lpjml output'!V372&lt;0,0,'cha raw lpjml output'!V372)</f>
        <v>487.28399999999999</v>
      </c>
      <c r="X387" s="17">
        <f>IF('cha raw lpjml output'!W372&lt;0,0,'cha raw lpjml output'!W372)</f>
        <v>480.38499999999999</v>
      </c>
      <c r="Y387" s="17">
        <f>IF('cha raw lpjml output'!X372&lt;0,0,'cha raw lpjml output'!X372)</f>
        <v>475.41399999999999</v>
      </c>
      <c r="Z387" s="17">
        <f>IF('cha raw lpjml output'!Y372&lt;0,0,'cha raw lpjml output'!Y372)</f>
        <v>505.41399999999999</v>
      </c>
      <c r="AA387" s="17">
        <f>IF('cha raw lpjml output'!Z372&lt;0,0,'cha raw lpjml output'!Z372)</f>
        <v>506.75400000000002</v>
      </c>
      <c r="AB387" s="17">
        <f>IF('cha raw lpjml output'!AA372&lt;0,0,'cha raw lpjml output'!AA372)</f>
        <v>479.74799999999999</v>
      </c>
      <c r="AC387" s="17">
        <f>IF('cha raw lpjml output'!AB372&lt;0,0,'cha raw lpjml output'!AB372)</f>
        <v>444.05700000000002</v>
      </c>
      <c r="AD387" s="17">
        <f>IF('cha raw lpjml output'!AC372&lt;0,0,'cha raw lpjml output'!AC372)</f>
        <v>524.75</v>
      </c>
      <c r="AE387" s="17">
        <f>IF('cha raw lpjml output'!AD372&lt;0,0,'cha raw lpjml output'!AD372)</f>
        <v>455.589</v>
      </c>
      <c r="AF387" s="17">
        <f>IF('cha raw lpjml output'!AE372&lt;0,0,'cha raw lpjml output'!AE372)</f>
        <v>513.11199999999997</v>
      </c>
      <c r="AG387" s="17">
        <f>IF('cha raw lpjml output'!AF372&lt;0,0,'cha raw lpjml output'!AF372)</f>
        <v>439.23099999999999</v>
      </c>
      <c r="AH387" s="17">
        <f>IF('cha raw lpjml output'!AG372&lt;0,0,'cha raw lpjml output'!AG372)</f>
        <v>451.45800000000003</v>
      </c>
      <c r="AI387" s="17">
        <f>IF('cha raw lpjml output'!AH372&lt;0,0,'cha raw lpjml output'!AH372)</f>
        <v>428.24799999999999</v>
      </c>
      <c r="AJ387" s="17">
        <f>IF('cha raw lpjml output'!AI372&lt;0,0,'cha raw lpjml output'!AI372)</f>
        <v>503.69299999999998</v>
      </c>
      <c r="AK387" s="17">
        <f>IF('cha raw lpjml output'!AJ372&lt;0,0,'cha raw lpjml output'!AJ372)</f>
        <v>545.50300000000004</v>
      </c>
      <c r="AL387" s="17">
        <f>IF('cha raw lpjml output'!AK372&lt;0,0,'cha raw lpjml output'!AK372)</f>
        <v>437.04500000000002</v>
      </c>
      <c r="AM387" s="17">
        <f>IF('cha raw lpjml output'!AL372&lt;0,0,'cha raw lpjml output'!AL372)</f>
        <v>442.03699999999998</v>
      </c>
      <c r="AN387" s="17">
        <f>IF('cha raw lpjml output'!AM372&lt;0,0,'cha raw lpjml output'!AM372)</f>
        <v>372.71699999999998</v>
      </c>
      <c r="AO387" s="17">
        <f>IF('cha raw lpjml output'!AN372&lt;0,0,'cha raw lpjml output'!AN372)</f>
        <v>438.31799999999998</v>
      </c>
      <c r="AP387" s="17">
        <f>IF('cha raw lpjml output'!AO372&lt;0,0,'cha raw lpjml output'!AO372)</f>
        <v>502.63900000000001</v>
      </c>
      <c r="AQ387" s="17"/>
    </row>
    <row r="388" spans="2:43" x14ac:dyDescent="0.35">
      <c r="B388" s="17">
        <f>IF('cha raw lpjml output'!A373&lt;0,0,'cha raw lpjml output'!A373)</f>
        <v>456.19499999999999</v>
      </c>
      <c r="C388" s="17">
        <f>IF('cha raw lpjml output'!B373&lt;0,0,'cha raw lpjml output'!B373)</f>
        <v>519.38499999999999</v>
      </c>
      <c r="D388" s="17">
        <f>IF('cha raw lpjml output'!C373&lt;0,0,'cha raw lpjml output'!C373)</f>
        <v>476.11799999999999</v>
      </c>
      <c r="E388" s="17">
        <f>IF('cha raw lpjml output'!D373&lt;0,0,'cha raw lpjml output'!D373)</f>
        <v>497.36</v>
      </c>
      <c r="F388" s="17">
        <f>IF('cha raw lpjml output'!E373&lt;0,0,'cha raw lpjml output'!E373)</f>
        <v>474.13499999999999</v>
      </c>
      <c r="G388" s="17">
        <f>IF('cha raw lpjml output'!F373&lt;0,0,'cha raw lpjml output'!F373)</f>
        <v>517.96400000000006</v>
      </c>
      <c r="H388" s="17">
        <f>IF('cha raw lpjml output'!G373&lt;0,0,'cha raw lpjml output'!G373)</f>
        <v>462.53300000000002</v>
      </c>
      <c r="I388" s="17">
        <f>IF('cha raw lpjml output'!H373&lt;0,0,'cha raw lpjml output'!H373)</f>
        <v>533.53099999999995</v>
      </c>
      <c r="J388" s="17">
        <f>IF('cha raw lpjml output'!I373&lt;0,0,'cha raw lpjml output'!I373)</f>
        <v>473.00700000000001</v>
      </c>
      <c r="K388" s="17">
        <f>IF('cha raw lpjml output'!J373&lt;0,0,'cha raw lpjml output'!J373)</f>
        <v>432.846</v>
      </c>
      <c r="L388" s="17">
        <f>IF('cha raw lpjml output'!K373&lt;0,0,'cha raw lpjml output'!K373)</f>
        <v>438.77600000000001</v>
      </c>
      <c r="M388" s="17">
        <f>IF('cha raw lpjml output'!L373&lt;0,0,'cha raw lpjml output'!L373)</f>
        <v>432.13900000000001</v>
      </c>
      <c r="N388" s="17">
        <f>IF('cha raw lpjml output'!M373&lt;0,0,'cha raw lpjml output'!M373)</f>
        <v>381.07799999999997</v>
      </c>
      <c r="O388" s="17">
        <f>IF('cha raw lpjml output'!N373&lt;0,0,'cha raw lpjml output'!N373)</f>
        <v>402.36200000000002</v>
      </c>
      <c r="P388" s="17">
        <f>IF('cha raw lpjml output'!O373&lt;0,0,'cha raw lpjml output'!O373)</f>
        <v>402.36200000000002</v>
      </c>
      <c r="Q388" s="17">
        <f>IF('cha raw lpjml output'!P373&lt;0,0,'cha raw lpjml output'!P373)</f>
        <v>396.81200000000001</v>
      </c>
      <c r="R388" s="17">
        <f>IF('cha raw lpjml output'!Q373&lt;0,0,'cha raw lpjml output'!Q373)</f>
        <v>398.14</v>
      </c>
      <c r="S388" s="17">
        <f>IF('cha raw lpjml output'!R373&lt;0,0,'cha raw lpjml output'!R373)</f>
        <v>467.14800000000002</v>
      </c>
      <c r="T388" s="17">
        <f>IF('cha raw lpjml output'!S373&lt;0,0,'cha raw lpjml output'!S373)</f>
        <v>511.08100000000002</v>
      </c>
      <c r="U388" s="17">
        <f>IF('cha raw lpjml output'!T373&lt;0,0,'cha raw lpjml output'!T373)</f>
        <v>441.88200000000001</v>
      </c>
      <c r="V388" s="17">
        <f>IF('cha raw lpjml output'!U373&lt;0,0,'cha raw lpjml output'!U373)</f>
        <v>519.59299999999996</v>
      </c>
      <c r="W388" s="17">
        <f>IF('cha raw lpjml output'!V373&lt;0,0,'cha raw lpjml output'!V373)</f>
        <v>488.36900000000003</v>
      </c>
      <c r="X388" s="17">
        <f>IF('cha raw lpjml output'!W373&lt;0,0,'cha raw lpjml output'!W373)</f>
        <v>481.70100000000002</v>
      </c>
      <c r="Y388" s="17">
        <f>IF('cha raw lpjml output'!X373&lt;0,0,'cha raw lpjml output'!X373)</f>
        <v>476.13600000000002</v>
      </c>
      <c r="Z388" s="17">
        <f>IF('cha raw lpjml output'!Y373&lt;0,0,'cha raw lpjml output'!Y373)</f>
        <v>506.35399999999998</v>
      </c>
      <c r="AA388" s="17">
        <f>IF('cha raw lpjml output'!Z373&lt;0,0,'cha raw lpjml output'!Z373)</f>
        <v>508.90100000000001</v>
      </c>
      <c r="AB388" s="17">
        <f>IF('cha raw lpjml output'!AA373&lt;0,0,'cha raw lpjml output'!AA373)</f>
        <v>479.82799999999997</v>
      </c>
      <c r="AC388" s="17">
        <f>IF('cha raw lpjml output'!AB373&lt;0,0,'cha raw lpjml output'!AB373)</f>
        <v>447.00700000000001</v>
      </c>
      <c r="AD388" s="17">
        <f>IF('cha raw lpjml output'!AC373&lt;0,0,'cha raw lpjml output'!AC373)</f>
        <v>526.18700000000001</v>
      </c>
      <c r="AE388" s="17">
        <f>IF('cha raw lpjml output'!AD373&lt;0,0,'cha raw lpjml output'!AD373)</f>
        <v>456.56799999999998</v>
      </c>
      <c r="AF388" s="17">
        <f>IF('cha raw lpjml output'!AE373&lt;0,0,'cha raw lpjml output'!AE373)</f>
        <v>516.75400000000002</v>
      </c>
      <c r="AG388" s="17">
        <f>IF('cha raw lpjml output'!AF373&lt;0,0,'cha raw lpjml output'!AF373)</f>
        <v>440.36500000000001</v>
      </c>
      <c r="AH388" s="17">
        <f>IF('cha raw lpjml output'!AG373&lt;0,0,'cha raw lpjml output'!AG373)</f>
        <v>452.95100000000002</v>
      </c>
      <c r="AI388" s="17">
        <f>IF('cha raw lpjml output'!AH373&lt;0,0,'cha raw lpjml output'!AH373)</f>
        <v>433.10700000000003</v>
      </c>
      <c r="AJ388" s="17">
        <f>IF('cha raw lpjml output'!AI373&lt;0,0,'cha raw lpjml output'!AI373)</f>
        <v>503.952</v>
      </c>
      <c r="AK388" s="17">
        <f>IF('cha raw lpjml output'!AJ373&lt;0,0,'cha raw lpjml output'!AJ373)</f>
        <v>550.97</v>
      </c>
      <c r="AL388" s="17">
        <f>IF('cha raw lpjml output'!AK373&lt;0,0,'cha raw lpjml output'!AK373)</f>
        <v>440.964</v>
      </c>
      <c r="AM388" s="17">
        <f>IF('cha raw lpjml output'!AL373&lt;0,0,'cha raw lpjml output'!AL373)</f>
        <v>446.96499999999997</v>
      </c>
      <c r="AN388" s="17">
        <f>IF('cha raw lpjml output'!AM373&lt;0,0,'cha raw lpjml output'!AM373)</f>
        <v>373.24299999999999</v>
      </c>
      <c r="AO388" s="17">
        <f>IF('cha raw lpjml output'!AN373&lt;0,0,'cha raw lpjml output'!AN373)</f>
        <v>439.63600000000002</v>
      </c>
      <c r="AP388" s="17">
        <f>IF('cha raw lpjml output'!AO373&lt;0,0,'cha raw lpjml output'!AO373)</f>
        <v>503.29599999999999</v>
      </c>
      <c r="AQ388" s="17"/>
    </row>
    <row r="389" spans="2:43" x14ac:dyDescent="0.35">
      <c r="B389" s="17">
        <f>IF('cha raw lpjml output'!A374&lt;0,0,'cha raw lpjml output'!A374)</f>
        <v>456.83499999999998</v>
      </c>
      <c r="C389" s="17">
        <f>IF('cha raw lpjml output'!B374&lt;0,0,'cha raw lpjml output'!B374)</f>
        <v>519.46900000000005</v>
      </c>
      <c r="D389" s="17">
        <f>IF('cha raw lpjml output'!C374&lt;0,0,'cha raw lpjml output'!C374)</f>
        <v>476.48599999999999</v>
      </c>
      <c r="E389" s="17">
        <f>IF('cha raw lpjml output'!D374&lt;0,0,'cha raw lpjml output'!D374)</f>
        <v>500.95</v>
      </c>
      <c r="F389" s="17">
        <f>IF('cha raw lpjml output'!E374&lt;0,0,'cha raw lpjml output'!E374)</f>
        <v>475.61099999999999</v>
      </c>
      <c r="G389" s="17">
        <f>IF('cha raw lpjml output'!F374&lt;0,0,'cha raw lpjml output'!F374)</f>
        <v>520.13099999999997</v>
      </c>
      <c r="H389" s="17">
        <f>IF('cha raw lpjml output'!G374&lt;0,0,'cha raw lpjml output'!G374)</f>
        <v>463.226</v>
      </c>
      <c r="I389" s="17">
        <f>IF('cha raw lpjml output'!H374&lt;0,0,'cha raw lpjml output'!H374)</f>
        <v>533.55700000000002</v>
      </c>
      <c r="J389" s="17">
        <f>IF('cha raw lpjml output'!I374&lt;0,0,'cha raw lpjml output'!I374)</f>
        <v>474.71199999999999</v>
      </c>
      <c r="K389" s="17">
        <f>IF('cha raw lpjml output'!J374&lt;0,0,'cha raw lpjml output'!J374)</f>
        <v>433.05200000000002</v>
      </c>
      <c r="L389" s="17">
        <f>IF('cha raw lpjml output'!K374&lt;0,0,'cha raw lpjml output'!K374)</f>
        <v>438.81299999999999</v>
      </c>
      <c r="M389" s="17">
        <f>IF('cha raw lpjml output'!L374&lt;0,0,'cha raw lpjml output'!L374)</f>
        <v>432.46199999999999</v>
      </c>
      <c r="N389" s="17">
        <f>IF('cha raw lpjml output'!M374&lt;0,0,'cha raw lpjml output'!M374)</f>
        <v>382.053</v>
      </c>
      <c r="O389" s="17">
        <f>IF('cha raw lpjml output'!N374&lt;0,0,'cha raw lpjml output'!N374)</f>
        <v>402.82799999999997</v>
      </c>
      <c r="P389" s="17">
        <f>IF('cha raw lpjml output'!O374&lt;0,0,'cha raw lpjml output'!O374)</f>
        <v>402.82799999999997</v>
      </c>
      <c r="Q389" s="17">
        <f>IF('cha raw lpjml output'!P374&lt;0,0,'cha raw lpjml output'!P374)</f>
        <v>403.947</v>
      </c>
      <c r="R389" s="17">
        <f>IF('cha raw lpjml output'!Q374&lt;0,0,'cha raw lpjml output'!Q374)</f>
        <v>400.31400000000002</v>
      </c>
      <c r="S389" s="17">
        <f>IF('cha raw lpjml output'!R374&lt;0,0,'cha raw lpjml output'!R374)</f>
        <v>467.57100000000003</v>
      </c>
      <c r="T389" s="17">
        <f>IF('cha raw lpjml output'!S374&lt;0,0,'cha raw lpjml output'!S374)</f>
        <v>511.80799999999999</v>
      </c>
      <c r="U389" s="17">
        <f>IF('cha raw lpjml output'!T374&lt;0,0,'cha raw lpjml output'!T374)</f>
        <v>442.31599999999997</v>
      </c>
      <c r="V389" s="17">
        <f>IF('cha raw lpjml output'!U374&lt;0,0,'cha raw lpjml output'!U374)</f>
        <v>520.471</v>
      </c>
      <c r="W389" s="17">
        <f>IF('cha raw lpjml output'!V374&lt;0,0,'cha raw lpjml output'!V374)</f>
        <v>489.512</v>
      </c>
      <c r="X389" s="17">
        <f>IF('cha raw lpjml output'!W374&lt;0,0,'cha raw lpjml output'!W374)</f>
        <v>481.774</v>
      </c>
      <c r="Y389" s="17">
        <f>IF('cha raw lpjml output'!X374&lt;0,0,'cha raw lpjml output'!X374)</f>
        <v>477.846</v>
      </c>
      <c r="Z389" s="17">
        <f>IF('cha raw lpjml output'!Y374&lt;0,0,'cha raw lpjml output'!Y374)</f>
        <v>508.20400000000001</v>
      </c>
      <c r="AA389" s="17">
        <f>IF('cha raw lpjml output'!Z374&lt;0,0,'cha raw lpjml output'!Z374)</f>
        <v>509.08300000000003</v>
      </c>
      <c r="AB389" s="17">
        <f>IF('cha raw lpjml output'!AA374&lt;0,0,'cha raw lpjml output'!AA374)</f>
        <v>481.25400000000002</v>
      </c>
      <c r="AC389" s="17">
        <f>IF('cha raw lpjml output'!AB374&lt;0,0,'cha raw lpjml output'!AB374)</f>
        <v>447.51100000000002</v>
      </c>
      <c r="AD389" s="17">
        <f>IF('cha raw lpjml output'!AC374&lt;0,0,'cha raw lpjml output'!AC374)</f>
        <v>527.24599999999998</v>
      </c>
      <c r="AE389" s="17">
        <f>IF('cha raw lpjml output'!AD374&lt;0,0,'cha raw lpjml output'!AD374)</f>
        <v>456.99799999999999</v>
      </c>
      <c r="AF389" s="17">
        <f>IF('cha raw lpjml output'!AE374&lt;0,0,'cha raw lpjml output'!AE374)</f>
        <v>521.15</v>
      </c>
      <c r="AG389" s="17">
        <f>IF('cha raw lpjml output'!AF374&lt;0,0,'cha raw lpjml output'!AF374)</f>
        <v>441.97899999999998</v>
      </c>
      <c r="AH389" s="17">
        <f>IF('cha raw lpjml output'!AG374&lt;0,0,'cha raw lpjml output'!AG374)</f>
        <v>453.45600000000002</v>
      </c>
      <c r="AI389" s="17">
        <f>IF('cha raw lpjml output'!AH374&lt;0,0,'cha raw lpjml output'!AH374)</f>
        <v>436.04899999999998</v>
      </c>
      <c r="AJ389" s="17">
        <f>IF('cha raw lpjml output'!AI374&lt;0,0,'cha raw lpjml output'!AI374)</f>
        <v>505.15800000000002</v>
      </c>
      <c r="AK389" s="17">
        <f>IF('cha raw lpjml output'!AJ374&lt;0,0,'cha raw lpjml output'!AJ374)</f>
        <v>555.55499999999995</v>
      </c>
      <c r="AL389" s="17">
        <f>IF('cha raw lpjml output'!AK374&lt;0,0,'cha raw lpjml output'!AK374)</f>
        <v>442.428</v>
      </c>
      <c r="AM389" s="17">
        <f>IF('cha raw lpjml output'!AL374&lt;0,0,'cha raw lpjml output'!AL374)</f>
        <v>448.291</v>
      </c>
      <c r="AN389" s="17">
        <f>IF('cha raw lpjml output'!AM374&lt;0,0,'cha raw lpjml output'!AM374)</f>
        <v>373.65100000000001</v>
      </c>
      <c r="AO389" s="17">
        <f>IF('cha raw lpjml output'!AN374&lt;0,0,'cha raw lpjml output'!AN374)</f>
        <v>440.62400000000002</v>
      </c>
      <c r="AP389" s="17">
        <f>IF('cha raw lpjml output'!AO374&lt;0,0,'cha raw lpjml output'!AO374)</f>
        <v>503.44499999999999</v>
      </c>
      <c r="AQ389" s="17"/>
    </row>
    <row r="390" spans="2:43" x14ac:dyDescent="0.35">
      <c r="B390" s="17">
        <f>IF('cha raw lpjml output'!A375&lt;0,0,'cha raw lpjml output'!A375)</f>
        <v>457.36700000000002</v>
      </c>
      <c r="C390" s="17">
        <f>IF('cha raw lpjml output'!B375&lt;0,0,'cha raw lpjml output'!B375)</f>
        <v>519.49</v>
      </c>
      <c r="D390" s="17">
        <f>IF('cha raw lpjml output'!C375&lt;0,0,'cha raw lpjml output'!C375)</f>
        <v>479.53</v>
      </c>
      <c r="E390" s="17">
        <f>IF('cha raw lpjml output'!D375&lt;0,0,'cha raw lpjml output'!D375)</f>
        <v>501.24700000000001</v>
      </c>
      <c r="F390" s="17">
        <f>IF('cha raw lpjml output'!E375&lt;0,0,'cha raw lpjml output'!E375)</f>
        <v>477.858</v>
      </c>
      <c r="G390" s="17">
        <f>IF('cha raw lpjml output'!F375&lt;0,0,'cha raw lpjml output'!F375)</f>
        <v>520.63599999999997</v>
      </c>
      <c r="H390" s="17">
        <f>IF('cha raw lpjml output'!G375&lt;0,0,'cha raw lpjml output'!G375)</f>
        <v>464.62400000000002</v>
      </c>
      <c r="I390" s="17">
        <f>IF('cha raw lpjml output'!H375&lt;0,0,'cha raw lpjml output'!H375)</f>
        <v>533.63699999999994</v>
      </c>
      <c r="J390" s="17">
        <f>IF('cha raw lpjml output'!I375&lt;0,0,'cha raw lpjml output'!I375)</f>
        <v>479.05599999999998</v>
      </c>
      <c r="K390" s="17">
        <f>IF('cha raw lpjml output'!J375&lt;0,0,'cha raw lpjml output'!J375)</f>
        <v>433.53500000000003</v>
      </c>
      <c r="L390" s="17">
        <f>IF('cha raw lpjml output'!K375&lt;0,0,'cha raw lpjml output'!K375)</f>
        <v>439.49099999999999</v>
      </c>
      <c r="M390" s="17">
        <f>IF('cha raw lpjml output'!L375&lt;0,0,'cha raw lpjml output'!L375)</f>
        <v>433.34300000000002</v>
      </c>
      <c r="N390" s="17">
        <f>IF('cha raw lpjml output'!M375&lt;0,0,'cha raw lpjml output'!M375)</f>
        <v>383.39800000000002</v>
      </c>
      <c r="O390" s="17">
        <f>IF('cha raw lpjml output'!N375&lt;0,0,'cha raw lpjml output'!N375)</f>
        <v>403.36900000000003</v>
      </c>
      <c r="P390" s="17">
        <f>IF('cha raw lpjml output'!O375&lt;0,0,'cha raw lpjml output'!O375)</f>
        <v>403.36900000000003</v>
      </c>
      <c r="Q390" s="17">
        <f>IF('cha raw lpjml output'!P375&lt;0,0,'cha raw lpjml output'!P375)</f>
        <v>406.09300000000002</v>
      </c>
      <c r="R390" s="17">
        <f>IF('cha raw lpjml output'!Q375&lt;0,0,'cha raw lpjml output'!Q375)</f>
        <v>402.38900000000001</v>
      </c>
      <c r="S390" s="17">
        <f>IF('cha raw lpjml output'!R375&lt;0,0,'cha raw lpjml output'!R375)</f>
        <v>468.36599999999999</v>
      </c>
      <c r="T390" s="17">
        <f>IF('cha raw lpjml output'!S375&lt;0,0,'cha raw lpjml output'!S375)</f>
        <v>511.94200000000001</v>
      </c>
      <c r="U390" s="17">
        <f>IF('cha raw lpjml output'!T375&lt;0,0,'cha raw lpjml output'!T375)</f>
        <v>445.79399999999998</v>
      </c>
      <c r="V390" s="17">
        <f>IF('cha raw lpjml output'!U375&lt;0,0,'cha raw lpjml output'!U375)</f>
        <v>526.15800000000002</v>
      </c>
      <c r="W390" s="17">
        <f>IF('cha raw lpjml output'!V375&lt;0,0,'cha raw lpjml output'!V375)</f>
        <v>491.09500000000003</v>
      </c>
      <c r="X390" s="17">
        <f>IF('cha raw lpjml output'!W375&lt;0,0,'cha raw lpjml output'!W375)</f>
        <v>485.33</v>
      </c>
      <c r="Y390" s="17">
        <f>IF('cha raw lpjml output'!X375&lt;0,0,'cha raw lpjml output'!X375)</f>
        <v>478.89</v>
      </c>
      <c r="Z390" s="17">
        <f>IF('cha raw lpjml output'!Y375&lt;0,0,'cha raw lpjml output'!Y375)</f>
        <v>511.95600000000002</v>
      </c>
      <c r="AA390" s="17">
        <f>IF('cha raw lpjml output'!Z375&lt;0,0,'cha raw lpjml output'!Z375)</f>
        <v>509.81700000000001</v>
      </c>
      <c r="AB390" s="17">
        <f>IF('cha raw lpjml output'!AA375&lt;0,0,'cha raw lpjml output'!AA375)</f>
        <v>482.803</v>
      </c>
      <c r="AC390" s="17">
        <f>IF('cha raw lpjml output'!AB375&lt;0,0,'cha raw lpjml output'!AB375)</f>
        <v>452.04599999999999</v>
      </c>
      <c r="AD390" s="17">
        <f>IF('cha raw lpjml output'!AC375&lt;0,0,'cha raw lpjml output'!AC375)</f>
        <v>527.702</v>
      </c>
      <c r="AE390" s="17">
        <f>IF('cha raw lpjml output'!AD375&lt;0,0,'cha raw lpjml output'!AD375)</f>
        <v>457.70299999999997</v>
      </c>
      <c r="AF390" s="17">
        <f>IF('cha raw lpjml output'!AE375&lt;0,0,'cha raw lpjml output'!AE375)</f>
        <v>522.65700000000004</v>
      </c>
      <c r="AG390" s="17">
        <f>IF('cha raw lpjml output'!AF375&lt;0,0,'cha raw lpjml output'!AF375)</f>
        <v>444.4</v>
      </c>
      <c r="AH390" s="17">
        <f>IF('cha raw lpjml output'!AG375&lt;0,0,'cha raw lpjml output'!AG375)</f>
        <v>462.02</v>
      </c>
      <c r="AI390" s="17">
        <f>IF('cha raw lpjml output'!AH375&lt;0,0,'cha raw lpjml output'!AH375)</f>
        <v>439.12</v>
      </c>
      <c r="AJ390" s="17">
        <f>IF('cha raw lpjml output'!AI375&lt;0,0,'cha raw lpjml output'!AI375)</f>
        <v>508.74</v>
      </c>
      <c r="AK390" s="17">
        <f>IF('cha raw lpjml output'!AJ375&lt;0,0,'cha raw lpjml output'!AJ375)</f>
        <v>556.17499999999995</v>
      </c>
      <c r="AL390" s="17">
        <f>IF('cha raw lpjml output'!AK375&lt;0,0,'cha raw lpjml output'!AK375)</f>
        <v>447.02100000000002</v>
      </c>
      <c r="AM390" s="17">
        <f>IF('cha raw lpjml output'!AL375&lt;0,0,'cha raw lpjml output'!AL375)</f>
        <v>449.06099999999998</v>
      </c>
      <c r="AN390" s="17">
        <f>IF('cha raw lpjml output'!AM375&lt;0,0,'cha raw lpjml output'!AM375)</f>
        <v>375.21899999999999</v>
      </c>
      <c r="AO390" s="17">
        <f>IF('cha raw lpjml output'!AN375&lt;0,0,'cha raw lpjml output'!AN375)</f>
        <v>441.53500000000003</v>
      </c>
      <c r="AP390" s="17">
        <f>IF('cha raw lpjml output'!AO375&lt;0,0,'cha raw lpjml output'!AO375)</f>
        <v>506.483</v>
      </c>
      <c r="AQ390" s="17"/>
    </row>
    <row r="391" spans="2:43" x14ac:dyDescent="0.35">
      <c r="B391" s="17">
        <f>IF('cha raw lpjml output'!A376&lt;0,0,'cha raw lpjml output'!A376)</f>
        <v>458.09699999999998</v>
      </c>
      <c r="C391" s="17">
        <f>IF('cha raw lpjml output'!B376&lt;0,0,'cha raw lpjml output'!B376)</f>
        <v>519.94500000000005</v>
      </c>
      <c r="D391" s="17">
        <f>IF('cha raw lpjml output'!C376&lt;0,0,'cha raw lpjml output'!C376)</f>
        <v>480.125</v>
      </c>
      <c r="E391" s="17">
        <f>IF('cha raw lpjml output'!D376&lt;0,0,'cha raw lpjml output'!D376)</f>
        <v>501.40899999999999</v>
      </c>
      <c r="F391" s="17">
        <f>IF('cha raw lpjml output'!E376&lt;0,0,'cha raw lpjml output'!E376)</f>
        <v>479.51900000000001</v>
      </c>
      <c r="G391" s="17">
        <f>IF('cha raw lpjml output'!F376&lt;0,0,'cha raw lpjml output'!F376)</f>
        <v>521.80899999999997</v>
      </c>
      <c r="H391" s="17">
        <f>IF('cha raw lpjml output'!G376&lt;0,0,'cha raw lpjml output'!G376)</f>
        <v>464.75299999999999</v>
      </c>
      <c r="I391" s="17">
        <f>IF('cha raw lpjml output'!H376&lt;0,0,'cha raw lpjml output'!H376)</f>
        <v>534.01700000000005</v>
      </c>
      <c r="J391" s="17">
        <f>IF('cha raw lpjml output'!I376&lt;0,0,'cha raw lpjml output'!I376)</f>
        <v>479.64699999999999</v>
      </c>
      <c r="K391" s="17">
        <f>IF('cha raw lpjml output'!J376&lt;0,0,'cha raw lpjml output'!J376)</f>
        <v>436.30399999999997</v>
      </c>
      <c r="L391" s="17">
        <f>IF('cha raw lpjml output'!K376&lt;0,0,'cha raw lpjml output'!K376)</f>
        <v>439.709</v>
      </c>
      <c r="M391" s="17">
        <f>IF('cha raw lpjml output'!L376&lt;0,0,'cha raw lpjml output'!L376)</f>
        <v>433.83800000000002</v>
      </c>
      <c r="N391" s="17">
        <f>IF('cha raw lpjml output'!M376&lt;0,0,'cha raw lpjml output'!M376)</f>
        <v>383.73899999999998</v>
      </c>
      <c r="O391" s="17">
        <f>IF('cha raw lpjml output'!N376&lt;0,0,'cha raw lpjml output'!N376)</f>
        <v>405.32</v>
      </c>
      <c r="P391" s="17">
        <f>IF('cha raw lpjml output'!O376&lt;0,0,'cha raw lpjml output'!O376)</f>
        <v>405.32</v>
      </c>
      <c r="Q391" s="17">
        <f>IF('cha raw lpjml output'!P376&lt;0,0,'cha raw lpjml output'!P376)</f>
        <v>414.88099999999997</v>
      </c>
      <c r="R391" s="17">
        <f>IF('cha raw lpjml output'!Q376&lt;0,0,'cha raw lpjml output'!Q376)</f>
        <v>402.49599999999998</v>
      </c>
      <c r="S391" s="17">
        <f>IF('cha raw lpjml output'!R376&lt;0,0,'cha raw lpjml output'!R376)</f>
        <v>469.98700000000002</v>
      </c>
      <c r="T391" s="17">
        <f>IF('cha raw lpjml output'!S376&lt;0,0,'cha raw lpjml output'!S376)</f>
        <v>514.79399999999998</v>
      </c>
      <c r="U391" s="17">
        <f>IF('cha raw lpjml output'!T376&lt;0,0,'cha raw lpjml output'!T376)</f>
        <v>447.27600000000001</v>
      </c>
      <c r="V391" s="17">
        <f>IF('cha raw lpjml output'!U376&lt;0,0,'cha raw lpjml output'!U376)</f>
        <v>528.10699999999997</v>
      </c>
      <c r="W391" s="17">
        <f>IF('cha raw lpjml output'!V376&lt;0,0,'cha raw lpjml output'!V376)</f>
        <v>491.154</v>
      </c>
      <c r="X391" s="17">
        <f>IF('cha raw lpjml output'!W376&lt;0,0,'cha raw lpjml output'!W376)</f>
        <v>485.47899999999998</v>
      </c>
      <c r="Y391" s="17">
        <f>IF('cha raw lpjml output'!X376&lt;0,0,'cha raw lpjml output'!X376)</f>
        <v>482.20299999999997</v>
      </c>
      <c r="Z391" s="17">
        <f>IF('cha raw lpjml output'!Y376&lt;0,0,'cha raw lpjml output'!Y376)</f>
        <v>517.08600000000001</v>
      </c>
      <c r="AA391" s="17">
        <f>IF('cha raw lpjml output'!Z376&lt;0,0,'cha raw lpjml output'!Z376)</f>
        <v>510.38900000000001</v>
      </c>
      <c r="AB391" s="17">
        <f>IF('cha raw lpjml output'!AA376&lt;0,0,'cha raw lpjml output'!AA376)</f>
        <v>483.589</v>
      </c>
      <c r="AC391" s="17">
        <f>IF('cha raw lpjml output'!AB376&lt;0,0,'cha raw lpjml output'!AB376)</f>
        <v>452.13600000000002</v>
      </c>
      <c r="AD391" s="17">
        <f>IF('cha raw lpjml output'!AC376&lt;0,0,'cha raw lpjml output'!AC376)</f>
        <v>529.97900000000004</v>
      </c>
      <c r="AE391" s="17">
        <f>IF('cha raw lpjml output'!AD376&lt;0,0,'cha raw lpjml output'!AD376)</f>
        <v>458.98700000000002</v>
      </c>
      <c r="AF391" s="17">
        <f>IF('cha raw lpjml output'!AE376&lt;0,0,'cha raw lpjml output'!AE376)</f>
        <v>523.03300000000002</v>
      </c>
      <c r="AG391" s="17">
        <f>IF('cha raw lpjml output'!AF376&lt;0,0,'cha raw lpjml output'!AF376)</f>
        <v>444.51799999999997</v>
      </c>
      <c r="AH391" s="17">
        <f>IF('cha raw lpjml output'!AG376&lt;0,0,'cha raw lpjml output'!AG376)</f>
        <v>469.94799999999998</v>
      </c>
      <c r="AI391" s="17">
        <f>IF('cha raw lpjml output'!AH376&lt;0,0,'cha raw lpjml output'!AH376)</f>
        <v>441.221</v>
      </c>
      <c r="AJ391" s="17">
        <f>IF('cha raw lpjml output'!AI376&lt;0,0,'cha raw lpjml output'!AI376)</f>
        <v>508.74200000000002</v>
      </c>
      <c r="AK391" s="17">
        <f>IF('cha raw lpjml output'!AJ376&lt;0,0,'cha raw lpjml output'!AJ376)</f>
        <v>574.59400000000005</v>
      </c>
      <c r="AL391" s="17">
        <f>IF('cha raw lpjml output'!AK376&lt;0,0,'cha raw lpjml output'!AK376)</f>
        <v>451.76100000000002</v>
      </c>
      <c r="AM391" s="17">
        <f>IF('cha raw lpjml output'!AL376&lt;0,0,'cha raw lpjml output'!AL376)</f>
        <v>451.53199999999998</v>
      </c>
      <c r="AN391" s="17">
        <f>IF('cha raw lpjml output'!AM376&lt;0,0,'cha raw lpjml output'!AM376)</f>
        <v>377.01900000000001</v>
      </c>
      <c r="AO391" s="17">
        <f>IF('cha raw lpjml output'!AN376&lt;0,0,'cha raw lpjml output'!AN376)</f>
        <v>442.62599999999998</v>
      </c>
      <c r="AP391" s="17">
        <f>IF('cha raw lpjml output'!AO376&lt;0,0,'cha raw lpjml output'!AO376)</f>
        <v>506.87599999999998</v>
      </c>
      <c r="AQ391" s="17"/>
    </row>
    <row r="392" spans="2:43" x14ac:dyDescent="0.35">
      <c r="B392" s="17">
        <f>IF('cha raw lpjml output'!A377&lt;0,0,'cha raw lpjml output'!A377)</f>
        <v>459.88900000000001</v>
      </c>
      <c r="C392" s="17">
        <f>IF('cha raw lpjml output'!B377&lt;0,0,'cha raw lpjml output'!B377)</f>
        <v>521.97199999999998</v>
      </c>
      <c r="D392" s="17">
        <f>IF('cha raw lpjml output'!C377&lt;0,0,'cha raw lpjml output'!C377)</f>
        <v>482.20800000000003</v>
      </c>
      <c r="E392" s="17">
        <f>IF('cha raw lpjml output'!D377&lt;0,0,'cha raw lpjml output'!D377)</f>
        <v>502.32</v>
      </c>
      <c r="F392" s="17">
        <f>IF('cha raw lpjml output'!E377&lt;0,0,'cha raw lpjml output'!E377)</f>
        <v>480.53</v>
      </c>
      <c r="G392" s="17">
        <f>IF('cha raw lpjml output'!F377&lt;0,0,'cha raw lpjml output'!F377)</f>
        <v>522.72500000000002</v>
      </c>
      <c r="H392" s="17">
        <f>IF('cha raw lpjml output'!G377&lt;0,0,'cha raw lpjml output'!G377)</f>
        <v>467.19900000000001</v>
      </c>
      <c r="I392" s="17">
        <f>IF('cha raw lpjml output'!H377&lt;0,0,'cha raw lpjml output'!H377)</f>
        <v>534.27</v>
      </c>
      <c r="J392" s="17">
        <f>IF('cha raw lpjml output'!I377&lt;0,0,'cha raw lpjml output'!I377)</f>
        <v>480.02300000000002</v>
      </c>
      <c r="K392" s="17">
        <f>IF('cha raw lpjml output'!J377&lt;0,0,'cha raw lpjml output'!J377)</f>
        <v>439.964</v>
      </c>
      <c r="L392" s="17">
        <f>IF('cha raw lpjml output'!K377&lt;0,0,'cha raw lpjml output'!K377)</f>
        <v>442.25599999999997</v>
      </c>
      <c r="M392" s="17">
        <f>IF('cha raw lpjml output'!L377&lt;0,0,'cha raw lpjml output'!L377)</f>
        <v>434.45699999999999</v>
      </c>
      <c r="N392" s="17">
        <f>IF('cha raw lpjml output'!M377&lt;0,0,'cha raw lpjml output'!M377)</f>
        <v>384.077</v>
      </c>
      <c r="O392" s="17">
        <f>IF('cha raw lpjml output'!N377&lt;0,0,'cha raw lpjml output'!N377)</f>
        <v>405.815</v>
      </c>
      <c r="P392" s="17">
        <f>IF('cha raw lpjml output'!O377&lt;0,0,'cha raw lpjml output'!O377)</f>
        <v>405.815</v>
      </c>
      <c r="Q392" s="17">
        <f>IF('cha raw lpjml output'!P377&lt;0,0,'cha raw lpjml output'!P377)</f>
        <v>417.47</v>
      </c>
      <c r="R392" s="17">
        <f>IF('cha raw lpjml output'!Q377&lt;0,0,'cha raw lpjml output'!Q377)</f>
        <v>403.30099999999999</v>
      </c>
      <c r="S392" s="17">
        <f>IF('cha raw lpjml output'!R377&lt;0,0,'cha raw lpjml output'!R377)</f>
        <v>470.29399999999998</v>
      </c>
      <c r="T392" s="17">
        <f>IF('cha raw lpjml output'!S377&lt;0,0,'cha raw lpjml output'!S377)</f>
        <v>515.07100000000003</v>
      </c>
      <c r="U392" s="17">
        <f>IF('cha raw lpjml output'!T377&lt;0,0,'cha raw lpjml output'!T377)</f>
        <v>449.00700000000001</v>
      </c>
      <c r="V392" s="17">
        <f>IF('cha raw lpjml output'!U377&lt;0,0,'cha raw lpjml output'!U377)</f>
        <v>530.07799999999997</v>
      </c>
      <c r="W392" s="17">
        <f>IF('cha raw lpjml output'!V377&lt;0,0,'cha raw lpjml output'!V377)</f>
        <v>491.24799999999999</v>
      </c>
      <c r="X392" s="17">
        <f>IF('cha raw lpjml output'!W377&lt;0,0,'cha raw lpjml output'!W377)</f>
        <v>487.33499999999998</v>
      </c>
      <c r="Y392" s="17">
        <f>IF('cha raw lpjml output'!X377&lt;0,0,'cha raw lpjml output'!X377)</f>
        <v>484.62799999999999</v>
      </c>
      <c r="Z392" s="17">
        <f>IF('cha raw lpjml output'!Y377&lt;0,0,'cha raw lpjml output'!Y377)</f>
        <v>517.51300000000003</v>
      </c>
      <c r="AA392" s="17">
        <f>IF('cha raw lpjml output'!Z377&lt;0,0,'cha raw lpjml output'!Z377)</f>
        <v>510.911</v>
      </c>
      <c r="AB392" s="17">
        <f>IF('cha raw lpjml output'!AA377&lt;0,0,'cha raw lpjml output'!AA377)</f>
        <v>487.64800000000002</v>
      </c>
      <c r="AC392" s="17">
        <f>IF('cha raw lpjml output'!AB377&lt;0,0,'cha raw lpjml output'!AB377)</f>
        <v>457.66</v>
      </c>
      <c r="AD392" s="17">
        <f>IF('cha raw lpjml output'!AC377&lt;0,0,'cha raw lpjml output'!AC377)</f>
        <v>531.92499999999995</v>
      </c>
      <c r="AE392" s="17">
        <f>IF('cha raw lpjml output'!AD377&lt;0,0,'cha raw lpjml output'!AD377)</f>
        <v>459.226</v>
      </c>
      <c r="AF392" s="17">
        <f>IF('cha raw lpjml output'!AE377&lt;0,0,'cha raw lpjml output'!AE377)</f>
        <v>523.54600000000005</v>
      </c>
      <c r="AG392" s="17">
        <f>IF('cha raw lpjml output'!AF377&lt;0,0,'cha raw lpjml output'!AF377)</f>
        <v>446.04899999999998</v>
      </c>
      <c r="AH392" s="17">
        <f>IF('cha raw lpjml output'!AG377&lt;0,0,'cha raw lpjml output'!AG377)</f>
        <v>470.86200000000002</v>
      </c>
      <c r="AI392" s="17">
        <f>IF('cha raw lpjml output'!AH377&lt;0,0,'cha raw lpjml output'!AH377)</f>
        <v>444.37299999999999</v>
      </c>
      <c r="AJ392" s="17">
        <f>IF('cha raw lpjml output'!AI377&lt;0,0,'cha raw lpjml output'!AI377)</f>
        <v>511.35</v>
      </c>
      <c r="AK392" s="17">
        <f>IF('cha raw lpjml output'!AJ377&lt;0,0,'cha raw lpjml output'!AJ377)</f>
        <v>574.62699999999995</v>
      </c>
      <c r="AL392" s="17">
        <f>IF('cha raw lpjml output'!AK377&lt;0,0,'cha raw lpjml output'!AK377)</f>
        <v>459.25</v>
      </c>
      <c r="AM392" s="17">
        <f>IF('cha raw lpjml output'!AL377&lt;0,0,'cha raw lpjml output'!AL377)</f>
        <v>459.68799999999999</v>
      </c>
      <c r="AN392" s="17">
        <f>IF('cha raw lpjml output'!AM377&lt;0,0,'cha raw lpjml output'!AM377)</f>
        <v>379.43</v>
      </c>
      <c r="AO392" s="17">
        <f>IF('cha raw lpjml output'!AN377&lt;0,0,'cha raw lpjml output'!AN377)</f>
        <v>442.65600000000001</v>
      </c>
      <c r="AP392" s="17">
        <f>IF('cha raw lpjml output'!AO377&lt;0,0,'cha raw lpjml output'!AO377)</f>
        <v>507.26499999999999</v>
      </c>
      <c r="AQ392" s="17"/>
    </row>
    <row r="393" spans="2:43" x14ac:dyDescent="0.35">
      <c r="B393" s="17">
        <f>IF('cha raw lpjml output'!A378&lt;0,0,'cha raw lpjml output'!A378)</f>
        <v>459.92700000000002</v>
      </c>
      <c r="C393" s="17">
        <f>IF('cha raw lpjml output'!B378&lt;0,0,'cha raw lpjml output'!B378)</f>
        <v>523.98599999999999</v>
      </c>
      <c r="D393" s="17">
        <f>IF('cha raw lpjml output'!C378&lt;0,0,'cha raw lpjml output'!C378)</f>
        <v>482.33199999999999</v>
      </c>
      <c r="E393" s="17">
        <f>IF('cha raw lpjml output'!D378&lt;0,0,'cha raw lpjml output'!D378)</f>
        <v>503.59</v>
      </c>
      <c r="F393" s="17">
        <f>IF('cha raw lpjml output'!E378&lt;0,0,'cha raw lpjml output'!E378)</f>
        <v>481.36599999999999</v>
      </c>
      <c r="G393" s="17">
        <f>IF('cha raw lpjml output'!F378&lt;0,0,'cha raw lpjml output'!F378)</f>
        <v>523.58600000000001</v>
      </c>
      <c r="H393" s="17">
        <f>IF('cha raw lpjml output'!G378&lt;0,0,'cha raw lpjml output'!G378)</f>
        <v>468.30099999999999</v>
      </c>
      <c r="I393" s="17">
        <f>IF('cha raw lpjml output'!H378&lt;0,0,'cha raw lpjml output'!H378)</f>
        <v>534.49699999999996</v>
      </c>
      <c r="J393" s="17">
        <f>IF('cha raw lpjml output'!I378&lt;0,0,'cha raw lpjml output'!I378)</f>
        <v>485.82100000000003</v>
      </c>
      <c r="K393" s="17">
        <f>IF('cha raw lpjml output'!J378&lt;0,0,'cha raw lpjml output'!J378)</f>
        <v>440.37</v>
      </c>
      <c r="L393" s="17">
        <f>IF('cha raw lpjml output'!K378&lt;0,0,'cha raw lpjml output'!K378)</f>
        <v>443.733</v>
      </c>
      <c r="M393" s="17">
        <f>IF('cha raw lpjml output'!L378&lt;0,0,'cha raw lpjml output'!L378)</f>
        <v>434.66199999999998</v>
      </c>
      <c r="N393" s="17">
        <f>IF('cha raw lpjml output'!M378&lt;0,0,'cha raw lpjml output'!M378)</f>
        <v>384.12700000000001</v>
      </c>
      <c r="O393" s="17">
        <f>IF('cha raw lpjml output'!N378&lt;0,0,'cha raw lpjml output'!N378)</f>
        <v>407.87099999999998</v>
      </c>
      <c r="P393" s="17">
        <f>IF('cha raw lpjml output'!O378&lt;0,0,'cha raw lpjml output'!O378)</f>
        <v>407.87099999999998</v>
      </c>
      <c r="Q393" s="17">
        <f>IF('cha raw lpjml output'!P378&lt;0,0,'cha raw lpjml output'!P378)</f>
        <v>418.20499999999998</v>
      </c>
      <c r="R393" s="17">
        <f>IF('cha raw lpjml output'!Q378&lt;0,0,'cha raw lpjml output'!Q378)</f>
        <v>404.654</v>
      </c>
      <c r="S393" s="17">
        <f>IF('cha raw lpjml output'!R378&lt;0,0,'cha raw lpjml output'!R378)</f>
        <v>471.80500000000001</v>
      </c>
      <c r="T393" s="17">
        <f>IF('cha raw lpjml output'!S378&lt;0,0,'cha raw lpjml output'!S378)</f>
        <v>517.46799999999996</v>
      </c>
      <c r="U393" s="17">
        <f>IF('cha raw lpjml output'!T378&lt;0,0,'cha raw lpjml output'!T378)</f>
        <v>450.423</v>
      </c>
      <c r="V393" s="17">
        <f>IF('cha raw lpjml output'!U378&lt;0,0,'cha raw lpjml output'!U378)</f>
        <v>531.61900000000003</v>
      </c>
      <c r="W393" s="17">
        <f>IF('cha raw lpjml output'!V378&lt;0,0,'cha raw lpjml output'!V378)</f>
        <v>491.56400000000002</v>
      </c>
      <c r="X393" s="17">
        <f>IF('cha raw lpjml output'!W378&lt;0,0,'cha raw lpjml output'!W378)</f>
        <v>489.89</v>
      </c>
      <c r="Y393" s="17">
        <f>IF('cha raw lpjml output'!X378&lt;0,0,'cha raw lpjml output'!X378)</f>
        <v>485.1</v>
      </c>
      <c r="Z393" s="17">
        <f>IF('cha raw lpjml output'!Y378&lt;0,0,'cha raw lpjml output'!Y378)</f>
        <v>519.31700000000001</v>
      </c>
      <c r="AA393" s="17">
        <f>IF('cha raw lpjml output'!Z378&lt;0,0,'cha raw lpjml output'!Z378)</f>
        <v>512.48400000000004</v>
      </c>
      <c r="AB393" s="17">
        <f>IF('cha raw lpjml output'!AA378&lt;0,0,'cha raw lpjml output'!AA378)</f>
        <v>488.66899999999998</v>
      </c>
      <c r="AC393" s="17">
        <f>IF('cha raw lpjml output'!AB378&lt;0,0,'cha raw lpjml output'!AB378)</f>
        <v>459.06400000000002</v>
      </c>
      <c r="AD393" s="17">
        <f>IF('cha raw lpjml output'!AC378&lt;0,0,'cha raw lpjml output'!AC378)</f>
        <v>531.99400000000003</v>
      </c>
      <c r="AE393" s="17">
        <f>IF('cha raw lpjml output'!AD378&lt;0,0,'cha raw lpjml output'!AD378)</f>
        <v>459.72199999999998</v>
      </c>
      <c r="AF393" s="17">
        <f>IF('cha raw lpjml output'!AE378&lt;0,0,'cha raw lpjml output'!AE378)</f>
        <v>523.90499999999997</v>
      </c>
      <c r="AG393" s="17">
        <f>IF('cha raw lpjml output'!AF378&lt;0,0,'cha raw lpjml output'!AF378)</f>
        <v>446.40699999999998</v>
      </c>
      <c r="AH393" s="17">
        <f>IF('cha raw lpjml output'!AG378&lt;0,0,'cha raw lpjml output'!AG378)</f>
        <v>478.33699999999999</v>
      </c>
      <c r="AI393" s="17">
        <f>IF('cha raw lpjml output'!AH378&lt;0,0,'cha raw lpjml output'!AH378)</f>
        <v>450.99700000000001</v>
      </c>
      <c r="AJ393" s="17">
        <f>IF('cha raw lpjml output'!AI378&lt;0,0,'cha raw lpjml output'!AI378)</f>
        <v>512.40700000000004</v>
      </c>
      <c r="AK393" s="17">
        <f>IF('cha raw lpjml output'!AJ378&lt;0,0,'cha raw lpjml output'!AJ378)</f>
        <v>575.58000000000004</v>
      </c>
      <c r="AL393" s="17">
        <f>IF('cha raw lpjml output'!AK378&lt;0,0,'cha raw lpjml output'!AK378)</f>
        <v>462.17599999999999</v>
      </c>
      <c r="AM393" s="17">
        <f>IF('cha raw lpjml output'!AL378&lt;0,0,'cha raw lpjml output'!AL378)</f>
        <v>463.99099999999999</v>
      </c>
      <c r="AN393" s="17">
        <f>IF('cha raw lpjml output'!AM378&lt;0,0,'cha raw lpjml output'!AM378)</f>
        <v>381.27100000000002</v>
      </c>
      <c r="AO393" s="17">
        <f>IF('cha raw lpjml output'!AN378&lt;0,0,'cha raw lpjml output'!AN378)</f>
        <v>443.19200000000001</v>
      </c>
      <c r="AP393" s="17">
        <f>IF('cha raw lpjml output'!AO378&lt;0,0,'cha raw lpjml output'!AO378)</f>
        <v>511.471</v>
      </c>
      <c r="AQ393" s="17"/>
    </row>
    <row r="394" spans="2:43" x14ac:dyDescent="0.35">
      <c r="B394" s="17">
        <f>IF('cha raw lpjml output'!A379&lt;0,0,'cha raw lpjml output'!A379)</f>
        <v>460.64400000000001</v>
      </c>
      <c r="C394" s="17">
        <f>IF('cha raw lpjml output'!B379&lt;0,0,'cha raw lpjml output'!B379)</f>
        <v>524.11099999999999</v>
      </c>
      <c r="D394" s="17">
        <f>IF('cha raw lpjml output'!C379&lt;0,0,'cha raw lpjml output'!C379)</f>
        <v>485.54899999999998</v>
      </c>
      <c r="E394" s="17">
        <f>IF('cha raw lpjml output'!D379&lt;0,0,'cha raw lpjml output'!D379)</f>
        <v>505.81299999999999</v>
      </c>
      <c r="F394" s="17">
        <f>IF('cha raw lpjml output'!E379&lt;0,0,'cha raw lpjml output'!E379)</f>
        <v>481.72399999999999</v>
      </c>
      <c r="G394" s="17">
        <f>IF('cha raw lpjml output'!F379&lt;0,0,'cha raw lpjml output'!F379)</f>
        <v>523.70299999999997</v>
      </c>
      <c r="H394" s="17">
        <f>IF('cha raw lpjml output'!G379&lt;0,0,'cha raw lpjml output'!G379)</f>
        <v>468.642</v>
      </c>
      <c r="I394" s="17">
        <f>IF('cha raw lpjml output'!H379&lt;0,0,'cha raw lpjml output'!H379)</f>
        <v>536.29</v>
      </c>
      <c r="J394" s="17">
        <f>IF('cha raw lpjml output'!I379&lt;0,0,'cha raw lpjml output'!I379)</f>
        <v>486.12400000000002</v>
      </c>
      <c r="K394" s="17">
        <f>IF('cha raw lpjml output'!J379&lt;0,0,'cha raw lpjml output'!J379)</f>
        <v>443.57</v>
      </c>
      <c r="L394" s="17">
        <f>IF('cha raw lpjml output'!K379&lt;0,0,'cha raw lpjml output'!K379)</f>
        <v>443.96699999999998</v>
      </c>
      <c r="M394" s="17">
        <f>IF('cha raw lpjml output'!L379&lt;0,0,'cha raw lpjml output'!L379)</f>
        <v>437.44099999999997</v>
      </c>
      <c r="N394" s="17">
        <f>IF('cha raw lpjml output'!M379&lt;0,0,'cha raw lpjml output'!M379)</f>
        <v>388.209</v>
      </c>
      <c r="O394" s="17">
        <f>IF('cha raw lpjml output'!N379&lt;0,0,'cha raw lpjml output'!N379)</f>
        <v>408.96600000000001</v>
      </c>
      <c r="P394" s="17">
        <f>IF('cha raw lpjml output'!O379&lt;0,0,'cha raw lpjml output'!O379)</f>
        <v>408.96600000000001</v>
      </c>
      <c r="Q394" s="17">
        <f>IF('cha raw lpjml output'!P379&lt;0,0,'cha raw lpjml output'!P379)</f>
        <v>418.22699999999998</v>
      </c>
      <c r="R394" s="17">
        <f>IF('cha raw lpjml output'!Q379&lt;0,0,'cha raw lpjml output'!Q379)</f>
        <v>406.78399999999999</v>
      </c>
      <c r="S394" s="17">
        <f>IF('cha raw lpjml output'!R379&lt;0,0,'cha raw lpjml output'!R379)</f>
        <v>473.69299999999998</v>
      </c>
      <c r="T394" s="17">
        <f>IF('cha raw lpjml output'!S379&lt;0,0,'cha raw lpjml output'!S379)</f>
        <v>523.47400000000005</v>
      </c>
      <c r="U394" s="17">
        <f>IF('cha raw lpjml output'!T379&lt;0,0,'cha raw lpjml output'!T379)</f>
        <v>451.49400000000003</v>
      </c>
      <c r="V394" s="17">
        <f>IF('cha raw lpjml output'!U379&lt;0,0,'cha raw lpjml output'!U379)</f>
        <v>532.20699999999999</v>
      </c>
      <c r="W394" s="17">
        <f>IF('cha raw lpjml output'!V379&lt;0,0,'cha raw lpjml output'!V379)</f>
        <v>494.52800000000002</v>
      </c>
      <c r="X394" s="17">
        <f>IF('cha raw lpjml output'!W379&lt;0,0,'cha raw lpjml output'!W379)</f>
        <v>491.32100000000003</v>
      </c>
      <c r="Y394" s="17">
        <f>IF('cha raw lpjml output'!X379&lt;0,0,'cha raw lpjml output'!X379)</f>
        <v>489.68</v>
      </c>
      <c r="Z394" s="17">
        <f>IF('cha raw lpjml output'!Y379&lt;0,0,'cha raw lpjml output'!Y379)</f>
        <v>519.46799999999996</v>
      </c>
      <c r="AA394" s="17">
        <f>IF('cha raw lpjml output'!Z379&lt;0,0,'cha raw lpjml output'!Z379)</f>
        <v>513.19399999999996</v>
      </c>
      <c r="AB394" s="17">
        <f>IF('cha raw lpjml output'!AA379&lt;0,0,'cha raw lpjml output'!AA379)</f>
        <v>489.88600000000002</v>
      </c>
      <c r="AC394" s="17">
        <f>IF('cha raw lpjml output'!AB379&lt;0,0,'cha raw lpjml output'!AB379)</f>
        <v>460.67200000000003</v>
      </c>
      <c r="AD394" s="17">
        <f>IF('cha raw lpjml output'!AC379&lt;0,0,'cha raw lpjml output'!AC379)</f>
        <v>532.59299999999996</v>
      </c>
      <c r="AE394" s="17">
        <f>IF('cha raw lpjml output'!AD379&lt;0,0,'cha raw lpjml output'!AD379)</f>
        <v>460.28300000000002</v>
      </c>
      <c r="AF394" s="17">
        <f>IF('cha raw lpjml output'!AE379&lt;0,0,'cha raw lpjml output'!AE379)</f>
        <v>524.49599999999998</v>
      </c>
      <c r="AG394" s="17">
        <f>IF('cha raw lpjml output'!AF379&lt;0,0,'cha raw lpjml output'!AF379)</f>
        <v>448.20699999999999</v>
      </c>
      <c r="AH394" s="17">
        <f>IF('cha raw lpjml output'!AG379&lt;0,0,'cha raw lpjml output'!AG379)</f>
        <v>490.46100000000001</v>
      </c>
      <c r="AI394" s="17">
        <f>IF('cha raw lpjml output'!AH379&lt;0,0,'cha raw lpjml output'!AH379)</f>
        <v>455.64100000000002</v>
      </c>
      <c r="AJ394" s="17">
        <f>IF('cha raw lpjml output'!AI379&lt;0,0,'cha raw lpjml output'!AI379)</f>
        <v>515.60199999999998</v>
      </c>
      <c r="AK394" s="17">
        <f>IF('cha raw lpjml output'!AJ379&lt;0,0,'cha raw lpjml output'!AJ379)</f>
        <v>576.56799999999998</v>
      </c>
      <c r="AL394" s="17">
        <f>IF('cha raw lpjml output'!AK379&lt;0,0,'cha raw lpjml output'!AK379)</f>
        <v>464.71699999999998</v>
      </c>
      <c r="AM394" s="17">
        <f>IF('cha raw lpjml output'!AL379&lt;0,0,'cha raw lpjml output'!AL379)</f>
        <v>467.65199999999999</v>
      </c>
      <c r="AN394" s="17">
        <f>IF('cha raw lpjml output'!AM379&lt;0,0,'cha raw lpjml output'!AM379)</f>
        <v>382.49599999999998</v>
      </c>
      <c r="AO394" s="17">
        <f>IF('cha raw lpjml output'!AN379&lt;0,0,'cha raw lpjml output'!AN379)</f>
        <v>443.64400000000001</v>
      </c>
      <c r="AP394" s="17">
        <f>IF('cha raw lpjml output'!AO379&lt;0,0,'cha raw lpjml output'!AO379)</f>
        <v>516.49</v>
      </c>
      <c r="AQ394" s="17"/>
    </row>
    <row r="395" spans="2:43" x14ac:dyDescent="0.35">
      <c r="B395" s="17">
        <f>IF('cha raw lpjml output'!A380&lt;0,0,'cha raw lpjml output'!A380)</f>
        <v>461.60399999999998</v>
      </c>
      <c r="C395" s="17">
        <f>IF('cha raw lpjml output'!B380&lt;0,0,'cha raw lpjml output'!B380)</f>
        <v>524.23400000000004</v>
      </c>
      <c r="D395" s="17">
        <f>IF('cha raw lpjml output'!C380&lt;0,0,'cha raw lpjml output'!C380)</f>
        <v>488.06799999999998</v>
      </c>
      <c r="E395" s="17">
        <f>IF('cha raw lpjml output'!D380&lt;0,0,'cha raw lpjml output'!D380)</f>
        <v>506.30200000000002</v>
      </c>
      <c r="F395" s="17">
        <f>IF('cha raw lpjml output'!E380&lt;0,0,'cha raw lpjml output'!E380)</f>
        <v>483.84699999999998</v>
      </c>
      <c r="G395" s="17">
        <f>IF('cha raw lpjml output'!F380&lt;0,0,'cha raw lpjml output'!F380)</f>
        <v>526.00400000000002</v>
      </c>
      <c r="H395" s="17">
        <f>IF('cha raw lpjml output'!G380&lt;0,0,'cha raw lpjml output'!G380)</f>
        <v>468.97899999999998</v>
      </c>
      <c r="I395" s="17">
        <f>IF('cha raw lpjml output'!H380&lt;0,0,'cha raw lpjml output'!H380)</f>
        <v>537.56200000000001</v>
      </c>
      <c r="J395" s="17">
        <f>IF('cha raw lpjml output'!I380&lt;0,0,'cha raw lpjml output'!I380)</f>
        <v>486.23500000000001</v>
      </c>
      <c r="K395" s="17">
        <f>IF('cha raw lpjml output'!J380&lt;0,0,'cha raw lpjml output'!J380)</f>
        <v>444.05599999999998</v>
      </c>
      <c r="L395" s="17">
        <f>IF('cha raw lpjml output'!K380&lt;0,0,'cha raw lpjml output'!K380)</f>
        <v>447.49</v>
      </c>
      <c r="M395" s="17">
        <f>IF('cha raw lpjml output'!L380&lt;0,0,'cha raw lpjml output'!L380)</f>
        <v>438.84800000000001</v>
      </c>
      <c r="N395" s="17">
        <f>IF('cha raw lpjml output'!M380&lt;0,0,'cha raw lpjml output'!M380)</f>
        <v>391.67599999999999</v>
      </c>
      <c r="O395" s="17">
        <f>IF('cha raw lpjml output'!N380&lt;0,0,'cha raw lpjml output'!N380)</f>
        <v>411.73200000000003</v>
      </c>
      <c r="P395" s="17">
        <f>IF('cha raw lpjml output'!O380&lt;0,0,'cha raw lpjml output'!O380)</f>
        <v>411.73200000000003</v>
      </c>
      <c r="Q395" s="17">
        <f>IF('cha raw lpjml output'!P380&lt;0,0,'cha raw lpjml output'!P380)</f>
        <v>418.28800000000001</v>
      </c>
      <c r="R395" s="17">
        <f>IF('cha raw lpjml output'!Q380&lt;0,0,'cha raw lpjml output'!Q380)</f>
        <v>410.80599999999998</v>
      </c>
      <c r="S395" s="17">
        <f>IF('cha raw lpjml output'!R380&lt;0,0,'cha raw lpjml output'!R380)</f>
        <v>477.42200000000003</v>
      </c>
      <c r="T395" s="17">
        <f>IF('cha raw lpjml output'!S380&lt;0,0,'cha raw lpjml output'!S380)</f>
        <v>523.69399999999996</v>
      </c>
      <c r="U395" s="17">
        <f>IF('cha raw lpjml output'!T380&lt;0,0,'cha raw lpjml output'!T380)</f>
        <v>452.702</v>
      </c>
      <c r="V395" s="17">
        <f>IF('cha raw lpjml output'!U380&lt;0,0,'cha raw lpjml output'!U380)</f>
        <v>534.03899999999999</v>
      </c>
      <c r="W395" s="17">
        <f>IF('cha raw lpjml output'!V380&lt;0,0,'cha raw lpjml output'!V380)</f>
        <v>497.49</v>
      </c>
      <c r="X395" s="17">
        <f>IF('cha raw lpjml output'!W380&lt;0,0,'cha raw lpjml output'!W380)</f>
        <v>493.92599999999999</v>
      </c>
      <c r="Y395" s="17">
        <f>IF('cha raw lpjml output'!X380&lt;0,0,'cha raw lpjml output'!X380)</f>
        <v>490.05099999999999</v>
      </c>
      <c r="Z395" s="17">
        <f>IF('cha raw lpjml output'!Y380&lt;0,0,'cha raw lpjml output'!Y380)</f>
        <v>522.57500000000005</v>
      </c>
      <c r="AA395" s="17">
        <f>IF('cha raw lpjml output'!Z380&lt;0,0,'cha raw lpjml output'!Z380)</f>
        <v>513.64599999999996</v>
      </c>
      <c r="AB395" s="17">
        <f>IF('cha raw lpjml output'!AA380&lt;0,0,'cha raw lpjml output'!AA380)</f>
        <v>490.791</v>
      </c>
      <c r="AC395" s="17">
        <f>IF('cha raw lpjml output'!AB380&lt;0,0,'cha raw lpjml output'!AB380)</f>
        <v>466.26900000000001</v>
      </c>
      <c r="AD395" s="17">
        <f>IF('cha raw lpjml output'!AC380&lt;0,0,'cha raw lpjml output'!AC380)</f>
        <v>532.95699999999999</v>
      </c>
      <c r="AE395" s="17">
        <f>IF('cha raw lpjml output'!AD380&lt;0,0,'cha raw lpjml output'!AD380)</f>
        <v>460.82100000000003</v>
      </c>
      <c r="AF395" s="17">
        <f>IF('cha raw lpjml output'!AE380&lt;0,0,'cha raw lpjml output'!AE380)</f>
        <v>528.33199999999999</v>
      </c>
      <c r="AG395" s="17">
        <f>IF('cha raw lpjml output'!AF380&lt;0,0,'cha raw lpjml output'!AF380)</f>
        <v>451.48200000000003</v>
      </c>
      <c r="AH395" s="17">
        <f>IF('cha raw lpjml output'!AG380&lt;0,0,'cha raw lpjml output'!AG380)</f>
        <v>490.75900000000001</v>
      </c>
      <c r="AI395" s="17">
        <f>IF('cha raw lpjml output'!AH380&lt;0,0,'cha raw lpjml output'!AH380)</f>
        <v>455.71</v>
      </c>
      <c r="AJ395" s="17">
        <f>IF('cha raw lpjml output'!AI380&lt;0,0,'cha raw lpjml output'!AI380)</f>
        <v>520.82600000000002</v>
      </c>
      <c r="AK395" s="17">
        <f>IF('cha raw lpjml output'!AJ380&lt;0,0,'cha raw lpjml output'!AJ380)</f>
        <v>576.72</v>
      </c>
      <c r="AL395" s="17">
        <f>IF('cha raw lpjml output'!AK380&lt;0,0,'cha raw lpjml output'!AK380)</f>
        <v>482.86</v>
      </c>
      <c r="AM395" s="17">
        <f>IF('cha raw lpjml output'!AL380&lt;0,0,'cha raw lpjml output'!AL380)</f>
        <v>468.565</v>
      </c>
      <c r="AN395" s="17">
        <f>IF('cha raw lpjml output'!AM380&lt;0,0,'cha raw lpjml output'!AM380)</f>
        <v>384.673</v>
      </c>
      <c r="AO395" s="17">
        <f>IF('cha raw lpjml output'!AN380&lt;0,0,'cha raw lpjml output'!AN380)</f>
        <v>445.30500000000001</v>
      </c>
      <c r="AP395" s="17">
        <f>IF('cha raw lpjml output'!AO380&lt;0,0,'cha raw lpjml output'!AO380)</f>
        <v>516.78800000000001</v>
      </c>
      <c r="AQ395" s="17"/>
    </row>
    <row r="396" spans="2:43" x14ac:dyDescent="0.35">
      <c r="B396" s="17">
        <f>IF('cha raw lpjml output'!A381&lt;0,0,'cha raw lpjml output'!A381)</f>
        <v>462.73200000000003</v>
      </c>
      <c r="C396" s="17">
        <f>IF('cha raw lpjml output'!B381&lt;0,0,'cha raw lpjml output'!B381)</f>
        <v>524.38199999999995</v>
      </c>
      <c r="D396" s="17">
        <f>IF('cha raw lpjml output'!C381&lt;0,0,'cha raw lpjml output'!C381)</f>
        <v>489</v>
      </c>
      <c r="E396" s="17">
        <f>IF('cha raw lpjml output'!D381&lt;0,0,'cha raw lpjml output'!D381)</f>
        <v>506.63200000000001</v>
      </c>
      <c r="F396" s="17">
        <f>IF('cha raw lpjml output'!E381&lt;0,0,'cha raw lpjml output'!E381)</f>
        <v>485.04899999999998</v>
      </c>
      <c r="G396" s="17">
        <f>IF('cha raw lpjml output'!F381&lt;0,0,'cha raw lpjml output'!F381)</f>
        <v>529.20100000000002</v>
      </c>
      <c r="H396" s="17">
        <f>IF('cha raw lpjml output'!G381&lt;0,0,'cha raw lpjml output'!G381)</f>
        <v>470.36799999999999</v>
      </c>
      <c r="I396" s="17">
        <f>IF('cha raw lpjml output'!H381&lt;0,0,'cha raw lpjml output'!H381)</f>
        <v>537.94500000000005</v>
      </c>
      <c r="J396" s="17">
        <f>IF('cha raw lpjml output'!I381&lt;0,0,'cha raw lpjml output'!I381)</f>
        <v>486.96699999999998</v>
      </c>
      <c r="K396" s="17">
        <f>IF('cha raw lpjml output'!J381&lt;0,0,'cha raw lpjml output'!J381)</f>
        <v>445.15199999999999</v>
      </c>
      <c r="L396" s="17">
        <f>IF('cha raw lpjml output'!K381&lt;0,0,'cha raw lpjml output'!K381)</f>
        <v>447.87</v>
      </c>
      <c r="M396" s="17">
        <f>IF('cha raw lpjml output'!L381&lt;0,0,'cha raw lpjml output'!L381)</f>
        <v>440.39100000000002</v>
      </c>
      <c r="N396" s="17">
        <f>IF('cha raw lpjml output'!M381&lt;0,0,'cha raw lpjml output'!M381)</f>
        <v>392.041</v>
      </c>
      <c r="O396" s="17">
        <f>IF('cha raw lpjml output'!N381&lt;0,0,'cha raw lpjml output'!N381)</f>
        <v>411.762</v>
      </c>
      <c r="P396" s="17">
        <f>IF('cha raw lpjml output'!O381&lt;0,0,'cha raw lpjml output'!O381)</f>
        <v>411.762</v>
      </c>
      <c r="Q396" s="17">
        <f>IF('cha raw lpjml output'!P381&lt;0,0,'cha raw lpjml output'!P381)</f>
        <v>419.19799999999998</v>
      </c>
      <c r="R396" s="17">
        <f>IF('cha raw lpjml output'!Q381&lt;0,0,'cha raw lpjml output'!Q381)</f>
        <v>412.39600000000002</v>
      </c>
      <c r="S396" s="17">
        <f>IF('cha raw lpjml output'!R381&lt;0,0,'cha raw lpjml output'!R381)</f>
        <v>478.596</v>
      </c>
      <c r="T396" s="17">
        <f>IF('cha raw lpjml output'!S381&lt;0,0,'cha raw lpjml output'!S381)</f>
        <v>524.19200000000001</v>
      </c>
      <c r="U396" s="17">
        <f>IF('cha raw lpjml output'!T381&lt;0,0,'cha raw lpjml output'!T381)</f>
        <v>454.58199999999999</v>
      </c>
      <c r="V396" s="17">
        <f>IF('cha raw lpjml output'!U381&lt;0,0,'cha raw lpjml output'!U381)</f>
        <v>535.47400000000005</v>
      </c>
      <c r="W396" s="17">
        <f>IF('cha raw lpjml output'!V381&lt;0,0,'cha raw lpjml output'!V381)</f>
        <v>499.36900000000003</v>
      </c>
      <c r="X396" s="17">
        <f>IF('cha raw lpjml output'!W381&lt;0,0,'cha raw lpjml output'!W381)</f>
        <v>493.96</v>
      </c>
      <c r="Y396" s="17">
        <f>IF('cha raw lpjml output'!X381&lt;0,0,'cha raw lpjml output'!X381)</f>
        <v>493.94600000000003</v>
      </c>
      <c r="Z396" s="17">
        <f>IF('cha raw lpjml output'!Y381&lt;0,0,'cha raw lpjml output'!Y381)</f>
        <v>525.12800000000004</v>
      </c>
      <c r="AA396" s="17">
        <f>IF('cha raw lpjml output'!Z381&lt;0,0,'cha raw lpjml output'!Z381)</f>
        <v>513.91600000000005</v>
      </c>
      <c r="AB396" s="17">
        <f>IF('cha raw lpjml output'!AA381&lt;0,0,'cha raw lpjml output'!AA381)</f>
        <v>499.51100000000002</v>
      </c>
      <c r="AC396" s="17">
        <f>IF('cha raw lpjml output'!AB381&lt;0,0,'cha raw lpjml output'!AB381)</f>
        <v>467.52800000000002</v>
      </c>
      <c r="AD396" s="17">
        <f>IF('cha raw lpjml output'!AC381&lt;0,0,'cha raw lpjml output'!AC381)</f>
        <v>533.952</v>
      </c>
      <c r="AE396" s="17">
        <f>IF('cha raw lpjml output'!AD381&lt;0,0,'cha raw lpjml output'!AD381)</f>
        <v>461.755</v>
      </c>
      <c r="AF396" s="17">
        <f>IF('cha raw lpjml output'!AE381&lt;0,0,'cha raw lpjml output'!AE381)</f>
        <v>528.72299999999996</v>
      </c>
      <c r="AG396" s="17">
        <f>IF('cha raw lpjml output'!AF381&lt;0,0,'cha raw lpjml output'!AF381)</f>
        <v>452.971</v>
      </c>
      <c r="AH396" s="17">
        <f>IF('cha raw lpjml output'!AG381&lt;0,0,'cha raw lpjml output'!AG381)</f>
        <v>490.77100000000002</v>
      </c>
      <c r="AI396" s="17">
        <f>IF('cha raw lpjml output'!AH381&lt;0,0,'cha raw lpjml output'!AH381)</f>
        <v>456.65699999999998</v>
      </c>
      <c r="AJ396" s="17">
        <f>IF('cha raw lpjml output'!AI381&lt;0,0,'cha raw lpjml output'!AI381)</f>
        <v>521.36</v>
      </c>
      <c r="AK396" s="17">
        <f>IF('cha raw lpjml output'!AJ381&lt;0,0,'cha raw lpjml output'!AJ381)</f>
        <v>579.40899999999999</v>
      </c>
      <c r="AL396" s="17">
        <f>IF('cha raw lpjml output'!AK381&lt;0,0,'cha raw lpjml output'!AK381)</f>
        <v>484.20699999999999</v>
      </c>
      <c r="AM396" s="17">
        <f>IF('cha raw lpjml output'!AL381&lt;0,0,'cha raw lpjml output'!AL381)</f>
        <v>469.01799999999997</v>
      </c>
      <c r="AN396" s="17">
        <f>IF('cha raw lpjml output'!AM381&lt;0,0,'cha raw lpjml output'!AM381)</f>
        <v>387.63799999999998</v>
      </c>
      <c r="AO396" s="17">
        <f>IF('cha raw lpjml output'!AN381&lt;0,0,'cha raw lpjml output'!AN381)</f>
        <v>446.59899999999999</v>
      </c>
      <c r="AP396" s="17">
        <f>IF('cha raw lpjml output'!AO381&lt;0,0,'cha raw lpjml output'!AO381)</f>
        <v>523.24300000000005</v>
      </c>
      <c r="AQ396" s="17"/>
    </row>
    <row r="397" spans="2:43" x14ac:dyDescent="0.35">
      <c r="B397" s="17">
        <f>IF('cha raw lpjml output'!A382&lt;0,0,'cha raw lpjml output'!A382)</f>
        <v>462.86</v>
      </c>
      <c r="C397" s="17">
        <f>IF('cha raw lpjml output'!B382&lt;0,0,'cha raw lpjml output'!B382)</f>
        <v>524.79100000000005</v>
      </c>
      <c r="D397" s="17">
        <f>IF('cha raw lpjml output'!C382&lt;0,0,'cha raw lpjml output'!C382)</f>
        <v>489.07</v>
      </c>
      <c r="E397" s="17">
        <f>IF('cha raw lpjml output'!D382&lt;0,0,'cha raw lpjml output'!D382)</f>
        <v>509.36099999999999</v>
      </c>
      <c r="F397" s="17">
        <f>IF('cha raw lpjml output'!E382&lt;0,0,'cha raw lpjml output'!E382)</f>
        <v>488.48399999999998</v>
      </c>
      <c r="G397" s="17">
        <f>IF('cha raw lpjml output'!F382&lt;0,0,'cha raw lpjml output'!F382)</f>
        <v>530.41</v>
      </c>
      <c r="H397" s="17">
        <f>IF('cha raw lpjml output'!G382&lt;0,0,'cha raw lpjml output'!G382)</f>
        <v>470.94400000000002</v>
      </c>
      <c r="I397" s="17">
        <f>IF('cha raw lpjml output'!H382&lt;0,0,'cha raw lpjml output'!H382)</f>
        <v>538.12199999999996</v>
      </c>
      <c r="J397" s="17">
        <f>IF('cha raw lpjml output'!I382&lt;0,0,'cha raw lpjml output'!I382)</f>
        <v>488.90600000000001</v>
      </c>
      <c r="K397" s="17">
        <f>IF('cha raw lpjml output'!J382&lt;0,0,'cha raw lpjml output'!J382)</f>
        <v>445.18299999999999</v>
      </c>
      <c r="L397" s="17">
        <f>IF('cha raw lpjml output'!K382&lt;0,0,'cha raw lpjml output'!K382)</f>
        <v>453.036</v>
      </c>
      <c r="M397" s="17">
        <f>IF('cha raw lpjml output'!L382&lt;0,0,'cha raw lpjml output'!L382)</f>
        <v>442.899</v>
      </c>
      <c r="N397" s="17">
        <f>IF('cha raw lpjml output'!M382&lt;0,0,'cha raw lpjml output'!M382)</f>
        <v>394.048</v>
      </c>
      <c r="O397" s="17">
        <f>IF('cha raw lpjml output'!N382&lt;0,0,'cha raw lpjml output'!N382)</f>
        <v>412.79700000000003</v>
      </c>
      <c r="P397" s="17">
        <f>IF('cha raw lpjml output'!O382&lt;0,0,'cha raw lpjml output'!O382)</f>
        <v>412.79700000000003</v>
      </c>
      <c r="Q397" s="17">
        <f>IF('cha raw lpjml output'!P382&lt;0,0,'cha raw lpjml output'!P382)</f>
        <v>423.178</v>
      </c>
      <c r="R397" s="17">
        <f>IF('cha raw lpjml output'!Q382&lt;0,0,'cha raw lpjml output'!Q382)</f>
        <v>412.93200000000002</v>
      </c>
      <c r="S397" s="17">
        <f>IF('cha raw lpjml output'!R382&lt;0,0,'cha raw lpjml output'!R382)</f>
        <v>478.66899999999998</v>
      </c>
      <c r="T397" s="17">
        <f>IF('cha raw lpjml output'!S382&lt;0,0,'cha raw lpjml output'!S382)</f>
        <v>525.56899999999996</v>
      </c>
      <c r="U397" s="17">
        <f>IF('cha raw lpjml output'!T382&lt;0,0,'cha raw lpjml output'!T382)</f>
        <v>454.61399999999998</v>
      </c>
      <c r="V397" s="17">
        <f>IF('cha raw lpjml output'!U382&lt;0,0,'cha raw lpjml output'!U382)</f>
        <v>536.40700000000004</v>
      </c>
      <c r="W397" s="17">
        <f>IF('cha raw lpjml output'!V382&lt;0,0,'cha raw lpjml output'!V382)</f>
        <v>499.72399999999999</v>
      </c>
      <c r="X397" s="17">
        <f>IF('cha raw lpjml output'!W382&lt;0,0,'cha raw lpjml output'!W382)</f>
        <v>495.923</v>
      </c>
      <c r="Y397" s="17">
        <f>IF('cha raw lpjml output'!X382&lt;0,0,'cha raw lpjml output'!X382)</f>
        <v>494.255</v>
      </c>
      <c r="Z397" s="17">
        <f>IF('cha raw lpjml output'!Y382&lt;0,0,'cha raw lpjml output'!Y382)</f>
        <v>527.34699999999998</v>
      </c>
      <c r="AA397" s="17">
        <f>IF('cha raw lpjml output'!Z382&lt;0,0,'cha raw lpjml output'!Z382)</f>
        <v>514.5</v>
      </c>
      <c r="AB397" s="17">
        <f>IF('cha raw lpjml output'!AA382&lt;0,0,'cha raw lpjml output'!AA382)</f>
        <v>500.971</v>
      </c>
      <c r="AC397" s="17">
        <f>IF('cha raw lpjml output'!AB382&lt;0,0,'cha raw lpjml output'!AB382)</f>
        <v>467.76499999999999</v>
      </c>
      <c r="AD397" s="17">
        <f>IF('cha raw lpjml output'!AC382&lt;0,0,'cha raw lpjml output'!AC382)</f>
        <v>536.47900000000004</v>
      </c>
      <c r="AE397" s="17">
        <f>IF('cha raw lpjml output'!AD382&lt;0,0,'cha raw lpjml output'!AD382)</f>
        <v>462.87</v>
      </c>
      <c r="AF397" s="17">
        <f>IF('cha raw lpjml output'!AE382&lt;0,0,'cha raw lpjml output'!AE382)</f>
        <v>529.10599999999999</v>
      </c>
      <c r="AG397" s="17">
        <f>IF('cha raw lpjml output'!AF382&lt;0,0,'cha raw lpjml output'!AF382)</f>
        <v>453.11</v>
      </c>
      <c r="AH397" s="17">
        <f>IF('cha raw lpjml output'!AG382&lt;0,0,'cha raw lpjml output'!AG382)</f>
        <v>495.62</v>
      </c>
      <c r="AI397" s="17">
        <f>IF('cha raw lpjml output'!AH382&lt;0,0,'cha raw lpjml output'!AH382)</f>
        <v>459.67399999999998</v>
      </c>
      <c r="AJ397" s="17">
        <f>IF('cha raw lpjml output'!AI382&lt;0,0,'cha raw lpjml output'!AI382)</f>
        <v>528.05700000000002</v>
      </c>
      <c r="AK397" s="17">
        <f>IF('cha raw lpjml output'!AJ382&lt;0,0,'cha raw lpjml output'!AJ382)</f>
        <v>580.45100000000002</v>
      </c>
      <c r="AL397" s="17">
        <f>IF('cha raw lpjml output'!AK382&lt;0,0,'cha raw lpjml output'!AK382)</f>
        <v>485.86099999999999</v>
      </c>
      <c r="AM397" s="17">
        <f>IF('cha raw lpjml output'!AL382&lt;0,0,'cha raw lpjml output'!AL382)</f>
        <v>472.70499999999998</v>
      </c>
      <c r="AN397" s="17">
        <f>IF('cha raw lpjml output'!AM382&lt;0,0,'cha raw lpjml output'!AM382)</f>
        <v>392.76100000000002</v>
      </c>
      <c r="AO397" s="17">
        <f>IF('cha raw lpjml output'!AN382&lt;0,0,'cha raw lpjml output'!AN382)</f>
        <v>447.28</v>
      </c>
      <c r="AP397" s="17">
        <f>IF('cha raw lpjml output'!AO382&lt;0,0,'cha raw lpjml output'!AO382)</f>
        <v>525.19200000000001</v>
      </c>
      <c r="AQ397" s="17"/>
    </row>
    <row r="398" spans="2:43" x14ac:dyDescent="0.35">
      <c r="B398" s="17">
        <f>IF('cha raw lpjml output'!A383&lt;0,0,'cha raw lpjml output'!A383)</f>
        <v>463.18</v>
      </c>
      <c r="C398" s="17">
        <f>IF('cha raw lpjml output'!B383&lt;0,0,'cha raw lpjml output'!B383)</f>
        <v>525.04200000000003</v>
      </c>
      <c r="D398" s="17">
        <f>IF('cha raw lpjml output'!C383&lt;0,0,'cha raw lpjml output'!C383)</f>
        <v>489.30099999999999</v>
      </c>
      <c r="E398" s="17">
        <f>IF('cha raw lpjml output'!D383&lt;0,0,'cha raw lpjml output'!D383)</f>
        <v>509.70299999999997</v>
      </c>
      <c r="F398" s="17">
        <f>IF('cha raw lpjml output'!E383&lt;0,0,'cha raw lpjml output'!E383)</f>
        <v>489.24900000000002</v>
      </c>
      <c r="G398" s="17">
        <f>IF('cha raw lpjml output'!F383&lt;0,0,'cha raw lpjml output'!F383)</f>
        <v>531.16999999999996</v>
      </c>
      <c r="H398" s="17">
        <f>IF('cha raw lpjml output'!G383&lt;0,0,'cha raw lpjml output'!G383)</f>
        <v>473.13200000000001</v>
      </c>
      <c r="I398" s="17">
        <f>IF('cha raw lpjml output'!H383&lt;0,0,'cha raw lpjml output'!H383)</f>
        <v>539.73400000000004</v>
      </c>
      <c r="J398" s="17">
        <f>IF('cha raw lpjml output'!I383&lt;0,0,'cha raw lpjml output'!I383)</f>
        <v>489.87299999999999</v>
      </c>
      <c r="K398" s="17">
        <f>IF('cha raw lpjml output'!J383&lt;0,0,'cha raw lpjml output'!J383)</f>
        <v>445.89100000000002</v>
      </c>
      <c r="L398" s="17">
        <f>IF('cha raw lpjml output'!K383&lt;0,0,'cha raw lpjml output'!K383)</f>
        <v>453.06099999999998</v>
      </c>
      <c r="M398" s="17">
        <f>IF('cha raw lpjml output'!L383&lt;0,0,'cha raw lpjml output'!L383)</f>
        <v>445.65100000000001</v>
      </c>
      <c r="N398" s="17">
        <f>IF('cha raw lpjml output'!M383&lt;0,0,'cha raw lpjml output'!M383)</f>
        <v>394.702</v>
      </c>
      <c r="O398" s="17">
        <f>IF('cha raw lpjml output'!N383&lt;0,0,'cha raw lpjml output'!N383)</f>
        <v>413.589</v>
      </c>
      <c r="P398" s="17">
        <f>IF('cha raw lpjml output'!O383&lt;0,0,'cha raw lpjml output'!O383)</f>
        <v>413.589</v>
      </c>
      <c r="Q398" s="17">
        <f>IF('cha raw lpjml output'!P383&lt;0,0,'cha raw lpjml output'!P383)</f>
        <v>423.22800000000001</v>
      </c>
      <c r="R398" s="17">
        <f>IF('cha raw lpjml output'!Q383&lt;0,0,'cha raw lpjml output'!Q383)</f>
        <v>419.84399999999999</v>
      </c>
      <c r="S398" s="17">
        <f>IF('cha raw lpjml output'!R383&lt;0,0,'cha raw lpjml output'!R383)</f>
        <v>478.89499999999998</v>
      </c>
      <c r="T398" s="17">
        <f>IF('cha raw lpjml output'!S383&lt;0,0,'cha raw lpjml output'!S383)</f>
        <v>526.428</v>
      </c>
      <c r="U398" s="17">
        <f>IF('cha raw lpjml output'!T383&lt;0,0,'cha raw lpjml output'!T383)</f>
        <v>454.80099999999999</v>
      </c>
      <c r="V398" s="17">
        <f>IF('cha raw lpjml output'!U383&lt;0,0,'cha raw lpjml output'!U383)</f>
        <v>537.678</v>
      </c>
      <c r="W398" s="17">
        <f>IF('cha raw lpjml output'!V383&lt;0,0,'cha raw lpjml output'!V383)</f>
        <v>500.33499999999998</v>
      </c>
      <c r="X398" s="17">
        <f>IF('cha raw lpjml output'!W383&lt;0,0,'cha raw lpjml output'!W383)</f>
        <v>497.21300000000002</v>
      </c>
      <c r="Y398" s="17">
        <f>IF('cha raw lpjml output'!X383&lt;0,0,'cha raw lpjml output'!X383)</f>
        <v>497.358</v>
      </c>
      <c r="Z398" s="17">
        <f>IF('cha raw lpjml output'!Y383&lt;0,0,'cha raw lpjml output'!Y383)</f>
        <v>527.51900000000001</v>
      </c>
      <c r="AA398" s="17">
        <f>IF('cha raw lpjml output'!Z383&lt;0,0,'cha raw lpjml output'!Z383)</f>
        <v>517.07000000000005</v>
      </c>
      <c r="AB398" s="17">
        <f>IF('cha raw lpjml output'!AA383&lt;0,0,'cha raw lpjml output'!AA383)</f>
        <v>502.65100000000001</v>
      </c>
      <c r="AC398" s="17">
        <f>IF('cha raw lpjml output'!AB383&lt;0,0,'cha raw lpjml output'!AB383)</f>
        <v>468.10399999999998</v>
      </c>
      <c r="AD398" s="17">
        <f>IF('cha raw lpjml output'!AC383&lt;0,0,'cha raw lpjml output'!AC383)</f>
        <v>537.38599999999997</v>
      </c>
      <c r="AE398" s="17">
        <f>IF('cha raw lpjml output'!AD383&lt;0,0,'cha raw lpjml output'!AD383)</f>
        <v>467.54599999999999</v>
      </c>
      <c r="AF398" s="17">
        <f>IF('cha raw lpjml output'!AE383&lt;0,0,'cha raw lpjml output'!AE383)</f>
        <v>531.024</v>
      </c>
      <c r="AG398" s="17">
        <f>IF('cha raw lpjml output'!AF383&lt;0,0,'cha raw lpjml output'!AF383)</f>
        <v>455.76299999999998</v>
      </c>
      <c r="AH398" s="17">
        <f>IF('cha raw lpjml output'!AG383&lt;0,0,'cha raw lpjml output'!AG383)</f>
        <v>496.25799999999998</v>
      </c>
      <c r="AI398" s="17">
        <f>IF('cha raw lpjml output'!AH383&lt;0,0,'cha raw lpjml output'!AH383)</f>
        <v>469.80500000000001</v>
      </c>
      <c r="AJ398" s="17">
        <f>IF('cha raw lpjml output'!AI383&lt;0,0,'cha raw lpjml output'!AI383)</f>
        <v>528.875</v>
      </c>
      <c r="AK398" s="17">
        <f>IF('cha raw lpjml output'!AJ383&lt;0,0,'cha raw lpjml output'!AJ383)</f>
        <v>583.07600000000002</v>
      </c>
      <c r="AL398" s="17">
        <f>IF('cha raw lpjml output'!AK383&lt;0,0,'cha raw lpjml output'!AK383)</f>
        <v>487.30099999999999</v>
      </c>
      <c r="AM398" s="17">
        <f>IF('cha raw lpjml output'!AL383&lt;0,0,'cha raw lpjml output'!AL383)</f>
        <v>475.71699999999998</v>
      </c>
      <c r="AN398" s="17">
        <f>IF('cha raw lpjml output'!AM383&lt;0,0,'cha raw lpjml output'!AM383)</f>
        <v>393.03100000000001</v>
      </c>
      <c r="AO398" s="17">
        <f>IF('cha raw lpjml output'!AN383&lt;0,0,'cha raw lpjml output'!AN383)</f>
        <v>452.66500000000002</v>
      </c>
      <c r="AP398" s="17">
        <f>IF('cha raw lpjml output'!AO383&lt;0,0,'cha raw lpjml output'!AO383)</f>
        <v>527.35299999999995</v>
      </c>
      <c r="AQ398" s="17"/>
    </row>
    <row r="399" spans="2:43" x14ac:dyDescent="0.35">
      <c r="B399" s="17">
        <f>IF('cha raw lpjml output'!A384&lt;0,0,'cha raw lpjml output'!A384)</f>
        <v>464.09300000000002</v>
      </c>
      <c r="C399" s="17">
        <f>IF('cha raw lpjml output'!B384&lt;0,0,'cha raw lpjml output'!B384)</f>
        <v>528.00300000000004</v>
      </c>
      <c r="D399" s="17">
        <f>IF('cha raw lpjml output'!C384&lt;0,0,'cha raw lpjml output'!C384)</f>
        <v>490.08800000000002</v>
      </c>
      <c r="E399" s="17">
        <f>IF('cha raw lpjml output'!D384&lt;0,0,'cha raw lpjml output'!D384)</f>
        <v>509.86399999999998</v>
      </c>
      <c r="F399" s="17">
        <f>IF('cha raw lpjml output'!E384&lt;0,0,'cha raw lpjml output'!E384)</f>
        <v>494.55599999999998</v>
      </c>
      <c r="G399" s="17">
        <f>IF('cha raw lpjml output'!F384&lt;0,0,'cha raw lpjml output'!F384)</f>
        <v>533.15099999999995</v>
      </c>
      <c r="H399" s="17">
        <f>IF('cha raw lpjml output'!G384&lt;0,0,'cha raw lpjml output'!G384)</f>
        <v>473.33699999999999</v>
      </c>
      <c r="I399" s="17">
        <f>IF('cha raw lpjml output'!H384&lt;0,0,'cha raw lpjml output'!H384)</f>
        <v>540.06500000000005</v>
      </c>
      <c r="J399" s="17">
        <f>IF('cha raw lpjml output'!I384&lt;0,0,'cha raw lpjml output'!I384)</f>
        <v>492.33499999999998</v>
      </c>
      <c r="K399" s="17">
        <f>IF('cha raw lpjml output'!J384&lt;0,0,'cha raw lpjml output'!J384)</f>
        <v>446.005</v>
      </c>
      <c r="L399" s="17">
        <f>IF('cha raw lpjml output'!K384&lt;0,0,'cha raw lpjml output'!K384)</f>
        <v>453.72800000000001</v>
      </c>
      <c r="M399" s="17">
        <f>IF('cha raw lpjml output'!L384&lt;0,0,'cha raw lpjml output'!L384)</f>
        <v>446.20800000000003</v>
      </c>
      <c r="N399" s="17">
        <f>IF('cha raw lpjml output'!M384&lt;0,0,'cha raw lpjml output'!M384)</f>
        <v>396.625</v>
      </c>
      <c r="O399" s="17">
        <f>IF('cha raw lpjml output'!N384&lt;0,0,'cha raw lpjml output'!N384)</f>
        <v>414.04700000000003</v>
      </c>
      <c r="P399" s="17">
        <f>IF('cha raw lpjml output'!O384&lt;0,0,'cha raw lpjml output'!O384)</f>
        <v>414.04700000000003</v>
      </c>
      <c r="Q399" s="17">
        <f>IF('cha raw lpjml output'!P384&lt;0,0,'cha raw lpjml output'!P384)</f>
        <v>425.91899999999998</v>
      </c>
      <c r="R399" s="17">
        <f>IF('cha raw lpjml output'!Q384&lt;0,0,'cha raw lpjml output'!Q384)</f>
        <v>424.226</v>
      </c>
      <c r="S399" s="17">
        <f>IF('cha raw lpjml output'!R384&lt;0,0,'cha raw lpjml output'!R384)</f>
        <v>479.19600000000003</v>
      </c>
      <c r="T399" s="17">
        <f>IF('cha raw lpjml output'!S384&lt;0,0,'cha raw lpjml output'!S384)</f>
        <v>528.69200000000001</v>
      </c>
      <c r="U399" s="17">
        <f>IF('cha raw lpjml output'!T384&lt;0,0,'cha raw lpjml output'!T384)</f>
        <v>460.36</v>
      </c>
      <c r="V399" s="17">
        <f>IF('cha raw lpjml output'!U384&lt;0,0,'cha raw lpjml output'!U384)</f>
        <v>545.41999999999996</v>
      </c>
      <c r="W399" s="17">
        <f>IF('cha raw lpjml output'!V384&lt;0,0,'cha raw lpjml output'!V384)</f>
        <v>501.61900000000003</v>
      </c>
      <c r="X399" s="17">
        <f>IF('cha raw lpjml output'!W384&lt;0,0,'cha raw lpjml output'!W384)</f>
        <v>506.64</v>
      </c>
      <c r="Y399" s="17">
        <f>IF('cha raw lpjml output'!X384&lt;0,0,'cha raw lpjml output'!X384)</f>
        <v>500.18599999999998</v>
      </c>
      <c r="Z399" s="17">
        <f>IF('cha raw lpjml output'!Y384&lt;0,0,'cha raw lpjml output'!Y384)</f>
        <v>530.18799999999999</v>
      </c>
      <c r="AA399" s="17">
        <f>IF('cha raw lpjml output'!Z384&lt;0,0,'cha raw lpjml output'!Z384)</f>
        <v>521.31500000000005</v>
      </c>
      <c r="AB399" s="17">
        <f>IF('cha raw lpjml output'!AA384&lt;0,0,'cha raw lpjml output'!AA384)</f>
        <v>505.39600000000002</v>
      </c>
      <c r="AC399" s="17">
        <f>IF('cha raw lpjml output'!AB384&lt;0,0,'cha raw lpjml output'!AB384)</f>
        <v>468.964</v>
      </c>
      <c r="AD399" s="17">
        <f>IF('cha raw lpjml output'!AC384&lt;0,0,'cha raw lpjml output'!AC384)</f>
        <v>539.452</v>
      </c>
      <c r="AE399" s="17">
        <f>IF('cha raw lpjml output'!AD384&lt;0,0,'cha raw lpjml output'!AD384)</f>
        <v>468.262</v>
      </c>
      <c r="AF399" s="17">
        <f>IF('cha raw lpjml output'!AE384&lt;0,0,'cha raw lpjml output'!AE384)</f>
        <v>536.06100000000004</v>
      </c>
      <c r="AG399" s="17">
        <f>IF('cha raw lpjml output'!AF384&lt;0,0,'cha raw lpjml output'!AF384)</f>
        <v>455.84300000000002</v>
      </c>
      <c r="AH399" s="17">
        <f>IF('cha raw lpjml output'!AG384&lt;0,0,'cha raw lpjml output'!AG384)</f>
        <v>499.36399999999998</v>
      </c>
      <c r="AI399" s="17">
        <f>IF('cha raw lpjml output'!AH384&lt;0,0,'cha raw lpjml output'!AH384)</f>
        <v>472.03800000000001</v>
      </c>
      <c r="AJ399" s="17">
        <f>IF('cha raw lpjml output'!AI384&lt;0,0,'cha raw lpjml output'!AI384)</f>
        <v>531.21</v>
      </c>
      <c r="AK399" s="17">
        <f>IF('cha raw lpjml output'!AJ384&lt;0,0,'cha raw lpjml output'!AJ384)</f>
        <v>591.93100000000004</v>
      </c>
      <c r="AL399" s="17">
        <f>IF('cha raw lpjml output'!AK384&lt;0,0,'cha raw lpjml output'!AK384)</f>
        <v>492.49200000000002</v>
      </c>
      <c r="AM399" s="17">
        <f>IF('cha raw lpjml output'!AL384&lt;0,0,'cha raw lpjml output'!AL384)</f>
        <v>485.553</v>
      </c>
      <c r="AN399" s="17">
        <f>IF('cha raw lpjml output'!AM384&lt;0,0,'cha raw lpjml output'!AM384)</f>
        <v>395.49700000000001</v>
      </c>
      <c r="AO399" s="17">
        <f>IF('cha raw lpjml output'!AN384&lt;0,0,'cha raw lpjml output'!AN384)</f>
        <v>453.07100000000003</v>
      </c>
      <c r="AP399" s="17">
        <f>IF('cha raw lpjml output'!AO384&lt;0,0,'cha raw lpjml output'!AO384)</f>
        <v>527.72199999999998</v>
      </c>
      <c r="AQ399" s="17"/>
    </row>
    <row r="400" spans="2:43" x14ac:dyDescent="0.35">
      <c r="B400" s="17">
        <f>IF('cha raw lpjml output'!A385&lt;0,0,'cha raw lpjml output'!A385)</f>
        <v>464.178</v>
      </c>
      <c r="C400" s="17">
        <f>IF('cha raw lpjml output'!B385&lt;0,0,'cha raw lpjml output'!B385)</f>
        <v>529.197</v>
      </c>
      <c r="D400" s="17">
        <f>IF('cha raw lpjml output'!C385&lt;0,0,'cha raw lpjml output'!C385)</f>
        <v>490.38900000000001</v>
      </c>
      <c r="E400" s="17">
        <f>IF('cha raw lpjml output'!D385&lt;0,0,'cha raw lpjml output'!D385)</f>
        <v>510.06400000000002</v>
      </c>
      <c r="F400" s="17">
        <f>IF('cha raw lpjml output'!E385&lt;0,0,'cha raw lpjml output'!E385)</f>
        <v>496.60899999999998</v>
      </c>
      <c r="G400" s="17">
        <f>IF('cha raw lpjml output'!F385&lt;0,0,'cha raw lpjml output'!F385)</f>
        <v>533.89800000000002</v>
      </c>
      <c r="H400" s="17">
        <f>IF('cha raw lpjml output'!G385&lt;0,0,'cha raw lpjml output'!G385)</f>
        <v>474.392</v>
      </c>
      <c r="I400" s="17">
        <f>IF('cha raw lpjml output'!H385&lt;0,0,'cha raw lpjml output'!H385)</f>
        <v>541.41300000000001</v>
      </c>
      <c r="J400" s="17">
        <f>IF('cha raw lpjml output'!I385&lt;0,0,'cha raw lpjml output'!I385)</f>
        <v>492.38299999999998</v>
      </c>
      <c r="K400" s="17">
        <f>IF('cha raw lpjml output'!J385&lt;0,0,'cha raw lpjml output'!J385)</f>
        <v>447.822</v>
      </c>
      <c r="L400" s="17">
        <f>IF('cha raw lpjml output'!K385&lt;0,0,'cha raw lpjml output'!K385)</f>
        <v>453.91800000000001</v>
      </c>
      <c r="M400" s="17">
        <f>IF('cha raw lpjml output'!L385&lt;0,0,'cha raw lpjml output'!L385)</f>
        <v>459.834</v>
      </c>
      <c r="N400" s="17">
        <f>IF('cha raw lpjml output'!M385&lt;0,0,'cha raw lpjml output'!M385)</f>
        <v>398.255</v>
      </c>
      <c r="O400" s="17">
        <f>IF('cha raw lpjml output'!N385&lt;0,0,'cha raw lpjml output'!N385)</f>
        <v>414.55900000000003</v>
      </c>
      <c r="P400" s="17">
        <f>IF('cha raw lpjml output'!O385&lt;0,0,'cha raw lpjml output'!O385)</f>
        <v>414.55900000000003</v>
      </c>
      <c r="Q400" s="17">
        <f>IF('cha raw lpjml output'!P385&lt;0,0,'cha raw lpjml output'!P385)</f>
        <v>426.07600000000002</v>
      </c>
      <c r="R400" s="17">
        <f>IF('cha raw lpjml output'!Q385&lt;0,0,'cha raw lpjml output'!Q385)</f>
        <v>426.18599999999998</v>
      </c>
      <c r="S400" s="17">
        <f>IF('cha raw lpjml output'!R385&lt;0,0,'cha raw lpjml output'!R385)</f>
        <v>479.83699999999999</v>
      </c>
      <c r="T400" s="17">
        <f>IF('cha raw lpjml output'!S385&lt;0,0,'cha raw lpjml output'!S385)</f>
        <v>529.98800000000006</v>
      </c>
      <c r="U400" s="17">
        <f>IF('cha raw lpjml output'!T385&lt;0,0,'cha raw lpjml output'!T385)</f>
        <v>462.44299999999998</v>
      </c>
      <c r="V400" s="17">
        <f>IF('cha raw lpjml output'!U385&lt;0,0,'cha raw lpjml output'!U385)</f>
        <v>545.495</v>
      </c>
      <c r="W400" s="17">
        <f>IF('cha raw lpjml output'!V385&lt;0,0,'cha raw lpjml output'!V385)</f>
        <v>503.03699999999998</v>
      </c>
      <c r="X400" s="17">
        <f>IF('cha raw lpjml output'!W385&lt;0,0,'cha raw lpjml output'!W385)</f>
        <v>511.18900000000002</v>
      </c>
      <c r="Y400" s="17">
        <f>IF('cha raw lpjml output'!X385&lt;0,0,'cha raw lpjml output'!X385)</f>
        <v>502.23399999999998</v>
      </c>
      <c r="Z400" s="17">
        <f>IF('cha raw lpjml output'!Y385&lt;0,0,'cha raw lpjml output'!Y385)</f>
        <v>531.29300000000001</v>
      </c>
      <c r="AA400" s="17">
        <f>IF('cha raw lpjml output'!Z385&lt;0,0,'cha raw lpjml output'!Z385)</f>
        <v>522.32799999999997</v>
      </c>
      <c r="AB400" s="17">
        <f>IF('cha raw lpjml output'!AA385&lt;0,0,'cha raw lpjml output'!AA385)</f>
        <v>505.47699999999998</v>
      </c>
      <c r="AC400" s="17">
        <f>IF('cha raw lpjml output'!AB385&lt;0,0,'cha raw lpjml output'!AB385)</f>
        <v>469.54</v>
      </c>
      <c r="AD400" s="17">
        <f>IF('cha raw lpjml output'!AC385&lt;0,0,'cha raw lpjml output'!AC385)</f>
        <v>539.69799999999998</v>
      </c>
      <c r="AE400" s="17">
        <f>IF('cha raw lpjml output'!AD385&lt;0,0,'cha raw lpjml output'!AD385)</f>
        <v>468.495</v>
      </c>
      <c r="AF400" s="17">
        <f>IF('cha raw lpjml output'!AE385&lt;0,0,'cha raw lpjml output'!AE385)</f>
        <v>538.03</v>
      </c>
      <c r="AG400" s="17">
        <f>IF('cha raw lpjml output'!AF385&lt;0,0,'cha raw lpjml output'!AF385)</f>
        <v>457.52199999999999</v>
      </c>
      <c r="AH400" s="17">
        <f>IF('cha raw lpjml output'!AG385&lt;0,0,'cha raw lpjml output'!AG385)</f>
        <v>504.25</v>
      </c>
      <c r="AI400" s="17">
        <f>IF('cha raw lpjml output'!AH385&lt;0,0,'cha raw lpjml output'!AH385)</f>
        <v>474.18400000000003</v>
      </c>
      <c r="AJ400" s="17">
        <f>IF('cha raw lpjml output'!AI385&lt;0,0,'cha raw lpjml output'!AI385)</f>
        <v>534.29899999999998</v>
      </c>
      <c r="AK400" s="17">
        <f>IF('cha raw lpjml output'!AJ385&lt;0,0,'cha raw lpjml output'!AJ385)</f>
        <v>594.476</v>
      </c>
      <c r="AL400" s="17">
        <f>IF('cha raw lpjml output'!AK385&lt;0,0,'cha raw lpjml output'!AK385)</f>
        <v>497.86700000000002</v>
      </c>
      <c r="AM400" s="17">
        <f>IF('cha raw lpjml output'!AL385&lt;0,0,'cha raw lpjml output'!AL385)</f>
        <v>487.24299999999999</v>
      </c>
      <c r="AN400" s="17">
        <f>IF('cha raw lpjml output'!AM385&lt;0,0,'cha raw lpjml output'!AM385)</f>
        <v>396.42899999999997</v>
      </c>
      <c r="AO400" s="17">
        <f>IF('cha raw lpjml output'!AN385&lt;0,0,'cha raw lpjml output'!AN385)</f>
        <v>453.46100000000001</v>
      </c>
      <c r="AP400" s="17">
        <f>IF('cha raw lpjml output'!AO385&lt;0,0,'cha raw lpjml output'!AO385)</f>
        <v>529.67700000000002</v>
      </c>
      <c r="AQ400" s="17"/>
    </row>
    <row r="401" spans="2:43" x14ac:dyDescent="0.35">
      <c r="B401" s="17">
        <f>IF('cha raw lpjml output'!A386&lt;0,0,'cha raw lpjml output'!A386)</f>
        <v>465.86700000000002</v>
      </c>
      <c r="C401" s="17">
        <f>IF('cha raw lpjml output'!B386&lt;0,0,'cha raw lpjml output'!B386)</f>
        <v>530.50800000000004</v>
      </c>
      <c r="D401" s="17">
        <f>IF('cha raw lpjml output'!C386&lt;0,0,'cha raw lpjml output'!C386)</f>
        <v>490.42099999999999</v>
      </c>
      <c r="E401" s="17">
        <f>IF('cha raw lpjml output'!D386&lt;0,0,'cha raw lpjml output'!D386)</f>
        <v>512.80700000000002</v>
      </c>
      <c r="F401" s="17">
        <f>IF('cha raw lpjml output'!E386&lt;0,0,'cha raw lpjml output'!E386)</f>
        <v>496.90699999999998</v>
      </c>
      <c r="G401" s="17">
        <f>IF('cha raw lpjml output'!F386&lt;0,0,'cha raw lpjml output'!F386)</f>
        <v>534.36500000000001</v>
      </c>
      <c r="H401" s="17">
        <f>IF('cha raw lpjml output'!G386&lt;0,0,'cha raw lpjml output'!G386)</f>
        <v>476.60700000000003</v>
      </c>
      <c r="I401" s="17">
        <f>IF('cha raw lpjml output'!H386&lt;0,0,'cha raw lpjml output'!H386)</f>
        <v>542.14300000000003</v>
      </c>
      <c r="J401" s="17">
        <f>IF('cha raw lpjml output'!I386&lt;0,0,'cha raw lpjml output'!I386)</f>
        <v>493.56700000000001</v>
      </c>
      <c r="K401" s="17">
        <f>IF('cha raw lpjml output'!J386&lt;0,0,'cha raw lpjml output'!J386)</f>
        <v>448.03100000000001</v>
      </c>
      <c r="L401" s="17">
        <f>IF('cha raw lpjml output'!K386&lt;0,0,'cha raw lpjml output'!K386)</f>
        <v>453.96100000000001</v>
      </c>
      <c r="M401" s="17">
        <f>IF('cha raw lpjml output'!L386&lt;0,0,'cha raw lpjml output'!L386)</f>
        <v>460.137</v>
      </c>
      <c r="N401" s="17">
        <f>IF('cha raw lpjml output'!M386&lt;0,0,'cha raw lpjml output'!M386)</f>
        <v>400.65800000000002</v>
      </c>
      <c r="O401" s="17">
        <f>IF('cha raw lpjml output'!N386&lt;0,0,'cha raw lpjml output'!N386)</f>
        <v>426.51900000000001</v>
      </c>
      <c r="P401" s="17">
        <f>IF('cha raw lpjml output'!O386&lt;0,0,'cha raw lpjml output'!O386)</f>
        <v>426.51900000000001</v>
      </c>
      <c r="Q401" s="17">
        <f>IF('cha raw lpjml output'!P386&lt;0,0,'cha raw lpjml output'!P386)</f>
        <v>427.95499999999998</v>
      </c>
      <c r="R401" s="17">
        <f>IF('cha raw lpjml output'!Q386&lt;0,0,'cha raw lpjml output'!Q386)</f>
        <v>428.87200000000001</v>
      </c>
      <c r="S401" s="17">
        <f>IF('cha raw lpjml output'!R386&lt;0,0,'cha raw lpjml output'!R386)</f>
        <v>480.99099999999999</v>
      </c>
      <c r="T401" s="17">
        <f>IF('cha raw lpjml output'!S386&lt;0,0,'cha raw lpjml output'!S386)</f>
        <v>530.755</v>
      </c>
      <c r="U401" s="17">
        <f>IF('cha raw lpjml output'!T386&lt;0,0,'cha raw lpjml output'!T386)</f>
        <v>465.33199999999999</v>
      </c>
      <c r="V401" s="17">
        <f>IF('cha raw lpjml output'!U386&lt;0,0,'cha raw lpjml output'!U386)</f>
        <v>552.10299999999995</v>
      </c>
      <c r="W401" s="17">
        <f>IF('cha raw lpjml output'!V386&lt;0,0,'cha raw lpjml output'!V386)</f>
        <v>503.25799999999998</v>
      </c>
      <c r="X401" s="17">
        <f>IF('cha raw lpjml output'!W386&lt;0,0,'cha raw lpjml output'!W386)</f>
        <v>511.89699999999999</v>
      </c>
      <c r="Y401" s="17">
        <f>IF('cha raw lpjml output'!X386&lt;0,0,'cha raw lpjml output'!X386)</f>
        <v>502.63200000000001</v>
      </c>
      <c r="Z401" s="17">
        <f>IF('cha raw lpjml output'!Y386&lt;0,0,'cha raw lpjml output'!Y386)</f>
        <v>531.64099999999996</v>
      </c>
      <c r="AA401" s="17">
        <f>IF('cha raw lpjml output'!Z386&lt;0,0,'cha raw lpjml output'!Z386)</f>
        <v>525.30499999999995</v>
      </c>
      <c r="AB401" s="17">
        <f>IF('cha raw lpjml output'!AA386&lt;0,0,'cha raw lpjml output'!AA386)</f>
        <v>506.97500000000002</v>
      </c>
      <c r="AC401" s="17">
        <f>IF('cha raw lpjml output'!AB386&lt;0,0,'cha raw lpjml output'!AB386)</f>
        <v>474.08199999999999</v>
      </c>
      <c r="AD401" s="17">
        <f>IF('cha raw lpjml output'!AC386&lt;0,0,'cha raw lpjml output'!AC386)</f>
        <v>540.94200000000001</v>
      </c>
      <c r="AE401" s="17">
        <f>IF('cha raw lpjml output'!AD386&lt;0,0,'cha raw lpjml output'!AD386)</f>
        <v>469.10199999999998</v>
      </c>
      <c r="AF401" s="17">
        <f>IF('cha raw lpjml output'!AE386&lt;0,0,'cha raw lpjml output'!AE386)</f>
        <v>538.12400000000002</v>
      </c>
      <c r="AG401" s="17">
        <f>IF('cha raw lpjml output'!AF386&lt;0,0,'cha raw lpjml output'!AF386)</f>
        <v>460.029</v>
      </c>
      <c r="AH401" s="17">
        <f>IF('cha raw lpjml output'!AG386&lt;0,0,'cha raw lpjml output'!AG386)</f>
        <v>507.07799999999997</v>
      </c>
      <c r="AI401" s="17">
        <f>IF('cha raw lpjml output'!AH386&lt;0,0,'cha raw lpjml output'!AH386)</f>
        <v>480.839</v>
      </c>
      <c r="AJ401" s="17">
        <f>IF('cha raw lpjml output'!AI386&lt;0,0,'cha raw lpjml output'!AI386)</f>
        <v>535.28200000000004</v>
      </c>
      <c r="AK401" s="17">
        <f>IF('cha raw lpjml output'!AJ386&lt;0,0,'cha raw lpjml output'!AJ386)</f>
        <v>603.62400000000002</v>
      </c>
      <c r="AL401" s="17">
        <f>IF('cha raw lpjml output'!AK386&lt;0,0,'cha raw lpjml output'!AK386)</f>
        <v>498.72800000000001</v>
      </c>
      <c r="AM401" s="17">
        <f>IF('cha raw lpjml output'!AL386&lt;0,0,'cha raw lpjml output'!AL386)</f>
        <v>487.99700000000001</v>
      </c>
      <c r="AN401" s="17">
        <f>IF('cha raw lpjml output'!AM386&lt;0,0,'cha raw lpjml output'!AM386)</f>
        <v>397.15100000000001</v>
      </c>
      <c r="AO401" s="17">
        <f>IF('cha raw lpjml output'!AN386&lt;0,0,'cha raw lpjml output'!AN386)</f>
        <v>458.11799999999999</v>
      </c>
      <c r="AP401" s="17">
        <f>IF('cha raw lpjml output'!AO386&lt;0,0,'cha raw lpjml output'!AO386)</f>
        <v>537.37199999999996</v>
      </c>
      <c r="AQ401" s="17"/>
    </row>
    <row r="402" spans="2:43" x14ac:dyDescent="0.35">
      <c r="B402" s="17">
        <f>IF('cha raw lpjml output'!A387&lt;0,0,'cha raw lpjml output'!A387)</f>
        <v>467.91199999999998</v>
      </c>
      <c r="C402" s="17">
        <f>IF('cha raw lpjml output'!B387&lt;0,0,'cha raw lpjml output'!B387)</f>
        <v>532.76900000000001</v>
      </c>
      <c r="D402" s="17">
        <f>IF('cha raw lpjml output'!C387&lt;0,0,'cha raw lpjml output'!C387)</f>
        <v>490.447</v>
      </c>
      <c r="E402" s="17">
        <f>IF('cha raw lpjml output'!D387&lt;0,0,'cha raw lpjml output'!D387)</f>
        <v>516.07100000000003</v>
      </c>
      <c r="F402" s="17">
        <f>IF('cha raw lpjml output'!E387&lt;0,0,'cha raw lpjml output'!E387)</f>
        <v>498.964</v>
      </c>
      <c r="G402" s="17">
        <f>IF('cha raw lpjml output'!F387&lt;0,0,'cha raw lpjml output'!F387)</f>
        <v>537.23099999999999</v>
      </c>
      <c r="H402" s="17">
        <f>IF('cha raw lpjml output'!G387&lt;0,0,'cha raw lpjml output'!G387)</f>
        <v>478.83</v>
      </c>
      <c r="I402" s="17">
        <f>IF('cha raw lpjml output'!H387&lt;0,0,'cha raw lpjml output'!H387)</f>
        <v>544.56600000000003</v>
      </c>
      <c r="J402" s="17">
        <f>IF('cha raw lpjml output'!I387&lt;0,0,'cha raw lpjml output'!I387)</f>
        <v>494.38600000000002</v>
      </c>
      <c r="K402" s="17">
        <f>IF('cha raw lpjml output'!J387&lt;0,0,'cha raw lpjml output'!J387)</f>
        <v>451.57600000000002</v>
      </c>
      <c r="L402" s="17">
        <f>IF('cha raw lpjml output'!K387&lt;0,0,'cha raw lpjml output'!K387)</f>
        <v>455.16199999999998</v>
      </c>
      <c r="M402" s="17">
        <f>IF('cha raw lpjml output'!L387&lt;0,0,'cha raw lpjml output'!L387)</f>
        <v>463.36799999999999</v>
      </c>
      <c r="N402" s="17">
        <f>IF('cha raw lpjml output'!M387&lt;0,0,'cha raw lpjml output'!M387)</f>
        <v>401.55799999999999</v>
      </c>
      <c r="O402" s="17">
        <f>IF('cha raw lpjml output'!N387&lt;0,0,'cha raw lpjml output'!N387)</f>
        <v>431.16500000000002</v>
      </c>
      <c r="P402" s="17">
        <f>IF('cha raw lpjml output'!O387&lt;0,0,'cha raw lpjml output'!O387)</f>
        <v>431.16500000000002</v>
      </c>
      <c r="Q402" s="17">
        <f>IF('cha raw lpjml output'!P387&lt;0,0,'cha raw lpjml output'!P387)</f>
        <v>428.00599999999997</v>
      </c>
      <c r="R402" s="17">
        <f>IF('cha raw lpjml output'!Q387&lt;0,0,'cha raw lpjml output'!Q387)</f>
        <v>433.20100000000002</v>
      </c>
      <c r="S402" s="17">
        <f>IF('cha raw lpjml output'!R387&lt;0,0,'cha raw lpjml output'!R387)</f>
        <v>482.60399999999998</v>
      </c>
      <c r="T402" s="17">
        <f>IF('cha raw lpjml output'!S387&lt;0,0,'cha raw lpjml output'!S387)</f>
        <v>530.92600000000004</v>
      </c>
      <c r="U402" s="17">
        <f>IF('cha raw lpjml output'!T387&lt;0,0,'cha raw lpjml output'!T387)</f>
        <v>465.58499999999998</v>
      </c>
      <c r="V402" s="17">
        <f>IF('cha raw lpjml output'!U387&lt;0,0,'cha raw lpjml output'!U387)</f>
        <v>552.79100000000005</v>
      </c>
      <c r="W402" s="17">
        <f>IF('cha raw lpjml output'!V387&lt;0,0,'cha raw lpjml output'!V387)</f>
        <v>503.49799999999999</v>
      </c>
      <c r="X402" s="17">
        <f>IF('cha raw lpjml output'!W387&lt;0,0,'cha raw lpjml output'!W387)</f>
        <v>518.93600000000004</v>
      </c>
      <c r="Y402" s="17">
        <f>IF('cha raw lpjml output'!X387&lt;0,0,'cha raw lpjml output'!X387)</f>
        <v>504.25700000000001</v>
      </c>
      <c r="Z402" s="17">
        <f>IF('cha raw lpjml output'!Y387&lt;0,0,'cha raw lpjml output'!Y387)</f>
        <v>531.73199999999997</v>
      </c>
      <c r="AA402" s="17">
        <f>IF('cha raw lpjml output'!Z387&lt;0,0,'cha raw lpjml output'!Z387)</f>
        <v>526.92200000000003</v>
      </c>
      <c r="AB402" s="17">
        <f>IF('cha raw lpjml output'!AA387&lt;0,0,'cha raw lpjml output'!AA387)</f>
        <v>509.303</v>
      </c>
      <c r="AC402" s="17">
        <f>IF('cha raw lpjml output'!AB387&lt;0,0,'cha raw lpjml output'!AB387)</f>
        <v>475.63</v>
      </c>
      <c r="AD402" s="17">
        <f>IF('cha raw lpjml output'!AC387&lt;0,0,'cha raw lpjml output'!AC387)</f>
        <v>542.73299999999995</v>
      </c>
      <c r="AE402" s="17">
        <f>IF('cha raw lpjml output'!AD387&lt;0,0,'cha raw lpjml output'!AD387)</f>
        <v>472.40699999999998</v>
      </c>
      <c r="AF402" s="17">
        <f>IF('cha raw lpjml output'!AE387&lt;0,0,'cha raw lpjml output'!AE387)</f>
        <v>539.24800000000005</v>
      </c>
      <c r="AG402" s="17">
        <f>IF('cha raw lpjml output'!AF387&lt;0,0,'cha raw lpjml output'!AF387)</f>
        <v>460.83</v>
      </c>
      <c r="AH402" s="17">
        <f>IF('cha raw lpjml output'!AG387&lt;0,0,'cha raw lpjml output'!AG387)</f>
        <v>507.63600000000002</v>
      </c>
      <c r="AI402" s="17">
        <f>IF('cha raw lpjml output'!AH387&lt;0,0,'cha raw lpjml output'!AH387)</f>
        <v>482.15199999999999</v>
      </c>
      <c r="AJ402" s="17">
        <f>IF('cha raw lpjml output'!AI387&lt;0,0,'cha raw lpjml output'!AI387)</f>
        <v>540.601</v>
      </c>
      <c r="AK402" s="17">
        <f>IF('cha raw lpjml output'!AJ387&lt;0,0,'cha raw lpjml output'!AJ387)</f>
        <v>609.16399999999999</v>
      </c>
      <c r="AL402" s="17">
        <f>IF('cha raw lpjml output'!AK387&lt;0,0,'cha raw lpjml output'!AK387)</f>
        <v>508.09</v>
      </c>
      <c r="AM402" s="17">
        <f>IF('cha raw lpjml output'!AL387&lt;0,0,'cha raw lpjml output'!AL387)</f>
        <v>491.32299999999998</v>
      </c>
      <c r="AN402" s="17">
        <f>IF('cha raw lpjml output'!AM387&lt;0,0,'cha raw lpjml output'!AM387)</f>
        <v>405.82600000000002</v>
      </c>
      <c r="AO402" s="17">
        <f>IF('cha raw lpjml output'!AN387&lt;0,0,'cha raw lpjml output'!AN387)</f>
        <v>458.51499999999999</v>
      </c>
      <c r="AP402" s="17">
        <f>IF('cha raw lpjml output'!AO387&lt;0,0,'cha raw lpjml output'!AO387)</f>
        <v>538.69299999999998</v>
      </c>
      <c r="AQ402" s="17"/>
    </row>
    <row r="403" spans="2:43" x14ac:dyDescent="0.35">
      <c r="B403" s="17">
        <f>IF('cha raw lpjml output'!A388&lt;0,0,'cha raw lpjml output'!A388)</f>
        <v>468.28800000000001</v>
      </c>
      <c r="C403" s="17">
        <f>IF('cha raw lpjml output'!B388&lt;0,0,'cha raw lpjml output'!B388)</f>
        <v>532.81600000000003</v>
      </c>
      <c r="D403" s="17">
        <f>IF('cha raw lpjml output'!C388&lt;0,0,'cha raw lpjml output'!C388)</f>
        <v>491.84</v>
      </c>
      <c r="E403" s="17">
        <f>IF('cha raw lpjml output'!D388&lt;0,0,'cha raw lpjml output'!D388)</f>
        <v>517.553</v>
      </c>
      <c r="F403" s="17">
        <f>IF('cha raw lpjml output'!E388&lt;0,0,'cha raw lpjml output'!E388)</f>
        <v>501.44900000000001</v>
      </c>
      <c r="G403" s="17">
        <f>IF('cha raw lpjml output'!F388&lt;0,0,'cha raw lpjml output'!F388)</f>
        <v>540.92499999999995</v>
      </c>
      <c r="H403" s="17">
        <f>IF('cha raw lpjml output'!G388&lt;0,0,'cha raw lpjml output'!G388)</f>
        <v>479.84300000000002</v>
      </c>
      <c r="I403" s="17">
        <f>IF('cha raw lpjml output'!H388&lt;0,0,'cha raw lpjml output'!H388)</f>
        <v>544.81299999999999</v>
      </c>
      <c r="J403" s="17">
        <f>IF('cha raw lpjml output'!I388&lt;0,0,'cha raw lpjml output'!I388)</f>
        <v>494.65699999999998</v>
      </c>
      <c r="K403" s="17">
        <f>IF('cha raw lpjml output'!J388&lt;0,0,'cha raw lpjml output'!J388)</f>
        <v>451.78699999999998</v>
      </c>
      <c r="L403" s="17">
        <f>IF('cha raw lpjml output'!K388&lt;0,0,'cha raw lpjml output'!K388)</f>
        <v>455.2</v>
      </c>
      <c r="M403" s="17">
        <f>IF('cha raw lpjml output'!L388&lt;0,0,'cha raw lpjml output'!L388)</f>
        <v>464.73899999999998</v>
      </c>
      <c r="N403" s="17">
        <f>IF('cha raw lpjml output'!M388&lt;0,0,'cha raw lpjml output'!M388)</f>
        <v>402.339</v>
      </c>
      <c r="O403" s="17">
        <f>IF('cha raw lpjml output'!N388&lt;0,0,'cha raw lpjml output'!N388)</f>
        <v>431.42</v>
      </c>
      <c r="P403" s="17">
        <f>IF('cha raw lpjml output'!O388&lt;0,0,'cha raw lpjml output'!O388)</f>
        <v>431.42</v>
      </c>
      <c r="Q403" s="17">
        <f>IF('cha raw lpjml output'!P388&lt;0,0,'cha raw lpjml output'!P388)</f>
        <v>428.20600000000002</v>
      </c>
      <c r="R403" s="17">
        <f>IF('cha raw lpjml output'!Q388&lt;0,0,'cha raw lpjml output'!Q388)</f>
        <v>433.71</v>
      </c>
      <c r="S403" s="17">
        <f>IF('cha raw lpjml output'!R388&lt;0,0,'cha raw lpjml output'!R388)</f>
        <v>483.18700000000001</v>
      </c>
      <c r="T403" s="17">
        <f>IF('cha raw lpjml output'!S388&lt;0,0,'cha raw lpjml output'!S388)</f>
        <v>532.08299999999997</v>
      </c>
      <c r="U403" s="17">
        <f>IF('cha raw lpjml output'!T388&lt;0,0,'cha raw lpjml output'!T388)</f>
        <v>469.041</v>
      </c>
      <c r="V403" s="17">
        <f>IF('cha raw lpjml output'!U388&lt;0,0,'cha raw lpjml output'!U388)</f>
        <v>553.08199999999999</v>
      </c>
      <c r="W403" s="17">
        <f>IF('cha raw lpjml output'!V388&lt;0,0,'cha raw lpjml output'!V388)</f>
        <v>504.24</v>
      </c>
      <c r="X403" s="17">
        <f>IF('cha raw lpjml output'!W388&lt;0,0,'cha raw lpjml output'!W388)</f>
        <v>520.49099999999999</v>
      </c>
      <c r="Y403" s="17">
        <f>IF('cha raw lpjml output'!X388&lt;0,0,'cha raw lpjml output'!X388)</f>
        <v>504.62099999999998</v>
      </c>
      <c r="Z403" s="17">
        <f>IF('cha raw lpjml output'!Y388&lt;0,0,'cha raw lpjml output'!Y388)</f>
        <v>532.02599999999995</v>
      </c>
      <c r="AA403" s="17">
        <f>IF('cha raw lpjml output'!Z388&lt;0,0,'cha raw lpjml output'!Z388)</f>
        <v>532.05799999999999</v>
      </c>
      <c r="AB403" s="17">
        <f>IF('cha raw lpjml output'!AA388&lt;0,0,'cha raw lpjml output'!AA388)</f>
        <v>512.06399999999996</v>
      </c>
      <c r="AC403" s="17">
        <f>IF('cha raw lpjml output'!AB388&lt;0,0,'cha raw lpjml output'!AB388)</f>
        <v>477.13900000000001</v>
      </c>
      <c r="AD403" s="17">
        <f>IF('cha raw lpjml output'!AC388&lt;0,0,'cha raw lpjml output'!AC388)</f>
        <v>543.10699999999997</v>
      </c>
      <c r="AE403" s="17">
        <f>IF('cha raw lpjml output'!AD388&lt;0,0,'cha raw lpjml output'!AD388)</f>
        <v>473.23099999999999</v>
      </c>
      <c r="AF403" s="17">
        <f>IF('cha raw lpjml output'!AE388&lt;0,0,'cha raw lpjml output'!AE388)</f>
        <v>540.29300000000001</v>
      </c>
      <c r="AG403" s="17">
        <f>IF('cha raw lpjml output'!AF388&lt;0,0,'cha raw lpjml output'!AF388)</f>
        <v>462.27100000000002</v>
      </c>
      <c r="AH403" s="17">
        <f>IF('cha raw lpjml output'!AG388&lt;0,0,'cha raw lpjml output'!AG388)</f>
        <v>509.517</v>
      </c>
      <c r="AI403" s="17">
        <f>IF('cha raw lpjml output'!AH388&lt;0,0,'cha raw lpjml output'!AH388)</f>
        <v>488.56</v>
      </c>
      <c r="AJ403" s="17">
        <f>IF('cha raw lpjml output'!AI388&lt;0,0,'cha raw lpjml output'!AI388)</f>
        <v>542.22799999999995</v>
      </c>
      <c r="AK403" s="17">
        <f>IF('cha raw lpjml output'!AJ388&lt;0,0,'cha raw lpjml output'!AJ388)</f>
        <v>613.245</v>
      </c>
      <c r="AL403" s="17">
        <f>IF('cha raw lpjml output'!AK388&lt;0,0,'cha raw lpjml output'!AK388)</f>
        <v>508.78500000000003</v>
      </c>
      <c r="AM403" s="17">
        <f>IF('cha raw lpjml output'!AL388&lt;0,0,'cha raw lpjml output'!AL388)</f>
        <v>493.98</v>
      </c>
      <c r="AN403" s="17">
        <f>IF('cha raw lpjml output'!AM388&lt;0,0,'cha raw lpjml output'!AM388)</f>
        <v>409.38400000000001</v>
      </c>
      <c r="AO403" s="17">
        <f>IF('cha raw lpjml output'!AN388&lt;0,0,'cha raw lpjml output'!AN388)</f>
        <v>459.65800000000002</v>
      </c>
      <c r="AP403" s="17">
        <f>IF('cha raw lpjml output'!AO388&lt;0,0,'cha raw lpjml output'!AO388)</f>
        <v>539.19799999999998</v>
      </c>
      <c r="AQ403" s="17"/>
    </row>
    <row r="404" spans="2:43" x14ac:dyDescent="0.35">
      <c r="B404" s="17">
        <f>IF('cha raw lpjml output'!A389&lt;0,0,'cha raw lpjml output'!A389)</f>
        <v>469.81900000000002</v>
      </c>
      <c r="C404" s="17">
        <f>IF('cha raw lpjml output'!B389&lt;0,0,'cha raw lpjml output'!B389)</f>
        <v>533.14400000000001</v>
      </c>
      <c r="D404" s="17">
        <f>IF('cha raw lpjml output'!C389&lt;0,0,'cha raw lpjml output'!C389)</f>
        <v>493.858</v>
      </c>
      <c r="E404" s="17">
        <f>IF('cha raw lpjml output'!D389&lt;0,0,'cha raw lpjml output'!D389)</f>
        <v>518.75699999999995</v>
      </c>
      <c r="F404" s="17">
        <f>IF('cha raw lpjml output'!E389&lt;0,0,'cha raw lpjml output'!E389)</f>
        <v>501.59800000000001</v>
      </c>
      <c r="G404" s="17">
        <f>IF('cha raw lpjml output'!F389&lt;0,0,'cha raw lpjml output'!F389)</f>
        <v>541.35500000000002</v>
      </c>
      <c r="H404" s="17">
        <f>IF('cha raw lpjml output'!G389&lt;0,0,'cha raw lpjml output'!G389)</f>
        <v>480.25099999999998</v>
      </c>
      <c r="I404" s="17">
        <f>IF('cha raw lpjml output'!H389&lt;0,0,'cha raw lpjml output'!H389)</f>
        <v>544.86500000000001</v>
      </c>
      <c r="J404" s="17">
        <f>IF('cha raw lpjml output'!I389&lt;0,0,'cha raw lpjml output'!I389)</f>
        <v>495.04700000000003</v>
      </c>
      <c r="K404" s="17">
        <f>IF('cha raw lpjml output'!J389&lt;0,0,'cha raw lpjml output'!J389)</f>
        <v>451.93599999999998</v>
      </c>
      <c r="L404" s="17">
        <f>IF('cha raw lpjml output'!K389&lt;0,0,'cha raw lpjml output'!K389)</f>
        <v>455.65300000000002</v>
      </c>
      <c r="M404" s="17">
        <f>IF('cha raw lpjml output'!L389&lt;0,0,'cha raw lpjml output'!L389)</f>
        <v>465.92099999999999</v>
      </c>
      <c r="N404" s="17">
        <f>IF('cha raw lpjml output'!M389&lt;0,0,'cha raw lpjml output'!M389)</f>
        <v>403.16800000000001</v>
      </c>
      <c r="O404" s="17">
        <f>IF('cha raw lpjml output'!N389&lt;0,0,'cha raw lpjml output'!N389)</f>
        <v>431.60300000000001</v>
      </c>
      <c r="P404" s="17">
        <f>IF('cha raw lpjml output'!O389&lt;0,0,'cha raw lpjml output'!O389)</f>
        <v>431.60300000000001</v>
      </c>
      <c r="Q404" s="17">
        <f>IF('cha raw lpjml output'!P389&lt;0,0,'cha raw lpjml output'!P389)</f>
        <v>428.75</v>
      </c>
      <c r="R404" s="17">
        <f>IF('cha raw lpjml output'!Q389&lt;0,0,'cha raw lpjml output'!Q389)</f>
        <v>440.048</v>
      </c>
      <c r="S404" s="17">
        <f>IF('cha raw lpjml output'!R389&lt;0,0,'cha raw lpjml output'!R389)</f>
        <v>483.66199999999998</v>
      </c>
      <c r="T404" s="17">
        <f>IF('cha raw lpjml output'!S389&lt;0,0,'cha raw lpjml output'!S389)</f>
        <v>532.54399999999998</v>
      </c>
      <c r="U404" s="17">
        <f>IF('cha raw lpjml output'!T389&lt;0,0,'cha raw lpjml output'!T389)</f>
        <v>469.13499999999999</v>
      </c>
      <c r="V404" s="17">
        <f>IF('cha raw lpjml output'!U389&lt;0,0,'cha raw lpjml output'!U389)</f>
        <v>557.24599999999998</v>
      </c>
      <c r="W404" s="17">
        <f>IF('cha raw lpjml output'!V389&lt;0,0,'cha raw lpjml output'!V389)</f>
        <v>504.53800000000001</v>
      </c>
      <c r="X404" s="17">
        <f>IF('cha raw lpjml output'!W389&lt;0,0,'cha raw lpjml output'!W389)</f>
        <v>520.72799999999995</v>
      </c>
      <c r="Y404" s="17">
        <f>IF('cha raw lpjml output'!X389&lt;0,0,'cha raw lpjml output'!X389)</f>
        <v>505.52699999999999</v>
      </c>
      <c r="Z404" s="17">
        <f>IF('cha raw lpjml output'!Y389&lt;0,0,'cha raw lpjml output'!Y389)</f>
        <v>532.79100000000005</v>
      </c>
      <c r="AA404" s="17">
        <f>IF('cha raw lpjml output'!Z389&lt;0,0,'cha raw lpjml output'!Z389)</f>
        <v>533.63199999999995</v>
      </c>
      <c r="AB404" s="17">
        <f>IF('cha raw lpjml output'!AA389&lt;0,0,'cha raw lpjml output'!AA389)</f>
        <v>515.49</v>
      </c>
      <c r="AC404" s="17">
        <f>IF('cha raw lpjml output'!AB389&lt;0,0,'cha raw lpjml output'!AB389)</f>
        <v>477.48</v>
      </c>
      <c r="AD404" s="17">
        <f>IF('cha raw lpjml output'!AC389&lt;0,0,'cha raw lpjml output'!AC389)</f>
        <v>543.60299999999995</v>
      </c>
      <c r="AE404" s="17">
        <f>IF('cha raw lpjml output'!AD389&lt;0,0,'cha raw lpjml output'!AD389)</f>
        <v>480.44099999999997</v>
      </c>
      <c r="AF404" s="17">
        <f>IF('cha raw lpjml output'!AE389&lt;0,0,'cha raw lpjml output'!AE389)</f>
        <v>542.69200000000001</v>
      </c>
      <c r="AG404" s="17">
        <f>IF('cha raw lpjml output'!AF389&lt;0,0,'cha raw lpjml output'!AF389)</f>
        <v>463.52600000000001</v>
      </c>
      <c r="AH404" s="17">
        <f>IF('cha raw lpjml output'!AG389&lt;0,0,'cha raw lpjml output'!AG389)</f>
        <v>511.93400000000003</v>
      </c>
      <c r="AI404" s="17">
        <f>IF('cha raw lpjml output'!AH389&lt;0,0,'cha raw lpjml output'!AH389)</f>
        <v>493.21899999999999</v>
      </c>
      <c r="AJ404" s="17">
        <f>IF('cha raw lpjml output'!AI389&lt;0,0,'cha raw lpjml output'!AI389)</f>
        <v>544.73400000000004</v>
      </c>
      <c r="AK404" s="17">
        <f>IF('cha raw lpjml output'!AJ389&lt;0,0,'cha raw lpjml output'!AJ389)</f>
        <v>621.72199999999998</v>
      </c>
      <c r="AL404" s="17">
        <f>IF('cha raw lpjml output'!AK389&lt;0,0,'cha raw lpjml output'!AK389)</f>
        <v>516.61599999999999</v>
      </c>
      <c r="AM404" s="17">
        <f>IF('cha raw lpjml output'!AL389&lt;0,0,'cha raw lpjml output'!AL389)</f>
        <v>494.98700000000002</v>
      </c>
      <c r="AN404" s="17">
        <f>IF('cha raw lpjml output'!AM389&lt;0,0,'cha raw lpjml output'!AM389)</f>
        <v>411.80200000000002</v>
      </c>
      <c r="AO404" s="17">
        <f>IF('cha raw lpjml output'!AN389&lt;0,0,'cha raw lpjml output'!AN389)</f>
        <v>461.39600000000002</v>
      </c>
      <c r="AP404" s="17">
        <f>IF('cha raw lpjml output'!AO389&lt;0,0,'cha raw lpjml output'!AO389)</f>
        <v>542.178</v>
      </c>
      <c r="AQ404" s="17"/>
    </row>
    <row r="405" spans="2:43" x14ac:dyDescent="0.35">
      <c r="B405" s="17">
        <f>IF('cha raw lpjml output'!A390&lt;0,0,'cha raw lpjml output'!A390)</f>
        <v>470.654</v>
      </c>
      <c r="C405" s="17">
        <f>IF('cha raw lpjml output'!B390&lt;0,0,'cha raw lpjml output'!B390)</f>
        <v>534.42200000000003</v>
      </c>
      <c r="D405" s="17">
        <f>IF('cha raw lpjml output'!C390&lt;0,0,'cha raw lpjml output'!C390)</f>
        <v>494.96899999999999</v>
      </c>
      <c r="E405" s="17">
        <f>IF('cha raw lpjml output'!D390&lt;0,0,'cha raw lpjml output'!D390)</f>
        <v>519.85</v>
      </c>
      <c r="F405" s="17">
        <f>IF('cha raw lpjml output'!E390&lt;0,0,'cha raw lpjml output'!E390)</f>
        <v>502.22800000000001</v>
      </c>
      <c r="G405" s="17">
        <f>IF('cha raw lpjml output'!F390&lt;0,0,'cha raw lpjml output'!F390)</f>
        <v>547.00199999999995</v>
      </c>
      <c r="H405" s="17">
        <f>IF('cha raw lpjml output'!G390&lt;0,0,'cha raw lpjml output'!G390)</f>
        <v>481.863</v>
      </c>
      <c r="I405" s="17">
        <f>IF('cha raw lpjml output'!H390&lt;0,0,'cha raw lpjml output'!H390)</f>
        <v>545.58600000000001</v>
      </c>
      <c r="J405" s="17">
        <f>IF('cha raw lpjml output'!I390&lt;0,0,'cha raw lpjml output'!I390)</f>
        <v>496.67899999999997</v>
      </c>
      <c r="K405" s="17">
        <f>IF('cha raw lpjml output'!J390&lt;0,0,'cha raw lpjml output'!J390)</f>
        <v>452.66500000000002</v>
      </c>
      <c r="L405" s="17">
        <f>IF('cha raw lpjml output'!K390&lt;0,0,'cha raw lpjml output'!K390)</f>
        <v>457.71699999999998</v>
      </c>
      <c r="M405" s="17">
        <f>IF('cha raw lpjml output'!L390&lt;0,0,'cha raw lpjml output'!L390)</f>
        <v>467.61500000000001</v>
      </c>
      <c r="N405" s="17">
        <f>IF('cha raw lpjml output'!M390&lt;0,0,'cha raw lpjml output'!M390)</f>
        <v>404.57900000000001</v>
      </c>
      <c r="O405" s="17">
        <f>IF('cha raw lpjml output'!N390&lt;0,0,'cha raw lpjml output'!N390)</f>
        <v>435.142</v>
      </c>
      <c r="P405" s="17">
        <f>IF('cha raw lpjml output'!O390&lt;0,0,'cha raw lpjml output'!O390)</f>
        <v>435.142</v>
      </c>
      <c r="Q405" s="17">
        <f>IF('cha raw lpjml output'!P390&lt;0,0,'cha raw lpjml output'!P390)</f>
        <v>428.99099999999999</v>
      </c>
      <c r="R405" s="17">
        <f>IF('cha raw lpjml output'!Q390&lt;0,0,'cha raw lpjml output'!Q390)</f>
        <v>441.55599999999998</v>
      </c>
      <c r="S405" s="17">
        <f>IF('cha raw lpjml output'!R390&lt;0,0,'cha raw lpjml output'!R390)</f>
        <v>484.721</v>
      </c>
      <c r="T405" s="17">
        <f>IF('cha raw lpjml output'!S390&lt;0,0,'cha raw lpjml output'!S390)</f>
        <v>536.79100000000005</v>
      </c>
      <c r="U405" s="17">
        <f>IF('cha raw lpjml output'!T390&lt;0,0,'cha raw lpjml output'!T390)</f>
        <v>470.40899999999999</v>
      </c>
      <c r="V405" s="17">
        <f>IF('cha raw lpjml output'!U390&lt;0,0,'cha raw lpjml output'!U390)</f>
        <v>557.34</v>
      </c>
      <c r="W405" s="17">
        <f>IF('cha raw lpjml output'!V390&lt;0,0,'cha raw lpjml output'!V390)</f>
        <v>508.01100000000002</v>
      </c>
      <c r="X405" s="17">
        <f>IF('cha raw lpjml output'!W390&lt;0,0,'cha raw lpjml output'!W390)</f>
        <v>524.41899999999998</v>
      </c>
      <c r="Y405" s="17">
        <f>IF('cha raw lpjml output'!X390&lt;0,0,'cha raw lpjml output'!X390)</f>
        <v>505.72500000000002</v>
      </c>
      <c r="Z405" s="17">
        <f>IF('cha raw lpjml output'!Y390&lt;0,0,'cha raw lpjml output'!Y390)</f>
        <v>535.08900000000006</v>
      </c>
      <c r="AA405" s="17">
        <f>IF('cha raw lpjml output'!Z390&lt;0,0,'cha raw lpjml output'!Z390)</f>
        <v>534.923</v>
      </c>
      <c r="AB405" s="17">
        <f>IF('cha raw lpjml output'!AA390&lt;0,0,'cha raw lpjml output'!AA390)</f>
        <v>517.18700000000001</v>
      </c>
      <c r="AC405" s="17">
        <f>IF('cha raw lpjml output'!AB390&lt;0,0,'cha raw lpjml output'!AB390)</f>
        <v>478.55900000000003</v>
      </c>
      <c r="AD405" s="17">
        <f>IF('cha raw lpjml output'!AC390&lt;0,0,'cha raw lpjml output'!AC390)</f>
        <v>549.44100000000003</v>
      </c>
      <c r="AE405" s="17">
        <f>IF('cha raw lpjml output'!AD390&lt;0,0,'cha raw lpjml output'!AD390)</f>
        <v>480.517</v>
      </c>
      <c r="AF405" s="17">
        <f>IF('cha raw lpjml output'!AE390&lt;0,0,'cha raw lpjml output'!AE390)</f>
        <v>544.75</v>
      </c>
      <c r="AG405" s="17">
        <f>IF('cha raw lpjml output'!AF390&lt;0,0,'cha raw lpjml output'!AF390)</f>
        <v>464.29199999999997</v>
      </c>
      <c r="AH405" s="17">
        <f>IF('cha raw lpjml output'!AG390&lt;0,0,'cha raw lpjml output'!AG390)</f>
        <v>512.01900000000001</v>
      </c>
      <c r="AI405" s="17">
        <f>IF('cha raw lpjml output'!AH390&lt;0,0,'cha raw lpjml output'!AH390)</f>
        <v>495.56</v>
      </c>
      <c r="AJ405" s="17">
        <f>IF('cha raw lpjml output'!AI390&lt;0,0,'cha raw lpjml output'!AI390)</f>
        <v>544.87699999999995</v>
      </c>
      <c r="AK405" s="17">
        <f>IF('cha raw lpjml output'!AJ390&lt;0,0,'cha raw lpjml output'!AJ390)</f>
        <v>621.89200000000005</v>
      </c>
      <c r="AL405" s="17">
        <f>IF('cha raw lpjml output'!AK390&lt;0,0,'cha raw lpjml output'!AK390)</f>
        <v>518.495</v>
      </c>
      <c r="AM405" s="17">
        <f>IF('cha raw lpjml output'!AL390&lt;0,0,'cha raw lpjml output'!AL390)</f>
        <v>495.178</v>
      </c>
      <c r="AN405" s="17">
        <f>IF('cha raw lpjml output'!AM390&lt;0,0,'cha raw lpjml output'!AM390)</f>
        <v>415.25299999999999</v>
      </c>
      <c r="AO405" s="17">
        <f>IF('cha raw lpjml output'!AN390&lt;0,0,'cha raw lpjml output'!AN390)</f>
        <v>463.029</v>
      </c>
      <c r="AP405" s="17">
        <f>IF('cha raw lpjml output'!AO390&lt;0,0,'cha raw lpjml output'!AO390)</f>
        <v>542.94399999999996</v>
      </c>
      <c r="AQ405" s="17"/>
    </row>
    <row r="406" spans="2:43" x14ac:dyDescent="0.35">
      <c r="B406" s="17">
        <f>IF('cha raw lpjml output'!A391&lt;0,0,'cha raw lpjml output'!A391)</f>
        <v>470.697</v>
      </c>
      <c r="C406" s="17">
        <f>IF('cha raw lpjml output'!B391&lt;0,0,'cha raw lpjml output'!B391)</f>
        <v>534.72500000000002</v>
      </c>
      <c r="D406" s="17">
        <f>IF('cha raw lpjml output'!C391&lt;0,0,'cha raw lpjml output'!C391)</f>
        <v>495.18400000000003</v>
      </c>
      <c r="E406" s="17">
        <f>IF('cha raw lpjml output'!D391&lt;0,0,'cha raw lpjml output'!D391)</f>
        <v>521.12599999999998</v>
      </c>
      <c r="F406" s="17">
        <f>IF('cha raw lpjml output'!E391&lt;0,0,'cha raw lpjml output'!E391)</f>
        <v>503.36399999999998</v>
      </c>
      <c r="G406" s="17">
        <f>IF('cha raw lpjml output'!F391&lt;0,0,'cha raw lpjml output'!F391)</f>
        <v>547.81799999999998</v>
      </c>
      <c r="H406" s="17">
        <f>IF('cha raw lpjml output'!G391&lt;0,0,'cha raw lpjml output'!G391)</f>
        <v>484.904</v>
      </c>
      <c r="I406" s="17">
        <f>IF('cha raw lpjml output'!H391&lt;0,0,'cha raw lpjml output'!H391)</f>
        <v>548.03800000000001</v>
      </c>
      <c r="J406" s="17">
        <f>IF('cha raw lpjml output'!I391&lt;0,0,'cha raw lpjml output'!I391)</f>
        <v>498.38799999999998</v>
      </c>
      <c r="K406" s="17">
        <f>IF('cha raw lpjml output'!J391&lt;0,0,'cha raw lpjml output'!J391)</f>
        <v>453.05799999999999</v>
      </c>
      <c r="L406" s="17">
        <f>IF('cha raw lpjml output'!K391&lt;0,0,'cha raw lpjml output'!K391)</f>
        <v>461.99900000000002</v>
      </c>
      <c r="M406" s="17">
        <f>IF('cha raw lpjml output'!L391&lt;0,0,'cha raw lpjml output'!L391)</f>
        <v>468.22899999999998</v>
      </c>
      <c r="N406" s="17">
        <f>IF('cha raw lpjml output'!M391&lt;0,0,'cha raw lpjml output'!M391)</f>
        <v>406.24</v>
      </c>
      <c r="O406" s="17">
        <f>IF('cha raw lpjml output'!N391&lt;0,0,'cha raw lpjml output'!N391)</f>
        <v>438.91699999999997</v>
      </c>
      <c r="P406" s="17">
        <f>IF('cha raw lpjml output'!O391&lt;0,0,'cha raw lpjml output'!O391)</f>
        <v>438.91699999999997</v>
      </c>
      <c r="Q406" s="17">
        <f>IF('cha raw lpjml output'!P391&lt;0,0,'cha raw lpjml output'!P391)</f>
        <v>430.89400000000001</v>
      </c>
      <c r="R406" s="17">
        <f>IF('cha raw lpjml output'!Q391&lt;0,0,'cha raw lpjml output'!Q391)</f>
        <v>442.27300000000002</v>
      </c>
      <c r="S406" s="17">
        <f>IF('cha raw lpjml output'!R391&lt;0,0,'cha raw lpjml output'!R391)</f>
        <v>490.30500000000001</v>
      </c>
      <c r="T406" s="17">
        <f>IF('cha raw lpjml output'!S391&lt;0,0,'cha raw lpjml output'!S391)</f>
        <v>537.471</v>
      </c>
      <c r="U406" s="17">
        <f>IF('cha raw lpjml output'!T391&lt;0,0,'cha raw lpjml output'!T391)</f>
        <v>473.65600000000001</v>
      </c>
      <c r="V406" s="17">
        <f>IF('cha raw lpjml output'!U391&lt;0,0,'cha raw lpjml output'!U391)</f>
        <v>557.47900000000004</v>
      </c>
      <c r="W406" s="17">
        <f>IF('cha raw lpjml output'!V391&lt;0,0,'cha raw lpjml output'!V391)</f>
        <v>508.161</v>
      </c>
      <c r="X406" s="17">
        <f>IF('cha raw lpjml output'!W391&lt;0,0,'cha raw lpjml output'!W391)</f>
        <v>527.66300000000001</v>
      </c>
      <c r="Y406" s="17">
        <f>IF('cha raw lpjml output'!X391&lt;0,0,'cha raw lpjml output'!X391)</f>
        <v>507.37599999999998</v>
      </c>
      <c r="Z406" s="17">
        <f>IF('cha raw lpjml output'!Y391&lt;0,0,'cha raw lpjml output'!Y391)</f>
        <v>539.17200000000003</v>
      </c>
      <c r="AA406" s="17">
        <f>IF('cha raw lpjml output'!Z391&lt;0,0,'cha raw lpjml output'!Z391)</f>
        <v>536.52300000000002</v>
      </c>
      <c r="AB406" s="17">
        <f>IF('cha raw lpjml output'!AA391&lt;0,0,'cha raw lpjml output'!AA391)</f>
        <v>526.64099999999996</v>
      </c>
      <c r="AC406" s="17">
        <f>IF('cha raw lpjml output'!AB391&lt;0,0,'cha raw lpjml output'!AB391)</f>
        <v>480.31599999999997</v>
      </c>
      <c r="AD406" s="17">
        <f>IF('cha raw lpjml output'!AC391&lt;0,0,'cha raw lpjml output'!AC391)</f>
        <v>550.70600000000002</v>
      </c>
      <c r="AE406" s="17">
        <f>IF('cha raw lpjml output'!AD391&lt;0,0,'cha raw lpjml output'!AD391)</f>
        <v>484.714</v>
      </c>
      <c r="AF406" s="17">
        <f>IF('cha raw lpjml output'!AE391&lt;0,0,'cha raw lpjml output'!AE391)</f>
        <v>545.25900000000001</v>
      </c>
      <c r="AG406" s="17">
        <f>IF('cha raw lpjml output'!AF391&lt;0,0,'cha raw lpjml output'!AF391)</f>
        <v>467.76799999999997</v>
      </c>
      <c r="AH406" s="17">
        <f>IF('cha raw lpjml output'!AG391&lt;0,0,'cha raw lpjml output'!AG391)</f>
        <v>516.56299999999999</v>
      </c>
      <c r="AI406" s="17">
        <f>IF('cha raw lpjml output'!AH391&lt;0,0,'cha raw lpjml output'!AH391)</f>
        <v>499.702</v>
      </c>
      <c r="AJ406" s="17">
        <f>IF('cha raw lpjml output'!AI391&lt;0,0,'cha raw lpjml output'!AI391)</f>
        <v>548.73299999999995</v>
      </c>
      <c r="AK406" s="17">
        <f>IF('cha raw lpjml output'!AJ391&lt;0,0,'cha raw lpjml output'!AJ391)</f>
        <v>623.96400000000006</v>
      </c>
      <c r="AL406" s="17">
        <f>IF('cha raw lpjml output'!AK391&lt;0,0,'cha raw lpjml output'!AK391)</f>
        <v>521.12400000000002</v>
      </c>
      <c r="AM406" s="17">
        <f>IF('cha raw lpjml output'!AL391&lt;0,0,'cha raw lpjml output'!AL391)</f>
        <v>496.50900000000001</v>
      </c>
      <c r="AN406" s="17">
        <f>IF('cha raw lpjml output'!AM391&lt;0,0,'cha raw lpjml output'!AM391)</f>
        <v>417.24900000000002</v>
      </c>
      <c r="AO406" s="17">
        <f>IF('cha raw lpjml output'!AN391&lt;0,0,'cha raw lpjml output'!AN391)</f>
        <v>463.92899999999997</v>
      </c>
      <c r="AP406" s="17">
        <f>IF('cha raw lpjml output'!AO391&lt;0,0,'cha raw lpjml output'!AO391)</f>
        <v>543.33199999999999</v>
      </c>
      <c r="AQ406" s="17"/>
    </row>
    <row r="407" spans="2:43" x14ac:dyDescent="0.35">
      <c r="B407" s="17">
        <f>IF('cha raw lpjml output'!A392&lt;0,0,'cha raw lpjml output'!A392)</f>
        <v>472.17599999999999</v>
      </c>
      <c r="C407" s="17">
        <f>IF('cha raw lpjml output'!B392&lt;0,0,'cha raw lpjml output'!B392)</f>
        <v>535.99099999999999</v>
      </c>
      <c r="D407" s="17">
        <f>IF('cha raw lpjml output'!C392&lt;0,0,'cha raw lpjml output'!C392)</f>
        <v>495.35599999999999</v>
      </c>
      <c r="E407" s="17">
        <f>IF('cha raw lpjml output'!D392&lt;0,0,'cha raw lpjml output'!D392)</f>
        <v>522.25800000000004</v>
      </c>
      <c r="F407" s="17">
        <f>IF('cha raw lpjml output'!E392&lt;0,0,'cha raw lpjml output'!E392)</f>
        <v>506.36599999999999</v>
      </c>
      <c r="G407" s="17">
        <f>IF('cha raw lpjml output'!F392&lt;0,0,'cha raw lpjml output'!F392)</f>
        <v>548.60400000000004</v>
      </c>
      <c r="H407" s="17">
        <f>IF('cha raw lpjml output'!G392&lt;0,0,'cha raw lpjml output'!G392)</f>
        <v>485.05</v>
      </c>
      <c r="I407" s="17">
        <f>IF('cha raw lpjml output'!H392&lt;0,0,'cha raw lpjml output'!H392)</f>
        <v>549.51599999999996</v>
      </c>
      <c r="J407" s="17">
        <f>IF('cha raw lpjml output'!I392&lt;0,0,'cha raw lpjml output'!I392)</f>
        <v>498.62700000000001</v>
      </c>
      <c r="K407" s="17">
        <f>IF('cha raw lpjml output'!J392&lt;0,0,'cha raw lpjml output'!J392)</f>
        <v>453.52199999999999</v>
      </c>
      <c r="L407" s="17">
        <f>IF('cha raw lpjml output'!K392&lt;0,0,'cha raw lpjml output'!K392)</f>
        <v>462.05099999999999</v>
      </c>
      <c r="M407" s="17">
        <f>IF('cha raw lpjml output'!L392&lt;0,0,'cha raw lpjml output'!L392)</f>
        <v>469.54899999999998</v>
      </c>
      <c r="N407" s="17">
        <f>IF('cha raw lpjml output'!M392&lt;0,0,'cha raw lpjml output'!M392)</f>
        <v>406.84699999999998</v>
      </c>
      <c r="O407" s="17">
        <f>IF('cha raw lpjml output'!N392&lt;0,0,'cha raw lpjml output'!N392)</f>
        <v>439.74900000000002</v>
      </c>
      <c r="P407" s="17">
        <f>IF('cha raw lpjml output'!O392&lt;0,0,'cha raw lpjml output'!O392)</f>
        <v>439.74900000000002</v>
      </c>
      <c r="Q407" s="17">
        <f>IF('cha raw lpjml output'!P392&lt;0,0,'cha raw lpjml output'!P392)</f>
        <v>432.61399999999998</v>
      </c>
      <c r="R407" s="17">
        <f>IF('cha raw lpjml output'!Q392&lt;0,0,'cha raw lpjml output'!Q392)</f>
        <v>442.577</v>
      </c>
      <c r="S407" s="17">
        <f>IF('cha raw lpjml output'!R392&lt;0,0,'cha raw lpjml output'!R392)</f>
        <v>490.62099999999998</v>
      </c>
      <c r="T407" s="17">
        <f>IF('cha raw lpjml output'!S392&lt;0,0,'cha raw lpjml output'!S392)</f>
        <v>539.66300000000001</v>
      </c>
      <c r="U407" s="17">
        <f>IF('cha raw lpjml output'!T392&lt;0,0,'cha raw lpjml output'!T392)</f>
        <v>475.84</v>
      </c>
      <c r="V407" s="17">
        <f>IF('cha raw lpjml output'!U392&lt;0,0,'cha raw lpjml output'!U392)</f>
        <v>560.95399999999995</v>
      </c>
      <c r="W407" s="17">
        <f>IF('cha raw lpjml output'!V392&lt;0,0,'cha raw lpjml output'!V392)</f>
        <v>510.60500000000002</v>
      </c>
      <c r="X407" s="17">
        <f>IF('cha raw lpjml output'!W392&lt;0,0,'cha raw lpjml output'!W392)</f>
        <v>538.72400000000005</v>
      </c>
      <c r="Y407" s="17">
        <f>IF('cha raw lpjml output'!X392&lt;0,0,'cha raw lpjml output'!X392)</f>
        <v>509.7</v>
      </c>
      <c r="Z407" s="17">
        <f>IF('cha raw lpjml output'!Y392&lt;0,0,'cha raw lpjml output'!Y392)</f>
        <v>540.19399999999996</v>
      </c>
      <c r="AA407" s="17">
        <f>IF('cha raw lpjml output'!Z392&lt;0,0,'cha raw lpjml output'!Z392)</f>
        <v>536.58799999999997</v>
      </c>
      <c r="AB407" s="17">
        <f>IF('cha raw lpjml output'!AA392&lt;0,0,'cha raw lpjml output'!AA392)</f>
        <v>527.34799999999996</v>
      </c>
      <c r="AC407" s="17">
        <f>IF('cha raw lpjml output'!AB392&lt;0,0,'cha raw lpjml output'!AB392)</f>
        <v>482.06</v>
      </c>
      <c r="AD407" s="17">
        <f>IF('cha raw lpjml output'!AC392&lt;0,0,'cha raw lpjml output'!AC392)</f>
        <v>551.39200000000005</v>
      </c>
      <c r="AE407" s="17">
        <f>IF('cha raw lpjml output'!AD392&lt;0,0,'cha raw lpjml output'!AD392)</f>
        <v>484.76100000000002</v>
      </c>
      <c r="AF407" s="17">
        <f>IF('cha raw lpjml output'!AE392&lt;0,0,'cha raw lpjml output'!AE392)</f>
        <v>547.72500000000002</v>
      </c>
      <c r="AG407" s="17">
        <f>IF('cha raw lpjml output'!AF392&lt;0,0,'cha raw lpjml output'!AF392)</f>
        <v>468.09899999999999</v>
      </c>
      <c r="AH407" s="17">
        <f>IF('cha raw lpjml output'!AG392&lt;0,0,'cha raw lpjml output'!AG392)</f>
        <v>517.28099999999995</v>
      </c>
      <c r="AI407" s="17">
        <f>IF('cha raw lpjml output'!AH392&lt;0,0,'cha raw lpjml output'!AH392)</f>
        <v>500.59399999999999</v>
      </c>
      <c r="AJ407" s="17">
        <f>IF('cha raw lpjml output'!AI392&lt;0,0,'cha raw lpjml output'!AI392)</f>
        <v>549.51300000000003</v>
      </c>
      <c r="AK407" s="17">
        <f>IF('cha raw lpjml output'!AJ392&lt;0,0,'cha raw lpjml output'!AJ392)</f>
        <v>631.95799999999997</v>
      </c>
      <c r="AL407" s="17">
        <f>IF('cha raw lpjml output'!AK392&lt;0,0,'cha raw lpjml output'!AK392)</f>
        <v>521.798</v>
      </c>
      <c r="AM407" s="17">
        <f>IF('cha raw lpjml output'!AL392&lt;0,0,'cha raw lpjml output'!AL392)</f>
        <v>498.79</v>
      </c>
      <c r="AN407" s="17">
        <f>IF('cha raw lpjml output'!AM392&lt;0,0,'cha raw lpjml output'!AM392)</f>
        <v>421.803</v>
      </c>
      <c r="AO407" s="17">
        <f>IF('cha raw lpjml output'!AN392&lt;0,0,'cha raw lpjml output'!AN392)</f>
        <v>466.23</v>
      </c>
      <c r="AP407" s="17">
        <f>IF('cha raw lpjml output'!AO392&lt;0,0,'cha raw lpjml output'!AO392)</f>
        <v>543.62199999999996</v>
      </c>
      <c r="AQ407" s="17"/>
    </row>
    <row r="408" spans="2:43" x14ac:dyDescent="0.35">
      <c r="B408" s="17">
        <f>IF('cha raw lpjml output'!A393&lt;0,0,'cha raw lpjml output'!A393)</f>
        <v>475.75700000000001</v>
      </c>
      <c r="C408" s="17">
        <f>IF('cha raw lpjml output'!B393&lt;0,0,'cha raw lpjml output'!B393)</f>
        <v>539.57500000000005</v>
      </c>
      <c r="D408" s="17">
        <f>IF('cha raw lpjml output'!C393&lt;0,0,'cha raw lpjml output'!C393)</f>
        <v>496.83800000000002</v>
      </c>
      <c r="E408" s="17">
        <f>IF('cha raw lpjml output'!D393&lt;0,0,'cha raw lpjml output'!D393)</f>
        <v>523.03300000000002</v>
      </c>
      <c r="F408" s="17">
        <f>IF('cha raw lpjml output'!E393&lt;0,0,'cha raw lpjml output'!E393)</f>
        <v>506.68700000000001</v>
      </c>
      <c r="G408" s="17">
        <f>IF('cha raw lpjml output'!F393&lt;0,0,'cha raw lpjml output'!F393)</f>
        <v>549.928</v>
      </c>
      <c r="H408" s="17">
        <f>IF('cha raw lpjml output'!G393&lt;0,0,'cha raw lpjml output'!G393)</f>
        <v>485.96100000000001</v>
      </c>
      <c r="I408" s="17">
        <f>IF('cha raw lpjml output'!H393&lt;0,0,'cha raw lpjml output'!H393)</f>
        <v>550.84100000000001</v>
      </c>
      <c r="J408" s="17">
        <f>IF('cha raw lpjml output'!I393&lt;0,0,'cha raw lpjml output'!I393)</f>
        <v>499.57299999999998</v>
      </c>
      <c r="K408" s="17">
        <f>IF('cha raw lpjml output'!J393&lt;0,0,'cha raw lpjml output'!J393)</f>
        <v>453.96899999999999</v>
      </c>
      <c r="L408" s="17">
        <f>IF('cha raw lpjml output'!K393&lt;0,0,'cha raw lpjml output'!K393)</f>
        <v>462.88400000000001</v>
      </c>
      <c r="M408" s="17">
        <f>IF('cha raw lpjml output'!L393&lt;0,0,'cha raw lpjml output'!L393)</f>
        <v>470.93200000000002</v>
      </c>
      <c r="N408" s="17">
        <f>IF('cha raw lpjml output'!M393&lt;0,0,'cha raw lpjml output'!M393)</f>
        <v>413.37900000000002</v>
      </c>
      <c r="O408" s="17">
        <f>IF('cha raw lpjml output'!N393&lt;0,0,'cha raw lpjml output'!N393)</f>
        <v>441.76100000000002</v>
      </c>
      <c r="P408" s="17">
        <f>IF('cha raw lpjml output'!O393&lt;0,0,'cha raw lpjml output'!O393)</f>
        <v>441.76100000000002</v>
      </c>
      <c r="Q408" s="17">
        <f>IF('cha raw lpjml output'!P393&lt;0,0,'cha raw lpjml output'!P393)</f>
        <v>433.89299999999997</v>
      </c>
      <c r="R408" s="17">
        <f>IF('cha raw lpjml output'!Q393&lt;0,0,'cha raw lpjml output'!Q393)</f>
        <v>443.62299999999999</v>
      </c>
      <c r="S408" s="17">
        <f>IF('cha raw lpjml output'!R393&lt;0,0,'cha raw lpjml output'!R393)</f>
        <v>491.04700000000003</v>
      </c>
      <c r="T408" s="17">
        <f>IF('cha raw lpjml output'!S393&lt;0,0,'cha raw lpjml output'!S393)</f>
        <v>540.495</v>
      </c>
      <c r="U408" s="17">
        <f>IF('cha raw lpjml output'!T393&lt;0,0,'cha raw lpjml output'!T393)</f>
        <v>478.846</v>
      </c>
      <c r="V408" s="17">
        <f>IF('cha raw lpjml output'!U393&lt;0,0,'cha raw lpjml output'!U393)</f>
        <v>564.30799999999999</v>
      </c>
      <c r="W408" s="17">
        <f>IF('cha raw lpjml output'!V393&lt;0,0,'cha raw lpjml output'!V393)</f>
        <v>510.80799999999999</v>
      </c>
      <c r="X408" s="17">
        <f>IF('cha raw lpjml output'!W393&lt;0,0,'cha raw lpjml output'!W393)</f>
        <v>538.99099999999999</v>
      </c>
      <c r="Y408" s="17">
        <f>IF('cha raw lpjml output'!X393&lt;0,0,'cha raw lpjml output'!X393)</f>
        <v>512.23400000000004</v>
      </c>
      <c r="Z408" s="17">
        <f>IF('cha raw lpjml output'!Y393&lt;0,0,'cha raw lpjml output'!Y393)</f>
        <v>541.41200000000003</v>
      </c>
      <c r="AA408" s="17">
        <f>IF('cha raw lpjml output'!Z393&lt;0,0,'cha raw lpjml output'!Z393)</f>
        <v>538.28200000000004</v>
      </c>
      <c r="AB408" s="17">
        <f>IF('cha raw lpjml output'!AA393&lt;0,0,'cha raw lpjml output'!AA393)</f>
        <v>537.00199999999995</v>
      </c>
      <c r="AC408" s="17">
        <f>IF('cha raw lpjml output'!AB393&lt;0,0,'cha raw lpjml output'!AB393)</f>
        <v>482.93400000000003</v>
      </c>
      <c r="AD408" s="17">
        <f>IF('cha raw lpjml output'!AC393&lt;0,0,'cha raw lpjml output'!AC393)</f>
        <v>553</v>
      </c>
      <c r="AE408" s="17">
        <f>IF('cha raw lpjml output'!AD393&lt;0,0,'cha raw lpjml output'!AD393)</f>
        <v>484.78699999999998</v>
      </c>
      <c r="AF408" s="17">
        <f>IF('cha raw lpjml output'!AE393&lt;0,0,'cha raw lpjml output'!AE393)</f>
        <v>548.00699999999995</v>
      </c>
      <c r="AG408" s="17">
        <f>IF('cha raw lpjml output'!AF393&lt;0,0,'cha raw lpjml output'!AF393)</f>
        <v>468.23399999999998</v>
      </c>
      <c r="AH408" s="17">
        <f>IF('cha raw lpjml output'!AG393&lt;0,0,'cha raw lpjml output'!AG393)</f>
        <v>519.42399999999998</v>
      </c>
      <c r="AI408" s="17">
        <f>IF('cha raw lpjml output'!AH393&lt;0,0,'cha raw lpjml output'!AH393)</f>
        <v>502.87099999999998</v>
      </c>
      <c r="AJ408" s="17">
        <f>IF('cha raw lpjml output'!AI393&lt;0,0,'cha raw lpjml output'!AI393)</f>
        <v>551.47799999999995</v>
      </c>
      <c r="AK408" s="17">
        <f>IF('cha raw lpjml output'!AJ393&lt;0,0,'cha raw lpjml output'!AJ393)</f>
        <v>633.923</v>
      </c>
      <c r="AL408" s="17">
        <f>IF('cha raw lpjml output'!AK393&lt;0,0,'cha raw lpjml output'!AK393)</f>
        <v>525.55700000000002</v>
      </c>
      <c r="AM408" s="17">
        <f>IF('cha raw lpjml output'!AL393&lt;0,0,'cha raw lpjml output'!AL393)</f>
        <v>499.38299999999998</v>
      </c>
      <c r="AN408" s="17">
        <f>IF('cha raw lpjml output'!AM393&lt;0,0,'cha raw lpjml output'!AM393)</f>
        <v>423.89299999999997</v>
      </c>
      <c r="AO408" s="17">
        <f>IF('cha raw lpjml output'!AN393&lt;0,0,'cha raw lpjml output'!AN393)</f>
        <v>467.29</v>
      </c>
      <c r="AP408" s="17">
        <f>IF('cha raw lpjml output'!AO393&lt;0,0,'cha raw lpjml output'!AO393)</f>
        <v>548.81700000000001</v>
      </c>
      <c r="AQ408" s="17"/>
    </row>
    <row r="409" spans="2:43" x14ac:dyDescent="0.35">
      <c r="B409" s="17">
        <f>IF('cha raw lpjml output'!A394&lt;0,0,'cha raw lpjml output'!A394)</f>
        <v>477.34199999999998</v>
      </c>
      <c r="C409" s="17">
        <f>IF('cha raw lpjml output'!B394&lt;0,0,'cha raw lpjml output'!B394)</f>
        <v>539.952</v>
      </c>
      <c r="D409" s="17">
        <f>IF('cha raw lpjml output'!C394&lt;0,0,'cha raw lpjml output'!C394)</f>
        <v>497.16899999999998</v>
      </c>
      <c r="E409" s="17">
        <f>IF('cha raw lpjml output'!D394&lt;0,0,'cha raw lpjml output'!D394)</f>
        <v>524.71</v>
      </c>
      <c r="F409" s="17">
        <f>IF('cha raw lpjml output'!E394&lt;0,0,'cha raw lpjml output'!E394)</f>
        <v>508.65300000000002</v>
      </c>
      <c r="G409" s="17">
        <f>IF('cha raw lpjml output'!F394&lt;0,0,'cha raw lpjml output'!F394)</f>
        <v>551.88699999999994</v>
      </c>
      <c r="H409" s="17">
        <f>IF('cha raw lpjml output'!G394&lt;0,0,'cha raw lpjml output'!G394)</f>
        <v>488.75799999999998</v>
      </c>
      <c r="I409" s="17">
        <f>IF('cha raw lpjml output'!H394&lt;0,0,'cha raw lpjml output'!H394)</f>
        <v>552.178</v>
      </c>
      <c r="J409" s="17">
        <f>IF('cha raw lpjml output'!I394&lt;0,0,'cha raw lpjml output'!I394)</f>
        <v>499.97500000000002</v>
      </c>
      <c r="K409" s="17">
        <f>IF('cha raw lpjml output'!J394&lt;0,0,'cha raw lpjml output'!J394)</f>
        <v>457.28699999999998</v>
      </c>
      <c r="L409" s="17">
        <f>IF('cha raw lpjml output'!K394&lt;0,0,'cha raw lpjml output'!K394)</f>
        <v>463.142</v>
      </c>
      <c r="M409" s="17">
        <f>IF('cha raw lpjml output'!L394&lt;0,0,'cha raw lpjml output'!L394)</f>
        <v>474.392</v>
      </c>
      <c r="N409" s="17">
        <f>IF('cha raw lpjml output'!M394&lt;0,0,'cha raw lpjml output'!M394)</f>
        <v>414.76299999999998</v>
      </c>
      <c r="O409" s="17">
        <f>IF('cha raw lpjml output'!N394&lt;0,0,'cha raw lpjml output'!N394)</f>
        <v>442.41</v>
      </c>
      <c r="P409" s="17">
        <f>IF('cha raw lpjml output'!O394&lt;0,0,'cha raw lpjml output'!O394)</f>
        <v>442.41</v>
      </c>
      <c r="Q409" s="17">
        <f>IF('cha raw lpjml output'!P394&lt;0,0,'cha raw lpjml output'!P394)</f>
        <v>441.267</v>
      </c>
      <c r="R409" s="17">
        <f>IF('cha raw lpjml output'!Q394&lt;0,0,'cha raw lpjml output'!Q394)</f>
        <v>450.47300000000001</v>
      </c>
      <c r="S409" s="17">
        <f>IF('cha raw lpjml output'!R394&lt;0,0,'cha raw lpjml output'!R394)</f>
        <v>492.93299999999999</v>
      </c>
      <c r="T409" s="17">
        <f>IF('cha raw lpjml output'!S394&lt;0,0,'cha raw lpjml output'!S394)</f>
        <v>541.99400000000003</v>
      </c>
      <c r="U409" s="17">
        <f>IF('cha raw lpjml output'!T394&lt;0,0,'cha raw lpjml output'!T394)</f>
        <v>485.09699999999998</v>
      </c>
      <c r="V409" s="17">
        <f>IF('cha raw lpjml output'!U394&lt;0,0,'cha raw lpjml output'!U394)</f>
        <v>564.78499999999997</v>
      </c>
      <c r="W409" s="17">
        <f>IF('cha raw lpjml output'!V394&lt;0,0,'cha raw lpjml output'!V394)</f>
        <v>512.83100000000002</v>
      </c>
      <c r="X409" s="17">
        <f>IF('cha raw lpjml output'!W394&lt;0,0,'cha raw lpjml output'!W394)</f>
        <v>540.49599999999998</v>
      </c>
      <c r="Y409" s="17">
        <f>IF('cha raw lpjml output'!X394&lt;0,0,'cha raw lpjml output'!X394)</f>
        <v>512.83799999999997</v>
      </c>
      <c r="Z409" s="17">
        <f>IF('cha raw lpjml output'!Y394&lt;0,0,'cha raw lpjml output'!Y394)</f>
        <v>542.41300000000001</v>
      </c>
      <c r="AA409" s="17">
        <f>IF('cha raw lpjml output'!Z394&lt;0,0,'cha raw lpjml output'!Z394)</f>
        <v>543.26599999999996</v>
      </c>
      <c r="AB409" s="17">
        <f>IF('cha raw lpjml output'!AA394&lt;0,0,'cha raw lpjml output'!AA394)</f>
        <v>542.85199999999998</v>
      </c>
      <c r="AC409" s="17">
        <f>IF('cha raw lpjml output'!AB394&lt;0,0,'cha raw lpjml output'!AB394)</f>
        <v>488.13799999999998</v>
      </c>
      <c r="AD409" s="17">
        <f>IF('cha raw lpjml output'!AC394&lt;0,0,'cha raw lpjml output'!AC394)</f>
        <v>553.44500000000005</v>
      </c>
      <c r="AE409" s="17">
        <f>IF('cha raw lpjml output'!AD394&lt;0,0,'cha raw lpjml output'!AD394)</f>
        <v>486.27800000000002</v>
      </c>
      <c r="AF409" s="17">
        <f>IF('cha raw lpjml output'!AE394&lt;0,0,'cha raw lpjml output'!AE394)</f>
        <v>548.59699999999998</v>
      </c>
      <c r="AG409" s="17">
        <f>IF('cha raw lpjml output'!AF394&lt;0,0,'cha raw lpjml output'!AF394)</f>
        <v>469.45100000000002</v>
      </c>
      <c r="AH409" s="17">
        <f>IF('cha raw lpjml output'!AG394&lt;0,0,'cha raw lpjml output'!AG394)</f>
        <v>522.28499999999997</v>
      </c>
      <c r="AI409" s="17">
        <f>IF('cha raw lpjml output'!AH394&lt;0,0,'cha raw lpjml output'!AH394)</f>
        <v>504.34300000000002</v>
      </c>
      <c r="AJ409" s="17">
        <f>IF('cha raw lpjml output'!AI394&lt;0,0,'cha raw lpjml output'!AI394)</f>
        <v>554.88</v>
      </c>
      <c r="AK409" s="17">
        <f>IF('cha raw lpjml output'!AJ394&lt;0,0,'cha raw lpjml output'!AJ394)</f>
        <v>636.75800000000004</v>
      </c>
      <c r="AL409" s="17">
        <f>IF('cha raw lpjml output'!AK394&lt;0,0,'cha raw lpjml output'!AK394)</f>
        <v>528.72900000000004</v>
      </c>
      <c r="AM409" s="17">
        <f>IF('cha raw lpjml output'!AL394&lt;0,0,'cha raw lpjml output'!AL394)</f>
        <v>504.43400000000003</v>
      </c>
      <c r="AN409" s="17">
        <f>IF('cha raw lpjml output'!AM394&lt;0,0,'cha raw lpjml output'!AM394)</f>
        <v>426.137</v>
      </c>
      <c r="AO409" s="17">
        <f>IF('cha raw lpjml output'!AN394&lt;0,0,'cha raw lpjml output'!AN394)</f>
        <v>469.47300000000001</v>
      </c>
      <c r="AP409" s="17">
        <f>IF('cha raw lpjml output'!AO394&lt;0,0,'cha raw lpjml output'!AO394)</f>
        <v>553.1</v>
      </c>
      <c r="AQ409" s="17"/>
    </row>
    <row r="410" spans="2:43" x14ac:dyDescent="0.35">
      <c r="B410" s="17">
        <f>IF('cha raw lpjml output'!A395&lt;0,0,'cha raw lpjml output'!A395)</f>
        <v>479.35700000000003</v>
      </c>
      <c r="C410" s="17">
        <f>IF('cha raw lpjml output'!B395&lt;0,0,'cha raw lpjml output'!B395)</f>
        <v>542.14599999999996</v>
      </c>
      <c r="D410" s="17">
        <f>IF('cha raw lpjml output'!C395&lt;0,0,'cha raw lpjml output'!C395)</f>
        <v>499.93900000000002</v>
      </c>
      <c r="E410" s="17">
        <f>IF('cha raw lpjml output'!D395&lt;0,0,'cha raw lpjml output'!D395)</f>
        <v>525.18899999999996</v>
      </c>
      <c r="F410" s="17">
        <f>IF('cha raw lpjml output'!E395&lt;0,0,'cha raw lpjml output'!E395)</f>
        <v>511.32900000000001</v>
      </c>
      <c r="G410" s="17">
        <f>IF('cha raw lpjml output'!F395&lt;0,0,'cha raw lpjml output'!F395)</f>
        <v>556.59299999999996</v>
      </c>
      <c r="H410" s="17">
        <f>IF('cha raw lpjml output'!G395&lt;0,0,'cha raw lpjml output'!G395)</f>
        <v>489.42599999999999</v>
      </c>
      <c r="I410" s="17">
        <f>IF('cha raw lpjml output'!H395&lt;0,0,'cha raw lpjml output'!H395)</f>
        <v>552.87199999999996</v>
      </c>
      <c r="J410" s="17">
        <f>IF('cha raw lpjml output'!I395&lt;0,0,'cha raw lpjml output'!I395)</f>
        <v>503.04199999999997</v>
      </c>
      <c r="K410" s="17">
        <f>IF('cha raw lpjml output'!J395&lt;0,0,'cha raw lpjml output'!J395)</f>
        <v>458.59800000000001</v>
      </c>
      <c r="L410" s="17">
        <f>IF('cha raw lpjml output'!K395&lt;0,0,'cha raw lpjml output'!K395)</f>
        <v>464.55</v>
      </c>
      <c r="M410" s="17">
        <f>IF('cha raw lpjml output'!L395&lt;0,0,'cha raw lpjml output'!L395)</f>
        <v>476.89100000000002</v>
      </c>
      <c r="N410" s="17">
        <f>IF('cha raw lpjml output'!M395&lt;0,0,'cha raw lpjml output'!M395)</f>
        <v>415.887</v>
      </c>
      <c r="O410" s="17">
        <f>IF('cha raw lpjml output'!N395&lt;0,0,'cha raw lpjml output'!N395)</f>
        <v>450.77699999999999</v>
      </c>
      <c r="P410" s="17">
        <f>IF('cha raw lpjml output'!O395&lt;0,0,'cha raw lpjml output'!O395)</f>
        <v>450.77699999999999</v>
      </c>
      <c r="Q410" s="17">
        <f>IF('cha raw lpjml output'!P395&lt;0,0,'cha raw lpjml output'!P395)</f>
        <v>442.04399999999998</v>
      </c>
      <c r="R410" s="17">
        <f>IF('cha raw lpjml output'!Q395&lt;0,0,'cha raw lpjml output'!Q395)</f>
        <v>450.97199999999998</v>
      </c>
      <c r="S410" s="17">
        <f>IF('cha raw lpjml output'!R395&lt;0,0,'cha raw lpjml output'!R395)</f>
        <v>493.27499999999998</v>
      </c>
      <c r="T410" s="17">
        <f>IF('cha raw lpjml output'!S395&lt;0,0,'cha raw lpjml output'!S395)</f>
        <v>545.27200000000005</v>
      </c>
      <c r="U410" s="17">
        <f>IF('cha raw lpjml output'!T395&lt;0,0,'cha raw lpjml output'!T395)</f>
        <v>485.19</v>
      </c>
      <c r="V410" s="17">
        <f>IF('cha raw lpjml output'!U395&lt;0,0,'cha raw lpjml output'!U395)</f>
        <v>565.23900000000003</v>
      </c>
      <c r="W410" s="17">
        <f>IF('cha raw lpjml output'!V395&lt;0,0,'cha raw lpjml output'!V395)</f>
        <v>513.87300000000005</v>
      </c>
      <c r="X410" s="17">
        <f>IF('cha raw lpjml output'!W395&lt;0,0,'cha raw lpjml output'!W395)</f>
        <v>541.74800000000005</v>
      </c>
      <c r="Y410" s="17">
        <f>IF('cha raw lpjml output'!X395&lt;0,0,'cha raw lpjml output'!X395)</f>
        <v>513.40700000000004</v>
      </c>
      <c r="Z410" s="17">
        <f>IF('cha raw lpjml output'!Y395&lt;0,0,'cha raw lpjml output'!Y395)</f>
        <v>543.221</v>
      </c>
      <c r="AA410" s="17">
        <f>IF('cha raw lpjml output'!Z395&lt;0,0,'cha raw lpjml output'!Z395)</f>
        <v>544.10699999999997</v>
      </c>
      <c r="AB410" s="17">
        <f>IF('cha raw lpjml output'!AA395&lt;0,0,'cha raw lpjml output'!AA395)</f>
        <v>544.01700000000005</v>
      </c>
      <c r="AC410" s="17">
        <f>IF('cha raw lpjml output'!AB395&lt;0,0,'cha raw lpjml output'!AB395)</f>
        <v>488.416</v>
      </c>
      <c r="AD410" s="17">
        <f>IF('cha raw lpjml output'!AC395&lt;0,0,'cha raw lpjml output'!AC395)</f>
        <v>556.42100000000005</v>
      </c>
      <c r="AE410" s="17">
        <f>IF('cha raw lpjml output'!AD395&lt;0,0,'cha raw lpjml output'!AD395)</f>
        <v>486.36900000000003</v>
      </c>
      <c r="AF410" s="17">
        <f>IF('cha raw lpjml output'!AE395&lt;0,0,'cha raw lpjml output'!AE395)</f>
        <v>551.12800000000004</v>
      </c>
      <c r="AG410" s="17">
        <f>IF('cha raw lpjml output'!AF395&lt;0,0,'cha raw lpjml output'!AF395)</f>
        <v>469.86</v>
      </c>
      <c r="AH410" s="17">
        <f>IF('cha raw lpjml output'!AG395&lt;0,0,'cha raw lpjml output'!AG395)</f>
        <v>524.72900000000004</v>
      </c>
      <c r="AI410" s="17">
        <f>IF('cha raw lpjml output'!AH395&lt;0,0,'cha raw lpjml output'!AH395)</f>
        <v>505.62200000000001</v>
      </c>
      <c r="AJ410" s="17">
        <f>IF('cha raw lpjml output'!AI395&lt;0,0,'cha raw lpjml output'!AI395)</f>
        <v>556.18499999999995</v>
      </c>
      <c r="AK410" s="17">
        <f>IF('cha raw lpjml output'!AJ395&lt;0,0,'cha raw lpjml output'!AJ395)</f>
        <v>640.08900000000006</v>
      </c>
      <c r="AL410" s="17">
        <f>IF('cha raw lpjml output'!AK395&lt;0,0,'cha raw lpjml output'!AK395)</f>
        <v>529.03399999999999</v>
      </c>
      <c r="AM410" s="17">
        <f>IF('cha raw lpjml output'!AL395&lt;0,0,'cha raw lpjml output'!AL395)</f>
        <v>505.99099999999999</v>
      </c>
      <c r="AN410" s="17">
        <f>IF('cha raw lpjml output'!AM395&lt;0,0,'cha raw lpjml output'!AM395)</f>
        <v>426.46600000000001</v>
      </c>
      <c r="AO410" s="17">
        <f>IF('cha raw lpjml output'!AN395&lt;0,0,'cha raw lpjml output'!AN395)</f>
        <v>470.29399999999998</v>
      </c>
      <c r="AP410" s="17">
        <f>IF('cha raw lpjml output'!AO395&lt;0,0,'cha raw lpjml output'!AO395)</f>
        <v>558.31399999999996</v>
      </c>
      <c r="AQ410" s="17"/>
    </row>
    <row r="411" spans="2:43" x14ac:dyDescent="0.35">
      <c r="B411" s="17">
        <f>IF('cha raw lpjml output'!A396&lt;0,0,'cha raw lpjml output'!A396)</f>
        <v>480.17700000000002</v>
      </c>
      <c r="C411" s="17">
        <f>IF('cha raw lpjml output'!B396&lt;0,0,'cha raw lpjml output'!B396)</f>
        <v>542.94399999999996</v>
      </c>
      <c r="D411" s="17">
        <f>IF('cha raw lpjml output'!C396&lt;0,0,'cha raw lpjml output'!C396)</f>
        <v>500.53399999999999</v>
      </c>
      <c r="E411" s="17">
        <f>IF('cha raw lpjml output'!D396&lt;0,0,'cha raw lpjml output'!D396)</f>
        <v>526.53</v>
      </c>
      <c r="F411" s="17">
        <f>IF('cha raw lpjml output'!E396&lt;0,0,'cha raw lpjml output'!E396)</f>
        <v>511.45100000000002</v>
      </c>
      <c r="G411" s="17">
        <f>IF('cha raw lpjml output'!F396&lt;0,0,'cha raw lpjml output'!F396)</f>
        <v>556.75099999999998</v>
      </c>
      <c r="H411" s="17">
        <f>IF('cha raw lpjml output'!G396&lt;0,0,'cha raw lpjml output'!G396)</f>
        <v>490.15899999999999</v>
      </c>
      <c r="I411" s="17">
        <f>IF('cha raw lpjml output'!H396&lt;0,0,'cha raw lpjml output'!H396)</f>
        <v>555.53200000000004</v>
      </c>
      <c r="J411" s="17">
        <f>IF('cha raw lpjml output'!I396&lt;0,0,'cha raw lpjml output'!I396)</f>
        <v>503.27699999999999</v>
      </c>
      <c r="K411" s="17">
        <f>IF('cha raw lpjml output'!J396&lt;0,0,'cha raw lpjml output'!J396)</f>
        <v>465.56099999999998</v>
      </c>
      <c r="L411" s="17">
        <f>IF('cha raw lpjml output'!K396&lt;0,0,'cha raw lpjml output'!K396)</f>
        <v>464.63600000000002</v>
      </c>
      <c r="M411" s="17">
        <f>IF('cha raw lpjml output'!L396&lt;0,0,'cha raw lpjml output'!L396)</f>
        <v>483.51400000000001</v>
      </c>
      <c r="N411" s="17">
        <f>IF('cha raw lpjml output'!M396&lt;0,0,'cha raw lpjml output'!M396)</f>
        <v>421.19200000000001</v>
      </c>
      <c r="O411" s="17">
        <f>IF('cha raw lpjml output'!N396&lt;0,0,'cha raw lpjml output'!N396)</f>
        <v>451.62900000000002</v>
      </c>
      <c r="P411" s="17">
        <f>IF('cha raw lpjml output'!O396&lt;0,0,'cha raw lpjml output'!O396)</f>
        <v>451.62900000000002</v>
      </c>
      <c r="Q411" s="17">
        <f>IF('cha raw lpjml output'!P396&lt;0,0,'cha raw lpjml output'!P396)</f>
        <v>443.48</v>
      </c>
      <c r="R411" s="17">
        <f>IF('cha raw lpjml output'!Q396&lt;0,0,'cha raw lpjml output'!Q396)</f>
        <v>458.03500000000003</v>
      </c>
      <c r="S411" s="17">
        <f>IF('cha raw lpjml output'!R396&lt;0,0,'cha raw lpjml output'!R396)</f>
        <v>494.25799999999998</v>
      </c>
      <c r="T411" s="17">
        <f>IF('cha raw lpjml output'!S396&lt;0,0,'cha raw lpjml output'!S396)</f>
        <v>545.57100000000003</v>
      </c>
      <c r="U411" s="17">
        <f>IF('cha raw lpjml output'!T396&lt;0,0,'cha raw lpjml output'!T396)</f>
        <v>492.52199999999999</v>
      </c>
      <c r="V411" s="17">
        <f>IF('cha raw lpjml output'!U396&lt;0,0,'cha raw lpjml output'!U396)</f>
        <v>566.19299999999998</v>
      </c>
      <c r="W411" s="17">
        <f>IF('cha raw lpjml output'!V396&lt;0,0,'cha raw lpjml output'!V396)</f>
        <v>515.34100000000001</v>
      </c>
      <c r="X411" s="17">
        <f>IF('cha raw lpjml output'!W396&lt;0,0,'cha raw lpjml output'!W396)</f>
        <v>545.98500000000001</v>
      </c>
      <c r="Y411" s="17">
        <f>IF('cha raw lpjml output'!X396&lt;0,0,'cha raw lpjml output'!X396)</f>
        <v>520.04999999999995</v>
      </c>
      <c r="Z411" s="17">
        <f>IF('cha raw lpjml output'!Y396&lt;0,0,'cha raw lpjml output'!Y396)</f>
        <v>546.26599999999996</v>
      </c>
      <c r="AA411" s="17">
        <f>IF('cha raw lpjml output'!Z396&lt;0,0,'cha raw lpjml output'!Z396)</f>
        <v>549.01</v>
      </c>
      <c r="AB411" s="17">
        <f>IF('cha raw lpjml output'!AA396&lt;0,0,'cha raw lpjml output'!AA396)</f>
        <v>545.46900000000005</v>
      </c>
      <c r="AC411" s="17">
        <f>IF('cha raw lpjml output'!AB396&lt;0,0,'cha raw lpjml output'!AB396)</f>
        <v>488.61700000000002</v>
      </c>
      <c r="AD411" s="17">
        <f>IF('cha raw lpjml output'!AC396&lt;0,0,'cha raw lpjml output'!AC396)</f>
        <v>556.51800000000003</v>
      </c>
      <c r="AE411" s="17">
        <f>IF('cha raw lpjml output'!AD396&lt;0,0,'cha raw lpjml output'!AD396)</f>
        <v>487.13299999999998</v>
      </c>
      <c r="AF411" s="17">
        <f>IF('cha raw lpjml output'!AE396&lt;0,0,'cha raw lpjml output'!AE396)</f>
        <v>551.14300000000003</v>
      </c>
      <c r="AG411" s="17">
        <f>IF('cha raw lpjml output'!AF396&lt;0,0,'cha raw lpjml output'!AF396)</f>
        <v>470.51</v>
      </c>
      <c r="AH411" s="17">
        <f>IF('cha raw lpjml output'!AG396&lt;0,0,'cha raw lpjml output'!AG396)</f>
        <v>528.03099999999995</v>
      </c>
      <c r="AI411" s="17">
        <f>IF('cha raw lpjml output'!AH396&lt;0,0,'cha raw lpjml output'!AH396)</f>
        <v>510.74900000000002</v>
      </c>
      <c r="AJ411" s="17">
        <f>IF('cha raw lpjml output'!AI396&lt;0,0,'cha raw lpjml output'!AI396)</f>
        <v>556.726</v>
      </c>
      <c r="AK411" s="17">
        <f>IF('cha raw lpjml output'!AJ396&lt;0,0,'cha raw lpjml output'!AJ396)</f>
        <v>644.79200000000003</v>
      </c>
      <c r="AL411" s="17">
        <f>IF('cha raw lpjml output'!AK396&lt;0,0,'cha raw lpjml output'!AK396)</f>
        <v>533.35699999999997</v>
      </c>
      <c r="AM411" s="17">
        <f>IF('cha raw lpjml output'!AL396&lt;0,0,'cha raw lpjml output'!AL396)</f>
        <v>505.995</v>
      </c>
      <c r="AN411" s="17">
        <f>IF('cha raw lpjml output'!AM396&lt;0,0,'cha raw lpjml output'!AM396)</f>
        <v>430.661</v>
      </c>
      <c r="AO411" s="17">
        <f>IF('cha raw lpjml output'!AN396&lt;0,0,'cha raw lpjml output'!AN396)</f>
        <v>470.30500000000001</v>
      </c>
      <c r="AP411" s="17">
        <f>IF('cha raw lpjml output'!AO396&lt;0,0,'cha raw lpjml output'!AO396)</f>
        <v>558.83299999999997</v>
      </c>
      <c r="AQ411" s="17"/>
    </row>
    <row r="412" spans="2:43" x14ac:dyDescent="0.35">
      <c r="B412" s="17">
        <f>IF('cha raw lpjml output'!A397&lt;0,0,'cha raw lpjml output'!A397)</f>
        <v>483.07</v>
      </c>
      <c r="C412" s="17">
        <f>IF('cha raw lpjml output'!B397&lt;0,0,'cha raw lpjml output'!B397)</f>
        <v>543.14099999999996</v>
      </c>
      <c r="D412" s="17">
        <f>IF('cha raw lpjml output'!C397&lt;0,0,'cha raw lpjml output'!C397)</f>
        <v>501.61200000000002</v>
      </c>
      <c r="E412" s="17">
        <f>IF('cha raw lpjml output'!D397&lt;0,0,'cha raw lpjml output'!D397)</f>
        <v>527.98400000000004</v>
      </c>
      <c r="F412" s="17">
        <f>IF('cha raw lpjml output'!E397&lt;0,0,'cha raw lpjml output'!E397)</f>
        <v>511.59</v>
      </c>
      <c r="G412" s="17">
        <f>IF('cha raw lpjml output'!F397&lt;0,0,'cha raw lpjml output'!F397)</f>
        <v>556.90800000000002</v>
      </c>
      <c r="H412" s="17">
        <f>IF('cha raw lpjml output'!G397&lt;0,0,'cha raw lpjml output'!G397)</f>
        <v>492.30200000000002</v>
      </c>
      <c r="I412" s="17">
        <f>IF('cha raw lpjml output'!H397&lt;0,0,'cha raw lpjml output'!H397)</f>
        <v>555.96100000000001</v>
      </c>
      <c r="J412" s="17">
        <f>IF('cha raw lpjml output'!I397&lt;0,0,'cha raw lpjml output'!I397)</f>
        <v>504.47800000000001</v>
      </c>
      <c r="K412" s="17">
        <f>IF('cha raw lpjml output'!J397&lt;0,0,'cha raw lpjml output'!J397)</f>
        <v>467.29399999999998</v>
      </c>
      <c r="L412" s="17">
        <f>IF('cha raw lpjml output'!K397&lt;0,0,'cha raw lpjml output'!K397)</f>
        <v>465.61399999999998</v>
      </c>
      <c r="M412" s="17">
        <f>IF('cha raw lpjml output'!L397&lt;0,0,'cha raw lpjml output'!L397)</f>
        <v>484.286</v>
      </c>
      <c r="N412" s="17">
        <f>IF('cha raw lpjml output'!M397&lt;0,0,'cha raw lpjml output'!M397)</f>
        <v>421.28399999999999</v>
      </c>
      <c r="O412" s="17">
        <f>IF('cha raw lpjml output'!N397&lt;0,0,'cha raw lpjml output'!N397)</f>
        <v>465.19099999999997</v>
      </c>
      <c r="P412" s="17">
        <f>IF('cha raw lpjml output'!O397&lt;0,0,'cha raw lpjml output'!O397)</f>
        <v>465.19099999999997</v>
      </c>
      <c r="Q412" s="17">
        <f>IF('cha raw lpjml output'!P397&lt;0,0,'cha raw lpjml output'!P397)</f>
        <v>448.03300000000002</v>
      </c>
      <c r="R412" s="17">
        <f>IF('cha raw lpjml output'!Q397&lt;0,0,'cha raw lpjml output'!Q397)</f>
        <v>462.15800000000002</v>
      </c>
      <c r="S412" s="17">
        <f>IF('cha raw lpjml output'!R397&lt;0,0,'cha raw lpjml output'!R397)</f>
        <v>494.4</v>
      </c>
      <c r="T412" s="17">
        <f>IF('cha raw lpjml output'!S397&lt;0,0,'cha raw lpjml output'!S397)</f>
        <v>546.22</v>
      </c>
      <c r="U412" s="17">
        <f>IF('cha raw lpjml output'!T397&lt;0,0,'cha raw lpjml output'!T397)</f>
        <v>493.36099999999999</v>
      </c>
      <c r="V412" s="17">
        <f>IF('cha raw lpjml output'!U397&lt;0,0,'cha raw lpjml output'!U397)</f>
        <v>569.05100000000004</v>
      </c>
      <c r="W412" s="17">
        <f>IF('cha raw lpjml output'!V397&lt;0,0,'cha raw lpjml output'!V397)</f>
        <v>516.19799999999998</v>
      </c>
      <c r="X412" s="17">
        <f>IF('cha raw lpjml output'!W397&lt;0,0,'cha raw lpjml output'!W397)</f>
        <v>547.57399999999996</v>
      </c>
      <c r="Y412" s="17">
        <f>IF('cha raw lpjml output'!X397&lt;0,0,'cha raw lpjml output'!X397)</f>
        <v>521.25099999999998</v>
      </c>
      <c r="Z412" s="17">
        <f>IF('cha raw lpjml output'!Y397&lt;0,0,'cha raw lpjml output'!Y397)</f>
        <v>549.13199999999995</v>
      </c>
      <c r="AA412" s="17">
        <f>IF('cha raw lpjml output'!Z397&lt;0,0,'cha raw lpjml output'!Z397)</f>
        <v>551.75400000000002</v>
      </c>
      <c r="AB412" s="17">
        <f>IF('cha raw lpjml output'!AA397&lt;0,0,'cha raw lpjml output'!AA397)</f>
        <v>546.70600000000002</v>
      </c>
      <c r="AC412" s="17">
        <f>IF('cha raw lpjml output'!AB397&lt;0,0,'cha raw lpjml output'!AB397)</f>
        <v>489.15899999999999</v>
      </c>
      <c r="AD412" s="17">
        <f>IF('cha raw lpjml output'!AC397&lt;0,0,'cha raw lpjml output'!AC397)</f>
        <v>556.98099999999999</v>
      </c>
      <c r="AE412" s="17">
        <f>IF('cha raw lpjml output'!AD397&lt;0,0,'cha raw lpjml output'!AD397)</f>
        <v>487.904</v>
      </c>
      <c r="AF412" s="17">
        <f>IF('cha raw lpjml output'!AE397&lt;0,0,'cha raw lpjml output'!AE397)</f>
        <v>552.30200000000002</v>
      </c>
      <c r="AG412" s="17">
        <f>IF('cha raw lpjml output'!AF397&lt;0,0,'cha raw lpjml output'!AF397)</f>
        <v>470.86799999999999</v>
      </c>
      <c r="AH412" s="17">
        <f>IF('cha raw lpjml output'!AG397&lt;0,0,'cha raw lpjml output'!AG397)</f>
        <v>541.75</v>
      </c>
      <c r="AI412" s="17">
        <f>IF('cha raw lpjml output'!AH397&lt;0,0,'cha raw lpjml output'!AH397)</f>
        <v>513.81399999999996</v>
      </c>
      <c r="AJ412" s="17">
        <f>IF('cha raw lpjml output'!AI397&lt;0,0,'cha raw lpjml output'!AI397)</f>
        <v>557.16999999999996</v>
      </c>
      <c r="AK412" s="17">
        <f>IF('cha raw lpjml output'!AJ397&lt;0,0,'cha raw lpjml output'!AJ397)</f>
        <v>646.26800000000003</v>
      </c>
      <c r="AL412" s="17">
        <f>IF('cha raw lpjml output'!AK397&lt;0,0,'cha raw lpjml output'!AK397)</f>
        <v>537.16499999999996</v>
      </c>
      <c r="AM412" s="17">
        <f>IF('cha raw lpjml output'!AL397&lt;0,0,'cha raw lpjml output'!AL397)</f>
        <v>507.21499999999997</v>
      </c>
      <c r="AN412" s="17">
        <f>IF('cha raw lpjml output'!AM397&lt;0,0,'cha raw lpjml output'!AM397)</f>
        <v>430.952</v>
      </c>
      <c r="AO412" s="17">
        <f>IF('cha raw lpjml output'!AN397&lt;0,0,'cha raw lpjml output'!AN397)</f>
        <v>471.36599999999999</v>
      </c>
      <c r="AP412" s="17">
        <f>IF('cha raw lpjml output'!AO397&lt;0,0,'cha raw lpjml output'!AO397)</f>
        <v>560.46699999999998</v>
      </c>
      <c r="AQ412" s="17"/>
    </row>
    <row r="413" spans="2:43" x14ac:dyDescent="0.35">
      <c r="B413" s="17">
        <f>IF('cha raw lpjml output'!A398&lt;0,0,'cha raw lpjml output'!A398)</f>
        <v>484.14600000000002</v>
      </c>
      <c r="C413" s="17">
        <f>IF('cha raw lpjml output'!B398&lt;0,0,'cha raw lpjml output'!B398)</f>
        <v>545.42700000000002</v>
      </c>
      <c r="D413" s="17">
        <f>IF('cha raw lpjml output'!C398&lt;0,0,'cha raw lpjml output'!C398)</f>
        <v>502.25099999999998</v>
      </c>
      <c r="E413" s="17">
        <f>IF('cha raw lpjml output'!D398&lt;0,0,'cha raw lpjml output'!D398)</f>
        <v>530.09100000000001</v>
      </c>
      <c r="F413" s="17">
        <f>IF('cha raw lpjml output'!E398&lt;0,0,'cha raw lpjml output'!E398)</f>
        <v>513.65899999999999</v>
      </c>
      <c r="G413" s="17">
        <f>IF('cha raw lpjml output'!F398&lt;0,0,'cha raw lpjml output'!F398)</f>
        <v>557.48199999999997</v>
      </c>
      <c r="H413" s="17">
        <f>IF('cha raw lpjml output'!G398&lt;0,0,'cha raw lpjml output'!G398)</f>
        <v>496.58100000000002</v>
      </c>
      <c r="I413" s="17">
        <f>IF('cha raw lpjml output'!H398&lt;0,0,'cha raw lpjml output'!H398)</f>
        <v>559.04899999999998</v>
      </c>
      <c r="J413" s="17">
        <f>IF('cha raw lpjml output'!I398&lt;0,0,'cha raw lpjml output'!I398)</f>
        <v>506.06700000000001</v>
      </c>
      <c r="K413" s="17">
        <f>IF('cha raw lpjml output'!J398&lt;0,0,'cha raw lpjml output'!J398)</f>
        <v>471.19499999999999</v>
      </c>
      <c r="L413" s="17">
        <f>IF('cha raw lpjml output'!K398&lt;0,0,'cha raw lpjml output'!K398)</f>
        <v>467.25200000000001</v>
      </c>
      <c r="M413" s="17">
        <f>IF('cha raw lpjml output'!L398&lt;0,0,'cha raw lpjml output'!L398)</f>
        <v>488.48</v>
      </c>
      <c r="N413" s="17">
        <f>IF('cha raw lpjml output'!M398&lt;0,0,'cha raw lpjml output'!M398)</f>
        <v>421.91899999999998</v>
      </c>
      <c r="O413" s="17">
        <f>IF('cha raw lpjml output'!N398&lt;0,0,'cha raw lpjml output'!N398)</f>
        <v>465.52199999999999</v>
      </c>
      <c r="P413" s="17">
        <f>IF('cha raw lpjml output'!O398&lt;0,0,'cha raw lpjml output'!O398)</f>
        <v>465.52199999999999</v>
      </c>
      <c r="Q413" s="17">
        <f>IF('cha raw lpjml output'!P398&lt;0,0,'cha raw lpjml output'!P398)</f>
        <v>449.30099999999999</v>
      </c>
      <c r="R413" s="17">
        <f>IF('cha raw lpjml output'!Q398&lt;0,0,'cha raw lpjml output'!Q398)</f>
        <v>465.19299999999998</v>
      </c>
      <c r="S413" s="17">
        <f>IF('cha raw lpjml output'!R398&lt;0,0,'cha raw lpjml output'!R398)</f>
        <v>495.18200000000002</v>
      </c>
      <c r="T413" s="17">
        <f>IF('cha raw lpjml output'!S398&lt;0,0,'cha raw lpjml output'!S398)</f>
        <v>548.41600000000005</v>
      </c>
      <c r="U413" s="17">
        <f>IF('cha raw lpjml output'!T398&lt;0,0,'cha raw lpjml output'!T398)</f>
        <v>493.45100000000002</v>
      </c>
      <c r="V413" s="17">
        <f>IF('cha raw lpjml output'!U398&lt;0,0,'cha raw lpjml output'!U398)</f>
        <v>569.971</v>
      </c>
      <c r="W413" s="17">
        <f>IF('cha raw lpjml output'!V398&lt;0,0,'cha raw lpjml output'!V398)</f>
        <v>516.32799999999997</v>
      </c>
      <c r="X413" s="17">
        <f>IF('cha raw lpjml output'!W398&lt;0,0,'cha raw lpjml output'!W398)</f>
        <v>548.28899999999999</v>
      </c>
      <c r="Y413" s="17">
        <f>IF('cha raw lpjml output'!X398&lt;0,0,'cha raw lpjml output'!X398)</f>
        <v>521.47500000000002</v>
      </c>
      <c r="Z413" s="17">
        <f>IF('cha raw lpjml output'!Y398&lt;0,0,'cha raw lpjml output'!Y398)</f>
        <v>550.19299999999998</v>
      </c>
      <c r="AA413" s="17">
        <f>IF('cha raw lpjml output'!Z398&lt;0,0,'cha raw lpjml output'!Z398)</f>
        <v>552.01599999999996</v>
      </c>
      <c r="AB413" s="17">
        <f>IF('cha raw lpjml output'!AA398&lt;0,0,'cha raw lpjml output'!AA398)</f>
        <v>548.279</v>
      </c>
      <c r="AC413" s="17">
        <f>IF('cha raw lpjml output'!AB398&lt;0,0,'cha raw lpjml output'!AB398)</f>
        <v>490.16500000000002</v>
      </c>
      <c r="AD413" s="17">
        <f>IF('cha raw lpjml output'!AC398&lt;0,0,'cha raw lpjml output'!AC398)</f>
        <v>557.43399999999997</v>
      </c>
      <c r="AE413" s="17">
        <f>IF('cha raw lpjml output'!AD398&lt;0,0,'cha raw lpjml output'!AD398)</f>
        <v>488.16199999999998</v>
      </c>
      <c r="AF413" s="17">
        <f>IF('cha raw lpjml output'!AE398&lt;0,0,'cha raw lpjml output'!AE398)</f>
        <v>552.80499999999995</v>
      </c>
      <c r="AG413" s="17">
        <f>IF('cha raw lpjml output'!AF398&lt;0,0,'cha raw lpjml output'!AF398)</f>
        <v>472.83100000000002</v>
      </c>
      <c r="AH413" s="17">
        <f>IF('cha raw lpjml output'!AG398&lt;0,0,'cha raw lpjml output'!AG398)</f>
        <v>544.62</v>
      </c>
      <c r="AI413" s="17">
        <f>IF('cha raw lpjml output'!AH398&lt;0,0,'cha raw lpjml output'!AH398)</f>
        <v>531.80799999999999</v>
      </c>
      <c r="AJ413" s="17">
        <f>IF('cha raw lpjml output'!AI398&lt;0,0,'cha raw lpjml output'!AI398)</f>
        <v>557.39599999999996</v>
      </c>
      <c r="AK413" s="17">
        <f>IF('cha raw lpjml output'!AJ398&lt;0,0,'cha raw lpjml output'!AJ398)</f>
        <v>652.85799999999995</v>
      </c>
      <c r="AL413" s="17">
        <f>IF('cha raw lpjml output'!AK398&lt;0,0,'cha raw lpjml output'!AK398)</f>
        <v>537.79899999999998</v>
      </c>
      <c r="AM413" s="17">
        <f>IF('cha raw lpjml output'!AL398&lt;0,0,'cha raw lpjml output'!AL398)</f>
        <v>507.70499999999998</v>
      </c>
      <c r="AN413" s="17">
        <f>IF('cha raw lpjml output'!AM398&lt;0,0,'cha raw lpjml output'!AM398)</f>
        <v>434.55599999999998</v>
      </c>
      <c r="AO413" s="17">
        <f>IF('cha raw lpjml output'!AN398&lt;0,0,'cha raw lpjml output'!AN398)</f>
        <v>475.04899999999998</v>
      </c>
      <c r="AP413" s="17">
        <f>IF('cha raw lpjml output'!AO398&lt;0,0,'cha raw lpjml output'!AO398)</f>
        <v>560.85</v>
      </c>
      <c r="AQ413" s="17"/>
    </row>
    <row r="414" spans="2:43" x14ac:dyDescent="0.35">
      <c r="B414" s="17">
        <f>IF('cha raw lpjml output'!A399&lt;0,0,'cha raw lpjml output'!A399)</f>
        <v>487.38299999999998</v>
      </c>
      <c r="C414" s="17">
        <f>IF('cha raw lpjml output'!B399&lt;0,0,'cha raw lpjml output'!B399)</f>
        <v>548.87400000000002</v>
      </c>
      <c r="D414" s="17">
        <f>IF('cha raw lpjml output'!C399&lt;0,0,'cha raw lpjml output'!C399)</f>
        <v>504.55200000000002</v>
      </c>
      <c r="E414" s="17">
        <f>IF('cha raw lpjml output'!D399&lt;0,0,'cha raw lpjml output'!D399)</f>
        <v>532.84799999999996</v>
      </c>
      <c r="F414" s="17">
        <f>IF('cha raw lpjml output'!E399&lt;0,0,'cha raw lpjml output'!E399)</f>
        <v>514.67700000000002</v>
      </c>
      <c r="G414" s="17">
        <f>IF('cha raw lpjml output'!F399&lt;0,0,'cha raw lpjml output'!F399)</f>
        <v>559.24900000000002</v>
      </c>
      <c r="H414" s="17">
        <f>IF('cha raw lpjml output'!G399&lt;0,0,'cha raw lpjml output'!G399)</f>
        <v>501.84800000000001</v>
      </c>
      <c r="I414" s="17">
        <f>IF('cha raw lpjml output'!H399&lt;0,0,'cha raw lpjml output'!H399)</f>
        <v>559.08199999999999</v>
      </c>
      <c r="J414" s="17">
        <f>IF('cha raw lpjml output'!I399&lt;0,0,'cha raw lpjml output'!I399)</f>
        <v>506.529</v>
      </c>
      <c r="K414" s="17">
        <f>IF('cha raw lpjml output'!J399&lt;0,0,'cha raw lpjml output'!J399)</f>
        <v>471.29199999999997</v>
      </c>
      <c r="L414" s="17">
        <f>IF('cha raw lpjml output'!K399&lt;0,0,'cha raw lpjml output'!K399)</f>
        <v>468.7</v>
      </c>
      <c r="M414" s="17">
        <f>IF('cha raw lpjml output'!L399&lt;0,0,'cha raw lpjml output'!L399)</f>
        <v>491.92500000000001</v>
      </c>
      <c r="N414" s="17">
        <f>IF('cha raw lpjml output'!M399&lt;0,0,'cha raw lpjml output'!M399)</f>
        <v>424.16199999999998</v>
      </c>
      <c r="O414" s="17">
        <f>IF('cha raw lpjml output'!N399&lt;0,0,'cha raw lpjml output'!N399)</f>
        <v>471.178</v>
      </c>
      <c r="P414" s="17">
        <f>IF('cha raw lpjml output'!O399&lt;0,0,'cha raw lpjml output'!O399)</f>
        <v>471.178</v>
      </c>
      <c r="Q414" s="17">
        <f>IF('cha raw lpjml output'!P399&lt;0,0,'cha raw lpjml output'!P399)</f>
        <v>450.76100000000002</v>
      </c>
      <c r="R414" s="17">
        <f>IF('cha raw lpjml output'!Q399&lt;0,0,'cha raw lpjml output'!Q399)</f>
        <v>475.21499999999997</v>
      </c>
      <c r="S414" s="17">
        <f>IF('cha raw lpjml output'!R399&lt;0,0,'cha raw lpjml output'!R399)</f>
        <v>495.87400000000002</v>
      </c>
      <c r="T414" s="17">
        <f>IF('cha raw lpjml output'!S399&lt;0,0,'cha raw lpjml output'!S399)</f>
        <v>550.03899999999999</v>
      </c>
      <c r="U414" s="17">
        <f>IF('cha raw lpjml output'!T399&lt;0,0,'cha raw lpjml output'!T399)</f>
        <v>496.00099999999998</v>
      </c>
      <c r="V414" s="17">
        <f>IF('cha raw lpjml output'!U399&lt;0,0,'cha raw lpjml output'!U399)</f>
        <v>571.61199999999997</v>
      </c>
      <c r="W414" s="17">
        <f>IF('cha raw lpjml output'!V399&lt;0,0,'cha raw lpjml output'!V399)</f>
        <v>516.95899999999995</v>
      </c>
      <c r="X414" s="17">
        <f>IF('cha raw lpjml output'!W399&lt;0,0,'cha raw lpjml output'!W399)</f>
        <v>548.45699999999999</v>
      </c>
      <c r="Y414" s="17">
        <f>IF('cha raw lpjml output'!X399&lt;0,0,'cha raw lpjml output'!X399)</f>
        <v>522.63900000000001</v>
      </c>
      <c r="Z414" s="17">
        <f>IF('cha raw lpjml output'!Y399&lt;0,0,'cha raw lpjml output'!Y399)</f>
        <v>552.952</v>
      </c>
      <c r="AA414" s="17">
        <f>IF('cha raw lpjml output'!Z399&lt;0,0,'cha raw lpjml output'!Z399)</f>
        <v>555.88900000000001</v>
      </c>
      <c r="AB414" s="17">
        <f>IF('cha raw lpjml output'!AA399&lt;0,0,'cha raw lpjml output'!AA399)</f>
        <v>554.928</v>
      </c>
      <c r="AC414" s="17">
        <f>IF('cha raw lpjml output'!AB399&lt;0,0,'cha raw lpjml output'!AB399)</f>
        <v>490.90499999999997</v>
      </c>
      <c r="AD414" s="17">
        <f>IF('cha raw lpjml output'!AC399&lt;0,0,'cha raw lpjml output'!AC399)</f>
        <v>559.29899999999998</v>
      </c>
      <c r="AE414" s="17">
        <f>IF('cha raw lpjml output'!AD399&lt;0,0,'cha raw lpjml output'!AD399)</f>
        <v>490.81299999999999</v>
      </c>
      <c r="AF414" s="17">
        <f>IF('cha raw lpjml output'!AE399&lt;0,0,'cha raw lpjml output'!AE399)</f>
        <v>555.67499999999995</v>
      </c>
      <c r="AG414" s="17">
        <f>IF('cha raw lpjml output'!AF399&lt;0,0,'cha raw lpjml output'!AF399)</f>
        <v>474.34300000000002</v>
      </c>
      <c r="AH414" s="17">
        <f>IF('cha raw lpjml output'!AG399&lt;0,0,'cha raw lpjml output'!AG399)</f>
        <v>548.94899999999996</v>
      </c>
      <c r="AI414" s="17">
        <f>IF('cha raw lpjml output'!AH399&lt;0,0,'cha raw lpjml output'!AH399)</f>
        <v>533.54600000000005</v>
      </c>
      <c r="AJ414" s="17">
        <f>IF('cha raw lpjml output'!AI399&lt;0,0,'cha raw lpjml output'!AI399)</f>
        <v>562.07500000000005</v>
      </c>
      <c r="AK414" s="17">
        <f>IF('cha raw lpjml output'!AJ399&lt;0,0,'cha raw lpjml output'!AJ399)</f>
        <v>657.30899999999997</v>
      </c>
      <c r="AL414" s="17">
        <f>IF('cha raw lpjml output'!AK399&lt;0,0,'cha raw lpjml output'!AK399)</f>
        <v>544.00400000000002</v>
      </c>
      <c r="AM414" s="17">
        <f>IF('cha raw lpjml output'!AL399&lt;0,0,'cha raw lpjml output'!AL399)</f>
        <v>507.82100000000003</v>
      </c>
      <c r="AN414" s="17">
        <f>IF('cha raw lpjml output'!AM399&lt;0,0,'cha raw lpjml output'!AM399)</f>
        <v>439.72399999999999</v>
      </c>
      <c r="AO414" s="17">
        <f>IF('cha raw lpjml output'!AN399&lt;0,0,'cha raw lpjml output'!AN399)</f>
        <v>476.75099999999998</v>
      </c>
      <c r="AP414" s="17">
        <f>IF('cha raw lpjml output'!AO399&lt;0,0,'cha raw lpjml output'!AO399)</f>
        <v>562.61900000000003</v>
      </c>
      <c r="AQ414" s="17"/>
    </row>
    <row r="415" spans="2:43" x14ac:dyDescent="0.35">
      <c r="B415" s="17">
        <f>IF('cha raw lpjml output'!A400&lt;0,0,'cha raw lpjml output'!A400)</f>
        <v>491.38799999999998</v>
      </c>
      <c r="C415" s="17">
        <f>IF('cha raw lpjml output'!B400&lt;0,0,'cha raw lpjml output'!B400)</f>
        <v>549.39800000000002</v>
      </c>
      <c r="D415" s="17">
        <f>IF('cha raw lpjml output'!C400&lt;0,0,'cha raw lpjml output'!C400)</f>
        <v>506.488</v>
      </c>
      <c r="E415" s="17">
        <f>IF('cha raw lpjml output'!D400&lt;0,0,'cha raw lpjml output'!D400)</f>
        <v>534.16899999999998</v>
      </c>
      <c r="F415" s="17">
        <f>IF('cha raw lpjml output'!E400&lt;0,0,'cha raw lpjml output'!E400)</f>
        <v>516.98299999999995</v>
      </c>
      <c r="G415" s="17">
        <f>IF('cha raw lpjml output'!F400&lt;0,0,'cha raw lpjml output'!F400)</f>
        <v>559.47900000000004</v>
      </c>
      <c r="H415" s="17">
        <f>IF('cha raw lpjml output'!G400&lt;0,0,'cha raw lpjml output'!G400)</f>
        <v>503.30700000000002</v>
      </c>
      <c r="I415" s="17">
        <f>IF('cha raw lpjml output'!H400&lt;0,0,'cha raw lpjml output'!H400)</f>
        <v>560.13599999999997</v>
      </c>
      <c r="J415" s="17">
        <f>IF('cha raw lpjml output'!I400&lt;0,0,'cha raw lpjml output'!I400)</f>
        <v>510.20699999999999</v>
      </c>
      <c r="K415" s="17">
        <f>IF('cha raw lpjml output'!J400&lt;0,0,'cha raw lpjml output'!J400)</f>
        <v>473.53100000000001</v>
      </c>
      <c r="L415" s="17">
        <f>IF('cha raw lpjml output'!K400&lt;0,0,'cha raw lpjml output'!K400)</f>
        <v>470.35399999999998</v>
      </c>
      <c r="M415" s="17">
        <f>IF('cha raw lpjml output'!L400&lt;0,0,'cha raw lpjml output'!L400)</f>
        <v>493.613</v>
      </c>
      <c r="N415" s="17">
        <f>IF('cha raw lpjml output'!M400&lt;0,0,'cha raw lpjml output'!M400)</f>
        <v>424.81099999999998</v>
      </c>
      <c r="O415" s="17">
        <f>IF('cha raw lpjml output'!N400&lt;0,0,'cha raw lpjml output'!N400)</f>
        <v>475.37200000000001</v>
      </c>
      <c r="P415" s="17">
        <f>IF('cha raw lpjml output'!O400&lt;0,0,'cha raw lpjml output'!O400)</f>
        <v>475.37200000000001</v>
      </c>
      <c r="Q415" s="17">
        <f>IF('cha raw lpjml output'!P400&lt;0,0,'cha raw lpjml output'!P400)</f>
        <v>451.81200000000001</v>
      </c>
      <c r="R415" s="17">
        <f>IF('cha raw lpjml output'!Q400&lt;0,0,'cha raw lpjml output'!Q400)</f>
        <v>477.01299999999998</v>
      </c>
      <c r="S415" s="17">
        <f>IF('cha raw lpjml output'!R400&lt;0,0,'cha raw lpjml output'!R400)</f>
        <v>496.33199999999999</v>
      </c>
      <c r="T415" s="17">
        <f>IF('cha raw lpjml output'!S400&lt;0,0,'cha raw lpjml output'!S400)</f>
        <v>551.33699999999999</v>
      </c>
      <c r="U415" s="17">
        <f>IF('cha raw lpjml output'!T400&lt;0,0,'cha raw lpjml output'!T400)</f>
        <v>500.22500000000002</v>
      </c>
      <c r="V415" s="17">
        <f>IF('cha raw lpjml output'!U400&lt;0,0,'cha raw lpjml output'!U400)</f>
        <v>572.05600000000004</v>
      </c>
      <c r="W415" s="17">
        <f>IF('cha raw lpjml output'!V400&lt;0,0,'cha raw lpjml output'!V400)</f>
        <v>517.65700000000004</v>
      </c>
      <c r="X415" s="17">
        <f>IF('cha raw lpjml output'!W400&lt;0,0,'cha raw lpjml output'!W400)</f>
        <v>551.13099999999997</v>
      </c>
      <c r="Y415" s="17">
        <f>IF('cha raw lpjml output'!X400&lt;0,0,'cha raw lpjml output'!X400)</f>
        <v>524.62099999999998</v>
      </c>
      <c r="Z415" s="17">
        <f>IF('cha raw lpjml output'!Y400&lt;0,0,'cha raw lpjml output'!Y400)</f>
        <v>555.13199999999995</v>
      </c>
      <c r="AA415" s="17">
        <f>IF('cha raw lpjml output'!Z400&lt;0,0,'cha raw lpjml output'!Z400)</f>
        <v>555.96500000000003</v>
      </c>
      <c r="AB415" s="17">
        <f>IF('cha raw lpjml output'!AA400&lt;0,0,'cha raw lpjml output'!AA400)</f>
        <v>557.43200000000002</v>
      </c>
      <c r="AC415" s="17">
        <f>IF('cha raw lpjml output'!AB400&lt;0,0,'cha raw lpjml output'!AB400)</f>
        <v>493.33199999999999</v>
      </c>
      <c r="AD415" s="17">
        <f>IF('cha raw lpjml output'!AC400&lt;0,0,'cha raw lpjml output'!AC400)</f>
        <v>560.67100000000005</v>
      </c>
      <c r="AE415" s="17">
        <f>IF('cha raw lpjml output'!AD400&lt;0,0,'cha raw lpjml output'!AD400)</f>
        <v>492.673</v>
      </c>
      <c r="AF415" s="17">
        <f>IF('cha raw lpjml output'!AE400&lt;0,0,'cha raw lpjml output'!AE400)</f>
        <v>557.04999999999995</v>
      </c>
      <c r="AG415" s="17">
        <f>IF('cha raw lpjml output'!AF400&lt;0,0,'cha raw lpjml output'!AF400)</f>
        <v>474.71800000000002</v>
      </c>
      <c r="AH415" s="17">
        <f>IF('cha raw lpjml output'!AG400&lt;0,0,'cha raw lpjml output'!AG400)</f>
        <v>549.05100000000004</v>
      </c>
      <c r="AI415" s="17">
        <f>IF('cha raw lpjml output'!AH400&lt;0,0,'cha raw lpjml output'!AH400)</f>
        <v>536.28300000000002</v>
      </c>
      <c r="AJ415" s="17">
        <f>IF('cha raw lpjml output'!AI400&lt;0,0,'cha raw lpjml output'!AI400)</f>
        <v>565.95699999999999</v>
      </c>
      <c r="AK415" s="17">
        <f>IF('cha raw lpjml output'!AJ400&lt;0,0,'cha raw lpjml output'!AJ400)</f>
        <v>657.73500000000001</v>
      </c>
      <c r="AL415" s="17">
        <f>IF('cha raw lpjml output'!AK400&lt;0,0,'cha raw lpjml output'!AK400)</f>
        <v>551.28200000000004</v>
      </c>
      <c r="AM415" s="17">
        <f>IF('cha raw lpjml output'!AL400&lt;0,0,'cha raw lpjml output'!AL400)</f>
        <v>508.61700000000002</v>
      </c>
      <c r="AN415" s="17">
        <f>IF('cha raw lpjml output'!AM400&lt;0,0,'cha raw lpjml output'!AM400)</f>
        <v>440.41199999999998</v>
      </c>
      <c r="AO415" s="17">
        <f>IF('cha raw lpjml output'!AN400&lt;0,0,'cha raw lpjml output'!AN400)</f>
        <v>477.214</v>
      </c>
      <c r="AP415" s="17">
        <f>IF('cha raw lpjml output'!AO400&lt;0,0,'cha raw lpjml output'!AO400)</f>
        <v>564.30999999999995</v>
      </c>
      <c r="AQ415" s="17"/>
    </row>
    <row r="416" spans="2:43" x14ac:dyDescent="0.35">
      <c r="B416" s="17">
        <f>IF('cha raw lpjml output'!A401&lt;0,0,'cha raw lpjml output'!A401)</f>
        <v>491.78800000000001</v>
      </c>
      <c r="C416" s="17">
        <f>IF('cha raw lpjml output'!B401&lt;0,0,'cha raw lpjml output'!B401)</f>
        <v>550.91700000000003</v>
      </c>
      <c r="D416" s="17">
        <f>IF('cha raw lpjml output'!C401&lt;0,0,'cha raw lpjml output'!C401)</f>
        <v>507.27499999999998</v>
      </c>
      <c r="E416" s="17">
        <f>IF('cha raw lpjml output'!D401&lt;0,0,'cha raw lpjml output'!D401)</f>
        <v>536.90499999999997</v>
      </c>
      <c r="F416" s="17">
        <f>IF('cha raw lpjml output'!E401&lt;0,0,'cha raw lpjml output'!E401)</f>
        <v>519.35799999999995</v>
      </c>
      <c r="G416" s="17">
        <f>IF('cha raw lpjml output'!F401&lt;0,0,'cha raw lpjml output'!F401)</f>
        <v>560.46600000000001</v>
      </c>
      <c r="H416" s="17">
        <f>IF('cha raw lpjml output'!G401&lt;0,0,'cha raw lpjml output'!G401)</f>
        <v>506.40899999999999</v>
      </c>
      <c r="I416" s="17">
        <f>IF('cha raw lpjml output'!H401&lt;0,0,'cha raw lpjml output'!H401)</f>
        <v>562.62699999999995</v>
      </c>
      <c r="J416" s="17">
        <f>IF('cha raw lpjml output'!I401&lt;0,0,'cha raw lpjml output'!I401)</f>
        <v>512.95000000000005</v>
      </c>
      <c r="K416" s="17">
        <f>IF('cha raw lpjml output'!J401&lt;0,0,'cha raw lpjml output'!J401)</f>
        <v>474.12400000000002</v>
      </c>
      <c r="L416" s="17">
        <f>IF('cha raw lpjml output'!K401&lt;0,0,'cha raw lpjml output'!K401)</f>
        <v>471.37</v>
      </c>
      <c r="M416" s="17">
        <f>IF('cha raw lpjml output'!L401&lt;0,0,'cha raw lpjml output'!L401)</f>
        <v>494.31799999999998</v>
      </c>
      <c r="N416" s="17">
        <f>IF('cha raw lpjml output'!M401&lt;0,0,'cha raw lpjml output'!M401)</f>
        <v>425.464</v>
      </c>
      <c r="O416" s="17">
        <f>IF('cha raw lpjml output'!N401&lt;0,0,'cha raw lpjml output'!N401)</f>
        <v>476.39</v>
      </c>
      <c r="P416" s="17">
        <f>IF('cha raw lpjml output'!O401&lt;0,0,'cha raw lpjml output'!O401)</f>
        <v>476.39</v>
      </c>
      <c r="Q416" s="17">
        <f>IF('cha raw lpjml output'!P401&lt;0,0,'cha raw lpjml output'!P401)</f>
        <v>454.76900000000001</v>
      </c>
      <c r="R416" s="17">
        <f>IF('cha raw lpjml output'!Q401&lt;0,0,'cha raw lpjml output'!Q401)</f>
        <v>483.93299999999999</v>
      </c>
      <c r="S416" s="17">
        <f>IF('cha raw lpjml output'!R401&lt;0,0,'cha raw lpjml output'!R401)</f>
        <v>497.74299999999999</v>
      </c>
      <c r="T416" s="17">
        <f>IF('cha raw lpjml output'!S401&lt;0,0,'cha raw lpjml output'!S401)</f>
        <v>553.20500000000004</v>
      </c>
      <c r="U416" s="17">
        <f>IF('cha raw lpjml output'!T401&lt;0,0,'cha raw lpjml output'!T401)</f>
        <v>504.69900000000001</v>
      </c>
      <c r="V416" s="17">
        <f>IF('cha raw lpjml output'!U401&lt;0,0,'cha raw lpjml output'!U401)</f>
        <v>572.23900000000003</v>
      </c>
      <c r="W416" s="17">
        <f>IF('cha raw lpjml output'!V401&lt;0,0,'cha raw lpjml output'!V401)</f>
        <v>520.86800000000005</v>
      </c>
      <c r="X416" s="17">
        <f>IF('cha raw lpjml output'!W401&lt;0,0,'cha raw lpjml output'!W401)</f>
        <v>553.66499999999996</v>
      </c>
      <c r="Y416" s="17">
        <f>IF('cha raw lpjml output'!X401&lt;0,0,'cha raw lpjml output'!X401)</f>
        <v>525.96199999999999</v>
      </c>
      <c r="Z416" s="17">
        <f>IF('cha raw lpjml output'!Y401&lt;0,0,'cha raw lpjml output'!Y401)</f>
        <v>557.78399999999999</v>
      </c>
      <c r="AA416" s="17">
        <f>IF('cha raw lpjml output'!Z401&lt;0,0,'cha raw lpjml output'!Z401)</f>
        <v>556.21299999999997</v>
      </c>
      <c r="AB416" s="17">
        <f>IF('cha raw lpjml output'!AA401&lt;0,0,'cha raw lpjml output'!AA401)</f>
        <v>559.54700000000003</v>
      </c>
      <c r="AC416" s="17">
        <f>IF('cha raw lpjml output'!AB401&lt;0,0,'cha raw lpjml output'!AB401)</f>
        <v>501.54399999999998</v>
      </c>
      <c r="AD416" s="17">
        <f>IF('cha raw lpjml output'!AC401&lt;0,0,'cha raw lpjml output'!AC401)</f>
        <v>563.30799999999999</v>
      </c>
      <c r="AE416" s="17">
        <f>IF('cha raw lpjml output'!AD401&lt;0,0,'cha raw lpjml output'!AD401)</f>
        <v>493.68</v>
      </c>
      <c r="AF416" s="17">
        <f>IF('cha raw lpjml output'!AE401&lt;0,0,'cha raw lpjml output'!AE401)</f>
        <v>557.15599999999995</v>
      </c>
      <c r="AG416" s="17">
        <f>IF('cha raw lpjml output'!AF401&lt;0,0,'cha raw lpjml output'!AF401)</f>
        <v>475.66800000000001</v>
      </c>
      <c r="AH416" s="17">
        <f>IF('cha raw lpjml output'!AG401&lt;0,0,'cha raw lpjml output'!AG401)</f>
        <v>549.62900000000002</v>
      </c>
      <c r="AI416" s="17">
        <f>IF('cha raw lpjml output'!AH401&lt;0,0,'cha raw lpjml output'!AH401)</f>
        <v>537.22699999999998</v>
      </c>
      <c r="AJ416" s="17">
        <f>IF('cha raw lpjml output'!AI401&lt;0,0,'cha raw lpjml output'!AI401)</f>
        <v>578.26199999999994</v>
      </c>
      <c r="AK416" s="17">
        <f>IF('cha raw lpjml output'!AJ401&lt;0,0,'cha raw lpjml output'!AJ401)</f>
        <v>659.11400000000003</v>
      </c>
      <c r="AL416" s="17">
        <f>IF('cha raw lpjml output'!AK401&lt;0,0,'cha raw lpjml output'!AK401)</f>
        <v>551.78899999999999</v>
      </c>
      <c r="AM416" s="17">
        <f>IF('cha raw lpjml output'!AL401&lt;0,0,'cha raw lpjml output'!AL401)</f>
        <v>508.99700000000001</v>
      </c>
      <c r="AN416" s="17">
        <f>IF('cha raw lpjml output'!AM401&lt;0,0,'cha raw lpjml output'!AM401)</f>
        <v>440.50700000000001</v>
      </c>
      <c r="AO416" s="17">
        <f>IF('cha raw lpjml output'!AN401&lt;0,0,'cha raw lpjml output'!AN401)</f>
        <v>478.86200000000002</v>
      </c>
      <c r="AP416" s="17">
        <f>IF('cha raw lpjml output'!AO401&lt;0,0,'cha raw lpjml output'!AO401)</f>
        <v>565.42600000000004</v>
      </c>
      <c r="AQ416" s="17"/>
    </row>
    <row r="417" spans="2:43" x14ac:dyDescent="0.35">
      <c r="B417" s="17">
        <f>IF('cha raw lpjml output'!A402&lt;0,0,'cha raw lpjml output'!A402)</f>
        <v>493.49299999999999</v>
      </c>
      <c r="C417" s="17">
        <f>IF('cha raw lpjml output'!B402&lt;0,0,'cha raw lpjml output'!B402)</f>
        <v>551.005</v>
      </c>
      <c r="D417" s="17">
        <f>IF('cha raw lpjml output'!C402&lt;0,0,'cha raw lpjml output'!C402)</f>
        <v>507.99200000000002</v>
      </c>
      <c r="E417" s="17">
        <f>IF('cha raw lpjml output'!D402&lt;0,0,'cha raw lpjml output'!D402)</f>
        <v>538.64</v>
      </c>
      <c r="F417" s="17">
        <f>IF('cha raw lpjml output'!E402&lt;0,0,'cha raw lpjml output'!E402)</f>
        <v>520.41300000000001</v>
      </c>
      <c r="G417" s="17">
        <f>IF('cha raw lpjml output'!F402&lt;0,0,'cha raw lpjml output'!F402)</f>
        <v>561.05200000000002</v>
      </c>
      <c r="H417" s="17">
        <f>IF('cha raw lpjml output'!G402&lt;0,0,'cha raw lpjml output'!G402)</f>
        <v>506.48500000000001</v>
      </c>
      <c r="I417" s="17">
        <f>IF('cha raw lpjml output'!H402&lt;0,0,'cha raw lpjml output'!H402)</f>
        <v>563.63099999999997</v>
      </c>
      <c r="J417" s="17">
        <f>IF('cha raw lpjml output'!I402&lt;0,0,'cha raw lpjml output'!I402)</f>
        <v>516.33900000000006</v>
      </c>
      <c r="K417" s="17">
        <f>IF('cha raw lpjml output'!J402&lt;0,0,'cha raw lpjml output'!J402)</f>
        <v>474.65699999999998</v>
      </c>
      <c r="L417" s="17">
        <f>IF('cha raw lpjml output'!K402&lt;0,0,'cha raw lpjml output'!K402)</f>
        <v>472.83199999999999</v>
      </c>
      <c r="M417" s="17">
        <f>IF('cha raw lpjml output'!L402&lt;0,0,'cha raw lpjml output'!L402)</f>
        <v>494.33499999999998</v>
      </c>
      <c r="N417" s="17">
        <f>IF('cha raw lpjml output'!M402&lt;0,0,'cha raw lpjml output'!M402)</f>
        <v>427.29199999999997</v>
      </c>
      <c r="O417" s="17">
        <f>IF('cha raw lpjml output'!N402&lt;0,0,'cha raw lpjml output'!N402)</f>
        <v>479.10399999999998</v>
      </c>
      <c r="P417" s="17">
        <f>IF('cha raw lpjml output'!O402&lt;0,0,'cha raw lpjml output'!O402)</f>
        <v>479.10399999999998</v>
      </c>
      <c r="Q417" s="17">
        <f>IF('cha raw lpjml output'!P402&lt;0,0,'cha raw lpjml output'!P402)</f>
        <v>460.26600000000002</v>
      </c>
      <c r="R417" s="17">
        <f>IF('cha raw lpjml output'!Q402&lt;0,0,'cha raw lpjml output'!Q402)</f>
        <v>486.11599999999999</v>
      </c>
      <c r="S417" s="17">
        <f>IF('cha raw lpjml output'!R402&lt;0,0,'cha raw lpjml output'!R402)</f>
        <v>498.334</v>
      </c>
      <c r="T417" s="17">
        <f>IF('cha raw lpjml output'!S402&lt;0,0,'cha raw lpjml output'!S402)</f>
        <v>555.49800000000005</v>
      </c>
      <c r="U417" s="17">
        <f>IF('cha raw lpjml output'!T402&lt;0,0,'cha raw lpjml output'!T402)</f>
        <v>504.96699999999998</v>
      </c>
      <c r="V417" s="17">
        <f>IF('cha raw lpjml output'!U402&lt;0,0,'cha raw lpjml output'!U402)</f>
        <v>572.62699999999995</v>
      </c>
      <c r="W417" s="17">
        <f>IF('cha raw lpjml output'!V402&lt;0,0,'cha raw lpjml output'!V402)</f>
        <v>524.25199999999995</v>
      </c>
      <c r="X417" s="17">
        <f>IF('cha raw lpjml output'!W402&lt;0,0,'cha raw lpjml output'!W402)</f>
        <v>565.20399999999995</v>
      </c>
      <c r="Y417" s="17">
        <f>IF('cha raw lpjml output'!X402&lt;0,0,'cha raw lpjml output'!X402)</f>
        <v>526.05499999999995</v>
      </c>
      <c r="Z417" s="17">
        <f>IF('cha raw lpjml output'!Y402&lt;0,0,'cha raw lpjml output'!Y402)</f>
        <v>560.47299999999996</v>
      </c>
      <c r="AA417" s="17">
        <f>IF('cha raw lpjml output'!Z402&lt;0,0,'cha raw lpjml output'!Z402)</f>
        <v>558.20100000000002</v>
      </c>
      <c r="AB417" s="17">
        <f>IF('cha raw lpjml output'!AA402&lt;0,0,'cha raw lpjml output'!AA402)</f>
        <v>561.60500000000002</v>
      </c>
      <c r="AC417" s="17">
        <f>IF('cha raw lpjml output'!AB402&lt;0,0,'cha raw lpjml output'!AB402)</f>
        <v>511.05399999999997</v>
      </c>
      <c r="AD417" s="17">
        <f>IF('cha raw lpjml output'!AC402&lt;0,0,'cha raw lpjml output'!AC402)</f>
        <v>563.54399999999998</v>
      </c>
      <c r="AE417" s="17">
        <f>IF('cha raw lpjml output'!AD402&lt;0,0,'cha raw lpjml output'!AD402)</f>
        <v>495.822</v>
      </c>
      <c r="AF417" s="17">
        <f>IF('cha raw lpjml output'!AE402&lt;0,0,'cha raw lpjml output'!AE402)</f>
        <v>559.88499999999999</v>
      </c>
      <c r="AG417" s="17">
        <f>IF('cha raw lpjml output'!AF402&lt;0,0,'cha raw lpjml output'!AF402)</f>
        <v>476.77600000000001</v>
      </c>
      <c r="AH417" s="17">
        <f>IF('cha raw lpjml output'!AG402&lt;0,0,'cha raw lpjml output'!AG402)</f>
        <v>553.66700000000003</v>
      </c>
      <c r="AI417" s="17">
        <f>IF('cha raw lpjml output'!AH402&lt;0,0,'cha raw lpjml output'!AH402)</f>
        <v>540.83199999999999</v>
      </c>
      <c r="AJ417" s="17">
        <f>IF('cha raw lpjml output'!AI402&lt;0,0,'cha raw lpjml output'!AI402)</f>
        <v>579.07299999999998</v>
      </c>
      <c r="AK417" s="17">
        <f>IF('cha raw lpjml output'!AJ402&lt;0,0,'cha raw lpjml output'!AJ402)</f>
        <v>660.01</v>
      </c>
      <c r="AL417" s="17">
        <f>IF('cha raw lpjml output'!AK402&lt;0,0,'cha raw lpjml output'!AK402)</f>
        <v>556.30700000000002</v>
      </c>
      <c r="AM417" s="17">
        <f>IF('cha raw lpjml output'!AL402&lt;0,0,'cha raw lpjml output'!AL402)</f>
        <v>514.43600000000004</v>
      </c>
      <c r="AN417" s="17">
        <f>IF('cha raw lpjml output'!AM402&lt;0,0,'cha raw lpjml output'!AM402)</f>
        <v>440.99200000000002</v>
      </c>
      <c r="AO417" s="17">
        <f>IF('cha raw lpjml output'!AN402&lt;0,0,'cha raw lpjml output'!AN402)</f>
        <v>485.25</v>
      </c>
      <c r="AP417" s="17">
        <f>IF('cha raw lpjml output'!AO402&lt;0,0,'cha raw lpjml output'!AO402)</f>
        <v>565.88199999999995</v>
      </c>
      <c r="AQ417" s="17"/>
    </row>
    <row r="418" spans="2:43" x14ac:dyDescent="0.35">
      <c r="B418" s="17">
        <f>IF('cha raw lpjml output'!A403&lt;0,0,'cha raw lpjml output'!A403)</f>
        <v>494.82100000000003</v>
      </c>
      <c r="C418" s="17">
        <f>IF('cha raw lpjml output'!B403&lt;0,0,'cha raw lpjml output'!B403)</f>
        <v>551.12300000000005</v>
      </c>
      <c r="D418" s="17">
        <f>IF('cha raw lpjml output'!C403&lt;0,0,'cha raw lpjml output'!C403)</f>
        <v>509.56299999999999</v>
      </c>
      <c r="E418" s="17">
        <f>IF('cha raw lpjml output'!D403&lt;0,0,'cha raw lpjml output'!D403)</f>
        <v>542.08000000000004</v>
      </c>
      <c r="F418" s="17">
        <f>IF('cha raw lpjml output'!E403&lt;0,0,'cha raw lpjml output'!E403)</f>
        <v>532.48900000000003</v>
      </c>
      <c r="G418" s="17">
        <f>IF('cha raw lpjml output'!F403&lt;0,0,'cha raw lpjml output'!F403)</f>
        <v>561.33799999999997</v>
      </c>
      <c r="H418" s="17">
        <f>IF('cha raw lpjml output'!G403&lt;0,0,'cha raw lpjml output'!G403)</f>
        <v>508.69099999999997</v>
      </c>
      <c r="I418" s="17">
        <f>IF('cha raw lpjml output'!H403&lt;0,0,'cha raw lpjml output'!H403)</f>
        <v>564.26</v>
      </c>
      <c r="J418" s="17">
        <f>IF('cha raw lpjml output'!I403&lt;0,0,'cha raw lpjml output'!I403)</f>
        <v>517.46100000000001</v>
      </c>
      <c r="K418" s="17">
        <f>IF('cha raw lpjml output'!J403&lt;0,0,'cha raw lpjml output'!J403)</f>
        <v>475.68200000000002</v>
      </c>
      <c r="L418" s="17">
        <f>IF('cha raw lpjml output'!K403&lt;0,0,'cha raw lpjml output'!K403)</f>
        <v>474.14400000000001</v>
      </c>
      <c r="M418" s="17">
        <f>IF('cha raw lpjml output'!L403&lt;0,0,'cha raw lpjml output'!L403)</f>
        <v>496.40300000000002</v>
      </c>
      <c r="N418" s="17">
        <f>IF('cha raw lpjml output'!M403&lt;0,0,'cha raw lpjml output'!M403)</f>
        <v>428.697</v>
      </c>
      <c r="O418" s="17">
        <f>IF('cha raw lpjml output'!N403&lt;0,0,'cha raw lpjml output'!N403)</f>
        <v>485.03</v>
      </c>
      <c r="P418" s="17">
        <f>IF('cha raw lpjml output'!O403&lt;0,0,'cha raw lpjml output'!O403)</f>
        <v>485.03</v>
      </c>
      <c r="Q418" s="17">
        <f>IF('cha raw lpjml output'!P403&lt;0,0,'cha raw lpjml output'!P403)</f>
        <v>460.78899999999999</v>
      </c>
      <c r="R418" s="17">
        <f>IF('cha raw lpjml output'!Q403&lt;0,0,'cha raw lpjml output'!Q403)</f>
        <v>490.036</v>
      </c>
      <c r="S418" s="17">
        <f>IF('cha raw lpjml output'!R403&lt;0,0,'cha raw lpjml output'!R403)</f>
        <v>498.74400000000003</v>
      </c>
      <c r="T418" s="17">
        <f>IF('cha raw lpjml output'!S403&lt;0,0,'cha raw lpjml output'!S403)</f>
        <v>555.83000000000004</v>
      </c>
      <c r="U418" s="17">
        <f>IF('cha raw lpjml output'!T403&lt;0,0,'cha raw lpjml output'!T403)</f>
        <v>506.28899999999999</v>
      </c>
      <c r="V418" s="17">
        <f>IF('cha raw lpjml output'!U403&lt;0,0,'cha raw lpjml output'!U403)</f>
        <v>572.76599999999996</v>
      </c>
      <c r="W418" s="17">
        <f>IF('cha raw lpjml output'!V403&lt;0,0,'cha raw lpjml output'!V403)</f>
        <v>526.41399999999999</v>
      </c>
      <c r="X418" s="17">
        <f>IF('cha raw lpjml output'!W403&lt;0,0,'cha raw lpjml output'!W403)</f>
        <v>568.005</v>
      </c>
      <c r="Y418" s="17">
        <f>IF('cha raw lpjml output'!X403&lt;0,0,'cha raw lpjml output'!X403)</f>
        <v>526.07399999999996</v>
      </c>
      <c r="Z418" s="17">
        <f>IF('cha raw lpjml output'!Y403&lt;0,0,'cha raw lpjml output'!Y403)</f>
        <v>563.75300000000004</v>
      </c>
      <c r="AA418" s="17">
        <f>IF('cha raw lpjml output'!Z403&lt;0,0,'cha raw lpjml output'!Z403)</f>
        <v>558.5</v>
      </c>
      <c r="AB418" s="17">
        <f>IF('cha raw lpjml output'!AA403&lt;0,0,'cha raw lpjml output'!AA403)</f>
        <v>562.89300000000003</v>
      </c>
      <c r="AC418" s="17">
        <f>IF('cha raw lpjml output'!AB403&lt;0,0,'cha raw lpjml output'!AB403)</f>
        <v>515.61199999999997</v>
      </c>
      <c r="AD418" s="17">
        <f>IF('cha raw lpjml output'!AC403&lt;0,0,'cha raw lpjml output'!AC403)</f>
        <v>564.68600000000004</v>
      </c>
      <c r="AE418" s="17">
        <f>IF('cha raw lpjml output'!AD403&lt;0,0,'cha raw lpjml output'!AD403)</f>
        <v>495.98399999999998</v>
      </c>
      <c r="AF418" s="17">
        <f>IF('cha raw lpjml output'!AE403&lt;0,0,'cha raw lpjml output'!AE403)</f>
        <v>560.34900000000005</v>
      </c>
      <c r="AG418" s="17">
        <f>IF('cha raw lpjml output'!AF403&lt;0,0,'cha raw lpjml output'!AF403)</f>
        <v>477.01900000000001</v>
      </c>
      <c r="AH418" s="17">
        <f>IF('cha raw lpjml output'!AG403&lt;0,0,'cha raw lpjml output'!AG403)</f>
        <v>553.952</v>
      </c>
      <c r="AI418" s="17">
        <f>IF('cha raw lpjml output'!AH403&lt;0,0,'cha raw lpjml output'!AH403)</f>
        <v>548.27599999999995</v>
      </c>
      <c r="AJ418" s="17">
        <f>IF('cha raw lpjml output'!AI403&lt;0,0,'cha raw lpjml output'!AI403)</f>
        <v>582.68899999999996</v>
      </c>
      <c r="AK418" s="17">
        <f>IF('cha raw lpjml output'!AJ403&lt;0,0,'cha raw lpjml output'!AJ403)</f>
        <v>664.55799999999999</v>
      </c>
      <c r="AL418" s="17">
        <f>IF('cha raw lpjml output'!AK403&lt;0,0,'cha raw lpjml output'!AK403)</f>
        <v>556.55399999999997</v>
      </c>
      <c r="AM418" s="17">
        <f>IF('cha raw lpjml output'!AL403&lt;0,0,'cha raw lpjml output'!AL403)</f>
        <v>516.80899999999997</v>
      </c>
      <c r="AN418" s="17">
        <f>IF('cha raw lpjml output'!AM403&lt;0,0,'cha raw lpjml output'!AM403)</f>
        <v>444.01600000000002</v>
      </c>
      <c r="AO418" s="17">
        <f>IF('cha raw lpjml output'!AN403&lt;0,0,'cha raw lpjml output'!AN403)</f>
        <v>488.19400000000002</v>
      </c>
      <c r="AP418" s="17">
        <f>IF('cha raw lpjml output'!AO403&lt;0,0,'cha raw lpjml output'!AO403)</f>
        <v>571.49599999999998</v>
      </c>
      <c r="AQ418" s="17"/>
    </row>
    <row r="419" spans="2:43" x14ac:dyDescent="0.35">
      <c r="B419" s="17">
        <f>IF('cha raw lpjml output'!A404&lt;0,0,'cha raw lpjml output'!A404)</f>
        <v>495.51600000000002</v>
      </c>
      <c r="C419" s="17">
        <f>IF('cha raw lpjml output'!B404&lt;0,0,'cha raw lpjml output'!B404)</f>
        <v>551.29999999999995</v>
      </c>
      <c r="D419" s="17">
        <f>IF('cha raw lpjml output'!C404&lt;0,0,'cha raw lpjml output'!C404)</f>
        <v>510.42099999999999</v>
      </c>
      <c r="E419" s="17">
        <f>IF('cha raw lpjml output'!D404&lt;0,0,'cha raw lpjml output'!D404)</f>
        <v>543.24400000000003</v>
      </c>
      <c r="F419" s="17">
        <f>IF('cha raw lpjml output'!E404&lt;0,0,'cha raw lpjml output'!E404)</f>
        <v>536.52300000000002</v>
      </c>
      <c r="G419" s="17">
        <f>IF('cha raw lpjml output'!F404&lt;0,0,'cha raw lpjml output'!F404)</f>
        <v>562.75199999999995</v>
      </c>
      <c r="H419" s="17">
        <f>IF('cha raw lpjml output'!G404&lt;0,0,'cha raw lpjml output'!G404)</f>
        <v>511.06799999999998</v>
      </c>
      <c r="I419" s="17">
        <f>IF('cha raw lpjml output'!H404&lt;0,0,'cha raw lpjml output'!H404)</f>
        <v>565.70000000000005</v>
      </c>
      <c r="J419" s="17">
        <f>IF('cha raw lpjml output'!I404&lt;0,0,'cha raw lpjml output'!I404)</f>
        <v>519.10299999999995</v>
      </c>
      <c r="K419" s="17">
        <f>IF('cha raw lpjml output'!J404&lt;0,0,'cha raw lpjml output'!J404)</f>
        <v>476.66500000000002</v>
      </c>
      <c r="L419" s="17">
        <f>IF('cha raw lpjml output'!K404&lt;0,0,'cha raw lpjml output'!K404)</f>
        <v>475.01600000000002</v>
      </c>
      <c r="M419" s="17">
        <f>IF('cha raw lpjml output'!L404&lt;0,0,'cha raw lpjml output'!L404)</f>
        <v>502.17200000000003</v>
      </c>
      <c r="N419" s="17">
        <f>IF('cha raw lpjml output'!M404&lt;0,0,'cha raw lpjml output'!M404)</f>
        <v>430.65699999999998</v>
      </c>
      <c r="O419" s="17">
        <f>IF('cha raw lpjml output'!N404&lt;0,0,'cha raw lpjml output'!N404)</f>
        <v>485.92500000000001</v>
      </c>
      <c r="P419" s="17">
        <f>IF('cha raw lpjml output'!O404&lt;0,0,'cha raw lpjml output'!O404)</f>
        <v>485.92500000000001</v>
      </c>
      <c r="Q419" s="17">
        <f>IF('cha raw lpjml output'!P404&lt;0,0,'cha raw lpjml output'!P404)</f>
        <v>461.42500000000001</v>
      </c>
      <c r="R419" s="17">
        <f>IF('cha raw lpjml output'!Q404&lt;0,0,'cha raw lpjml output'!Q404)</f>
        <v>490.28800000000001</v>
      </c>
      <c r="S419" s="17">
        <f>IF('cha raw lpjml output'!R404&lt;0,0,'cha raw lpjml output'!R404)</f>
        <v>498.78199999999998</v>
      </c>
      <c r="T419" s="17">
        <f>IF('cha raw lpjml output'!S404&lt;0,0,'cha raw lpjml output'!S404)</f>
        <v>560.154</v>
      </c>
      <c r="U419" s="17">
        <f>IF('cha raw lpjml output'!T404&lt;0,0,'cha raw lpjml output'!T404)</f>
        <v>508.56599999999997</v>
      </c>
      <c r="V419" s="17">
        <f>IF('cha raw lpjml output'!U404&lt;0,0,'cha raw lpjml output'!U404)</f>
        <v>573.40300000000002</v>
      </c>
      <c r="W419" s="17">
        <f>IF('cha raw lpjml output'!V404&lt;0,0,'cha raw lpjml output'!V404)</f>
        <v>527.85699999999997</v>
      </c>
      <c r="X419" s="17">
        <f>IF('cha raw lpjml output'!W404&lt;0,0,'cha raw lpjml output'!W404)</f>
        <v>570.55200000000002</v>
      </c>
      <c r="Y419" s="17">
        <f>IF('cha raw lpjml output'!X404&lt;0,0,'cha raw lpjml output'!X404)</f>
        <v>529.83000000000004</v>
      </c>
      <c r="Z419" s="17">
        <f>IF('cha raw lpjml output'!Y404&lt;0,0,'cha raw lpjml output'!Y404)</f>
        <v>564.66399999999999</v>
      </c>
      <c r="AA419" s="17">
        <f>IF('cha raw lpjml output'!Z404&lt;0,0,'cha raw lpjml output'!Z404)</f>
        <v>564.81399999999996</v>
      </c>
      <c r="AB419" s="17">
        <f>IF('cha raw lpjml output'!AA404&lt;0,0,'cha raw lpjml output'!AA404)</f>
        <v>571.54600000000005</v>
      </c>
      <c r="AC419" s="17">
        <f>IF('cha raw lpjml output'!AB404&lt;0,0,'cha raw lpjml output'!AB404)</f>
        <v>516.01099999999997</v>
      </c>
      <c r="AD419" s="17">
        <f>IF('cha raw lpjml output'!AC404&lt;0,0,'cha raw lpjml output'!AC404)</f>
        <v>570.51599999999996</v>
      </c>
      <c r="AE419" s="17">
        <f>IF('cha raw lpjml output'!AD404&lt;0,0,'cha raw lpjml output'!AD404)</f>
        <v>498.553</v>
      </c>
      <c r="AF419" s="17">
        <f>IF('cha raw lpjml output'!AE404&lt;0,0,'cha raw lpjml output'!AE404)</f>
        <v>563.67600000000004</v>
      </c>
      <c r="AG419" s="17">
        <f>IF('cha raw lpjml output'!AF404&lt;0,0,'cha raw lpjml output'!AF404)</f>
        <v>478.93700000000001</v>
      </c>
      <c r="AH419" s="17">
        <f>IF('cha raw lpjml output'!AG404&lt;0,0,'cha raw lpjml output'!AG404)</f>
        <v>553.99</v>
      </c>
      <c r="AI419" s="17">
        <f>IF('cha raw lpjml output'!AH404&lt;0,0,'cha raw lpjml output'!AH404)</f>
        <v>548.6</v>
      </c>
      <c r="AJ419" s="17">
        <f>IF('cha raw lpjml output'!AI404&lt;0,0,'cha raw lpjml output'!AI404)</f>
        <v>582.90499999999997</v>
      </c>
      <c r="AK419" s="17">
        <f>IF('cha raw lpjml output'!AJ404&lt;0,0,'cha raw lpjml output'!AJ404)</f>
        <v>664.91099999999994</v>
      </c>
      <c r="AL419" s="17">
        <f>IF('cha raw lpjml output'!AK404&lt;0,0,'cha raw lpjml output'!AK404)</f>
        <v>558.73400000000004</v>
      </c>
      <c r="AM419" s="17">
        <f>IF('cha raw lpjml output'!AL404&lt;0,0,'cha raw lpjml output'!AL404)</f>
        <v>519.90700000000004</v>
      </c>
      <c r="AN419" s="17">
        <f>IF('cha raw lpjml output'!AM404&lt;0,0,'cha raw lpjml output'!AM404)</f>
        <v>444.93099999999998</v>
      </c>
      <c r="AO419" s="17">
        <f>IF('cha raw lpjml output'!AN404&lt;0,0,'cha raw lpjml output'!AN404)</f>
        <v>492.10500000000002</v>
      </c>
      <c r="AP419" s="17">
        <f>IF('cha raw lpjml output'!AO404&lt;0,0,'cha raw lpjml output'!AO404)</f>
        <v>575.57399999999996</v>
      </c>
      <c r="AQ419" s="17"/>
    </row>
    <row r="420" spans="2:43" x14ac:dyDescent="0.35">
      <c r="B420" s="17">
        <f>IF('cha raw lpjml output'!A405&lt;0,0,'cha raw lpjml output'!A405)</f>
        <v>500.548</v>
      </c>
      <c r="C420" s="17">
        <f>IF('cha raw lpjml output'!B405&lt;0,0,'cha raw lpjml output'!B405)</f>
        <v>551.649</v>
      </c>
      <c r="D420" s="17">
        <f>IF('cha raw lpjml output'!C405&lt;0,0,'cha raw lpjml output'!C405)</f>
        <v>511.85</v>
      </c>
      <c r="E420" s="17">
        <f>IF('cha raw lpjml output'!D405&lt;0,0,'cha raw lpjml output'!D405)</f>
        <v>544.95799999999997</v>
      </c>
      <c r="F420" s="17">
        <f>IF('cha raw lpjml output'!E405&lt;0,0,'cha raw lpjml output'!E405)</f>
        <v>538.99</v>
      </c>
      <c r="G420" s="17">
        <f>IF('cha raw lpjml output'!F405&lt;0,0,'cha raw lpjml output'!F405)</f>
        <v>565.12300000000005</v>
      </c>
      <c r="H420" s="17">
        <f>IF('cha raw lpjml output'!G405&lt;0,0,'cha raw lpjml output'!G405)</f>
        <v>512.44100000000003</v>
      </c>
      <c r="I420" s="17">
        <f>IF('cha raw lpjml output'!H405&lt;0,0,'cha raw lpjml output'!H405)</f>
        <v>570.053</v>
      </c>
      <c r="J420" s="17">
        <f>IF('cha raw lpjml output'!I405&lt;0,0,'cha raw lpjml output'!I405)</f>
        <v>519.28599999999994</v>
      </c>
      <c r="K420" s="17">
        <f>IF('cha raw lpjml output'!J405&lt;0,0,'cha raw lpjml output'!J405)</f>
        <v>479.68200000000002</v>
      </c>
      <c r="L420" s="17">
        <f>IF('cha raw lpjml output'!K405&lt;0,0,'cha raw lpjml output'!K405)</f>
        <v>475.40100000000001</v>
      </c>
      <c r="M420" s="17">
        <f>IF('cha raw lpjml output'!L405&lt;0,0,'cha raw lpjml output'!L405)</f>
        <v>503.57900000000001</v>
      </c>
      <c r="N420" s="17">
        <f>IF('cha raw lpjml output'!M405&lt;0,0,'cha raw lpjml output'!M405)</f>
        <v>433.06200000000001</v>
      </c>
      <c r="O420" s="17">
        <f>IF('cha raw lpjml output'!N405&lt;0,0,'cha raw lpjml output'!N405)</f>
        <v>498.25700000000001</v>
      </c>
      <c r="P420" s="17">
        <f>IF('cha raw lpjml output'!O405&lt;0,0,'cha raw lpjml output'!O405)</f>
        <v>498.25700000000001</v>
      </c>
      <c r="Q420" s="17">
        <f>IF('cha raw lpjml output'!P405&lt;0,0,'cha raw lpjml output'!P405)</f>
        <v>461.428</v>
      </c>
      <c r="R420" s="17">
        <f>IF('cha raw lpjml output'!Q405&lt;0,0,'cha raw lpjml output'!Q405)</f>
        <v>490.37599999999998</v>
      </c>
      <c r="S420" s="17">
        <f>IF('cha raw lpjml output'!R405&lt;0,0,'cha raw lpjml output'!R405)</f>
        <v>504.471</v>
      </c>
      <c r="T420" s="17">
        <f>IF('cha raw lpjml output'!S405&lt;0,0,'cha raw lpjml output'!S405)</f>
        <v>563.404</v>
      </c>
      <c r="U420" s="17">
        <f>IF('cha raw lpjml output'!T405&lt;0,0,'cha raw lpjml output'!T405)</f>
        <v>508.84899999999999</v>
      </c>
      <c r="V420" s="17">
        <f>IF('cha raw lpjml output'!U405&lt;0,0,'cha raw lpjml output'!U405)</f>
        <v>575.89800000000002</v>
      </c>
      <c r="W420" s="17">
        <f>IF('cha raw lpjml output'!V405&lt;0,0,'cha raw lpjml output'!V405)</f>
        <v>529.80999999999995</v>
      </c>
      <c r="X420" s="17">
        <f>IF('cha raw lpjml output'!W405&lt;0,0,'cha raw lpjml output'!W405)</f>
        <v>571.29499999999996</v>
      </c>
      <c r="Y420" s="17">
        <f>IF('cha raw lpjml output'!X405&lt;0,0,'cha raw lpjml output'!X405)</f>
        <v>530.05100000000004</v>
      </c>
      <c r="Z420" s="17">
        <f>IF('cha raw lpjml output'!Y405&lt;0,0,'cha raw lpjml output'!Y405)</f>
        <v>566.49800000000005</v>
      </c>
      <c r="AA420" s="17">
        <f>IF('cha raw lpjml output'!Z405&lt;0,0,'cha raw lpjml output'!Z405)</f>
        <v>564.82899999999995</v>
      </c>
      <c r="AB420" s="17">
        <f>IF('cha raw lpjml output'!AA405&lt;0,0,'cha raw lpjml output'!AA405)</f>
        <v>573.11500000000001</v>
      </c>
      <c r="AC420" s="17">
        <f>IF('cha raw lpjml output'!AB405&lt;0,0,'cha raw lpjml output'!AB405)</f>
        <v>517.89499999999998</v>
      </c>
      <c r="AD420" s="17">
        <f>IF('cha raw lpjml output'!AC405&lt;0,0,'cha raw lpjml output'!AC405)</f>
        <v>571.77300000000002</v>
      </c>
      <c r="AE420" s="17">
        <f>IF('cha raw lpjml output'!AD405&lt;0,0,'cha raw lpjml output'!AD405)</f>
        <v>499.38400000000001</v>
      </c>
      <c r="AF420" s="17">
        <f>IF('cha raw lpjml output'!AE405&lt;0,0,'cha raw lpjml output'!AE405)</f>
        <v>565.91499999999996</v>
      </c>
      <c r="AG420" s="17">
        <f>IF('cha raw lpjml output'!AF405&lt;0,0,'cha raw lpjml output'!AF405)</f>
        <v>480.23599999999999</v>
      </c>
      <c r="AH420" s="17">
        <f>IF('cha raw lpjml output'!AG405&lt;0,0,'cha raw lpjml output'!AG405)</f>
        <v>554.31799999999998</v>
      </c>
      <c r="AI420" s="17">
        <f>IF('cha raw lpjml output'!AH405&lt;0,0,'cha raw lpjml output'!AH405)</f>
        <v>562.29899999999998</v>
      </c>
      <c r="AJ420" s="17">
        <f>IF('cha raw lpjml output'!AI405&lt;0,0,'cha raw lpjml output'!AI405)</f>
        <v>583.51300000000003</v>
      </c>
      <c r="AK420" s="17">
        <f>IF('cha raw lpjml output'!AJ405&lt;0,0,'cha raw lpjml output'!AJ405)</f>
        <v>665.60400000000004</v>
      </c>
      <c r="AL420" s="17">
        <f>IF('cha raw lpjml output'!AK405&lt;0,0,'cha raw lpjml output'!AK405)</f>
        <v>561.298</v>
      </c>
      <c r="AM420" s="17">
        <f>IF('cha raw lpjml output'!AL405&lt;0,0,'cha raw lpjml output'!AL405)</f>
        <v>529.93299999999999</v>
      </c>
      <c r="AN420" s="17">
        <f>IF('cha raw lpjml output'!AM405&lt;0,0,'cha raw lpjml output'!AM405)</f>
        <v>454.63</v>
      </c>
      <c r="AO420" s="17">
        <f>IF('cha raw lpjml output'!AN405&lt;0,0,'cha raw lpjml output'!AN405)</f>
        <v>494.9</v>
      </c>
      <c r="AP420" s="17">
        <f>IF('cha raw lpjml output'!AO405&lt;0,0,'cha raw lpjml output'!AO405)</f>
        <v>578.05200000000002</v>
      </c>
      <c r="AQ420" s="17"/>
    </row>
    <row r="421" spans="2:43" x14ac:dyDescent="0.35">
      <c r="B421" s="17">
        <f>IF('cha raw lpjml output'!A406&lt;0,0,'cha raw lpjml output'!A406)</f>
        <v>505.62799999999999</v>
      </c>
      <c r="C421" s="17">
        <f>IF('cha raw lpjml output'!B406&lt;0,0,'cha raw lpjml output'!B406)</f>
        <v>554.45600000000002</v>
      </c>
      <c r="D421" s="17">
        <f>IF('cha raw lpjml output'!C406&lt;0,0,'cha raw lpjml output'!C406)</f>
        <v>511.923</v>
      </c>
      <c r="E421" s="17">
        <f>IF('cha raw lpjml output'!D406&lt;0,0,'cha raw lpjml output'!D406)</f>
        <v>545.82399999999996</v>
      </c>
      <c r="F421" s="17">
        <f>IF('cha raw lpjml output'!E406&lt;0,0,'cha raw lpjml output'!E406)</f>
        <v>542.07100000000003</v>
      </c>
      <c r="G421" s="17">
        <f>IF('cha raw lpjml output'!F406&lt;0,0,'cha raw lpjml output'!F406)</f>
        <v>566.524</v>
      </c>
      <c r="H421" s="17">
        <f>IF('cha raw lpjml output'!G406&lt;0,0,'cha raw lpjml output'!G406)</f>
        <v>513.072</v>
      </c>
      <c r="I421" s="17">
        <f>IF('cha raw lpjml output'!H406&lt;0,0,'cha raw lpjml output'!H406)</f>
        <v>572.40200000000004</v>
      </c>
      <c r="J421" s="17">
        <f>IF('cha raw lpjml output'!I406&lt;0,0,'cha raw lpjml output'!I406)</f>
        <v>521.279</v>
      </c>
      <c r="K421" s="17">
        <f>IF('cha raw lpjml output'!J406&lt;0,0,'cha raw lpjml output'!J406)</f>
        <v>480.04199999999997</v>
      </c>
      <c r="L421" s="17">
        <f>IF('cha raw lpjml output'!K406&lt;0,0,'cha raw lpjml output'!K406)</f>
        <v>476.53500000000003</v>
      </c>
      <c r="M421" s="17">
        <f>IF('cha raw lpjml output'!L406&lt;0,0,'cha raw lpjml output'!L406)</f>
        <v>509.55700000000002</v>
      </c>
      <c r="N421" s="17">
        <f>IF('cha raw lpjml output'!M406&lt;0,0,'cha raw lpjml output'!M406)</f>
        <v>437.005</v>
      </c>
      <c r="O421" s="17">
        <f>IF('cha raw lpjml output'!N406&lt;0,0,'cha raw lpjml output'!N406)</f>
        <v>500.971</v>
      </c>
      <c r="P421" s="17">
        <f>IF('cha raw lpjml output'!O406&lt;0,0,'cha raw lpjml output'!O406)</f>
        <v>500.971</v>
      </c>
      <c r="Q421" s="17">
        <f>IF('cha raw lpjml output'!P406&lt;0,0,'cha raw lpjml output'!P406)</f>
        <v>469.05099999999999</v>
      </c>
      <c r="R421" s="17">
        <f>IF('cha raw lpjml output'!Q406&lt;0,0,'cha raw lpjml output'!Q406)</f>
        <v>491.90300000000002</v>
      </c>
      <c r="S421" s="17">
        <f>IF('cha raw lpjml output'!R406&lt;0,0,'cha raw lpjml output'!R406)</f>
        <v>505.74799999999999</v>
      </c>
      <c r="T421" s="17">
        <f>IF('cha raw lpjml output'!S406&lt;0,0,'cha raw lpjml output'!S406)</f>
        <v>564.90499999999997</v>
      </c>
      <c r="U421" s="17">
        <f>IF('cha raw lpjml output'!T406&lt;0,0,'cha raw lpjml output'!T406)</f>
        <v>510.36200000000002</v>
      </c>
      <c r="V421" s="17">
        <f>IF('cha raw lpjml output'!U406&lt;0,0,'cha raw lpjml output'!U406)</f>
        <v>576.31500000000005</v>
      </c>
      <c r="W421" s="17">
        <f>IF('cha raw lpjml output'!V406&lt;0,0,'cha raw lpjml output'!V406)</f>
        <v>529.82299999999998</v>
      </c>
      <c r="X421" s="17">
        <f>IF('cha raw lpjml output'!W406&lt;0,0,'cha raw lpjml output'!W406)</f>
        <v>573.36099999999999</v>
      </c>
      <c r="Y421" s="17">
        <f>IF('cha raw lpjml output'!X406&lt;0,0,'cha raw lpjml output'!X406)</f>
        <v>535.21</v>
      </c>
      <c r="Z421" s="17">
        <f>IF('cha raw lpjml output'!Y406&lt;0,0,'cha raw lpjml output'!Y406)</f>
        <v>567.97400000000005</v>
      </c>
      <c r="AA421" s="17">
        <f>IF('cha raw lpjml output'!Z406&lt;0,0,'cha raw lpjml output'!Z406)</f>
        <v>569.53800000000001</v>
      </c>
      <c r="AB421" s="17">
        <f>IF('cha raw lpjml output'!AA406&lt;0,0,'cha raw lpjml output'!AA406)</f>
        <v>573.39499999999998</v>
      </c>
      <c r="AC421" s="17">
        <f>IF('cha raw lpjml output'!AB406&lt;0,0,'cha raw lpjml output'!AB406)</f>
        <v>517.96699999999998</v>
      </c>
      <c r="AD421" s="17">
        <f>IF('cha raw lpjml output'!AC406&lt;0,0,'cha raw lpjml output'!AC406)</f>
        <v>571.98900000000003</v>
      </c>
      <c r="AE421" s="17">
        <f>IF('cha raw lpjml output'!AD406&lt;0,0,'cha raw lpjml output'!AD406)</f>
        <v>503.286</v>
      </c>
      <c r="AF421" s="17">
        <f>IF('cha raw lpjml output'!AE406&lt;0,0,'cha raw lpjml output'!AE406)</f>
        <v>566.40200000000004</v>
      </c>
      <c r="AG421" s="17">
        <f>IF('cha raw lpjml output'!AF406&lt;0,0,'cha raw lpjml output'!AF406)</f>
        <v>480.48</v>
      </c>
      <c r="AH421" s="17">
        <f>IF('cha raw lpjml output'!AG406&lt;0,0,'cha raw lpjml output'!AG406)</f>
        <v>558.09799999999996</v>
      </c>
      <c r="AI421" s="17">
        <f>IF('cha raw lpjml output'!AH406&lt;0,0,'cha raw lpjml output'!AH406)</f>
        <v>562.63300000000004</v>
      </c>
      <c r="AJ421" s="17">
        <f>IF('cha raw lpjml output'!AI406&lt;0,0,'cha raw lpjml output'!AI406)</f>
        <v>584.49099999999999</v>
      </c>
      <c r="AK421" s="17">
        <f>IF('cha raw lpjml output'!AJ406&lt;0,0,'cha raw lpjml output'!AJ406)</f>
        <v>669.04</v>
      </c>
      <c r="AL421" s="17">
        <f>IF('cha raw lpjml output'!AK406&lt;0,0,'cha raw lpjml output'!AK406)</f>
        <v>565.93799999999999</v>
      </c>
      <c r="AM421" s="17">
        <f>IF('cha raw lpjml output'!AL406&lt;0,0,'cha raw lpjml output'!AL406)</f>
        <v>532.30499999999995</v>
      </c>
      <c r="AN421" s="17">
        <f>IF('cha raw lpjml output'!AM406&lt;0,0,'cha raw lpjml output'!AM406)</f>
        <v>456.5</v>
      </c>
      <c r="AO421" s="17">
        <f>IF('cha raw lpjml output'!AN406&lt;0,0,'cha raw lpjml output'!AN406)</f>
        <v>499.21699999999998</v>
      </c>
      <c r="AP421" s="17">
        <f>IF('cha raw lpjml output'!AO406&lt;0,0,'cha raw lpjml output'!AO406)</f>
        <v>580.54899999999998</v>
      </c>
      <c r="AQ421" s="17"/>
    </row>
    <row r="422" spans="2:43" x14ac:dyDescent="0.35">
      <c r="B422" s="17">
        <f>IF('cha raw lpjml output'!A407&lt;0,0,'cha raw lpjml output'!A407)</f>
        <v>506.28300000000002</v>
      </c>
      <c r="C422" s="17">
        <f>IF('cha raw lpjml output'!B407&lt;0,0,'cha raw lpjml output'!B407)</f>
        <v>556.78300000000002</v>
      </c>
      <c r="D422" s="17">
        <f>IF('cha raw lpjml output'!C407&lt;0,0,'cha raw lpjml output'!C407)</f>
        <v>513.32600000000002</v>
      </c>
      <c r="E422" s="17">
        <f>IF('cha raw lpjml output'!D407&lt;0,0,'cha raw lpjml output'!D407)</f>
        <v>545.95100000000002</v>
      </c>
      <c r="F422" s="17">
        <f>IF('cha raw lpjml output'!E407&lt;0,0,'cha raw lpjml output'!E407)</f>
        <v>542.27599999999995</v>
      </c>
      <c r="G422" s="17">
        <f>IF('cha raw lpjml output'!F407&lt;0,0,'cha raw lpjml output'!F407)</f>
        <v>568.29300000000001</v>
      </c>
      <c r="H422" s="17">
        <f>IF('cha raw lpjml output'!G407&lt;0,0,'cha raw lpjml output'!G407)</f>
        <v>513.197</v>
      </c>
      <c r="I422" s="17">
        <f>IF('cha raw lpjml output'!H407&lt;0,0,'cha raw lpjml output'!H407)</f>
        <v>579.12800000000004</v>
      </c>
      <c r="J422" s="17">
        <f>IF('cha raw lpjml output'!I407&lt;0,0,'cha raw lpjml output'!I407)</f>
        <v>525.39400000000001</v>
      </c>
      <c r="K422" s="17">
        <f>IF('cha raw lpjml output'!J407&lt;0,0,'cha raw lpjml output'!J407)</f>
        <v>483.02499999999998</v>
      </c>
      <c r="L422" s="17">
        <f>IF('cha raw lpjml output'!K407&lt;0,0,'cha raw lpjml output'!K407)</f>
        <v>478.733</v>
      </c>
      <c r="M422" s="17">
        <f>IF('cha raw lpjml output'!L407&lt;0,0,'cha raw lpjml output'!L407)</f>
        <v>510.16399999999999</v>
      </c>
      <c r="N422" s="17">
        <f>IF('cha raw lpjml output'!M407&lt;0,0,'cha raw lpjml output'!M407)</f>
        <v>440.178</v>
      </c>
      <c r="O422" s="17">
        <f>IF('cha raw lpjml output'!N407&lt;0,0,'cha raw lpjml output'!N407)</f>
        <v>507.19200000000001</v>
      </c>
      <c r="P422" s="17">
        <f>IF('cha raw lpjml output'!O407&lt;0,0,'cha raw lpjml output'!O407)</f>
        <v>507.19200000000001</v>
      </c>
      <c r="Q422" s="17">
        <f>IF('cha raw lpjml output'!P407&lt;0,0,'cha raw lpjml output'!P407)</f>
        <v>473.178</v>
      </c>
      <c r="R422" s="17">
        <f>IF('cha raw lpjml output'!Q407&lt;0,0,'cha raw lpjml output'!Q407)</f>
        <v>492.19099999999997</v>
      </c>
      <c r="S422" s="17">
        <f>IF('cha raw lpjml output'!R407&lt;0,0,'cha raw lpjml output'!R407)</f>
        <v>507.39</v>
      </c>
      <c r="T422" s="17">
        <f>IF('cha raw lpjml output'!S407&lt;0,0,'cha raw lpjml output'!S407)</f>
        <v>565.19299999999998</v>
      </c>
      <c r="U422" s="17">
        <f>IF('cha raw lpjml output'!T407&lt;0,0,'cha raw lpjml output'!T407)</f>
        <v>512.53700000000003</v>
      </c>
      <c r="V422" s="17">
        <f>IF('cha raw lpjml output'!U407&lt;0,0,'cha raw lpjml output'!U407)</f>
        <v>579.42899999999997</v>
      </c>
      <c r="W422" s="17">
        <f>IF('cha raw lpjml output'!V407&lt;0,0,'cha raw lpjml output'!V407)</f>
        <v>531.72699999999998</v>
      </c>
      <c r="X422" s="17">
        <f>IF('cha raw lpjml output'!W407&lt;0,0,'cha raw lpjml output'!W407)</f>
        <v>574.48299999999995</v>
      </c>
      <c r="Y422" s="17">
        <f>IF('cha raw lpjml output'!X407&lt;0,0,'cha raw lpjml output'!X407)</f>
        <v>535.53300000000002</v>
      </c>
      <c r="Z422" s="17">
        <f>IF('cha raw lpjml output'!Y407&lt;0,0,'cha raw lpjml output'!Y407)</f>
        <v>568.15200000000004</v>
      </c>
      <c r="AA422" s="17">
        <f>IF('cha raw lpjml output'!Z407&lt;0,0,'cha raw lpjml output'!Z407)</f>
        <v>569.76099999999997</v>
      </c>
      <c r="AB422" s="17">
        <f>IF('cha raw lpjml output'!AA407&lt;0,0,'cha raw lpjml output'!AA407)</f>
        <v>578.02</v>
      </c>
      <c r="AC422" s="17">
        <f>IF('cha raw lpjml output'!AB407&lt;0,0,'cha raw lpjml output'!AB407)</f>
        <v>518.23599999999999</v>
      </c>
      <c r="AD422" s="17">
        <f>IF('cha raw lpjml output'!AC407&lt;0,0,'cha raw lpjml output'!AC407)</f>
        <v>574.79499999999996</v>
      </c>
      <c r="AE422" s="17">
        <f>IF('cha raw lpjml output'!AD407&lt;0,0,'cha raw lpjml output'!AD407)</f>
        <v>503.63299999999998</v>
      </c>
      <c r="AF422" s="17">
        <f>IF('cha raw lpjml output'!AE407&lt;0,0,'cha raw lpjml output'!AE407)</f>
        <v>570.48400000000004</v>
      </c>
      <c r="AG422" s="17">
        <f>IF('cha raw lpjml output'!AF407&lt;0,0,'cha raw lpjml output'!AF407)</f>
        <v>482.54399999999998</v>
      </c>
      <c r="AH422" s="17">
        <f>IF('cha raw lpjml output'!AG407&lt;0,0,'cha raw lpjml output'!AG407)</f>
        <v>559.51199999999994</v>
      </c>
      <c r="AI422" s="17">
        <f>IF('cha raw lpjml output'!AH407&lt;0,0,'cha raw lpjml output'!AH407)</f>
        <v>566.68700000000001</v>
      </c>
      <c r="AJ422" s="17">
        <f>IF('cha raw lpjml output'!AI407&lt;0,0,'cha raw lpjml output'!AI407)</f>
        <v>596.52200000000005</v>
      </c>
      <c r="AK422" s="17">
        <f>IF('cha raw lpjml output'!AJ407&lt;0,0,'cha raw lpjml output'!AJ407)</f>
        <v>669.65899999999999</v>
      </c>
      <c r="AL422" s="17">
        <f>IF('cha raw lpjml output'!AK407&lt;0,0,'cha raw lpjml output'!AK407)</f>
        <v>570.07500000000005</v>
      </c>
      <c r="AM422" s="17">
        <f>IF('cha raw lpjml output'!AL407&lt;0,0,'cha raw lpjml output'!AL407)</f>
        <v>533.71199999999999</v>
      </c>
      <c r="AN422" s="17">
        <f>IF('cha raw lpjml output'!AM407&lt;0,0,'cha raw lpjml output'!AM407)</f>
        <v>459.02199999999999</v>
      </c>
      <c r="AO422" s="17">
        <f>IF('cha raw lpjml output'!AN407&lt;0,0,'cha raw lpjml output'!AN407)</f>
        <v>510.89600000000002</v>
      </c>
      <c r="AP422" s="17">
        <f>IF('cha raw lpjml output'!AO407&lt;0,0,'cha raw lpjml output'!AO407)</f>
        <v>580.88599999999997</v>
      </c>
      <c r="AQ422" s="17"/>
    </row>
    <row r="423" spans="2:43" x14ac:dyDescent="0.35">
      <c r="B423" s="17">
        <f>IF('cha raw lpjml output'!A408&lt;0,0,'cha raw lpjml output'!A408)</f>
        <v>508.55599999999998</v>
      </c>
      <c r="C423" s="17">
        <f>IF('cha raw lpjml output'!B408&lt;0,0,'cha raw lpjml output'!B408)</f>
        <v>556.78399999999999</v>
      </c>
      <c r="D423" s="17">
        <f>IF('cha raw lpjml output'!C408&lt;0,0,'cha raw lpjml output'!C408)</f>
        <v>514.28200000000004</v>
      </c>
      <c r="E423" s="17">
        <f>IF('cha raw lpjml output'!D408&lt;0,0,'cha raw lpjml output'!D408)</f>
        <v>546.35</v>
      </c>
      <c r="F423" s="17">
        <f>IF('cha raw lpjml output'!E408&lt;0,0,'cha raw lpjml output'!E408)</f>
        <v>542.54100000000005</v>
      </c>
      <c r="G423" s="17">
        <f>IF('cha raw lpjml output'!F408&lt;0,0,'cha raw lpjml output'!F408)</f>
        <v>570.899</v>
      </c>
      <c r="H423" s="17">
        <f>IF('cha raw lpjml output'!G408&lt;0,0,'cha raw lpjml output'!G408)</f>
        <v>514.63900000000001</v>
      </c>
      <c r="I423" s="17">
        <f>IF('cha raw lpjml output'!H408&lt;0,0,'cha raw lpjml output'!H408)</f>
        <v>589.03200000000004</v>
      </c>
      <c r="J423" s="17">
        <f>IF('cha raw lpjml output'!I408&lt;0,0,'cha raw lpjml output'!I408)</f>
        <v>525.99300000000005</v>
      </c>
      <c r="K423" s="17">
        <f>IF('cha raw lpjml output'!J408&lt;0,0,'cha raw lpjml output'!J408)</f>
        <v>485.07299999999998</v>
      </c>
      <c r="L423" s="17">
        <f>IF('cha raw lpjml output'!K408&lt;0,0,'cha raw lpjml output'!K408)</f>
        <v>478.846</v>
      </c>
      <c r="M423" s="17">
        <f>IF('cha raw lpjml output'!L408&lt;0,0,'cha raw lpjml output'!L408)</f>
        <v>511.60700000000003</v>
      </c>
      <c r="N423" s="17">
        <f>IF('cha raw lpjml output'!M408&lt;0,0,'cha raw lpjml output'!M408)</f>
        <v>440.26600000000002</v>
      </c>
      <c r="O423" s="17">
        <f>IF('cha raw lpjml output'!N408&lt;0,0,'cha raw lpjml output'!N408)</f>
        <v>507.88299999999998</v>
      </c>
      <c r="P423" s="17">
        <f>IF('cha raw lpjml output'!O408&lt;0,0,'cha raw lpjml output'!O408)</f>
        <v>507.88299999999998</v>
      </c>
      <c r="Q423" s="17">
        <f>IF('cha raw lpjml output'!P408&lt;0,0,'cha raw lpjml output'!P408)</f>
        <v>475.09399999999999</v>
      </c>
      <c r="R423" s="17">
        <f>IF('cha raw lpjml output'!Q408&lt;0,0,'cha raw lpjml output'!Q408)</f>
        <v>493.13200000000001</v>
      </c>
      <c r="S423" s="17">
        <f>IF('cha raw lpjml output'!R408&lt;0,0,'cha raw lpjml output'!R408)</f>
        <v>512.99199999999996</v>
      </c>
      <c r="T423" s="17">
        <f>IF('cha raw lpjml output'!S408&lt;0,0,'cha raw lpjml output'!S408)</f>
        <v>568.92999999999995</v>
      </c>
      <c r="U423" s="17">
        <f>IF('cha raw lpjml output'!T408&lt;0,0,'cha raw lpjml output'!T408)</f>
        <v>514.25300000000004</v>
      </c>
      <c r="V423" s="17">
        <f>IF('cha raw lpjml output'!U408&lt;0,0,'cha raw lpjml output'!U408)</f>
        <v>580.04899999999998</v>
      </c>
      <c r="W423" s="17">
        <f>IF('cha raw lpjml output'!V408&lt;0,0,'cha raw lpjml output'!V408)</f>
        <v>534.56700000000001</v>
      </c>
      <c r="X423" s="17">
        <f>IF('cha raw lpjml output'!W408&lt;0,0,'cha raw lpjml output'!W408)</f>
        <v>577.00900000000001</v>
      </c>
      <c r="Y423" s="17">
        <f>IF('cha raw lpjml output'!X408&lt;0,0,'cha raw lpjml output'!X408)</f>
        <v>536.03499999999997</v>
      </c>
      <c r="Z423" s="17">
        <f>IF('cha raw lpjml output'!Y408&lt;0,0,'cha raw lpjml output'!Y408)</f>
        <v>572.23</v>
      </c>
      <c r="AA423" s="17">
        <f>IF('cha raw lpjml output'!Z408&lt;0,0,'cha raw lpjml output'!Z408)</f>
        <v>571.00900000000001</v>
      </c>
      <c r="AB423" s="17">
        <f>IF('cha raw lpjml output'!AA408&lt;0,0,'cha raw lpjml output'!AA408)</f>
        <v>584.47</v>
      </c>
      <c r="AC423" s="17">
        <f>IF('cha raw lpjml output'!AB408&lt;0,0,'cha raw lpjml output'!AB408)</f>
        <v>518.62699999999995</v>
      </c>
      <c r="AD423" s="17">
        <f>IF('cha raw lpjml output'!AC408&lt;0,0,'cha raw lpjml output'!AC408)</f>
        <v>574.952</v>
      </c>
      <c r="AE423" s="17">
        <f>IF('cha raw lpjml output'!AD408&lt;0,0,'cha raw lpjml output'!AD408)</f>
        <v>503.78100000000001</v>
      </c>
      <c r="AF423" s="17">
        <f>IF('cha raw lpjml output'!AE408&lt;0,0,'cha raw lpjml output'!AE408)</f>
        <v>575.48699999999997</v>
      </c>
      <c r="AG423" s="17">
        <f>IF('cha raw lpjml output'!AF408&lt;0,0,'cha raw lpjml output'!AF408)</f>
        <v>483.98099999999999</v>
      </c>
      <c r="AH423" s="17">
        <f>IF('cha raw lpjml output'!AG408&lt;0,0,'cha raw lpjml output'!AG408)</f>
        <v>566.69299999999998</v>
      </c>
      <c r="AI423" s="17">
        <f>IF('cha raw lpjml output'!AH408&lt;0,0,'cha raw lpjml output'!AH408)</f>
        <v>567.25699999999995</v>
      </c>
      <c r="AJ423" s="17">
        <f>IF('cha raw lpjml output'!AI408&lt;0,0,'cha raw lpjml output'!AI408)</f>
        <v>597.96500000000003</v>
      </c>
      <c r="AK423" s="17">
        <f>IF('cha raw lpjml output'!AJ408&lt;0,0,'cha raw lpjml output'!AJ408)</f>
        <v>674.72699999999998</v>
      </c>
      <c r="AL423" s="17">
        <f>IF('cha raw lpjml output'!AK408&lt;0,0,'cha raw lpjml output'!AK408)</f>
        <v>573.72900000000004</v>
      </c>
      <c r="AM423" s="17">
        <f>IF('cha raw lpjml output'!AL408&lt;0,0,'cha raw lpjml output'!AL408)</f>
        <v>537.11699999999996</v>
      </c>
      <c r="AN423" s="17">
        <f>IF('cha raw lpjml output'!AM408&lt;0,0,'cha raw lpjml output'!AM408)</f>
        <v>477.98200000000003</v>
      </c>
      <c r="AO423" s="17">
        <f>IF('cha raw lpjml output'!AN408&lt;0,0,'cha raw lpjml output'!AN408)</f>
        <v>515.26800000000003</v>
      </c>
      <c r="AP423" s="17">
        <f>IF('cha raw lpjml output'!AO408&lt;0,0,'cha raw lpjml output'!AO408)</f>
        <v>581.91</v>
      </c>
      <c r="AQ423" s="17"/>
    </row>
    <row r="424" spans="2:43" x14ac:dyDescent="0.35">
      <c r="B424" s="17">
        <f>IF('cha raw lpjml output'!A409&lt;0,0,'cha raw lpjml output'!A409)</f>
        <v>509.39400000000001</v>
      </c>
      <c r="C424" s="17">
        <f>IF('cha raw lpjml output'!B409&lt;0,0,'cha raw lpjml output'!B409)</f>
        <v>557.13499999999999</v>
      </c>
      <c r="D424" s="17">
        <f>IF('cha raw lpjml output'!C409&lt;0,0,'cha raw lpjml output'!C409)</f>
        <v>514.37199999999996</v>
      </c>
      <c r="E424" s="17">
        <f>IF('cha raw lpjml output'!D409&lt;0,0,'cha raw lpjml output'!D409)</f>
        <v>548.89400000000001</v>
      </c>
      <c r="F424" s="17">
        <f>IF('cha raw lpjml output'!E409&lt;0,0,'cha raw lpjml output'!E409)</f>
        <v>545.85299999999995</v>
      </c>
      <c r="G424" s="17">
        <f>IF('cha raw lpjml output'!F409&lt;0,0,'cha raw lpjml output'!F409)</f>
        <v>571.72</v>
      </c>
      <c r="H424" s="17">
        <f>IF('cha raw lpjml output'!G409&lt;0,0,'cha raw lpjml output'!G409)</f>
        <v>515.26499999999999</v>
      </c>
      <c r="I424" s="17">
        <f>IF('cha raw lpjml output'!H409&lt;0,0,'cha raw lpjml output'!H409)</f>
        <v>594.48299999999995</v>
      </c>
      <c r="J424" s="17">
        <f>IF('cha raw lpjml output'!I409&lt;0,0,'cha raw lpjml output'!I409)</f>
        <v>526.02599999999995</v>
      </c>
      <c r="K424" s="17">
        <f>IF('cha raw lpjml output'!J409&lt;0,0,'cha raw lpjml output'!J409)</f>
        <v>487.88499999999999</v>
      </c>
      <c r="L424" s="17">
        <f>IF('cha raw lpjml output'!K409&lt;0,0,'cha raw lpjml output'!K409)</f>
        <v>479.80500000000001</v>
      </c>
      <c r="M424" s="17">
        <f>IF('cha raw lpjml output'!L409&lt;0,0,'cha raw lpjml output'!L409)</f>
        <v>512.04899999999998</v>
      </c>
      <c r="N424" s="17">
        <f>IF('cha raw lpjml output'!M409&lt;0,0,'cha raw lpjml output'!M409)</f>
        <v>441.41899999999998</v>
      </c>
      <c r="O424" s="17">
        <f>IF('cha raw lpjml output'!N409&lt;0,0,'cha raw lpjml output'!N409)</f>
        <v>508.40499999999997</v>
      </c>
      <c r="P424" s="17">
        <f>IF('cha raw lpjml output'!O409&lt;0,0,'cha raw lpjml output'!O409)</f>
        <v>508.40499999999997</v>
      </c>
      <c r="Q424" s="17">
        <f>IF('cha raw lpjml output'!P409&lt;0,0,'cha raw lpjml output'!P409)</f>
        <v>475.52300000000002</v>
      </c>
      <c r="R424" s="17">
        <f>IF('cha raw lpjml output'!Q409&lt;0,0,'cha raw lpjml output'!Q409)</f>
        <v>494.73099999999999</v>
      </c>
      <c r="S424" s="17">
        <f>IF('cha raw lpjml output'!R409&lt;0,0,'cha raw lpjml output'!R409)</f>
        <v>513.14400000000001</v>
      </c>
      <c r="T424" s="17">
        <f>IF('cha raw lpjml output'!S409&lt;0,0,'cha raw lpjml output'!S409)</f>
        <v>572.44899999999996</v>
      </c>
      <c r="U424" s="17">
        <f>IF('cha raw lpjml output'!T409&lt;0,0,'cha raw lpjml output'!T409)</f>
        <v>518.58500000000004</v>
      </c>
      <c r="V424" s="17">
        <f>IF('cha raw lpjml output'!U409&lt;0,0,'cha raw lpjml output'!U409)</f>
        <v>585.59100000000001</v>
      </c>
      <c r="W424" s="17">
        <f>IF('cha raw lpjml output'!V409&lt;0,0,'cha raw lpjml output'!V409)</f>
        <v>534.84500000000003</v>
      </c>
      <c r="X424" s="17">
        <f>IF('cha raw lpjml output'!W409&lt;0,0,'cha raw lpjml output'!W409)</f>
        <v>579.30999999999995</v>
      </c>
      <c r="Y424" s="17">
        <f>IF('cha raw lpjml output'!X409&lt;0,0,'cha raw lpjml output'!X409)</f>
        <v>537.14</v>
      </c>
      <c r="Z424" s="17">
        <f>IF('cha raw lpjml output'!Y409&lt;0,0,'cha raw lpjml output'!Y409)</f>
        <v>574.51</v>
      </c>
      <c r="AA424" s="17">
        <f>IF('cha raw lpjml output'!Z409&lt;0,0,'cha raw lpjml output'!Z409)</f>
        <v>574.40499999999997</v>
      </c>
      <c r="AB424" s="17">
        <f>IF('cha raw lpjml output'!AA409&lt;0,0,'cha raw lpjml output'!AA409)</f>
        <v>587.38400000000001</v>
      </c>
      <c r="AC424" s="17">
        <f>IF('cha raw lpjml output'!AB409&lt;0,0,'cha raw lpjml output'!AB409)</f>
        <v>520.77499999999998</v>
      </c>
      <c r="AD424" s="17">
        <f>IF('cha raw lpjml output'!AC409&lt;0,0,'cha raw lpjml output'!AC409)</f>
        <v>575.971</v>
      </c>
      <c r="AE424" s="17">
        <f>IF('cha raw lpjml output'!AD409&lt;0,0,'cha raw lpjml output'!AD409)</f>
        <v>504.28100000000001</v>
      </c>
      <c r="AF424" s="17">
        <f>IF('cha raw lpjml output'!AE409&lt;0,0,'cha raw lpjml output'!AE409)</f>
        <v>575.72299999999996</v>
      </c>
      <c r="AG424" s="17">
        <f>IF('cha raw lpjml output'!AF409&lt;0,0,'cha raw lpjml output'!AF409)</f>
        <v>486.64699999999999</v>
      </c>
      <c r="AH424" s="17">
        <f>IF('cha raw lpjml output'!AG409&lt;0,0,'cha raw lpjml output'!AG409)</f>
        <v>570.59299999999996</v>
      </c>
      <c r="AI424" s="17">
        <f>IF('cha raw lpjml output'!AH409&lt;0,0,'cha raw lpjml output'!AH409)</f>
        <v>569.28300000000002</v>
      </c>
      <c r="AJ424" s="17">
        <f>IF('cha raw lpjml output'!AI409&lt;0,0,'cha raw lpjml output'!AI409)</f>
        <v>598.10199999999998</v>
      </c>
      <c r="AK424" s="17">
        <f>IF('cha raw lpjml output'!AJ409&lt;0,0,'cha raw lpjml output'!AJ409)</f>
        <v>677.471</v>
      </c>
      <c r="AL424" s="17">
        <f>IF('cha raw lpjml output'!AK409&lt;0,0,'cha raw lpjml output'!AK409)</f>
        <v>574.64499999999998</v>
      </c>
      <c r="AM424" s="17">
        <f>IF('cha raw lpjml output'!AL409&lt;0,0,'cha raw lpjml output'!AL409)</f>
        <v>537.83500000000004</v>
      </c>
      <c r="AN424" s="17">
        <f>IF('cha raw lpjml output'!AM409&lt;0,0,'cha raw lpjml output'!AM409)</f>
        <v>479.82900000000001</v>
      </c>
      <c r="AO424" s="17">
        <f>IF('cha raw lpjml output'!AN409&lt;0,0,'cha raw lpjml output'!AN409)</f>
        <v>519.28700000000003</v>
      </c>
      <c r="AP424" s="17">
        <f>IF('cha raw lpjml output'!AO409&lt;0,0,'cha raw lpjml output'!AO409)</f>
        <v>589.23</v>
      </c>
      <c r="AQ424" s="17"/>
    </row>
    <row r="425" spans="2:43" x14ac:dyDescent="0.35">
      <c r="B425" s="17">
        <f>IF('cha raw lpjml output'!A410&lt;0,0,'cha raw lpjml output'!A410)</f>
        <v>510.649</v>
      </c>
      <c r="C425" s="17">
        <f>IF('cha raw lpjml output'!B410&lt;0,0,'cha raw lpjml output'!B410)</f>
        <v>558.029</v>
      </c>
      <c r="D425" s="17">
        <f>IF('cha raw lpjml output'!C410&lt;0,0,'cha raw lpjml output'!C410)</f>
        <v>517.57600000000002</v>
      </c>
      <c r="E425" s="17">
        <f>IF('cha raw lpjml output'!D410&lt;0,0,'cha raw lpjml output'!D410)</f>
        <v>552.65899999999999</v>
      </c>
      <c r="F425" s="17">
        <f>IF('cha raw lpjml output'!E410&lt;0,0,'cha raw lpjml output'!E410)</f>
        <v>548.69799999999998</v>
      </c>
      <c r="G425" s="17">
        <f>IF('cha raw lpjml output'!F410&lt;0,0,'cha raw lpjml output'!F410)</f>
        <v>574.56200000000001</v>
      </c>
      <c r="H425" s="17">
        <f>IF('cha raw lpjml output'!G410&lt;0,0,'cha raw lpjml output'!G410)</f>
        <v>515.64800000000002</v>
      </c>
      <c r="I425" s="17">
        <f>IF('cha raw lpjml output'!H410&lt;0,0,'cha raw lpjml output'!H410)</f>
        <v>596.64700000000005</v>
      </c>
      <c r="J425" s="17">
        <f>IF('cha raw lpjml output'!I410&lt;0,0,'cha raw lpjml output'!I410)</f>
        <v>526.202</v>
      </c>
      <c r="K425" s="17">
        <f>IF('cha raw lpjml output'!J410&lt;0,0,'cha raw lpjml output'!J410)</f>
        <v>488.22199999999998</v>
      </c>
      <c r="L425" s="17">
        <f>IF('cha raw lpjml output'!K410&lt;0,0,'cha raw lpjml output'!K410)</f>
        <v>482.786</v>
      </c>
      <c r="M425" s="17">
        <f>IF('cha raw lpjml output'!L410&lt;0,0,'cha raw lpjml output'!L410)</f>
        <v>515.73299999999995</v>
      </c>
      <c r="N425" s="17">
        <f>IF('cha raw lpjml output'!M410&lt;0,0,'cha raw lpjml output'!M410)</f>
        <v>441.43099999999998</v>
      </c>
      <c r="O425" s="17">
        <f>IF('cha raw lpjml output'!N410&lt;0,0,'cha raw lpjml output'!N410)</f>
        <v>509.74200000000002</v>
      </c>
      <c r="P425" s="17">
        <f>IF('cha raw lpjml output'!O410&lt;0,0,'cha raw lpjml output'!O410)</f>
        <v>509.74200000000002</v>
      </c>
      <c r="Q425" s="17">
        <f>IF('cha raw lpjml output'!P410&lt;0,0,'cha raw lpjml output'!P410)</f>
        <v>476.10899999999998</v>
      </c>
      <c r="R425" s="17">
        <f>IF('cha raw lpjml output'!Q410&lt;0,0,'cha raw lpjml output'!Q410)</f>
        <v>497.41800000000001</v>
      </c>
      <c r="S425" s="17">
        <f>IF('cha raw lpjml output'!R410&lt;0,0,'cha raw lpjml output'!R410)</f>
        <v>513.56200000000001</v>
      </c>
      <c r="T425" s="17">
        <f>IF('cha raw lpjml output'!S410&lt;0,0,'cha raw lpjml output'!S410)</f>
        <v>572.64599999999996</v>
      </c>
      <c r="U425" s="17">
        <f>IF('cha raw lpjml output'!T410&lt;0,0,'cha raw lpjml output'!T410)</f>
        <v>527.43799999999999</v>
      </c>
      <c r="V425" s="17">
        <f>IF('cha raw lpjml output'!U410&lt;0,0,'cha raw lpjml output'!U410)</f>
        <v>587.25900000000001</v>
      </c>
      <c r="W425" s="17">
        <f>IF('cha raw lpjml output'!V410&lt;0,0,'cha raw lpjml output'!V410)</f>
        <v>535.86500000000001</v>
      </c>
      <c r="X425" s="17">
        <f>IF('cha raw lpjml output'!W410&lt;0,0,'cha raw lpjml output'!W410)</f>
        <v>580.08399999999995</v>
      </c>
      <c r="Y425" s="17">
        <f>IF('cha raw lpjml output'!X410&lt;0,0,'cha raw lpjml output'!X410)</f>
        <v>537.678</v>
      </c>
      <c r="Z425" s="17">
        <f>IF('cha raw lpjml output'!Y410&lt;0,0,'cha raw lpjml output'!Y410)</f>
        <v>579.14499999999998</v>
      </c>
      <c r="AA425" s="17">
        <f>IF('cha raw lpjml output'!Z410&lt;0,0,'cha raw lpjml output'!Z410)</f>
        <v>575.80499999999995</v>
      </c>
      <c r="AB425" s="17">
        <f>IF('cha raw lpjml output'!AA410&lt;0,0,'cha raw lpjml output'!AA410)</f>
        <v>588.21400000000006</v>
      </c>
      <c r="AC425" s="17">
        <f>IF('cha raw lpjml output'!AB410&lt;0,0,'cha raw lpjml output'!AB410)</f>
        <v>521.13499999999999</v>
      </c>
      <c r="AD425" s="17">
        <f>IF('cha raw lpjml output'!AC410&lt;0,0,'cha raw lpjml output'!AC410)</f>
        <v>577.08900000000006</v>
      </c>
      <c r="AE425" s="17">
        <f>IF('cha raw lpjml output'!AD410&lt;0,0,'cha raw lpjml output'!AD410)</f>
        <v>505.87099999999998</v>
      </c>
      <c r="AF425" s="17">
        <f>IF('cha raw lpjml output'!AE410&lt;0,0,'cha raw lpjml output'!AE410)</f>
        <v>578.18200000000002</v>
      </c>
      <c r="AG425" s="17">
        <f>IF('cha raw lpjml output'!AF410&lt;0,0,'cha raw lpjml output'!AF410)</f>
        <v>487.09100000000001</v>
      </c>
      <c r="AH425" s="17">
        <f>IF('cha raw lpjml output'!AG410&lt;0,0,'cha raw lpjml output'!AG410)</f>
        <v>571.24</v>
      </c>
      <c r="AI425" s="17">
        <f>IF('cha raw lpjml output'!AH410&lt;0,0,'cha raw lpjml output'!AH410)</f>
        <v>573.50599999999997</v>
      </c>
      <c r="AJ425" s="17">
        <f>IF('cha raw lpjml output'!AI410&lt;0,0,'cha raw lpjml output'!AI410)</f>
        <v>598.68200000000002</v>
      </c>
      <c r="AK425" s="17">
        <f>IF('cha raw lpjml output'!AJ410&lt;0,0,'cha raw lpjml output'!AJ410)</f>
        <v>678.86699999999996</v>
      </c>
      <c r="AL425" s="17">
        <f>IF('cha raw lpjml output'!AK410&lt;0,0,'cha raw lpjml output'!AK410)</f>
        <v>575.69299999999998</v>
      </c>
      <c r="AM425" s="17">
        <f>IF('cha raw lpjml output'!AL410&lt;0,0,'cha raw lpjml output'!AL410)</f>
        <v>539.53</v>
      </c>
      <c r="AN425" s="17">
        <f>IF('cha raw lpjml output'!AM410&lt;0,0,'cha raw lpjml output'!AM410)</f>
        <v>479.97199999999998</v>
      </c>
      <c r="AO425" s="17">
        <f>IF('cha raw lpjml output'!AN410&lt;0,0,'cha raw lpjml output'!AN410)</f>
        <v>522.12099999999998</v>
      </c>
      <c r="AP425" s="17">
        <f>IF('cha raw lpjml output'!AO410&lt;0,0,'cha raw lpjml output'!AO410)</f>
        <v>589.31799999999998</v>
      </c>
      <c r="AQ425" s="17"/>
    </row>
    <row r="426" spans="2:43" x14ac:dyDescent="0.35">
      <c r="B426" s="17">
        <f>IF('cha raw lpjml output'!A411&lt;0,0,'cha raw lpjml output'!A411)</f>
        <v>511.43099999999998</v>
      </c>
      <c r="C426" s="17">
        <f>IF('cha raw lpjml output'!B411&lt;0,0,'cha raw lpjml output'!B411)</f>
        <v>559.00800000000004</v>
      </c>
      <c r="D426" s="17">
        <f>IF('cha raw lpjml output'!C411&lt;0,0,'cha raw lpjml output'!C411)</f>
        <v>517.82600000000002</v>
      </c>
      <c r="E426" s="17">
        <f>IF('cha raw lpjml output'!D411&lt;0,0,'cha raw lpjml output'!D411)</f>
        <v>554.14</v>
      </c>
      <c r="F426" s="17">
        <f>IF('cha raw lpjml output'!E411&lt;0,0,'cha raw lpjml output'!E411)</f>
        <v>554.58399999999995</v>
      </c>
      <c r="G426" s="17">
        <f>IF('cha raw lpjml output'!F411&lt;0,0,'cha raw lpjml output'!F411)</f>
        <v>575.92200000000003</v>
      </c>
      <c r="H426" s="17">
        <f>IF('cha raw lpjml output'!G411&lt;0,0,'cha raw lpjml output'!G411)</f>
        <v>515.79</v>
      </c>
      <c r="I426" s="17">
        <f>IF('cha raw lpjml output'!H411&lt;0,0,'cha raw lpjml output'!H411)</f>
        <v>598.41499999999996</v>
      </c>
      <c r="J426" s="17">
        <f>IF('cha raw lpjml output'!I411&lt;0,0,'cha raw lpjml output'!I411)</f>
        <v>530.899</v>
      </c>
      <c r="K426" s="17">
        <f>IF('cha raw lpjml output'!J411&lt;0,0,'cha raw lpjml output'!J411)</f>
        <v>488.58600000000001</v>
      </c>
      <c r="L426" s="17">
        <f>IF('cha raw lpjml output'!K411&lt;0,0,'cha raw lpjml output'!K411)</f>
        <v>483.12400000000002</v>
      </c>
      <c r="M426" s="17">
        <f>IF('cha raw lpjml output'!L411&lt;0,0,'cha raw lpjml output'!L411)</f>
        <v>518.79100000000005</v>
      </c>
      <c r="N426" s="17">
        <f>IF('cha raw lpjml output'!M411&lt;0,0,'cha raw lpjml output'!M411)</f>
        <v>443.84500000000003</v>
      </c>
      <c r="O426" s="17">
        <f>IF('cha raw lpjml output'!N411&lt;0,0,'cha raw lpjml output'!N411)</f>
        <v>510.64699999999999</v>
      </c>
      <c r="P426" s="17">
        <f>IF('cha raw lpjml output'!O411&lt;0,0,'cha raw lpjml output'!O411)</f>
        <v>510.64699999999999</v>
      </c>
      <c r="Q426" s="17">
        <f>IF('cha raw lpjml output'!P411&lt;0,0,'cha raw lpjml output'!P411)</f>
        <v>476.37900000000002</v>
      </c>
      <c r="R426" s="17">
        <f>IF('cha raw lpjml output'!Q411&lt;0,0,'cha raw lpjml output'!Q411)</f>
        <v>500.37200000000001</v>
      </c>
      <c r="S426" s="17">
        <f>IF('cha raw lpjml output'!R411&lt;0,0,'cha raw lpjml output'!R411)</f>
        <v>514.16200000000003</v>
      </c>
      <c r="T426" s="17">
        <f>IF('cha raw lpjml output'!S411&lt;0,0,'cha raw lpjml output'!S411)</f>
        <v>573.45799999999997</v>
      </c>
      <c r="U426" s="17">
        <f>IF('cha raw lpjml output'!T411&lt;0,0,'cha raw lpjml output'!T411)</f>
        <v>530.18100000000004</v>
      </c>
      <c r="V426" s="17">
        <f>IF('cha raw lpjml output'!U411&lt;0,0,'cha raw lpjml output'!U411)</f>
        <v>589.995</v>
      </c>
      <c r="W426" s="17">
        <f>IF('cha raw lpjml output'!V411&lt;0,0,'cha raw lpjml output'!V411)</f>
        <v>536.56600000000003</v>
      </c>
      <c r="X426" s="17">
        <f>IF('cha raw lpjml output'!W411&lt;0,0,'cha raw lpjml output'!W411)</f>
        <v>581.66800000000001</v>
      </c>
      <c r="Y426" s="17">
        <f>IF('cha raw lpjml output'!X411&lt;0,0,'cha raw lpjml output'!X411)</f>
        <v>542.65800000000002</v>
      </c>
      <c r="Z426" s="17">
        <f>IF('cha raw lpjml output'!Y411&lt;0,0,'cha raw lpjml output'!Y411)</f>
        <v>581.05999999999995</v>
      </c>
      <c r="AA426" s="17">
        <f>IF('cha raw lpjml output'!Z411&lt;0,0,'cha raw lpjml output'!Z411)</f>
        <v>576.36800000000005</v>
      </c>
      <c r="AB426" s="17">
        <f>IF('cha raw lpjml output'!AA411&lt;0,0,'cha raw lpjml output'!AA411)</f>
        <v>590.52700000000004</v>
      </c>
      <c r="AC426" s="17">
        <f>IF('cha raw lpjml output'!AB411&lt;0,0,'cha raw lpjml output'!AB411)</f>
        <v>522.47400000000005</v>
      </c>
      <c r="AD426" s="17">
        <f>IF('cha raw lpjml output'!AC411&lt;0,0,'cha raw lpjml output'!AC411)</f>
        <v>579.54200000000003</v>
      </c>
      <c r="AE426" s="17">
        <f>IF('cha raw lpjml output'!AD411&lt;0,0,'cha raw lpjml output'!AD411)</f>
        <v>509.44499999999999</v>
      </c>
      <c r="AF426" s="17">
        <f>IF('cha raw lpjml output'!AE411&lt;0,0,'cha raw lpjml output'!AE411)</f>
        <v>579.66399999999999</v>
      </c>
      <c r="AG426" s="17">
        <f>IF('cha raw lpjml output'!AF411&lt;0,0,'cha raw lpjml output'!AF411)</f>
        <v>488.24</v>
      </c>
      <c r="AH426" s="17">
        <f>IF('cha raw lpjml output'!AG411&lt;0,0,'cha raw lpjml output'!AG411)</f>
        <v>582.08799999999997</v>
      </c>
      <c r="AI426" s="17">
        <f>IF('cha raw lpjml output'!AH411&lt;0,0,'cha raw lpjml output'!AH411)</f>
        <v>576.79499999999996</v>
      </c>
      <c r="AJ426" s="17">
        <f>IF('cha raw lpjml output'!AI411&lt;0,0,'cha raw lpjml output'!AI411)</f>
        <v>604.74099999999999</v>
      </c>
      <c r="AK426" s="17">
        <f>IF('cha raw lpjml output'!AJ411&lt;0,0,'cha raw lpjml output'!AJ411)</f>
        <v>679.77700000000004</v>
      </c>
      <c r="AL426" s="17">
        <f>IF('cha raw lpjml output'!AK411&lt;0,0,'cha raw lpjml output'!AK411)</f>
        <v>579.89700000000005</v>
      </c>
      <c r="AM426" s="17">
        <f>IF('cha raw lpjml output'!AL411&lt;0,0,'cha raw lpjml output'!AL411)</f>
        <v>540.26800000000003</v>
      </c>
      <c r="AN426" s="17">
        <f>IF('cha raw lpjml output'!AM411&lt;0,0,'cha raw lpjml output'!AM411)</f>
        <v>481.63200000000001</v>
      </c>
      <c r="AO426" s="17">
        <f>IF('cha raw lpjml output'!AN411&lt;0,0,'cha raw lpjml output'!AN411)</f>
        <v>523.12300000000005</v>
      </c>
      <c r="AP426" s="17">
        <f>IF('cha raw lpjml output'!AO411&lt;0,0,'cha raw lpjml output'!AO411)</f>
        <v>590.64800000000002</v>
      </c>
      <c r="AQ426" s="17"/>
    </row>
    <row r="427" spans="2:43" x14ac:dyDescent="0.35">
      <c r="B427" s="17">
        <f>IF('cha raw lpjml output'!A412&lt;0,0,'cha raw lpjml output'!A412)</f>
        <v>511.72</v>
      </c>
      <c r="C427" s="17">
        <f>IF('cha raw lpjml output'!B412&lt;0,0,'cha raw lpjml output'!B412)</f>
        <v>560.00800000000004</v>
      </c>
      <c r="D427" s="17">
        <f>IF('cha raw lpjml output'!C412&lt;0,0,'cha raw lpjml output'!C412)</f>
        <v>518.40700000000004</v>
      </c>
      <c r="E427" s="17">
        <f>IF('cha raw lpjml output'!D412&lt;0,0,'cha raw lpjml output'!D412)</f>
        <v>555.71400000000006</v>
      </c>
      <c r="F427" s="17">
        <f>IF('cha raw lpjml output'!E412&lt;0,0,'cha raw lpjml output'!E412)</f>
        <v>556.42200000000003</v>
      </c>
      <c r="G427" s="17">
        <f>IF('cha raw lpjml output'!F412&lt;0,0,'cha raw lpjml output'!F412)</f>
        <v>577.37300000000005</v>
      </c>
      <c r="H427" s="17">
        <f>IF('cha raw lpjml output'!G412&lt;0,0,'cha raw lpjml output'!G412)</f>
        <v>517.803</v>
      </c>
      <c r="I427" s="17">
        <f>IF('cha raw lpjml output'!H412&lt;0,0,'cha raw lpjml output'!H412)</f>
        <v>599.04899999999998</v>
      </c>
      <c r="J427" s="17">
        <f>IF('cha raw lpjml output'!I412&lt;0,0,'cha raw lpjml output'!I412)</f>
        <v>533.59799999999996</v>
      </c>
      <c r="K427" s="17">
        <f>IF('cha raw lpjml output'!J412&lt;0,0,'cha raw lpjml output'!J412)</f>
        <v>488.82299999999998</v>
      </c>
      <c r="L427" s="17">
        <f>IF('cha raw lpjml output'!K412&lt;0,0,'cha raw lpjml output'!K412)</f>
        <v>483.83</v>
      </c>
      <c r="M427" s="17">
        <f>IF('cha raw lpjml output'!L412&lt;0,0,'cha raw lpjml output'!L412)</f>
        <v>521.61699999999996</v>
      </c>
      <c r="N427" s="17">
        <f>IF('cha raw lpjml output'!M412&lt;0,0,'cha raw lpjml output'!M412)</f>
        <v>444.99099999999999</v>
      </c>
      <c r="O427" s="17">
        <f>IF('cha raw lpjml output'!N412&lt;0,0,'cha raw lpjml output'!N412)</f>
        <v>512.88800000000003</v>
      </c>
      <c r="P427" s="17">
        <f>IF('cha raw lpjml output'!O412&lt;0,0,'cha raw lpjml output'!O412)</f>
        <v>512.88800000000003</v>
      </c>
      <c r="Q427" s="17">
        <f>IF('cha raw lpjml output'!P412&lt;0,0,'cha raw lpjml output'!P412)</f>
        <v>476.678</v>
      </c>
      <c r="R427" s="17">
        <f>IF('cha raw lpjml output'!Q412&lt;0,0,'cha raw lpjml output'!Q412)</f>
        <v>501.44200000000001</v>
      </c>
      <c r="S427" s="17">
        <f>IF('cha raw lpjml output'!R412&lt;0,0,'cha raw lpjml output'!R412)</f>
        <v>515.03599999999994</v>
      </c>
      <c r="T427" s="17">
        <f>IF('cha raw lpjml output'!S412&lt;0,0,'cha raw lpjml output'!S412)</f>
        <v>575.25699999999995</v>
      </c>
      <c r="U427" s="17">
        <f>IF('cha raw lpjml output'!T412&lt;0,0,'cha raw lpjml output'!T412)</f>
        <v>530.58399999999995</v>
      </c>
      <c r="V427" s="17">
        <f>IF('cha raw lpjml output'!U412&lt;0,0,'cha raw lpjml output'!U412)</f>
        <v>590.24400000000003</v>
      </c>
      <c r="W427" s="17">
        <f>IF('cha raw lpjml output'!V412&lt;0,0,'cha raw lpjml output'!V412)</f>
        <v>538.86599999999999</v>
      </c>
      <c r="X427" s="17">
        <f>IF('cha raw lpjml output'!W412&lt;0,0,'cha raw lpjml output'!W412)</f>
        <v>585.36699999999996</v>
      </c>
      <c r="Y427" s="17">
        <f>IF('cha raw lpjml output'!X412&lt;0,0,'cha raw lpjml output'!X412)</f>
        <v>544.33900000000006</v>
      </c>
      <c r="Z427" s="17">
        <f>IF('cha raw lpjml output'!Y412&lt;0,0,'cha raw lpjml output'!Y412)</f>
        <v>581.79600000000005</v>
      </c>
      <c r="AA427" s="17">
        <f>IF('cha raw lpjml output'!Z412&lt;0,0,'cha raw lpjml output'!Z412)</f>
        <v>579.63699999999994</v>
      </c>
      <c r="AB427" s="17">
        <f>IF('cha raw lpjml output'!AA412&lt;0,0,'cha raw lpjml output'!AA412)</f>
        <v>591.31200000000001</v>
      </c>
      <c r="AC427" s="17">
        <f>IF('cha raw lpjml output'!AB412&lt;0,0,'cha raw lpjml output'!AB412)</f>
        <v>524.63800000000003</v>
      </c>
      <c r="AD427" s="17">
        <f>IF('cha raw lpjml output'!AC412&lt;0,0,'cha raw lpjml output'!AC412)</f>
        <v>580.98699999999997</v>
      </c>
      <c r="AE427" s="17">
        <f>IF('cha raw lpjml output'!AD412&lt;0,0,'cha raw lpjml output'!AD412)</f>
        <v>510.24200000000002</v>
      </c>
      <c r="AF427" s="17">
        <f>IF('cha raw lpjml output'!AE412&lt;0,0,'cha raw lpjml output'!AE412)</f>
        <v>587.49300000000005</v>
      </c>
      <c r="AG427" s="17">
        <f>IF('cha raw lpjml output'!AF412&lt;0,0,'cha raw lpjml output'!AF412)</f>
        <v>491.80700000000002</v>
      </c>
      <c r="AH427" s="17">
        <f>IF('cha raw lpjml output'!AG412&lt;0,0,'cha raw lpjml output'!AG412)</f>
        <v>582.21100000000001</v>
      </c>
      <c r="AI427" s="17">
        <f>IF('cha raw lpjml output'!AH412&lt;0,0,'cha raw lpjml output'!AH412)</f>
        <v>582.80999999999995</v>
      </c>
      <c r="AJ427" s="17">
        <f>IF('cha raw lpjml output'!AI412&lt;0,0,'cha raw lpjml output'!AI412)</f>
        <v>608.98099999999999</v>
      </c>
      <c r="AK427" s="17">
        <f>IF('cha raw lpjml output'!AJ412&lt;0,0,'cha raw lpjml output'!AJ412)</f>
        <v>681.21400000000006</v>
      </c>
      <c r="AL427" s="17">
        <f>IF('cha raw lpjml output'!AK412&lt;0,0,'cha raw lpjml output'!AK412)</f>
        <v>581.87699999999995</v>
      </c>
      <c r="AM427" s="17">
        <f>IF('cha raw lpjml output'!AL412&lt;0,0,'cha raw lpjml output'!AL412)</f>
        <v>542.20500000000004</v>
      </c>
      <c r="AN427" s="17">
        <f>IF('cha raw lpjml output'!AM412&lt;0,0,'cha raw lpjml output'!AM412)</f>
        <v>482.04899999999998</v>
      </c>
      <c r="AO427" s="17">
        <f>IF('cha raw lpjml output'!AN412&lt;0,0,'cha raw lpjml output'!AN412)</f>
        <v>525.33799999999997</v>
      </c>
      <c r="AP427" s="17">
        <f>IF('cha raw lpjml output'!AO412&lt;0,0,'cha raw lpjml output'!AO412)</f>
        <v>591.30700000000002</v>
      </c>
      <c r="AQ427" s="17"/>
    </row>
    <row r="428" spans="2:43" x14ac:dyDescent="0.35">
      <c r="B428" s="17">
        <f>IF('cha raw lpjml output'!A413&lt;0,0,'cha raw lpjml output'!A413)</f>
        <v>514.74400000000003</v>
      </c>
      <c r="C428" s="17">
        <f>IF('cha raw lpjml output'!B413&lt;0,0,'cha raw lpjml output'!B413)</f>
        <v>560.88400000000001</v>
      </c>
      <c r="D428" s="17">
        <f>IF('cha raw lpjml output'!C413&lt;0,0,'cha raw lpjml output'!C413)</f>
        <v>519.14300000000003</v>
      </c>
      <c r="E428" s="17">
        <f>IF('cha raw lpjml output'!D413&lt;0,0,'cha raw lpjml output'!D413)</f>
        <v>561.81799999999998</v>
      </c>
      <c r="F428" s="17">
        <f>IF('cha raw lpjml output'!E413&lt;0,0,'cha raw lpjml output'!E413)</f>
        <v>563.54999999999995</v>
      </c>
      <c r="G428" s="17">
        <f>IF('cha raw lpjml output'!F413&lt;0,0,'cha raw lpjml output'!F413)</f>
        <v>582.52700000000004</v>
      </c>
      <c r="H428" s="17">
        <f>IF('cha raw lpjml output'!G413&lt;0,0,'cha raw lpjml output'!G413)</f>
        <v>519.66200000000003</v>
      </c>
      <c r="I428" s="17">
        <f>IF('cha raw lpjml output'!H413&lt;0,0,'cha raw lpjml output'!H413)</f>
        <v>599.05399999999997</v>
      </c>
      <c r="J428" s="17">
        <f>IF('cha raw lpjml output'!I413&lt;0,0,'cha raw lpjml output'!I413)</f>
        <v>534.90800000000002</v>
      </c>
      <c r="K428" s="17">
        <f>IF('cha raw lpjml output'!J413&lt;0,0,'cha raw lpjml output'!J413)</f>
        <v>497.20299999999997</v>
      </c>
      <c r="L428" s="17">
        <f>IF('cha raw lpjml output'!K413&lt;0,0,'cha raw lpjml output'!K413)</f>
        <v>485.75599999999997</v>
      </c>
      <c r="M428" s="17">
        <f>IF('cha raw lpjml output'!L413&lt;0,0,'cha raw lpjml output'!L413)</f>
        <v>531.83100000000002</v>
      </c>
      <c r="N428" s="17">
        <f>IF('cha raw lpjml output'!M413&lt;0,0,'cha raw lpjml output'!M413)</f>
        <v>446.904</v>
      </c>
      <c r="O428" s="17">
        <f>IF('cha raw lpjml output'!N413&lt;0,0,'cha raw lpjml output'!N413)</f>
        <v>515.50300000000004</v>
      </c>
      <c r="P428" s="17">
        <f>IF('cha raw lpjml output'!O413&lt;0,0,'cha raw lpjml output'!O413)</f>
        <v>515.50300000000004</v>
      </c>
      <c r="Q428" s="17">
        <f>IF('cha raw lpjml output'!P413&lt;0,0,'cha raw lpjml output'!P413)</f>
        <v>478.99099999999999</v>
      </c>
      <c r="R428" s="17">
        <f>IF('cha raw lpjml output'!Q413&lt;0,0,'cha raw lpjml output'!Q413)</f>
        <v>503.952</v>
      </c>
      <c r="S428" s="17">
        <f>IF('cha raw lpjml output'!R413&lt;0,0,'cha raw lpjml output'!R413)</f>
        <v>515.779</v>
      </c>
      <c r="T428" s="17">
        <f>IF('cha raw lpjml output'!S413&lt;0,0,'cha raw lpjml output'!S413)</f>
        <v>576.61099999999999</v>
      </c>
      <c r="U428" s="17">
        <f>IF('cha raw lpjml output'!T413&lt;0,0,'cha raw lpjml output'!T413)</f>
        <v>530.75900000000001</v>
      </c>
      <c r="V428" s="17">
        <f>IF('cha raw lpjml output'!U413&lt;0,0,'cha raw lpjml output'!U413)</f>
        <v>595.93399999999997</v>
      </c>
      <c r="W428" s="17">
        <f>IF('cha raw lpjml output'!V413&lt;0,0,'cha raw lpjml output'!V413)</f>
        <v>541.30899999999997</v>
      </c>
      <c r="X428" s="17">
        <f>IF('cha raw lpjml output'!W413&lt;0,0,'cha raw lpjml output'!W413)</f>
        <v>585.99599999999998</v>
      </c>
      <c r="Y428" s="17">
        <f>IF('cha raw lpjml output'!X413&lt;0,0,'cha raw lpjml output'!X413)</f>
        <v>548.77200000000005</v>
      </c>
      <c r="Z428" s="17">
        <f>IF('cha raw lpjml output'!Y413&lt;0,0,'cha raw lpjml output'!Y413)</f>
        <v>583.01300000000003</v>
      </c>
      <c r="AA428" s="17">
        <f>IF('cha raw lpjml output'!Z413&lt;0,0,'cha raw lpjml output'!Z413)</f>
        <v>580.44100000000003</v>
      </c>
      <c r="AB428" s="17">
        <f>IF('cha raw lpjml output'!AA413&lt;0,0,'cha raw lpjml output'!AA413)</f>
        <v>595.56700000000001</v>
      </c>
      <c r="AC428" s="17">
        <f>IF('cha raw lpjml output'!AB413&lt;0,0,'cha raw lpjml output'!AB413)</f>
        <v>527.14499999999998</v>
      </c>
      <c r="AD428" s="17">
        <f>IF('cha raw lpjml output'!AC413&lt;0,0,'cha raw lpjml output'!AC413)</f>
        <v>582.78300000000002</v>
      </c>
      <c r="AE428" s="17">
        <f>IF('cha raw lpjml output'!AD413&lt;0,0,'cha raw lpjml output'!AD413)</f>
        <v>510.46199999999999</v>
      </c>
      <c r="AF428" s="17">
        <f>IF('cha raw lpjml output'!AE413&lt;0,0,'cha raw lpjml output'!AE413)</f>
        <v>587.95299999999997</v>
      </c>
      <c r="AG428" s="17">
        <f>IF('cha raw lpjml output'!AF413&lt;0,0,'cha raw lpjml output'!AF413)</f>
        <v>491.92700000000002</v>
      </c>
      <c r="AH428" s="17">
        <f>IF('cha raw lpjml output'!AG413&lt;0,0,'cha raw lpjml output'!AG413)</f>
        <v>585.05799999999999</v>
      </c>
      <c r="AI428" s="17">
        <f>IF('cha raw lpjml output'!AH413&lt;0,0,'cha raw lpjml output'!AH413)</f>
        <v>584.56700000000001</v>
      </c>
      <c r="AJ428" s="17">
        <f>IF('cha raw lpjml output'!AI413&lt;0,0,'cha raw lpjml output'!AI413)</f>
        <v>609.07100000000003</v>
      </c>
      <c r="AK428" s="17">
        <f>IF('cha raw lpjml output'!AJ413&lt;0,0,'cha raw lpjml output'!AJ413)</f>
        <v>681.91200000000003</v>
      </c>
      <c r="AL428" s="17">
        <f>IF('cha raw lpjml output'!AK413&lt;0,0,'cha raw lpjml output'!AK413)</f>
        <v>582.36199999999997</v>
      </c>
      <c r="AM428" s="17">
        <f>IF('cha raw lpjml output'!AL413&lt;0,0,'cha raw lpjml output'!AL413)</f>
        <v>543.32299999999998</v>
      </c>
      <c r="AN428" s="17">
        <f>IF('cha raw lpjml output'!AM413&lt;0,0,'cha raw lpjml output'!AM413)</f>
        <v>488.29700000000003</v>
      </c>
      <c r="AO428" s="17">
        <f>IF('cha raw lpjml output'!AN413&lt;0,0,'cha raw lpjml output'!AN413)</f>
        <v>529.02499999999998</v>
      </c>
      <c r="AP428" s="17">
        <f>IF('cha raw lpjml output'!AO413&lt;0,0,'cha raw lpjml output'!AO413)</f>
        <v>592.721</v>
      </c>
      <c r="AQ428" s="17"/>
    </row>
    <row r="429" spans="2:43" x14ac:dyDescent="0.35">
      <c r="B429" s="17">
        <f>IF('cha raw lpjml output'!A414&lt;0,0,'cha raw lpjml output'!A414)</f>
        <v>514.93100000000004</v>
      </c>
      <c r="C429" s="17">
        <f>IF('cha raw lpjml output'!B414&lt;0,0,'cha raw lpjml output'!B414)</f>
        <v>564.29999999999995</v>
      </c>
      <c r="D429" s="17">
        <f>IF('cha raw lpjml output'!C414&lt;0,0,'cha raw lpjml output'!C414)</f>
        <v>519.298</v>
      </c>
      <c r="E429" s="17">
        <f>IF('cha raw lpjml output'!D414&lt;0,0,'cha raw lpjml output'!D414)</f>
        <v>564.84699999999998</v>
      </c>
      <c r="F429" s="17">
        <f>IF('cha raw lpjml output'!E414&lt;0,0,'cha raw lpjml output'!E414)</f>
        <v>563.88900000000001</v>
      </c>
      <c r="G429" s="17">
        <f>IF('cha raw lpjml output'!F414&lt;0,0,'cha raw lpjml output'!F414)</f>
        <v>582.85699999999997</v>
      </c>
      <c r="H429" s="17">
        <f>IF('cha raw lpjml output'!G414&lt;0,0,'cha raw lpjml output'!G414)</f>
        <v>523.33100000000002</v>
      </c>
      <c r="I429" s="17">
        <f>IF('cha raw lpjml output'!H414&lt;0,0,'cha raw lpjml output'!H414)</f>
        <v>599.34199999999998</v>
      </c>
      <c r="J429" s="17">
        <f>IF('cha raw lpjml output'!I414&lt;0,0,'cha raw lpjml output'!I414)</f>
        <v>538.98</v>
      </c>
      <c r="K429" s="17">
        <f>IF('cha raw lpjml output'!J414&lt;0,0,'cha raw lpjml output'!J414)</f>
        <v>497.57400000000001</v>
      </c>
      <c r="L429" s="17">
        <f>IF('cha raw lpjml output'!K414&lt;0,0,'cha raw lpjml output'!K414)</f>
        <v>486.45600000000002</v>
      </c>
      <c r="M429" s="17">
        <f>IF('cha raw lpjml output'!L414&lt;0,0,'cha raw lpjml output'!L414)</f>
        <v>533.28399999999999</v>
      </c>
      <c r="N429" s="17">
        <f>IF('cha raw lpjml output'!M414&lt;0,0,'cha raw lpjml output'!M414)</f>
        <v>448.10300000000001</v>
      </c>
      <c r="O429" s="17">
        <f>IF('cha raw lpjml output'!N414&lt;0,0,'cha raw lpjml output'!N414)</f>
        <v>517.05399999999997</v>
      </c>
      <c r="P429" s="17">
        <f>IF('cha raw lpjml output'!O414&lt;0,0,'cha raw lpjml output'!O414)</f>
        <v>517.05399999999997</v>
      </c>
      <c r="Q429" s="17">
        <f>IF('cha raw lpjml output'!P414&lt;0,0,'cha raw lpjml output'!P414)</f>
        <v>487.13</v>
      </c>
      <c r="R429" s="17">
        <f>IF('cha raw lpjml output'!Q414&lt;0,0,'cha raw lpjml output'!Q414)</f>
        <v>504.82400000000001</v>
      </c>
      <c r="S429" s="17">
        <f>IF('cha raw lpjml output'!R414&lt;0,0,'cha raw lpjml output'!R414)</f>
        <v>517.99300000000005</v>
      </c>
      <c r="T429" s="17">
        <f>IF('cha raw lpjml output'!S414&lt;0,0,'cha raw lpjml output'!S414)</f>
        <v>580.73599999999999</v>
      </c>
      <c r="U429" s="17">
        <f>IF('cha raw lpjml output'!T414&lt;0,0,'cha raw lpjml output'!T414)</f>
        <v>531.62199999999996</v>
      </c>
      <c r="V429" s="17">
        <f>IF('cha raw lpjml output'!U414&lt;0,0,'cha raw lpjml output'!U414)</f>
        <v>597.98599999999999</v>
      </c>
      <c r="W429" s="17">
        <f>IF('cha raw lpjml output'!V414&lt;0,0,'cha raw lpjml output'!V414)</f>
        <v>545.39499999999998</v>
      </c>
      <c r="X429" s="17">
        <f>IF('cha raw lpjml output'!W414&lt;0,0,'cha raw lpjml output'!W414)</f>
        <v>591.57600000000002</v>
      </c>
      <c r="Y429" s="17">
        <f>IF('cha raw lpjml output'!X414&lt;0,0,'cha raw lpjml output'!X414)</f>
        <v>552.54399999999998</v>
      </c>
      <c r="Z429" s="17">
        <f>IF('cha raw lpjml output'!Y414&lt;0,0,'cha raw lpjml output'!Y414)</f>
        <v>585.99199999999996</v>
      </c>
      <c r="AA429" s="17">
        <f>IF('cha raw lpjml output'!Z414&lt;0,0,'cha raw lpjml output'!Z414)</f>
        <v>580.90800000000002</v>
      </c>
      <c r="AB429" s="17">
        <f>IF('cha raw lpjml output'!AA414&lt;0,0,'cha raw lpjml output'!AA414)</f>
        <v>595.80200000000002</v>
      </c>
      <c r="AC429" s="17">
        <f>IF('cha raw lpjml output'!AB414&lt;0,0,'cha raw lpjml output'!AB414)</f>
        <v>531.923</v>
      </c>
      <c r="AD429" s="17">
        <f>IF('cha raw lpjml output'!AC414&lt;0,0,'cha raw lpjml output'!AC414)</f>
        <v>583.29</v>
      </c>
      <c r="AE429" s="17">
        <f>IF('cha raw lpjml output'!AD414&lt;0,0,'cha raw lpjml output'!AD414)</f>
        <v>510.99599999999998</v>
      </c>
      <c r="AF429" s="17">
        <f>IF('cha raw lpjml output'!AE414&lt;0,0,'cha raw lpjml output'!AE414)</f>
        <v>588.42700000000002</v>
      </c>
      <c r="AG429" s="17">
        <f>IF('cha raw lpjml output'!AF414&lt;0,0,'cha raw lpjml output'!AF414)</f>
        <v>492.40899999999999</v>
      </c>
      <c r="AH429" s="17">
        <f>IF('cha raw lpjml output'!AG414&lt;0,0,'cha raw lpjml output'!AG414)</f>
        <v>598.6</v>
      </c>
      <c r="AI429" s="17">
        <f>IF('cha raw lpjml output'!AH414&lt;0,0,'cha raw lpjml output'!AH414)</f>
        <v>587.39700000000005</v>
      </c>
      <c r="AJ429" s="17">
        <f>IF('cha raw lpjml output'!AI414&lt;0,0,'cha raw lpjml output'!AI414)</f>
        <v>616.40599999999995</v>
      </c>
      <c r="AK429" s="17">
        <f>IF('cha raw lpjml output'!AJ414&lt;0,0,'cha raw lpjml output'!AJ414)</f>
        <v>684.13900000000001</v>
      </c>
      <c r="AL429" s="17">
        <f>IF('cha raw lpjml output'!AK414&lt;0,0,'cha raw lpjml output'!AK414)</f>
        <v>582.99300000000005</v>
      </c>
      <c r="AM429" s="17">
        <f>IF('cha raw lpjml output'!AL414&lt;0,0,'cha raw lpjml output'!AL414)</f>
        <v>545.26</v>
      </c>
      <c r="AN429" s="17">
        <f>IF('cha raw lpjml output'!AM414&lt;0,0,'cha raw lpjml output'!AM414)</f>
        <v>491.56099999999998</v>
      </c>
      <c r="AO429" s="17">
        <f>IF('cha raw lpjml output'!AN414&lt;0,0,'cha raw lpjml output'!AN414)</f>
        <v>535.54999999999995</v>
      </c>
      <c r="AP429" s="17">
        <f>IF('cha raw lpjml output'!AO414&lt;0,0,'cha raw lpjml output'!AO414)</f>
        <v>594.76300000000003</v>
      </c>
      <c r="AQ429" s="17"/>
    </row>
    <row r="430" spans="2:43" x14ac:dyDescent="0.35">
      <c r="B430" s="17">
        <f>IF('cha raw lpjml output'!A415&lt;0,0,'cha raw lpjml output'!A415)</f>
        <v>515.32899999999995</v>
      </c>
      <c r="C430" s="17">
        <f>IF('cha raw lpjml output'!B415&lt;0,0,'cha raw lpjml output'!B415)</f>
        <v>568.84900000000005</v>
      </c>
      <c r="D430" s="17">
        <f>IF('cha raw lpjml output'!C415&lt;0,0,'cha raw lpjml output'!C415)</f>
        <v>519.41300000000001</v>
      </c>
      <c r="E430" s="17">
        <f>IF('cha raw lpjml output'!D415&lt;0,0,'cha raw lpjml output'!D415)</f>
        <v>566.57299999999998</v>
      </c>
      <c r="F430" s="17">
        <f>IF('cha raw lpjml output'!E415&lt;0,0,'cha raw lpjml output'!E415)</f>
        <v>565.26099999999997</v>
      </c>
      <c r="G430" s="17">
        <f>IF('cha raw lpjml output'!F415&lt;0,0,'cha raw lpjml output'!F415)</f>
        <v>583.11900000000003</v>
      </c>
      <c r="H430" s="17">
        <f>IF('cha raw lpjml output'!G415&lt;0,0,'cha raw lpjml output'!G415)</f>
        <v>524.87300000000005</v>
      </c>
      <c r="I430" s="17">
        <f>IF('cha raw lpjml output'!H415&lt;0,0,'cha raw lpjml output'!H415)</f>
        <v>605.82500000000005</v>
      </c>
      <c r="J430" s="17">
        <f>IF('cha raw lpjml output'!I415&lt;0,0,'cha raw lpjml output'!I415)</f>
        <v>542.06899999999996</v>
      </c>
      <c r="K430" s="17">
        <f>IF('cha raw lpjml output'!J415&lt;0,0,'cha raw lpjml output'!J415)</f>
        <v>498.89100000000002</v>
      </c>
      <c r="L430" s="17">
        <f>IF('cha raw lpjml output'!K415&lt;0,0,'cha raw lpjml output'!K415)</f>
        <v>488.41500000000002</v>
      </c>
      <c r="M430" s="17">
        <f>IF('cha raw lpjml output'!L415&lt;0,0,'cha raw lpjml output'!L415)</f>
        <v>533.45799999999997</v>
      </c>
      <c r="N430" s="17">
        <f>IF('cha raw lpjml output'!M415&lt;0,0,'cha raw lpjml output'!M415)</f>
        <v>451.173</v>
      </c>
      <c r="O430" s="17">
        <f>IF('cha raw lpjml output'!N415&lt;0,0,'cha raw lpjml output'!N415)</f>
        <v>522.46199999999999</v>
      </c>
      <c r="P430" s="17">
        <f>IF('cha raw lpjml output'!O415&lt;0,0,'cha raw lpjml output'!O415)</f>
        <v>522.46199999999999</v>
      </c>
      <c r="Q430" s="17">
        <f>IF('cha raw lpjml output'!P415&lt;0,0,'cha raw lpjml output'!P415)</f>
        <v>489.54300000000001</v>
      </c>
      <c r="R430" s="17">
        <f>IF('cha raw lpjml output'!Q415&lt;0,0,'cha raw lpjml output'!Q415)</f>
        <v>513.89499999999998</v>
      </c>
      <c r="S430" s="17">
        <f>IF('cha raw lpjml output'!R415&lt;0,0,'cha raw lpjml output'!R415)</f>
        <v>520.82299999999998</v>
      </c>
      <c r="T430" s="17">
        <f>IF('cha raw lpjml output'!S415&lt;0,0,'cha raw lpjml output'!S415)</f>
        <v>581.32500000000005</v>
      </c>
      <c r="U430" s="17">
        <f>IF('cha raw lpjml output'!T415&lt;0,0,'cha raw lpjml output'!T415)</f>
        <v>532.09299999999996</v>
      </c>
      <c r="V430" s="17">
        <f>IF('cha raw lpjml output'!U415&lt;0,0,'cha raw lpjml output'!U415)</f>
        <v>605.56500000000005</v>
      </c>
      <c r="W430" s="17">
        <f>IF('cha raw lpjml output'!V415&lt;0,0,'cha raw lpjml output'!V415)</f>
        <v>547.08399999999995</v>
      </c>
      <c r="X430" s="17">
        <f>IF('cha raw lpjml output'!W415&lt;0,0,'cha raw lpjml output'!W415)</f>
        <v>593.81200000000001</v>
      </c>
      <c r="Y430" s="17">
        <f>IF('cha raw lpjml output'!X415&lt;0,0,'cha raw lpjml output'!X415)</f>
        <v>558.57899999999995</v>
      </c>
      <c r="Z430" s="17">
        <f>IF('cha raw lpjml output'!Y415&lt;0,0,'cha raw lpjml output'!Y415)</f>
        <v>590.47900000000004</v>
      </c>
      <c r="AA430" s="17">
        <f>IF('cha raw lpjml output'!Z415&lt;0,0,'cha raw lpjml output'!Z415)</f>
        <v>583.71699999999998</v>
      </c>
      <c r="AB430" s="17">
        <f>IF('cha raw lpjml output'!AA415&lt;0,0,'cha raw lpjml output'!AA415)</f>
        <v>598.76900000000001</v>
      </c>
      <c r="AC430" s="17">
        <f>IF('cha raw lpjml output'!AB415&lt;0,0,'cha raw lpjml output'!AB415)</f>
        <v>532.00300000000004</v>
      </c>
      <c r="AD430" s="17">
        <f>IF('cha raw lpjml output'!AC415&lt;0,0,'cha raw lpjml output'!AC415)</f>
        <v>590.03599999999994</v>
      </c>
      <c r="AE430" s="17">
        <f>IF('cha raw lpjml output'!AD415&lt;0,0,'cha raw lpjml output'!AD415)</f>
        <v>513.72500000000002</v>
      </c>
      <c r="AF430" s="17">
        <f>IF('cha raw lpjml output'!AE415&lt;0,0,'cha raw lpjml output'!AE415)</f>
        <v>589.33500000000004</v>
      </c>
      <c r="AG430" s="17">
        <f>IF('cha raw lpjml output'!AF415&lt;0,0,'cha raw lpjml output'!AF415)</f>
        <v>495.72</v>
      </c>
      <c r="AH430" s="17">
        <f>IF('cha raw lpjml output'!AG415&lt;0,0,'cha raw lpjml output'!AG415)</f>
        <v>600.22400000000005</v>
      </c>
      <c r="AI430" s="17">
        <f>IF('cha raw lpjml output'!AH415&lt;0,0,'cha raw lpjml output'!AH415)</f>
        <v>587.52499999999998</v>
      </c>
      <c r="AJ430" s="17">
        <f>IF('cha raw lpjml output'!AI415&lt;0,0,'cha raw lpjml output'!AI415)</f>
        <v>621.32799999999997</v>
      </c>
      <c r="AK430" s="17">
        <f>IF('cha raw lpjml output'!AJ415&lt;0,0,'cha raw lpjml output'!AJ415)</f>
        <v>684.63800000000003</v>
      </c>
      <c r="AL430" s="17">
        <f>IF('cha raw lpjml output'!AK415&lt;0,0,'cha raw lpjml output'!AK415)</f>
        <v>583.00099999999998</v>
      </c>
      <c r="AM430" s="17">
        <f>IF('cha raw lpjml output'!AL415&lt;0,0,'cha raw lpjml output'!AL415)</f>
        <v>547.49900000000002</v>
      </c>
      <c r="AN430" s="17">
        <f>IF('cha raw lpjml output'!AM415&lt;0,0,'cha raw lpjml output'!AM415)</f>
        <v>500.3</v>
      </c>
      <c r="AO430" s="17">
        <f>IF('cha raw lpjml output'!AN415&lt;0,0,'cha raw lpjml output'!AN415)</f>
        <v>550.26300000000003</v>
      </c>
      <c r="AP430" s="17">
        <f>IF('cha raw lpjml output'!AO415&lt;0,0,'cha raw lpjml output'!AO415)</f>
        <v>595.17499999999995</v>
      </c>
      <c r="AQ430" s="17"/>
    </row>
    <row r="431" spans="2:43" x14ac:dyDescent="0.35">
      <c r="B431" s="17">
        <f>IF('cha raw lpjml output'!A416&lt;0,0,'cha raw lpjml output'!A416)</f>
        <v>515.86900000000003</v>
      </c>
      <c r="C431" s="17">
        <f>IF('cha raw lpjml output'!B416&lt;0,0,'cha raw lpjml output'!B416)</f>
        <v>569.12199999999996</v>
      </c>
      <c r="D431" s="17">
        <f>IF('cha raw lpjml output'!C416&lt;0,0,'cha raw lpjml output'!C416)</f>
        <v>520.07799999999997</v>
      </c>
      <c r="E431" s="17">
        <f>IF('cha raw lpjml output'!D416&lt;0,0,'cha raw lpjml output'!D416)</f>
        <v>570.98099999999999</v>
      </c>
      <c r="F431" s="17">
        <f>IF('cha raw lpjml output'!E416&lt;0,0,'cha raw lpjml output'!E416)</f>
        <v>579.30700000000002</v>
      </c>
      <c r="G431" s="17">
        <f>IF('cha raw lpjml output'!F416&lt;0,0,'cha raw lpjml output'!F416)</f>
        <v>583.12800000000004</v>
      </c>
      <c r="H431" s="17">
        <f>IF('cha raw lpjml output'!G416&lt;0,0,'cha raw lpjml output'!G416)</f>
        <v>528.95799999999997</v>
      </c>
      <c r="I431" s="17">
        <f>IF('cha raw lpjml output'!H416&lt;0,0,'cha raw lpjml output'!H416)</f>
        <v>607.86500000000001</v>
      </c>
      <c r="J431" s="17">
        <f>IF('cha raw lpjml output'!I416&lt;0,0,'cha raw lpjml output'!I416)</f>
        <v>546.87400000000002</v>
      </c>
      <c r="K431" s="17">
        <f>IF('cha raw lpjml output'!J416&lt;0,0,'cha raw lpjml output'!J416)</f>
        <v>499.89499999999998</v>
      </c>
      <c r="L431" s="17">
        <f>IF('cha raw lpjml output'!K416&lt;0,0,'cha raw lpjml output'!K416)</f>
        <v>489.08800000000002</v>
      </c>
      <c r="M431" s="17">
        <f>IF('cha raw lpjml output'!L416&lt;0,0,'cha raw lpjml output'!L416)</f>
        <v>533.76300000000003</v>
      </c>
      <c r="N431" s="17">
        <f>IF('cha raw lpjml output'!M416&lt;0,0,'cha raw lpjml output'!M416)</f>
        <v>451.38499999999999</v>
      </c>
      <c r="O431" s="17">
        <f>IF('cha raw lpjml output'!N416&lt;0,0,'cha raw lpjml output'!N416)</f>
        <v>530.9</v>
      </c>
      <c r="P431" s="17">
        <f>IF('cha raw lpjml output'!O416&lt;0,0,'cha raw lpjml output'!O416)</f>
        <v>530.9</v>
      </c>
      <c r="Q431" s="17">
        <f>IF('cha raw lpjml output'!P416&lt;0,0,'cha raw lpjml output'!P416)</f>
        <v>492.51900000000001</v>
      </c>
      <c r="R431" s="17">
        <f>IF('cha raw lpjml output'!Q416&lt;0,0,'cha raw lpjml output'!Q416)</f>
        <v>520.90899999999999</v>
      </c>
      <c r="S431" s="17">
        <f>IF('cha raw lpjml output'!R416&lt;0,0,'cha raw lpjml output'!R416)</f>
        <v>522.88900000000001</v>
      </c>
      <c r="T431" s="17">
        <f>IF('cha raw lpjml output'!S416&lt;0,0,'cha raw lpjml output'!S416)</f>
        <v>582.923</v>
      </c>
      <c r="U431" s="17">
        <f>IF('cha raw lpjml output'!T416&lt;0,0,'cha raw lpjml output'!T416)</f>
        <v>532.52300000000002</v>
      </c>
      <c r="V431" s="17">
        <f>IF('cha raw lpjml output'!U416&lt;0,0,'cha raw lpjml output'!U416)</f>
        <v>608.16600000000005</v>
      </c>
      <c r="W431" s="17">
        <f>IF('cha raw lpjml output'!V416&lt;0,0,'cha raw lpjml output'!V416)</f>
        <v>547.60900000000004</v>
      </c>
      <c r="X431" s="17">
        <f>IF('cha raw lpjml output'!W416&lt;0,0,'cha raw lpjml output'!W416)</f>
        <v>601.15599999999995</v>
      </c>
      <c r="Y431" s="17">
        <f>IF('cha raw lpjml output'!X416&lt;0,0,'cha raw lpjml output'!X416)</f>
        <v>558.93200000000002</v>
      </c>
      <c r="Z431" s="17">
        <f>IF('cha raw lpjml output'!Y416&lt;0,0,'cha raw lpjml output'!Y416)</f>
        <v>596.02800000000002</v>
      </c>
      <c r="AA431" s="17">
        <f>IF('cha raw lpjml output'!Z416&lt;0,0,'cha raw lpjml output'!Z416)</f>
        <v>586.34799999999996</v>
      </c>
      <c r="AB431" s="17">
        <f>IF('cha raw lpjml output'!AA416&lt;0,0,'cha raw lpjml output'!AA416)</f>
        <v>615.13400000000001</v>
      </c>
      <c r="AC431" s="17">
        <f>IF('cha raw lpjml output'!AB416&lt;0,0,'cha raw lpjml output'!AB416)</f>
        <v>532.13099999999997</v>
      </c>
      <c r="AD431" s="17">
        <f>IF('cha raw lpjml output'!AC416&lt;0,0,'cha raw lpjml output'!AC416)</f>
        <v>590.07600000000002</v>
      </c>
      <c r="AE431" s="17">
        <f>IF('cha raw lpjml output'!AD416&lt;0,0,'cha raw lpjml output'!AD416)</f>
        <v>518.79600000000005</v>
      </c>
      <c r="AF431" s="17">
        <f>IF('cha raw lpjml output'!AE416&lt;0,0,'cha raw lpjml output'!AE416)</f>
        <v>590.28800000000001</v>
      </c>
      <c r="AG431" s="17">
        <f>IF('cha raw lpjml output'!AF416&lt;0,0,'cha raw lpjml output'!AF416)</f>
        <v>499.18599999999998</v>
      </c>
      <c r="AH431" s="17">
        <f>IF('cha raw lpjml output'!AG416&lt;0,0,'cha raw lpjml output'!AG416)</f>
        <v>600.51199999999994</v>
      </c>
      <c r="AI431" s="17">
        <f>IF('cha raw lpjml output'!AH416&lt;0,0,'cha raw lpjml output'!AH416)</f>
        <v>587.54</v>
      </c>
      <c r="AJ431" s="17">
        <f>IF('cha raw lpjml output'!AI416&lt;0,0,'cha raw lpjml output'!AI416)</f>
        <v>625.23</v>
      </c>
      <c r="AK431" s="17">
        <f>IF('cha raw lpjml output'!AJ416&lt;0,0,'cha raw lpjml output'!AJ416)</f>
        <v>684.93</v>
      </c>
      <c r="AL431" s="17">
        <f>IF('cha raw lpjml output'!AK416&lt;0,0,'cha raw lpjml output'!AK416)</f>
        <v>584.16499999999996</v>
      </c>
      <c r="AM431" s="17">
        <f>IF('cha raw lpjml output'!AL416&lt;0,0,'cha raw lpjml output'!AL416)</f>
        <v>548.13</v>
      </c>
      <c r="AN431" s="17">
        <f>IF('cha raw lpjml output'!AM416&lt;0,0,'cha raw lpjml output'!AM416)</f>
        <v>501.96199999999999</v>
      </c>
      <c r="AO431" s="17">
        <f>IF('cha raw lpjml output'!AN416&lt;0,0,'cha raw lpjml output'!AN416)</f>
        <v>563.88099999999997</v>
      </c>
      <c r="AP431" s="17">
        <f>IF('cha raw lpjml output'!AO416&lt;0,0,'cha raw lpjml output'!AO416)</f>
        <v>605.37</v>
      </c>
      <c r="AQ431" s="17"/>
    </row>
    <row r="432" spans="2:43" x14ac:dyDescent="0.35">
      <c r="B432" s="17">
        <f>IF('cha raw lpjml output'!A417&lt;0,0,'cha raw lpjml output'!A417)</f>
        <v>521.18499999999995</v>
      </c>
      <c r="C432" s="17">
        <f>IF('cha raw lpjml output'!B417&lt;0,0,'cha raw lpjml output'!B417)</f>
        <v>574.13499999999999</v>
      </c>
      <c r="D432" s="17">
        <f>IF('cha raw lpjml output'!C417&lt;0,0,'cha raw lpjml output'!C417)</f>
        <v>522.36900000000003</v>
      </c>
      <c r="E432" s="17">
        <f>IF('cha raw lpjml output'!D417&lt;0,0,'cha raw lpjml output'!D417)</f>
        <v>572.101</v>
      </c>
      <c r="F432" s="17">
        <f>IF('cha raw lpjml output'!E417&lt;0,0,'cha raw lpjml output'!E417)</f>
        <v>583.01700000000005</v>
      </c>
      <c r="G432" s="17">
        <f>IF('cha raw lpjml output'!F417&lt;0,0,'cha raw lpjml output'!F417)</f>
        <v>584.01099999999997</v>
      </c>
      <c r="H432" s="17">
        <f>IF('cha raw lpjml output'!G417&lt;0,0,'cha raw lpjml output'!G417)</f>
        <v>529.00900000000001</v>
      </c>
      <c r="I432" s="17">
        <f>IF('cha raw lpjml output'!H417&lt;0,0,'cha raw lpjml output'!H417)</f>
        <v>609.93100000000004</v>
      </c>
      <c r="J432" s="17">
        <f>IF('cha raw lpjml output'!I417&lt;0,0,'cha raw lpjml output'!I417)</f>
        <v>550.15099999999995</v>
      </c>
      <c r="K432" s="17">
        <f>IF('cha raw lpjml output'!J417&lt;0,0,'cha raw lpjml output'!J417)</f>
        <v>504.101</v>
      </c>
      <c r="L432" s="17">
        <f>IF('cha raw lpjml output'!K417&lt;0,0,'cha raw lpjml output'!K417)</f>
        <v>489.56599999999997</v>
      </c>
      <c r="M432" s="17">
        <f>IF('cha raw lpjml output'!L417&lt;0,0,'cha raw lpjml output'!L417)</f>
        <v>534.11599999999999</v>
      </c>
      <c r="N432" s="17">
        <f>IF('cha raw lpjml output'!M417&lt;0,0,'cha raw lpjml output'!M417)</f>
        <v>456.87700000000001</v>
      </c>
      <c r="O432" s="17">
        <f>IF('cha raw lpjml output'!N417&lt;0,0,'cha raw lpjml output'!N417)</f>
        <v>538.721</v>
      </c>
      <c r="P432" s="17">
        <f>IF('cha raw lpjml output'!O417&lt;0,0,'cha raw lpjml output'!O417)</f>
        <v>538.721</v>
      </c>
      <c r="Q432" s="17">
        <f>IF('cha raw lpjml output'!P417&lt;0,0,'cha raw lpjml output'!P417)</f>
        <v>494.72399999999999</v>
      </c>
      <c r="R432" s="17">
        <f>IF('cha raw lpjml output'!Q417&lt;0,0,'cha raw lpjml output'!Q417)</f>
        <v>525.78499999999997</v>
      </c>
      <c r="S432" s="17">
        <f>IF('cha raw lpjml output'!R417&lt;0,0,'cha raw lpjml output'!R417)</f>
        <v>523.98500000000001</v>
      </c>
      <c r="T432" s="17">
        <f>IF('cha raw lpjml output'!S417&lt;0,0,'cha raw lpjml output'!S417)</f>
        <v>588.51</v>
      </c>
      <c r="U432" s="17">
        <f>IF('cha raw lpjml output'!T417&lt;0,0,'cha raw lpjml output'!T417)</f>
        <v>535.74699999999996</v>
      </c>
      <c r="V432" s="17">
        <f>IF('cha raw lpjml output'!U417&lt;0,0,'cha raw lpjml output'!U417)</f>
        <v>612.98800000000006</v>
      </c>
      <c r="W432" s="17">
        <f>IF('cha raw lpjml output'!V417&lt;0,0,'cha raw lpjml output'!V417)</f>
        <v>552.26099999999997</v>
      </c>
      <c r="X432" s="17">
        <f>IF('cha raw lpjml output'!W417&lt;0,0,'cha raw lpjml output'!W417)</f>
        <v>602.85500000000002</v>
      </c>
      <c r="Y432" s="17">
        <f>IF('cha raw lpjml output'!X417&lt;0,0,'cha raw lpjml output'!X417)</f>
        <v>559.52099999999996</v>
      </c>
      <c r="Z432" s="17">
        <f>IF('cha raw lpjml output'!Y417&lt;0,0,'cha raw lpjml output'!Y417)</f>
        <v>600.63400000000001</v>
      </c>
      <c r="AA432" s="17">
        <f>IF('cha raw lpjml output'!Z417&lt;0,0,'cha raw lpjml output'!Z417)</f>
        <v>590.89200000000005</v>
      </c>
      <c r="AB432" s="17">
        <f>IF('cha raw lpjml output'!AA417&lt;0,0,'cha raw lpjml output'!AA417)</f>
        <v>619.88199999999995</v>
      </c>
      <c r="AC432" s="17">
        <f>IF('cha raw lpjml output'!AB417&lt;0,0,'cha raw lpjml output'!AB417)</f>
        <v>532.94299999999998</v>
      </c>
      <c r="AD432" s="17">
        <f>IF('cha raw lpjml output'!AC417&lt;0,0,'cha raw lpjml output'!AC417)</f>
        <v>590.21</v>
      </c>
      <c r="AE432" s="17">
        <f>IF('cha raw lpjml output'!AD417&lt;0,0,'cha raw lpjml output'!AD417)</f>
        <v>519.50400000000002</v>
      </c>
      <c r="AF432" s="17">
        <f>IF('cha raw lpjml output'!AE417&lt;0,0,'cha raw lpjml output'!AE417)</f>
        <v>590.50800000000004</v>
      </c>
      <c r="AG432" s="17">
        <f>IF('cha raw lpjml output'!AF417&lt;0,0,'cha raw lpjml output'!AF417)</f>
        <v>501.53</v>
      </c>
      <c r="AH432" s="17">
        <f>IF('cha raw lpjml output'!AG417&lt;0,0,'cha raw lpjml output'!AG417)</f>
        <v>603.36599999999999</v>
      </c>
      <c r="AI432" s="17">
        <f>IF('cha raw lpjml output'!AH417&lt;0,0,'cha raw lpjml output'!AH417)</f>
        <v>591.97799999999995</v>
      </c>
      <c r="AJ432" s="17">
        <f>IF('cha raw lpjml output'!AI417&lt;0,0,'cha raw lpjml output'!AI417)</f>
        <v>627.80700000000002</v>
      </c>
      <c r="AK432" s="17">
        <f>IF('cha raw lpjml output'!AJ417&lt;0,0,'cha raw lpjml output'!AJ417)</f>
        <v>686.29499999999996</v>
      </c>
      <c r="AL432" s="17">
        <f>IF('cha raw lpjml output'!AK417&lt;0,0,'cha raw lpjml output'!AK417)</f>
        <v>585.26</v>
      </c>
      <c r="AM432" s="17">
        <f>IF('cha raw lpjml output'!AL417&lt;0,0,'cha raw lpjml output'!AL417)</f>
        <v>549.42399999999998</v>
      </c>
      <c r="AN432" s="17">
        <f>IF('cha raw lpjml output'!AM417&lt;0,0,'cha raw lpjml output'!AM417)</f>
        <v>504.49200000000002</v>
      </c>
      <c r="AO432" s="17">
        <f>IF('cha raw lpjml output'!AN417&lt;0,0,'cha raw lpjml output'!AN417)</f>
        <v>581.70100000000002</v>
      </c>
      <c r="AP432" s="17">
        <f>IF('cha raw lpjml output'!AO417&lt;0,0,'cha raw lpjml output'!AO417)</f>
        <v>608.16099999999994</v>
      </c>
      <c r="AQ432" s="17"/>
    </row>
    <row r="433" spans="1:43" x14ac:dyDescent="0.35">
      <c r="B433" s="17">
        <f>IF('cha raw lpjml output'!A418&lt;0,0,'cha raw lpjml output'!A418)</f>
        <v>522.68100000000004</v>
      </c>
      <c r="C433" s="17">
        <f>IF('cha raw lpjml output'!B418&lt;0,0,'cha raw lpjml output'!B418)</f>
        <v>575.20100000000002</v>
      </c>
      <c r="D433" s="17">
        <f>IF('cha raw lpjml output'!C418&lt;0,0,'cha raw lpjml output'!C418)</f>
        <v>524.55700000000002</v>
      </c>
      <c r="E433" s="17">
        <f>IF('cha raw lpjml output'!D418&lt;0,0,'cha raw lpjml output'!D418)</f>
        <v>575.32799999999997</v>
      </c>
      <c r="F433" s="17">
        <f>IF('cha raw lpjml output'!E418&lt;0,0,'cha raw lpjml output'!E418)</f>
        <v>587.322</v>
      </c>
      <c r="G433" s="17">
        <f>IF('cha raw lpjml output'!F418&lt;0,0,'cha raw lpjml output'!F418)</f>
        <v>589.03399999999999</v>
      </c>
      <c r="H433" s="17">
        <f>IF('cha raw lpjml output'!G418&lt;0,0,'cha raw lpjml output'!G418)</f>
        <v>529.30700000000002</v>
      </c>
      <c r="I433" s="17">
        <f>IF('cha raw lpjml output'!H418&lt;0,0,'cha raw lpjml output'!H418)</f>
        <v>610.17200000000003</v>
      </c>
      <c r="J433" s="17">
        <f>IF('cha raw lpjml output'!I418&lt;0,0,'cha raw lpjml output'!I418)</f>
        <v>550.37900000000002</v>
      </c>
      <c r="K433" s="17">
        <f>IF('cha raw lpjml output'!J418&lt;0,0,'cha raw lpjml output'!J418)</f>
        <v>509.51499999999999</v>
      </c>
      <c r="L433" s="17">
        <f>IF('cha raw lpjml output'!K418&lt;0,0,'cha raw lpjml output'!K418)</f>
        <v>493.45299999999997</v>
      </c>
      <c r="M433" s="17">
        <f>IF('cha raw lpjml output'!L418&lt;0,0,'cha raw lpjml output'!L418)</f>
        <v>535.30399999999997</v>
      </c>
      <c r="N433" s="17">
        <f>IF('cha raw lpjml output'!M418&lt;0,0,'cha raw lpjml output'!M418)</f>
        <v>457.84399999999999</v>
      </c>
      <c r="O433" s="17">
        <f>IF('cha raw lpjml output'!N418&lt;0,0,'cha raw lpjml output'!N418)</f>
        <v>548.30399999999997</v>
      </c>
      <c r="P433" s="17">
        <f>IF('cha raw lpjml output'!O418&lt;0,0,'cha raw lpjml output'!O418)</f>
        <v>548.30399999999997</v>
      </c>
      <c r="Q433" s="17">
        <f>IF('cha raw lpjml output'!P418&lt;0,0,'cha raw lpjml output'!P418)</f>
        <v>500.10300000000001</v>
      </c>
      <c r="R433" s="17">
        <f>IF('cha raw lpjml output'!Q418&lt;0,0,'cha raw lpjml output'!Q418)</f>
        <v>526.774</v>
      </c>
      <c r="S433" s="17">
        <f>IF('cha raw lpjml output'!R418&lt;0,0,'cha raw lpjml output'!R418)</f>
        <v>524.98299999999995</v>
      </c>
      <c r="T433" s="17">
        <f>IF('cha raw lpjml output'!S418&lt;0,0,'cha raw lpjml output'!S418)</f>
        <v>589.54200000000003</v>
      </c>
      <c r="U433" s="17">
        <f>IF('cha raw lpjml output'!T418&lt;0,0,'cha raw lpjml output'!T418)</f>
        <v>538.26300000000003</v>
      </c>
      <c r="V433" s="17">
        <f>IF('cha raw lpjml output'!U418&lt;0,0,'cha raw lpjml output'!U418)</f>
        <v>613.41</v>
      </c>
      <c r="W433" s="17">
        <f>IF('cha raw lpjml output'!V418&lt;0,0,'cha raw lpjml output'!V418)</f>
        <v>553.572</v>
      </c>
      <c r="X433" s="17">
        <f>IF('cha raw lpjml output'!W418&lt;0,0,'cha raw lpjml output'!W418)</f>
        <v>603.80200000000002</v>
      </c>
      <c r="Y433" s="17">
        <f>IF('cha raw lpjml output'!X418&lt;0,0,'cha raw lpjml output'!X418)</f>
        <v>560.73400000000004</v>
      </c>
      <c r="Z433" s="17">
        <f>IF('cha raw lpjml output'!Y418&lt;0,0,'cha raw lpjml output'!Y418)</f>
        <v>604.66899999999998</v>
      </c>
      <c r="AA433" s="17">
        <f>IF('cha raw lpjml output'!Z418&lt;0,0,'cha raw lpjml output'!Z418)</f>
        <v>592.25099999999998</v>
      </c>
      <c r="AB433" s="17">
        <f>IF('cha raw lpjml output'!AA418&lt;0,0,'cha raw lpjml output'!AA418)</f>
        <v>622.21600000000001</v>
      </c>
      <c r="AC433" s="17">
        <f>IF('cha raw lpjml output'!AB418&lt;0,0,'cha raw lpjml output'!AB418)</f>
        <v>534.726</v>
      </c>
      <c r="AD433" s="17">
        <f>IF('cha raw lpjml output'!AC418&lt;0,0,'cha raw lpjml output'!AC418)</f>
        <v>590.79399999999998</v>
      </c>
      <c r="AE433" s="17">
        <f>IF('cha raw lpjml output'!AD418&lt;0,0,'cha raw lpjml output'!AD418)</f>
        <v>520.37</v>
      </c>
      <c r="AF433" s="17">
        <f>IF('cha raw lpjml output'!AE418&lt;0,0,'cha raw lpjml output'!AE418)</f>
        <v>593.74300000000005</v>
      </c>
      <c r="AG433" s="17">
        <f>IF('cha raw lpjml output'!AF418&lt;0,0,'cha raw lpjml output'!AF418)</f>
        <v>507.43700000000001</v>
      </c>
      <c r="AH433" s="17">
        <f>IF('cha raw lpjml output'!AG418&lt;0,0,'cha raw lpjml output'!AG418)</f>
        <v>607.95600000000002</v>
      </c>
      <c r="AI433" s="17">
        <f>IF('cha raw lpjml output'!AH418&lt;0,0,'cha raw lpjml output'!AH418)</f>
        <v>593.15200000000004</v>
      </c>
      <c r="AJ433" s="17">
        <f>IF('cha raw lpjml output'!AI418&lt;0,0,'cha raw lpjml output'!AI418)</f>
        <v>631.32399999999996</v>
      </c>
      <c r="AK433" s="17">
        <f>IF('cha raw lpjml output'!AJ418&lt;0,0,'cha raw lpjml output'!AJ418)</f>
        <v>687.84299999999996</v>
      </c>
      <c r="AL433" s="17">
        <f>IF('cha raw lpjml output'!AK418&lt;0,0,'cha raw lpjml output'!AK418)</f>
        <v>588.16</v>
      </c>
      <c r="AM433" s="17">
        <f>IF('cha raw lpjml output'!AL418&lt;0,0,'cha raw lpjml output'!AL418)</f>
        <v>550.36800000000005</v>
      </c>
      <c r="AN433" s="17">
        <f>IF('cha raw lpjml output'!AM418&lt;0,0,'cha raw lpjml output'!AM418)</f>
        <v>513.54300000000001</v>
      </c>
      <c r="AO433" s="17">
        <f>IF('cha raw lpjml output'!AN418&lt;0,0,'cha raw lpjml output'!AN418)</f>
        <v>588.92700000000002</v>
      </c>
      <c r="AP433" s="17">
        <f>IF('cha raw lpjml output'!AO418&lt;0,0,'cha raw lpjml output'!AO418)</f>
        <v>609.68399999999997</v>
      </c>
      <c r="AQ433" s="17"/>
    </row>
    <row r="434" spans="1:43" x14ac:dyDescent="0.35">
      <c r="B434" s="17">
        <f>IF('cha raw lpjml output'!A419&lt;0,0,'cha raw lpjml output'!A419)</f>
        <v>523.92700000000002</v>
      </c>
      <c r="C434" s="17">
        <f>IF('cha raw lpjml output'!B419&lt;0,0,'cha raw lpjml output'!B419)</f>
        <v>576.33299999999997</v>
      </c>
      <c r="D434" s="17">
        <f>IF('cha raw lpjml output'!C419&lt;0,0,'cha raw lpjml output'!C419)</f>
        <v>526.99400000000003</v>
      </c>
      <c r="E434" s="17">
        <f>IF('cha raw lpjml output'!D419&lt;0,0,'cha raw lpjml output'!D419)</f>
        <v>575.88800000000003</v>
      </c>
      <c r="F434" s="17">
        <f>IF('cha raw lpjml output'!E419&lt;0,0,'cha raw lpjml output'!E419)</f>
        <v>588.02099999999996</v>
      </c>
      <c r="G434" s="17">
        <f>IF('cha raw lpjml output'!F419&lt;0,0,'cha raw lpjml output'!F419)</f>
        <v>589.86800000000005</v>
      </c>
      <c r="H434" s="17">
        <f>IF('cha raw lpjml output'!G419&lt;0,0,'cha raw lpjml output'!G419)</f>
        <v>530.25400000000002</v>
      </c>
      <c r="I434" s="17">
        <f>IF('cha raw lpjml output'!H419&lt;0,0,'cha raw lpjml output'!H419)</f>
        <v>614.99900000000002</v>
      </c>
      <c r="J434" s="17">
        <f>IF('cha raw lpjml output'!I419&lt;0,0,'cha raw lpjml output'!I419)</f>
        <v>558.31500000000005</v>
      </c>
      <c r="K434" s="17">
        <f>IF('cha raw lpjml output'!J419&lt;0,0,'cha raw lpjml output'!J419)</f>
        <v>516.048</v>
      </c>
      <c r="L434" s="17">
        <f>IF('cha raw lpjml output'!K419&lt;0,0,'cha raw lpjml output'!K419)</f>
        <v>494.315</v>
      </c>
      <c r="M434" s="17">
        <f>IF('cha raw lpjml output'!L419&lt;0,0,'cha raw lpjml output'!L419)</f>
        <v>536.42899999999997</v>
      </c>
      <c r="N434" s="17">
        <f>IF('cha raw lpjml output'!M419&lt;0,0,'cha raw lpjml output'!M419)</f>
        <v>458.52600000000001</v>
      </c>
      <c r="O434" s="17">
        <f>IF('cha raw lpjml output'!N419&lt;0,0,'cha raw lpjml output'!N419)</f>
        <v>556.64099999999996</v>
      </c>
      <c r="P434" s="17">
        <f>IF('cha raw lpjml output'!O419&lt;0,0,'cha raw lpjml output'!O419)</f>
        <v>556.64099999999996</v>
      </c>
      <c r="Q434" s="17">
        <f>IF('cha raw lpjml output'!P419&lt;0,0,'cha raw lpjml output'!P419)</f>
        <v>500.11399999999998</v>
      </c>
      <c r="R434" s="17">
        <f>IF('cha raw lpjml output'!Q419&lt;0,0,'cha raw lpjml output'!Q419)</f>
        <v>532.37599999999998</v>
      </c>
      <c r="S434" s="17">
        <f>IF('cha raw lpjml output'!R419&lt;0,0,'cha raw lpjml output'!R419)</f>
        <v>530.28399999999999</v>
      </c>
      <c r="T434" s="17">
        <f>IF('cha raw lpjml output'!S419&lt;0,0,'cha raw lpjml output'!S419)</f>
        <v>590.51099999999997</v>
      </c>
      <c r="U434" s="17">
        <f>IF('cha raw lpjml output'!T419&lt;0,0,'cha raw lpjml output'!T419)</f>
        <v>541.25699999999995</v>
      </c>
      <c r="V434" s="17">
        <f>IF('cha raw lpjml output'!U419&lt;0,0,'cha raw lpjml output'!U419)</f>
        <v>614.87800000000004</v>
      </c>
      <c r="W434" s="17">
        <f>IF('cha raw lpjml output'!V419&lt;0,0,'cha raw lpjml output'!V419)</f>
        <v>554.30100000000004</v>
      </c>
      <c r="X434" s="17">
        <f>IF('cha raw lpjml output'!W419&lt;0,0,'cha raw lpjml output'!W419)</f>
        <v>604.03399999999999</v>
      </c>
      <c r="Y434" s="17">
        <f>IF('cha raw lpjml output'!X419&lt;0,0,'cha raw lpjml output'!X419)</f>
        <v>563.34299999999996</v>
      </c>
      <c r="Z434" s="17">
        <f>IF('cha raw lpjml output'!Y419&lt;0,0,'cha raw lpjml output'!Y419)</f>
        <v>605.57600000000002</v>
      </c>
      <c r="AA434" s="17">
        <f>IF('cha raw lpjml output'!Z419&lt;0,0,'cha raw lpjml output'!Z419)</f>
        <v>592.29200000000003</v>
      </c>
      <c r="AB434" s="17">
        <f>IF('cha raw lpjml output'!AA419&lt;0,0,'cha raw lpjml output'!AA419)</f>
        <v>627.029</v>
      </c>
      <c r="AC434" s="17">
        <f>IF('cha raw lpjml output'!AB419&lt;0,0,'cha raw lpjml output'!AB419)</f>
        <v>536.67600000000004</v>
      </c>
      <c r="AD434" s="17">
        <f>IF('cha raw lpjml output'!AC419&lt;0,0,'cha raw lpjml output'!AC419)</f>
        <v>591.41999999999996</v>
      </c>
      <c r="AE434" s="17">
        <f>IF('cha raw lpjml output'!AD419&lt;0,0,'cha raw lpjml output'!AD419)</f>
        <v>520.596</v>
      </c>
      <c r="AF434" s="17">
        <f>IF('cha raw lpjml output'!AE419&lt;0,0,'cha raw lpjml output'!AE419)</f>
        <v>596.44600000000003</v>
      </c>
      <c r="AG434" s="17">
        <f>IF('cha raw lpjml output'!AF419&lt;0,0,'cha raw lpjml output'!AF419)</f>
        <v>510.36200000000002</v>
      </c>
      <c r="AH434" s="17">
        <f>IF('cha raw lpjml output'!AG419&lt;0,0,'cha raw lpjml output'!AG419)</f>
        <v>612.84699999999998</v>
      </c>
      <c r="AI434" s="17">
        <f>IF('cha raw lpjml output'!AH419&lt;0,0,'cha raw lpjml output'!AH419)</f>
        <v>595.62800000000004</v>
      </c>
      <c r="AJ434" s="17">
        <f>IF('cha raw lpjml output'!AI419&lt;0,0,'cha raw lpjml output'!AI419)</f>
        <v>634.46600000000001</v>
      </c>
      <c r="AK434" s="17">
        <f>IF('cha raw lpjml output'!AJ419&lt;0,0,'cha raw lpjml output'!AJ419)</f>
        <v>698.74699999999996</v>
      </c>
      <c r="AL434" s="17">
        <f>IF('cha raw lpjml output'!AK419&lt;0,0,'cha raw lpjml output'!AK419)</f>
        <v>596.18100000000004</v>
      </c>
      <c r="AM434" s="17">
        <f>IF('cha raw lpjml output'!AL419&lt;0,0,'cha raw lpjml output'!AL419)</f>
        <v>551.601</v>
      </c>
      <c r="AN434" s="17">
        <f>IF('cha raw lpjml output'!AM419&lt;0,0,'cha raw lpjml output'!AM419)</f>
        <v>517.43100000000004</v>
      </c>
      <c r="AO434" s="17">
        <f>IF('cha raw lpjml output'!AN419&lt;0,0,'cha raw lpjml output'!AN419)</f>
        <v>591.35500000000002</v>
      </c>
      <c r="AP434" s="17">
        <f>IF('cha raw lpjml output'!AO419&lt;0,0,'cha raw lpjml output'!AO419)</f>
        <v>618.19899999999996</v>
      </c>
      <c r="AQ434" s="17"/>
    </row>
    <row r="435" spans="1:43" x14ac:dyDescent="0.35">
      <c r="B435" s="17">
        <f>IF('cha raw lpjml output'!A420&lt;0,0,'cha raw lpjml output'!A420)</f>
        <v>525.60599999999999</v>
      </c>
      <c r="C435" s="17">
        <f>IF('cha raw lpjml output'!B420&lt;0,0,'cha raw lpjml output'!B420)</f>
        <v>579.54399999999998</v>
      </c>
      <c r="D435" s="17">
        <f>IF('cha raw lpjml output'!C420&lt;0,0,'cha raw lpjml output'!C420)</f>
        <v>532.95000000000005</v>
      </c>
      <c r="E435" s="17">
        <f>IF('cha raw lpjml output'!D420&lt;0,0,'cha raw lpjml output'!D420)</f>
        <v>588.35299999999995</v>
      </c>
      <c r="F435" s="17">
        <f>IF('cha raw lpjml output'!E420&lt;0,0,'cha raw lpjml output'!E420)</f>
        <v>589.41300000000001</v>
      </c>
      <c r="G435" s="17">
        <f>IF('cha raw lpjml output'!F420&lt;0,0,'cha raw lpjml output'!F420)</f>
        <v>589.99300000000005</v>
      </c>
      <c r="H435" s="17">
        <f>IF('cha raw lpjml output'!G420&lt;0,0,'cha raw lpjml output'!G420)</f>
        <v>533.47799999999995</v>
      </c>
      <c r="I435" s="17">
        <f>IF('cha raw lpjml output'!H420&lt;0,0,'cha raw lpjml output'!H420)</f>
        <v>616.75099999999998</v>
      </c>
      <c r="J435" s="17">
        <f>IF('cha raw lpjml output'!I420&lt;0,0,'cha raw lpjml output'!I420)</f>
        <v>558.99699999999996</v>
      </c>
      <c r="K435" s="17">
        <f>IF('cha raw lpjml output'!J420&lt;0,0,'cha raw lpjml output'!J420)</f>
        <v>523.87199999999996</v>
      </c>
      <c r="L435" s="17">
        <f>IF('cha raw lpjml output'!K420&lt;0,0,'cha raw lpjml output'!K420)</f>
        <v>499.71300000000002</v>
      </c>
      <c r="M435" s="17">
        <f>IF('cha raw lpjml output'!L420&lt;0,0,'cha raw lpjml output'!L420)</f>
        <v>540.27099999999996</v>
      </c>
      <c r="N435" s="17">
        <f>IF('cha raw lpjml output'!M420&lt;0,0,'cha raw lpjml output'!M420)</f>
        <v>459.19099999999997</v>
      </c>
      <c r="O435" s="17">
        <f>IF('cha raw lpjml output'!N420&lt;0,0,'cha raw lpjml output'!N420)</f>
        <v>562.26499999999999</v>
      </c>
      <c r="P435" s="17">
        <f>IF('cha raw lpjml output'!O420&lt;0,0,'cha raw lpjml output'!O420)</f>
        <v>562.26499999999999</v>
      </c>
      <c r="Q435" s="17">
        <f>IF('cha raw lpjml output'!P420&lt;0,0,'cha raw lpjml output'!P420)</f>
        <v>502.53699999999998</v>
      </c>
      <c r="R435" s="17">
        <f>IF('cha raw lpjml output'!Q420&lt;0,0,'cha raw lpjml output'!Q420)</f>
        <v>536.29399999999998</v>
      </c>
      <c r="S435" s="17">
        <f>IF('cha raw lpjml output'!R420&lt;0,0,'cha raw lpjml output'!R420)</f>
        <v>534.26900000000001</v>
      </c>
      <c r="T435" s="17">
        <f>IF('cha raw lpjml output'!S420&lt;0,0,'cha raw lpjml output'!S420)</f>
        <v>590.76499999999999</v>
      </c>
      <c r="U435" s="17">
        <f>IF('cha raw lpjml output'!T420&lt;0,0,'cha raw lpjml output'!T420)</f>
        <v>541.56299999999999</v>
      </c>
      <c r="V435" s="17">
        <f>IF('cha raw lpjml output'!U420&lt;0,0,'cha raw lpjml output'!U420)</f>
        <v>624.48400000000004</v>
      </c>
      <c r="W435" s="17">
        <f>IF('cha raw lpjml output'!V420&lt;0,0,'cha raw lpjml output'!V420)</f>
        <v>561.35599999999999</v>
      </c>
      <c r="X435" s="17">
        <f>IF('cha raw lpjml output'!W420&lt;0,0,'cha raw lpjml output'!W420)</f>
        <v>605.30899999999997</v>
      </c>
      <c r="Y435" s="17">
        <f>IF('cha raw lpjml output'!X420&lt;0,0,'cha raw lpjml output'!X420)</f>
        <v>564.51800000000003</v>
      </c>
      <c r="Z435" s="17">
        <f>IF('cha raw lpjml output'!Y420&lt;0,0,'cha raw lpjml output'!Y420)</f>
        <v>610.995</v>
      </c>
      <c r="AA435" s="17">
        <f>IF('cha raw lpjml output'!Z420&lt;0,0,'cha raw lpjml output'!Z420)</f>
        <v>593.91899999999998</v>
      </c>
      <c r="AB435" s="17">
        <f>IF('cha raw lpjml output'!AA420&lt;0,0,'cha raw lpjml output'!AA420)</f>
        <v>652.56100000000004</v>
      </c>
      <c r="AC435" s="17">
        <f>IF('cha raw lpjml output'!AB420&lt;0,0,'cha raw lpjml output'!AB420)</f>
        <v>541.51800000000003</v>
      </c>
      <c r="AD435" s="17">
        <f>IF('cha raw lpjml output'!AC420&lt;0,0,'cha raw lpjml output'!AC420)</f>
        <v>593.33199999999999</v>
      </c>
      <c r="AE435" s="17">
        <f>IF('cha raw lpjml output'!AD420&lt;0,0,'cha raw lpjml output'!AD420)</f>
        <v>520.92700000000002</v>
      </c>
      <c r="AF435" s="17">
        <f>IF('cha raw lpjml output'!AE420&lt;0,0,'cha raw lpjml output'!AE420)</f>
        <v>599.99900000000002</v>
      </c>
      <c r="AG435" s="17">
        <f>IF('cha raw lpjml output'!AF420&lt;0,0,'cha raw lpjml output'!AF420)</f>
        <v>514.75800000000004</v>
      </c>
      <c r="AH435" s="17">
        <f>IF('cha raw lpjml output'!AG420&lt;0,0,'cha raw lpjml output'!AG420)</f>
        <v>614.76300000000003</v>
      </c>
      <c r="AI435" s="17">
        <f>IF('cha raw lpjml output'!AH420&lt;0,0,'cha raw lpjml output'!AH420)</f>
        <v>596.70299999999997</v>
      </c>
      <c r="AJ435" s="17">
        <f>IF('cha raw lpjml output'!AI420&lt;0,0,'cha raw lpjml output'!AI420)</f>
        <v>634.702</v>
      </c>
      <c r="AK435" s="17">
        <f>IF('cha raw lpjml output'!AJ420&lt;0,0,'cha raw lpjml output'!AJ420)</f>
        <v>700.13599999999997</v>
      </c>
      <c r="AL435" s="17">
        <f>IF('cha raw lpjml output'!AK420&lt;0,0,'cha raw lpjml output'!AK420)</f>
        <v>613.57500000000005</v>
      </c>
      <c r="AM435" s="17">
        <f>IF('cha raw lpjml output'!AL420&lt;0,0,'cha raw lpjml output'!AL420)</f>
        <v>557</v>
      </c>
      <c r="AN435" s="17">
        <f>IF('cha raw lpjml output'!AM420&lt;0,0,'cha raw lpjml output'!AM420)</f>
        <v>520.29499999999996</v>
      </c>
      <c r="AO435" s="17">
        <f>IF('cha raw lpjml output'!AN420&lt;0,0,'cha raw lpjml output'!AN420)</f>
        <v>596.05200000000002</v>
      </c>
      <c r="AP435" s="17">
        <f>IF('cha raw lpjml output'!AO420&lt;0,0,'cha raw lpjml output'!AO420)</f>
        <v>619.46199999999999</v>
      </c>
      <c r="AQ435" s="17"/>
    </row>
    <row r="436" spans="1:43" x14ac:dyDescent="0.35">
      <c r="B436" s="17">
        <f>IF('cha raw lpjml output'!A421&lt;0,0,'cha raw lpjml output'!A421)</f>
        <v>525.72199999999998</v>
      </c>
      <c r="C436" s="17">
        <f>IF('cha raw lpjml output'!B421&lt;0,0,'cha raw lpjml output'!B421)</f>
        <v>581.55399999999997</v>
      </c>
      <c r="D436" s="17">
        <f>IF('cha raw lpjml output'!C421&lt;0,0,'cha raw lpjml output'!C421)</f>
        <v>534.34900000000005</v>
      </c>
      <c r="E436" s="17">
        <f>IF('cha raw lpjml output'!D421&lt;0,0,'cha raw lpjml output'!D421)</f>
        <v>590.99800000000005</v>
      </c>
      <c r="F436" s="17">
        <f>IF('cha raw lpjml output'!E421&lt;0,0,'cha raw lpjml output'!E421)</f>
        <v>596.42600000000004</v>
      </c>
      <c r="G436" s="17">
        <f>IF('cha raw lpjml output'!F421&lt;0,0,'cha raw lpjml output'!F421)</f>
        <v>590.83100000000002</v>
      </c>
      <c r="H436" s="17">
        <f>IF('cha raw lpjml output'!G421&lt;0,0,'cha raw lpjml output'!G421)</f>
        <v>533.84400000000005</v>
      </c>
      <c r="I436" s="17">
        <f>IF('cha raw lpjml output'!H421&lt;0,0,'cha raw lpjml output'!H421)</f>
        <v>618.72</v>
      </c>
      <c r="J436" s="17">
        <f>IF('cha raw lpjml output'!I421&lt;0,0,'cha raw lpjml output'!I421)</f>
        <v>561.11300000000006</v>
      </c>
      <c r="K436" s="17">
        <f>IF('cha raw lpjml output'!J421&lt;0,0,'cha raw lpjml output'!J421)</f>
        <v>524.32100000000003</v>
      </c>
      <c r="L436" s="17">
        <f>IF('cha raw lpjml output'!K421&lt;0,0,'cha raw lpjml output'!K421)</f>
        <v>500.05</v>
      </c>
      <c r="M436" s="17">
        <f>IF('cha raw lpjml output'!L421&lt;0,0,'cha raw lpjml output'!L421)</f>
        <v>541.21</v>
      </c>
      <c r="N436" s="17">
        <f>IF('cha raw lpjml output'!M421&lt;0,0,'cha raw lpjml output'!M421)</f>
        <v>460.79399999999998</v>
      </c>
      <c r="O436" s="17">
        <f>IF('cha raw lpjml output'!N421&lt;0,0,'cha raw lpjml output'!N421)</f>
        <v>565.61500000000001</v>
      </c>
      <c r="P436" s="17">
        <f>IF('cha raw lpjml output'!O421&lt;0,0,'cha raw lpjml output'!O421)</f>
        <v>565.61500000000001</v>
      </c>
      <c r="Q436" s="17">
        <f>IF('cha raw lpjml output'!P421&lt;0,0,'cha raw lpjml output'!P421)</f>
        <v>513.58199999999999</v>
      </c>
      <c r="R436" s="17">
        <f>IF('cha raw lpjml output'!Q421&lt;0,0,'cha raw lpjml output'!Q421)</f>
        <v>536.37599999999998</v>
      </c>
      <c r="S436" s="17">
        <f>IF('cha raw lpjml output'!R421&lt;0,0,'cha raw lpjml output'!R421)</f>
        <v>535.96799999999996</v>
      </c>
      <c r="T436" s="17">
        <f>IF('cha raw lpjml output'!S421&lt;0,0,'cha raw lpjml output'!S421)</f>
        <v>595.02099999999996</v>
      </c>
      <c r="U436" s="17">
        <f>IF('cha raw lpjml output'!T421&lt;0,0,'cha raw lpjml output'!T421)</f>
        <v>558.26700000000005</v>
      </c>
      <c r="V436" s="17">
        <f>IF('cha raw lpjml output'!U421&lt;0,0,'cha raw lpjml output'!U421)</f>
        <v>631.49300000000005</v>
      </c>
      <c r="W436" s="17">
        <f>IF('cha raw lpjml output'!V421&lt;0,0,'cha raw lpjml output'!V421)</f>
        <v>567.47500000000002</v>
      </c>
      <c r="X436" s="17">
        <f>IF('cha raw lpjml output'!W421&lt;0,0,'cha raw lpjml output'!W421)</f>
        <v>610.62400000000002</v>
      </c>
      <c r="Y436" s="17">
        <f>IF('cha raw lpjml output'!X421&lt;0,0,'cha raw lpjml output'!X421)</f>
        <v>564.88300000000004</v>
      </c>
      <c r="Z436" s="17">
        <f>IF('cha raw lpjml output'!Y421&lt;0,0,'cha raw lpjml output'!Y421)</f>
        <v>614.80899999999997</v>
      </c>
      <c r="AA436" s="17">
        <f>IF('cha raw lpjml output'!Z421&lt;0,0,'cha raw lpjml output'!Z421)</f>
        <v>594.46900000000005</v>
      </c>
      <c r="AB436" s="17">
        <f>IF('cha raw lpjml output'!AA421&lt;0,0,'cha raw lpjml output'!AA421)</f>
        <v>654.4</v>
      </c>
      <c r="AC436" s="17">
        <f>IF('cha raw lpjml output'!AB421&lt;0,0,'cha raw lpjml output'!AB421)</f>
        <v>544.62300000000005</v>
      </c>
      <c r="AD436" s="17">
        <f>IF('cha raw lpjml output'!AC421&lt;0,0,'cha raw lpjml output'!AC421)</f>
        <v>593.79899999999998</v>
      </c>
      <c r="AE436" s="17">
        <f>IF('cha raw lpjml output'!AD421&lt;0,0,'cha raw lpjml output'!AD421)</f>
        <v>531.649</v>
      </c>
      <c r="AF436" s="17">
        <f>IF('cha raw lpjml output'!AE421&lt;0,0,'cha raw lpjml output'!AE421)</f>
        <v>605.52599999999995</v>
      </c>
      <c r="AG436" s="17">
        <f>IF('cha raw lpjml output'!AF421&lt;0,0,'cha raw lpjml output'!AF421)</f>
        <v>514.77800000000002</v>
      </c>
      <c r="AH436" s="17">
        <f>IF('cha raw lpjml output'!AG421&lt;0,0,'cha raw lpjml output'!AG421)</f>
        <v>620.34199999999998</v>
      </c>
      <c r="AI436" s="17">
        <f>IF('cha raw lpjml output'!AH421&lt;0,0,'cha raw lpjml output'!AH421)</f>
        <v>598.25900000000001</v>
      </c>
      <c r="AJ436" s="17">
        <f>IF('cha raw lpjml output'!AI421&lt;0,0,'cha raw lpjml output'!AI421)</f>
        <v>634.74900000000002</v>
      </c>
      <c r="AK436" s="17">
        <f>IF('cha raw lpjml output'!AJ421&lt;0,0,'cha raw lpjml output'!AJ421)</f>
        <v>707.46900000000005</v>
      </c>
      <c r="AL436" s="17">
        <f>IF('cha raw lpjml output'!AK421&lt;0,0,'cha raw lpjml output'!AK421)</f>
        <v>616.93299999999999</v>
      </c>
      <c r="AM436" s="17">
        <f>IF('cha raw lpjml output'!AL421&lt;0,0,'cha raw lpjml output'!AL421)</f>
        <v>559.38300000000004</v>
      </c>
      <c r="AN436" s="17">
        <f>IF('cha raw lpjml output'!AM421&lt;0,0,'cha raw lpjml output'!AM421)</f>
        <v>530.09</v>
      </c>
      <c r="AO436" s="17">
        <f>IF('cha raw lpjml output'!AN421&lt;0,0,'cha raw lpjml output'!AN421)</f>
        <v>609.99699999999996</v>
      </c>
      <c r="AP436" s="17">
        <f>IF('cha raw lpjml output'!AO421&lt;0,0,'cha raw lpjml output'!AO421)</f>
        <v>620.01400000000001</v>
      </c>
      <c r="AQ436" s="17"/>
    </row>
    <row r="437" spans="1:43" x14ac:dyDescent="0.35">
      <c r="B437" s="17">
        <f>IF('cha raw lpjml output'!A422&lt;0,0,'cha raw lpjml output'!A422)</f>
        <v>527.14099999999996</v>
      </c>
      <c r="C437" s="17">
        <f>IF('cha raw lpjml output'!B422&lt;0,0,'cha raw lpjml output'!B422)</f>
        <v>588.20399999999995</v>
      </c>
      <c r="D437" s="17">
        <f>IF('cha raw lpjml output'!C422&lt;0,0,'cha raw lpjml output'!C422)</f>
        <v>536.86300000000006</v>
      </c>
      <c r="E437" s="17">
        <f>IF('cha raw lpjml output'!D422&lt;0,0,'cha raw lpjml output'!D422)</f>
        <v>594.67200000000003</v>
      </c>
      <c r="F437" s="17">
        <f>IF('cha raw lpjml output'!E422&lt;0,0,'cha raw lpjml output'!E422)</f>
        <v>601.85799999999995</v>
      </c>
      <c r="G437" s="17">
        <f>IF('cha raw lpjml output'!F422&lt;0,0,'cha raw lpjml output'!F422)</f>
        <v>592.20799999999997</v>
      </c>
      <c r="H437" s="17">
        <f>IF('cha raw lpjml output'!G422&lt;0,0,'cha raw lpjml output'!G422)</f>
        <v>534.49300000000005</v>
      </c>
      <c r="I437" s="17">
        <f>IF('cha raw lpjml output'!H422&lt;0,0,'cha raw lpjml output'!H422)</f>
        <v>618.81299999999999</v>
      </c>
      <c r="J437" s="17">
        <f>IF('cha raw lpjml output'!I422&lt;0,0,'cha raw lpjml output'!I422)</f>
        <v>566.28399999999999</v>
      </c>
      <c r="K437" s="17">
        <f>IF('cha raw lpjml output'!J422&lt;0,0,'cha raw lpjml output'!J422)</f>
        <v>526.10500000000002</v>
      </c>
      <c r="L437" s="17">
        <f>IF('cha raw lpjml output'!K422&lt;0,0,'cha raw lpjml output'!K422)</f>
        <v>500.42</v>
      </c>
      <c r="M437" s="17">
        <f>IF('cha raw lpjml output'!L422&lt;0,0,'cha raw lpjml output'!L422)</f>
        <v>544.65099999999995</v>
      </c>
      <c r="N437" s="17">
        <f>IF('cha raw lpjml output'!M422&lt;0,0,'cha raw lpjml output'!M422)</f>
        <v>465.42200000000003</v>
      </c>
      <c r="O437" s="17">
        <f>IF('cha raw lpjml output'!N422&lt;0,0,'cha raw lpjml output'!N422)</f>
        <v>576.75099999999998</v>
      </c>
      <c r="P437" s="17">
        <f>IF('cha raw lpjml output'!O422&lt;0,0,'cha raw lpjml output'!O422)</f>
        <v>576.75099999999998</v>
      </c>
      <c r="Q437" s="17">
        <f>IF('cha raw lpjml output'!P422&lt;0,0,'cha raw lpjml output'!P422)</f>
        <v>518.44899999999996</v>
      </c>
      <c r="R437" s="17">
        <f>IF('cha raw lpjml output'!Q422&lt;0,0,'cha raw lpjml output'!Q422)</f>
        <v>539.44600000000003</v>
      </c>
      <c r="S437" s="17">
        <f>IF('cha raw lpjml output'!R422&lt;0,0,'cha raw lpjml output'!R422)</f>
        <v>536.154</v>
      </c>
      <c r="T437" s="17">
        <f>IF('cha raw lpjml output'!S422&lt;0,0,'cha raw lpjml output'!S422)</f>
        <v>601.404</v>
      </c>
      <c r="U437" s="17">
        <f>IF('cha raw lpjml output'!T422&lt;0,0,'cha raw lpjml output'!T422)</f>
        <v>561.50900000000001</v>
      </c>
      <c r="V437" s="17">
        <f>IF('cha raw lpjml output'!U422&lt;0,0,'cha raw lpjml output'!U422)</f>
        <v>646.02700000000004</v>
      </c>
      <c r="W437" s="17">
        <f>IF('cha raw lpjml output'!V422&lt;0,0,'cha raw lpjml output'!V422)</f>
        <v>570.24400000000003</v>
      </c>
      <c r="X437" s="17">
        <f>IF('cha raw lpjml output'!W422&lt;0,0,'cha raw lpjml output'!W422)</f>
        <v>616.66899999999998</v>
      </c>
      <c r="Y437" s="17">
        <f>IF('cha raw lpjml output'!X422&lt;0,0,'cha raw lpjml output'!X422)</f>
        <v>569.45000000000005</v>
      </c>
      <c r="Z437" s="17">
        <f>IF('cha raw lpjml output'!Y422&lt;0,0,'cha raw lpjml output'!Y422)</f>
        <v>615.74900000000002</v>
      </c>
      <c r="AA437" s="17">
        <f>IF('cha raw lpjml output'!Z422&lt;0,0,'cha raw lpjml output'!Z422)</f>
        <v>598.73099999999999</v>
      </c>
      <c r="AB437" s="17">
        <f>IF('cha raw lpjml output'!AA422&lt;0,0,'cha raw lpjml output'!AA422)</f>
        <v>661.16300000000001</v>
      </c>
      <c r="AC437" s="17">
        <f>IF('cha raw lpjml output'!AB422&lt;0,0,'cha raw lpjml output'!AB422)</f>
        <v>544.92600000000004</v>
      </c>
      <c r="AD437" s="17">
        <f>IF('cha raw lpjml output'!AC422&lt;0,0,'cha raw lpjml output'!AC422)</f>
        <v>608.42999999999995</v>
      </c>
      <c r="AE437" s="17">
        <f>IF('cha raw lpjml output'!AD422&lt;0,0,'cha raw lpjml output'!AD422)</f>
        <v>535.41999999999996</v>
      </c>
      <c r="AF437" s="17">
        <f>IF('cha raw lpjml output'!AE422&lt;0,0,'cha raw lpjml output'!AE422)</f>
        <v>608.52499999999998</v>
      </c>
      <c r="AG437" s="17">
        <f>IF('cha raw lpjml output'!AF422&lt;0,0,'cha raw lpjml output'!AF422)</f>
        <v>518.85599999999999</v>
      </c>
      <c r="AH437" s="17">
        <f>IF('cha raw lpjml output'!AG422&lt;0,0,'cha raw lpjml output'!AG422)</f>
        <v>624.76400000000001</v>
      </c>
      <c r="AI437" s="17">
        <f>IF('cha raw lpjml output'!AH422&lt;0,0,'cha raw lpjml output'!AH422)</f>
        <v>610.37400000000002</v>
      </c>
      <c r="AJ437" s="17">
        <f>IF('cha raw lpjml output'!AI422&lt;0,0,'cha raw lpjml output'!AI422)</f>
        <v>649.96100000000001</v>
      </c>
      <c r="AK437" s="17">
        <f>IF('cha raw lpjml output'!AJ422&lt;0,0,'cha raw lpjml output'!AJ422)</f>
        <v>710.78300000000002</v>
      </c>
      <c r="AL437" s="17">
        <f>IF('cha raw lpjml output'!AK422&lt;0,0,'cha raw lpjml output'!AK422)</f>
        <v>620.01199999999994</v>
      </c>
      <c r="AM437" s="17">
        <f>IF('cha raw lpjml output'!AL422&lt;0,0,'cha raw lpjml output'!AL422)</f>
        <v>565.31399999999996</v>
      </c>
      <c r="AN437" s="17">
        <f>IF('cha raw lpjml output'!AM422&lt;0,0,'cha raw lpjml output'!AM422)</f>
        <v>530.721</v>
      </c>
      <c r="AO437" s="17">
        <f>IF('cha raw lpjml output'!AN422&lt;0,0,'cha raw lpjml output'!AN422)</f>
        <v>613.07899999999995</v>
      </c>
      <c r="AP437" s="17">
        <f>IF('cha raw lpjml output'!AO422&lt;0,0,'cha raw lpjml output'!AO422)</f>
        <v>624.53</v>
      </c>
      <c r="AQ437" s="17"/>
    </row>
    <row r="438" spans="1:43" x14ac:dyDescent="0.35">
      <c r="B438" s="17">
        <f>IF('cha raw lpjml output'!A423&lt;0,0,'cha raw lpjml output'!A423)</f>
        <v>533.38900000000001</v>
      </c>
      <c r="C438" s="17">
        <f>IF('cha raw lpjml output'!B423&lt;0,0,'cha raw lpjml output'!B423)</f>
        <v>590.89800000000002</v>
      </c>
      <c r="D438" s="17">
        <f>IF('cha raw lpjml output'!C423&lt;0,0,'cha raw lpjml output'!C423)</f>
        <v>537.44100000000003</v>
      </c>
      <c r="E438" s="17">
        <f>IF('cha raw lpjml output'!D423&lt;0,0,'cha raw lpjml output'!D423)</f>
        <v>597.298</v>
      </c>
      <c r="F438" s="17">
        <f>IF('cha raw lpjml output'!E423&lt;0,0,'cha raw lpjml output'!E423)</f>
        <v>603.00400000000002</v>
      </c>
      <c r="G438" s="17">
        <f>IF('cha raw lpjml output'!F423&lt;0,0,'cha raw lpjml output'!F423)</f>
        <v>596.47400000000005</v>
      </c>
      <c r="H438" s="17">
        <f>IF('cha raw lpjml output'!G423&lt;0,0,'cha raw lpjml output'!G423)</f>
        <v>538.99300000000005</v>
      </c>
      <c r="I438" s="17">
        <f>IF('cha raw lpjml output'!H423&lt;0,0,'cha raw lpjml output'!H423)</f>
        <v>620.29700000000003</v>
      </c>
      <c r="J438" s="17">
        <f>IF('cha raw lpjml output'!I423&lt;0,0,'cha raw lpjml output'!I423)</f>
        <v>574.25300000000004</v>
      </c>
      <c r="K438" s="17">
        <f>IF('cha raw lpjml output'!J423&lt;0,0,'cha raw lpjml output'!J423)</f>
        <v>526.59</v>
      </c>
      <c r="L438" s="17">
        <f>IF('cha raw lpjml output'!K423&lt;0,0,'cha raw lpjml output'!K423)</f>
        <v>501.10500000000002</v>
      </c>
      <c r="M438" s="17">
        <f>IF('cha raw lpjml output'!L423&lt;0,0,'cha raw lpjml output'!L423)</f>
        <v>546.21799999999996</v>
      </c>
      <c r="N438" s="17">
        <f>IF('cha raw lpjml output'!M423&lt;0,0,'cha raw lpjml output'!M423)</f>
        <v>475.97199999999998</v>
      </c>
      <c r="O438" s="17">
        <f>IF('cha raw lpjml output'!N423&lt;0,0,'cha raw lpjml output'!N423)</f>
        <v>584.79100000000005</v>
      </c>
      <c r="P438" s="17">
        <f>IF('cha raw lpjml output'!O423&lt;0,0,'cha raw lpjml output'!O423)</f>
        <v>584.79100000000005</v>
      </c>
      <c r="Q438" s="17">
        <f>IF('cha raw lpjml output'!P423&lt;0,0,'cha raw lpjml output'!P423)</f>
        <v>520.76199999999994</v>
      </c>
      <c r="R438" s="17">
        <f>IF('cha raw lpjml output'!Q423&lt;0,0,'cha raw lpjml output'!Q423)</f>
        <v>543.46</v>
      </c>
      <c r="S438" s="17">
        <f>IF('cha raw lpjml output'!R423&lt;0,0,'cha raw lpjml output'!R423)</f>
        <v>537.38499999999999</v>
      </c>
      <c r="T438" s="17">
        <f>IF('cha raw lpjml output'!S423&lt;0,0,'cha raw lpjml output'!S423)</f>
        <v>605.17200000000003</v>
      </c>
      <c r="U438" s="17">
        <f>IF('cha raw lpjml output'!T423&lt;0,0,'cha raw lpjml output'!T423)</f>
        <v>563.73800000000006</v>
      </c>
      <c r="V438" s="17">
        <f>IF('cha raw lpjml output'!U423&lt;0,0,'cha raw lpjml output'!U423)</f>
        <v>649.28599999999994</v>
      </c>
      <c r="W438" s="17">
        <f>IF('cha raw lpjml output'!V423&lt;0,0,'cha raw lpjml output'!V423)</f>
        <v>572.74800000000005</v>
      </c>
      <c r="X438" s="17">
        <f>IF('cha raw lpjml output'!W423&lt;0,0,'cha raw lpjml output'!W423)</f>
        <v>623.49900000000002</v>
      </c>
      <c r="Y438" s="17">
        <f>IF('cha raw lpjml output'!X423&lt;0,0,'cha raw lpjml output'!X423)</f>
        <v>575.30600000000004</v>
      </c>
      <c r="Z438" s="17">
        <f>IF('cha raw lpjml output'!Y423&lt;0,0,'cha raw lpjml output'!Y423)</f>
        <v>619.90599999999995</v>
      </c>
      <c r="AA438" s="17">
        <f>IF('cha raw lpjml output'!Z423&lt;0,0,'cha raw lpjml output'!Z423)</f>
        <v>604.60199999999998</v>
      </c>
      <c r="AB438" s="17">
        <f>IF('cha raw lpjml output'!AA423&lt;0,0,'cha raw lpjml output'!AA423)</f>
        <v>670.08900000000006</v>
      </c>
      <c r="AC438" s="17">
        <f>IF('cha raw lpjml output'!AB423&lt;0,0,'cha raw lpjml output'!AB423)</f>
        <v>549.25599999999997</v>
      </c>
      <c r="AD438" s="17">
        <f>IF('cha raw lpjml output'!AC423&lt;0,0,'cha raw lpjml output'!AC423)</f>
        <v>609.45899999999995</v>
      </c>
      <c r="AE438" s="17">
        <f>IF('cha raw lpjml output'!AD423&lt;0,0,'cha raw lpjml output'!AD423)</f>
        <v>536.846</v>
      </c>
      <c r="AF438" s="17">
        <f>IF('cha raw lpjml output'!AE423&lt;0,0,'cha raw lpjml output'!AE423)</f>
        <v>613.07799999999997</v>
      </c>
      <c r="AG438" s="17">
        <f>IF('cha raw lpjml output'!AF423&lt;0,0,'cha raw lpjml output'!AF423)</f>
        <v>521.10599999999999</v>
      </c>
      <c r="AH438" s="17">
        <f>IF('cha raw lpjml output'!AG423&lt;0,0,'cha raw lpjml output'!AG423)</f>
        <v>627.77800000000002</v>
      </c>
      <c r="AI438" s="17">
        <f>IF('cha raw lpjml output'!AH423&lt;0,0,'cha raw lpjml output'!AH423)</f>
        <v>614.37199999999996</v>
      </c>
      <c r="AJ438" s="17">
        <f>IF('cha raw lpjml output'!AI423&lt;0,0,'cha raw lpjml output'!AI423)</f>
        <v>666.02200000000005</v>
      </c>
      <c r="AK438" s="17">
        <f>IF('cha raw lpjml output'!AJ423&lt;0,0,'cha raw lpjml output'!AJ423)</f>
        <v>712.03300000000002</v>
      </c>
      <c r="AL438" s="17">
        <f>IF('cha raw lpjml output'!AK423&lt;0,0,'cha raw lpjml output'!AK423)</f>
        <v>622.56899999999996</v>
      </c>
      <c r="AM438" s="17">
        <f>IF('cha raw lpjml output'!AL423&lt;0,0,'cha raw lpjml output'!AL423)</f>
        <v>570.279</v>
      </c>
      <c r="AN438" s="17">
        <f>IF('cha raw lpjml output'!AM423&lt;0,0,'cha raw lpjml output'!AM423)</f>
        <v>530.97299999999996</v>
      </c>
      <c r="AO438" s="17">
        <f>IF('cha raw lpjml output'!AN423&lt;0,0,'cha raw lpjml output'!AN423)</f>
        <v>614.58399999999995</v>
      </c>
      <c r="AP438" s="17">
        <f>IF('cha raw lpjml output'!AO423&lt;0,0,'cha raw lpjml output'!AO423)</f>
        <v>635.03499999999997</v>
      </c>
      <c r="AQ438" s="17"/>
    </row>
    <row r="439" spans="1:43" x14ac:dyDescent="0.35">
      <c r="B439" s="17">
        <f>IF('cha raw lpjml output'!A424&lt;0,0,'cha raw lpjml output'!A424)</f>
        <v>534.47799999999995</v>
      </c>
      <c r="C439" s="17">
        <f>IF('cha raw lpjml output'!B424&lt;0,0,'cha raw lpjml output'!B424)</f>
        <v>592.95500000000004</v>
      </c>
      <c r="D439" s="17">
        <f>IF('cha raw lpjml output'!C424&lt;0,0,'cha raw lpjml output'!C424)</f>
        <v>542.99900000000002</v>
      </c>
      <c r="E439" s="17">
        <f>IF('cha raw lpjml output'!D424&lt;0,0,'cha raw lpjml output'!D424)</f>
        <v>602.16300000000001</v>
      </c>
      <c r="F439" s="17">
        <f>IF('cha raw lpjml output'!E424&lt;0,0,'cha raw lpjml output'!E424)</f>
        <v>611.25099999999998</v>
      </c>
      <c r="G439" s="17">
        <f>IF('cha raw lpjml output'!F424&lt;0,0,'cha raw lpjml output'!F424)</f>
        <v>610.98599999999999</v>
      </c>
      <c r="H439" s="17">
        <f>IF('cha raw lpjml output'!G424&lt;0,0,'cha raw lpjml output'!G424)</f>
        <v>546.94000000000005</v>
      </c>
      <c r="I439" s="17">
        <f>IF('cha raw lpjml output'!H424&lt;0,0,'cha raw lpjml output'!H424)</f>
        <v>624.096</v>
      </c>
      <c r="J439" s="17">
        <f>IF('cha raw lpjml output'!I424&lt;0,0,'cha raw lpjml output'!I424)</f>
        <v>574.46299999999997</v>
      </c>
      <c r="K439" s="17">
        <f>IF('cha raw lpjml output'!J424&lt;0,0,'cha raw lpjml output'!J424)</f>
        <v>528.05399999999997</v>
      </c>
      <c r="L439" s="17">
        <f>IF('cha raw lpjml output'!K424&lt;0,0,'cha raw lpjml output'!K424)</f>
        <v>501.23</v>
      </c>
      <c r="M439" s="17">
        <f>IF('cha raw lpjml output'!L424&lt;0,0,'cha raw lpjml output'!L424)</f>
        <v>552.24199999999996</v>
      </c>
      <c r="N439" s="17">
        <f>IF('cha raw lpjml output'!M424&lt;0,0,'cha raw lpjml output'!M424)</f>
        <v>484.92899999999997</v>
      </c>
      <c r="O439" s="17">
        <f>IF('cha raw lpjml output'!N424&lt;0,0,'cha raw lpjml output'!N424)</f>
        <v>590.38</v>
      </c>
      <c r="P439" s="17">
        <f>IF('cha raw lpjml output'!O424&lt;0,0,'cha raw lpjml output'!O424)</f>
        <v>590.38</v>
      </c>
      <c r="Q439" s="17">
        <f>IF('cha raw lpjml output'!P424&lt;0,0,'cha raw lpjml output'!P424)</f>
        <v>522.55600000000004</v>
      </c>
      <c r="R439" s="17">
        <f>IF('cha raw lpjml output'!Q424&lt;0,0,'cha raw lpjml output'!Q424)</f>
        <v>544.11800000000005</v>
      </c>
      <c r="S439" s="17">
        <f>IF('cha raw lpjml output'!R424&lt;0,0,'cha raw lpjml output'!R424)</f>
        <v>546.18200000000002</v>
      </c>
      <c r="T439" s="17">
        <f>IF('cha raw lpjml output'!S424&lt;0,0,'cha raw lpjml output'!S424)</f>
        <v>605.75699999999995</v>
      </c>
      <c r="U439" s="17">
        <f>IF('cha raw lpjml output'!T424&lt;0,0,'cha raw lpjml output'!T424)</f>
        <v>568.745</v>
      </c>
      <c r="V439" s="17">
        <f>IF('cha raw lpjml output'!U424&lt;0,0,'cha raw lpjml output'!U424)</f>
        <v>650.31200000000001</v>
      </c>
      <c r="W439" s="17">
        <f>IF('cha raw lpjml output'!V424&lt;0,0,'cha raw lpjml output'!V424)</f>
        <v>574.20600000000002</v>
      </c>
      <c r="X439" s="17">
        <f>IF('cha raw lpjml output'!W424&lt;0,0,'cha raw lpjml output'!W424)</f>
        <v>626.52200000000005</v>
      </c>
      <c r="Y439" s="17">
        <f>IF('cha raw lpjml output'!X424&lt;0,0,'cha raw lpjml output'!X424)</f>
        <v>576.91</v>
      </c>
      <c r="Z439" s="17">
        <f>IF('cha raw lpjml output'!Y424&lt;0,0,'cha raw lpjml output'!Y424)</f>
        <v>628.11699999999996</v>
      </c>
      <c r="AA439" s="17">
        <f>IF('cha raw lpjml output'!Z424&lt;0,0,'cha raw lpjml output'!Z424)</f>
        <v>609.60599999999999</v>
      </c>
      <c r="AB439" s="17">
        <f>IF('cha raw lpjml output'!AA424&lt;0,0,'cha raw lpjml output'!AA424)</f>
        <v>675.12900000000002</v>
      </c>
      <c r="AC439" s="17">
        <f>IF('cha raw lpjml output'!AB424&lt;0,0,'cha raw lpjml output'!AB424)</f>
        <v>549.56600000000003</v>
      </c>
      <c r="AD439" s="17">
        <f>IF('cha raw lpjml output'!AC424&lt;0,0,'cha raw lpjml output'!AC424)</f>
        <v>611.70699999999999</v>
      </c>
      <c r="AE439" s="17">
        <f>IF('cha raw lpjml output'!AD424&lt;0,0,'cha raw lpjml output'!AD424)</f>
        <v>539.28499999999997</v>
      </c>
      <c r="AF439" s="17">
        <f>IF('cha raw lpjml output'!AE424&lt;0,0,'cha raw lpjml output'!AE424)</f>
        <v>614.274</v>
      </c>
      <c r="AG439" s="17">
        <f>IF('cha raw lpjml output'!AF424&lt;0,0,'cha raw lpjml output'!AF424)</f>
        <v>524.00800000000004</v>
      </c>
      <c r="AH439" s="17">
        <f>IF('cha raw lpjml output'!AG424&lt;0,0,'cha raw lpjml output'!AG424)</f>
        <v>649.4</v>
      </c>
      <c r="AI439" s="17">
        <f>IF('cha raw lpjml output'!AH424&lt;0,0,'cha raw lpjml output'!AH424)</f>
        <v>614.76800000000003</v>
      </c>
      <c r="AJ439" s="17">
        <f>IF('cha raw lpjml output'!AI424&lt;0,0,'cha raw lpjml output'!AI424)</f>
        <v>669.73599999999999</v>
      </c>
      <c r="AK439" s="17">
        <f>IF('cha raw lpjml output'!AJ424&lt;0,0,'cha raw lpjml output'!AJ424)</f>
        <v>717.36500000000001</v>
      </c>
      <c r="AL439" s="17">
        <f>IF('cha raw lpjml output'!AK424&lt;0,0,'cha raw lpjml output'!AK424)</f>
        <v>630.29100000000005</v>
      </c>
      <c r="AM439" s="17">
        <f>IF('cha raw lpjml output'!AL424&lt;0,0,'cha raw lpjml output'!AL424)</f>
        <v>580.58600000000001</v>
      </c>
      <c r="AN439" s="17">
        <f>IF('cha raw lpjml output'!AM424&lt;0,0,'cha raw lpjml output'!AM424)</f>
        <v>533.04</v>
      </c>
      <c r="AO439" s="17">
        <f>IF('cha raw lpjml output'!AN424&lt;0,0,'cha raw lpjml output'!AN424)</f>
        <v>623.65300000000002</v>
      </c>
      <c r="AP439" s="17">
        <f>IF('cha raw lpjml output'!AO424&lt;0,0,'cha raw lpjml output'!AO424)</f>
        <v>647.10799999999995</v>
      </c>
      <c r="AQ439" s="17"/>
    </row>
    <row r="440" spans="1:43" x14ac:dyDescent="0.35">
      <c r="B440" s="17">
        <f>IF('cha raw lpjml output'!A425&lt;0,0,'cha raw lpjml output'!A425)</f>
        <v>536.93799999999999</v>
      </c>
      <c r="C440" s="17">
        <f>IF('cha raw lpjml output'!B425&lt;0,0,'cha raw lpjml output'!B425)</f>
        <v>595.08900000000006</v>
      </c>
      <c r="D440" s="17">
        <f>IF('cha raw lpjml output'!C425&lt;0,0,'cha raw lpjml output'!C425)</f>
        <v>550.67700000000002</v>
      </c>
      <c r="E440" s="17">
        <f>IF('cha raw lpjml output'!D425&lt;0,0,'cha raw lpjml output'!D425)</f>
        <v>607.447</v>
      </c>
      <c r="F440" s="17">
        <f>IF('cha raw lpjml output'!E425&lt;0,0,'cha raw lpjml output'!E425)</f>
        <v>613.36400000000003</v>
      </c>
      <c r="G440" s="17">
        <f>IF('cha raw lpjml output'!F425&lt;0,0,'cha raw lpjml output'!F425)</f>
        <v>614.35</v>
      </c>
      <c r="H440" s="17">
        <f>IF('cha raw lpjml output'!G425&lt;0,0,'cha raw lpjml output'!G425)</f>
        <v>556.55700000000002</v>
      </c>
      <c r="I440" s="17">
        <f>IF('cha raw lpjml output'!H425&lt;0,0,'cha raw lpjml output'!H425)</f>
        <v>628.94200000000001</v>
      </c>
      <c r="J440" s="17">
        <f>IF('cha raw lpjml output'!I425&lt;0,0,'cha raw lpjml output'!I425)</f>
        <v>575.98800000000006</v>
      </c>
      <c r="K440" s="17">
        <f>IF('cha raw lpjml output'!J425&lt;0,0,'cha raw lpjml output'!J425)</f>
        <v>538.62099999999998</v>
      </c>
      <c r="L440" s="17">
        <f>IF('cha raw lpjml output'!K425&lt;0,0,'cha raw lpjml output'!K425)</f>
        <v>509.255</v>
      </c>
      <c r="M440" s="17">
        <f>IF('cha raw lpjml output'!L425&lt;0,0,'cha raw lpjml output'!L425)</f>
        <v>555.57600000000002</v>
      </c>
      <c r="N440" s="17">
        <f>IF('cha raw lpjml output'!M425&lt;0,0,'cha raw lpjml output'!M425)</f>
        <v>487.27100000000002</v>
      </c>
      <c r="O440" s="17">
        <f>IF('cha raw lpjml output'!N425&lt;0,0,'cha raw lpjml output'!N425)</f>
        <v>592.11500000000001</v>
      </c>
      <c r="P440" s="17">
        <f>IF('cha raw lpjml output'!O425&lt;0,0,'cha raw lpjml output'!O425)</f>
        <v>592.11500000000001</v>
      </c>
      <c r="Q440" s="17">
        <f>IF('cha raw lpjml output'!P425&lt;0,0,'cha raw lpjml output'!P425)</f>
        <v>522.79100000000005</v>
      </c>
      <c r="R440" s="17">
        <f>IF('cha raw lpjml output'!Q425&lt;0,0,'cha raw lpjml output'!Q425)</f>
        <v>544.84900000000005</v>
      </c>
      <c r="S440" s="17">
        <f>IF('cha raw lpjml output'!R425&lt;0,0,'cha raw lpjml output'!R425)</f>
        <v>546.57399999999996</v>
      </c>
      <c r="T440" s="17">
        <f>IF('cha raw lpjml output'!S425&lt;0,0,'cha raw lpjml output'!S425)</f>
        <v>611.98199999999997</v>
      </c>
      <c r="U440" s="17">
        <f>IF('cha raw lpjml output'!T425&lt;0,0,'cha raw lpjml output'!T425)</f>
        <v>568.97400000000005</v>
      </c>
      <c r="V440" s="17">
        <f>IF('cha raw lpjml output'!U425&lt;0,0,'cha raw lpjml output'!U425)</f>
        <v>652.86199999999997</v>
      </c>
      <c r="W440" s="17">
        <f>IF('cha raw lpjml output'!V425&lt;0,0,'cha raw lpjml output'!V425)</f>
        <v>578.38199999999995</v>
      </c>
      <c r="X440" s="17">
        <f>IF('cha raw lpjml output'!W425&lt;0,0,'cha raw lpjml output'!W425)</f>
        <v>629.00699999999995</v>
      </c>
      <c r="Y440" s="17">
        <f>IF('cha raw lpjml output'!X425&lt;0,0,'cha raw lpjml output'!X425)</f>
        <v>583.62699999999995</v>
      </c>
      <c r="Z440" s="17">
        <f>IF('cha raw lpjml output'!Y425&lt;0,0,'cha raw lpjml output'!Y425)</f>
        <v>635.83399999999995</v>
      </c>
      <c r="AA440" s="17">
        <f>IF('cha raw lpjml output'!Z425&lt;0,0,'cha raw lpjml output'!Z425)</f>
        <v>611.60900000000004</v>
      </c>
      <c r="AB440" s="17">
        <f>IF('cha raw lpjml output'!AA425&lt;0,0,'cha raw lpjml output'!AA425)</f>
        <v>680.39</v>
      </c>
      <c r="AC440" s="17">
        <f>IF('cha raw lpjml output'!AB425&lt;0,0,'cha raw lpjml output'!AB425)</f>
        <v>552.09199999999998</v>
      </c>
      <c r="AD440" s="17">
        <f>IF('cha raw lpjml output'!AC425&lt;0,0,'cha raw lpjml output'!AC425)</f>
        <v>612.84900000000005</v>
      </c>
      <c r="AE440" s="17">
        <f>IF('cha raw lpjml output'!AD425&lt;0,0,'cha raw lpjml output'!AD425)</f>
        <v>539.51400000000001</v>
      </c>
      <c r="AF440" s="17">
        <f>IF('cha raw lpjml output'!AE425&lt;0,0,'cha raw lpjml output'!AE425)</f>
        <v>616.76300000000003</v>
      </c>
      <c r="AG440" s="17">
        <f>IF('cha raw lpjml output'!AF425&lt;0,0,'cha raw lpjml output'!AF425)</f>
        <v>524.19500000000005</v>
      </c>
      <c r="AH440" s="17">
        <f>IF('cha raw lpjml output'!AG425&lt;0,0,'cha raw lpjml output'!AG425)</f>
        <v>662.22799999999995</v>
      </c>
      <c r="AI440" s="17">
        <f>IF('cha raw lpjml output'!AH425&lt;0,0,'cha raw lpjml output'!AH425)</f>
        <v>615.26700000000005</v>
      </c>
      <c r="AJ440" s="17">
        <f>IF('cha raw lpjml output'!AI425&lt;0,0,'cha raw lpjml output'!AI425)</f>
        <v>669.803</v>
      </c>
      <c r="AK440" s="17">
        <f>IF('cha raw lpjml output'!AJ425&lt;0,0,'cha raw lpjml output'!AJ425)</f>
        <v>718.52499999999998</v>
      </c>
      <c r="AL440" s="17">
        <f>IF('cha raw lpjml output'!AK425&lt;0,0,'cha raw lpjml output'!AK425)</f>
        <v>642.97299999999996</v>
      </c>
      <c r="AM440" s="17">
        <f>IF('cha raw lpjml output'!AL425&lt;0,0,'cha raw lpjml output'!AL425)</f>
        <v>583.99599999999998</v>
      </c>
      <c r="AN440" s="17">
        <f>IF('cha raw lpjml output'!AM425&lt;0,0,'cha raw lpjml output'!AM425)</f>
        <v>535.74</v>
      </c>
      <c r="AO440" s="17">
        <f>IF('cha raw lpjml output'!AN425&lt;0,0,'cha raw lpjml output'!AN425)</f>
        <v>625.70799999999997</v>
      </c>
      <c r="AP440" s="17">
        <f>IF('cha raw lpjml output'!AO425&lt;0,0,'cha raw lpjml output'!AO425)</f>
        <v>647.37800000000004</v>
      </c>
      <c r="AQ440" s="17"/>
    </row>
    <row r="441" spans="1:43" x14ac:dyDescent="0.35">
      <c r="B441" s="17">
        <f>IF('cha raw lpjml output'!A426&lt;0,0,'cha raw lpjml output'!A426)</f>
        <v>538.86599999999999</v>
      </c>
      <c r="C441" s="17">
        <f>IF('cha raw lpjml output'!B426&lt;0,0,'cha raw lpjml output'!B426)</f>
        <v>597.11199999999997</v>
      </c>
      <c r="D441" s="17">
        <f>IF('cha raw lpjml output'!C426&lt;0,0,'cha raw lpjml output'!C426)</f>
        <v>554.01099999999997</v>
      </c>
      <c r="E441" s="17">
        <f>IF('cha raw lpjml output'!D426&lt;0,0,'cha raw lpjml output'!D426)</f>
        <v>626.255</v>
      </c>
      <c r="F441" s="17">
        <f>IF('cha raw lpjml output'!E426&lt;0,0,'cha raw lpjml output'!E426)</f>
        <v>614.62800000000004</v>
      </c>
      <c r="G441" s="17">
        <f>IF('cha raw lpjml output'!F426&lt;0,0,'cha raw lpjml output'!F426)</f>
        <v>616.22400000000005</v>
      </c>
      <c r="H441" s="17">
        <f>IF('cha raw lpjml output'!G426&lt;0,0,'cha raw lpjml output'!G426)</f>
        <v>573.88900000000001</v>
      </c>
      <c r="I441" s="17">
        <f>IF('cha raw lpjml output'!H426&lt;0,0,'cha raw lpjml output'!H426)</f>
        <v>630.495</v>
      </c>
      <c r="J441" s="17">
        <f>IF('cha raw lpjml output'!I426&lt;0,0,'cha raw lpjml output'!I426)</f>
        <v>578.98099999999999</v>
      </c>
      <c r="K441" s="17">
        <f>IF('cha raw lpjml output'!J426&lt;0,0,'cha raw lpjml output'!J426)</f>
        <v>543.279</v>
      </c>
      <c r="L441" s="17">
        <f>IF('cha raw lpjml output'!K426&lt;0,0,'cha raw lpjml output'!K426)</f>
        <v>510.60399999999998</v>
      </c>
      <c r="M441" s="17">
        <f>IF('cha raw lpjml output'!L426&lt;0,0,'cha raw lpjml output'!L426)</f>
        <v>555.94899999999996</v>
      </c>
      <c r="N441" s="17">
        <f>IF('cha raw lpjml output'!M426&lt;0,0,'cha raw lpjml output'!M426)</f>
        <v>494.37700000000001</v>
      </c>
      <c r="O441" s="17">
        <f>IF('cha raw lpjml output'!N426&lt;0,0,'cha raw lpjml output'!N426)</f>
        <v>594.86400000000003</v>
      </c>
      <c r="P441" s="17">
        <f>IF('cha raw lpjml output'!O426&lt;0,0,'cha raw lpjml output'!O426)</f>
        <v>594.86400000000003</v>
      </c>
      <c r="Q441" s="17">
        <f>IF('cha raw lpjml output'!P426&lt;0,0,'cha raw lpjml output'!P426)</f>
        <v>531.59299999999996</v>
      </c>
      <c r="R441" s="17">
        <f>IF('cha raw lpjml output'!Q426&lt;0,0,'cha raw lpjml output'!Q426)</f>
        <v>546.94299999999998</v>
      </c>
      <c r="S441" s="17">
        <f>IF('cha raw lpjml output'!R426&lt;0,0,'cha raw lpjml output'!R426)</f>
        <v>551.27</v>
      </c>
      <c r="T441" s="17">
        <f>IF('cha raw lpjml output'!S426&lt;0,0,'cha raw lpjml output'!S426)</f>
        <v>624.71400000000006</v>
      </c>
      <c r="U441" s="17">
        <f>IF('cha raw lpjml output'!T426&lt;0,0,'cha raw lpjml output'!T426)</f>
        <v>577.63400000000001</v>
      </c>
      <c r="V441" s="17">
        <f>IF('cha raw lpjml output'!U426&lt;0,0,'cha raw lpjml output'!U426)</f>
        <v>653.33699999999999</v>
      </c>
      <c r="W441" s="17">
        <f>IF('cha raw lpjml output'!V426&lt;0,0,'cha raw lpjml output'!V426)</f>
        <v>580.75199999999995</v>
      </c>
      <c r="X441" s="17">
        <f>IF('cha raw lpjml output'!W426&lt;0,0,'cha raw lpjml output'!W426)</f>
        <v>629.38900000000001</v>
      </c>
      <c r="Y441" s="17">
        <f>IF('cha raw lpjml output'!X426&lt;0,0,'cha raw lpjml output'!X426)</f>
        <v>586.18899999999996</v>
      </c>
      <c r="Z441" s="17">
        <f>IF('cha raw lpjml output'!Y426&lt;0,0,'cha raw lpjml output'!Y426)</f>
        <v>640.70399999999995</v>
      </c>
      <c r="AA441" s="17">
        <f>IF('cha raw lpjml output'!Z426&lt;0,0,'cha raw lpjml output'!Z426)</f>
        <v>612.48299999999995</v>
      </c>
      <c r="AB441" s="17">
        <f>IF('cha raw lpjml output'!AA426&lt;0,0,'cha raw lpjml output'!AA426)</f>
        <v>724.13900000000001</v>
      </c>
      <c r="AC441" s="17">
        <f>IF('cha raw lpjml output'!AB426&lt;0,0,'cha raw lpjml output'!AB426)</f>
        <v>560.42600000000004</v>
      </c>
      <c r="AD441" s="17">
        <f>IF('cha raw lpjml output'!AC426&lt;0,0,'cha raw lpjml output'!AC426)</f>
        <v>614.09100000000001</v>
      </c>
      <c r="AE441" s="17">
        <f>IF('cha raw lpjml output'!AD426&lt;0,0,'cha raw lpjml output'!AD426)</f>
        <v>542.94799999999998</v>
      </c>
      <c r="AF441" s="17">
        <f>IF('cha raw lpjml output'!AE426&lt;0,0,'cha raw lpjml output'!AE426)</f>
        <v>617.46900000000005</v>
      </c>
      <c r="AG441" s="17">
        <f>IF('cha raw lpjml output'!AF426&lt;0,0,'cha raw lpjml output'!AF426)</f>
        <v>527.30200000000002</v>
      </c>
      <c r="AH441" s="17">
        <f>IF('cha raw lpjml output'!AG426&lt;0,0,'cha raw lpjml output'!AG426)</f>
        <v>669.84</v>
      </c>
      <c r="AI441" s="17">
        <f>IF('cha raw lpjml output'!AH426&lt;0,0,'cha raw lpjml output'!AH426)</f>
        <v>615.93700000000001</v>
      </c>
      <c r="AJ441" s="17">
        <f>IF('cha raw lpjml output'!AI426&lt;0,0,'cha raw lpjml output'!AI426)</f>
        <v>683.976</v>
      </c>
      <c r="AK441" s="17">
        <f>IF('cha raw lpjml output'!AJ426&lt;0,0,'cha raw lpjml output'!AJ426)</f>
        <v>722.21900000000005</v>
      </c>
      <c r="AL441" s="17">
        <f>IF('cha raw lpjml output'!AK426&lt;0,0,'cha raw lpjml output'!AK426)</f>
        <v>645.85900000000004</v>
      </c>
      <c r="AM441" s="17">
        <f>IF('cha raw lpjml output'!AL426&lt;0,0,'cha raw lpjml output'!AL426)</f>
        <v>584.50599999999997</v>
      </c>
      <c r="AN441" s="17">
        <f>IF('cha raw lpjml output'!AM426&lt;0,0,'cha raw lpjml output'!AM426)</f>
        <v>538.04499999999996</v>
      </c>
      <c r="AO441" s="17">
        <f>IF('cha raw lpjml output'!AN426&lt;0,0,'cha raw lpjml output'!AN426)</f>
        <v>630.13599999999997</v>
      </c>
      <c r="AP441" s="17">
        <f>IF('cha raw lpjml output'!AO426&lt;0,0,'cha raw lpjml output'!AO426)</f>
        <v>670.39300000000003</v>
      </c>
      <c r="AQ441" s="17"/>
    </row>
    <row r="442" spans="1:43" x14ac:dyDescent="0.35">
      <c r="B442" s="17">
        <f>IF('cha raw lpjml output'!A427&lt;0,0,'cha raw lpjml output'!A427)</f>
        <v>539.26599999999996</v>
      </c>
      <c r="C442" s="17">
        <f>IF('cha raw lpjml output'!B427&lt;0,0,'cha raw lpjml output'!B427)</f>
        <v>599.30200000000002</v>
      </c>
      <c r="D442" s="17">
        <f>IF('cha raw lpjml output'!C427&lt;0,0,'cha raw lpjml output'!C427)</f>
        <v>554.43299999999999</v>
      </c>
      <c r="E442" s="17">
        <f>IF('cha raw lpjml output'!D427&lt;0,0,'cha raw lpjml output'!D427)</f>
        <v>631.75400000000002</v>
      </c>
      <c r="F442" s="17">
        <f>IF('cha raw lpjml output'!E427&lt;0,0,'cha raw lpjml output'!E427)</f>
        <v>619.72900000000004</v>
      </c>
      <c r="G442" s="17">
        <f>IF('cha raw lpjml output'!F427&lt;0,0,'cha raw lpjml output'!F427)</f>
        <v>621.82899999999995</v>
      </c>
      <c r="H442" s="17">
        <f>IF('cha raw lpjml output'!G427&lt;0,0,'cha raw lpjml output'!G427)</f>
        <v>574.99800000000005</v>
      </c>
      <c r="I442" s="17">
        <f>IF('cha raw lpjml output'!H427&lt;0,0,'cha raw lpjml output'!H427)</f>
        <v>635.06799999999998</v>
      </c>
      <c r="J442" s="17">
        <f>IF('cha raw lpjml output'!I427&lt;0,0,'cha raw lpjml output'!I427)</f>
        <v>579.05999999999995</v>
      </c>
      <c r="K442" s="17">
        <f>IF('cha raw lpjml output'!J427&lt;0,0,'cha raw lpjml output'!J427)</f>
        <v>547.66</v>
      </c>
      <c r="L442" s="17">
        <f>IF('cha raw lpjml output'!K427&lt;0,0,'cha raw lpjml output'!K427)</f>
        <v>512.00199999999995</v>
      </c>
      <c r="M442" s="17">
        <f>IF('cha raw lpjml output'!L427&lt;0,0,'cha raw lpjml output'!L427)</f>
        <v>556.428</v>
      </c>
      <c r="N442" s="17">
        <f>IF('cha raw lpjml output'!M427&lt;0,0,'cha raw lpjml output'!M427)</f>
        <v>499.68299999999999</v>
      </c>
      <c r="O442" s="17">
        <f>IF('cha raw lpjml output'!N427&lt;0,0,'cha raw lpjml output'!N427)</f>
        <v>597.42600000000004</v>
      </c>
      <c r="P442" s="17">
        <f>IF('cha raw lpjml output'!O427&lt;0,0,'cha raw lpjml output'!O427)</f>
        <v>597.42600000000004</v>
      </c>
      <c r="Q442" s="17">
        <f>IF('cha raw lpjml output'!P427&lt;0,0,'cha raw lpjml output'!P427)</f>
        <v>542.07100000000003</v>
      </c>
      <c r="R442" s="17">
        <f>IF('cha raw lpjml output'!Q427&lt;0,0,'cha raw lpjml output'!Q427)</f>
        <v>547.53200000000004</v>
      </c>
      <c r="S442" s="17">
        <f>IF('cha raw lpjml output'!R427&lt;0,0,'cha raw lpjml output'!R427)</f>
        <v>581.46</v>
      </c>
      <c r="T442" s="17">
        <f>IF('cha raw lpjml output'!S427&lt;0,0,'cha raw lpjml output'!S427)</f>
        <v>625.89300000000003</v>
      </c>
      <c r="U442" s="17">
        <f>IF('cha raw lpjml output'!T427&lt;0,0,'cha raw lpjml output'!T427)</f>
        <v>579.79399999999998</v>
      </c>
      <c r="V442" s="17">
        <f>IF('cha raw lpjml output'!U427&lt;0,0,'cha raw lpjml output'!U427)</f>
        <v>674.18299999999999</v>
      </c>
      <c r="W442" s="17">
        <f>IF('cha raw lpjml output'!V427&lt;0,0,'cha raw lpjml output'!V427)</f>
        <v>581.96600000000001</v>
      </c>
      <c r="X442" s="17">
        <f>IF('cha raw lpjml output'!W427&lt;0,0,'cha raw lpjml output'!W427)</f>
        <v>629.55200000000002</v>
      </c>
      <c r="Y442" s="17">
        <f>IF('cha raw lpjml output'!X427&lt;0,0,'cha raw lpjml output'!X427)</f>
        <v>616.13199999999995</v>
      </c>
      <c r="Z442" s="17">
        <f>IF('cha raw lpjml output'!Y427&lt;0,0,'cha raw lpjml output'!Y427)</f>
        <v>678.03300000000002</v>
      </c>
      <c r="AA442" s="17">
        <f>IF('cha raw lpjml output'!Z427&lt;0,0,'cha raw lpjml output'!Z427)</f>
        <v>617.65800000000002</v>
      </c>
      <c r="AB442" s="17">
        <f>IF('cha raw lpjml output'!AA427&lt;0,0,'cha raw lpjml output'!AA427)</f>
        <v>728.58699999999999</v>
      </c>
      <c r="AC442" s="17">
        <f>IF('cha raw lpjml output'!AB427&lt;0,0,'cha raw lpjml output'!AB427)</f>
        <v>560.69500000000005</v>
      </c>
      <c r="AD442" s="17">
        <f>IF('cha raw lpjml output'!AC427&lt;0,0,'cha raw lpjml output'!AC427)</f>
        <v>614.96500000000003</v>
      </c>
      <c r="AE442" s="17">
        <f>IF('cha raw lpjml output'!AD427&lt;0,0,'cha raw lpjml output'!AD427)</f>
        <v>550.00800000000004</v>
      </c>
      <c r="AF442" s="17">
        <f>IF('cha raw lpjml output'!AE427&lt;0,0,'cha raw lpjml output'!AE427)</f>
        <v>620.70399999999995</v>
      </c>
      <c r="AG442" s="17">
        <f>IF('cha raw lpjml output'!AF427&lt;0,0,'cha raw lpjml output'!AF427)</f>
        <v>531.23800000000006</v>
      </c>
      <c r="AH442" s="17">
        <f>IF('cha raw lpjml output'!AG427&lt;0,0,'cha raw lpjml output'!AG427)</f>
        <v>676.56299999999999</v>
      </c>
      <c r="AI442" s="17">
        <f>IF('cha raw lpjml output'!AH427&lt;0,0,'cha raw lpjml output'!AH427)</f>
        <v>643.61599999999999</v>
      </c>
      <c r="AJ442" s="17">
        <f>IF('cha raw lpjml output'!AI427&lt;0,0,'cha raw lpjml output'!AI427)</f>
        <v>690.49900000000002</v>
      </c>
      <c r="AK442" s="17">
        <f>IF('cha raw lpjml output'!AJ427&lt;0,0,'cha raw lpjml output'!AJ427)</f>
        <v>722.87199999999996</v>
      </c>
      <c r="AL442" s="17">
        <f>IF('cha raw lpjml output'!AK427&lt;0,0,'cha raw lpjml output'!AK427)</f>
        <v>649.82600000000002</v>
      </c>
      <c r="AM442" s="17">
        <f>IF('cha raw lpjml output'!AL427&lt;0,0,'cha raw lpjml output'!AL427)</f>
        <v>592.87900000000002</v>
      </c>
      <c r="AN442" s="17">
        <f>IF('cha raw lpjml output'!AM427&lt;0,0,'cha raw lpjml output'!AM427)</f>
        <v>544.46699999999998</v>
      </c>
      <c r="AO442" s="17">
        <f>IF('cha raw lpjml output'!AN427&lt;0,0,'cha raw lpjml output'!AN427)</f>
        <v>634.96500000000003</v>
      </c>
      <c r="AP442" s="17">
        <f>IF('cha raw lpjml output'!AO427&lt;0,0,'cha raw lpjml output'!AO427)</f>
        <v>676.69299999999998</v>
      </c>
      <c r="AQ442" s="17"/>
    </row>
    <row r="443" spans="1:43" x14ac:dyDescent="0.35">
      <c r="B443" s="17">
        <f>IF('cha raw lpjml output'!A428&lt;0,0,'cha raw lpjml output'!A428)</f>
        <v>539.62</v>
      </c>
      <c r="C443" s="17">
        <f>IF('cha raw lpjml output'!B428&lt;0,0,'cha raw lpjml output'!B428)</f>
        <v>602.00300000000004</v>
      </c>
      <c r="D443" s="17">
        <f>IF('cha raw lpjml output'!C428&lt;0,0,'cha raw lpjml output'!C428)</f>
        <v>557.48400000000004</v>
      </c>
      <c r="E443" s="17">
        <f>IF('cha raw lpjml output'!D428&lt;0,0,'cha raw lpjml output'!D428)</f>
        <v>640.61599999999999</v>
      </c>
      <c r="F443" s="17">
        <f>IF('cha raw lpjml output'!E428&lt;0,0,'cha raw lpjml output'!E428)</f>
        <v>631.49400000000003</v>
      </c>
      <c r="G443" s="17">
        <f>IF('cha raw lpjml output'!F428&lt;0,0,'cha raw lpjml output'!F428)</f>
        <v>622.75099999999998</v>
      </c>
      <c r="H443" s="17">
        <f>IF('cha raw lpjml output'!G428&lt;0,0,'cha raw lpjml output'!G428)</f>
        <v>580.76700000000005</v>
      </c>
      <c r="I443" s="17">
        <f>IF('cha raw lpjml output'!H428&lt;0,0,'cha raw lpjml output'!H428)</f>
        <v>640.93600000000004</v>
      </c>
      <c r="J443" s="17">
        <f>IF('cha raw lpjml output'!I428&lt;0,0,'cha raw lpjml output'!I428)</f>
        <v>593.58299999999997</v>
      </c>
      <c r="K443" s="17">
        <f>IF('cha raw lpjml output'!J428&lt;0,0,'cha raw lpjml output'!J428)</f>
        <v>561.22199999999998</v>
      </c>
      <c r="L443" s="17">
        <f>IF('cha raw lpjml output'!K428&lt;0,0,'cha raw lpjml output'!K428)</f>
        <v>512.64800000000002</v>
      </c>
      <c r="M443" s="17">
        <f>IF('cha raw lpjml output'!L428&lt;0,0,'cha raw lpjml output'!L428)</f>
        <v>559.42899999999997</v>
      </c>
      <c r="N443" s="17">
        <f>IF('cha raw lpjml output'!M428&lt;0,0,'cha raw lpjml output'!M428)</f>
        <v>501.01299999999998</v>
      </c>
      <c r="O443" s="17">
        <f>IF('cha raw lpjml output'!N428&lt;0,0,'cha raw lpjml output'!N428)</f>
        <v>597.93499999999995</v>
      </c>
      <c r="P443" s="17">
        <f>IF('cha raw lpjml output'!O428&lt;0,0,'cha raw lpjml output'!O428)</f>
        <v>597.93499999999995</v>
      </c>
      <c r="Q443" s="17">
        <f>IF('cha raw lpjml output'!P428&lt;0,0,'cha raw lpjml output'!P428)</f>
        <v>549.59199999999998</v>
      </c>
      <c r="R443" s="17">
        <f>IF('cha raw lpjml output'!Q428&lt;0,0,'cha raw lpjml output'!Q428)</f>
        <v>549.66</v>
      </c>
      <c r="S443" s="17">
        <f>IF('cha raw lpjml output'!R428&lt;0,0,'cha raw lpjml output'!R428)</f>
        <v>584.30799999999999</v>
      </c>
      <c r="T443" s="17">
        <f>IF('cha raw lpjml output'!S428&lt;0,0,'cha raw lpjml output'!S428)</f>
        <v>627.32500000000005</v>
      </c>
      <c r="U443" s="17">
        <f>IF('cha raw lpjml output'!T428&lt;0,0,'cha raw lpjml output'!T428)</f>
        <v>581.57000000000005</v>
      </c>
      <c r="V443" s="17">
        <f>IF('cha raw lpjml output'!U428&lt;0,0,'cha raw lpjml output'!U428)</f>
        <v>676.54399999999998</v>
      </c>
      <c r="W443" s="17">
        <f>IF('cha raw lpjml output'!V428&lt;0,0,'cha raw lpjml output'!V428)</f>
        <v>586.73299999999995</v>
      </c>
      <c r="X443" s="17">
        <f>IF('cha raw lpjml output'!W428&lt;0,0,'cha raw lpjml output'!W428)</f>
        <v>635.42499999999995</v>
      </c>
      <c r="Y443" s="17">
        <f>IF('cha raw lpjml output'!X428&lt;0,0,'cha raw lpjml output'!X428)</f>
        <v>622.22900000000004</v>
      </c>
      <c r="Z443" s="17">
        <f>IF('cha raw lpjml output'!Y428&lt;0,0,'cha raw lpjml output'!Y428)</f>
        <v>681.20600000000002</v>
      </c>
      <c r="AA443" s="17">
        <f>IF('cha raw lpjml output'!Z428&lt;0,0,'cha raw lpjml output'!Z428)</f>
        <v>620.64200000000005</v>
      </c>
      <c r="AB443" s="17">
        <f>IF('cha raw lpjml output'!AA428&lt;0,0,'cha raw lpjml output'!AA428)</f>
        <v>739.06500000000005</v>
      </c>
      <c r="AC443" s="17">
        <f>IF('cha raw lpjml output'!AB428&lt;0,0,'cha raw lpjml output'!AB428)</f>
        <v>564.45399999999995</v>
      </c>
      <c r="AD443" s="17">
        <f>IF('cha raw lpjml output'!AC428&lt;0,0,'cha raw lpjml output'!AC428)</f>
        <v>616.67899999999997</v>
      </c>
      <c r="AE443" s="17">
        <f>IF('cha raw lpjml output'!AD428&lt;0,0,'cha raw lpjml output'!AD428)</f>
        <v>571.47500000000002</v>
      </c>
      <c r="AF443" s="17">
        <f>IF('cha raw lpjml output'!AE428&lt;0,0,'cha raw lpjml output'!AE428)</f>
        <v>621.423</v>
      </c>
      <c r="AG443" s="17">
        <f>IF('cha raw lpjml output'!AF428&lt;0,0,'cha raw lpjml output'!AF428)</f>
        <v>533.495</v>
      </c>
      <c r="AH443" s="17">
        <f>IF('cha raw lpjml output'!AG428&lt;0,0,'cha raw lpjml output'!AG428)</f>
        <v>682.13900000000001</v>
      </c>
      <c r="AI443" s="17">
        <f>IF('cha raw lpjml output'!AH428&lt;0,0,'cha raw lpjml output'!AH428)</f>
        <v>653.71500000000003</v>
      </c>
      <c r="AJ443" s="17">
        <f>IF('cha raw lpjml output'!AI428&lt;0,0,'cha raw lpjml output'!AI428)</f>
        <v>694.38499999999999</v>
      </c>
      <c r="AK443" s="17">
        <f>IF('cha raw lpjml output'!AJ428&lt;0,0,'cha raw lpjml output'!AJ428)</f>
        <v>727.13300000000004</v>
      </c>
      <c r="AL443" s="17">
        <f>IF('cha raw lpjml output'!AK428&lt;0,0,'cha raw lpjml output'!AK428)</f>
        <v>660.33699999999999</v>
      </c>
      <c r="AM443" s="17">
        <f>IF('cha raw lpjml output'!AL428&lt;0,0,'cha raw lpjml output'!AL428)</f>
        <v>597.60599999999999</v>
      </c>
      <c r="AN443" s="17">
        <f>IF('cha raw lpjml output'!AM428&lt;0,0,'cha raw lpjml output'!AM428)</f>
        <v>551.88900000000001</v>
      </c>
      <c r="AO443" s="17">
        <f>IF('cha raw lpjml output'!AN428&lt;0,0,'cha raw lpjml output'!AN428)</f>
        <v>669.18</v>
      </c>
      <c r="AP443" s="17">
        <f>IF('cha raw lpjml output'!AO428&lt;0,0,'cha raw lpjml output'!AO428)</f>
        <v>678.44500000000005</v>
      </c>
      <c r="AQ443" s="17"/>
    </row>
    <row r="444" spans="1:43" x14ac:dyDescent="0.35">
      <c r="B444" s="17">
        <f>IF('cha raw lpjml output'!A429&lt;0,0,'cha raw lpjml output'!A429)</f>
        <v>543.14800000000002</v>
      </c>
      <c r="C444" s="17">
        <f>IF('cha raw lpjml output'!B429&lt;0,0,'cha raw lpjml output'!B429)</f>
        <v>621.35599999999999</v>
      </c>
      <c r="D444" s="17">
        <f>IF('cha raw lpjml output'!C429&lt;0,0,'cha raw lpjml output'!C429)</f>
        <v>559.65700000000004</v>
      </c>
      <c r="E444" s="17">
        <f>IF('cha raw lpjml output'!D429&lt;0,0,'cha raw lpjml output'!D429)</f>
        <v>648.322</v>
      </c>
      <c r="F444" s="17">
        <f>IF('cha raw lpjml output'!E429&lt;0,0,'cha raw lpjml output'!E429)</f>
        <v>638.66899999999998</v>
      </c>
      <c r="G444" s="17">
        <f>IF('cha raw lpjml output'!F429&lt;0,0,'cha raw lpjml output'!F429)</f>
        <v>649.97299999999996</v>
      </c>
      <c r="H444" s="17">
        <f>IF('cha raw lpjml output'!G429&lt;0,0,'cha raw lpjml output'!G429)</f>
        <v>599.46100000000001</v>
      </c>
      <c r="I444" s="17">
        <f>IF('cha raw lpjml output'!H429&lt;0,0,'cha raw lpjml output'!H429)</f>
        <v>644.13699999999994</v>
      </c>
      <c r="J444" s="17">
        <f>IF('cha raw lpjml output'!I429&lt;0,0,'cha raw lpjml output'!I429)</f>
        <v>597.19200000000001</v>
      </c>
      <c r="K444" s="17">
        <f>IF('cha raw lpjml output'!J429&lt;0,0,'cha raw lpjml output'!J429)</f>
        <v>569.31600000000003</v>
      </c>
      <c r="L444" s="17">
        <f>IF('cha raw lpjml output'!K429&lt;0,0,'cha raw lpjml output'!K429)</f>
        <v>521.07600000000002</v>
      </c>
      <c r="M444" s="17">
        <f>IF('cha raw lpjml output'!L429&lt;0,0,'cha raw lpjml output'!L429)</f>
        <v>564.48599999999999</v>
      </c>
      <c r="N444" s="17">
        <f>IF('cha raw lpjml output'!M429&lt;0,0,'cha raw lpjml output'!M429)</f>
        <v>502.14699999999999</v>
      </c>
      <c r="O444" s="17">
        <f>IF('cha raw lpjml output'!N429&lt;0,0,'cha raw lpjml output'!N429)</f>
        <v>599.21</v>
      </c>
      <c r="P444" s="17">
        <f>IF('cha raw lpjml output'!O429&lt;0,0,'cha raw lpjml output'!O429)</f>
        <v>599.21</v>
      </c>
      <c r="Q444" s="17">
        <f>IF('cha raw lpjml output'!P429&lt;0,0,'cha raw lpjml output'!P429)</f>
        <v>551.23500000000001</v>
      </c>
      <c r="R444" s="17">
        <f>IF('cha raw lpjml output'!Q429&lt;0,0,'cha raw lpjml output'!Q429)</f>
        <v>553.78</v>
      </c>
      <c r="S444" s="17">
        <f>IF('cha raw lpjml output'!R429&lt;0,0,'cha raw lpjml output'!R429)</f>
        <v>595.54499999999996</v>
      </c>
      <c r="T444" s="17">
        <f>IF('cha raw lpjml output'!S429&lt;0,0,'cha raw lpjml output'!S429)</f>
        <v>642.08199999999999</v>
      </c>
      <c r="U444" s="17">
        <f>IF('cha raw lpjml output'!T429&lt;0,0,'cha raw lpjml output'!T429)</f>
        <v>582.95699999999999</v>
      </c>
      <c r="V444" s="17">
        <f>IF('cha raw lpjml output'!U429&lt;0,0,'cha raw lpjml output'!U429)</f>
        <v>689.29700000000003</v>
      </c>
      <c r="W444" s="17">
        <f>IF('cha raw lpjml output'!V429&lt;0,0,'cha raw lpjml output'!V429)</f>
        <v>589.56500000000005</v>
      </c>
      <c r="X444" s="17">
        <f>IF('cha raw lpjml output'!W429&lt;0,0,'cha raw lpjml output'!W429)</f>
        <v>645.11300000000006</v>
      </c>
      <c r="Y444" s="17">
        <f>IF('cha raw lpjml output'!X429&lt;0,0,'cha raw lpjml output'!X429)</f>
        <v>624.03599999999994</v>
      </c>
      <c r="Z444" s="17">
        <f>IF('cha raw lpjml output'!Y429&lt;0,0,'cha raw lpjml output'!Y429)</f>
        <v>690.29600000000005</v>
      </c>
      <c r="AA444" s="17">
        <f>IF('cha raw lpjml output'!Z429&lt;0,0,'cha raw lpjml output'!Z429)</f>
        <v>631.94200000000001</v>
      </c>
      <c r="AB444" s="17">
        <f>IF('cha raw lpjml output'!AA429&lt;0,0,'cha raw lpjml output'!AA429)</f>
        <v>748.822</v>
      </c>
      <c r="AC444" s="17">
        <f>IF('cha raw lpjml output'!AB429&lt;0,0,'cha raw lpjml output'!AB429)</f>
        <v>597.00400000000002</v>
      </c>
      <c r="AD444" s="17">
        <f>IF('cha raw lpjml output'!AC429&lt;0,0,'cha raw lpjml output'!AC429)</f>
        <v>622.73199999999997</v>
      </c>
      <c r="AE444" s="17">
        <f>IF('cha raw lpjml output'!AD429&lt;0,0,'cha raw lpjml output'!AD429)</f>
        <v>572.83199999999999</v>
      </c>
      <c r="AF444" s="17">
        <f>IF('cha raw lpjml output'!AE429&lt;0,0,'cha raw lpjml output'!AE429)</f>
        <v>623.048</v>
      </c>
      <c r="AG444" s="17">
        <f>IF('cha raw lpjml output'!AF429&lt;0,0,'cha raw lpjml output'!AF429)</f>
        <v>549.48099999999999</v>
      </c>
      <c r="AH444" s="17">
        <f>IF('cha raw lpjml output'!AG429&lt;0,0,'cha raw lpjml output'!AG429)</f>
        <v>685.20100000000002</v>
      </c>
      <c r="AI444" s="17">
        <f>IF('cha raw lpjml output'!AH429&lt;0,0,'cha raw lpjml output'!AH429)</f>
        <v>671.03399999999999</v>
      </c>
      <c r="AJ444" s="17">
        <f>IF('cha raw lpjml output'!AI429&lt;0,0,'cha raw lpjml output'!AI429)</f>
        <v>702.77599999999995</v>
      </c>
      <c r="AK444" s="17">
        <f>IF('cha raw lpjml output'!AJ429&lt;0,0,'cha raw lpjml output'!AJ429)</f>
        <v>749.91300000000001</v>
      </c>
      <c r="AL444" s="17">
        <f>IF('cha raw lpjml output'!AK429&lt;0,0,'cha raw lpjml output'!AK429)</f>
        <v>665.77099999999996</v>
      </c>
      <c r="AM444" s="17">
        <f>IF('cha raw lpjml output'!AL429&lt;0,0,'cha raw lpjml output'!AL429)</f>
        <v>604.41200000000003</v>
      </c>
      <c r="AN444" s="17">
        <f>IF('cha raw lpjml output'!AM429&lt;0,0,'cha raw lpjml output'!AM429)</f>
        <v>559.92499999999995</v>
      </c>
      <c r="AO444" s="17">
        <f>IF('cha raw lpjml output'!AN429&lt;0,0,'cha raw lpjml output'!AN429)</f>
        <v>676.25800000000004</v>
      </c>
      <c r="AP444" s="17">
        <f>IF('cha raw lpjml output'!AO429&lt;0,0,'cha raw lpjml output'!AO429)</f>
        <v>681.42100000000005</v>
      </c>
    </row>
    <row r="445" spans="1:43" x14ac:dyDescent="0.35">
      <c r="B445" s="17">
        <f>IF('cha raw lpjml output'!A430&lt;0,0,'cha raw lpjml output'!A430)</f>
        <v>547.88400000000001</v>
      </c>
      <c r="C445" s="17">
        <f>IF('cha raw lpjml output'!B430&lt;0,0,'cha raw lpjml output'!B430)</f>
        <v>633.24900000000002</v>
      </c>
      <c r="D445" s="17">
        <f>IF('cha raw lpjml output'!C430&lt;0,0,'cha raw lpjml output'!C430)</f>
        <v>573.41999999999996</v>
      </c>
      <c r="E445" s="17">
        <f>IF('cha raw lpjml output'!D430&lt;0,0,'cha raw lpjml output'!D430)</f>
        <v>666.00400000000002</v>
      </c>
      <c r="F445" s="17">
        <f>IF('cha raw lpjml output'!E430&lt;0,0,'cha raw lpjml output'!E430)</f>
        <v>647.55700000000002</v>
      </c>
      <c r="G445" s="17">
        <f>IF('cha raw lpjml output'!F430&lt;0,0,'cha raw lpjml output'!F430)</f>
        <v>683.77099999999996</v>
      </c>
      <c r="H445" s="17">
        <f>IF('cha raw lpjml output'!G430&lt;0,0,'cha raw lpjml output'!G430)</f>
        <v>601.03700000000003</v>
      </c>
      <c r="I445" s="17">
        <f>IF('cha raw lpjml output'!H430&lt;0,0,'cha raw lpjml output'!H430)</f>
        <v>660.58100000000002</v>
      </c>
      <c r="J445" s="17">
        <f>IF('cha raw lpjml output'!I430&lt;0,0,'cha raw lpjml output'!I430)</f>
        <v>606.44600000000003</v>
      </c>
      <c r="K445" s="17">
        <f>IF('cha raw lpjml output'!J430&lt;0,0,'cha raw lpjml output'!J430)</f>
        <v>573.12099999999998</v>
      </c>
      <c r="L445" s="17">
        <f>IF('cha raw lpjml output'!K430&lt;0,0,'cha raw lpjml output'!K430)</f>
        <v>529.93700000000001</v>
      </c>
      <c r="M445" s="17">
        <f>IF('cha raw lpjml output'!L430&lt;0,0,'cha raw lpjml output'!L430)</f>
        <v>571.053</v>
      </c>
      <c r="N445" s="17">
        <f>IF('cha raw lpjml output'!M430&lt;0,0,'cha raw lpjml output'!M430)</f>
        <v>508.59500000000003</v>
      </c>
      <c r="O445" s="17">
        <f>IF('cha raw lpjml output'!N430&lt;0,0,'cha raw lpjml output'!N430)</f>
        <v>624.33000000000004</v>
      </c>
      <c r="P445" s="17">
        <f>IF('cha raw lpjml output'!O430&lt;0,0,'cha raw lpjml output'!O430)</f>
        <v>624.33000000000004</v>
      </c>
      <c r="Q445" s="17">
        <f>IF('cha raw lpjml output'!P430&lt;0,0,'cha raw lpjml output'!P430)</f>
        <v>554.76599999999996</v>
      </c>
      <c r="R445" s="17">
        <f>IF('cha raw lpjml output'!Q430&lt;0,0,'cha raw lpjml output'!Q430)</f>
        <v>566.98400000000004</v>
      </c>
      <c r="S445" s="17">
        <f>IF('cha raw lpjml output'!R430&lt;0,0,'cha raw lpjml output'!R430)</f>
        <v>602.18100000000004</v>
      </c>
      <c r="T445" s="17">
        <f>IF('cha raw lpjml output'!S430&lt;0,0,'cha raw lpjml output'!S430)</f>
        <v>646.96900000000005</v>
      </c>
      <c r="U445" s="17">
        <f>IF('cha raw lpjml output'!T430&lt;0,0,'cha raw lpjml output'!T430)</f>
        <v>601.90599999999995</v>
      </c>
      <c r="V445" s="17">
        <f>IF('cha raw lpjml output'!U430&lt;0,0,'cha raw lpjml output'!U430)</f>
        <v>690.16600000000005</v>
      </c>
      <c r="W445" s="17">
        <f>IF('cha raw lpjml output'!V430&lt;0,0,'cha raw lpjml output'!V430)</f>
        <v>599.78399999999999</v>
      </c>
      <c r="X445" s="17">
        <f>IF('cha raw lpjml output'!W430&lt;0,0,'cha raw lpjml output'!W430)</f>
        <v>650.20600000000002</v>
      </c>
      <c r="Y445" s="17">
        <f>IF('cha raw lpjml output'!X430&lt;0,0,'cha raw lpjml output'!X430)</f>
        <v>636.07500000000005</v>
      </c>
      <c r="Z445" s="17">
        <f>IF('cha raw lpjml output'!Y430&lt;0,0,'cha raw lpjml output'!Y430)</f>
        <v>691.721</v>
      </c>
      <c r="AA445" s="17">
        <f>IF('cha raw lpjml output'!Z430&lt;0,0,'cha raw lpjml output'!Z430)</f>
        <v>645.82899999999995</v>
      </c>
      <c r="AB445" s="17">
        <f>IF('cha raw lpjml output'!AA430&lt;0,0,'cha raw lpjml output'!AA430)</f>
        <v>749.20899999999995</v>
      </c>
      <c r="AC445" s="17">
        <f>IF('cha raw lpjml output'!AB430&lt;0,0,'cha raw lpjml output'!AB430)</f>
        <v>611.61500000000001</v>
      </c>
      <c r="AD445" s="17">
        <f>IF('cha raw lpjml output'!AC430&lt;0,0,'cha raw lpjml output'!AC430)</f>
        <v>634.03</v>
      </c>
      <c r="AE445" s="17">
        <f>IF('cha raw lpjml output'!AD430&lt;0,0,'cha raw lpjml output'!AD430)</f>
        <v>594.53499999999997</v>
      </c>
      <c r="AF445" s="17">
        <f>IF('cha raw lpjml output'!AE430&lt;0,0,'cha raw lpjml output'!AE430)</f>
        <v>624.56399999999996</v>
      </c>
      <c r="AG445" s="17">
        <f>IF('cha raw lpjml output'!AF430&lt;0,0,'cha raw lpjml output'!AF430)</f>
        <v>569.42200000000003</v>
      </c>
      <c r="AH445" s="17">
        <f>IF('cha raw lpjml output'!AG430&lt;0,0,'cha raw lpjml output'!AG430)</f>
        <v>686.49800000000005</v>
      </c>
      <c r="AI445" s="17">
        <f>IF('cha raw lpjml output'!AH430&lt;0,0,'cha raw lpjml output'!AH430)</f>
        <v>675.96400000000006</v>
      </c>
      <c r="AJ445" s="17">
        <f>IF('cha raw lpjml output'!AI430&lt;0,0,'cha raw lpjml output'!AI430)</f>
        <v>705.07299999999998</v>
      </c>
      <c r="AK445" s="17">
        <f>IF('cha raw lpjml output'!AJ430&lt;0,0,'cha raw lpjml output'!AJ430)</f>
        <v>768.29600000000005</v>
      </c>
      <c r="AL445" s="17">
        <f>IF('cha raw lpjml output'!AK430&lt;0,0,'cha raw lpjml output'!AK430)</f>
        <v>668.8</v>
      </c>
      <c r="AM445" s="17">
        <f>IF('cha raw lpjml output'!AL430&lt;0,0,'cha raw lpjml output'!AL430)</f>
        <v>620.79200000000003</v>
      </c>
      <c r="AN445" s="17">
        <f>IF('cha raw lpjml output'!AM430&lt;0,0,'cha raw lpjml output'!AM430)</f>
        <v>569.13099999999997</v>
      </c>
      <c r="AO445" s="17">
        <f>IF('cha raw lpjml output'!AN430&lt;0,0,'cha raw lpjml output'!AN430)</f>
        <v>686.61099999999999</v>
      </c>
      <c r="AP445" s="17">
        <f>IF('cha raw lpjml output'!AO430&lt;0,0,'cha raw lpjml output'!AO430)</f>
        <v>683.16800000000001</v>
      </c>
    </row>
    <row r="446" spans="1:43" x14ac:dyDescent="0.35">
      <c r="B446" s="17">
        <f>IF('cha raw lpjml output'!A431&lt;0,0,'cha raw lpjml output'!A431)</f>
        <v>554.20299999999997</v>
      </c>
      <c r="C446" s="17">
        <f>IF('cha raw lpjml output'!B431&lt;0,0,'cha raw lpjml output'!B431)</f>
        <v>675.60400000000004</v>
      </c>
      <c r="D446" s="17">
        <f>IF('cha raw lpjml output'!C431&lt;0,0,'cha raw lpjml output'!C431)</f>
        <v>577.48800000000006</v>
      </c>
      <c r="E446" s="17">
        <f>IF('cha raw lpjml output'!D431&lt;0,0,'cha raw lpjml output'!D431)</f>
        <v>681.18899999999996</v>
      </c>
      <c r="F446" s="17">
        <f>IF('cha raw lpjml output'!E431&lt;0,0,'cha raw lpjml output'!E431)</f>
        <v>661.69200000000001</v>
      </c>
      <c r="G446" s="17">
        <f>IF('cha raw lpjml output'!F431&lt;0,0,'cha raw lpjml output'!F431)</f>
        <v>759.822</v>
      </c>
      <c r="H446" s="17">
        <f>IF('cha raw lpjml output'!G431&lt;0,0,'cha raw lpjml output'!G431)</f>
        <v>630.71699999999998</v>
      </c>
      <c r="I446" s="17">
        <f>IF('cha raw lpjml output'!H431&lt;0,0,'cha raw lpjml output'!H431)</f>
        <v>672.88300000000004</v>
      </c>
      <c r="J446" s="17">
        <f>IF('cha raw lpjml output'!I431&lt;0,0,'cha raw lpjml output'!I431)</f>
        <v>615.88499999999999</v>
      </c>
      <c r="K446" s="17">
        <f>IF('cha raw lpjml output'!J431&lt;0,0,'cha raw lpjml output'!J431)</f>
        <v>595.45100000000002</v>
      </c>
      <c r="L446" s="17">
        <f>IF('cha raw lpjml output'!K431&lt;0,0,'cha raw lpjml output'!K431)</f>
        <v>530.41499999999996</v>
      </c>
      <c r="M446" s="17">
        <f>IF('cha raw lpjml output'!L431&lt;0,0,'cha raw lpjml output'!L431)</f>
        <v>614.12400000000002</v>
      </c>
      <c r="N446" s="17">
        <f>IF('cha raw lpjml output'!M431&lt;0,0,'cha raw lpjml output'!M431)</f>
        <v>537.47199999999998</v>
      </c>
      <c r="O446" s="17">
        <f>IF('cha raw lpjml output'!N431&lt;0,0,'cha raw lpjml output'!N431)</f>
        <v>705.5</v>
      </c>
      <c r="P446" s="17">
        <f>IF('cha raw lpjml output'!O431&lt;0,0,'cha raw lpjml output'!O431)</f>
        <v>705.5</v>
      </c>
      <c r="Q446" s="17">
        <f>IF('cha raw lpjml output'!P431&lt;0,0,'cha raw lpjml output'!P431)</f>
        <v>602.42999999999995</v>
      </c>
      <c r="R446" s="17">
        <f>IF('cha raw lpjml output'!Q431&lt;0,0,'cha raw lpjml output'!Q431)</f>
        <v>573.99199999999996</v>
      </c>
      <c r="S446" s="17">
        <f>IF('cha raw lpjml output'!R431&lt;0,0,'cha raw lpjml output'!R431)</f>
        <v>663.59400000000005</v>
      </c>
      <c r="T446" s="17">
        <f>IF('cha raw lpjml output'!S431&lt;0,0,'cha raw lpjml output'!S431)</f>
        <v>671.68700000000001</v>
      </c>
      <c r="U446" s="17">
        <f>IF('cha raw lpjml output'!T431&lt;0,0,'cha raw lpjml output'!T431)</f>
        <v>604.62199999999996</v>
      </c>
      <c r="V446" s="17">
        <f>IF('cha raw lpjml output'!U431&lt;0,0,'cha raw lpjml output'!U431)</f>
        <v>720.16899999999998</v>
      </c>
      <c r="W446" s="17">
        <f>IF('cha raw lpjml output'!V431&lt;0,0,'cha raw lpjml output'!V431)</f>
        <v>634.08000000000004</v>
      </c>
      <c r="X446" s="17">
        <f>IF('cha raw lpjml output'!W431&lt;0,0,'cha raw lpjml output'!W431)</f>
        <v>666.38300000000004</v>
      </c>
      <c r="Y446" s="17">
        <f>IF('cha raw lpjml output'!X431&lt;0,0,'cha raw lpjml output'!X431)</f>
        <v>662.52200000000005</v>
      </c>
      <c r="Z446" s="17">
        <f>IF('cha raw lpjml output'!Y431&lt;0,0,'cha raw lpjml output'!Y431)</f>
        <v>692.74699999999996</v>
      </c>
      <c r="AA446" s="17">
        <f>IF('cha raw lpjml output'!Z431&lt;0,0,'cha raw lpjml output'!Z431)</f>
        <v>677.00599999999997</v>
      </c>
      <c r="AB446" s="17">
        <f>IF('cha raw lpjml output'!AA431&lt;0,0,'cha raw lpjml output'!AA431)</f>
        <v>752.428</v>
      </c>
      <c r="AC446" s="17">
        <f>IF('cha raw lpjml output'!AB431&lt;0,0,'cha raw lpjml output'!AB431)</f>
        <v>624.16200000000003</v>
      </c>
      <c r="AD446" s="17">
        <f>IF('cha raw lpjml output'!AC431&lt;0,0,'cha raw lpjml output'!AC431)</f>
        <v>636.971</v>
      </c>
      <c r="AE446" s="17">
        <f>IF('cha raw lpjml output'!AD431&lt;0,0,'cha raw lpjml output'!AD431)</f>
        <v>641.60299999999995</v>
      </c>
      <c r="AF446" s="17">
        <f>IF('cha raw lpjml output'!AE431&lt;0,0,'cha raw lpjml output'!AE431)</f>
        <v>628.62400000000002</v>
      </c>
      <c r="AG446" s="17">
        <f>IF('cha raw lpjml output'!AF431&lt;0,0,'cha raw lpjml output'!AF431)</f>
        <v>585.077</v>
      </c>
      <c r="AH446" s="17">
        <f>IF('cha raw lpjml output'!AG431&lt;0,0,'cha raw lpjml output'!AG431)</f>
        <v>687.87099999999998</v>
      </c>
      <c r="AI446" s="17">
        <f>IF('cha raw lpjml output'!AH431&lt;0,0,'cha raw lpjml output'!AH431)</f>
        <v>697.18200000000002</v>
      </c>
      <c r="AJ446" s="17">
        <f>IF('cha raw lpjml output'!AI431&lt;0,0,'cha raw lpjml output'!AI431)</f>
        <v>712.67</v>
      </c>
      <c r="AK446" s="17">
        <f>IF('cha raw lpjml output'!AJ431&lt;0,0,'cha raw lpjml output'!AJ431)</f>
        <v>768.40800000000002</v>
      </c>
      <c r="AL446" s="17">
        <f>IF('cha raw lpjml output'!AK431&lt;0,0,'cha raw lpjml output'!AK431)</f>
        <v>679.95100000000002</v>
      </c>
      <c r="AM446" s="17">
        <f>IF('cha raw lpjml output'!AL431&lt;0,0,'cha raw lpjml output'!AL431)</f>
        <v>621.31799999999998</v>
      </c>
      <c r="AN446" s="17">
        <f>IF('cha raw lpjml output'!AM431&lt;0,0,'cha raw lpjml output'!AM431)</f>
        <v>576.96500000000003</v>
      </c>
      <c r="AO446" s="17">
        <f>IF('cha raw lpjml output'!AN431&lt;0,0,'cha raw lpjml output'!AN431)</f>
        <v>721.82500000000005</v>
      </c>
      <c r="AP446" s="17">
        <f>IF('cha raw lpjml output'!AO431&lt;0,0,'cha raw lpjml output'!AO431)</f>
        <v>731.79300000000001</v>
      </c>
    </row>
    <row r="447" spans="1:43" x14ac:dyDescent="0.35">
      <c r="B447" s="17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</row>
    <row r="448" spans="1:43" x14ac:dyDescent="0.35">
      <c r="A448" s="279"/>
      <c r="B448" s="17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</row>
    <row r="449" spans="1:61" s="58" customFormat="1" x14ac:dyDescent="0.35">
      <c r="A449" s="83" t="s">
        <v>145</v>
      </c>
      <c r="B449" s="184">
        <f>SUM(B19:B446)</f>
        <v>65495.94103146383</v>
      </c>
      <c r="C449" s="184"/>
      <c r="D449" s="184">
        <f t="shared" ref="D449:AQ449" si="2">SUM(D19:D446)</f>
        <v>80159.835490390033</v>
      </c>
      <c r="E449" s="184">
        <f t="shared" si="2"/>
        <v>65734.630873724687</v>
      </c>
      <c r="F449" s="184">
        <f t="shared" si="2"/>
        <v>67504.350731689978</v>
      </c>
      <c r="G449" s="184">
        <f t="shared" si="2"/>
        <v>69309.971036729694</v>
      </c>
      <c r="H449" s="184">
        <f t="shared" si="2"/>
        <v>65544.190714851327</v>
      </c>
      <c r="I449" s="184">
        <f t="shared" si="2"/>
        <v>71712.056934559019</v>
      </c>
      <c r="J449" s="184">
        <f t="shared" si="2"/>
        <v>66272.13016224801</v>
      </c>
      <c r="K449" s="184">
        <f t="shared" si="2"/>
        <v>62318.87279151722</v>
      </c>
      <c r="L449" s="184">
        <f t="shared" si="2"/>
        <v>59947.452190507836</v>
      </c>
      <c r="M449" s="184">
        <f t="shared" si="2"/>
        <v>56323.170735815889</v>
      </c>
      <c r="N449" s="184">
        <f t="shared" si="2"/>
        <v>46827.786020273576</v>
      </c>
      <c r="O449" s="184">
        <f t="shared" si="2"/>
        <v>46986.462246863164</v>
      </c>
      <c r="P449" s="184">
        <f t="shared" si="2"/>
        <v>46986.462246863164</v>
      </c>
      <c r="Q449" s="184">
        <f t="shared" si="2"/>
        <v>52224.130885071718</v>
      </c>
      <c r="R449" s="184">
        <f t="shared" si="2"/>
        <v>49229.553992511086</v>
      </c>
      <c r="S449" s="184">
        <f t="shared" si="2"/>
        <v>60458.866983902684</v>
      </c>
      <c r="T449" s="184">
        <f t="shared" si="2"/>
        <v>69017.893978476597</v>
      </c>
      <c r="U449" s="184">
        <f t="shared" si="2"/>
        <v>56374.366299512621</v>
      </c>
      <c r="V449" s="184">
        <f t="shared" si="2"/>
        <v>65130.981795823587</v>
      </c>
      <c r="W449" s="184">
        <f t="shared" si="2"/>
        <v>65095.376419849694</v>
      </c>
      <c r="X449" s="184">
        <f t="shared" si="2"/>
        <v>62125.216441471821</v>
      </c>
      <c r="Y449" s="184">
        <f t="shared" si="2"/>
        <v>68724.95793672197</v>
      </c>
      <c r="Z449" s="184">
        <f t="shared" si="2"/>
        <v>70859.869130003019</v>
      </c>
      <c r="AA449" s="184">
        <f t="shared" si="2"/>
        <v>65640.4164241291</v>
      </c>
      <c r="AB449" s="184">
        <f t="shared" si="2"/>
        <v>62371.26153157511</v>
      </c>
      <c r="AC449" s="184">
        <f t="shared" si="2"/>
        <v>63083.430182229451</v>
      </c>
      <c r="AD449" s="184">
        <f t="shared" si="2"/>
        <v>76921.802703356982</v>
      </c>
      <c r="AE449" s="184">
        <f t="shared" si="2"/>
        <v>62845.302294598216</v>
      </c>
      <c r="AF449" s="184">
        <f t="shared" si="2"/>
        <v>70185.602124792509</v>
      </c>
      <c r="AG449" s="184">
        <f t="shared" si="2"/>
        <v>59405.990970068095</v>
      </c>
      <c r="AH449" s="184">
        <f t="shared" si="2"/>
        <v>62259.443910881026</v>
      </c>
      <c r="AI449" s="184">
        <f t="shared" si="2"/>
        <v>57059.755707704695</v>
      </c>
      <c r="AJ449" s="184">
        <f t="shared" si="2"/>
        <v>66984.867823574794</v>
      </c>
      <c r="AK449" s="184">
        <f t="shared" si="2"/>
        <v>78294.060984811978</v>
      </c>
      <c r="AL449" s="184">
        <f t="shared" si="2"/>
        <v>65173.116300420668</v>
      </c>
      <c r="AM449" s="184">
        <f t="shared" si="2"/>
        <v>56867.735510587823</v>
      </c>
      <c r="AN449" s="184">
        <f t="shared" si="2"/>
        <v>50034.588951624573</v>
      </c>
      <c r="AO449" s="184">
        <f t="shared" si="2"/>
        <v>60465.007298755212</v>
      </c>
      <c r="AP449" s="184">
        <f t="shared" si="2"/>
        <v>66538.943211111909</v>
      </c>
      <c r="AQ449" s="184">
        <f t="shared" si="2"/>
        <v>0</v>
      </c>
    </row>
    <row r="450" spans="1:61" s="25" customFormat="1" x14ac:dyDescent="0.35">
      <c r="A450" s="81"/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  <c r="Z450" s="79"/>
      <c r="AA450" s="79"/>
      <c r="AB450" s="79"/>
      <c r="AC450" s="79"/>
      <c r="AD450" s="79"/>
      <c r="AE450" s="79"/>
      <c r="AF450" s="79"/>
      <c r="AG450" s="79"/>
      <c r="AH450" s="79"/>
      <c r="AI450" s="79"/>
      <c r="AJ450" s="79"/>
      <c r="AK450" s="79"/>
      <c r="AL450" s="79"/>
      <c r="AM450" s="79"/>
      <c r="AN450" s="79"/>
      <c r="AO450" s="79"/>
      <c r="AP450" s="79"/>
    </row>
    <row r="451" spans="1:61" s="25" customFormat="1" x14ac:dyDescent="0.35">
      <c r="A451" s="83" t="s">
        <v>144</v>
      </c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  <c r="Z451" s="79"/>
      <c r="AA451" s="79"/>
      <c r="AB451" s="79"/>
      <c r="AC451" s="79"/>
      <c r="AD451" s="79"/>
      <c r="AE451" s="79"/>
      <c r="AF451" s="79"/>
      <c r="AG451" s="79"/>
      <c r="AH451" s="79"/>
      <c r="AI451" s="79"/>
      <c r="AJ451" s="79"/>
      <c r="AK451" s="79"/>
      <c r="AL451" s="79"/>
      <c r="AM451" s="79"/>
      <c r="AN451" s="79"/>
      <c r="AO451" s="79"/>
      <c r="AP451" s="79"/>
    </row>
    <row r="452" spans="1:61" s="38" customFormat="1" x14ac:dyDescent="0.35">
      <c r="A452" s="106" t="s">
        <v>143</v>
      </c>
      <c r="B452" s="107">
        <f>AVERAGE(B18:B447)</f>
        <v>153.02789960622391</v>
      </c>
      <c r="C452" s="107"/>
      <c r="D452" s="107">
        <f t="shared" ref="D452:AQ452" si="3">AVERAGE(D18:D447)</f>
        <v>187.28933525792064</v>
      </c>
      <c r="E452" s="107">
        <f t="shared" si="3"/>
        <v>153.58558615356236</v>
      </c>
      <c r="F452" s="107">
        <f t="shared" si="3"/>
        <v>157.72044563478966</v>
      </c>
      <c r="G452" s="107">
        <f t="shared" si="3"/>
        <v>161.93918466525631</v>
      </c>
      <c r="H452" s="107">
        <f t="shared" si="3"/>
        <v>153.14063251133487</v>
      </c>
      <c r="I452" s="107">
        <f t="shared" si="3"/>
        <v>167.55153489382948</v>
      </c>
      <c r="J452" s="107">
        <f t="shared" si="3"/>
        <v>154.84142561272898</v>
      </c>
      <c r="K452" s="107">
        <f t="shared" si="3"/>
        <v>145.60484297083462</v>
      </c>
      <c r="L452" s="107">
        <f t="shared" si="3"/>
        <v>140.06414063202766</v>
      </c>
      <c r="M452" s="107">
        <f t="shared" si="3"/>
        <v>131.59619330798105</v>
      </c>
      <c r="N452" s="107">
        <f t="shared" si="3"/>
        <v>109.4107150006392</v>
      </c>
      <c r="O452" s="107">
        <f t="shared" si="3"/>
        <v>109.78145384781114</v>
      </c>
      <c r="P452" s="107">
        <f t="shared" si="3"/>
        <v>109.78145384781114</v>
      </c>
      <c r="Q452" s="107">
        <f t="shared" si="3"/>
        <v>122.01899739502738</v>
      </c>
      <c r="R452" s="107">
        <f t="shared" si="3"/>
        <v>115.02232241240908</v>
      </c>
      <c r="S452" s="107">
        <f t="shared" si="3"/>
        <v>141.25903500911843</v>
      </c>
      <c r="T452" s="107">
        <f t="shared" si="3"/>
        <v>161.25676163195467</v>
      </c>
      <c r="U452" s="107">
        <f t="shared" si="3"/>
        <v>131.7158091110108</v>
      </c>
      <c r="V452" s="107">
        <f t="shared" si="3"/>
        <v>152.17519111173735</v>
      </c>
      <c r="W452" s="107">
        <f t="shared" si="3"/>
        <v>152.09200098095724</v>
      </c>
      <c r="X452" s="107">
        <f t="shared" si="3"/>
        <v>145.15237486325191</v>
      </c>
      <c r="Y452" s="107">
        <f t="shared" si="3"/>
        <v>160.57233162785508</v>
      </c>
      <c r="Z452" s="107">
        <f t="shared" si="3"/>
        <v>165.56044189253041</v>
      </c>
      <c r="AA452" s="107">
        <f t="shared" si="3"/>
        <v>153.36545893488108</v>
      </c>
      <c r="AB452" s="107">
        <f t="shared" si="3"/>
        <v>145.72724656910071</v>
      </c>
      <c r="AC452" s="107">
        <f t="shared" si="3"/>
        <v>147.3911920145548</v>
      </c>
      <c r="AD452" s="107">
        <f t="shared" si="3"/>
        <v>179.72383809195557</v>
      </c>
      <c r="AE452" s="107">
        <f t="shared" si="3"/>
        <v>146.83481844532292</v>
      </c>
      <c r="AF452" s="107">
        <f t="shared" si="3"/>
        <v>163.98505169344045</v>
      </c>
      <c r="AG452" s="107">
        <f t="shared" si="3"/>
        <v>138.799044322589</v>
      </c>
      <c r="AH452" s="107">
        <f t="shared" si="3"/>
        <v>145.46599044598369</v>
      </c>
      <c r="AI452" s="107">
        <f t="shared" si="3"/>
        <v>133.3171862329549</v>
      </c>
      <c r="AJ452" s="107">
        <f t="shared" si="3"/>
        <v>156.50670052237101</v>
      </c>
      <c r="AK452" s="107">
        <f t="shared" si="3"/>
        <v>182.93004902993454</v>
      </c>
      <c r="AL452" s="107">
        <f t="shared" si="3"/>
        <v>152.27363621593614</v>
      </c>
      <c r="AM452" s="107">
        <f t="shared" si="3"/>
        <v>132.86854091258837</v>
      </c>
      <c r="AN452" s="107">
        <f t="shared" si="3"/>
        <v>116.90324521407611</v>
      </c>
      <c r="AO452" s="107">
        <f t="shared" si="3"/>
        <v>141.27338153914769</v>
      </c>
      <c r="AP452" s="107">
        <f t="shared" si="3"/>
        <v>155.46482058671006</v>
      </c>
      <c r="AQ452" s="107" t="e">
        <f t="shared" si="3"/>
        <v>#DIV/0!</v>
      </c>
      <c r="AR452" s="108" t="s">
        <v>261</v>
      </c>
      <c r="AS452" s="108" t="s">
        <v>261</v>
      </c>
      <c r="AT452" s="108" t="s">
        <v>261</v>
      </c>
      <c r="AU452" s="108" t="s">
        <v>261</v>
      </c>
      <c r="AV452" s="108" t="s">
        <v>261</v>
      </c>
      <c r="AW452" s="108" t="s">
        <v>261</v>
      </c>
      <c r="AX452" s="108" t="s">
        <v>261</v>
      </c>
    </row>
    <row r="453" spans="1:61" s="25" customFormat="1" x14ac:dyDescent="0.35">
      <c r="A453" s="81" t="s">
        <v>467</v>
      </c>
      <c r="B453" s="38">
        <f>'CHA FAO - Data, Land Use'!R3</f>
        <v>126000</v>
      </c>
      <c r="C453" s="38">
        <f>'CHA FAO - Data, Land Use'!S3</f>
        <v>126000</v>
      </c>
      <c r="D453" s="38">
        <f>'CHA FAO - Data, Land Use'!T3</f>
        <v>126000</v>
      </c>
      <c r="E453" s="38">
        <f>'CHA FAO - Data, Land Use'!U3</f>
        <v>125960</v>
      </c>
      <c r="F453" s="38">
        <f>'CHA FAO - Data, Land Use'!V3</f>
        <v>125920</v>
      </c>
      <c r="G453" s="38">
        <f>'CHA FAO - Data, Land Use'!W3</f>
        <v>125920</v>
      </c>
      <c r="H453" s="38">
        <f>'CHA FAO - Data, Land Use'!X3</f>
        <v>125920</v>
      </c>
      <c r="I453" s="38">
        <f>'CHA FAO - Data, Land Use'!Y3</f>
        <v>125920</v>
      </c>
      <c r="J453" s="38">
        <f>'CHA FAO - Data, Land Use'!Z3</f>
        <v>125920</v>
      </c>
      <c r="K453" s="38">
        <f>'CHA FAO - Data, Land Use'!AA3</f>
        <v>125920</v>
      </c>
      <c r="L453" s="38">
        <f>'CHA FAO - Data, Land Use'!AB3</f>
        <v>125920</v>
      </c>
      <c r="M453" s="38">
        <f>'CHA FAO - Data, Land Use'!AC3</f>
        <v>125920</v>
      </c>
      <c r="N453" s="38">
        <f>'CHA FAO - Data, Land Use'!AD3</f>
        <v>125920</v>
      </c>
      <c r="O453" s="38">
        <f>'CHA FAO - Data, Land Use'!AE3</f>
        <v>125920</v>
      </c>
      <c r="P453" s="38">
        <f>'CHA FAO - Data, Land Use'!AF3</f>
        <v>125920</v>
      </c>
      <c r="Q453" s="38">
        <f>'CHA FAO - Data, Land Use'!AG3</f>
        <v>125920</v>
      </c>
      <c r="R453" s="38">
        <f>'CHA FAO - Data, Land Use'!AH3</f>
        <v>125920</v>
      </c>
      <c r="S453" s="38">
        <f>'CHA FAO - Data, Land Use'!AI3</f>
        <v>125920</v>
      </c>
      <c r="T453" s="38">
        <f>'CHA FAO - Data, Land Use'!AJ3</f>
        <v>125920</v>
      </c>
      <c r="U453" s="38">
        <f>'CHA FAO - Data, Land Use'!AK3</f>
        <v>125920</v>
      </c>
      <c r="V453" s="38">
        <f>'CHA FAO - Data, Land Use'!AL3</f>
        <v>125920</v>
      </c>
      <c r="W453" s="38">
        <f>'CHA FAO - Data, Land Use'!AM3</f>
        <v>125920</v>
      </c>
      <c r="X453" s="38">
        <f>'CHA FAO - Data, Land Use'!AN3</f>
        <v>125920</v>
      </c>
      <c r="Y453" s="38">
        <f>'CHA FAO - Data, Land Use'!AO3</f>
        <v>125920</v>
      </c>
      <c r="Z453" s="38">
        <f>'CHA FAO - Data, Land Use'!AP3</f>
        <v>125920</v>
      </c>
      <c r="AA453" s="38">
        <f>'CHA FAO - Data, Land Use'!AQ3</f>
        <v>125920</v>
      </c>
      <c r="AB453" s="38">
        <f>'CHA FAO - Data, Land Use'!AR3</f>
        <v>125920</v>
      </c>
      <c r="AC453" s="38">
        <f>'CHA FAO - Data, Land Use'!AS3</f>
        <v>125920</v>
      </c>
      <c r="AD453" s="38">
        <f>'CHA FAO - Data, Land Use'!AT3</f>
        <v>125920</v>
      </c>
      <c r="AE453" s="38">
        <f>'CHA FAO - Data, Land Use'!AU3</f>
        <v>125920</v>
      </c>
      <c r="AF453" s="38">
        <f>'CHA FAO - Data, Land Use'!AV3</f>
        <v>125920</v>
      </c>
      <c r="AG453" s="38">
        <f>'CHA FAO - Data, Land Use'!AW3</f>
        <v>125920</v>
      </c>
      <c r="AH453" s="38">
        <f>'CHA FAO - Data, Land Use'!AX3</f>
        <v>125920</v>
      </c>
      <c r="AI453" s="38">
        <f>'CHA FAO - Data, Land Use'!AY3</f>
        <v>125920</v>
      </c>
      <c r="AJ453" s="38">
        <f>'CHA FAO - Data, Land Use'!AZ3</f>
        <v>125920</v>
      </c>
      <c r="AK453" s="38">
        <f>'CHA FAO - Data, Land Use'!BA3</f>
        <v>125920</v>
      </c>
      <c r="AL453" s="38">
        <f>'CHA FAO - Data, Land Use'!BB3</f>
        <v>125920</v>
      </c>
      <c r="AM453" s="38">
        <f>'CHA FAO - Data, Land Use'!BC3</f>
        <v>125920</v>
      </c>
      <c r="AN453" s="38">
        <f>'CHA FAO - Data, Land Use'!BD3</f>
        <v>125920</v>
      </c>
      <c r="AO453" s="38">
        <f>'CHA FAO - Data, Land Use'!BE3</f>
        <v>125920</v>
      </c>
      <c r="AP453" s="38">
        <f>'CHA FAO - Data, Land Use'!BF3</f>
        <v>125920</v>
      </c>
      <c r="AQ453" s="25">
        <f>'CHA FAO - Data, Land Use'!AV3</f>
        <v>125920</v>
      </c>
      <c r="AR453" s="25">
        <f>'CHA FAO - Data, Land Use'!AW3</f>
        <v>125920</v>
      </c>
      <c r="AS453" s="25">
        <f>'CHA FAO - Data, Land Use'!AX3</f>
        <v>125920</v>
      </c>
      <c r="AT453" s="25">
        <f>'CHA FAO - Data, Land Use'!AY3</f>
        <v>125920</v>
      </c>
      <c r="AU453" s="25">
        <f>'CHA FAO - Data, Land Use'!AZ3</f>
        <v>125920</v>
      </c>
      <c r="AV453" s="25">
        <f>'CHA FAO - Data, Land Use'!BA3</f>
        <v>125920</v>
      </c>
      <c r="AW453" s="25">
        <f>'CHA FAO - Data, Land Use'!BB3</f>
        <v>125920</v>
      </c>
      <c r="AX453" s="25">
        <f>'CHA FAO - Data, Land Use'!BC3</f>
        <v>125920</v>
      </c>
      <c r="AY453" s="25">
        <f>'CHA FAO - Data, Land Use'!BD3</f>
        <v>125920</v>
      </c>
      <c r="AZ453" s="25">
        <f>'CHA FAO - Data, Land Use'!BE3</f>
        <v>125920</v>
      </c>
      <c r="BA453" s="25">
        <f>'CHA FAO - Data, Land Use'!BF3</f>
        <v>125920</v>
      </c>
      <c r="BB453" s="25">
        <f>'CHA FAO - Data, Land Use'!BG3</f>
        <v>125920</v>
      </c>
      <c r="BC453" s="25">
        <f>'CHA FAO - Data, Land Use'!BH3</f>
        <v>125920</v>
      </c>
      <c r="BD453" s="25">
        <f>'CHA FAO - Data, Land Use'!BI3</f>
        <v>125920</v>
      </c>
      <c r="BE453" s="25">
        <f>'CHA FAO - Data, Land Use'!BJ3</f>
        <v>125920</v>
      </c>
      <c r="BF453" s="25">
        <f>'CHA FAO - Data, Land Use'!BK3</f>
        <v>125920</v>
      </c>
      <c r="BG453" s="25">
        <f>'CHA FAO - Data, Land Use'!BL3</f>
        <v>125920</v>
      </c>
      <c r="BH453" s="25">
        <f>'CHA FAO - Data, Land Use'!BM3</f>
        <v>125920</v>
      </c>
      <c r="BI453" s="25">
        <f>'CHA FAO - Data, Land Use'!BN3</f>
        <v>125920</v>
      </c>
    </row>
    <row r="454" spans="1:61" s="25" customFormat="1" x14ac:dyDescent="0.35">
      <c r="A454" s="81" t="s">
        <v>468</v>
      </c>
      <c r="B454" s="281">
        <f>B453*10^7</f>
        <v>1260000000000</v>
      </c>
      <c r="C454" s="281">
        <f t="shared" ref="C454:AP454" si="4">C453*10^7</f>
        <v>1260000000000</v>
      </c>
      <c r="D454" s="281">
        <f t="shared" si="4"/>
        <v>1260000000000</v>
      </c>
      <c r="E454" s="281">
        <f t="shared" si="4"/>
        <v>1259600000000</v>
      </c>
      <c r="F454" s="281">
        <f t="shared" si="4"/>
        <v>1259200000000</v>
      </c>
      <c r="G454" s="281">
        <f t="shared" si="4"/>
        <v>1259200000000</v>
      </c>
      <c r="H454" s="281">
        <f t="shared" si="4"/>
        <v>1259200000000</v>
      </c>
      <c r="I454" s="281">
        <f t="shared" si="4"/>
        <v>1259200000000</v>
      </c>
      <c r="J454" s="281">
        <f t="shared" si="4"/>
        <v>1259200000000</v>
      </c>
      <c r="K454" s="281">
        <f t="shared" si="4"/>
        <v>1259200000000</v>
      </c>
      <c r="L454" s="281">
        <f t="shared" si="4"/>
        <v>1259200000000</v>
      </c>
      <c r="M454" s="281">
        <f t="shared" si="4"/>
        <v>1259200000000</v>
      </c>
      <c r="N454" s="281">
        <f t="shared" si="4"/>
        <v>1259200000000</v>
      </c>
      <c r="O454" s="281">
        <f t="shared" si="4"/>
        <v>1259200000000</v>
      </c>
      <c r="P454" s="281">
        <f t="shared" si="4"/>
        <v>1259200000000</v>
      </c>
      <c r="Q454" s="281">
        <f t="shared" si="4"/>
        <v>1259200000000</v>
      </c>
      <c r="R454" s="281">
        <f t="shared" si="4"/>
        <v>1259200000000</v>
      </c>
      <c r="S454" s="281">
        <f t="shared" si="4"/>
        <v>1259200000000</v>
      </c>
      <c r="T454" s="281">
        <f t="shared" si="4"/>
        <v>1259200000000</v>
      </c>
      <c r="U454" s="281">
        <f t="shared" si="4"/>
        <v>1259200000000</v>
      </c>
      <c r="V454" s="281">
        <f t="shared" si="4"/>
        <v>1259200000000</v>
      </c>
      <c r="W454" s="281">
        <f t="shared" si="4"/>
        <v>1259200000000</v>
      </c>
      <c r="X454" s="281">
        <f t="shared" si="4"/>
        <v>1259200000000</v>
      </c>
      <c r="Y454" s="281">
        <f t="shared" si="4"/>
        <v>1259200000000</v>
      </c>
      <c r="Z454" s="281">
        <f t="shared" si="4"/>
        <v>1259200000000</v>
      </c>
      <c r="AA454" s="281">
        <f t="shared" si="4"/>
        <v>1259200000000</v>
      </c>
      <c r="AB454" s="281">
        <f t="shared" si="4"/>
        <v>1259200000000</v>
      </c>
      <c r="AC454" s="281">
        <f t="shared" si="4"/>
        <v>1259200000000</v>
      </c>
      <c r="AD454" s="281">
        <f t="shared" si="4"/>
        <v>1259200000000</v>
      </c>
      <c r="AE454" s="281">
        <f t="shared" si="4"/>
        <v>1259200000000</v>
      </c>
      <c r="AF454" s="281">
        <f t="shared" si="4"/>
        <v>1259200000000</v>
      </c>
      <c r="AG454" s="281">
        <f t="shared" si="4"/>
        <v>1259200000000</v>
      </c>
      <c r="AH454" s="281">
        <f t="shared" si="4"/>
        <v>1259200000000</v>
      </c>
      <c r="AI454" s="281">
        <f t="shared" si="4"/>
        <v>1259200000000</v>
      </c>
      <c r="AJ454" s="281">
        <f t="shared" si="4"/>
        <v>1259200000000</v>
      </c>
      <c r="AK454" s="281">
        <f t="shared" si="4"/>
        <v>1259200000000</v>
      </c>
      <c r="AL454" s="281">
        <f t="shared" si="4"/>
        <v>1259200000000</v>
      </c>
      <c r="AM454" s="281">
        <f t="shared" si="4"/>
        <v>1259200000000</v>
      </c>
      <c r="AN454" s="281">
        <f t="shared" si="4"/>
        <v>1259200000000</v>
      </c>
      <c r="AO454" s="281">
        <f t="shared" si="4"/>
        <v>1259200000000</v>
      </c>
      <c r="AP454" s="281">
        <f t="shared" si="4"/>
        <v>1259200000000</v>
      </c>
      <c r="AQ454" s="69" t="s">
        <v>261</v>
      </c>
      <c r="AR454" s="69" t="s">
        <v>261</v>
      </c>
      <c r="AS454" s="69" t="s">
        <v>261</v>
      </c>
      <c r="AT454" s="69" t="s">
        <v>261</v>
      </c>
      <c r="AU454" s="69" t="s">
        <v>261</v>
      </c>
      <c r="AV454" s="69" t="s">
        <v>261</v>
      </c>
      <c r="AW454" s="69" t="s">
        <v>261</v>
      </c>
      <c r="AX454" s="69" t="s">
        <v>261</v>
      </c>
    </row>
    <row r="455" spans="1:61" s="25" customFormat="1" x14ac:dyDescent="0.35">
      <c r="A455" s="81" t="s">
        <v>457</v>
      </c>
      <c r="B455" s="79">
        <f>B454*B452</f>
        <v>192815153503842.13</v>
      </c>
      <c r="C455" s="79">
        <f t="shared" ref="C455:AP455" si="5">C454*C452</f>
        <v>0</v>
      </c>
      <c r="D455" s="79">
        <f t="shared" si="5"/>
        <v>235984562424980</v>
      </c>
      <c r="E455" s="79">
        <f t="shared" si="5"/>
        <v>193456404319027.16</v>
      </c>
      <c r="F455" s="79">
        <f t="shared" si="5"/>
        <v>198601585143327.13</v>
      </c>
      <c r="G455" s="79">
        <f t="shared" si="5"/>
        <v>203913821330490.75</v>
      </c>
      <c r="H455" s="79">
        <f t="shared" si="5"/>
        <v>192834684458272.88</v>
      </c>
      <c r="I455" s="79">
        <f t="shared" si="5"/>
        <v>210980892738310.09</v>
      </c>
      <c r="J455" s="79">
        <f t="shared" si="5"/>
        <v>194976323131548.34</v>
      </c>
      <c r="K455" s="79">
        <f t="shared" si="5"/>
        <v>183345618268874.97</v>
      </c>
      <c r="L455" s="79">
        <f t="shared" si="5"/>
        <v>176368765883849.22</v>
      </c>
      <c r="M455" s="79">
        <f t="shared" si="5"/>
        <v>165705926613409.75</v>
      </c>
      <c r="N455" s="79">
        <f t="shared" si="5"/>
        <v>137769972328804.88</v>
      </c>
      <c r="O455" s="79">
        <f t="shared" si="5"/>
        <v>138236806685163.78</v>
      </c>
      <c r="P455" s="79">
        <f t="shared" si="5"/>
        <v>138236806685163.78</v>
      </c>
      <c r="Q455" s="79">
        <f t="shared" si="5"/>
        <v>153646321519818.47</v>
      </c>
      <c r="R455" s="79">
        <f t="shared" si="5"/>
        <v>144836108381705.53</v>
      </c>
      <c r="S455" s="79">
        <f t="shared" si="5"/>
        <v>177873376883481.94</v>
      </c>
      <c r="T455" s="79">
        <f t="shared" si="5"/>
        <v>203054514246957.31</v>
      </c>
      <c r="U455" s="79">
        <f t="shared" si="5"/>
        <v>165856546832584.81</v>
      </c>
      <c r="V455" s="79">
        <f t="shared" si="5"/>
        <v>191619000647899.66</v>
      </c>
      <c r="W455" s="79">
        <f t="shared" si="5"/>
        <v>191514247635221.34</v>
      </c>
      <c r="X455" s="79">
        <f t="shared" si="5"/>
        <v>182775870427806.81</v>
      </c>
      <c r="Y455" s="79">
        <f t="shared" si="5"/>
        <v>202192679985795.13</v>
      </c>
      <c r="Z455" s="79">
        <f t="shared" si="5"/>
        <v>208473708431074.28</v>
      </c>
      <c r="AA455" s="79">
        <f t="shared" si="5"/>
        <v>193117785890802.25</v>
      </c>
      <c r="AB455" s="79">
        <f t="shared" si="5"/>
        <v>183499748879811.63</v>
      </c>
      <c r="AC455" s="79">
        <f t="shared" si="5"/>
        <v>185594988984727.41</v>
      </c>
      <c r="AD455" s="79">
        <f t="shared" si="5"/>
        <v>226308256925390.47</v>
      </c>
      <c r="AE455" s="79">
        <f t="shared" si="5"/>
        <v>184894403386350.63</v>
      </c>
      <c r="AF455" s="79">
        <f t="shared" si="5"/>
        <v>206489977092380.22</v>
      </c>
      <c r="AG455" s="79">
        <f t="shared" si="5"/>
        <v>174775756611004.06</v>
      </c>
      <c r="AH455" s="79">
        <f t="shared" si="5"/>
        <v>183170775169582.66</v>
      </c>
      <c r="AI455" s="79">
        <f t="shared" si="5"/>
        <v>167873000904536.81</v>
      </c>
      <c r="AJ455" s="79">
        <f t="shared" si="5"/>
        <v>197073237297769.56</v>
      </c>
      <c r="AK455" s="79">
        <f t="shared" si="5"/>
        <v>230345517738493.56</v>
      </c>
      <c r="AL455" s="79">
        <f t="shared" si="5"/>
        <v>191742962723106.78</v>
      </c>
      <c r="AM455" s="79">
        <f t="shared" si="5"/>
        <v>167308066717131.28</v>
      </c>
      <c r="AN455" s="79">
        <f t="shared" si="5"/>
        <v>147204566373564.63</v>
      </c>
      <c r="AO455" s="79">
        <f t="shared" si="5"/>
        <v>177891442034094.78</v>
      </c>
      <c r="AP455" s="79">
        <f t="shared" si="5"/>
        <v>195761302082785.31</v>
      </c>
      <c r="AQ455" s="69" t="s">
        <v>261</v>
      </c>
      <c r="AR455" s="69" t="s">
        <v>261</v>
      </c>
      <c r="AS455" s="69" t="s">
        <v>261</v>
      </c>
      <c r="AT455" s="69" t="s">
        <v>261</v>
      </c>
      <c r="AU455" s="69" t="s">
        <v>261</v>
      </c>
      <c r="AV455" s="69" t="s">
        <v>261</v>
      </c>
      <c r="AW455" s="69" t="s">
        <v>261</v>
      </c>
      <c r="AX455" s="69" t="s">
        <v>261</v>
      </c>
    </row>
    <row r="456" spans="1:61" s="25" customFormat="1" x14ac:dyDescent="0.35">
      <c r="A456" s="81" t="s">
        <v>458</v>
      </c>
      <c r="B456" s="79">
        <f>B455/10^6</f>
        <v>192815153.50384212</v>
      </c>
      <c r="C456" s="79">
        <f t="shared" ref="C456:AP456" si="6">C455/10^6</f>
        <v>0</v>
      </c>
      <c r="D456" s="79">
        <f t="shared" si="6"/>
        <v>235984562.42498001</v>
      </c>
      <c r="E456" s="79">
        <f t="shared" si="6"/>
        <v>193456404.31902716</v>
      </c>
      <c r="F456" s="79">
        <f t="shared" si="6"/>
        <v>198601585.14332712</v>
      </c>
      <c r="G456" s="79">
        <f t="shared" si="6"/>
        <v>203913821.33049074</v>
      </c>
      <c r="H456" s="79">
        <f t="shared" si="6"/>
        <v>192834684.45827287</v>
      </c>
      <c r="I456" s="79">
        <f t="shared" si="6"/>
        <v>210980892.7383101</v>
      </c>
      <c r="J456" s="79">
        <f t="shared" si="6"/>
        <v>194976323.13154835</v>
      </c>
      <c r="K456" s="79">
        <f t="shared" si="6"/>
        <v>183345618.26887497</v>
      </c>
      <c r="L456" s="79">
        <f t="shared" si="6"/>
        <v>176368765.88384923</v>
      </c>
      <c r="M456" s="79">
        <f t="shared" si="6"/>
        <v>165705926.61340976</v>
      </c>
      <c r="N456" s="79">
        <f t="shared" si="6"/>
        <v>137769972.32880488</v>
      </c>
      <c r="O456" s="79">
        <f t="shared" si="6"/>
        <v>138236806.6851638</v>
      </c>
      <c r="P456" s="79">
        <f t="shared" si="6"/>
        <v>138236806.6851638</v>
      </c>
      <c r="Q456" s="79">
        <f t="shared" si="6"/>
        <v>153646321.51981845</v>
      </c>
      <c r="R456" s="79">
        <f t="shared" si="6"/>
        <v>144836108.38170552</v>
      </c>
      <c r="S456" s="79">
        <f t="shared" si="6"/>
        <v>177873376.88348195</v>
      </c>
      <c r="T456" s="79">
        <f t="shared" si="6"/>
        <v>203054514.2469573</v>
      </c>
      <c r="U456" s="79">
        <f t="shared" si="6"/>
        <v>165856546.8325848</v>
      </c>
      <c r="V456" s="79">
        <f t="shared" si="6"/>
        <v>191619000.64789966</v>
      </c>
      <c r="W456" s="79">
        <f t="shared" si="6"/>
        <v>191514247.63522133</v>
      </c>
      <c r="X456" s="79">
        <f t="shared" si="6"/>
        <v>182775870.42780682</v>
      </c>
      <c r="Y456" s="79">
        <f t="shared" si="6"/>
        <v>202192679.98579511</v>
      </c>
      <c r="Z456" s="79">
        <f t="shared" si="6"/>
        <v>208473708.43107429</v>
      </c>
      <c r="AA456" s="79">
        <f t="shared" si="6"/>
        <v>193117785.89080226</v>
      </c>
      <c r="AB456" s="79">
        <f t="shared" si="6"/>
        <v>183499748.87981161</v>
      </c>
      <c r="AC456" s="79">
        <f t="shared" si="6"/>
        <v>185594988.98472741</v>
      </c>
      <c r="AD456" s="79">
        <f t="shared" si="6"/>
        <v>226308256.92539048</v>
      </c>
      <c r="AE456" s="79">
        <f t="shared" si="6"/>
        <v>184894403.38635063</v>
      </c>
      <c r="AF456" s="79">
        <f t="shared" si="6"/>
        <v>206489977.09238023</v>
      </c>
      <c r="AG456" s="79">
        <f t="shared" si="6"/>
        <v>174775756.61100405</v>
      </c>
      <c r="AH456" s="79">
        <f t="shared" si="6"/>
        <v>183170775.16958266</v>
      </c>
      <c r="AI456" s="79">
        <f t="shared" si="6"/>
        <v>167873000.90453681</v>
      </c>
      <c r="AJ456" s="79">
        <f t="shared" si="6"/>
        <v>197073237.29776958</v>
      </c>
      <c r="AK456" s="79">
        <f t="shared" si="6"/>
        <v>230345517.73849356</v>
      </c>
      <c r="AL456" s="79">
        <f t="shared" si="6"/>
        <v>191742962.72310677</v>
      </c>
      <c r="AM456" s="79">
        <f t="shared" si="6"/>
        <v>167308066.71713129</v>
      </c>
      <c r="AN456" s="79">
        <f t="shared" si="6"/>
        <v>147204566.37356463</v>
      </c>
      <c r="AO456" s="79">
        <f t="shared" si="6"/>
        <v>177891442.03409478</v>
      </c>
      <c r="AP456" s="79">
        <f t="shared" si="6"/>
        <v>195761302.08278531</v>
      </c>
      <c r="AQ456" s="69" t="s">
        <v>261</v>
      </c>
      <c r="AR456" s="69" t="s">
        <v>261</v>
      </c>
      <c r="AS456" s="69" t="s">
        <v>261</v>
      </c>
      <c r="AT456" s="69" t="s">
        <v>261</v>
      </c>
      <c r="AU456" s="69" t="s">
        <v>261</v>
      </c>
      <c r="AV456" s="69" t="s">
        <v>261</v>
      </c>
      <c r="AW456" s="69" t="s">
        <v>261</v>
      </c>
      <c r="AX456" s="69" t="s">
        <v>261</v>
      </c>
    </row>
    <row r="457" spans="1:61" s="25" customFormat="1" x14ac:dyDescent="0.35">
      <c r="A457" s="81"/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</row>
    <row r="458" spans="1:61" s="25" customFormat="1" x14ac:dyDescent="0.35">
      <c r="A458" s="81"/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</row>
    <row r="459" spans="1:61" x14ac:dyDescent="0.35">
      <c r="W459" s="17"/>
    </row>
    <row r="460" spans="1:61" x14ac:dyDescent="0.35">
      <c r="W460" s="17"/>
    </row>
    <row r="461" spans="1:61" x14ac:dyDescent="0.35">
      <c r="W461" s="17"/>
    </row>
    <row r="462" spans="1:61" x14ac:dyDescent="0.35">
      <c r="W462" s="17"/>
    </row>
    <row r="463" spans="1:61" x14ac:dyDescent="0.35">
      <c r="W463" s="17"/>
    </row>
    <row r="464" spans="1:61" x14ac:dyDescent="0.35">
      <c r="W464" s="17"/>
    </row>
    <row r="465" spans="23:23" x14ac:dyDescent="0.35">
      <c r="W465" s="17"/>
    </row>
    <row r="466" spans="23:23" x14ac:dyDescent="0.35">
      <c r="W466" s="17"/>
    </row>
    <row r="467" spans="23:23" x14ac:dyDescent="0.35">
      <c r="W467" s="17"/>
    </row>
    <row r="468" spans="23:23" x14ac:dyDescent="0.35">
      <c r="W468" s="17"/>
    </row>
    <row r="469" spans="23:23" x14ac:dyDescent="0.35">
      <c r="W469" s="17"/>
    </row>
    <row r="470" spans="23:23" x14ac:dyDescent="0.35">
      <c r="W470" s="17"/>
    </row>
    <row r="471" spans="23:23" x14ac:dyDescent="0.35">
      <c r="W471" s="17"/>
    </row>
    <row r="472" spans="23:23" x14ac:dyDescent="0.35">
      <c r="W472" s="17"/>
    </row>
    <row r="473" spans="23:23" x14ac:dyDescent="0.35">
      <c r="W473" s="17"/>
    </row>
    <row r="474" spans="23:23" x14ac:dyDescent="0.35">
      <c r="W474" s="17"/>
    </row>
    <row r="475" spans="23:23" x14ac:dyDescent="0.35">
      <c r="W475" s="17"/>
    </row>
    <row r="476" spans="23:23" x14ac:dyDescent="0.35">
      <c r="W476" s="17"/>
    </row>
    <row r="477" spans="23:23" x14ac:dyDescent="0.35">
      <c r="W477" s="17"/>
    </row>
    <row r="478" spans="23:23" x14ac:dyDescent="0.35">
      <c r="W478" s="17"/>
    </row>
    <row r="479" spans="23:23" x14ac:dyDescent="0.35">
      <c r="W479" s="17"/>
    </row>
    <row r="480" spans="23:23" x14ac:dyDescent="0.35">
      <c r="W480" s="17"/>
    </row>
    <row r="481" spans="23:23" x14ac:dyDescent="0.35">
      <c r="W481" s="17"/>
    </row>
    <row r="482" spans="23:23" x14ac:dyDescent="0.35">
      <c r="W482" s="17"/>
    </row>
    <row r="483" spans="23:23" x14ac:dyDescent="0.35">
      <c r="W483" s="17"/>
    </row>
    <row r="484" spans="23:23" x14ac:dyDescent="0.35">
      <c r="W484" s="17"/>
    </row>
    <row r="485" spans="23:23" x14ac:dyDescent="0.35">
      <c r="W485" s="17"/>
    </row>
    <row r="486" spans="23:23" x14ac:dyDescent="0.35">
      <c r="W486" s="17"/>
    </row>
    <row r="487" spans="23:23" x14ac:dyDescent="0.35">
      <c r="W487" s="17"/>
    </row>
    <row r="488" spans="23:23" x14ac:dyDescent="0.35">
      <c r="W488" s="17"/>
    </row>
    <row r="489" spans="23:23" x14ac:dyDescent="0.35">
      <c r="W489" s="17"/>
    </row>
    <row r="490" spans="23:23" x14ac:dyDescent="0.35">
      <c r="W490" s="17"/>
    </row>
    <row r="491" spans="23:23" x14ac:dyDescent="0.35">
      <c r="W491" s="17"/>
    </row>
    <row r="492" spans="23:23" x14ac:dyDescent="0.35">
      <c r="W492" s="17"/>
    </row>
    <row r="493" spans="23:23" x14ac:dyDescent="0.35">
      <c r="W493" s="17"/>
    </row>
    <row r="494" spans="23:23" x14ac:dyDescent="0.35">
      <c r="W494" s="17"/>
    </row>
    <row r="495" spans="23:23" x14ac:dyDescent="0.35">
      <c r="W495" s="17"/>
    </row>
    <row r="496" spans="23:23" x14ac:dyDescent="0.35">
      <c r="W496" s="17"/>
    </row>
    <row r="497" spans="23:23" x14ac:dyDescent="0.35">
      <c r="W497" s="17"/>
    </row>
    <row r="498" spans="23:23" x14ac:dyDescent="0.35">
      <c r="W498" s="17"/>
    </row>
    <row r="499" spans="23:23" x14ac:dyDescent="0.35">
      <c r="W499" s="17"/>
    </row>
    <row r="500" spans="23:23" x14ac:dyDescent="0.35">
      <c r="W500" s="17"/>
    </row>
    <row r="501" spans="23:23" x14ac:dyDescent="0.35">
      <c r="W501" s="17"/>
    </row>
    <row r="502" spans="23:23" x14ac:dyDescent="0.35">
      <c r="W502" s="17"/>
    </row>
    <row r="503" spans="23:23" x14ac:dyDescent="0.35">
      <c r="W503" s="17"/>
    </row>
    <row r="504" spans="23:23" x14ac:dyDescent="0.35">
      <c r="W504" s="17"/>
    </row>
    <row r="505" spans="23:23" x14ac:dyDescent="0.35">
      <c r="W505" s="17"/>
    </row>
    <row r="506" spans="23:23" x14ac:dyDescent="0.35">
      <c r="W506" s="17"/>
    </row>
    <row r="507" spans="23:23" x14ac:dyDescent="0.35">
      <c r="W507" s="17"/>
    </row>
    <row r="508" spans="23:23" x14ac:dyDescent="0.35">
      <c r="W508" s="17"/>
    </row>
    <row r="509" spans="23:23" x14ac:dyDescent="0.35">
      <c r="W509" s="17"/>
    </row>
    <row r="510" spans="23:23" x14ac:dyDescent="0.35">
      <c r="W510" s="17"/>
    </row>
    <row r="511" spans="23:23" x14ac:dyDescent="0.35">
      <c r="W511" s="17"/>
    </row>
    <row r="512" spans="23:23" x14ac:dyDescent="0.35">
      <c r="W512" s="17"/>
    </row>
    <row r="513" spans="23:23" x14ac:dyDescent="0.35">
      <c r="W513" s="17"/>
    </row>
    <row r="514" spans="23:23" x14ac:dyDescent="0.35">
      <c r="W514" s="17"/>
    </row>
    <row r="515" spans="23:23" x14ac:dyDescent="0.35">
      <c r="W515" s="17"/>
    </row>
    <row r="516" spans="23:23" x14ac:dyDescent="0.35">
      <c r="W516" s="17"/>
    </row>
    <row r="517" spans="23:23" x14ac:dyDescent="0.35">
      <c r="W517" s="17"/>
    </row>
    <row r="518" spans="23:23" x14ac:dyDescent="0.35">
      <c r="W518" s="17"/>
    </row>
    <row r="519" spans="23:23" x14ac:dyDescent="0.35">
      <c r="W519" s="17"/>
    </row>
    <row r="520" spans="23:23" x14ac:dyDescent="0.35">
      <c r="W520" s="17"/>
    </row>
    <row r="521" spans="23:23" x14ac:dyDescent="0.35">
      <c r="W521" s="17"/>
    </row>
    <row r="522" spans="23:23" x14ac:dyDescent="0.35">
      <c r="W522" s="17"/>
    </row>
    <row r="523" spans="23:23" x14ac:dyDescent="0.35">
      <c r="W523" s="17"/>
    </row>
    <row r="524" spans="23:23" x14ac:dyDescent="0.35">
      <c r="W524" s="17"/>
    </row>
    <row r="525" spans="23:23" x14ac:dyDescent="0.35">
      <c r="W525" s="17"/>
    </row>
    <row r="526" spans="23:23" x14ac:dyDescent="0.35">
      <c r="W526" s="17"/>
    </row>
    <row r="527" spans="23:23" x14ac:dyDescent="0.35">
      <c r="W527" s="17"/>
    </row>
    <row r="528" spans="23:23" x14ac:dyDescent="0.35">
      <c r="W528" s="17"/>
    </row>
    <row r="529" spans="23:23" x14ac:dyDescent="0.35">
      <c r="W529" s="17"/>
    </row>
    <row r="530" spans="23:23" x14ac:dyDescent="0.35">
      <c r="W530" s="17"/>
    </row>
    <row r="531" spans="23:23" x14ac:dyDescent="0.35">
      <c r="W531" s="17"/>
    </row>
    <row r="532" spans="23:23" x14ac:dyDescent="0.35">
      <c r="W532" s="17"/>
    </row>
    <row r="533" spans="23:23" x14ac:dyDescent="0.35">
      <c r="W533" s="17"/>
    </row>
    <row r="534" spans="23:23" x14ac:dyDescent="0.35">
      <c r="W534" s="17"/>
    </row>
    <row r="535" spans="23:23" x14ac:dyDescent="0.35">
      <c r="W535" s="17"/>
    </row>
    <row r="536" spans="23:23" x14ac:dyDescent="0.35">
      <c r="W536" s="17"/>
    </row>
    <row r="537" spans="23:23" x14ac:dyDescent="0.35">
      <c r="W537" s="17"/>
    </row>
    <row r="538" spans="23:23" x14ac:dyDescent="0.35">
      <c r="W538" s="17"/>
    </row>
    <row r="539" spans="23:23" x14ac:dyDescent="0.35">
      <c r="W539" s="17"/>
    </row>
    <row r="540" spans="23:23" x14ac:dyDescent="0.35">
      <c r="W540" s="17"/>
    </row>
    <row r="541" spans="23:23" x14ac:dyDescent="0.35">
      <c r="W541" s="17"/>
    </row>
    <row r="542" spans="23:23" x14ac:dyDescent="0.35">
      <c r="W542" s="17"/>
    </row>
    <row r="543" spans="23:23" x14ac:dyDescent="0.35">
      <c r="W543" s="17"/>
    </row>
    <row r="544" spans="23:23" x14ac:dyDescent="0.35">
      <c r="W544" s="17"/>
    </row>
    <row r="545" spans="23:23" x14ac:dyDescent="0.35">
      <c r="W545" s="17"/>
    </row>
    <row r="546" spans="23:23" x14ac:dyDescent="0.35">
      <c r="W546" s="17"/>
    </row>
    <row r="547" spans="23:23" x14ac:dyDescent="0.35">
      <c r="W547" s="17"/>
    </row>
    <row r="548" spans="23:23" x14ac:dyDescent="0.35">
      <c r="W548" s="17"/>
    </row>
    <row r="549" spans="23:23" x14ac:dyDescent="0.35">
      <c r="W549" s="17"/>
    </row>
    <row r="550" spans="23:23" x14ac:dyDescent="0.35">
      <c r="W550" s="17"/>
    </row>
    <row r="551" spans="23:23" x14ac:dyDescent="0.35">
      <c r="W551" s="17"/>
    </row>
    <row r="552" spans="23:23" x14ac:dyDescent="0.35">
      <c r="W552" s="17"/>
    </row>
    <row r="553" spans="23:23" x14ac:dyDescent="0.35">
      <c r="W553" s="17"/>
    </row>
    <row r="554" spans="23:23" x14ac:dyDescent="0.35">
      <c r="W554" s="17"/>
    </row>
    <row r="555" spans="23:23" x14ac:dyDescent="0.35">
      <c r="W555" s="17"/>
    </row>
    <row r="556" spans="23:23" x14ac:dyDescent="0.35">
      <c r="W556" s="17"/>
    </row>
    <row r="557" spans="23:23" x14ac:dyDescent="0.35">
      <c r="W557" s="17"/>
    </row>
    <row r="558" spans="23:23" x14ac:dyDescent="0.35">
      <c r="W558" s="17"/>
    </row>
    <row r="559" spans="23:23" x14ac:dyDescent="0.35">
      <c r="W559" s="17"/>
    </row>
    <row r="560" spans="23:23" x14ac:dyDescent="0.35">
      <c r="W560" s="17"/>
    </row>
    <row r="561" spans="23:23" x14ac:dyDescent="0.35">
      <c r="W561" s="17"/>
    </row>
    <row r="562" spans="23:23" x14ac:dyDescent="0.35">
      <c r="W562" s="17"/>
    </row>
    <row r="563" spans="23:23" x14ac:dyDescent="0.35">
      <c r="W563" s="17"/>
    </row>
    <row r="564" spans="23:23" x14ac:dyDescent="0.35">
      <c r="W564" s="17"/>
    </row>
    <row r="565" spans="23:23" x14ac:dyDescent="0.35">
      <c r="W565" s="17"/>
    </row>
    <row r="566" spans="23:23" x14ac:dyDescent="0.35">
      <c r="W566" s="17"/>
    </row>
    <row r="567" spans="23:23" x14ac:dyDescent="0.35">
      <c r="W567" s="17"/>
    </row>
    <row r="568" spans="23:23" x14ac:dyDescent="0.35">
      <c r="W568" s="17"/>
    </row>
    <row r="569" spans="23:23" x14ac:dyDescent="0.35">
      <c r="W569" s="17"/>
    </row>
    <row r="570" spans="23:23" x14ac:dyDescent="0.35">
      <c r="W570" s="17"/>
    </row>
    <row r="571" spans="23:23" x14ac:dyDescent="0.35">
      <c r="W571" s="17"/>
    </row>
    <row r="572" spans="23:23" x14ac:dyDescent="0.35">
      <c r="W572" s="17"/>
    </row>
    <row r="573" spans="23:23" x14ac:dyDescent="0.35">
      <c r="W573" s="17"/>
    </row>
    <row r="574" spans="23:23" x14ac:dyDescent="0.35">
      <c r="W574" s="17"/>
    </row>
    <row r="575" spans="23:23" x14ac:dyDescent="0.35">
      <c r="W575" s="17"/>
    </row>
    <row r="576" spans="23:23" x14ac:dyDescent="0.35">
      <c r="W576" s="17"/>
    </row>
    <row r="577" spans="23:23" x14ac:dyDescent="0.35">
      <c r="W577" s="17"/>
    </row>
    <row r="578" spans="23:23" x14ac:dyDescent="0.35">
      <c r="W578" s="17"/>
    </row>
    <row r="579" spans="23:23" x14ac:dyDescent="0.35">
      <c r="W579" s="17"/>
    </row>
    <row r="580" spans="23:23" x14ac:dyDescent="0.35">
      <c r="W580" s="17"/>
    </row>
    <row r="581" spans="23:23" x14ac:dyDescent="0.35">
      <c r="W581" s="17"/>
    </row>
    <row r="582" spans="23:23" x14ac:dyDescent="0.35">
      <c r="W582" s="17"/>
    </row>
    <row r="583" spans="23:23" x14ac:dyDescent="0.35">
      <c r="W583" s="17"/>
    </row>
    <row r="584" spans="23:23" x14ac:dyDescent="0.35">
      <c r="W584" s="17"/>
    </row>
    <row r="585" spans="23:23" x14ac:dyDescent="0.35">
      <c r="W585" s="17"/>
    </row>
    <row r="586" spans="23:23" x14ac:dyDescent="0.35">
      <c r="W586" s="17"/>
    </row>
    <row r="587" spans="23:23" x14ac:dyDescent="0.35">
      <c r="W587" s="17"/>
    </row>
    <row r="588" spans="23:23" x14ac:dyDescent="0.35">
      <c r="W588" s="17"/>
    </row>
    <row r="589" spans="23:23" x14ac:dyDescent="0.35">
      <c r="W589" s="17"/>
    </row>
    <row r="590" spans="23:23" x14ac:dyDescent="0.35">
      <c r="W590" s="17"/>
    </row>
    <row r="591" spans="23:23" x14ac:dyDescent="0.35">
      <c r="W591" s="17"/>
    </row>
    <row r="592" spans="23:23" x14ac:dyDescent="0.35">
      <c r="W592" s="17"/>
    </row>
    <row r="593" spans="23:23" x14ac:dyDescent="0.35">
      <c r="W593" s="17"/>
    </row>
    <row r="594" spans="23:23" x14ac:dyDescent="0.35">
      <c r="W594" s="17"/>
    </row>
    <row r="595" spans="23:23" x14ac:dyDescent="0.35">
      <c r="W595" s="17"/>
    </row>
    <row r="596" spans="23:23" x14ac:dyDescent="0.35">
      <c r="W596" s="17"/>
    </row>
    <row r="597" spans="23:23" x14ac:dyDescent="0.35">
      <c r="W597" s="17"/>
    </row>
    <row r="598" spans="23:23" x14ac:dyDescent="0.35">
      <c r="W598" s="17"/>
    </row>
    <row r="599" spans="23:23" x14ac:dyDescent="0.35">
      <c r="W599" s="17"/>
    </row>
    <row r="600" spans="23:23" x14ac:dyDescent="0.35">
      <c r="W600" s="17"/>
    </row>
    <row r="601" spans="23:23" x14ac:dyDescent="0.35">
      <c r="W601" s="17"/>
    </row>
    <row r="602" spans="23:23" x14ac:dyDescent="0.35">
      <c r="W602" s="17"/>
    </row>
    <row r="603" spans="23:23" x14ac:dyDescent="0.35">
      <c r="W603" s="17"/>
    </row>
    <row r="604" spans="23:23" x14ac:dyDescent="0.35">
      <c r="W604" s="17"/>
    </row>
    <row r="605" spans="23:23" x14ac:dyDescent="0.35">
      <c r="W605" s="17"/>
    </row>
    <row r="606" spans="23:23" x14ac:dyDescent="0.35">
      <c r="W606" s="17"/>
    </row>
    <row r="607" spans="23:23" x14ac:dyDescent="0.35">
      <c r="W607" s="17"/>
    </row>
    <row r="608" spans="23:23" x14ac:dyDescent="0.35">
      <c r="W608" s="17"/>
    </row>
    <row r="609" spans="23:23" x14ac:dyDescent="0.35">
      <c r="W609" s="17"/>
    </row>
    <row r="610" spans="23:23" x14ac:dyDescent="0.35">
      <c r="W610" s="17"/>
    </row>
    <row r="611" spans="23:23" x14ac:dyDescent="0.35">
      <c r="W611" s="17"/>
    </row>
    <row r="612" spans="23:23" x14ac:dyDescent="0.35">
      <c r="W612" s="17"/>
    </row>
    <row r="613" spans="23:23" x14ac:dyDescent="0.35">
      <c r="W613" s="17"/>
    </row>
    <row r="614" spans="23:23" x14ac:dyDescent="0.35">
      <c r="W614" s="17"/>
    </row>
    <row r="615" spans="23:23" x14ac:dyDescent="0.35">
      <c r="W615" s="17"/>
    </row>
    <row r="616" spans="23:23" x14ac:dyDescent="0.35">
      <c r="W616" s="17"/>
    </row>
    <row r="617" spans="23:23" x14ac:dyDescent="0.35">
      <c r="W617" s="17"/>
    </row>
    <row r="618" spans="23:23" x14ac:dyDescent="0.35">
      <c r="W618" s="17"/>
    </row>
    <row r="619" spans="23:23" x14ac:dyDescent="0.35">
      <c r="W619" s="17"/>
    </row>
    <row r="620" spans="23:23" x14ac:dyDescent="0.35">
      <c r="W620" s="17"/>
    </row>
    <row r="621" spans="23:23" x14ac:dyDescent="0.35">
      <c r="W621" s="17"/>
    </row>
    <row r="622" spans="23:23" x14ac:dyDescent="0.35">
      <c r="W622" s="17"/>
    </row>
    <row r="623" spans="23:23" x14ac:dyDescent="0.35">
      <c r="W623" s="17"/>
    </row>
    <row r="624" spans="23:23" x14ac:dyDescent="0.35">
      <c r="W624" s="17"/>
    </row>
    <row r="625" spans="23:23" x14ac:dyDescent="0.35">
      <c r="W625" s="17"/>
    </row>
    <row r="626" spans="23:23" x14ac:dyDescent="0.35">
      <c r="W626" s="17"/>
    </row>
    <row r="627" spans="23:23" x14ac:dyDescent="0.35">
      <c r="W627" s="17"/>
    </row>
    <row r="628" spans="23:23" x14ac:dyDescent="0.35">
      <c r="W628" s="17"/>
    </row>
    <row r="629" spans="23:23" x14ac:dyDescent="0.35">
      <c r="W629" s="17"/>
    </row>
    <row r="630" spans="23:23" x14ac:dyDescent="0.35">
      <c r="W630" s="17"/>
    </row>
    <row r="631" spans="23:23" x14ac:dyDescent="0.35">
      <c r="W631" s="17"/>
    </row>
    <row r="632" spans="23:23" x14ac:dyDescent="0.35">
      <c r="W632" s="17"/>
    </row>
    <row r="633" spans="23:23" x14ac:dyDescent="0.35">
      <c r="W633" s="17"/>
    </row>
    <row r="634" spans="23:23" x14ac:dyDescent="0.35">
      <c r="W634" s="17"/>
    </row>
    <row r="635" spans="23:23" x14ac:dyDescent="0.35">
      <c r="W635" s="17"/>
    </row>
    <row r="636" spans="23:23" x14ac:dyDescent="0.35">
      <c r="W636" s="17"/>
    </row>
    <row r="637" spans="23:23" x14ac:dyDescent="0.35">
      <c r="W637" s="17"/>
    </row>
    <row r="638" spans="23:23" x14ac:dyDescent="0.35">
      <c r="W638" s="17"/>
    </row>
    <row r="639" spans="23:23" x14ac:dyDescent="0.35">
      <c r="W639" s="17"/>
    </row>
    <row r="640" spans="23:23" x14ac:dyDescent="0.35">
      <c r="W640" s="17"/>
    </row>
    <row r="641" spans="23:23" x14ac:dyDescent="0.35">
      <c r="W641" s="17"/>
    </row>
    <row r="642" spans="23:23" x14ac:dyDescent="0.35">
      <c r="W642" s="17"/>
    </row>
    <row r="643" spans="23:23" x14ac:dyDescent="0.35">
      <c r="W643" s="17"/>
    </row>
    <row r="644" spans="23:23" x14ac:dyDescent="0.35">
      <c r="W644" s="17"/>
    </row>
    <row r="645" spans="23:23" x14ac:dyDescent="0.35">
      <c r="W645" s="17"/>
    </row>
    <row r="646" spans="23:23" x14ac:dyDescent="0.35">
      <c r="W646" s="17"/>
    </row>
    <row r="647" spans="23:23" x14ac:dyDescent="0.35">
      <c r="W647" s="17"/>
    </row>
    <row r="648" spans="23:23" x14ac:dyDescent="0.35">
      <c r="W648" s="17"/>
    </row>
    <row r="649" spans="23:23" x14ac:dyDescent="0.35">
      <c r="W649" s="17"/>
    </row>
    <row r="650" spans="23:23" x14ac:dyDescent="0.35">
      <c r="W650" s="17"/>
    </row>
    <row r="651" spans="23:23" x14ac:dyDescent="0.35">
      <c r="W651" s="17"/>
    </row>
    <row r="652" spans="23:23" x14ac:dyDescent="0.35">
      <c r="W652" s="17"/>
    </row>
    <row r="653" spans="23:23" x14ac:dyDescent="0.35">
      <c r="W653" s="17"/>
    </row>
    <row r="654" spans="23:23" x14ac:dyDescent="0.35">
      <c r="W654" s="17"/>
    </row>
    <row r="655" spans="23:23" x14ac:dyDescent="0.35">
      <c r="W655" s="17"/>
    </row>
    <row r="656" spans="23:23" x14ac:dyDescent="0.35">
      <c r="W656" s="17"/>
    </row>
    <row r="657" spans="23:23" x14ac:dyDescent="0.35">
      <c r="W657" s="17"/>
    </row>
    <row r="658" spans="23:23" x14ac:dyDescent="0.35">
      <c r="W658" s="17"/>
    </row>
    <row r="659" spans="23:23" x14ac:dyDescent="0.35">
      <c r="W659" s="17"/>
    </row>
    <row r="660" spans="23:23" x14ac:dyDescent="0.35">
      <c r="W660" s="17"/>
    </row>
    <row r="661" spans="23:23" x14ac:dyDescent="0.35">
      <c r="W661" s="17"/>
    </row>
    <row r="662" spans="23:23" x14ac:dyDescent="0.35">
      <c r="W662" s="17"/>
    </row>
    <row r="663" spans="23:23" x14ac:dyDescent="0.35">
      <c r="W663" s="17"/>
    </row>
    <row r="664" spans="23:23" x14ac:dyDescent="0.35">
      <c r="W664" s="17"/>
    </row>
    <row r="665" spans="23:23" x14ac:dyDescent="0.35">
      <c r="W665" s="17"/>
    </row>
    <row r="666" spans="23:23" x14ac:dyDescent="0.35">
      <c r="W666" s="17"/>
    </row>
    <row r="667" spans="23:23" x14ac:dyDescent="0.35">
      <c r="W667" s="17"/>
    </row>
    <row r="668" spans="23:23" x14ac:dyDescent="0.35">
      <c r="W668" s="17"/>
    </row>
    <row r="669" spans="23:23" x14ac:dyDescent="0.35">
      <c r="W669" s="17"/>
    </row>
    <row r="670" spans="23:23" x14ac:dyDescent="0.35">
      <c r="W670" s="17"/>
    </row>
    <row r="671" spans="23:23" x14ac:dyDescent="0.35">
      <c r="W671" s="17"/>
    </row>
    <row r="672" spans="23:23" x14ac:dyDescent="0.35">
      <c r="W672" s="17"/>
    </row>
    <row r="673" spans="23:23" x14ac:dyDescent="0.35">
      <c r="W673" s="17"/>
    </row>
    <row r="674" spans="23:23" x14ac:dyDescent="0.35">
      <c r="W674" s="17"/>
    </row>
    <row r="675" spans="23:23" x14ac:dyDescent="0.35">
      <c r="W675" s="17"/>
    </row>
    <row r="676" spans="23:23" x14ac:dyDescent="0.35">
      <c r="W676" s="17"/>
    </row>
    <row r="677" spans="23:23" x14ac:dyDescent="0.35">
      <c r="W677" s="17"/>
    </row>
    <row r="678" spans="23:23" x14ac:dyDescent="0.35">
      <c r="W678" s="17"/>
    </row>
    <row r="679" spans="23:23" x14ac:dyDescent="0.35">
      <c r="W679" s="17"/>
    </row>
    <row r="680" spans="23:23" x14ac:dyDescent="0.35">
      <c r="W680" s="17"/>
    </row>
    <row r="681" spans="23:23" x14ac:dyDescent="0.35">
      <c r="W681" s="17"/>
    </row>
    <row r="682" spans="23:23" x14ac:dyDescent="0.35">
      <c r="W682" s="17"/>
    </row>
    <row r="683" spans="23:23" x14ac:dyDescent="0.35">
      <c r="W683" s="17"/>
    </row>
    <row r="684" spans="23:23" x14ac:dyDescent="0.35">
      <c r="W684" s="17"/>
    </row>
    <row r="685" spans="23:23" x14ac:dyDescent="0.35">
      <c r="W685" s="17"/>
    </row>
    <row r="686" spans="23:23" x14ac:dyDescent="0.35">
      <c r="W686" s="17"/>
    </row>
    <row r="687" spans="23:23" x14ac:dyDescent="0.35">
      <c r="W687" s="17"/>
    </row>
    <row r="688" spans="23:23" x14ac:dyDescent="0.35">
      <c r="W688" s="17"/>
    </row>
    <row r="689" spans="23:23" x14ac:dyDescent="0.35">
      <c r="W689" s="17"/>
    </row>
    <row r="690" spans="23:23" x14ac:dyDescent="0.35">
      <c r="W690" s="17"/>
    </row>
    <row r="691" spans="23:23" x14ac:dyDescent="0.35">
      <c r="W691" s="17"/>
    </row>
    <row r="692" spans="23:23" x14ac:dyDescent="0.35">
      <c r="W692" s="17"/>
    </row>
    <row r="693" spans="23:23" x14ac:dyDescent="0.35">
      <c r="W693" s="17"/>
    </row>
    <row r="694" spans="23:23" x14ac:dyDescent="0.35">
      <c r="W694" s="17"/>
    </row>
    <row r="695" spans="23:23" x14ac:dyDescent="0.35">
      <c r="W695" s="17"/>
    </row>
    <row r="696" spans="23:23" x14ac:dyDescent="0.35">
      <c r="W696" s="17"/>
    </row>
    <row r="697" spans="23:23" x14ac:dyDescent="0.35">
      <c r="W697" s="17"/>
    </row>
    <row r="698" spans="23:23" x14ac:dyDescent="0.35">
      <c r="W698" s="17"/>
    </row>
    <row r="699" spans="23:23" x14ac:dyDescent="0.35">
      <c r="W699" s="17"/>
    </row>
    <row r="700" spans="23:23" x14ac:dyDescent="0.35">
      <c r="W700" s="17"/>
    </row>
    <row r="701" spans="23:23" x14ac:dyDescent="0.35">
      <c r="W701" s="17"/>
    </row>
    <row r="702" spans="23:23" x14ac:dyDescent="0.35">
      <c r="W702" s="17"/>
    </row>
    <row r="703" spans="23:23" x14ac:dyDescent="0.35">
      <c r="W703" s="17"/>
    </row>
    <row r="704" spans="23:23" x14ac:dyDescent="0.35">
      <c r="W704" s="17"/>
    </row>
    <row r="705" spans="23:23" x14ac:dyDescent="0.35">
      <c r="W705" s="17"/>
    </row>
    <row r="706" spans="23:23" x14ac:dyDescent="0.35">
      <c r="W706" s="17"/>
    </row>
    <row r="707" spans="23:23" x14ac:dyDescent="0.35">
      <c r="W707" s="17"/>
    </row>
    <row r="708" spans="23:23" x14ac:dyDescent="0.35">
      <c r="W708" s="17"/>
    </row>
    <row r="709" spans="23:23" x14ac:dyDescent="0.35">
      <c r="W709" s="17"/>
    </row>
    <row r="710" spans="23:23" x14ac:dyDescent="0.35">
      <c r="W710" s="17"/>
    </row>
    <row r="711" spans="23:23" x14ac:dyDescent="0.35">
      <c r="W711" s="17"/>
    </row>
    <row r="712" spans="23:23" x14ac:dyDescent="0.35">
      <c r="W712" s="17"/>
    </row>
    <row r="713" spans="23:23" x14ac:dyDescent="0.35">
      <c r="W713" s="17"/>
    </row>
    <row r="714" spans="23:23" x14ac:dyDescent="0.35">
      <c r="W714" s="17"/>
    </row>
    <row r="715" spans="23:23" x14ac:dyDescent="0.35">
      <c r="W715" s="17"/>
    </row>
    <row r="716" spans="23:23" x14ac:dyDescent="0.35">
      <c r="W716" s="17"/>
    </row>
    <row r="717" spans="23:23" x14ac:dyDescent="0.35">
      <c r="W717" s="17"/>
    </row>
    <row r="718" spans="23:23" x14ac:dyDescent="0.35">
      <c r="W718" s="17"/>
    </row>
    <row r="719" spans="23:23" x14ac:dyDescent="0.35">
      <c r="W719" s="17"/>
    </row>
    <row r="720" spans="23:23" x14ac:dyDescent="0.35">
      <c r="W720" s="17"/>
    </row>
    <row r="721" spans="23:23" x14ac:dyDescent="0.35">
      <c r="W721" s="17"/>
    </row>
    <row r="722" spans="23:23" x14ac:dyDescent="0.35">
      <c r="W722" s="17"/>
    </row>
    <row r="723" spans="23:23" x14ac:dyDescent="0.35">
      <c r="W723" s="17"/>
    </row>
    <row r="724" spans="23:23" x14ac:dyDescent="0.35">
      <c r="W724" s="17"/>
    </row>
    <row r="725" spans="23:23" x14ac:dyDescent="0.35">
      <c r="W725" s="17"/>
    </row>
    <row r="726" spans="23:23" x14ac:dyDescent="0.35">
      <c r="W726" s="17"/>
    </row>
    <row r="727" spans="23:23" x14ac:dyDescent="0.35">
      <c r="W727" s="17"/>
    </row>
    <row r="728" spans="23:23" x14ac:dyDescent="0.35">
      <c r="W728" s="17"/>
    </row>
    <row r="729" spans="23:23" x14ac:dyDescent="0.35">
      <c r="W729" s="17"/>
    </row>
    <row r="730" spans="23:23" x14ac:dyDescent="0.35">
      <c r="W730" s="17"/>
    </row>
    <row r="731" spans="23:23" x14ac:dyDescent="0.35">
      <c r="W731" s="17"/>
    </row>
    <row r="732" spans="23:23" x14ac:dyDescent="0.35">
      <c r="W732" s="17"/>
    </row>
    <row r="733" spans="23:23" x14ac:dyDescent="0.35">
      <c r="W733" s="17"/>
    </row>
    <row r="734" spans="23:23" x14ac:dyDescent="0.35">
      <c r="W734" s="17"/>
    </row>
    <row r="735" spans="23:23" x14ac:dyDescent="0.35">
      <c r="W735" s="17"/>
    </row>
    <row r="736" spans="23:23" x14ac:dyDescent="0.35">
      <c r="W736" s="17"/>
    </row>
    <row r="737" spans="23:23" x14ac:dyDescent="0.35">
      <c r="W737" s="17"/>
    </row>
    <row r="738" spans="23:23" x14ac:dyDescent="0.35">
      <c r="W738" s="17"/>
    </row>
    <row r="739" spans="23:23" x14ac:dyDescent="0.35">
      <c r="W739" s="17"/>
    </row>
    <row r="740" spans="23:23" x14ac:dyDescent="0.35">
      <c r="W740" s="17"/>
    </row>
    <row r="741" spans="23:23" x14ac:dyDescent="0.35">
      <c r="W741" s="17"/>
    </row>
    <row r="742" spans="23:23" x14ac:dyDescent="0.35">
      <c r="W742" s="17"/>
    </row>
    <row r="743" spans="23:23" x14ac:dyDescent="0.35">
      <c r="W743" s="17"/>
    </row>
    <row r="744" spans="23:23" x14ac:dyDescent="0.35">
      <c r="W744" s="17"/>
    </row>
    <row r="745" spans="23:23" x14ac:dyDescent="0.35">
      <c r="W745" s="17"/>
    </row>
    <row r="746" spans="23:23" x14ac:dyDescent="0.35">
      <c r="W746" s="17"/>
    </row>
    <row r="747" spans="23:23" x14ac:dyDescent="0.35">
      <c r="W747" s="17"/>
    </row>
    <row r="748" spans="23:23" x14ac:dyDescent="0.35">
      <c r="W748" s="17"/>
    </row>
    <row r="749" spans="23:23" x14ac:dyDescent="0.35">
      <c r="W749" s="17"/>
    </row>
    <row r="750" spans="23:23" x14ac:dyDescent="0.35">
      <c r="W750" s="17"/>
    </row>
    <row r="751" spans="23:23" x14ac:dyDescent="0.35">
      <c r="W751" s="17"/>
    </row>
    <row r="752" spans="23:23" x14ac:dyDescent="0.35">
      <c r="W752" s="17"/>
    </row>
    <row r="753" spans="23:23" x14ac:dyDescent="0.35">
      <c r="W753" s="17"/>
    </row>
    <row r="754" spans="23:23" x14ac:dyDescent="0.35">
      <c r="W754" s="17"/>
    </row>
    <row r="755" spans="23:23" x14ac:dyDescent="0.35">
      <c r="W755" s="17"/>
    </row>
    <row r="756" spans="23:23" x14ac:dyDescent="0.35">
      <c r="W756" s="17"/>
    </row>
    <row r="757" spans="23:23" x14ac:dyDescent="0.35">
      <c r="W757" s="17"/>
    </row>
    <row r="758" spans="23:23" x14ac:dyDescent="0.35">
      <c r="W758" s="17"/>
    </row>
    <row r="759" spans="23:23" x14ac:dyDescent="0.35">
      <c r="W759" s="17"/>
    </row>
    <row r="760" spans="23:23" x14ac:dyDescent="0.35">
      <c r="W760" s="17"/>
    </row>
    <row r="761" spans="23:23" x14ac:dyDescent="0.35">
      <c r="W761" s="17"/>
    </row>
    <row r="762" spans="23:23" x14ac:dyDescent="0.35">
      <c r="W762" s="17"/>
    </row>
    <row r="763" spans="23:23" x14ac:dyDescent="0.35">
      <c r="W763" s="17"/>
    </row>
    <row r="764" spans="23:23" x14ac:dyDescent="0.35">
      <c r="W764" s="17"/>
    </row>
    <row r="765" spans="23:23" x14ac:dyDescent="0.35">
      <c r="W765" s="17"/>
    </row>
    <row r="766" spans="23:23" x14ac:dyDescent="0.35">
      <c r="W766" s="17"/>
    </row>
    <row r="767" spans="23:23" x14ac:dyDescent="0.35">
      <c r="W767" s="17"/>
    </row>
    <row r="768" spans="23:23" x14ac:dyDescent="0.35">
      <c r="W768" s="17"/>
    </row>
    <row r="769" spans="23:23" x14ac:dyDescent="0.35">
      <c r="W769" s="17"/>
    </row>
    <row r="770" spans="23:23" x14ac:dyDescent="0.35">
      <c r="W770" s="17"/>
    </row>
    <row r="771" spans="23:23" x14ac:dyDescent="0.35">
      <c r="W771" s="17"/>
    </row>
    <row r="772" spans="23:23" x14ac:dyDescent="0.35">
      <c r="W772" s="17"/>
    </row>
    <row r="773" spans="23:23" x14ac:dyDescent="0.35">
      <c r="W773" s="17"/>
    </row>
    <row r="774" spans="23:23" x14ac:dyDescent="0.35">
      <c r="W774" s="17"/>
    </row>
    <row r="775" spans="23:23" x14ac:dyDescent="0.35">
      <c r="W775" s="17"/>
    </row>
    <row r="776" spans="23:23" x14ac:dyDescent="0.35">
      <c r="W776" s="17"/>
    </row>
    <row r="777" spans="23:23" x14ac:dyDescent="0.35">
      <c r="W777" s="17"/>
    </row>
    <row r="778" spans="23:23" x14ac:dyDescent="0.35">
      <c r="W778" s="17"/>
    </row>
    <row r="779" spans="23:23" x14ac:dyDescent="0.35">
      <c r="W779" s="17"/>
    </row>
    <row r="780" spans="23:23" x14ac:dyDescent="0.35">
      <c r="W780" s="17"/>
    </row>
    <row r="781" spans="23:23" x14ac:dyDescent="0.35">
      <c r="W781" s="17"/>
    </row>
    <row r="782" spans="23:23" x14ac:dyDescent="0.35">
      <c r="W782" s="17"/>
    </row>
    <row r="783" spans="23:23" x14ac:dyDescent="0.35">
      <c r="W783" s="17"/>
    </row>
    <row r="784" spans="23:23" x14ac:dyDescent="0.35">
      <c r="W784" s="17"/>
    </row>
    <row r="785" spans="23:23" x14ac:dyDescent="0.35">
      <c r="W785" s="17"/>
    </row>
    <row r="786" spans="23:23" x14ac:dyDescent="0.35">
      <c r="W786" s="17"/>
    </row>
    <row r="787" spans="23:23" x14ac:dyDescent="0.35">
      <c r="W787" s="17"/>
    </row>
    <row r="788" spans="23:23" x14ac:dyDescent="0.35">
      <c r="W788" s="17"/>
    </row>
    <row r="789" spans="23:23" x14ac:dyDescent="0.35">
      <c r="W789" s="17"/>
    </row>
    <row r="790" spans="23:23" x14ac:dyDescent="0.35">
      <c r="W790" s="17"/>
    </row>
    <row r="791" spans="23:23" x14ac:dyDescent="0.35">
      <c r="W791" s="17"/>
    </row>
    <row r="792" spans="23:23" x14ac:dyDescent="0.35">
      <c r="W792" s="17"/>
    </row>
    <row r="793" spans="23:23" x14ac:dyDescent="0.35">
      <c r="W793" s="17"/>
    </row>
    <row r="794" spans="23:23" x14ac:dyDescent="0.35">
      <c r="W794" s="17"/>
    </row>
    <row r="795" spans="23:23" x14ac:dyDescent="0.35">
      <c r="W795" s="17"/>
    </row>
    <row r="796" spans="23:23" x14ac:dyDescent="0.35">
      <c r="W796" s="17"/>
    </row>
    <row r="797" spans="23:23" x14ac:dyDescent="0.35">
      <c r="W797" s="17"/>
    </row>
    <row r="798" spans="23:23" x14ac:dyDescent="0.35">
      <c r="W798" s="17"/>
    </row>
    <row r="799" spans="23:23" x14ac:dyDescent="0.35">
      <c r="W799" s="17"/>
    </row>
    <row r="800" spans="23:23" x14ac:dyDescent="0.35">
      <c r="W800" s="17"/>
    </row>
    <row r="801" spans="23:23" x14ac:dyDescent="0.35">
      <c r="W801" s="17"/>
    </row>
    <row r="802" spans="23:23" x14ac:dyDescent="0.35">
      <c r="W802" s="17"/>
    </row>
    <row r="803" spans="23:23" x14ac:dyDescent="0.35">
      <c r="W803" s="17"/>
    </row>
    <row r="804" spans="23:23" x14ac:dyDescent="0.35">
      <c r="W804" s="17"/>
    </row>
    <row r="805" spans="23:23" x14ac:dyDescent="0.35">
      <c r="W805" s="17"/>
    </row>
    <row r="806" spans="23:23" x14ac:dyDescent="0.35">
      <c r="W806" s="17"/>
    </row>
    <row r="807" spans="23:23" x14ac:dyDescent="0.35">
      <c r="W807" s="17"/>
    </row>
    <row r="808" spans="23:23" x14ac:dyDescent="0.35">
      <c r="W808" s="17"/>
    </row>
    <row r="809" spans="23:23" x14ac:dyDescent="0.35">
      <c r="W809" s="17"/>
    </row>
    <row r="810" spans="23:23" x14ac:dyDescent="0.35">
      <c r="W810" s="17"/>
    </row>
    <row r="811" spans="23:23" x14ac:dyDescent="0.35">
      <c r="W811" s="17"/>
    </row>
    <row r="812" spans="23:23" x14ac:dyDescent="0.35">
      <c r="W812" s="17"/>
    </row>
    <row r="813" spans="23:23" x14ac:dyDescent="0.35">
      <c r="W813" s="17"/>
    </row>
    <row r="814" spans="23:23" x14ac:dyDescent="0.35">
      <c r="W814" s="17"/>
    </row>
    <row r="815" spans="23:23" x14ac:dyDescent="0.35">
      <c r="W815" s="17"/>
    </row>
    <row r="816" spans="23:23" x14ac:dyDescent="0.35">
      <c r="W816" s="17"/>
    </row>
    <row r="817" spans="23:23" x14ac:dyDescent="0.35">
      <c r="W817" s="17"/>
    </row>
    <row r="818" spans="23:23" x14ac:dyDescent="0.35">
      <c r="W818" s="17"/>
    </row>
    <row r="819" spans="23:23" x14ac:dyDescent="0.35">
      <c r="W819" s="17"/>
    </row>
    <row r="820" spans="23:23" x14ac:dyDescent="0.35">
      <c r="W820" s="17"/>
    </row>
    <row r="821" spans="23:23" x14ac:dyDescent="0.35">
      <c r="W821" s="17"/>
    </row>
    <row r="822" spans="23:23" x14ac:dyDescent="0.35">
      <c r="W822" s="17"/>
    </row>
    <row r="823" spans="23:23" x14ac:dyDescent="0.35">
      <c r="W823" s="17"/>
    </row>
    <row r="824" spans="23:23" x14ac:dyDescent="0.35">
      <c r="W824" s="17"/>
    </row>
    <row r="825" spans="23:23" x14ac:dyDescent="0.35">
      <c r="W825" s="17"/>
    </row>
    <row r="826" spans="23:23" x14ac:dyDescent="0.35">
      <c r="W826" s="17"/>
    </row>
    <row r="827" spans="23:23" x14ac:dyDescent="0.35">
      <c r="W827" s="17"/>
    </row>
    <row r="828" spans="23:23" x14ac:dyDescent="0.35">
      <c r="W828" s="17"/>
    </row>
    <row r="829" spans="23:23" x14ac:dyDescent="0.35">
      <c r="W829" s="17"/>
    </row>
    <row r="830" spans="23:23" x14ac:dyDescent="0.35">
      <c r="W830" s="17"/>
    </row>
    <row r="831" spans="23:23" x14ac:dyDescent="0.35">
      <c r="W831" s="17"/>
    </row>
    <row r="832" spans="23:23" x14ac:dyDescent="0.35">
      <c r="W832" s="17"/>
    </row>
    <row r="833" spans="23:23" x14ac:dyDescent="0.35">
      <c r="W833" s="17"/>
    </row>
    <row r="834" spans="23:23" x14ac:dyDescent="0.35">
      <c r="W834" s="17"/>
    </row>
    <row r="835" spans="23:23" x14ac:dyDescent="0.35">
      <c r="W835" s="17"/>
    </row>
    <row r="836" spans="23:23" x14ac:dyDescent="0.35">
      <c r="W836" s="17"/>
    </row>
    <row r="837" spans="23:23" x14ac:dyDescent="0.35">
      <c r="W837" s="17"/>
    </row>
    <row r="838" spans="23:23" x14ac:dyDescent="0.35">
      <c r="W838" s="17"/>
    </row>
    <row r="839" spans="23:23" x14ac:dyDescent="0.35">
      <c r="W839" s="17"/>
    </row>
    <row r="840" spans="23:23" x14ac:dyDescent="0.35">
      <c r="W840" s="17"/>
    </row>
    <row r="841" spans="23:23" x14ac:dyDescent="0.35">
      <c r="W841" s="17"/>
    </row>
    <row r="842" spans="23:23" x14ac:dyDescent="0.35">
      <c r="W842" s="17"/>
    </row>
    <row r="843" spans="23:23" x14ac:dyDescent="0.35">
      <c r="W843" s="17"/>
    </row>
    <row r="844" spans="23:23" x14ac:dyDescent="0.35">
      <c r="W844" s="17"/>
    </row>
    <row r="845" spans="23:23" x14ac:dyDescent="0.35">
      <c r="W845" s="17"/>
    </row>
    <row r="846" spans="23:23" x14ac:dyDescent="0.35">
      <c r="W846" s="17"/>
    </row>
    <row r="847" spans="23:23" x14ac:dyDescent="0.35">
      <c r="W847" s="17"/>
    </row>
    <row r="848" spans="23:23" x14ac:dyDescent="0.35">
      <c r="W848" s="17"/>
    </row>
    <row r="849" spans="23:23" x14ac:dyDescent="0.35">
      <c r="W849" s="17"/>
    </row>
    <row r="850" spans="23:23" x14ac:dyDescent="0.35">
      <c r="W850" s="17"/>
    </row>
    <row r="851" spans="23:23" x14ac:dyDescent="0.35">
      <c r="W851" s="17"/>
    </row>
    <row r="852" spans="23:23" x14ac:dyDescent="0.35">
      <c r="W852" s="17"/>
    </row>
    <row r="853" spans="23:23" x14ac:dyDescent="0.35">
      <c r="W853" s="17"/>
    </row>
    <row r="854" spans="23:23" x14ac:dyDescent="0.35">
      <c r="W854" s="17"/>
    </row>
    <row r="855" spans="23:23" x14ac:dyDescent="0.35">
      <c r="W855" s="17"/>
    </row>
    <row r="856" spans="23:23" x14ac:dyDescent="0.35">
      <c r="W856" s="17"/>
    </row>
    <row r="857" spans="23:23" x14ac:dyDescent="0.35">
      <c r="W857" s="17"/>
    </row>
    <row r="858" spans="23:23" x14ac:dyDescent="0.35">
      <c r="W858" s="17"/>
    </row>
    <row r="859" spans="23:23" x14ac:dyDescent="0.35">
      <c r="W859" s="17"/>
    </row>
    <row r="860" spans="23:23" x14ac:dyDescent="0.35">
      <c r="W860" s="17"/>
    </row>
    <row r="861" spans="23:23" x14ac:dyDescent="0.35">
      <c r="W861" s="17"/>
    </row>
    <row r="862" spans="23:23" x14ac:dyDescent="0.35">
      <c r="W862" s="17"/>
    </row>
    <row r="863" spans="23:23" x14ac:dyDescent="0.35">
      <c r="W863" s="17"/>
    </row>
    <row r="864" spans="23:23" x14ac:dyDescent="0.35">
      <c r="W864" s="17"/>
    </row>
    <row r="865" spans="23:23" x14ac:dyDescent="0.35">
      <c r="W865" s="17"/>
    </row>
    <row r="866" spans="23:23" x14ac:dyDescent="0.35">
      <c r="W866" s="17"/>
    </row>
    <row r="867" spans="23:23" x14ac:dyDescent="0.35">
      <c r="W867" s="17"/>
    </row>
    <row r="868" spans="23:23" x14ac:dyDescent="0.35">
      <c r="W868" s="17"/>
    </row>
    <row r="869" spans="23:23" x14ac:dyDescent="0.35">
      <c r="W869" s="17"/>
    </row>
    <row r="870" spans="23:23" x14ac:dyDescent="0.35">
      <c r="W870" s="17"/>
    </row>
    <row r="871" spans="23:23" x14ac:dyDescent="0.35">
      <c r="W871" s="17"/>
    </row>
    <row r="872" spans="23:23" x14ac:dyDescent="0.35">
      <c r="W872" s="17"/>
    </row>
    <row r="873" spans="23:23" x14ac:dyDescent="0.35">
      <c r="W873" s="17"/>
    </row>
    <row r="874" spans="23:23" x14ac:dyDescent="0.35">
      <c r="W874" s="17"/>
    </row>
    <row r="875" spans="23:23" x14ac:dyDescent="0.35">
      <c r="W875" s="17"/>
    </row>
    <row r="876" spans="23:23" x14ac:dyDescent="0.35">
      <c r="W876" s="17"/>
    </row>
    <row r="877" spans="23:23" x14ac:dyDescent="0.35">
      <c r="W877" s="17"/>
    </row>
    <row r="878" spans="23:23" x14ac:dyDescent="0.35">
      <c r="W878" s="17"/>
    </row>
    <row r="879" spans="23:23" x14ac:dyDescent="0.35">
      <c r="W879" s="17"/>
    </row>
    <row r="880" spans="23:23" x14ac:dyDescent="0.35">
      <c r="W880" s="17"/>
    </row>
    <row r="881" spans="23:23" x14ac:dyDescent="0.35">
      <c r="W881" s="17"/>
    </row>
    <row r="882" spans="23:23" x14ac:dyDescent="0.35">
      <c r="W882" s="17"/>
    </row>
    <row r="883" spans="23:23" x14ac:dyDescent="0.35">
      <c r="W883" s="17"/>
    </row>
    <row r="884" spans="23:23" x14ac:dyDescent="0.35">
      <c r="W884" s="17"/>
    </row>
    <row r="885" spans="23:23" x14ac:dyDescent="0.35">
      <c r="W885" s="17"/>
    </row>
    <row r="886" spans="23:23" x14ac:dyDescent="0.35">
      <c r="W886" s="17"/>
    </row>
    <row r="887" spans="23:23" x14ac:dyDescent="0.35">
      <c r="W887" s="17"/>
    </row>
    <row r="888" spans="23:23" x14ac:dyDescent="0.35">
      <c r="W888" s="17"/>
    </row>
    <row r="889" spans="23:23" x14ac:dyDescent="0.35">
      <c r="W889" s="17"/>
    </row>
    <row r="890" spans="23:23" x14ac:dyDescent="0.35">
      <c r="W890" s="17"/>
    </row>
    <row r="891" spans="23:23" x14ac:dyDescent="0.35">
      <c r="W891" s="17"/>
    </row>
    <row r="892" spans="23:23" x14ac:dyDescent="0.35">
      <c r="W892" s="17"/>
    </row>
    <row r="893" spans="23:23" x14ac:dyDescent="0.35">
      <c r="W893" s="17"/>
    </row>
    <row r="894" spans="23:23" x14ac:dyDescent="0.35">
      <c r="W894" s="17"/>
    </row>
    <row r="895" spans="23:23" x14ac:dyDescent="0.35">
      <c r="W895" s="17"/>
    </row>
    <row r="896" spans="23:23" x14ac:dyDescent="0.35">
      <c r="W896" s="17"/>
    </row>
    <row r="897" spans="23:23" x14ac:dyDescent="0.35">
      <c r="W897" s="17"/>
    </row>
    <row r="898" spans="23:23" x14ac:dyDescent="0.35">
      <c r="W898" s="17"/>
    </row>
    <row r="899" spans="23:23" x14ac:dyDescent="0.35">
      <c r="W899" s="17"/>
    </row>
    <row r="900" spans="23:23" x14ac:dyDescent="0.35">
      <c r="W900" s="17"/>
    </row>
    <row r="901" spans="23:23" x14ac:dyDescent="0.35">
      <c r="W901" s="17"/>
    </row>
    <row r="902" spans="23:23" x14ac:dyDescent="0.35">
      <c r="W902" s="17"/>
    </row>
    <row r="903" spans="23:23" x14ac:dyDescent="0.35">
      <c r="W903" s="17"/>
    </row>
    <row r="904" spans="23:23" x14ac:dyDescent="0.35">
      <c r="W904" s="17"/>
    </row>
    <row r="905" spans="23:23" x14ac:dyDescent="0.35">
      <c r="W905" s="17"/>
    </row>
    <row r="906" spans="23:23" x14ac:dyDescent="0.35">
      <c r="W906" s="17"/>
    </row>
    <row r="907" spans="23:23" x14ac:dyDescent="0.35">
      <c r="W907" s="17"/>
    </row>
    <row r="908" spans="23:23" x14ac:dyDescent="0.35">
      <c r="W908" s="17"/>
    </row>
    <row r="909" spans="23:23" x14ac:dyDescent="0.35">
      <c r="W909" s="17"/>
    </row>
    <row r="910" spans="23:23" x14ac:dyDescent="0.35">
      <c r="W910" s="17"/>
    </row>
    <row r="911" spans="23:23" x14ac:dyDescent="0.35">
      <c r="W911" s="17"/>
    </row>
    <row r="912" spans="23:23" x14ac:dyDescent="0.35">
      <c r="W912" s="17"/>
    </row>
    <row r="913" spans="23:23" x14ac:dyDescent="0.35">
      <c r="W913" s="17"/>
    </row>
    <row r="914" spans="23:23" x14ac:dyDescent="0.35">
      <c r="W914" s="17"/>
    </row>
    <row r="915" spans="23:23" x14ac:dyDescent="0.35">
      <c r="W915" s="17"/>
    </row>
    <row r="916" spans="23:23" x14ac:dyDescent="0.35">
      <c r="W916" s="17"/>
    </row>
    <row r="917" spans="23:23" x14ac:dyDescent="0.35">
      <c r="W917" s="17"/>
    </row>
    <row r="918" spans="23:23" x14ac:dyDescent="0.35">
      <c r="W918" s="17"/>
    </row>
    <row r="919" spans="23:23" x14ac:dyDescent="0.35">
      <c r="W919" s="17"/>
    </row>
    <row r="920" spans="23:23" x14ac:dyDescent="0.35">
      <c r="W920" s="17"/>
    </row>
    <row r="921" spans="23:23" x14ac:dyDescent="0.35">
      <c r="W921" s="17"/>
    </row>
    <row r="922" spans="23:23" x14ac:dyDescent="0.35">
      <c r="W922" s="17"/>
    </row>
    <row r="923" spans="23:23" x14ac:dyDescent="0.35">
      <c r="W923" s="17"/>
    </row>
    <row r="924" spans="23:23" x14ac:dyDescent="0.35">
      <c r="W924" s="17"/>
    </row>
    <row r="925" spans="23:23" x14ac:dyDescent="0.35">
      <c r="W925" s="17"/>
    </row>
    <row r="926" spans="23:23" x14ac:dyDescent="0.35">
      <c r="W926" s="17"/>
    </row>
    <row r="927" spans="23:23" x14ac:dyDescent="0.35">
      <c r="W927" s="17"/>
    </row>
    <row r="928" spans="23:23" x14ac:dyDescent="0.35">
      <c r="W928" s="17"/>
    </row>
    <row r="929" spans="23:23" x14ac:dyDescent="0.35">
      <c r="W929" s="17"/>
    </row>
    <row r="930" spans="23:23" x14ac:dyDescent="0.35">
      <c r="W930" s="17"/>
    </row>
    <row r="931" spans="23:23" x14ac:dyDescent="0.35">
      <c r="W931" s="17"/>
    </row>
    <row r="932" spans="23:23" x14ac:dyDescent="0.35">
      <c r="W932" s="17"/>
    </row>
    <row r="933" spans="23:23" x14ac:dyDescent="0.35">
      <c r="W933" s="17"/>
    </row>
    <row r="934" spans="23:23" x14ac:dyDescent="0.35">
      <c r="W934" s="17"/>
    </row>
    <row r="935" spans="23:23" x14ac:dyDescent="0.35">
      <c r="W935" s="17"/>
    </row>
    <row r="936" spans="23:23" x14ac:dyDescent="0.35">
      <c r="W936" s="17"/>
    </row>
    <row r="937" spans="23:23" x14ac:dyDescent="0.35">
      <c r="W937" s="17"/>
    </row>
    <row r="938" spans="23:23" x14ac:dyDescent="0.35">
      <c r="W938" s="17"/>
    </row>
    <row r="939" spans="23:23" x14ac:dyDescent="0.35">
      <c r="W939" s="17"/>
    </row>
    <row r="940" spans="23:23" x14ac:dyDescent="0.35">
      <c r="W940" s="17"/>
    </row>
    <row r="941" spans="23:23" x14ac:dyDescent="0.35">
      <c r="W941" s="17"/>
    </row>
    <row r="942" spans="23:23" x14ac:dyDescent="0.35">
      <c r="W942" s="17"/>
    </row>
    <row r="943" spans="23:23" x14ac:dyDescent="0.35">
      <c r="W943" s="17"/>
    </row>
    <row r="944" spans="23:23" x14ac:dyDescent="0.35">
      <c r="W944" s="17"/>
    </row>
    <row r="945" spans="23:23" x14ac:dyDescent="0.35">
      <c r="W945" s="17"/>
    </row>
    <row r="946" spans="23:23" x14ac:dyDescent="0.35">
      <c r="W946" s="17"/>
    </row>
    <row r="947" spans="23:23" x14ac:dyDescent="0.35">
      <c r="W947" s="17"/>
    </row>
    <row r="948" spans="23:23" x14ac:dyDescent="0.35">
      <c r="W948" s="17"/>
    </row>
    <row r="949" spans="23:23" x14ac:dyDescent="0.35">
      <c r="W949" s="17"/>
    </row>
    <row r="950" spans="23:23" x14ac:dyDescent="0.35">
      <c r="W950" s="17"/>
    </row>
    <row r="951" spans="23:23" x14ac:dyDescent="0.35">
      <c r="W951" s="17"/>
    </row>
    <row r="952" spans="23:23" x14ac:dyDescent="0.35">
      <c r="W952" s="17"/>
    </row>
    <row r="953" spans="23:23" x14ac:dyDescent="0.35">
      <c r="W953" s="17"/>
    </row>
    <row r="954" spans="23:23" x14ac:dyDescent="0.35">
      <c r="W954" s="17"/>
    </row>
    <row r="955" spans="23:23" x14ac:dyDescent="0.35">
      <c r="W955" s="17"/>
    </row>
    <row r="956" spans="23:23" x14ac:dyDescent="0.35">
      <c r="W956" s="17"/>
    </row>
    <row r="957" spans="23:23" x14ac:dyDescent="0.35">
      <c r="W957" s="17"/>
    </row>
    <row r="958" spans="23:23" x14ac:dyDescent="0.35">
      <c r="W958" s="17"/>
    </row>
    <row r="959" spans="23:23" x14ac:dyDescent="0.35">
      <c r="W959" s="17"/>
    </row>
    <row r="960" spans="23:23" x14ac:dyDescent="0.35">
      <c r="W960" s="17"/>
    </row>
    <row r="961" spans="23:23" x14ac:dyDescent="0.35">
      <c r="W961" s="17"/>
    </row>
    <row r="962" spans="23:23" x14ac:dyDescent="0.35">
      <c r="W962" s="17"/>
    </row>
    <row r="963" spans="23:23" x14ac:dyDescent="0.35">
      <c r="W963" s="17"/>
    </row>
    <row r="964" spans="23:23" x14ac:dyDescent="0.35">
      <c r="W964" s="17"/>
    </row>
    <row r="965" spans="23:23" x14ac:dyDescent="0.35">
      <c r="W965" s="17"/>
    </row>
    <row r="966" spans="23:23" x14ac:dyDescent="0.35">
      <c r="W966" s="17"/>
    </row>
    <row r="967" spans="23:23" x14ac:dyDescent="0.35">
      <c r="W967" s="17"/>
    </row>
    <row r="968" spans="23:23" x14ac:dyDescent="0.35">
      <c r="W968" s="17"/>
    </row>
    <row r="969" spans="23:23" x14ac:dyDescent="0.35">
      <c r="W969" s="17"/>
    </row>
    <row r="970" spans="23:23" x14ac:dyDescent="0.35">
      <c r="W970" s="17"/>
    </row>
    <row r="971" spans="23:23" x14ac:dyDescent="0.35">
      <c r="W971" s="17"/>
    </row>
    <row r="972" spans="23:23" x14ac:dyDescent="0.35">
      <c r="W972" s="17"/>
    </row>
    <row r="973" spans="23:23" x14ac:dyDescent="0.35">
      <c r="W973" s="17"/>
    </row>
    <row r="974" spans="23:23" x14ac:dyDescent="0.35">
      <c r="W974" s="17"/>
    </row>
    <row r="975" spans="23:23" x14ac:dyDescent="0.35">
      <c r="W975" s="17"/>
    </row>
    <row r="976" spans="23:23" x14ac:dyDescent="0.35">
      <c r="W976" s="17"/>
    </row>
    <row r="977" spans="23:23" x14ac:dyDescent="0.35">
      <c r="W977" s="17"/>
    </row>
    <row r="978" spans="23:23" x14ac:dyDescent="0.35">
      <c r="W978" s="17"/>
    </row>
    <row r="979" spans="23:23" x14ac:dyDescent="0.35">
      <c r="W979" s="17"/>
    </row>
    <row r="980" spans="23:23" x14ac:dyDescent="0.35">
      <c r="W980" s="17"/>
    </row>
    <row r="981" spans="23:23" x14ac:dyDescent="0.35">
      <c r="W981" s="17"/>
    </row>
    <row r="982" spans="23:23" x14ac:dyDescent="0.35">
      <c r="W982" s="17"/>
    </row>
    <row r="983" spans="23:23" x14ac:dyDescent="0.35">
      <c r="W983" s="17"/>
    </row>
    <row r="984" spans="23:23" x14ac:dyDescent="0.35">
      <c r="W984" s="17"/>
    </row>
    <row r="985" spans="23:23" x14ac:dyDescent="0.35">
      <c r="W985" s="17"/>
    </row>
    <row r="986" spans="23:23" x14ac:dyDescent="0.35">
      <c r="W986" s="17"/>
    </row>
    <row r="987" spans="23:23" x14ac:dyDescent="0.35">
      <c r="W987" s="17"/>
    </row>
    <row r="988" spans="23:23" x14ac:dyDescent="0.35">
      <c r="W988" s="17"/>
    </row>
    <row r="989" spans="23:23" x14ac:dyDescent="0.35">
      <c r="W989" s="17"/>
    </row>
    <row r="990" spans="23:23" x14ac:dyDescent="0.35">
      <c r="W990" s="17"/>
    </row>
    <row r="991" spans="23:23" x14ac:dyDescent="0.35">
      <c r="W991" s="17"/>
    </row>
    <row r="992" spans="23:23" x14ac:dyDescent="0.35">
      <c r="W992" s="17"/>
    </row>
    <row r="993" spans="23:23" x14ac:dyDescent="0.35">
      <c r="W993" s="17"/>
    </row>
    <row r="994" spans="23:23" x14ac:dyDescent="0.35">
      <c r="W994" s="17"/>
    </row>
    <row r="995" spans="23:23" x14ac:dyDescent="0.35">
      <c r="W995" s="17"/>
    </row>
    <row r="996" spans="23:23" x14ac:dyDescent="0.35">
      <c r="W996" s="17"/>
    </row>
    <row r="997" spans="23:23" x14ac:dyDescent="0.35">
      <c r="W997" s="17"/>
    </row>
    <row r="998" spans="23:23" x14ac:dyDescent="0.35">
      <c r="W998" s="17"/>
    </row>
    <row r="999" spans="23:23" x14ac:dyDescent="0.35">
      <c r="W999" s="17"/>
    </row>
    <row r="1000" spans="23:23" x14ac:dyDescent="0.35">
      <c r="W1000" s="17"/>
    </row>
    <row r="1001" spans="23:23" x14ac:dyDescent="0.35">
      <c r="W1001" s="17"/>
    </row>
    <row r="1002" spans="23:23" x14ac:dyDescent="0.35">
      <c r="W1002" s="17"/>
    </row>
    <row r="1003" spans="23:23" x14ac:dyDescent="0.35">
      <c r="W1003" s="17"/>
    </row>
    <row r="1004" spans="23:23" x14ac:dyDescent="0.35">
      <c r="W1004" s="17"/>
    </row>
    <row r="1005" spans="23:23" x14ac:dyDescent="0.35">
      <c r="W1005" s="17"/>
    </row>
    <row r="1006" spans="23:23" x14ac:dyDescent="0.35">
      <c r="W1006" s="17"/>
    </row>
    <row r="1007" spans="23:23" x14ac:dyDescent="0.35">
      <c r="W1007" s="17"/>
    </row>
    <row r="1008" spans="23:23" x14ac:dyDescent="0.35">
      <c r="W1008" s="17"/>
    </row>
    <row r="1009" spans="23:23" x14ac:dyDescent="0.35">
      <c r="W1009" s="17"/>
    </row>
    <row r="1010" spans="23:23" x14ac:dyDescent="0.35">
      <c r="W1010" s="17"/>
    </row>
    <row r="1011" spans="23:23" x14ac:dyDescent="0.35">
      <c r="W1011" s="17"/>
    </row>
    <row r="1012" spans="23:23" x14ac:dyDescent="0.35">
      <c r="W1012" s="17"/>
    </row>
    <row r="1013" spans="23:23" x14ac:dyDescent="0.35">
      <c r="W1013" s="17"/>
    </row>
    <row r="1014" spans="23:23" x14ac:dyDescent="0.35">
      <c r="W1014" s="17"/>
    </row>
    <row r="1015" spans="23:23" x14ac:dyDescent="0.35">
      <c r="W1015" s="17"/>
    </row>
    <row r="1016" spans="23:23" x14ac:dyDescent="0.35">
      <c r="W1016" s="17"/>
    </row>
    <row r="1017" spans="23:23" x14ac:dyDescent="0.35">
      <c r="W1017" s="17"/>
    </row>
    <row r="1018" spans="23:23" x14ac:dyDescent="0.35">
      <c r="W1018" s="17"/>
    </row>
    <row r="1019" spans="23:23" x14ac:dyDescent="0.35">
      <c r="W1019" s="17"/>
    </row>
    <row r="1020" spans="23:23" x14ac:dyDescent="0.35">
      <c r="W1020" s="17"/>
    </row>
    <row r="1021" spans="23:23" x14ac:dyDescent="0.35">
      <c r="W1021" s="17"/>
    </row>
    <row r="1022" spans="23:23" x14ac:dyDescent="0.35">
      <c r="W1022" s="17"/>
    </row>
    <row r="1023" spans="23:23" x14ac:dyDescent="0.35">
      <c r="W1023" s="17"/>
    </row>
    <row r="1024" spans="23:23" x14ac:dyDescent="0.35">
      <c r="W1024" s="17"/>
    </row>
    <row r="1025" spans="23:23" x14ac:dyDescent="0.35">
      <c r="W1025" s="17"/>
    </row>
    <row r="1026" spans="23:23" x14ac:dyDescent="0.35">
      <c r="W1026" s="17"/>
    </row>
    <row r="1027" spans="23:23" x14ac:dyDescent="0.35">
      <c r="W1027" s="17"/>
    </row>
    <row r="1028" spans="23:23" x14ac:dyDescent="0.35">
      <c r="W1028" s="17"/>
    </row>
    <row r="1029" spans="23:23" x14ac:dyDescent="0.35">
      <c r="W1029" s="17"/>
    </row>
    <row r="1030" spans="23:23" x14ac:dyDescent="0.35">
      <c r="W1030" s="17"/>
    </row>
    <row r="1031" spans="23:23" x14ac:dyDescent="0.35">
      <c r="W1031" s="17"/>
    </row>
    <row r="1032" spans="23:23" x14ac:dyDescent="0.35">
      <c r="W1032" s="17"/>
    </row>
    <row r="1033" spans="23:23" x14ac:dyDescent="0.35">
      <c r="W1033" s="17"/>
    </row>
    <row r="1034" spans="23:23" x14ac:dyDescent="0.35">
      <c r="W1034" s="17"/>
    </row>
    <row r="1035" spans="23:23" x14ac:dyDescent="0.35">
      <c r="W1035" s="17"/>
    </row>
    <row r="1036" spans="23:23" x14ac:dyDescent="0.35">
      <c r="W1036" s="17"/>
    </row>
    <row r="1037" spans="23:23" x14ac:dyDescent="0.35">
      <c r="W1037" s="17"/>
    </row>
    <row r="1038" spans="23:23" x14ac:dyDescent="0.35">
      <c r="W1038" s="17"/>
    </row>
    <row r="1039" spans="23:23" x14ac:dyDescent="0.35">
      <c r="W1039" s="17"/>
    </row>
    <row r="1040" spans="23:23" x14ac:dyDescent="0.35">
      <c r="W1040" s="17"/>
    </row>
    <row r="1041" spans="23:23" x14ac:dyDescent="0.35">
      <c r="W1041" s="17"/>
    </row>
    <row r="1042" spans="23:23" x14ac:dyDescent="0.35">
      <c r="W1042" s="17"/>
    </row>
    <row r="1043" spans="23:23" x14ac:dyDescent="0.35">
      <c r="W1043" s="17"/>
    </row>
    <row r="1044" spans="23:23" x14ac:dyDescent="0.35">
      <c r="W1044" s="17"/>
    </row>
    <row r="1045" spans="23:23" x14ac:dyDescent="0.35">
      <c r="W1045" s="17"/>
    </row>
    <row r="1046" spans="23:23" x14ac:dyDescent="0.35">
      <c r="W1046" s="17"/>
    </row>
    <row r="1047" spans="23:23" x14ac:dyDescent="0.35">
      <c r="W1047" s="17"/>
    </row>
    <row r="1048" spans="23:23" x14ac:dyDescent="0.35">
      <c r="W1048" s="17"/>
    </row>
    <row r="1049" spans="23:23" x14ac:dyDescent="0.35">
      <c r="W1049" s="17"/>
    </row>
    <row r="1050" spans="23:23" x14ac:dyDescent="0.35">
      <c r="W1050" s="17"/>
    </row>
    <row r="1051" spans="23:23" x14ac:dyDescent="0.35">
      <c r="W1051" s="17"/>
    </row>
    <row r="1052" spans="23:23" x14ac:dyDescent="0.35">
      <c r="W1052" s="17"/>
    </row>
    <row r="1053" spans="23:23" x14ac:dyDescent="0.35">
      <c r="W1053" s="17"/>
    </row>
    <row r="1054" spans="23:23" x14ac:dyDescent="0.35">
      <c r="W1054" s="17"/>
    </row>
    <row r="1055" spans="23:23" x14ac:dyDescent="0.35">
      <c r="W1055" s="17"/>
    </row>
    <row r="1056" spans="23:23" x14ac:dyDescent="0.35">
      <c r="W1056" s="17"/>
    </row>
    <row r="1057" spans="23:23" x14ac:dyDescent="0.35">
      <c r="W1057" s="17"/>
    </row>
    <row r="1058" spans="23:23" x14ac:dyDescent="0.35">
      <c r="W1058" s="17"/>
    </row>
    <row r="1059" spans="23:23" x14ac:dyDescent="0.35">
      <c r="W1059" s="17"/>
    </row>
    <row r="1060" spans="23:23" x14ac:dyDescent="0.35">
      <c r="W1060" s="17"/>
    </row>
    <row r="1061" spans="23:23" x14ac:dyDescent="0.35">
      <c r="W1061" s="17"/>
    </row>
    <row r="1062" spans="23:23" x14ac:dyDescent="0.35">
      <c r="W1062" s="17"/>
    </row>
    <row r="1063" spans="23:23" x14ac:dyDescent="0.35">
      <c r="W1063" s="17"/>
    </row>
    <row r="1064" spans="23:23" x14ac:dyDescent="0.35">
      <c r="W1064" s="17"/>
    </row>
    <row r="1065" spans="23:23" x14ac:dyDescent="0.35">
      <c r="W1065" s="17"/>
    </row>
    <row r="1066" spans="23:23" x14ac:dyDescent="0.35">
      <c r="W1066" s="17"/>
    </row>
    <row r="1067" spans="23:23" x14ac:dyDescent="0.35">
      <c r="W1067" s="17"/>
    </row>
    <row r="1068" spans="23:23" x14ac:dyDescent="0.35">
      <c r="W1068" s="17"/>
    </row>
    <row r="1069" spans="23:23" x14ac:dyDescent="0.35">
      <c r="W1069" s="17"/>
    </row>
    <row r="1070" spans="23:23" x14ac:dyDescent="0.35">
      <c r="W1070" s="17"/>
    </row>
    <row r="1071" spans="23:23" x14ac:dyDescent="0.35">
      <c r="W1071" s="17"/>
    </row>
    <row r="1072" spans="23:23" x14ac:dyDescent="0.35">
      <c r="W1072" s="17"/>
    </row>
    <row r="1073" spans="23:23" x14ac:dyDescent="0.35">
      <c r="W1073" s="17"/>
    </row>
    <row r="1074" spans="23:23" x14ac:dyDescent="0.35">
      <c r="W1074" s="17"/>
    </row>
    <row r="1075" spans="23:23" x14ac:dyDescent="0.35">
      <c r="W1075" s="17"/>
    </row>
    <row r="1076" spans="23:23" x14ac:dyDescent="0.35">
      <c r="W1076" s="17"/>
    </row>
    <row r="1077" spans="23:23" x14ac:dyDescent="0.35">
      <c r="W1077" s="17"/>
    </row>
    <row r="1078" spans="23:23" x14ac:dyDescent="0.35">
      <c r="W1078" s="17"/>
    </row>
    <row r="1079" spans="23:23" x14ac:dyDescent="0.35">
      <c r="W1079" s="17"/>
    </row>
    <row r="1080" spans="23:23" x14ac:dyDescent="0.35">
      <c r="W1080" s="17"/>
    </row>
    <row r="1081" spans="23:23" x14ac:dyDescent="0.35">
      <c r="W1081" s="17"/>
    </row>
    <row r="1082" spans="23:23" x14ac:dyDescent="0.35">
      <c r="W1082" s="17"/>
    </row>
    <row r="1083" spans="23:23" x14ac:dyDescent="0.35">
      <c r="W1083" s="17"/>
    </row>
    <row r="1084" spans="23:23" x14ac:dyDescent="0.35">
      <c r="W1084" s="17"/>
    </row>
    <row r="1085" spans="23:23" x14ac:dyDescent="0.35">
      <c r="W1085" s="17"/>
    </row>
    <row r="1086" spans="23:23" x14ac:dyDescent="0.35">
      <c r="W1086" s="17"/>
    </row>
    <row r="1087" spans="23:23" x14ac:dyDescent="0.35">
      <c r="W1087" s="17"/>
    </row>
    <row r="1088" spans="23:23" x14ac:dyDescent="0.35">
      <c r="W1088" s="17"/>
    </row>
    <row r="1089" spans="23:23" x14ac:dyDescent="0.35">
      <c r="W1089" s="17"/>
    </row>
    <row r="1090" spans="23:23" x14ac:dyDescent="0.35">
      <c r="W1090" s="17"/>
    </row>
    <row r="1091" spans="23:23" x14ac:dyDescent="0.35">
      <c r="W1091" s="17"/>
    </row>
    <row r="1092" spans="23:23" x14ac:dyDescent="0.35">
      <c r="W1092" s="17"/>
    </row>
    <row r="1093" spans="23:23" x14ac:dyDescent="0.35">
      <c r="W1093" s="17"/>
    </row>
    <row r="1094" spans="23:23" x14ac:dyDescent="0.35">
      <c r="W1094" s="17"/>
    </row>
    <row r="1095" spans="23:23" x14ac:dyDescent="0.35">
      <c r="W1095" s="17"/>
    </row>
    <row r="1096" spans="23:23" x14ac:dyDescent="0.35">
      <c r="W1096" s="17"/>
    </row>
    <row r="1097" spans="23:23" x14ac:dyDescent="0.35">
      <c r="W1097" s="17"/>
    </row>
    <row r="1098" spans="23:23" x14ac:dyDescent="0.35">
      <c r="W1098" s="17"/>
    </row>
    <row r="1099" spans="23:23" x14ac:dyDescent="0.35">
      <c r="W1099" s="17"/>
    </row>
    <row r="1100" spans="23:23" x14ac:dyDescent="0.35">
      <c r="W1100" s="17"/>
    </row>
    <row r="1101" spans="23:23" x14ac:dyDescent="0.35">
      <c r="W1101" s="17"/>
    </row>
    <row r="1102" spans="23:23" x14ac:dyDescent="0.35">
      <c r="W1102" s="17"/>
    </row>
    <row r="1103" spans="23:23" x14ac:dyDescent="0.35">
      <c r="W1103" s="17"/>
    </row>
    <row r="1104" spans="23:23" x14ac:dyDescent="0.35">
      <c r="W1104" s="17"/>
    </row>
    <row r="1105" spans="23:23" x14ac:dyDescent="0.35">
      <c r="W1105" s="17"/>
    </row>
    <row r="1106" spans="23:23" x14ac:dyDescent="0.35">
      <c r="W1106" s="17"/>
    </row>
    <row r="1107" spans="23:23" x14ac:dyDescent="0.35">
      <c r="W1107" s="17"/>
    </row>
    <row r="1108" spans="23:23" x14ac:dyDescent="0.35">
      <c r="W1108" s="17"/>
    </row>
    <row r="1109" spans="23:23" x14ac:dyDescent="0.35">
      <c r="W1109" s="17"/>
    </row>
    <row r="1110" spans="23:23" x14ac:dyDescent="0.35">
      <c r="W1110" s="17"/>
    </row>
    <row r="1111" spans="23:23" x14ac:dyDescent="0.35">
      <c r="W1111" s="17"/>
    </row>
    <row r="1112" spans="23:23" x14ac:dyDescent="0.35">
      <c r="W1112" s="17"/>
    </row>
    <row r="1113" spans="23:23" x14ac:dyDescent="0.35">
      <c r="W1113" s="17"/>
    </row>
    <row r="1114" spans="23:23" x14ac:dyDescent="0.35">
      <c r="W1114" s="17"/>
    </row>
    <row r="1115" spans="23:23" x14ac:dyDescent="0.35">
      <c r="W1115" s="17"/>
    </row>
    <row r="1116" spans="23:23" x14ac:dyDescent="0.35">
      <c r="W1116" s="17"/>
    </row>
    <row r="1117" spans="23:23" x14ac:dyDescent="0.35">
      <c r="W1117" s="17"/>
    </row>
    <row r="1118" spans="23:23" x14ac:dyDescent="0.35">
      <c r="W1118" s="17"/>
    </row>
    <row r="1119" spans="23:23" x14ac:dyDescent="0.35">
      <c r="W1119" s="17"/>
    </row>
    <row r="1120" spans="23:23" x14ac:dyDescent="0.35">
      <c r="W1120" s="17"/>
    </row>
    <row r="1121" spans="23:23" x14ac:dyDescent="0.35">
      <c r="W1121" s="17"/>
    </row>
    <row r="1122" spans="23:23" x14ac:dyDescent="0.35">
      <c r="W1122" s="17"/>
    </row>
    <row r="1123" spans="23:23" x14ac:dyDescent="0.35">
      <c r="W1123" s="17"/>
    </row>
    <row r="1124" spans="23:23" x14ac:dyDescent="0.35">
      <c r="W1124" s="17"/>
    </row>
    <row r="1125" spans="23:23" x14ac:dyDescent="0.35">
      <c r="W1125" s="17"/>
    </row>
    <row r="1126" spans="23:23" x14ac:dyDescent="0.35">
      <c r="W1126" s="17"/>
    </row>
    <row r="1127" spans="23:23" x14ac:dyDescent="0.35">
      <c r="W1127" s="17"/>
    </row>
    <row r="1128" spans="23:23" x14ac:dyDescent="0.35">
      <c r="W1128" s="17"/>
    </row>
    <row r="1129" spans="23:23" x14ac:dyDescent="0.35">
      <c r="W1129" s="17"/>
    </row>
    <row r="1130" spans="23:23" x14ac:dyDescent="0.35">
      <c r="W1130" s="17"/>
    </row>
    <row r="1131" spans="23:23" x14ac:dyDescent="0.35">
      <c r="W1131" s="17"/>
    </row>
    <row r="1132" spans="23:23" x14ac:dyDescent="0.35">
      <c r="W1132" s="17"/>
    </row>
    <row r="1133" spans="23:23" x14ac:dyDescent="0.35">
      <c r="W1133" s="17"/>
    </row>
    <row r="1134" spans="23:23" x14ac:dyDescent="0.35">
      <c r="W1134" s="17"/>
    </row>
    <row r="1135" spans="23:23" x14ac:dyDescent="0.35">
      <c r="W1135" s="17"/>
    </row>
    <row r="1136" spans="23:23" x14ac:dyDescent="0.35">
      <c r="W1136" s="17"/>
    </row>
    <row r="1137" spans="23:23" x14ac:dyDescent="0.35">
      <c r="W1137" s="17"/>
    </row>
    <row r="1138" spans="23:23" x14ac:dyDescent="0.35">
      <c r="W1138" s="17"/>
    </row>
    <row r="1139" spans="23:23" x14ac:dyDescent="0.35">
      <c r="W1139" s="17"/>
    </row>
    <row r="1140" spans="23:23" x14ac:dyDescent="0.35">
      <c r="W1140" s="17"/>
    </row>
    <row r="1141" spans="23:23" x14ac:dyDescent="0.35">
      <c r="W1141" s="17"/>
    </row>
    <row r="1142" spans="23:23" x14ac:dyDescent="0.35">
      <c r="W1142" s="17"/>
    </row>
    <row r="1143" spans="23:23" x14ac:dyDescent="0.35">
      <c r="W1143" s="17"/>
    </row>
    <row r="1144" spans="23:23" x14ac:dyDescent="0.35">
      <c r="W1144" s="17"/>
    </row>
    <row r="1145" spans="23:23" x14ac:dyDescent="0.35">
      <c r="W1145" s="17"/>
    </row>
    <row r="1146" spans="23:23" x14ac:dyDescent="0.35">
      <c r="W1146" s="17"/>
    </row>
    <row r="1147" spans="23:23" x14ac:dyDescent="0.35">
      <c r="W1147" s="17"/>
    </row>
    <row r="1148" spans="23:23" x14ac:dyDescent="0.35">
      <c r="W1148" s="17"/>
    </row>
    <row r="1149" spans="23:23" x14ac:dyDescent="0.35">
      <c r="W1149" s="17"/>
    </row>
    <row r="1150" spans="23:23" x14ac:dyDescent="0.35">
      <c r="W1150" s="17"/>
    </row>
    <row r="1151" spans="23:23" x14ac:dyDescent="0.35">
      <c r="W1151" s="17"/>
    </row>
    <row r="1152" spans="23:23" x14ac:dyDescent="0.35">
      <c r="W1152" s="17"/>
    </row>
    <row r="1153" spans="23:23" x14ac:dyDescent="0.35">
      <c r="W1153" s="17"/>
    </row>
    <row r="1154" spans="23:23" x14ac:dyDescent="0.35">
      <c r="W1154" s="17"/>
    </row>
    <row r="1155" spans="23:23" x14ac:dyDescent="0.35">
      <c r="W1155" s="17"/>
    </row>
    <row r="1156" spans="23:23" x14ac:dyDescent="0.35">
      <c r="W1156" s="17"/>
    </row>
    <row r="1157" spans="23:23" x14ac:dyDescent="0.35">
      <c r="W1157" s="17"/>
    </row>
    <row r="1158" spans="23:23" x14ac:dyDescent="0.35">
      <c r="W1158" s="17"/>
    </row>
    <row r="1159" spans="23:23" x14ac:dyDescent="0.35">
      <c r="W1159" s="17"/>
    </row>
    <row r="1160" spans="23:23" x14ac:dyDescent="0.35">
      <c r="W1160" s="17"/>
    </row>
    <row r="1161" spans="23:23" x14ac:dyDescent="0.35">
      <c r="W1161" s="17"/>
    </row>
    <row r="1162" spans="23:23" x14ac:dyDescent="0.35">
      <c r="W1162" s="17"/>
    </row>
    <row r="1163" spans="23:23" x14ac:dyDescent="0.35">
      <c r="W1163" s="17"/>
    </row>
    <row r="1164" spans="23:23" x14ac:dyDescent="0.35">
      <c r="W1164" s="17"/>
    </row>
    <row r="1165" spans="23:23" x14ac:dyDescent="0.35">
      <c r="W1165" s="17"/>
    </row>
    <row r="1166" spans="23:23" x14ac:dyDescent="0.35">
      <c r="W1166" s="17"/>
    </row>
    <row r="1167" spans="23:23" x14ac:dyDescent="0.35">
      <c r="W1167" s="17"/>
    </row>
    <row r="1168" spans="23:23" x14ac:dyDescent="0.35">
      <c r="W1168" s="17"/>
    </row>
    <row r="1169" spans="23:23" x14ac:dyDescent="0.35">
      <c r="W1169" s="17"/>
    </row>
    <row r="1170" spans="23:23" x14ac:dyDescent="0.35">
      <c r="W1170" s="17"/>
    </row>
    <row r="1171" spans="23:23" x14ac:dyDescent="0.35">
      <c r="W1171" s="17"/>
    </row>
    <row r="1172" spans="23:23" x14ac:dyDescent="0.35">
      <c r="W1172" s="17"/>
    </row>
    <row r="1173" spans="23:23" x14ac:dyDescent="0.35">
      <c r="W1173" s="17"/>
    </row>
    <row r="1174" spans="23:23" x14ac:dyDescent="0.35">
      <c r="W1174" s="17"/>
    </row>
    <row r="1175" spans="23:23" x14ac:dyDescent="0.35">
      <c r="W1175" s="17"/>
    </row>
    <row r="1176" spans="23:23" x14ac:dyDescent="0.35">
      <c r="W1176" s="17"/>
    </row>
    <row r="1177" spans="23:23" x14ac:dyDescent="0.35">
      <c r="W1177" s="17"/>
    </row>
    <row r="1178" spans="23:23" x14ac:dyDescent="0.35">
      <c r="W1178" s="17"/>
    </row>
    <row r="1179" spans="23:23" x14ac:dyDescent="0.35">
      <c r="W1179" s="17"/>
    </row>
    <row r="1180" spans="23:23" x14ac:dyDescent="0.35">
      <c r="W1180" s="17"/>
    </row>
    <row r="1181" spans="23:23" x14ac:dyDescent="0.35">
      <c r="W1181" s="17"/>
    </row>
    <row r="1182" spans="23:23" x14ac:dyDescent="0.35">
      <c r="W1182" s="17"/>
    </row>
    <row r="1183" spans="23:23" x14ac:dyDescent="0.35">
      <c r="W1183" s="17"/>
    </row>
    <row r="1184" spans="23:23" x14ac:dyDescent="0.35">
      <c r="W1184" s="17"/>
    </row>
    <row r="1185" spans="23:23" x14ac:dyDescent="0.35">
      <c r="W1185" s="17"/>
    </row>
    <row r="1186" spans="23:23" x14ac:dyDescent="0.35">
      <c r="W1186" s="17"/>
    </row>
    <row r="1187" spans="23:23" x14ac:dyDescent="0.35">
      <c r="W1187" s="17"/>
    </row>
    <row r="1188" spans="23:23" x14ac:dyDescent="0.35">
      <c r="W1188" s="17"/>
    </row>
    <row r="1189" spans="23:23" x14ac:dyDescent="0.35">
      <c r="W1189" s="17"/>
    </row>
    <row r="1190" spans="23:23" x14ac:dyDescent="0.35">
      <c r="W1190" s="17"/>
    </row>
    <row r="1191" spans="23:23" x14ac:dyDescent="0.35">
      <c r="W1191" s="17"/>
    </row>
    <row r="1192" spans="23:23" x14ac:dyDescent="0.35">
      <c r="W1192" s="17"/>
    </row>
    <row r="1193" spans="23:23" x14ac:dyDescent="0.35">
      <c r="W1193" s="17"/>
    </row>
    <row r="1194" spans="23:23" x14ac:dyDescent="0.35">
      <c r="W1194" s="17"/>
    </row>
    <row r="1195" spans="23:23" x14ac:dyDescent="0.35">
      <c r="W1195" s="17"/>
    </row>
    <row r="1196" spans="23:23" x14ac:dyDescent="0.35">
      <c r="W1196" s="17"/>
    </row>
    <row r="1197" spans="23:23" x14ac:dyDescent="0.35">
      <c r="W1197" s="17"/>
    </row>
    <row r="1198" spans="23:23" x14ac:dyDescent="0.35">
      <c r="W1198" s="17"/>
    </row>
    <row r="1199" spans="23:23" x14ac:dyDescent="0.35">
      <c r="W1199" s="17"/>
    </row>
    <row r="1200" spans="23:23" x14ac:dyDescent="0.35">
      <c r="W1200" s="17"/>
    </row>
    <row r="1201" spans="23:23" x14ac:dyDescent="0.35">
      <c r="W1201" s="17"/>
    </row>
    <row r="1202" spans="23:23" x14ac:dyDescent="0.35">
      <c r="W1202" s="17"/>
    </row>
    <row r="1203" spans="23:23" x14ac:dyDescent="0.35">
      <c r="W1203" s="17"/>
    </row>
    <row r="1204" spans="23:23" x14ac:dyDescent="0.35">
      <c r="W1204" s="17"/>
    </row>
    <row r="1205" spans="23:23" x14ac:dyDescent="0.35">
      <c r="W1205" s="17"/>
    </row>
    <row r="1206" spans="23:23" x14ac:dyDescent="0.35">
      <c r="W1206" s="17"/>
    </row>
    <row r="1207" spans="23:23" x14ac:dyDescent="0.35">
      <c r="W1207" s="17"/>
    </row>
    <row r="1208" spans="23:23" x14ac:dyDescent="0.35">
      <c r="W1208" s="17"/>
    </row>
    <row r="1209" spans="23:23" x14ac:dyDescent="0.35">
      <c r="W1209" s="17"/>
    </row>
    <row r="1210" spans="23:23" x14ac:dyDescent="0.35">
      <c r="W1210" s="17"/>
    </row>
    <row r="1211" spans="23:23" x14ac:dyDescent="0.35">
      <c r="W1211" s="17"/>
    </row>
    <row r="1212" spans="23:23" x14ac:dyDescent="0.35">
      <c r="W1212" s="17"/>
    </row>
    <row r="1213" spans="23:23" x14ac:dyDescent="0.35">
      <c r="W1213" s="17"/>
    </row>
    <row r="1214" spans="23:23" x14ac:dyDescent="0.35">
      <c r="W1214" s="17"/>
    </row>
    <row r="1215" spans="23:23" x14ac:dyDescent="0.35">
      <c r="W1215" s="17"/>
    </row>
    <row r="1216" spans="23:23" x14ac:dyDescent="0.35">
      <c r="W1216" s="17"/>
    </row>
    <row r="1217" spans="23:23" x14ac:dyDescent="0.35">
      <c r="W1217" s="17"/>
    </row>
    <row r="1218" spans="23:23" x14ac:dyDescent="0.35">
      <c r="W1218" s="17"/>
    </row>
    <row r="1219" spans="23:23" x14ac:dyDescent="0.35">
      <c r="W1219" s="17"/>
    </row>
    <row r="1220" spans="23:23" x14ac:dyDescent="0.35">
      <c r="W1220" s="17"/>
    </row>
    <row r="1221" spans="23:23" x14ac:dyDescent="0.35">
      <c r="W1221" s="17"/>
    </row>
    <row r="1222" spans="23:23" x14ac:dyDescent="0.35">
      <c r="W1222" s="17"/>
    </row>
    <row r="1223" spans="23:23" x14ac:dyDescent="0.35">
      <c r="W1223" s="17"/>
    </row>
    <row r="1224" spans="23:23" x14ac:dyDescent="0.35">
      <c r="W1224" s="17"/>
    </row>
    <row r="1225" spans="23:23" x14ac:dyDescent="0.35">
      <c r="W1225" s="17"/>
    </row>
    <row r="1226" spans="23:23" x14ac:dyDescent="0.35">
      <c r="W1226" s="17"/>
    </row>
    <row r="1227" spans="23:23" x14ac:dyDescent="0.35">
      <c r="W1227" s="17"/>
    </row>
    <row r="1228" spans="23:23" x14ac:dyDescent="0.35">
      <c r="W1228" s="17"/>
    </row>
    <row r="1229" spans="23:23" x14ac:dyDescent="0.35">
      <c r="W1229" s="17"/>
    </row>
    <row r="1230" spans="23:23" x14ac:dyDescent="0.35">
      <c r="W1230" s="17"/>
    </row>
    <row r="1231" spans="23:23" x14ac:dyDescent="0.35">
      <c r="W1231" s="17"/>
    </row>
    <row r="1232" spans="23:23" x14ac:dyDescent="0.35">
      <c r="W1232" s="17"/>
    </row>
    <row r="1233" spans="23:23" x14ac:dyDescent="0.35">
      <c r="W1233" s="17"/>
    </row>
    <row r="1234" spans="23:23" x14ac:dyDescent="0.35">
      <c r="W1234" s="17"/>
    </row>
    <row r="1235" spans="23:23" x14ac:dyDescent="0.35">
      <c r="W1235" s="17"/>
    </row>
    <row r="1236" spans="23:23" x14ac:dyDescent="0.35">
      <c r="W1236" s="17"/>
    </row>
    <row r="1237" spans="23:23" x14ac:dyDescent="0.35">
      <c r="W1237" s="17"/>
    </row>
    <row r="1238" spans="23:23" x14ac:dyDescent="0.35">
      <c r="W1238" s="17"/>
    </row>
    <row r="1239" spans="23:23" x14ac:dyDescent="0.35">
      <c r="W1239" s="17"/>
    </row>
    <row r="1240" spans="23:23" x14ac:dyDescent="0.35">
      <c r="W1240" s="17"/>
    </row>
    <row r="1241" spans="23:23" x14ac:dyDescent="0.35">
      <c r="W1241" s="17"/>
    </row>
    <row r="1242" spans="23:23" x14ac:dyDescent="0.35">
      <c r="W1242" s="17"/>
    </row>
    <row r="1243" spans="23:23" x14ac:dyDescent="0.35">
      <c r="W1243" s="17"/>
    </row>
    <row r="1244" spans="23:23" x14ac:dyDescent="0.35">
      <c r="W1244" s="17"/>
    </row>
    <row r="1245" spans="23:23" x14ac:dyDescent="0.35">
      <c r="W1245" s="17"/>
    </row>
    <row r="1246" spans="23:23" x14ac:dyDescent="0.35">
      <c r="W1246" s="17"/>
    </row>
    <row r="1247" spans="23:23" x14ac:dyDescent="0.35">
      <c r="W1247" s="17"/>
    </row>
    <row r="1248" spans="23:23" x14ac:dyDescent="0.35">
      <c r="W1248" s="17"/>
    </row>
    <row r="1249" spans="23:23" x14ac:dyDescent="0.35">
      <c r="W1249" s="17"/>
    </row>
    <row r="1250" spans="23:23" x14ac:dyDescent="0.35">
      <c r="W1250" s="17"/>
    </row>
    <row r="1251" spans="23:23" x14ac:dyDescent="0.35">
      <c r="W1251" s="17"/>
    </row>
    <row r="1252" spans="23:23" x14ac:dyDescent="0.35">
      <c r="W1252" s="17"/>
    </row>
    <row r="1253" spans="23:23" x14ac:dyDescent="0.35">
      <c r="W1253" s="17"/>
    </row>
    <row r="1254" spans="23:23" x14ac:dyDescent="0.35">
      <c r="W1254" s="17"/>
    </row>
    <row r="1255" spans="23:23" x14ac:dyDescent="0.35">
      <c r="W1255" s="17"/>
    </row>
    <row r="1256" spans="23:23" x14ac:dyDescent="0.35">
      <c r="W1256" s="17"/>
    </row>
    <row r="1257" spans="23:23" x14ac:dyDescent="0.35">
      <c r="W1257" s="17"/>
    </row>
    <row r="1258" spans="23:23" x14ac:dyDescent="0.35">
      <c r="W1258" s="17"/>
    </row>
    <row r="1259" spans="23:23" x14ac:dyDescent="0.35">
      <c r="W1259" s="17"/>
    </row>
    <row r="1260" spans="23:23" x14ac:dyDescent="0.35">
      <c r="W1260" s="17"/>
    </row>
    <row r="1261" spans="23:23" x14ac:dyDescent="0.35">
      <c r="W1261" s="17"/>
    </row>
    <row r="1262" spans="23:23" x14ac:dyDescent="0.35">
      <c r="W1262" s="17"/>
    </row>
    <row r="1263" spans="23:23" x14ac:dyDescent="0.35">
      <c r="W1263" s="17"/>
    </row>
    <row r="1264" spans="23:23" x14ac:dyDescent="0.35">
      <c r="W1264" s="17"/>
    </row>
    <row r="1265" spans="23:23" x14ac:dyDescent="0.35">
      <c r="W1265" s="17"/>
    </row>
    <row r="1266" spans="23:23" x14ac:dyDescent="0.35">
      <c r="W1266" s="17"/>
    </row>
    <row r="1267" spans="23:23" x14ac:dyDescent="0.35">
      <c r="W1267" s="17"/>
    </row>
    <row r="1268" spans="23:23" x14ac:dyDescent="0.35">
      <c r="W1268" s="17"/>
    </row>
    <row r="1269" spans="23:23" x14ac:dyDescent="0.35">
      <c r="W1269" s="17"/>
    </row>
    <row r="1270" spans="23:23" x14ac:dyDescent="0.35">
      <c r="W1270" s="17"/>
    </row>
    <row r="1271" spans="23:23" x14ac:dyDescent="0.35">
      <c r="W1271" s="17"/>
    </row>
    <row r="1272" spans="23:23" x14ac:dyDescent="0.35">
      <c r="W1272" s="17"/>
    </row>
    <row r="1273" spans="23:23" x14ac:dyDescent="0.35">
      <c r="W1273" s="17"/>
    </row>
    <row r="1274" spans="23:23" x14ac:dyDescent="0.35">
      <c r="W1274" s="17"/>
    </row>
    <row r="1275" spans="23:23" x14ac:dyDescent="0.35">
      <c r="W1275" s="17"/>
    </row>
    <row r="1276" spans="23:23" x14ac:dyDescent="0.35">
      <c r="W1276" s="17"/>
    </row>
    <row r="1277" spans="23:23" x14ac:dyDescent="0.35">
      <c r="W1277" s="17"/>
    </row>
    <row r="1278" spans="23:23" x14ac:dyDescent="0.35">
      <c r="W1278" s="17"/>
    </row>
    <row r="1279" spans="23:23" x14ac:dyDescent="0.35">
      <c r="W1279" s="17"/>
    </row>
    <row r="1280" spans="23:23" x14ac:dyDescent="0.35">
      <c r="W1280" s="17"/>
    </row>
    <row r="1281" spans="23:23" x14ac:dyDescent="0.35">
      <c r="W1281" s="17"/>
    </row>
    <row r="1282" spans="23:23" x14ac:dyDescent="0.35">
      <c r="W1282" s="17"/>
    </row>
    <row r="1283" spans="23:23" x14ac:dyDescent="0.35">
      <c r="W1283" s="17"/>
    </row>
    <row r="1284" spans="23:23" x14ac:dyDescent="0.35">
      <c r="W1284" s="17"/>
    </row>
    <row r="1285" spans="23:23" x14ac:dyDescent="0.35">
      <c r="W1285" s="17"/>
    </row>
    <row r="1286" spans="23:23" x14ac:dyDescent="0.35">
      <c r="W1286" s="17"/>
    </row>
    <row r="1287" spans="23:23" x14ac:dyDescent="0.35">
      <c r="W1287" s="17"/>
    </row>
    <row r="1288" spans="23:23" x14ac:dyDescent="0.35">
      <c r="W1288" s="17"/>
    </row>
    <row r="1289" spans="23:23" x14ac:dyDescent="0.35">
      <c r="W1289" s="17"/>
    </row>
    <row r="1290" spans="23:23" x14ac:dyDescent="0.35">
      <c r="W1290" s="17"/>
    </row>
    <row r="1291" spans="23:23" x14ac:dyDescent="0.35">
      <c r="W1291" s="17"/>
    </row>
    <row r="1292" spans="23:23" x14ac:dyDescent="0.35">
      <c r="W1292" s="17"/>
    </row>
    <row r="1293" spans="23:23" x14ac:dyDescent="0.35">
      <c r="W1293" s="17"/>
    </row>
    <row r="1294" spans="23:23" x14ac:dyDescent="0.35">
      <c r="W1294" s="17"/>
    </row>
    <row r="1295" spans="23:23" x14ac:dyDescent="0.35">
      <c r="W1295" s="17"/>
    </row>
    <row r="1296" spans="23:23" x14ac:dyDescent="0.35">
      <c r="W1296" s="17"/>
    </row>
    <row r="1297" spans="23:23" x14ac:dyDescent="0.35">
      <c r="W1297" s="17"/>
    </row>
    <row r="1298" spans="23:23" x14ac:dyDescent="0.35">
      <c r="W1298" s="17"/>
    </row>
    <row r="1299" spans="23:23" x14ac:dyDescent="0.35">
      <c r="W1299" s="17"/>
    </row>
    <row r="1300" spans="23:23" x14ac:dyDescent="0.35">
      <c r="W1300" s="17"/>
    </row>
    <row r="1301" spans="23:23" x14ac:dyDescent="0.35">
      <c r="W1301" s="17"/>
    </row>
    <row r="1302" spans="23:23" x14ac:dyDescent="0.35">
      <c r="W1302" s="17"/>
    </row>
    <row r="1303" spans="23:23" x14ac:dyDescent="0.35">
      <c r="W1303" s="17"/>
    </row>
    <row r="1304" spans="23:23" x14ac:dyDescent="0.35">
      <c r="W1304" s="17"/>
    </row>
    <row r="1305" spans="23:23" x14ac:dyDescent="0.35">
      <c r="W1305" s="17"/>
    </row>
    <row r="1306" spans="23:23" x14ac:dyDescent="0.35">
      <c r="W1306" s="17"/>
    </row>
    <row r="1307" spans="23:23" x14ac:dyDescent="0.35">
      <c r="W1307" s="17"/>
    </row>
    <row r="1308" spans="23:23" x14ac:dyDescent="0.35">
      <c r="W1308" s="17"/>
    </row>
    <row r="1309" spans="23:23" x14ac:dyDescent="0.35">
      <c r="W1309" s="17"/>
    </row>
    <row r="1310" spans="23:23" x14ac:dyDescent="0.35">
      <c r="W1310" s="17"/>
    </row>
    <row r="1311" spans="23:23" x14ac:dyDescent="0.35">
      <c r="W1311" s="17"/>
    </row>
    <row r="1312" spans="23:23" x14ac:dyDescent="0.35">
      <c r="W1312" s="17"/>
    </row>
    <row r="1313" spans="23:23" x14ac:dyDescent="0.35">
      <c r="W1313" s="17"/>
    </row>
    <row r="1314" spans="23:23" x14ac:dyDescent="0.35">
      <c r="W1314" s="17"/>
    </row>
    <row r="1315" spans="23:23" x14ac:dyDescent="0.35">
      <c r="W1315" s="17"/>
    </row>
    <row r="1316" spans="23:23" x14ac:dyDescent="0.35">
      <c r="W1316" s="17"/>
    </row>
    <row r="1317" spans="23:23" x14ac:dyDescent="0.35">
      <c r="W1317" s="17"/>
    </row>
    <row r="1318" spans="23:23" x14ac:dyDescent="0.35">
      <c r="W1318" s="17"/>
    </row>
    <row r="1319" spans="23:23" x14ac:dyDescent="0.35">
      <c r="W1319" s="17"/>
    </row>
    <row r="1320" spans="23:23" x14ac:dyDescent="0.35">
      <c r="W1320" s="17"/>
    </row>
    <row r="1321" spans="23:23" x14ac:dyDescent="0.35">
      <c r="W1321" s="17"/>
    </row>
    <row r="1322" spans="23:23" x14ac:dyDescent="0.35">
      <c r="W1322" s="17"/>
    </row>
    <row r="1323" spans="23:23" x14ac:dyDescent="0.35">
      <c r="W1323" s="17"/>
    </row>
    <row r="1324" spans="23:23" x14ac:dyDescent="0.35">
      <c r="W1324" s="17"/>
    </row>
    <row r="1325" spans="23:23" x14ac:dyDescent="0.35">
      <c r="W1325" s="17"/>
    </row>
    <row r="1326" spans="23:23" x14ac:dyDescent="0.35">
      <c r="W1326" s="17"/>
    </row>
    <row r="1327" spans="23:23" x14ac:dyDescent="0.35">
      <c r="W1327" s="17"/>
    </row>
    <row r="1328" spans="23:23" x14ac:dyDescent="0.35">
      <c r="W1328" s="17"/>
    </row>
    <row r="1329" spans="23:23" x14ac:dyDescent="0.35">
      <c r="W1329" s="17"/>
    </row>
    <row r="1330" spans="23:23" x14ac:dyDescent="0.35">
      <c r="W1330" s="17"/>
    </row>
    <row r="1331" spans="23:23" x14ac:dyDescent="0.35">
      <c r="W1331" s="17"/>
    </row>
    <row r="1332" spans="23:23" x14ac:dyDescent="0.35">
      <c r="W1332" s="17"/>
    </row>
    <row r="1333" spans="23:23" x14ac:dyDescent="0.35">
      <c r="W1333" s="17"/>
    </row>
    <row r="1334" spans="23:23" x14ac:dyDescent="0.35">
      <c r="W1334" s="17"/>
    </row>
    <row r="1335" spans="23:23" x14ac:dyDescent="0.35">
      <c r="W1335" s="17"/>
    </row>
    <row r="1336" spans="23:23" x14ac:dyDescent="0.35">
      <c r="W1336" s="17"/>
    </row>
    <row r="1337" spans="23:23" x14ac:dyDescent="0.35">
      <c r="W1337" s="17"/>
    </row>
    <row r="1338" spans="23:23" x14ac:dyDescent="0.35">
      <c r="W1338" s="17"/>
    </row>
    <row r="1339" spans="23:23" x14ac:dyDescent="0.35">
      <c r="W1339" s="17"/>
    </row>
    <row r="1340" spans="23:23" x14ac:dyDescent="0.35">
      <c r="W1340" s="17"/>
    </row>
    <row r="1341" spans="23:23" x14ac:dyDescent="0.35">
      <c r="W1341" s="17"/>
    </row>
    <row r="1342" spans="23:23" x14ac:dyDescent="0.35">
      <c r="W1342" s="17"/>
    </row>
    <row r="1343" spans="23:23" x14ac:dyDescent="0.35">
      <c r="W1343" s="17"/>
    </row>
    <row r="1344" spans="23:23" x14ac:dyDescent="0.35">
      <c r="W1344" s="17"/>
    </row>
    <row r="1345" spans="23:23" x14ac:dyDescent="0.35">
      <c r="W1345" s="17"/>
    </row>
    <row r="1346" spans="23:23" x14ac:dyDescent="0.35">
      <c r="W1346" s="17"/>
    </row>
    <row r="1347" spans="23:23" x14ac:dyDescent="0.35">
      <c r="W1347" s="17"/>
    </row>
    <row r="1348" spans="23:23" x14ac:dyDescent="0.35">
      <c r="W1348" s="17"/>
    </row>
    <row r="1349" spans="23:23" x14ac:dyDescent="0.35">
      <c r="W1349" s="17"/>
    </row>
    <row r="1350" spans="23:23" x14ac:dyDescent="0.35">
      <c r="W1350" s="17"/>
    </row>
    <row r="1351" spans="23:23" x14ac:dyDescent="0.35">
      <c r="W1351" s="17"/>
    </row>
    <row r="1352" spans="23:23" x14ac:dyDescent="0.35">
      <c r="W1352" s="17"/>
    </row>
    <row r="1353" spans="23:23" x14ac:dyDescent="0.35">
      <c r="W1353" s="17"/>
    </row>
    <row r="1354" spans="23:23" x14ac:dyDescent="0.35">
      <c r="W1354" s="17"/>
    </row>
    <row r="1355" spans="23:23" x14ac:dyDescent="0.35">
      <c r="W1355" s="17"/>
    </row>
    <row r="1356" spans="23:23" x14ac:dyDescent="0.35">
      <c r="W1356" s="17"/>
    </row>
    <row r="1357" spans="23:23" x14ac:dyDescent="0.35">
      <c r="W1357" s="17"/>
    </row>
    <row r="1358" spans="23:23" x14ac:dyDescent="0.35">
      <c r="W1358" s="17"/>
    </row>
    <row r="1359" spans="23:23" x14ac:dyDescent="0.35">
      <c r="W1359" s="17"/>
    </row>
    <row r="1360" spans="23:23" x14ac:dyDescent="0.35">
      <c r="W1360" s="17"/>
    </row>
    <row r="1361" spans="23:23" x14ac:dyDescent="0.35">
      <c r="W1361" s="17"/>
    </row>
    <row r="1362" spans="23:23" x14ac:dyDescent="0.35">
      <c r="W1362" s="17"/>
    </row>
    <row r="1363" spans="23:23" x14ac:dyDescent="0.35">
      <c r="W1363" s="17"/>
    </row>
    <row r="1364" spans="23:23" x14ac:dyDescent="0.35">
      <c r="W1364" s="17"/>
    </row>
    <row r="1365" spans="23:23" x14ac:dyDescent="0.35">
      <c r="W1365" s="17"/>
    </row>
    <row r="1366" spans="23:23" x14ac:dyDescent="0.35">
      <c r="W1366" s="17"/>
    </row>
    <row r="1367" spans="23:23" x14ac:dyDescent="0.35">
      <c r="W1367" s="17"/>
    </row>
    <row r="1368" spans="23:23" x14ac:dyDescent="0.35">
      <c r="W1368" s="17"/>
    </row>
    <row r="1369" spans="23:23" x14ac:dyDescent="0.35">
      <c r="W1369" s="17"/>
    </row>
    <row r="1370" spans="23:23" x14ac:dyDescent="0.35">
      <c r="W1370" s="17"/>
    </row>
    <row r="1371" spans="23:23" x14ac:dyDescent="0.35">
      <c r="W1371" s="17"/>
    </row>
    <row r="1372" spans="23:23" x14ac:dyDescent="0.35">
      <c r="W1372" s="17"/>
    </row>
    <row r="1373" spans="23:23" x14ac:dyDescent="0.35">
      <c r="W1373" s="17"/>
    </row>
    <row r="1374" spans="23:23" x14ac:dyDescent="0.35">
      <c r="W1374" s="17"/>
    </row>
    <row r="1375" spans="23:23" x14ac:dyDescent="0.35">
      <c r="W1375" s="17"/>
    </row>
    <row r="1376" spans="23:23" x14ac:dyDescent="0.35">
      <c r="W1376" s="17"/>
    </row>
    <row r="1377" spans="23:23" x14ac:dyDescent="0.35">
      <c r="W1377" s="17"/>
    </row>
    <row r="1378" spans="23:23" x14ac:dyDescent="0.35">
      <c r="W1378" s="17"/>
    </row>
    <row r="1379" spans="23:23" x14ac:dyDescent="0.35">
      <c r="W1379" s="17"/>
    </row>
    <row r="1380" spans="23:23" x14ac:dyDescent="0.35">
      <c r="W1380" s="17"/>
    </row>
    <row r="1381" spans="23:23" x14ac:dyDescent="0.35">
      <c r="W1381" s="17"/>
    </row>
    <row r="1382" spans="23:23" x14ac:dyDescent="0.35">
      <c r="W1382" s="17"/>
    </row>
    <row r="1383" spans="23:23" x14ac:dyDescent="0.35">
      <c r="W1383" s="17"/>
    </row>
    <row r="1384" spans="23:23" x14ac:dyDescent="0.35">
      <c r="W1384" s="17"/>
    </row>
    <row r="1385" spans="23:23" x14ac:dyDescent="0.35">
      <c r="W1385" s="17"/>
    </row>
    <row r="1386" spans="23:23" x14ac:dyDescent="0.35">
      <c r="W1386" s="17"/>
    </row>
    <row r="1387" spans="23:23" x14ac:dyDescent="0.35">
      <c r="W1387" s="17"/>
    </row>
    <row r="1388" spans="23:23" x14ac:dyDescent="0.35">
      <c r="W1388" s="17"/>
    </row>
    <row r="1389" spans="23:23" x14ac:dyDescent="0.35">
      <c r="W1389" s="17"/>
    </row>
    <row r="1390" spans="23:23" x14ac:dyDescent="0.35">
      <c r="W1390" s="17"/>
    </row>
    <row r="1391" spans="23:23" x14ac:dyDescent="0.35">
      <c r="W1391" s="17"/>
    </row>
    <row r="1392" spans="23:23" x14ac:dyDescent="0.35">
      <c r="W1392" s="17"/>
    </row>
    <row r="1393" spans="23:23" x14ac:dyDescent="0.35">
      <c r="W1393" s="17"/>
    </row>
    <row r="1394" spans="23:23" x14ac:dyDescent="0.35">
      <c r="W1394" s="17"/>
    </row>
    <row r="1395" spans="23:23" x14ac:dyDescent="0.35">
      <c r="W1395" s="17"/>
    </row>
    <row r="1396" spans="23:23" x14ac:dyDescent="0.35">
      <c r="W1396" s="17"/>
    </row>
    <row r="1397" spans="23:23" x14ac:dyDescent="0.35">
      <c r="W1397" s="17"/>
    </row>
    <row r="1398" spans="23:23" x14ac:dyDescent="0.35">
      <c r="W1398" s="17"/>
    </row>
    <row r="1399" spans="23:23" x14ac:dyDescent="0.35">
      <c r="W1399" s="17"/>
    </row>
    <row r="1400" spans="23:23" x14ac:dyDescent="0.35">
      <c r="W1400" s="17"/>
    </row>
    <row r="1401" spans="23:23" x14ac:dyDescent="0.35">
      <c r="W1401" s="17"/>
    </row>
    <row r="1402" spans="23:23" x14ac:dyDescent="0.35">
      <c r="W1402" s="17"/>
    </row>
    <row r="1403" spans="23:23" x14ac:dyDescent="0.35">
      <c r="W1403" s="17"/>
    </row>
    <row r="1404" spans="23:23" x14ac:dyDescent="0.35">
      <c r="W1404" s="17"/>
    </row>
    <row r="1405" spans="23:23" x14ac:dyDescent="0.35">
      <c r="W1405" s="17"/>
    </row>
    <row r="1406" spans="23:23" x14ac:dyDescent="0.35">
      <c r="W1406" s="17"/>
    </row>
    <row r="1407" spans="23:23" x14ac:dyDescent="0.35">
      <c r="W1407" s="17"/>
    </row>
    <row r="1408" spans="23:23" x14ac:dyDescent="0.35">
      <c r="W1408" s="17"/>
    </row>
    <row r="1409" spans="23:23" x14ac:dyDescent="0.35">
      <c r="W1409" s="17"/>
    </row>
    <row r="1410" spans="23:23" x14ac:dyDescent="0.35">
      <c r="W1410" s="17"/>
    </row>
    <row r="1411" spans="23:23" x14ac:dyDescent="0.35">
      <c r="W1411" s="17"/>
    </row>
    <row r="1412" spans="23:23" x14ac:dyDescent="0.35">
      <c r="W1412" s="17"/>
    </row>
    <row r="1413" spans="23:23" x14ac:dyDescent="0.35">
      <c r="W1413" s="17"/>
    </row>
    <row r="1414" spans="23:23" x14ac:dyDescent="0.35">
      <c r="W1414" s="17"/>
    </row>
    <row r="1415" spans="23:23" x14ac:dyDescent="0.35">
      <c r="W1415" s="17"/>
    </row>
    <row r="1416" spans="23:23" x14ac:dyDescent="0.35">
      <c r="W1416" s="17"/>
    </row>
    <row r="1417" spans="23:23" x14ac:dyDescent="0.35">
      <c r="W1417" s="17"/>
    </row>
    <row r="1418" spans="23:23" x14ac:dyDescent="0.35">
      <c r="W1418" s="17"/>
    </row>
    <row r="1419" spans="23:23" x14ac:dyDescent="0.35">
      <c r="W1419" s="17"/>
    </row>
    <row r="1420" spans="23:23" x14ac:dyDescent="0.35">
      <c r="W1420" s="17"/>
    </row>
    <row r="1421" spans="23:23" x14ac:dyDescent="0.35">
      <c r="W1421" s="17"/>
    </row>
    <row r="1422" spans="23:23" x14ac:dyDescent="0.35">
      <c r="W1422" s="17"/>
    </row>
    <row r="1423" spans="23:23" x14ac:dyDescent="0.35">
      <c r="W1423" s="17"/>
    </row>
    <row r="1424" spans="23:23" x14ac:dyDescent="0.35">
      <c r="W1424" s="17"/>
    </row>
    <row r="1425" spans="23:23" x14ac:dyDescent="0.35">
      <c r="W1425" s="17"/>
    </row>
    <row r="1426" spans="23:23" x14ac:dyDescent="0.35">
      <c r="W1426" s="17"/>
    </row>
    <row r="1427" spans="23:23" x14ac:dyDescent="0.35">
      <c r="W1427" s="17"/>
    </row>
    <row r="1428" spans="23:23" x14ac:dyDescent="0.35">
      <c r="W1428" s="17"/>
    </row>
    <row r="1429" spans="23:23" x14ac:dyDescent="0.35">
      <c r="W1429" s="17"/>
    </row>
    <row r="1430" spans="23:23" x14ac:dyDescent="0.35">
      <c r="W1430" s="17"/>
    </row>
    <row r="1431" spans="23:23" x14ac:dyDescent="0.35">
      <c r="W1431" s="17"/>
    </row>
    <row r="1432" spans="23:23" x14ac:dyDescent="0.35">
      <c r="W1432" s="17"/>
    </row>
    <row r="1433" spans="23:23" x14ac:dyDescent="0.35">
      <c r="W1433" s="17"/>
    </row>
    <row r="1434" spans="23:23" x14ac:dyDescent="0.35">
      <c r="W1434" s="17"/>
    </row>
    <row r="1435" spans="23:23" x14ac:dyDescent="0.35">
      <c r="W1435" s="17"/>
    </row>
    <row r="1436" spans="23:23" x14ac:dyDescent="0.35">
      <c r="W1436" s="17"/>
    </row>
    <row r="1437" spans="23:23" x14ac:dyDescent="0.35">
      <c r="W1437" s="17"/>
    </row>
    <row r="1438" spans="23:23" x14ac:dyDescent="0.35">
      <c r="W1438" s="17"/>
    </row>
    <row r="1439" spans="23:23" x14ac:dyDescent="0.35">
      <c r="W1439" s="17"/>
    </row>
    <row r="1440" spans="23:23" x14ac:dyDescent="0.35">
      <c r="W1440" s="17"/>
    </row>
    <row r="1441" spans="23:23" x14ac:dyDescent="0.35">
      <c r="W1441" s="17"/>
    </row>
    <row r="1442" spans="23:23" x14ac:dyDescent="0.35">
      <c r="W1442" s="17"/>
    </row>
    <row r="1443" spans="23:23" x14ac:dyDescent="0.35">
      <c r="W1443" s="17"/>
    </row>
    <row r="1444" spans="23:23" x14ac:dyDescent="0.35">
      <c r="W1444" s="17"/>
    </row>
    <row r="1445" spans="23:23" x14ac:dyDescent="0.35">
      <c r="W1445" s="17"/>
    </row>
    <row r="1446" spans="23:23" x14ac:dyDescent="0.35">
      <c r="W1446" s="17"/>
    </row>
    <row r="1447" spans="23:23" x14ac:dyDescent="0.35">
      <c r="W1447" s="17"/>
    </row>
    <row r="1448" spans="23:23" x14ac:dyDescent="0.35">
      <c r="W1448" s="17"/>
    </row>
    <row r="1449" spans="23:23" x14ac:dyDescent="0.35">
      <c r="W1449" s="17"/>
    </row>
    <row r="1450" spans="23:23" x14ac:dyDescent="0.35">
      <c r="W1450" s="17"/>
    </row>
    <row r="1451" spans="23:23" x14ac:dyDescent="0.35">
      <c r="W1451" s="17"/>
    </row>
    <row r="1452" spans="23:23" x14ac:dyDescent="0.35">
      <c r="W1452" s="17"/>
    </row>
    <row r="1453" spans="23:23" x14ac:dyDescent="0.35">
      <c r="W1453" s="17"/>
    </row>
    <row r="1454" spans="23:23" x14ac:dyDescent="0.35">
      <c r="W1454" s="17"/>
    </row>
    <row r="1455" spans="23:23" x14ac:dyDescent="0.35">
      <c r="W1455" s="17"/>
    </row>
    <row r="1456" spans="23:23" x14ac:dyDescent="0.35">
      <c r="W1456" s="17"/>
    </row>
    <row r="1457" spans="23:23" x14ac:dyDescent="0.35">
      <c r="W1457" s="17"/>
    </row>
    <row r="1458" spans="23:23" x14ac:dyDescent="0.35">
      <c r="W1458" s="17"/>
    </row>
    <row r="1459" spans="23:23" x14ac:dyDescent="0.35">
      <c r="W1459" s="17"/>
    </row>
    <row r="1460" spans="23:23" x14ac:dyDescent="0.35">
      <c r="W1460" s="17"/>
    </row>
    <row r="1461" spans="23:23" x14ac:dyDescent="0.35">
      <c r="W1461" s="17"/>
    </row>
    <row r="1462" spans="23:23" x14ac:dyDescent="0.35">
      <c r="W1462" s="17"/>
    </row>
    <row r="1463" spans="23:23" x14ac:dyDescent="0.35">
      <c r="W1463" s="17"/>
    </row>
    <row r="1464" spans="23:23" x14ac:dyDescent="0.35">
      <c r="W1464" s="17"/>
    </row>
    <row r="1465" spans="23:23" x14ac:dyDescent="0.35">
      <c r="W1465" s="17"/>
    </row>
    <row r="1466" spans="23:23" x14ac:dyDescent="0.35">
      <c r="W1466" s="17"/>
    </row>
    <row r="1467" spans="23:23" x14ac:dyDescent="0.35">
      <c r="W1467" s="17"/>
    </row>
    <row r="1468" spans="23:23" x14ac:dyDescent="0.35">
      <c r="W1468" s="17"/>
    </row>
    <row r="1469" spans="23:23" x14ac:dyDescent="0.35">
      <c r="W1469" s="17"/>
    </row>
    <row r="1470" spans="23:23" x14ac:dyDescent="0.35">
      <c r="W1470" s="17"/>
    </row>
    <row r="1471" spans="23:23" x14ac:dyDescent="0.35">
      <c r="W1471" s="17"/>
    </row>
    <row r="1472" spans="23:23" x14ac:dyDescent="0.35">
      <c r="W1472" s="17"/>
    </row>
    <row r="1473" spans="23:23" x14ac:dyDescent="0.35">
      <c r="W1473" s="17"/>
    </row>
    <row r="1474" spans="23:23" x14ac:dyDescent="0.35">
      <c r="W1474" s="17"/>
    </row>
    <row r="1475" spans="23:23" x14ac:dyDescent="0.35">
      <c r="W1475" s="17"/>
    </row>
    <row r="1476" spans="23:23" x14ac:dyDescent="0.35">
      <c r="W1476" s="17"/>
    </row>
    <row r="1477" spans="23:23" x14ac:dyDescent="0.35">
      <c r="W1477" s="17"/>
    </row>
    <row r="1478" spans="23:23" x14ac:dyDescent="0.35">
      <c r="W1478" s="17"/>
    </row>
    <row r="1479" spans="23:23" x14ac:dyDescent="0.35">
      <c r="W1479" s="17"/>
    </row>
    <row r="1480" spans="23:23" x14ac:dyDescent="0.35">
      <c r="W1480" s="17"/>
    </row>
    <row r="1481" spans="23:23" x14ac:dyDescent="0.35">
      <c r="W1481" s="17"/>
    </row>
    <row r="1482" spans="23:23" x14ac:dyDescent="0.35">
      <c r="W1482" s="17"/>
    </row>
    <row r="1483" spans="23:23" x14ac:dyDescent="0.35">
      <c r="W1483" s="17"/>
    </row>
    <row r="1484" spans="23:23" x14ac:dyDescent="0.35">
      <c r="W1484" s="17"/>
    </row>
    <row r="1485" spans="23:23" x14ac:dyDescent="0.35">
      <c r="W1485" s="17"/>
    </row>
    <row r="1486" spans="23:23" x14ac:dyDescent="0.35">
      <c r="W1486" s="17"/>
    </row>
    <row r="1487" spans="23:23" x14ac:dyDescent="0.35">
      <c r="W1487" s="17"/>
    </row>
    <row r="1488" spans="23:23" x14ac:dyDescent="0.35">
      <c r="W1488" s="17"/>
    </row>
    <row r="1489" spans="23:23" x14ac:dyDescent="0.35">
      <c r="W1489" s="17"/>
    </row>
    <row r="1490" spans="23:23" x14ac:dyDescent="0.35">
      <c r="W1490" s="17"/>
    </row>
    <row r="1491" spans="23:23" x14ac:dyDescent="0.35">
      <c r="W1491" s="17"/>
    </row>
    <row r="1492" spans="23:23" x14ac:dyDescent="0.35">
      <c r="W1492" s="17"/>
    </row>
    <row r="1493" spans="23:23" x14ac:dyDescent="0.35">
      <c r="W1493" s="17"/>
    </row>
    <row r="1494" spans="23:23" x14ac:dyDescent="0.35">
      <c r="W1494" s="17"/>
    </row>
    <row r="1495" spans="23:23" x14ac:dyDescent="0.35">
      <c r="W1495" s="17"/>
    </row>
    <row r="1496" spans="23:23" x14ac:dyDescent="0.35">
      <c r="W1496" s="17"/>
    </row>
    <row r="1497" spans="23:23" x14ac:dyDescent="0.35">
      <c r="W1497" s="17"/>
    </row>
    <row r="1498" spans="23:23" x14ac:dyDescent="0.35">
      <c r="W1498" s="17"/>
    </row>
    <row r="1499" spans="23:23" x14ac:dyDescent="0.35">
      <c r="W1499" s="17"/>
    </row>
    <row r="1500" spans="23:23" x14ac:dyDescent="0.35">
      <c r="W1500" s="17"/>
    </row>
    <row r="1501" spans="23:23" x14ac:dyDescent="0.35">
      <c r="W1501" s="17"/>
    </row>
    <row r="1502" spans="23:23" x14ac:dyDescent="0.35">
      <c r="W1502" s="17"/>
    </row>
    <row r="1503" spans="23:23" x14ac:dyDescent="0.35">
      <c r="W1503" s="17"/>
    </row>
    <row r="1504" spans="23:23" x14ac:dyDescent="0.35">
      <c r="W1504" s="17"/>
    </row>
    <row r="1505" spans="23:23" x14ac:dyDescent="0.35">
      <c r="W1505" s="17"/>
    </row>
    <row r="1506" spans="23:23" x14ac:dyDescent="0.35">
      <c r="W1506" s="17"/>
    </row>
    <row r="1507" spans="23:23" x14ac:dyDescent="0.35">
      <c r="W1507" s="17"/>
    </row>
    <row r="1508" spans="23:23" x14ac:dyDescent="0.35">
      <c r="W1508" s="17"/>
    </row>
    <row r="1509" spans="23:23" x14ac:dyDescent="0.35">
      <c r="W1509" s="17"/>
    </row>
    <row r="1510" spans="23:23" x14ac:dyDescent="0.35">
      <c r="W1510" s="17"/>
    </row>
    <row r="1511" spans="23:23" x14ac:dyDescent="0.35">
      <c r="W1511" s="17"/>
    </row>
    <row r="1512" spans="23:23" x14ac:dyDescent="0.35">
      <c r="W1512" s="17"/>
    </row>
    <row r="1513" spans="23:23" x14ac:dyDescent="0.35">
      <c r="W1513" s="17"/>
    </row>
    <row r="1514" spans="23:23" x14ac:dyDescent="0.35">
      <c r="W1514" s="17"/>
    </row>
    <row r="1515" spans="23:23" x14ac:dyDescent="0.35">
      <c r="W1515" s="17"/>
    </row>
    <row r="1516" spans="23:23" x14ac:dyDescent="0.35">
      <c r="W1516" s="17"/>
    </row>
    <row r="1517" spans="23:23" x14ac:dyDescent="0.35">
      <c r="W1517" s="17"/>
    </row>
    <row r="1518" spans="23:23" x14ac:dyDescent="0.35">
      <c r="W1518" s="17"/>
    </row>
    <row r="1519" spans="23:23" x14ac:dyDescent="0.35">
      <c r="W1519" s="17"/>
    </row>
    <row r="1520" spans="23:23" x14ac:dyDescent="0.35">
      <c r="W1520" s="17"/>
    </row>
    <row r="1521" spans="23:23" x14ac:dyDescent="0.35">
      <c r="W1521" s="17"/>
    </row>
    <row r="1522" spans="23:23" x14ac:dyDescent="0.35">
      <c r="W1522" s="17"/>
    </row>
    <row r="1523" spans="23:23" x14ac:dyDescent="0.35">
      <c r="W1523" s="17"/>
    </row>
    <row r="1524" spans="23:23" x14ac:dyDescent="0.35">
      <c r="W1524" s="17"/>
    </row>
    <row r="1525" spans="23:23" x14ac:dyDescent="0.35">
      <c r="W1525" s="17"/>
    </row>
    <row r="1526" spans="23:23" x14ac:dyDescent="0.35">
      <c r="W1526" s="17"/>
    </row>
    <row r="1527" spans="23:23" x14ac:dyDescent="0.35">
      <c r="W1527" s="17"/>
    </row>
    <row r="1528" spans="23:23" x14ac:dyDescent="0.35">
      <c r="W1528" s="17"/>
    </row>
    <row r="1529" spans="23:23" x14ac:dyDescent="0.35">
      <c r="W1529" s="17"/>
    </row>
    <row r="1530" spans="23:23" x14ac:dyDescent="0.35">
      <c r="W1530" s="17"/>
    </row>
    <row r="1531" spans="23:23" x14ac:dyDescent="0.35">
      <c r="W1531" s="17"/>
    </row>
    <row r="1532" spans="23:23" x14ac:dyDescent="0.35">
      <c r="W1532" s="17"/>
    </row>
    <row r="1533" spans="23:23" x14ac:dyDescent="0.35">
      <c r="W1533" s="17"/>
    </row>
    <row r="1534" spans="23:23" x14ac:dyDescent="0.35">
      <c r="W1534" s="17"/>
    </row>
    <row r="1535" spans="23:23" x14ac:dyDescent="0.35">
      <c r="W1535" s="17"/>
    </row>
    <row r="1536" spans="23:23" x14ac:dyDescent="0.35">
      <c r="W1536" s="17"/>
    </row>
    <row r="1537" spans="23:23" x14ac:dyDescent="0.35">
      <c r="W1537" s="17"/>
    </row>
    <row r="1538" spans="23:23" x14ac:dyDescent="0.35">
      <c r="W1538" s="17"/>
    </row>
    <row r="1539" spans="23:23" x14ac:dyDescent="0.35">
      <c r="W1539" s="17"/>
    </row>
    <row r="1540" spans="23:23" x14ac:dyDescent="0.35">
      <c r="W1540" s="17"/>
    </row>
    <row r="1541" spans="23:23" x14ac:dyDescent="0.35">
      <c r="W1541" s="17"/>
    </row>
    <row r="1542" spans="23:23" x14ac:dyDescent="0.35">
      <c r="W1542" s="17"/>
    </row>
    <row r="1543" spans="23:23" x14ac:dyDescent="0.35">
      <c r="W1543" s="17"/>
    </row>
    <row r="1544" spans="23:23" x14ac:dyDescent="0.35">
      <c r="W1544" s="17"/>
    </row>
    <row r="1545" spans="23:23" x14ac:dyDescent="0.35">
      <c r="W1545" s="17"/>
    </row>
    <row r="1546" spans="23:23" x14ac:dyDescent="0.35">
      <c r="W1546" s="17"/>
    </row>
    <row r="1547" spans="23:23" x14ac:dyDescent="0.35">
      <c r="W1547" s="17"/>
    </row>
    <row r="1548" spans="23:23" x14ac:dyDescent="0.35">
      <c r="W1548" s="17"/>
    </row>
    <row r="1549" spans="23:23" x14ac:dyDescent="0.35">
      <c r="W1549" s="17"/>
    </row>
    <row r="1550" spans="23:23" x14ac:dyDescent="0.35">
      <c r="W1550" s="17"/>
    </row>
    <row r="1551" spans="23:23" x14ac:dyDescent="0.35">
      <c r="W1551" s="17"/>
    </row>
    <row r="1552" spans="23:23" x14ac:dyDescent="0.35">
      <c r="W1552" s="17"/>
    </row>
    <row r="1553" spans="23:23" x14ac:dyDescent="0.35">
      <c r="W1553" s="17"/>
    </row>
    <row r="1554" spans="23:23" x14ac:dyDescent="0.35">
      <c r="W1554" s="17"/>
    </row>
    <row r="1555" spans="23:23" x14ac:dyDescent="0.35">
      <c r="W1555" s="17"/>
    </row>
    <row r="1556" spans="23:23" x14ac:dyDescent="0.35">
      <c r="W1556" s="17"/>
    </row>
    <row r="1557" spans="23:23" x14ac:dyDescent="0.35">
      <c r="W1557" s="17"/>
    </row>
    <row r="1558" spans="23:23" x14ac:dyDescent="0.35">
      <c r="W1558" s="17"/>
    </row>
    <row r="1559" spans="23:23" x14ac:dyDescent="0.35">
      <c r="W1559" s="17"/>
    </row>
    <row r="1560" spans="23:23" x14ac:dyDescent="0.35">
      <c r="W1560" s="17"/>
    </row>
    <row r="1561" spans="23:23" x14ac:dyDescent="0.35">
      <c r="W1561" s="17"/>
    </row>
    <row r="1562" spans="23:23" x14ac:dyDescent="0.35">
      <c r="W1562" s="17"/>
    </row>
    <row r="1563" spans="23:23" x14ac:dyDescent="0.35">
      <c r="W1563" s="17"/>
    </row>
    <row r="1564" spans="23:23" x14ac:dyDescent="0.35">
      <c r="W1564" s="17"/>
    </row>
    <row r="1565" spans="23:23" x14ac:dyDescent="0.35">
      <c r="W1565" s="17"/>
    </row>
    <row r="1566" spans="23:23" x14ac:dyDescent="0.35">
      <c r="W1566" s="17"/>
    </row>
    <row r="1567" spans="23:23" x14ac:dyDescent="0.35">
      <c r="W1567" s="17"/>
    </row>
    <row r="1568" spans="23:23" x14ac:dyDescent="0.35">
      <c r="W1568" s="17"/>
    </row>
    <row r="1569" spans="23:23" x14ac:dyDescent="0.35">
      <c r="W1569" s="17"/>
    </row>
    <row r="1570" spans="23:23" x14ac:dyDescent="0.35">
      <c r="W1570" s="17"/>
    </row>
    <row r="1571" spans="23:23" x14ac:dyDescent="0.35">
      <c r="W1571" s="17"/>
    </row>
    <row r="1572" spans="23:23" x14ac:dyDescent="0.35">
      <c r="W1572" s="17"/>
    </row>
    <row r="1573" spans="23:23" x14ac:dyDescent="0.35">
      <c r="W1573" s="17"/>
    </row>
    <row r="1574" spans="23:23" x14ac:dyDescent="0.35">
      <c r="W1574" s="17"/>
    </row>
    <row r="1575" spans="23:23" x14ac:dyDescent="0.35">
      <c r="W1575" s="17"/>
    </row>
    <row r="1576" spans="23:23" x14ac:dyDescent="0.35">
      <c r="W1576" s="17"/>
    </row>
    <row r="1577" spans="23:23" x14ac:dyDescent="0.35">
      <c r="W1577" s="17"/>
    </row>
    <row r="1578" spans="23:23" x14ac:dyDescent="0.35">
      <c r="W1578" s="17"/>
    </row>
    <row r="1579" spans="23:23" x14ac:dyDescent="0.35">
      <c r="W1579" s="17"/>
    </row>
    <row r="1580" spans="23:23" x14ac:dyDescent="0.35">
      <c r="W1580" s="17"/>
    </row>
    <row r="1581" spans="23:23" x14ac:dyDescent="0.35">
      <c r="W1581" s="17"/>
    </row>
    <row r="1582" spans="23:23" x14ac:dyDescent="0.35">
      <c r="W1582" s="17"/>
    </row>
    <row r="1583" spans="23:23" x14ac:dyDescent="0.35">
      <c r="W1583" s="17"/>
    </row>
    <row r="1584" spans="23:23" x14ac:dyDescent="0.35">
      <c r="W1584" s="17"/>
    </row>
    <row r="1585" spans="23:23" x14ac:dyDescent="0.35">
      <c r="W1585" s="17"/>
    </row>
    <row r="1586" spans="23:23" x14ac:dyDescent="0.35">
      <c r="W1586" s="17"/>
    </row>
    <row r="1587" spans="23:23" x14ac:dyDescent="0.35">
      <c r="W1587" s="17"/>
    </row>
    <row r="1588" spans="23:23" x14ac:dyDescent="0.35">
      <c r="W1588" s="17"/>
    </row>
    <row r="1589" spans="23:23" x14ac:dyDescent="0.35">
      <c r="W1589" s="17"/>
    </row>
    <row r="1590" spans="23:23" x14ac:dyDescent="0.35">
      <c r="W1590" s="17"/>
    </row>
    <row r="1591" spans="23:23" x14ac:dyDescent="0.35">
      <c r="W1591" s="17"/>
    </row>
    <row r="1592" spans="23:23" x14ac:dyDescent="0.35">
      <c r="W1592" s="17"/>
    </row>
    <row r="1593" spans="23:23" x14ac:dyDescent="0.35">
      <c r="W1593" s="17"/>
    </row>
    <row r="1594" spans="23:23" x14ac:dyDescent="0.35">
      <c r="W1594" s="17"/>
    </row>
    <row r="1595" spans="23:23" x14ac:dyDescent="0.35">
      <c r="W1595" s="17"/>
    </row>
    <row r="1596" spans="23:23" x14ac:dyDescent="0.35">
      <c r="W1596" s="17"/>
    </row>
    <row r="1597" spans="23:23" x14ac:dyDescent="0.35">
      <c r="W1597" s="17"/>
    </row>
    <row r="1598" spans="23:23" x14ac:dyDescent="0.35">
      <c r="W1598" s="17"/>
    </row>
    <row r="1599" spans="23:23" x14ac:dyDescent="0.35">
      <c r="W1599" s="17"/>
    </row>
    <row r="1600" spans="23:23" x14ac:dyDescent="0.35">
      <c r="W1600" s="17"/>
    </row>
    <row r="1601" spans="23:23" x14ac:dyDescent="0.35">
      <c r="W1601" s="17"/>
    </row>
    <row r="1602" spans="23:23" x14ac:dyDescent="0.35">
      <c r="W1602" s="17"/>
    </row>
    <row r="1603" spans="23:23" x14ac:dyDescent="0.35">
      <c r="W1603" s="17"/>
    </row>
    <row r="1604" spans="23:23" x14ac:dyDescent="0.35">
      <c r="W1604" s="17"/>
    </row>
    <row r="1605" spans="23:23" x14ac:dyDescent="0.35">
      <c r="W1605" s="17"/>
    </row>
    <row r="1606" spans="23:23" x14ac:dyDescent="0.35">
      <c r="W1606" s="17"/>
    </row>
    <row r="1607" spans="23:23" x14ac:dyDescent="0.35">
      <c r="W1607" s="17"/>
    </row>
    <row r="1608" spans="23:23" x14ac:dyDescent="0.35">
      <c r="W1608" s="17"/>
    </row>
    <row r="1609" spans="23:23" x14ac:dyDescent="0.35">
      <c r="W1609" s="17"/>
    </row>
    <row r="1610" spans="23:23" x14ac:dyDescent="0.35">
      <c r="W1610" s="17"/>
    </row>
    <row r="1611" spans="23:23" x14ac:dyDescent="0.35">
      <c r="W1611" s="17"/>
    </row>
    <row r="1612" spans="23:23" x14ac:dyDescent="0.35">
      <c r="W1612" s="17"/>
    </row>
    <row r="1613" spans="23:23" x14ac:dyDescent="0.35">
      <c r="W1613" s="17"/>
    </row>
    <row r="1614" spans="23:23" x14ac:dyDescent="0.35">
      <c r="W1614" s="17"/>
    </row>
    <row r="1615" spans="23:23" x14ac:dyDescent="0.35">
      <c r="W1615" s="17"/>
    </row>
    <row r="1616" spans="23:23" x14ac:dyDescent="0.35">
      <c r="W1616" s="17"/>
    </row>
    <row r="1617" spans="23:23" x14ac:dyDescent="0.35">
      <c r="W1617" s="17"/>
    </row>
    <row r="1618" spans="23:23" x14ac:dyDescent="0.35">
      <c r="W1618" s="17"/>
    </row>
    <row r="1619" spans="23:23" x14ac:dyDescent="0.35">
      <c r="W1619" s="17"/>
    </row>
    <row r="1620" spans="23:23" x14ac:dyDescent="0.35">
      <c r="W1620" s="17"/>
    </row>
    <row r="1621" spans="23:23" x14ac:dyDescent="0.35">
      <c r="W1621" s="17"/>
    </row>
    <row r="1622" spans="23:23" x14ac:dyDescent="0.35">
      <c r="W1622" s="17"/>
    </row>
    <row r="1623" spans="23:23" x14ac:dyDescent="0.35">
      <c r="W1623" s="17"/>
    </row>
    <row r="1624" spans="23:23" x14ac:dyDescent="0.35">
      <c r="W1624" s="17"/>
    </row>
    <row r="1625" spans="23:23" x14ac:dyDescent="0.35">
      <c r="W1625" s="17"/>
    </row>
    <row r="1626" spans="23:23" x14ac:dyDescent="0.35">
      <c r="W1626" s="17"/>
    </row>
    <row r="1627" spans="23:23" x14ac:dyDescent="0.35">
      <c r="W1627" s="17"/>
    </row>
    <row r="1628" spans="23:23" x14ac:dyDescent="0.35">
      <c r="W1628" s="17"/>
    </row>
    <row r="1629" spans="23:23" x14ac:dyDescent="0.35">
      <c r="W1629" s="17"/>
    </row>
    <row r="1630" spans="23:23" x14ac:dyDescent="0.35">
      <c r="W1630" s="17"/>
    </row>
    <row r="1631" spans="23:23" x14ac:dyDescent="0.35">
      <c r="W1631" s="17"/>
    </row>
    <row r="1632" spans="23:23" x14ac:dyDescent="0.35">
      <c r="W1632" s="17"/>
    </row>
    <row r="1633" spans="23:23" x14ac:dyDescent="0.35">
      <c r="W1633" s="17"/>
    </row>
    <row r="1634" spans="23:23" x14ac:dyDescent="0.35">
      <c r="W1634" s="17"/>
    </row>
    <row r="1635" spans="23:23" x14ac:dyDescent="0.35">
      <c r="W1635" s="17"/>
    </row>
    <row r="1636" spans="23:23" x14ac:dyDescent="0.35">
      <c r="W1636" s="17"/>
    </row>
    <row r="1637" spans="23:23" x14ac:dyDescent="0.35">
      <c r="W1637" s="17"/>
    </row>
    <row r="1638" spans="23:23" x14ac:dyDescent="0.35">
      <c r="W1638" s="17"/>
    </row>
    <row r="1639" spans="23:23" x14ac:dyDescent="0.35">
      <c r="W1639" s="17"/>
    </row>
    <row r="1640" spans="23:23" x14ac:dyDescent="0.35">
      <c r="W1640" s="17"/>
    </row>
    <row r="1641" spans="23:23" x14ac:dyDescent="0.35">
      <c r="W1641" s="17"/>
    </row>
    <row r="1642" spans="23:23" x14ac:dyDescent="0.35">
      <c r="W1642" s="17"/>
    </row>
    <row r="1643" spans="23:23" x14ac:dyDescent="0.35">
      <c r="W1643" s="17"/>
    </row>
    <row r="1644" spans="23:23" x14ac:dyDescent="0.35">
      <c r="W1644" s="17"/>
    </row>
    <row r="1645" spans="23:23" x14ac:dyDescent="0.35">
      <c r="W1645" s="17"/>
    </row>
    <row r="1646" spans="23:23" x14ac:dyDescent="0.35">
      <c r="W1646" s="17"/>
    </row>
    <row r="1647" spans="23:23" x14ac:dyDescent="0.35">
      <c r="W1647" s="17"/>
    </row>
    <row r="1648" spans="23:23" x14ac:dyDescent="0.35">
      <c r="W1648" s="17"/>
    </row>
    <row r="1649" spans="23:23" x14ac:dyDescent="0.35">
      <c r="W1649" s="17"/>
    </row>
    <row r="1650" spans="23:23" x14ac:dyDescent="0.35">
      <c r="W1650" s="17"/>
    </row>
    <row r="1651" spans="23:23" x14ac:dyDescent="0.35">
      <c r="W1651" s="17"/>
    </row>
    <row r="1652" spans="23:23" x14ac:dyDescent="0.35">
      <c r="W1652" s="17"/>
    </row>
    <row r="1653" spans="23:23" x14ac:dyDescent="0.35">
      <c r="W1653" s="17"/>
    </row>
    <row r="1654" spans="23:23" x14ac:dyDescent="0.35">
      <c r="W1654" s="17"/>
    </row>
    <row r="1655" spans="23:23" x14ac:dyDescent="0.35">
      <c r="W1655" s="17"/>
    </row>
    <row r="1656" spans="23:23" x14ac:dyDescent="0.35">
      <c r="W1656" s="17"/>
    </row>
    <row r="1657" spans="23:23" x14ac:dyDescent="0.35">
      <c r="W1657" s="17"/>
    </row>
    <row r="1658" spans="23:23" x14ac:dyDescent="0.35">
      <c r="W1658" s="17"/>
    </row>
    <row r="1659" spans="23:23" x14ac:dyDescent="0.35">
      <c r="W1659" s="17"/>
    </row>
    <row r="1660" spans="23:23" x14ac:dyDescent="0.35">
      <c r="W1660" s="17"/>
    </row>
    <row r="1661" spans="23:23" x14ac:dyDescent="0.35">
      <c r="W1661" s="17"/>
    </row>
    <row r="1662" spans="23:23" x14ac:dyDescent="0.35">
      <c r="W1662" s="17"/>
    </row>
    <row r="1663" spans="23:23" x14ac:dyDescent="0.35">
      <c r="W1663" s="17"/>
    </row>
    <row r="1664" spans="23:23" x14ac:dyDescent="0.35">
      <c r="W1664" s="17"/>
    </row>
    <row r="1665" spans="23:23" x14ac:dyDescent="0.35">
      <c r="W1665" s="17"/>
    </row>
    <row r="1666" spans="23:23" x14ac:dyDescent="0.35">
      <c r="W1666" s="17"/>
    </row>
    <row r="1667" spans="23:23" x14ac:dyDescent="0.35">
      <c r="W1667" s="17"/>
    </row>
    <row r="1668" spans="23:23" x14ac:dyDescent="0.35">
      <c r="W1668" s="17"/>
    </row>
    <row r="1669" spans="23:23" x14ac:dyDescent="0.35">
      <c r="W1669" s="17"/>
    </row>
    <row r="1670" spans="23:23" x14ac:dyDescent="0.35">
      <c r="W1670" s="17"/>
    </row>
    <row r="1671" spans="23:23" x14ac:dyDescent="0.35">
      <c r="W1671" s="17"/>
    </row>
    <row r="1672" spans="23:23" x14ac:dyDescent="0.35">
      <c r="W1672" s="17"/>
    </row>
    <row r="1673" spans="23:23" x14ac:dyDescent="0.35">
      <c r="W1673" s="17"/>
    </row>
    <row r="1674" spans="23:23" x14ac:dyDescent="0.35">
      <c r="W1674" s="17"/>
    </row>
    <row r="1675" spans="23:23" x14ac:dyDescent="0.35">
      <c r="W1675" s="17"/>
    </row>
    <row r="1676" spans="23:23" x14ac:dyDescent="0.35">
      <c r="W1676" s="17"/>
    </row>
    <row r="1677" spans="23:23" x14ac:dyDescent="0.35">
      <c r="W1677" s="17"/>
    </row>
    <row r="1678" spans="23:23" x14ac:dyDescent="0.35">
      <c r="W1678" s="17"/>
    </row>
    <row r="1679" spans="23:23" x14ac:dyDescent="0.35">
      <c r="W1679" s="17"/>
    </row>
    <row r="1680" spans="23:23" x14ac:dyDescent="0.35">
      <c r="W1680" s="17"/>
    </row>
    <row r="1681" spans="23:23" x14ac:dyDescent="0.35">
      <c r="W1681" s="17"/>
    </row>
    <row r="1682" spans="23:23" x14ac:dyDescent="0.35">
      <c r="W1682" s="17"/>
    </row>
    <row r="1683" spans="23:23" x14ac:dyDescent="0.35">
      <c r="W1683" s="17"/>
    </row>
    <row r="1684" spans="23:23" x14ac:dyDescent="0.35">
      <c r="W1684" s="17"/>
    </row>
    <row r="1685" spans="23:23" x14ac:dyDescent="0.35">
      <c r="W1685" s="17"/>
    </row>
    <row r="1686" spans="23:23" x14ac:dyDescent="0.35">
      <c r="W1686" s="17"/>
    </row>
    <row r="1687" spans="23:23" x14ac:dyDescent="0.35">
      <c r="W1687" s="17"/>
    </row>
    <row r="1688" spans="23:23" x14ac:dyDescent="0.35">
      <c r="W1688" s="17"/>
    </row>
    <row r="1689" spans="23:23" x14ac:dyDescent="0.35">
      <c r="W1689" s="17"/>
    </row>
    <row r="1690" spans="23:23" x14ac:dyDescent="0.35">
      <c r="W1690" s="17"/>
    </row>
    <row r="1691" spans="23:23" x14ac:dyDescent="0.35">
      <c r="W1691" s="17"/>
    </row>
    <row r="1692" spans="23:23" x14ac:dyDescent="0.35">
      <c r="W1692" s="17"/>
    </row>
    <row r="1693" spans="23:23" x14ac:dyDescent="0.35">
      <c r="W1693" s="17"/>
    </row>
    <row r="1694" spans="23:23" x14ac:dyDescent="0.35">
      <c r="W1694" s="17"/>
    </row>
    <row r="1695" spans="23:23" x14ac:dyDescent="0.35">
      <c r="W1695" s="17"/>
    </row>
    <row r="1696" spans="23:23" x14ac:dyDescent="0.35">
      <c r="W1696" s="17"/>
    </row>
    <row r="1697" spans="23:23" x14ac:dyDescent="0.35">
      <c r="W1697" s="17"/>
    </row>
    <row r="1698" spans="23:23" x14ac:dyDescent="0.35">
      <c r="W1698" s="17"/>
    </row>
    <row r="1699" spans="23:23" x14ac:dyDescent="0.35">
      <c r="W1699" s="17"/>
    </row>
    <row r="1700" spans="23:23" x14ac:dyDescent="0.35">
      <c r="W1700" s="17"/>
    </row>
    <row r="1701" spans="23:23" x14ac:dyDescent="0.35">
      <c r="W1701" s="17"/>
    </row>
    <row r="1702" spans="23:23" x14ac:dyDescent="0.35">
      <c r="W1702" s="17"/>
    </row>
    <row r="1703" spans="23:23" x14ac:dyDescent="0.35">
      <c r="W1703" s="17"/>
    </row>
    <row r="1704" spans="23:23" x14ac:dyDescent="0.35">
      <c r="W1704" s="17"/>
    </row>
    <row r="1705" spans="23:23" x14ac:dyDescent="0.35">
      <c r="W1705" s="17"/>
    </row>
    <row r="1706" spans="23:23" x14ac:dyDescent="0.35">
      <c r="W1706" s="17"/>
    </row>
    <row r="1707" spans="23:23" x14ac:dyDescent="0.35">
      <c r="W1707" s="17"/>
    </row>
    <row r="1708" spans="23:23" x14ac:dyDescent="0.35">
      <c r="W1708" s="17"/>
    </row>
    <row r="1709" spans="23:23" x14ac:dyDescent="0.35">
      <c r="W1709" s="17"/>
    </row>
    <row r="1710" spans="23:23" x14ac:dyDescent="0.35">
      <c r="W1710" s="17"/>
    </row>
    <row r="1711" spans="23:23" x14ac:dyDescent="0.35">
      <c r="W1711" s="17"/>
    </row>
    <row r="1712" spans="23:23" x14ac:dyDescent="0.35">
      <c r="W1712" s="17"/>
    </row>
    <row r="1713" spans="23:23" x14ac:dyDescent="0.35">
      <c r="W1713" s="17"/>
    </row>
    <row r="1714" spans="23:23" x14ac:dyDescent="0.35">
      <c r="W1714" s="17"/>
    </row>
    <row r="1715" spans="23:23" x14ac:dyDescent="0.35">
      <c r="W1715" s="17"/>
    </row>
    <row r="1716" spans="23:23" x14ac:dyDescent="0.35">
      <c r="W1716" s="17"/>
    </row>
    <row r="1717" spans="23:23" x14ac:dyDescent="0.35">
      <c r="W1717" s="17"/>
    </row>
    <row r="1718" spans="23:23" x14ac:dyDescent="0.35">
      <c r="W1718" s="17"/>
    </row>
    <row r="1719" spans="23:23" x14ac:dyDescent="0.35">
      <c r="W1719" s="17"/>
    </row>
    <row r="1720" spans="23:23" x14ac:dyDescent="0.35">
      <c r="W1720" s="17"/>
    </row>
    <row r="1721" spans="23:23" x14ac:dyDescent="0.35">
      <c r="W1721" s="17"/>
    </row>
    <row r="1722" spans="23:23" x14ac:dyDescent="0.35">
      <c r="W1722" s="17"/>
    </row>
    <row r="1723" spans="23:23" x14ac:dyDescent="0.35">
      <c r="W1723" s="17"/>
    </row>
    <row r="1724" spans="23:23" x14ac:dyDescent="0.35">
      <c r="W1724" s="17"/>
    </row>
    <row r="1725" spans="23:23" x14ac:dyDescent="0.35">
      <c r="W1725" s="17"/>
    </row>
    <row r="1726" spans="23:23" x14ac:dyDescent="0.35">
      <c r="W1726" s="17"/>
    </row>
    <row r="1727" spans="23:23" x14ac:dyDescent="0.35">
      <c r="W1727" s="17"/>
    </row>
    <row r="1728" spans="23:23" x14ac:dyDescent="0.35">
      <c r="W1728" s="17"/>
    </row>
    <row r="1729" spans="23:23" x14ac:dyDescent="0.35">
      <c r="W1729" s="17"/>
    </row>
    <row r="1730" spans="23:23" x14ac:dyDescent="0.35">
      <c r="W1730" s="17"/>
    </row>
    <row r="1731" spans="23:23" x14ac:dyDescent="0.35">
      <c r="W1731" s="17"/>
    </row>
    <row r="1732" spans="23:23" x14ac:dyDescent="0.35">
      <c r="W1732" s="17"/>
    </row>
    <row r="1733" spans="23:23" x14ac:dyDescent="0.35">
      <c r="W1733" s="17"/>
    </row>
    <row r="1734" spans="23:23" x14ac:dyDescent="0.35">
      <c r="W1734" s="17"/>
    </row>
    <row r="1735" spans="23:23" x14ac:dyDescent="0.35">
      <c r="W1735" s="17"/>
    </row>
    <row r="1736" spans="23:23" x14ac:dyDescent="0.35">
      <c r="W1736" s="17"/>
    </row>
    <row r="1737" spans="23:23" x14ac:dyDescent="0.35">
      <c r="W1737" s="17"/>
    </row>
    <row r="1738" spans="23:23" x14ac:dyDescent="0.35">
      <c r="W1738" s="17"/>
    </row>
    <row r="1739" spans="23:23" x14ac:dyDescent="0.35">
      <c r="W1739" s="17"/>
    </row>
    <row r="1740" spans="23:23" x14ac:dyDescent="0.35">
      <c r="W1740" s="17"/>
    </row>
    <row r="1741" spans="23:23" x14ac:dyDescent="0.35">
      <c r="W1741" s="17"/>
    </row>
    <row r="1742" spans="23:23" x14ac:dyDescent="0.35">
      <c r="W1742" s="17"/>
    </row>
    <row r="1743" spans="23:23" x14ac:dyDescent="0.35">
      <c r="W1743" s="17"/>
    </row>
    <row r="1744" spans="23:23" x14ac:dyDescent="0.35">
      <c r="W1744" s="17"/>
    </row>
    <row r="1745" spans="23:23" x14ac:dyDescent="0.35">
      <c r="W1745" s="17"/>
    </row>
    <row r="1746" spans="23:23" x14ac:dyDescent="0.35">
      <c r="W1746" s="17"/>
    </row>
    <row r="1747" spans="23:23" x14ac:dyDescent="0.35">
      <c r="W1747" s="17"/>
    </row>
    <row r="1748" spans="23:23" x14ac:dyDescent="0.35">
      <c r="W1748" s="17"/>
    </row>
    <row r="1749" spans="23:23" x14ac:dyDescent="0.35">
      <c r="W1749" s="17"/>
    </row>
    <row r="1750" spans="23:23" x14ac:dyDescent="0.35">
      <c r="W1750" s="17"/>
    </row>
    <row r="1751" spans="23:23" x14ac:dyDescent="0.35">
      <c r="W1751" s="17"/>
    </row>
    <row r="1752" spans="23:23" x14ac:dyDescent="0.35">
      <c r="W1752" s="17"/>
    </row>
    <row r="1753" spans="23:23" x14ac:dyDescent="0.35">
      <c r="W1753" s="17"/>
    </row>
    <row r="1754" spans="23:23" x14ac:dyDescent="0.35">
      <c r="W1754" s="17"/>
    </row>
    <row r="1755" spans="23:23" x14ac:dyDescent="0.35">
      <c r="W1755" s="17"/>
    </row>
    <row r="1756" spans="23:23" x14ac:dyDescent="0.35">
      <c r="W1756" s="17"/>
    </row>
    <row r="1757" spans="23:23" x14ac:dyDescent="0.35">
      <c r="W1757" s="17"/>
    </row>
    <row r="1758" spans="23:23" x14ac:dyDescent="0.35">
      <c r="W1758" s="17"/>
    </row>
    <row r="1759" spans="23:23" x14ac:dyDescent="0.35">
      <c r="W1759" s="17"/>
    </row>
    <row r="1760" spans="23:23" x14ac:dyDescent="0.35">
      <c r="W1760" s="17"/>
    </row>
    <row r="1761" spans="23:23" x14ac:dyDescent="0.35">
      <c r="W1761" s="17"/>
    </row>
    <row r="1762" spans="23:23" x14ac:dyDescent="0.35">
      <c r="W1762" s="17"/>
    </row>
    <row r="1763" spans="23:23" x14ac:dyDescent="0.35">
      <c r="W1763" s="17"/>
    </row>
    <row r="1764" spans="23:23" x14ac:dyDescent="0.35">
      <c r="W1764" s="17"/>
    </row>
    <row r="1765" spans="23:23" x14ac:dyDescent="0.35">
      <c r="W1765" s="17"/>
    </row>
    <row r="1766" spans="23:23" x14ac:dyDescent="0.35">
      <c r="W1766" s="17"/>
    </row>
    <row r="1767" spans="23:23" x14ac:dyDescent="0.35">
      <c r="W1767" s="17"/>
    </row>
    <row r="1768" spans="23:23" x14ac:dyDescent="0.35">
      <c r="W1768" s="17"/>
    </row>
    <row r="1769" spans="23:23" x14ac:dyDescent="0.35">
      <c r="W1769" s="17"/>
    </row>
    <row r="1770" spans="23:23" x14ac:dyDescent="0.35">
      <c r="W1770" s="17"/>
    </row>
    <row r="1771" spans="23:23" x14ac:dyDescent="0.35">
      <c r="W1771" s="17"/>
    </row>
    <row r="1772" spans="23:23" x14ac:dyDescent="0.35">
      <c r="W1772" s="17"/>
    </row>
    <row r="1773" spans="23:23" x14ac:dyDescent="0.35">
      <c r="W1773" s="17"/>
    </row>
    <row r="1774" spans="23:23" x14ac:dyDescent="0.35">
      <c r="W1774" s="17"/>
    </row>
    <row r="1775" spans="23:23" x14ac:dyDescent="0.35">
      <c r="W1775" s="17"/>
    </row>
    <row r="1776" spans="23:23" x14ac:dyDescent="0.35">
      <c r="W1776" s="17"/>
    </row>
    <row r="1777" spans="23:23" x14ac:dyDescent="0.35">
      <c r="W1777" s="17"/>
    </row>
    <row r="1778" spans="23:23" x14ac:dyDescent="0.35">
      <c r="W1778" s="17"/>
    </row>
    <row r="1779" spans="23:23" x14ac:dyDescent="0.35">
      <c r="W1779" s="17"/>
    </row>
    <row r="1780" spans="23:23" x14ac:dyDescent="0.35">
      <c r="W1780" s="17"/>
    </row>
    <row r="1781" spans="23:23" x14ac:dyDescent="0.35">
      <c r="W1781" s="17"/>
    </row>
    <row r="1782" spans="23:23" x14ac:dyDescent="0.35">
      <c r="W1782" s="17"/>
    </row>
    <row r="1783" spans="23:23" x14ac:dyDescent="0.35">
      <c r="W1783" s="17"/>
    </row>
    <row r="1784" spans="23:23" x14ac:dyDescent="0.35">
      <c r="W1784" s="17"/>
    </row>
    <row r="1785" spans="23:23" x14ac:dyDescent="0.35">
      <c r="W1785" s="17"/>
    </row>
    <row r="1786" spans="23:23" x14ac:dyDescent="0.35">
      <c r="W1786" s="17"/>
    </row>
    <row r="1787" spans="23:23" x14ac:dyDescent="0.35">
      <c r="W1787" s="17"/>
    </row>
    <row r="1788" spans="23:23" x14ac:dyDescent="0.35">
      <c r="W1788" s="17"/>
    </row>
    <row r="1789" spans="23:23" x14ac:dyDescent="0.35">
      <c r="W1789" s="17"/>
    </row>
    <row r="1790" spans="23:23" x14ac:dyDescent="0.35">
      <c r="W1790" s="17"/>
    </row>
    <row r="1791" spans="23:23" x14ac:dyDescent="0.35">
      <c r="W1791" s="17"/>
    </row>
    <row r="1792" spans="23:23" x14ac:dyDescent="0.35">
      <c r="W1792" s="17"/>
    </row>
    <row r="1793" spans="23:23" x14ac:dyDescent="0.35">
      <c r="W1793" s="17"/>
    </row>
    <row r="1794" spans="23:23" x14ac:dyDescent="0.35">
      <c r="W1794" s="17"/>
    </row>
    <row r="1795" spans="23:23" x14ac:dyDescent="0.35">
      <c r="W1795" s="17"/>
    </row>
    <row r="1796" spans="23:23" x14ac:dyDescent="0.35">
      <c r="W1796" s="17"/>
    </row>
    <row r="1797" spans="23:23" x14ac:dyDescent="0.35">
      <c r="W1797" s="17"/>
    </row>
    <row r="1798" spans="23:23" x14ac:dyDescent="0.35">
      <c r="W1798" s="17"/>
    </row>
    <row r="1799" spans="23:23" x14ac:dyDescent="0.35">
      <c r="W1799" s="17"/>
    </row>
    <row r="1800" spans="23:23" x14ac:dyDescent="0.35">
      <c r="W1800" s="17"/>
    </row>
    <row r="1801" spans="23:23" x14ac:dyDescent="0.35">
      <c r="W1801" s="17"/>
    </row>
    <row r="1802" spans="23:23" x14ac:dyDescent="0.35">
      <c r="W1802" s="17"/>
    </row>
    <row r="1803" spans="23:23" x14ac:dyDescent="0.35">
      <c r="W1803" s="17"/>
    </row>
    <row r="1804" spans="23:23" x14ac:dyDescent="0.35">
      <c r="W1804" s="17"/>
    </row>
    <row r="1805" spans="23:23" x14ac:dyDescent="0.35">
      <c r="W1805" s="17"/>
    </row>
    <row r="1806" spans="23:23" x14ac:dyDescent="0.35">
      <c r="W1806" s="17"/>
    </row>
    <row r="1807" spans="23:23" x14ac:dyDescent="0.35">
      <c r="W1807" s="17"/>
    </row>
    <row r="1808" spans="23:23" x14ac:dyDescent="0.35">
      <c r="W1808" s="17"/>
    </row>
    <row r="1809" spans="23:23" x14ac:dyDescent="0.35">
      <c r="W1809" s="17"/>
    </row>
    <row r="1810" spans="23:23" x14ac:dyDescent="0.35">
      <c r="W1810" s="17"/>
    </row>
    <row r="1811" spans="23:23" x14ac:dyDescent="0.35">
      <c r="W1811" s="17"/>
    </row>
    <row r="1812" spans="23:23" x14ac:dyDescent="0.35">
      <c r="W1812" s="17"/>
    </row>
    <row r="1813" spans="23:23" x14ac:dyDescent="0.35">
      <c r="W1813" s="17"/>
    </row>
    <row r="1814" spans="23:23" x14ac:dyDescent="0.35">
      <c r="W1814" s="17"/>
    </row>
    <row r="1815" spans="23:23" x14ac:dyDescent="0.35">
      <c r="W1815" s="17"/>
    </row>
    <row r="1816" spans="23:23" x14ac:dyDescent="0.35">
      <c r="W1816" s="17"/>
    </row>
    <row r="1817" spans="23:23" x14ac:dyDescent="0.35">
      <c r="W1817" s="17"/>
    </row>
    <row r="1818" spans="23:23" x14ac:dyDescent="0.35">
      <c r="W1818" s="17"/>
    </row>
    <row r="1819" spans="23:23" x14ac:dyDescent="0.35">
      <c r="W1819" s="17"/>
    </row>
    <row r="1820" spans="23:23" x14ac:dyDescent="0.35">
      <c r="W1820" s="17"/>
    </row>
    <row r="1821" spans="23:23" x14ac:dyDescent="0.35">
      <c r="W1821" s="17"/>
    </row>
    <row r="1822" spans="23:23" x14ac:dyDescent="0.35">
      <c r="W1822" s="17"/>
    </row>
    <row r="1823" spans="23:23" x14ac:dyDescent="0.35">
      <c r="W1823" s="17"/>
    </row>
    <row r="1824" spans="23:23" x14ac:dyDescent="0.35">
      <c r="W1824" s="17"/>
    </row>
    <row r="1825" spans="23:23" x14ac:dyDescent="0.35">
      <c r="W1825" s="17"/>
    </row>
    <row r="1826" spans="23:23" x14ac:dyDescent="0.35">
      <c r="W1826" s="17"/>
    </row>
    <row r="1827" spans="23:23" x14ac:dyDescent="0.35">
      <c r="W1827" s="17"/>
    </row>
    <row r="1828" spans="23:23" x14ac:dyDescent="0.35">
      <c r="W1828" s="17"/>
    </row>
    <row r="1829" spans="23:23" x14ac:dyDescent="0.35">
      <c r="W1829" s="17"/>
    </row>
    <row r="1830" spans="23:23" x14ac:dyDescent="0.35">
      <c r="W1830" s="17"/>
    </row>
    <row r="1831" spans="23:23" x14ac:dyDescent="0.35">
      <c r="W1831" s="17"/>
    </row>
    <row r="1832" spans="23:23" x14ac:dyDescent="0.35">
      <c r="W1832" s="17"/>
    </row>
    <row r="1833" spans="23:23" x14ac:dyDescent="0.35">
      <c r="W1833" s="17"/>
    </row>
    <row r="1834" spans="23:23" x14ac:dyDescent="0.35">
      <c r="W1834" s="17"/>
    </row>
    <row r="1835" spans="23:23" x14ac:dyDescent="0.35">
      <c r="W1835" s="17"/>
    </row>
    <row r="1836" spans="23:23" x14ac:dyDescent="0.35">
      <c r="W1836" s="17"/>
    </row>
    <row r="1837" spans="23:23" x14ac:dyDescent="0.35">
      <c r="W1837" s="17"/>
    </row>
    <row r="1838" spans="23:23" x14ac:dyDescent="0.35">
      <c r="W1838" s="17"/>
    </row>
    <row r="1839" spans="23:23" x14ac:dyDescent="0.35">
      <c r="W1839" s="17"/>
    </row>
    <row r="1840" spans="23:23" x14ac:dyDescent="0.35">
      <c r="W1840" s="17"/>
    </row>
    <row r="1841" spans="23:23" x14ac:dyDescent="0.35">
      <c r="W1841" s="17"/>
    </row>
    <row r="1842" spans="23:23" x14ac:dyDescent="0.35">
      <c r="W1842" s="17"/>
    </row>
    <row r="1843" spans="23:23" x14ac:dyDescent="0.35">
      <c r="W1843" s="17"/>
    </row>
    <row r="1844" spans="23:23" x14ac:dyDescent="0.35">
      <c r="W1844" s="17"/>
    </row>
    <row r="1845" spans="23:23" x14ac:dyDescent="0.35">
      <c r="W1845" s="17"/>
    </row>
    <row r="1846" spans="23:23" x14ac:dyDescent="0.35">
      <c r="W1846" s="17"/>
    </row>
    <row r="1847" spans="23:23" x14ac:dyDescent="0.35">
      <c r="W1847" s="17"/>
    </row>
    <row r="1848" spans="23:23" x14ac:dyDescent="0.35">
      <c r="W1848" s="17"/>
    </row>
    <row r="1849" spans="23:23" x14ac:dyDescent="0.35">
      <c r="W1849" s="17"/>
    </row>
    <row r="1850" spans="23:23" x14ac:dyDescent="0.35">
      <c r="W1850" s="17"/>
    </row>
    <row r="1851" spans="23:23" x14ac:dyDescent="0.35">
      <c r="W1851" s="17"/>
    </row>
    <row r="1852" spans="23:23" x14ac:dyDescent="0.35">
      <c r="W1852" s="17"/>
    </row>
    <row r="1853" spans="23:23" x14ac:dyDescent="0.35">
      <c r="W1853" s="17"/>
    </row>
    <row r="1854" spans="23:23" x14ac:dyDescent="0.35">
      <c r="W1854" s="17"/>
    </row>
    <row r="1855" spans="23:23" x14ac:dyDescent="0.35">
      <c r="W1855" s="17"/>
    </row>
    <row r="1856" spans="23:23" x14ac:dyDescent="0.35">
      <c r="W1856" s="17"/>
    </row>
    <row r="1857" spans="23:23" x14ac:dyDescent="0.35">
      <c r="W1857" s="17"/>
    </row>
    <row r="1858" spans="23:23" x14ac:dyDescent="0.35">
      <c r="W1858" s="17"/>
    </row>
    <row r="1859" spans="23:23" x14ac:dyDescent="0.35">
      <c r="W1859" s="17"/>
    </row>
    <row r="1860" spans="23:23" x14ac:dyDescent="0.35">
      <c r="W1860" s="17"/>
    </row>
    <row r="1861" spans="23:23" x14ac:dyDescent="0.35">
      <c r="W1861" s="17"/>
    </row>
    <row r="1862" spans="23:23" x14ac:dyDescent="0.35">
      <c r="W1862" s="17"/>
    </row>
    <row r="1863" spans="23:23" x14ac:dyDescent="0.35">
      <c r="W1863" s="17"/>
    </row>
    <row r="1864" spans="23:23" x14ac:dyDescent="0.35">
      <c r="W1864" s="17"/>
    </row>
    <row r="1865" spans="23:23" x14ac:dyDescent="0.35">
      <c r="W1865" s="17"/>
    </row>
    <row r="1866" spans="23:23" x14ac:dyDescent="0.35">
      <c r="W1866" s="17"/>
    </row>
    <row r="1867" spans="23:23" x14ac:dyDescent="0.35">
      <c r="W1867" s="17"/>
    </row>
    <row r="1868" spans="23:23" x14ac:dyDescent="0.35">
      <c r="W1868" s="17"/>
    </row>
    <row r="1869" spans="23:23" x14ac:dyDescent="0.35">
      <c r="W1869" s="17"/>
    </row>
    <row r="1870" spans="23:23" x14ac:dyDescent="0.35">
      <c r="W1870" s="17"/>
    </row>
    <row r="1871" spans="23:23" x14ac:dyDescent="0.35">
      <c r="W1871" s="17"/>
    </row>
    <row r="1872" spans="23:23" x14ac:dyDescent="0.35">
      <c r="W1872" s="17"/>
    </row>
    <row r="1873" spans="23:23" x14ac:dyDescent="0.35">
      <c r="W1873" s="17"/>
    </row>
    <row r="1874" spans="23:23" x14ac:dyDescent="0.35">
      <c r="W1874" s="17"/>
    </row>
    <row r="1875" spans="23:23" x14ac:dyDescent="0.35">
      <c r="W1875" s="17"/>
    </row>
    <row r="1876" spans="23:23" x14ac:dyDescent="0.35">
      <c r="W1876" s="17"/>
    </row>
    <row r="1877" spans="23:23" x14ac:dyDescent="0.35">
      <c r="W1877" s="17"/>
    </row>
    <row r="1878" spans="23:23" x14ac:dyDescent="0.35">
      <c r="W1878" s="17"/>
    </row>
    <row r="1879" spans="23:23" x14ac:dyDescent="0.35">
      <c r="W1879" s="17"/>
    </row>
    <row r="1880" spans="23:23" x14ac:dyDescent="0.35">
      <c r="W1880" s="17"/>
    </row>
    <row r="1881" spans="23:23" x14ac:dyDescent="0.35">
      <c r="W1881" s="17"/>
    </row>
    <row r="1882" spans="23:23" x14ac:dyDescent="0.35">
      <c r="W1882" s="17"/>
    </row>
    <row r="1883" spans="23:23" x14ac:dyDescent="0.35">
      <c r="W1883" s="17"/>
    </row>
    <row r="1884" spans="23:23" x14ac:dyDescent="0.35">
      <c r="W1884" s="17"/>
    </row>
    <row r="1885" spans="23:23" x14ac:dyDescent="0.35">
      <c r="W1885" s="17"/>
    </row>
    <row r="1886" spans="23:23" x14ac:dyDescent="0.35">
      <c r="W1886" s="17"/>
    </row>
    <row r="1887" spans="23:23" x14ac:dyDescent="0.35">
      <c r="W1887" s="17"/>
    </row>
    <row r="1888" spans="23:23" x14ac:dyDescent="0.35">
      <c r="W1888" s="17"/>
    </row>
    <row r="1889" spans="23:23" x14ac:dyDescent="0.35">
      <c r="W1889" s="17"/>
    </row>
    <row r="1890" spans="23:23" x14ac:dyDescent="0.35">
      <c r="W1890" s="17"/>
    </row>
    <row r="1891" spans="23:23" x14ac:dyDescent="0.35">
      <c r="W1891" s="17"/>
    </row>
    <row r="1892" spans="23:23" x14ac:dyDescent="0.35">
      <c r="W1892" s="17"/>
    </row>
    <row r="1893" spans="23:23" x14ac:dyDescent="0.35">
      <c r="W1893" s="17"/>
    </row>
    <row r="1894" spans="23:23" x14ac:dyDescent="0.35">
      <c r="W1894" s="17"/>
    </row>
    <row r="1895" spans="23:23" x14ac:dyDescent="0.35">
      <c r="W1895" s="17"/>
    </row>
    <row r="1896" spans="23:23" x14ac:dyDescent="0.35">
      <c r="W1896" s="17"/>
    </row>
    <row r="1897" spans="23:23" x14ac:dyDescent="0.35">
      <c r="W1897" s="17"/>
    </row>
    <row r="1898" spans="23:23" x14ac:dyDescent="0.35">
      <c r="W1898" s="17"/>
    </row>
    <row r="1899" spans="23:23" x14ac:dyDescent="0.35">
      <c r="W1899" s="17"/>
    </row>
    <row r="1900" spans="23:23" x14ac:dyDescent="0.35">
      <c r="W1900" s="17"/>
    </row>
    <row r="1901" spans="23:23" x14ac:dyDescent="0.35">
      <c r="W1901" s="17"/>
    </row>
    <row r="1902" spans="23:23" x14ac:dyDescent="0.35">
      <c r="W1902" s="17"/>
    </row>
    <row r="1903" spans="23:23" x14ac:dyDescent="0.35">
      <c r="W1903" s="17"/>
    </row>
    <row r="1904" spans="23:23" x14ac:dyDescent="0.35">
      <c r="W1904" s="17"/>
    </row>
    <row r="1905" spans="23:23" x14ac:dyDescent="0.35">
      <c r="W1905" s="17"/>
    </row>
    <row r="1906" spans="23:23" x14ac:dyDescent="0.35">
      <c r="W1906" s="17"/>
    </row>
    <row r="1907" spans="23:23" x14ac:dyDescent="0.35">
      <c r="W1907" s="17"/>
    </row>
    <row r="1908" spans="23:23" x14ac:dyDescent="0.35">
      <c r="W1908" s="17"/>
    </row>
    <row r="1909" spans="23:23" x14ac:dyDescent="0.35">
      <c r="W1909" s="17"/>
    </row>
    <row r="1910" spans="23:23" x14ac:dyDescent="0.35">
      <c r="W1910" s="17"/>
    </row>
    <row r="1911" spans="23:23" x14ac:dyDescent="0.35">
      <c r="W1911" s="17"/>
    </row>
    <row r="1912" spans="23:23" x14ac:dyDescent="0.35">
      <c r="W1912" s="17"/>
    </row>
    <row r="1913" spans="23:23" x14ac:dyDescent="0.35">
      <c r="W1913" s="17"/>
    </row>
    <row r="1914" spans="23:23" x14ac:dyDescent="0.35">
      <c r="W1914" s="17"/>
    </row>
    <row r="1915" spans="23:23" x14ac:dyDescent="0.35">
      <c r="W1915" s="17"/>
    </row>
    <row r="1916" spans="23:23" x14ac:dyDescent="0.35">
      <c r="W1916" s="17"/>
    </row>
    <row r="1917" spans="23:23" x14ac:dyDescent="0.35">
      <c r="W1917" s="17"/>
    </row>
    <row r="1918" spans="23:23" x14ac:dyDescent="0.35">
      <c r="W1918" s="17"/>
    </row>
    <row r="1919" spans="23:23" x14ac:dyDescent="0.35">
      <c r="W1919" s="17"/>
    </row>
    <row r="1920" spans="23:23" x14ac:dyDescent="0.35">
      <c r="W1920" s="17"/>
    </row>
    <row r="1921" spans="23:23" x14ac:dyDescent="0.35">
      <c r="W1921" s="17"/>
    </row>
    <row r="1922" spans="23:23" x14ac:dyDescent="0.35">
      <c r="W1922" s="17"/>
    </row>
    <row r="1923" spans="23:23" x14ac:dyDescent="0.35">
      <c r="W1923" s="17"/>
    </row>
    <row r="1924" spans="23:23" x14ac:dyDescent="0.35">
      <c r="W1924" s="17"/>
    </row>
    <row r="1925" spans="23:23" x14ac:dyDescent="0.35">
      <c r="W1925" s="17"/>
    </row>
    <row r="1926" spans="23:23" x14ac:dyDescent="0.35">
      <c r="W1926" s="17"/>
    </row>
    <row r="1927" spans="23:23" x14ac:dyDescent="0.35">
      <c r="W1927" s="17"/>
    </row>
    <row r="1928" spans="23:23" x14ac:dyDescent="0.35">
      <c r="W1928" s="17"/>
    </row>
    <row r="1929" spans="23:23" x14ac:dyDescent="0.35">
      <c r="W1929" s="17"/>
    </row>
    <row r="1930" spans="23:23" x14ac:dyDescent="0.35">
      <c r="W1930" s="17"/>
    </row>
    <row r="1931" spans="23:23" x14ac:dyDescent="0.35">
      <c r="W1931" s="17"/>
    </row>
    <row r="1932" spans="23:23" x14ac:dyDescent="0.35">
      <c r="W1932" s="17"/>
    </row>
    <row r="1933" spans="23:23" x14ac:dyDescent="0.35">
      <c r="W1933" s="17"/>
    </row>
    <row r="1934" spans="23:23" x14ac:dyDescent="0.35">
      <c r="W1934" s="17"/>
    </row>
    <row r="1935" spans="23:23" x14ac:dyDescent="0.35">
      <c r="W1935" s="17"/>
    </row>
    <row r="1936" spans="23:23" x14ac:dyDescent="0.35">
      <c r="W1936" s="17"/>
    </row>
    <row r="1937" spans="23:23" x14ac:dyDescent="0.35">
      <c r="W1937" s="17"/>
    </row>
    <row r="1938" spans="23:23" x14ac:dyDescent="0.35">
      <c r="W1938" s="17"/>
    </row>
    <row r="1939" spans="23:23" x14ac:dyDescent="0.35">
      <c r="W1939" s="17"/>
    </row>
    <row r="1940" spans="23:23" x14ac:dyDescent="0.35">
      <c r="W1940" s="17"/>
    </row>
    <row r="1941" spans="23:23" x14ac:dyDescent="0.35">
      <c r="W1941" s="17"/>
    </row>
    <row r="1942" spans="23:23" x14ac:dyDescent="0.35">
      <c r="W1942" s="17"/>
    </row>
    <row r="1943" spans="23:23" x14ac:dyDescent="0.35">
      <c r="W1943" s="17"/>
    </row>
    <row r="1944" spans="23:23" x14ac:dyDescent="0.35">
      <c r="W1944" s="17"/>
    </row>
    <row r="1945" spans="23:23" x14ac:dyDescent="0.35">
      <c r="W1945" s="17"/>
    </row>
    <row r="1946" spans="23:23" x14ac:dyDescent="0.35">
      <c r="W1946" s="17"/>
    </row>
    <row r="1947" spans="23:23" x14ac:dyDescent="0.35">
      <c r="W1947" s="17"/>
    </row>
    <row r="1948" spans="23:23" x14ac:dyDescent="0.35">
      <c r="W1948" s="17"/>
    </row>
    <row r="1949" spans="23:23" x14ac:dyDescent="0.35">
      <c r="W1949" s="17"/>
    </row>
    <row r="1950" spans="23:23" x14ac:dyDescent="0.35">
      <c r="W1950" s="17"/>
    </row>
    <row r="1951" spans="23:23" x14ac:dyDescent="0.35">
      <c r="W1951" s="17"/>
    </row>
    <row r="1952" spans="23:23" x14ac:dyDescent="0.35">
      <c r="W1952" s="17"/>
    </row>
    <row r="1953" spans="23:23" x14ac:dyDescent="0.35">
      <c r="W1953" s="17"/>
    </row>
    <row r="1954" spans="23:23" x14ac:dyDescent="0.35">
      <c r="W1954" s="17"/>
    </row>
    <row r="1955" spans="23:23" x14ac:dyDescent="0.35">
      <c r="W1955" s="17"/>
    </row>
    <row r="1956" spans="23:23" x14ac:dyDescent="0.35">
      <c r="W1956" s="17"/>
    </row>
    <row r="1957" spans="23:23" x14ac:dyDescent="0.35">
      <c r="W1957" s="17"/>
    </row>
    <row r="1958" spans="23:23" x14ac:dyDescent="0.35">
      <c r="W1958" s="17"/>
    </row>
    <row r="1959" spans="23:23" x14ac:dyDescent="0.35">
      <c r="W1959" s="17"/>
    </row>
    <row r="1960" spans="23:23" x14ac:dyDescent="0.35">
      <c r="W1960" s="17"/>
    </row>
    <row r="1961" spans="23:23" x14ac:dyDescent="0.35">
      <c r="W1961" s="17"/>
    </row>
    <row r="1962" spans="23:23" x14ac:dyDescent="0.35">
      <c r="W1962" s="17"/>
    </row>
    <row r="1963" spans="23:23" x14ac:dyDescent="0.35">
      <c r="W1963" s="17"/>
    </row>
    <row r="1964" spans="23:23" x14ac:dyDescent="0.35">
      <c r="W1964" s="17"/>
    </row>
    <row r="1965" spans="23:23" x14ac:dyDescent="0.35">
      <c r="W1965" s="17"/>
    </row>
    <row r="1966" spans="23:23" x14ac:dyDescent="0.35">
      <c r="W1966" s="17"/>
    </row>
    <row r="1967" spans="23:23" x14ac:dyDescent="0.35">
      <c r="W1967" s="17"/>
    </row>
    <row r="1968" spans="23:23" x14ac:dyDescent="0.35">
      <c r="W1968" s="17"/>
    </row>
    <row r="1969" spans="23:23" x14ac:dyDescent="0.35">
      <c r="W1969" s="17"/>
    </row>
    <row r="1970" spans="23:23" x14ac:dyDescent="0.35">
      <c r="W1970" s="17"/>
    </row>
    <row r="1971" spans="23:23" x14ac:dyDescent="0.35">
      <c r="W1971" s="17"/>
    </row>
    <row r="1972" spans="23:23" x14ac:dyDescent="0.35">
      <c r="W1972" s="17"/>
    </row>
    <row r="1973" spans="23:23" x14ac:dyDescent="0.35">
      <c r="W1973" s="17"/>
    </row>
    <row r="1974" spans="23:23" x14ac:dyDescent="0.35">
      <c r="W1974" s="17"/>
    </row>
    <row r="1975" spans="23:23" x14ac:dyDescent="0.35">
      <c r="W1975" s="17"/>
    </row>
    <row r="1976" spans="23:23" x14ac:dyDescent="0.35">
      <c r="W1976" s="17"/>
    </row>
    <row r="1977" spans="23:23" x14ac:dyDescent="0.35">
      <c r="W1977" s="17"/>
    </row>
    <row r="1978" spans="23:23" x14ac:dyDescent="0.35">
      <c r="W1978" s="17"/>
    </row>
    <row r="1979" spans="23:23" x14ac:dyDescent="0.35">
      <c r="W1979" s="17"/>
    </row>
    <row r="1980" spans="23:23" x14ac:dyDescent="0.35">
      <c r="W1980" s="17"/>
    </row>
    <row r="1981" spans="23:23" x14ac:dyDescent="0.35">
      <c r="W1981" s="17"/>
    </row>
    <row r="1982" spans="23:23" x14ac:dyDescent="0.35">
      <c r="W1982" s="17"/>
    </row>
    <row r="1983" spans="23:23" x14ac:dyDescent="0.35">
      <c r="W1983" s="17"/>
    </row>
    <row r="1984" spans="23:23" x14ac:dyDescent="0.35">
      <c r="W1984" s="17"/>
    </row>
    <row r="1985" spans="23:23" x14ac:dyDescent="0.35">
      <c r="W1985" s="17"/>
    </row>
    <row r="1986" spans="23:23" x14ac:dyDescent="0.35">
      <c r="W1986" s="17"/>
    </row>
    <row r="1987" spans="23:23" x14ac:dyDescent="0.35">
      <c r="W1987" s="17"/>
    </row>
    <row r="1988" spans="23:23" x14ac:dyDescent="0.35">
      <c r="W1988" s="17"/>
    </row>
    <row r="1989" spans="23:23" x14ac:dyDescent="0.35">
      <c r="W1989" s="17"/>
    </row>
    <row r="1990" spans="23:23" x14ac:dyDescent="0.35">
      <c r="W1990" s="17"/>
    </row>
    <row r="1991" spans="23:23" x14ac:dyDescent="0.35">
      <c r="W1991" s="17"/>
    </row>
    <row r="1992" spans="23:23" x14ac:dyDescent="0.35">
      <c r="W1992" s="17"/>
    </row>
    <row r="1993" spans="23:23" x14ac:dyDescent="0.35">
      <c r="W1993" s="17"/>
    </row>
    <row r="1994" spans="23:23" x14ac:dyDescent="0.35">
      <c r="W1994" s="17"/>
    </row>
    <row r="1995" spans="23:23" x14ac:dyDescent="0.35">
      <c r="W1995" s="17"/>
    </row>
    <row r="1996" spans="23:23" x14ac:dyDescent="0.35">
      <c r="W1996" s="17"/>
    </row>
    <row r="1997" spans="23:23" x14ac:dyDescent="0.35">
      <c r="W1997" s="17"/>
    </row>
    <row r="1998" spans="23:23" x14ac:dyDescent="0.35">
      <c r="W1998" s="17"/>
    </row>
    <row r="1999" spans="23:23" x14ac:dyDescent="0.35">
      <c r="W1999" s="17"/>
    </row>
    <row r="2000" spans="23:23" x14ac:dyDescent="0.35">
      <c r="W2000" s="17"/>
    </row>
    <row r="2001" spans="23:23" x14ac:dyDescent="0.35">
      <c r="W2001" s="17"/>
    </row>
    <row r="2002" spans="23:23" x14ac:dyDescent="0.35">
      <c r="W2002" s="17"/>
    </row>
    <row r="2003" spans="23:23" x14ac:dyDescent="0.35">
      <c r="W2003" s="17"/>
    </row>
    <row r="2004" spans="23:23" x14ac:dyDescent="0.35">
      <c r="W2004" s="17"/>
    </row>
    <row r="2005" spans="23:23" x14ac:dyDescent="0.35">
      <c r="W2005" s="17"/>
    </row>
    <row r="2006" spans="23:23" x14ac:dyDescent="0.35">
      <c r="W2006" s="17"/>
    </row>
    <row r="2007" spans="23:23" x14ac:dyDescent="0.35">
      <c r="W2007" s="17"/>
    </row>
    <row r="2008" spans="23:23" x14ac:dyDescent="0.35">
      <c r="W2008" s="17"/>
    </row>
    <row r="2009" spans="23:23" x14ac:dyDescent="0.35">
      <c r="W2009" s="17"/>
    </row>
    <row r="2010" spans="23:23" x14ac:dyDescent="0.35">
      <c r="W2010" s="17"/>
    </row>
    <row r="2011" spans="23:23" x14ac:dyDescent="0.35">
      <c r="W2011" s="17"/>
    </row>
    <row r="2012" spans="23:23" x14ac:dyDescent="0.35">
      <c r="W2012" s="17"/>
    </row>
    <row r="2013" spans="23:23" x14ac:dyDescent="0.35">
      <c r="W2013" s="17"/>
    </row>
    <row r="2014" spans="23:23" x14ac:dyDescent="0.35">
      <c r="W2014" s="17"/>
    </row>
    <row r="2015" spans="23:23" x14ac:dyDescent="0.35">
      <c r="W2015" s="17"/>
    </row>
    <row r="2016" spans="23:23" x14ac:dyDescent="0.35">
      <c r="W2016" s="17"/>
    </row>
    <row r="2017" spans="23:23" x14ac:dyDescent="0.35">
      <c r="W2017" s="17"/>
    </row>
    <row r="2018" spans="23:23" x14ac:dyDescent="0.35">
      <c r="W2018" s="17"/>
    </row>
    <row r="2019" spans="23:23" x14ac:dyDescent="0.35">
      <c r="W2019" s="17"/>
    </row>
    <row r="2020" spans="23:23" x14ac:dyDescent="0.35">
      <c r="W2020" s="17"/>
    </row>
    <row r="2021" spans="23:23" x14ac:dyDescent="0.35">
      <c r="W2021" s="17"/>
    </row>
    <row r="2022" spans="23:23" x14ac:dyDescent="0.35">
      <c r="W2022" s="17"/>
    </row>
    <row r="2023" spans="23:23" x14ac:dyDescent="0.35">
      <c r="W2023" s="17"/>
    </row>
    <row r="2024" spans="23:23" x14ac:dyDescent="0.35">
      <c r="W2024" s="17"/>
    </row>
    <row r="2025" spans="23:23" x14ac:dyDescent="0.35">
      <c r="W2025" s="17"/>
    </row>
    <row r="2026" spans="23:23" x14ac:dyDescent="0.35">
      <c r="W2026" s="17"/>
    </row>
    <row r="2027" spans="23:23" x14ac:dyDescent="0.35">
      <c r="W2027" s="17"/>
    </row>
    <row r="2028" spans="23:23" x14ac:dyDescent="0.35">
      <c r="W2028" s="17"/>
    </row>
    <row r="2029" spans="23:23" x14ac:dyDescent="0.35">
      <c r="W2029" s="17"/>
    </row>
    <row r="2030" spans="23:23" x14ac:dyDescent="0.35">
      <c r="W2030" s="17"/>
    </row>
    <row r="2031" spans="23:23" x14ac:dyDescent="0.35">
      <c r="W2031" s="17"/>
    </row>
    <row r="2032" spans="23:23" x14ac:dyDescent="0.35">
      <c r="W2032" s="17"/>
    </row>
    <row r="2033" spans="23:23" x14ac:dyDescent="0.35">
      <c r="W2033" s="17"/>
    </row>
    <row r="2034" spans="23:23" x14ac:dyDescent="0.35">
      <c r="W2034" s="17"/>
    </row>
    <row r="2035" spans="23:23" x14ac:dyDescent="0.35">
      <c r="W2035" s="17"/>
    </row>
    <row r="2036" spans="23:23" x14ac:dyDescent="0.35">
      <c r="W2036" s="17"/>
    </row>
    <row r="2037" spans="23:23" x14ac:dyDescent="0.35">
      <c r="W2037" s="17"/>
    </row>
    <row r="2038" spans="23:23" x14ac:dyDescent="0.35">
      <c r="W2038" s="17"/>
    </row>
    <row r="2039" spans="23:23" x14ac:dyDescent="0.35">
      <c r="W2039" s="17"/>
    </row>
    <row r="2040" spans="23:23" x14ac:dyDescent="0.35">
      <c r="W2040" s="17"/>
    </row>
    <row r="2041" spans="23:23" x14ac:dyDescent="0.35">
      <c r="W2041" s="17"/>
    </row>
    <row r="2042" spans="23:23" x14ac:dyDescent="0.35">
      <c r="W2042" s="17"/>
    </row>
    <row r="2043" spans="23:23" x14ac:dyDescent="0.35">
      <c r="W2043" s="17"/>
    </row>
    <row r="2044" spans="23:23" x14ac:dyDescent="0.35">
      <c r="W2044" s="17"/>
    </row>
    <row r="2045" spans="23:23" x14ac:dyDescent="0.35">
      <c r="W2045" s="17"/>
    </row>
    <row r="2046" spans="23:23" x14ac:dyDescent="0.35">
      <c r="W2046" s="17"/>
    </row>
    <row r="2047" spans="23:23" x14ac:dyDescent="0.35">
      <c r="W2047" s="17"/>
    </row>
    <row r="2048" spans="23:23" x14ac:dyDescent="0.35">
      <c r="W2048" s="17"/>
    </row>
    <row r="2049" spans="23:23" x14ac:dyDescent="0.35">
      <c r="W2049" s="17"/>
    </row>
    <row r="2050" spans="23:23" x14ac:dyDescent="0.35">
      <c r="W2050" s="17"/>
    </row>
    <row r="2051" spans="23:23" x14ac:dyDescent="0.35">
      <c r="W2051" s="17"/>
    </row>
    <row r="2052" spans="23:23" x14ac:dyDescent="0.35">
      <c r="W2052" s="17"/>
    </row>
    <row r="2053" spans="23:23" x14ac:dyDescent="0.35">
      <c r="W2053" s="17"/>
    </row>
    <row r="2054" spans="23:23" x14ac:dyDescent="0.35">
      <c r="W2054" s="17"/>
    </row>
    <row r="2055" spans="23:23" x14ac:dyDescent="0.35">
      <c r="W2055" s="17"/>
    </row>
    <row r="2056" spans="23:23" x14ac:dyDescent="0.35">
      <c r="W2056" s="17"/>
    </row>
    <row r="2057" spans="23:23" x14ac:dyDescent="0.35">
      <c r="W2057" s="17"/>
    </row>
    <row r="2058" spans="23:23" x14ac:dyDescent="0.35">
      <c r="W2058" s="17"/>
    </row>
    <row r="2059" spans="23:23" x14ac:dyDescent="0.35">
      <c r="W2059" s="17"/>
    </row>
    <row r="2060" spans="23:23" x14ac:dyDescent="0.35">
      <c r="W2060" s="17"/>
    </row>
    <row r="2061" spans="23:23" x14ac:dyDescent="0.35">
      <c r="W2061" s="17"/>
    </row>
    <row r="2062" spans="23:23" x14ac:dyDescent="0.35">
      <c r="W2062" s="17"/>
    </row>
    <row r="2063" spans="23:23" x14ac:dyDescent="0.35">
      <c r="W2063" s="17"/>
    </row>
    <row r="2064" spans="23:23" x14ac:dyDescent="0.35">
      <c r="W2064" s="17"/>
    </row>
    <row r="2065" spans="23:23" x14ac:dyDescent="0.35">
      <c r="W2065" s="17"/>
    </row>
    <row r="2066" spans="23:23" x14ac:dyDescent="0.35">
      <c r="W2066" s="17"/>
    </row>
    <row r="2067" spans="23:23" x14ac:dyDescent="0.35">
      <c r="W2067" s="17"/>
    </row>
    <row r="2068" spans="23:23" x14ac:dyDescent="0.35">
      <c r="W2068" s="17"/>
    </row>
    <row r="2069" spans="23:23" x14ac:dyDescent="0.35">
      <c r="W2069" s="17"/>
    </row>
    <row r="2070" spans="23:23" x14ac:dyDescent="0.35">
      <c r="W2070" s="17"/>
    </row>
    <row r="2071" spans="23:23" x14ac:dyDescent="0.35">
      <c r="W2071" s="17"/>
    </row>
    <row r="2072" spans="23:23" x14ac:dyDescent="0.35">
      <c r="W2072" s="17"/>
    </row>
    <row r="2073" spans="23:23" x14ac:dyDescent="0.35">
      <c r="W2073" s="17"/>
    </row>
    <row r="2074" spans="23:23" x14ac:dyDescent="0.35">
      <c r="W2074" s="17"/>
    </row>
    <row r="2075" spans="23:23" x14ac:dyDescent="0.35">
      <c r="W2075" s="17"/>
    </row>
    <row r="2076" spans="23:23" x14ac:dyDescent="0.35">
      <c r="W2076" s="17"/>
    </row>
    <row r="2077" spans="23:23" x14ac:dyDescent="0.35">
      <c r="W2077" s="17"/>
    </row>
    <row r="2078" spans="23:23" x14ac:dyDescent="0.35">
      <c r="W2078" s="17"/>
    </row>
    <row r="2079" spans="23:23" x14ac:dyDescent="0.35">
      <c r="W2079" s="17"/>
    </row>
    <row r="2080" spans="23:23" x14ac:dyDescent="0.35">
      <c r="W2080" s="17"/>
    </row>
    <row r="2081" spans="23:23" x14ac:dyDescent="0.35">
      <c r="W2081" s="17"/>
    </row>
    <row r="2082" spans="23:23" x14ac:dyDescent="0.35">
      <c r="W2082" s="17"/>
    </row>
    <row r="2083" spans="23:23" x14ac:dyDescent="0.35">
      <c r="W2083" s="17"/>
    </row>
    <row r="2084" spans="23:23" x14ac:dyDescent="0.35">
      <c r="W2084" s="17"/>
    </row>
    <row r="2085" spans="23:23" x14ac:dyDescent="0.35">
      <c r="W2085" s="17"/>
    </row>
    <row r="2086" spans="23:23" x14ac:dyDescent="0.35">
      <c r="W2086" s="17"/>
    </row>
    <row r="2087" spans="23:23" x14ac:dyDescent="0.35">
      <c r="W2087" s="17"/>
    </row>
    <row r="2088" spans="23:23" x14ac:dyDescent="0.35">
      <c r="W2088" s="17"/>
    </row>
    <row r="2089" spans="23:23" x14ac:dyDescent="0.35">
      <c r="W2089" s="17"/>
    </row>
    <row r="2090" spans="23:23" x14ac:dyDescent="0.35">
      <c r="W2090" s="17"/>
    </row>
    <row r="2091" spans="23:23" x14ac:dyDescent="0.35">
      <c r="W2091" s="17"/>
    </row>
    <row r="2092" spans="23:23" x14ac:dyDescent="0.35">
      <c r="W2092" s="17"/>
    </row>
    <row r="2093" spans="23:23" x14ac:dyDescent="0.35">
      <c r="W2093" s="17"/>
    </row>
    <row r="2094" spans="23:23" x14ac:dyDescent="0.35">
      <c r="W2094" s="17"/>
    </row>
    <row r="2095" spans="23:23" x14ac:dyDescent="0.35">
      <c r="W2095" s="17"/>
    </row>
    <row r="2096" spans="23:23" x14ac:dyDescent="0.35">
      <c r="W2096" s="17"/>
    </row>
    <row r="2097" spans="23:23" x14ac:dyDescent="0.35">
      <c r="W2097" s="17"/>
    </row>
    <row r="2098" spans="23:23" x14ac:dyDescent="0.35">
      <c r="W2098" s="17"/>
    </row>
    <row r="2099" spans="23:23" x14ac:dyDescent="0.35">
      <c r="W2099" s="17"/>
    </row>
    <row r="2100" spans="23:23" x14ac:dyDescent="0.35">
      <c r="W2100" s="17"/>
    </row>
    <row r="2101" spans="23:23" x14ac:dyDescent="0.35">
      <c r="W2101" s="17"/>
    </row>
    <row r="2102" spans="23:23" x14ac:dyDescent="0.35">
      <c r="W2102" s="17"/>
    </row>
    <row r="2103" spans="23:23" x14ac:dyDescent="0.35">
      <c r="W2103" s="17"/>
    </row>
    <row r="2104" spans="23:23" x14ac:dyDescent="0.35">
      <c r="W2104" s="17"/>
    </row>
    <row r="2105" spans="23:23" x14ac:dyDescent="0.35">
      <c r="W2105" s="17"/>
    </row>
    <row r="2106" spans="23:23" x14ac:dyDescent="0.35">
      <c r="W2106" s="17"/>
    </row>
    <row r="2107" spans="23:23" x14ac:dyDescent="0.35">
      <c r="W2107" s="17"/>
    </row>
    <row r="2108" spans="23:23" x14ac:dyDescent="0.35">
      <c r="W2108" s="17"/>
    </row>
    <row r="2109" spans="23:23" x14ac:dyDescent="0.35">
      <c r="W2109" s="17"/>
    </row>
    <row r="2110" spans="23:23" x14ac:dyDescent="0.35">
      <c r="W2110" s="17"/>
    </row>
    <row r="2111" spans="23:23" x14ac:dyDescent="0.35">
      <c r="W2111" s="17"/>
    </row>
    <row r="2112" spans="23:23" x14ac:dyDescent="0.35">
      <c r="W2112" s="17"/>
    </row>
    <row r="2113" spans="23:23" x14ac:dyDescent="0.35">
      <c r="W2113" s="17"/>
    </row>
    <row r="2114" spans="23:23" x14ac:dyDescent="0.35">
      <c r="W2114" s="17"/>
    </row>
    <row r="2115" spans="23:23" x14ac:dyDescent="0.35">
      <c r="W2115" s="17"/>
    </row>
    <row r="2116" spans="23:23" x14ac:dyDescent="0.35">
      <c r="W2116" s="17"/>
    </row>
    <row r="2117" spans="23:23" x14ac:dyDescent="0.35">
      <c r="W2117" s="17"/>
    </row>
    <row r="2118" spans="23:23" x14ac:dyDescent="0.35">
      <c r="W2118" s="17"/>
    </row>
    <row r="2119" spans="23:23" x14ac:dyDescent="0.35">
      <c r="W2119" s="17"/>
    </row>
    <row r="2120" spans="23:23" x14ac:dyDescent="0.35">
      <c r="W2120" s="17"/>
    </row>
    <row r="2121" spans="23:23" x14ac:dyDescent="0.35">
      <c r="W2121" s="17"/>
    </row>
    <row r="2122" spans="23:23" x14ac:dyDescent="0.35">
      <c r="W2122" s="17"/>
    </row>
    <row r="2123" spans="23:23" x14ac:dyDescent="0.35">
      <c r="W2123" s="17"/>
    </row>
    <row r="2124" spans="23:23" x14ac:dyDescent="0.35">
      <c r="W2124" s="17"/>
    </row>
    <row r="2125" spans="23:23" x14ac:dyDescent="0.35">
      <c r="W2125" s="17"/>
    </row>
    <row r="2126" spans="23:23" x14ac:dyDescent="0.35">
      <c r="W2126" s="17"/>
    </row>
    <row r="2127" spans="23:23" x14ac:dyDescent="0.35">
      <c r="W2127" s="17"/>
    </row>
    <row r="2128" spans="23:23" x14ac:dyDescent="0.35">
      <c r="W2128" s="17"/>
    </row>
    <row r="2129" spans="23:23" x14ac:dyDescent="0.35">
      <c r="W2129" s="17"/>
    </row>
    <row r="2130" spans="23:23" x14ac:dyDescent="0.35">
      <c r="W2130" s="17"/>
    </row>
    <row r="2131" spans="23:23" x14ac:dyDescent="0.35">
      <c r="W2131" s="17"/>
    </row>
    <row r="2132" spans="23:23" x14ac:dyDescent="0.35">
      <c r="W2132" s="17"/>
    </row>
    <row r="2133" spans="23:23" x14ac:dyDescent="0.35">
      <c r="W2133" s="17"/>
    </row>
    <row r="2134" spans="23:23" x14ac:dyDescent="0.35">
      <c r="W2134" s="17"/>
    </row>
    <row r="2135" spans="23:23" x14ac:dyDescent="0.35">
      <c r="W2135" s="17"/>
    </row>
    <row r="2136" spans="23:23" x14ac:dyDescent="0.35">
      <c r="W2136" s="17"/>
    </row>
    <row r="2137" spans="23:23" x14ac:dyDescent="0.35">
      <c r="W2137" s="17"/>
    </row>
    <row r="2138" spans="23:23" x14ac:dyDescent="0.35">
      <c r="W2138" s="17"/>
    </row>
    <row r="2139" spans="23:23" x14ac:dyDescent="0.35">
      <c r="W2139" s="17"/>
    </row>
    <row r="2140" spans="23:23" x14ac:dyDescent="0.35">
      <c r="W2140" s="17"/>
    </row>
    <row r="2141" spans="23:23" x14ac:dyDescent="0.35">
      <c r="W2141" s="17"/>
    </row>
    <row r="2142" spans="23:23" x14ac:dyDescent="0.35">
      <c r="W2142" s="17"/>
    </row>
    <row r="2143" spans="23:23" x14ac:dyDescent="0.35">
      <c r="W2143" s="17"/>
    </row>
    <row r="2144" spans="23:23" x14ac:dyDescent="0.35">
      <c r="W2144" s="17"/>
    </row>
    <row r="2145" spans="23:23" x14ac:dyDescent="0.35">
      <c r="W2145" s="17"/>
    </row>
    <row r="2146" spans="23:23" x14ac:dyDescent="0.35">
      <c r="W2146" s="17"/>
    </row>
    <row r="2147" spans="23:23" x14ac:dyDescent="0.35">
      <c r="W2147" s="17"/>
    </row>
    <row r="2148" spans="23:23" x14ac:dyDescent="0.35">
      <c r="W2148" s="17"/>
    </row>
    <row r="2149" spans="23:23" x14ac:dyDescent="0.35">
      <c r="W2149" s="17"/>
    </row>
    <row r="2150" spans="23:23" x14ac:dyDescent="0.35">
      <c r="W2150" s="17"/>
    </row>
    <row r="2151" spans="23:23" x14ac:dyDescent="0.35">
      <c r="W2151" s="17"/>
    </row>
    <row r="2152" spans="23:23" x14ac:dyDescent="0.35">
      <c r="W2152" s="17"/>
    </row>
    <row r="2153" spans="23:23" x14ac:dyDescent="0.35">
      <c r="W2153" s="17"/>
    </row>
    <row r="2154" spans="23:23" x14ac:dyDescent="0.35">
      <c r="W2154" s="17"/>
    </row>
    <row r="2155" spans="23:23" x14ac:dyDescent="0.35">
      <c r="W2155" s="17"/>
    </row>
    <row r="2156" spans="23:23" x14ac:dyDescent="0.35">
      <c r="W2156" s="17"/>
    </row>
    <row r="2157" spans="23:23" x14ac:dyDescent="0.35">
      <c r="W2157" s="17"/>
    </row>
    <row r="2158" spans="23:23" x14ac:dyDescent="0.35">
      <c r="W2158" s="17"/>
    </row>
    <row r="2159" spans="23:23" x14ac:dyDescent="0.35">
      <c r="W2159" s="17"/>
    </row>
    <row r="2160" spans="23:23" x14ac:dyDescent="0.35">
      <c r="W2160" s="17"/>
    </row>
    <row r="2161" spans="23:23" x14ac:dyDescent="0.35">
      <c r="W2161" s="17"/>
    </row>
    <row r="2162" spans="23:23" x14ac:dyDescent="0.35">
      <c r="W2162" s="17"/>
    </row>
    <row r="2163" spans="23:23" x14ac:dyDescent="0.35">
      <c r="W2163" s="17"/>
    </row>
    <row r="2164" spans="23:23" x14ac:dyDescent="0.35">
      <c r="W2164" s="17"/>
    </row>
    <row r="2165" spans="23:23" x14ac:dyDescent="0.35">
      <c r="W2165" s="17"/>
    </row>
    <row r="2166" spans="23:23" x14ac:dyDescent="0.35">
      <c r="W2166" s="17"/>
    </row>
    <row r="2167" spans="23:23" x14ac:dyDescent="0.35">
      <c r="W2167" s="17"/>
    </row>
    <row r="2168" spans="23:23" x14ac:dyDescent="0.35">
      <c r="W2168" s="17"/>
    </row>
    <row r="2169" spans="23:23" x14ac:dyDescent="0.35">
      <c r="W2169" s="17"/>
    </row>
    <row r="2170" spans="23:23" x14ac:dyDescent="0.35">
      <c r="W2170" s="17"/>
    </row>
    <row r="2171" spans="23:23" x14ac:dyDescent="0.35">
      <c r="W2171" s="17"/>
    </row>
    <row r="2172" spans="23:23" x14ac:dyDescent="0.35">
      <c r="W2172" s="17"/>
    </row>
    <row r="2173" spans="23:23" x14ac:dyDescent="0.35">
      <c r="W2173" s="17"/>
    </row>
    <row r="2174" spans="23:23" x14ac:dyDescent="0.35">
      <c r="W2174" s="17"/>
    </row>
    <row r="2175" spans="23:23" x14ac:dyDescent="0.35">
      <c r="W2175" s="17"/>
    </row>
    <row r="2176" spans="23:23" x14ac:dyDescent="0.35">
      <c r="W2176" s="17"/>
    </row>
    <row r="2177" spans="23:23" x14ac:dyDescent="0.35">
      <c r="W2177" s="17"/>
    </row>
    <row r="2178" spans="23:23" x14ac:dyDescent="0.35">
      <c r="W2178" s="17"/>
    </row>
    <row r="2179" spans="23:23" x14ac:dyDescent="0.35">
      <c r="W2179" s="17"/>
    </row>
    <row r="2180" spans="23:23" x14ac:dyDescent="0.35">
      <c r="W2180" s="17"/>
    </row>
    <row r="2181" spans="23:23" x14ac:dyDescent="0.35">
      <c r="W2181" s="17"/>
    </row>
    <row r="2182" spans="23:23" x14ac:dyDescent="0.35">
      <c r="W2182" s="17"/>
    </row>
    <row r="2183" spans="23:23" x14ac:dyDescent="0.35">
      <c r="W2183" s="17"/>
    </row>
    <row r="2184" spans="23:23" x14ac:dyDescent="0.35">
      <c r="W2184" s="17"/>
    </row>
    <row r="2185" spans="23:23" x14ac:dyDescent="0.35">
      <c r="W2185" s="17"/>
    </row>
    <row r="2186" spans="23:23" x14ac:dyDescent="0.35">
      <c r="W2186" s="17"/>
    </row>
    <row r="2187" spans="23:23" x14ac:dyDescent="0.35">
      <c r="W2187" s="17"/>
    </row>
    <row r="2188" spans="23:23" x14ac:dyDescent="0.35">
      <c r="W2188" s="17"/>
    </row>
    <row r="2189" spans="23:23" x14ac:dyDescent="0.35">
      <c r="W2189" s="17"/>
    </row>
    <row r="2190" spans="23:23" x14ac:dyDescent="0.35">
      <c r="W2190" s="17"/>
    </row>
    <row r="2191" spans="23:23" x14ac:dyDescent="0.35">
      <c r="W2191" s="17"/>
    </row>
    <row r="2192" spans="23:23" x14ac:dyDescent="0.35">
      <c r="W2192" s="17"/>
    </row>
    <row r="2193" spans="23:23" x14ac:dyDescent="0.35">
      <c r="W2193" s="17"/>
    </row>
    <row r="2194" spans="23:23" x14ac:dyDescent="0.35">
      <c r="W2194" s="17"/>
    </row>
    <row r="2195" spans="23:23" x14ac:dyDescent="0.35">
      <c r="W2195" s="17"/>
    </row>
    <row r="2196" spans="23:23" x14ac:dyDescent="0.35">
      <c r="W2196" s="17"/>
    </row>
    <row r="2197" spans="23:23" x14ac:dyDescent="0.35">
      <c r="W2197" s="17"/>
    </row>
    <row r="2198" spans="23:23" x14ac:dyDescent="0.35">
      <c r="W2198" s="17"/>
    </row>
    <row r="2199" spans="23:23" x14ac:dyDescent="0.35">
      <c r="W2199" s="17"/>
    </row>
    <row r="2200" spans="23:23" x14ac:dyDescent="0.35">
      <c r="W2200" s="17"/>
    </row>
    <row r="2201" spans="23:23" x14ac:dyDescent="0.35">
      <c r="W2201" s="17"/>
    </row>
    <row r="2202" spans="23:23" x14ac:dyDescent="0.35">
      <c r="W2202" s="17"/>
    </row>
    <row r="2203" spans="23:23" x14ac:dyDescent="0.35">
      <c r="W2203" s="17"/>
    </row>
    <row r="2204" spans="23:23" x14ac:dyDescent="0.35">
      <c r="W2204" s="17"/>
    </row>
    <row r="2205" spans="23:23" x14ac:dyDescent="0.35">
      <c r="W2205" s="17"/>
    </row>
    <row r="2206" spans="23:23" x14ac:dyDescent="0.35">
      <c r="W2206" s="17"/>
    </row>
    <row r="2207" spans="23:23" x14ac:dyDescent="0.35">
      <c r="W2207" s="17"/>
    </row>
    <row r="2208" spans="23:23" x14ac:dyDescent="0.35">
      <c r="W2208" s="17"/>
    </row>
    <row r="2209" spans="23:23" x14ac:dyDescent="0.35">
      <c r="W2209" s="17"/>
    </row>
    <row r="2210" spans="23:23" x14ac:dyDescent="0.35">
      <c r="W2210" s="17"/>
    </row>
    <row r="2211" spans="23:23" x14ac:dyDescent="0.35">
      <c r="W2211" s="17"/>
    </row>
    <row r="2212" spans="23:23" x14ac:dyDescent="0.35">
      <c r="W2212" s="17"/>
    </row>
    <row r="2213" spans="23:23" x14ac:dyDescent="0.35">
      <c r="W2213" s="17"/>
    </row>
    <row r="2214" spans="23:23" x14ac:dyDescent="0.35">
      <c r="W2214" s="17"/>
    </row>
    <row r="2215" spans="23:23" x14ac:dyDescent="0.35">
      <c r="W2215" s="17"/>
    </row>
    <row r="2216" spans="23:23" x14ac:dyDescent="0.35">
      <c r="W2216" s="17"/>
    </row>
    <row r="2217" spans="23:23" x14ac:dyDescent="0.35">
      <c r="W2217" s="17"/>
    </row>
    <row r="2218" spans="23:23" x14ac:dyDescent="0.35">
      <c r="W2218" s="17"/>
    </row>
    <row r="2219" spans="23:23" x14ac:dyDescent="0.35">
      <c r="W2219" s="17"/>
    </row>
    <row r="2220" spans="23:23" x14ac:dyDescent="0.35">
      <c r="W2220" s="17"/>
    </row>
    <row r="2221" spans="23:23" x14ac:dyDescent="0.35">
      <c r="W2221" s="17"/>
    </row>
    <row r="2222" spans="23:23" x14ac:dyDescent="0.35">
      <c r="W2222" s="17"/>
    </row>
    <row r="2223" spans="23:23" x14ac:dyDescent="0.35">
      <c r="W2223" s="17"/>
    </row>
    <row r="2224" spans="23:23" x14ac:dyDescent="0.35">
      <c r="W2224" s="17"/>
    </row>
    <row r="2225" spans="23:23" x14ac:dyDescent="0.35">
      <c r="W2225" s="17"/>
    </row>
    <row r="2226" spans="23:23" x14ac:dyDescent="0.35">
      <c r="W2226" s="17"/>
    </row>
    <row r="2227" spans="23:23" x14ac:dyDescent="0.35">
      <c r="W2227" s="17"/>
    </row>
    <row r="2228" spans="23:23" x14ac:dyDescent="0.35">
      <c r="W2228" s="17"/>
    </row>
    <row r="2229" spans="23:23" x14ac:dyDescent="0.35">
      <c r="W2229" s="17"/>
    </row>
    <row r="2230" spans="23:23" x14ac:dyDescent="0.35">
      <c r="W2230" s="17"/>
    </row>
    <row r="2231" spans="23:23" x14ac:dyDescent="0.35">
      <c r="W2231" s="17"/>
    </row>
    <row r="2232" spans="23:23" x14ac:dyDescent="0.35">
      <c r="W2232" s="17"/>
    </row>
    <row r="2233" spans="23:23" x14ac:dyDescent="0.35">
      <c r="W2233" s="17"/>
    </row>
    <row r="2234" spans="23:23" x14ac:dyDescent="0.35">
      <c r="W2234" s="17"/>
    </row>
    <row r="2235" spans="23:23" x14ac:dyDescent="0.35">
      <c r="W2235" s="17"/>
    </row>
    <row r="2236" spans="23:23" x14ac:dyDescent="0.35">
      <c r="W2236" s="17"/>
    </row>
    <row r="2237" spans="23:23" x14ac:dyDescent="0.35">
      <c r="W2237" s="17"/>
    </row>
    <row r="2238" spans="23:23" x14ac:dyDescent="0.35">
      <c r="W2238" s="17"/>
    </row>
    <row r="2239" spans="23:23" x14ac:dyDescent="0.35">
      <c r="W2239" s="17"/>
    </row>
    <row r="2240" spans="23:23" x14ac:dyDescent="0.35">
      <c r="W2240" s="17"/>
    </row>
    <row r="2241" spans="23:23" x14ac:dyDescent="0.35">
      <c r="W2241" s="17"/>
    </row>
    <row r="2242" spans="23:23" x14ac:dyDescent="0.35">
      <c r="W2242" s="17"/>
    </row>
    <row r="2243" spans="23:23" x14ac:dyDescent="0.35">
      <c r="W2243" s="17"/>
    </row>
    <row r="2244" spans="23:23" x14ac:dyDescent="0.35">
      <c r="W2244" s="17"/>
    </row>
    <row r="2245" spans="23:23" x14ac:dyDescent="0.35">
      <c r="W2245" s="17"/>
    </row>
    <row r="2246" spans="23:23" x14ac:dyDescent="0.35">
      <c r="W2246" s="17"/>
    </row>
    <row r="2247" spans="23:23" x14ac:dyDescent="0.35">
      <c r="W2247" s="17"/>
    </row>
    <row r="2248" spans="23:23" x14ac:dyDescent="0.35">
      <c r="W2248" s="17"/>
    </row>
    <row r="2249" spans="23:23" x14ac:dyDescent="0.35">
      <c r="W2249" s="17"/>
    </row>
    <row r="2250" spans="23:23" x14ac:dyDescent="0.35">
      <c r="W2250" s="17"/>
    </row>
    <row r="2251" spans="23:23" x14ac:dyDescent="0.35">
      <c r="W2251" s="17"/>
    </row>
    <row r="2252" spans="23:23" x14ac:dyDescent="0.35">
      <c r="W2252" s="17"/>
    </row>
    <row r="2253" spans="23:23" x14ac:dyDescent="0.35">
      <c r="W2253" s="17"/>
    </row>
    <row r="2254" spans="23:23" x14ac:dyDescent="0.35">
      <c r="W2254" s="17"/>
    </row>
    <row r="2255" spans="23:23" x14ac:dyDescent="0.35">
      <c r="W2255" s="17"/>
    </row>
    <row r="2256" spans="23:23" x14ac:dyDescent="0.35">
      <c r="W2256" s="17"/>
    </row>
    <row r="2257" spans="23:23" x14ac:dyDescent="0.35">
      <c r="W2257" s="17"/>
    </row>
    <row r="2258" spans="23:23" x14ac:dyDescent="0.35">
      <c r="W2258" s="17"/>
    </row>
    <row r="2259" spans="23:23" x14ac:dyDescent="0.35">
      <c r="W2259" s="17"/>
    </row>
    <row r="2260" spans="23:23" x14ac:dyDescent="0.35">
      <c r="W2260" s="17"/>
    </row>
    <row r="2261" spans="23:23" x14ac:dyDescent="0.35">
      <c r="W2261" s="17"/>
    </row>
    <row r="2262" spans="23:23" x14ac:dyDescent="0.35">
      <c r="W2262" s="17"/>
    </row>
    <row r="2263" spans="23:23" x14ac:dyDescent="0.35">
      <c r="W2263" s="17"/>
    </row>
    <row r="2264" spans="23:23" x14ac:dyDescent="0.35">
      <c r="W2264" s="17"/>
    </row>
    <row r="2265" spans="23:23" x14ac:dyDescent="0.35">
      <c r="W2265" s="17"/>
    </row>
    <row r="2266" spans="23:23" x14ac:dyDescent="0.35">
      <c r="W2266" s="17"/>
    </row>
    <row r="2267" spans="23:23" x14ac:dyDescent="0.35">
      <c r="W2267" s="17"/>
    </row>
    <row r="2268" spans="23:23" x14ac:dyDescent="0.35">
      <c r="W2268" s="17"/>
    </row>
    <row r="2269" spans="23:23" x14ac:dyDescent="0.35">
      <c r="W2269" s="17"/>
    </row>
    <row r="2270" spans="23:23" x14ac:dyDescent="0.35">
      <c r="W2270" s="17"/>
    </row>
    <row r="2271" spans="23:23" x14ac:dyDescent="0.35">
      <c r="W2271" s="17"/>
    </row>
    <row r="2272" spans="23:23" x14ac:dyDescent="0.35">
      <c r="W2272" s="17"/>
    </row>
    <row r="2273" spans="23:23" x14ac:dyDescent="0.35">
      <c r="W2273" s="17"/>
    </row>
    <row r="2274" spans="23:23" x14ac:dyDescent="0.35">
      <c r="W2274" s="17"/>
    </row>
    <row r="2275" spans="23:23" x14ac:dyDescent="0.35">
      <c r="W2275" s="17"/>
    </row>
    <row r="2276" spans="23:23" x14ac:dyDescent="0.35">
      <c r="W2276" s="17"/>
    </row>
    <row r="2277" spans="23:23" x14ac:dyDescent="0.35">
      <c r="W2277" s="17"/>
    </row>
    <row r="2278" spans="23:23" x14ac:dyDescent="0.35">
      <c r="W2278" s="17"/>
    </row>
    <row r="2279" spans="23:23" x14ac:dyDescent="0.35">
      <c r="W2279" s="17"/>
    </row>
    <row r="2280" spans="23:23" x14ac:dyDescent="0.35">
      <c r="W2280" s="17"/>
    </row>
    <row r="2281" spans="23:23" x14ac:dyDescent="0.35">
      <c r="W2281" s="17"/>
    </row>
    <row r="2282" spans="23:23" x14ac:dyDescent="0.35">
      <c r="W2282" s="17"/>
    </row>
    <row r="2283" spans="23:23" x14ac:dyDescent="0.35">
      <c r="W2283" s="17"/>
    </row>
    <row r="2284" spans="23:23" x14ac:dyDescent="0.35">
      <c r="W2284" s="17"/>
    </row>
    <row r="2285" spans="23:23" x14ac:dyDescent="0.35">
      <c r="W2285" s="17"/>
    </row>
    <row r="2286" spans="23:23" x14ac:dyDescent="0.35">
      <c r="W2286" s="17"/>
    </row>
    <row r="2287" spans="23:23" x14ac:dyDescent="0.35">
      <c r="W2287" s="17"/>
    </row>
    <row r="2288" spans="23:23" x14ac:dyDescent="0.35">
      <c r="W2288" s="17"/>
    </row>
    <row r="2289" spans="23:23" x14ac:dyDescent="0.35">
      <c r="W2289" s="17"/>
    </row>
    <row r="2290" spans="23:23" x14ac:dyDescent="0.35">
      <c r="W2290" s="17"/>
    </row>
    <row r="2291" spans="23:23" x14ac:dyDescent="0.35">
      <c r="W2291" s="17"/>
    </row>
    <row r="2292" spans="23:23" x14ac:dyDescent="0.35">
      <c r="W2292" s="17"/>
    </row>
    <row r="2293" spans="23:23" x14ac:dyDescent="0.35">
      <c r="W2293" s="17"/>
    </row>
    <row r="2294" spans="23:23" x14ac:dyDescent="0.35">
      <c r="W2294" s="17"/>
    </row>
    <row r="2295" spans="23:23" x14ac:dyDescent="0.35">
      <c r="W2295" s="17"/>
    </row>
    <row r="2296" spans="23:23" x14ac:dyDescent="0.35">
      <c r="W2296" s="17"/>
    </row>
    <row r="2297" spans="23:23" x14ac:dyDescent="0.35">
      <c r="W2297" s="17"/>
    </row>
    <row r="2298" spans="23:23" x14ac:dyDescent="0.35">
      <c r="W2298" s="17"/>
    </row>
    <row r="2299" spans="23:23" x14ac:dyDescent="0.35">
      <c r="W2299" s="17"/>
    </row>
    <row r="2300" spans="23:23" x14ac:dyDescent="0.35">
      <c r="W2300" s="17"/>
    </row>
    <row r="2301" spans="23:23" x14ac:dyDescent="0.35">
      <c r="W2301" s="17"/>
    </row>
    <row r="2302" spans="23:23" x14ac:dyDescent="0.35">
      <c r="W2302" s="17"/>
    </row>
    <row r="2303" spans="23:23" x14ac:dyDescent="0.35">
      <c r="W2303" s="17"/>
    </row>
    <row r="2304" spans="23:23" x14ac:dyDescent="0.35">
      <c r="W2304" s="17"/>
    </row>
    <row r="2305" spans="23:23" x14ac:dyDescent="0.35">
      <c r="W2305" s="17"/>
    </row>
    <row r="2306" spans="23:23" x14ac:dyDescent="0.35">
      <c r="W2306" s="17"/>
    </row>
    <row r="2307" spans="23:23" x14ac:dyDescent="0.35">
      <c r="W2307" s="17"/>
    </row>
    <row r="2308" spans="23:23" x14ac:dyDescent="0.35">
      <c r="W2308" s="17"/>
    </row>
    <row r="2309" spans="23:23" x14ac:dyDescent="0.35">
      <c r="W2309" s="17"/>
    </row>
    <row r="2310" spans="23:23" x14ac:dyDescent="0.35">
      <c r="W2310" s="17"/>
    </row>
    <row r="2311" spans="23:23" x14ac:dyDescent="0.35">
      <c r="W2311" s="17"/>
    </row>
    <row r="2312" spans="23:23" x14ac:dyDescent="0.35">
      <c r="W2312" s="17"/>
    </row>
    <row r="2313" spans="23:23" x14ac:dyDescent="0.35">
      <c r="W2313" s="17"/>
    </row>
    <row r="2314" spans="23:23" x14ac:dyDescent="0.35">
      <c r="W2314" s="17"/>
    </row>
    <row r="2315" spans="23:23" x14ac:dyDescent="0.35">
      <c r="W2315" s="17"/>
    </row>
    <row r="2316" spans="23:23" x14ac:dyDescent="0.35">
      <c r="W2316" s="17"/>
    </row>
    <row r="2317" spans="23:23" x14ac:dyDescent="0.35">
      <c r="W2317" s="17"/>
    </row>
    <row r="2318" spans="23:23" x14ac:dyDescent="0.35">
      <c r="W2318" s="17"/>
    </row>
    <row r="2319" spans="23:23" x14ac:dyDescent="0.35">
      <c r="W2319" s="17"/>
    </row>
    <row r="2320" spans="23:23" x14ac:dyDescent="0.35">
      <c r="W2320" s="17"/>
    </row>
    <row r="2321" spans="23:23" x14ac:dyDescent="0.35">
      <c r="W2321" s="17"/>
    </row>
    <row r="2322" spans="23:23" x14ac:dyDescent="0.35">
      <c r="W2322" s="17"/>
    </row>
    <row r="2323" spans="23:23" x14ac:dyDescent="0.35">
      <c r="W2323" s="17"/>
    </row>
    <row r="2324" spans="23:23" x14ac:dyDescent="0.35">
      <c r="W2324" s="17"/>
    </row>
    <row r="2325" spans="23:23" x14ac:dyDescent="0.35">
      <c r="W2325" s="17"/>
    </row>
    <row r="2326" spans="23:23" x14ac:dyDescent="0.35">
      <c r="W2326" s="17"/>
    </row>
    <row r="2327" spans="23:23" x14ac:dyDescent="0.35">
      <c r="W2327" s="17"/>
    </row>
    <row r="2328" spans="23:23" x14ac:dyDescent="0.35">
      <c r="W2328" s="17"/>
    </row>
    <row r="2329" spans="23:23" x14ac:dyDescent="0.35">
      <c r="W2329" s="17"/>
    </row>
    <row r="2330" spans="23:23" x14ac:dyDescent="0.35">
      <c r="W2330" s="17"/>
    </row>
    <row r="2331" spans="23:23" x14ac:dyDescent="0.35">
      <c r="W2331" s="17"/>
    </row>
    <row r="2332" spans="23:23" x14ac:dyDescent="0.35">
      <c r="W2332" s="17"/>
    </row>
    <row r="2333" spans="23:23" x14ac:dyDescent="0.35">
      <c r="W2333" s="17"/>
    </row>
    <row r="2334" spans="23:23" x14ac:dyDescent="0.35">
      <c r="W2334" s="17"/>
    </row>
    <row r="2335" spans="23:23" x14ac:dyDescent="0.35">
      <c r="W2335" s="17"/>
    </row>
    <row r="2336" spans="23:23" x14ac:dyDescent="0.35">
      <c r="W2336" s="17"/>
    </row>
    <row r="2337" spans="23:23" x14ac:dyDescent="0.35">
      <c r="W2337" s="17"/>
    </row>
    <row r="2338" spans="23:23" x14ac:dyDescent="0.35">
      <c r="W2338" s="17"/>
    </row>
    <row r="2339" spans="23:23" x14ac:dyDescent="0.35">
      <c r="W2339" s="17"/>
    </row>
    <row r="2340" spans="23:23" x14ac:dyDescent="0.35">
      <c r="W2340" s="17"/>
    </row>
    <row r="2341" spans="23:23" x14ac:dyDescent="0.35">
      <c r="W2341" s="17"/>
    </row>
    <row r="2342" spans="23:23" x14ac:dyDescent="0.35">
      <c r="W2342" s="17"/>
    </row>
    <row r="2343" spans="23:23" x14ac:dyDescent="0.35">
      <c r="W2343" s="17"/>
    </row>
    <row r="2344" spans="23:23" x14ac:dyDescent="0.35">
      <c r="W2344" s="17"/>
    </row>
    <row r="2345" spans="23:23" x14ac:dyDescent="0.35">
      <c r="W2345" s="17"/>
    </row>
    <row r="2346" spans="23:23" x14ac:dyDescent="0.35">
      <c r="W2346" s="17"/>
    </row>
    <row r="2347" spans="23:23" x14ac:dyDescent="0.35">
      <c r="W2347" s="17"/>
    </row>
    <row r="2348" spans="23:23" x14ac:dyDescent="0.35">
      <c r="W2348" s="17"/>
    </row>
    <row r="2349" spans="23:23" x14ac:dyDescent="0.35">
      <c r="W2349" s="17"/>
    </row>
    <row r="2350" spans="23:23" x14ac:dyDescent="0.35">
      <c r="W2350" s="17"/>
    </row>
    <row r="2351" spans="23:23" x14ac:dyDescent="0.35">
      <c r="W2351" s="17"/>
    </row>
    <row r="2352" spans="23:23" x14ac:dyDescent="0.35">
      <c r="W2352" s="17"/>
    </row>
    <row r="2353" spans="23:23" x14ac:dyDescent="0.35">
      <c r="W2353" s="17"/>
    </row>
    <row r="2354" spans="23:23" x14ac:dyDescent="0.35">
      <c r="W2354" s="17"/>
    </row>
    <row r="2355" spans="23:23" x14ac:dyDescent="0.35">
      <c r="W2355" s="17"/>
    </row>
    <row r="2356" spans="23:23" x14ac:dyDescent="0.35">
      <c r="W2356" s="17"/>
    </row>
    <row r="2357" spans="23:23" x14ac:dyDescent="0.35">
      <c r="W2357" s="17"/>
    </row>
    <row r="2358" spans="23:23" x14ac:dyDescent="0.35">
      <c r="W2358" s="17"/>
    </row>
    <row r="2359" spans="23:23" x14ac:dyDescent="0.35">
      <c r="W2359" s="17"/>
    </row>
    <row r="2360" spans="23:23" x14ac:dyDescent="0.35">
      <c r="W2360" s="17"/>
    </row>
    <row r="2361" spans="23:23" x14ac:dyDescent="0.35">
      <c r="W2361" s="17"/>
    </row>
    <row r="2362" spans="23:23" x14ac:dyDescent="0.35">
      <c r="W2362" s="17"/>
    </row>
    <row r="2363" spans="23:23" x14ac:dyDescent="0.35">
      <c r="W2363" s="17"/>
    </row>
    <row r="2364" spans="23:23" x14ac:dyDescent="0.35">
      <c r="W2364" s="17"/>
    </row>
    <row r="2365" spans="23:23" x14ac:dyDescent="0.35">
      <c r="W2365" s="17"/>
    </row>
    <row r="2366" spans="23:23" x14ac:dyDescent="0.35">
      <c r="W2366" s="17"/>
    </row>
    <row r="2367" spans="23:23" x14ac:dyDescent="0.35">
      <c r="W2367" s="17"/>
    </row>
    <row r="2368" spans="23:23" x14ac:dyDescent="0.35">
      <c r="W2368" s="17"/>
    </row>
    <row r="2369" spans="23:23" x14ac:dyDescent="0.35">
      <c r="W2369" s="17"/>
    </row>
    <row r="2370" spans="23:23" x14ac:dyDescent="0.35">
      <c r="W2370" s="17"/>
    </row>
    <row r="2371" spans="23:23" x14ac:dyDescent="0.35">
      <c r="W2371" s="17"/>
    </row>
    <row r="2372" spans="23:23" x14ac:dyDescent="0.35">
      <c r="W2372" s="17"/>
    </row>
    <row r="2373" spans="23:23" x14ac:dyDescent="0.35">
      <c r="W2373" s="17"/>
    </row>
    <row r="2374" spans="23:23" x14ac:dyDescent="0.35">
      <c r="W2374" s="17"/>
    </row>
    <row r="2375" spans="23:23" x14ac:dyDescent="0.35">
      <c r="W2375" s="17"/>
    </row>
    <row r="2376" spans="23:23" x14ac:dyDescent="0.35">
      <c r="W2376" s="17"/>
    </row>
    <row r="2377" spans="23:23" x14ac:dyDescent="0.35">
      <c r="W2377" s="17"/>
    </row>
    <row r="2378" spans="23:23" x14ac:dyDescent="0.35">
      <c r="W2378" s="17"/>
    </row>
    <row r="2379" spans="23:23" x14ac:dyDescent="0.35">
      <c r="W2379" s="17"/>
    </row>
    <row r="2380" spans="23:23" x14ac:dyDescent="0.35">
      <c r="W2380" s="17"/>
    </row>
    <row r="2381" spans="23:23" x14ac:dyDescent="0.35">
      <c r="W2381" s="17"/>
    </row>
    <row r="2382" spans="23:23" x14ac:dyDescent="0.35">
      <c r="W2382" s="17"/>
    </row>
    <row r="2383" spans="23:23" x14ac:dyDescent="0.35">
      <c r="W2383" s="17"/>
    </row>
    <row r="2384" spans="23:23" x14ac:dyDescent="0.35">
      <c r="W2384" s="17"/>
    </row>
    <row r="2385" spans="23:23" x14ac:dyDescent="0.35">
      <c r="W2385" s="17"/>
    </row>
    <row r="2386" spans="23:23" x14ac:dyDescent="0.35">
      <c r="W2386" s="17"/>
    </row>
    <row r="2387" spans="23:23" x14ac:dyDescent="0.35">
      <c r="W2387" s="17"/>
    </row>
    <row r="2388" spans="23:23" x14ac:dyDescent="0.35">
      <c r="W2388" s="17"/>
    </row>
    <row r="2389" spans="23:23" x14ac:dyDescent="0.35">
      <c r="W2389" s="17"/>
    </row>
    <row r="2390" spans="23:23" x14ac:dyDescent="0.35">
      <c r="W2390" s="17"/>
    </row>
    <row r="2391" spans="23:23" x14ac:dyDescent="0.35">
      <c r="W2391" s="17"/>
    </row>
    <row r="2392" spans="23:23" x14ac:dyDescent="0.35">
      <c r="W2392" s="17"/>
    </row>
    <row r="2393" spans="23:23" x14ac:dyDescent="0.35">
      <c r="W2393" s="17"/>
    </row>
    <row r="2394" spans="23:23" x14ac:dyDescent="0.35">
      <c r="W2394" s="17"/>
    </row>
    <row r="2395" spans="23:23" x14ac:dyDescent="0.35">
      <c r="W2395" s="17"/>
    </row>
    <row r="2396" spans="23:23" x14ac:dyDescent="0.35">
      <c r="W2396" s="17"/>
    </row>
    <row r="2397" spans="23:23" x14ac:dyDescent="0.35">
      <c r="W2397" s="17"/>
    </row>
    <row r="2398" spans="23:23" x14ac:dyDescent="0.35">
      <c r="W2398" s="17"/>
    </row>
    <row r="2399" spans="23:23" x14ac:dyDescent="0.35">
      <c r="W2399" s="17"/>
    </row>
    <row r="2400" spans="23:23" x14ac:dyDescent="0.35">
      <c r="W2400" s="17"/>
    </row>
    <row r="2401" spans="23:23" x14ac:dyDescent="0.35">
      <c r="W2401" s="17"/>
    </row>
    <row r="2402" spans="23:23" x14ac:dyDescent="0.35">
      <c r="W2402" s="17"/>
    </row>
    <row r="2403" spans="23:23" x14ac:dyDescent="0.35">
      <c r="W2403" s="17"/>
    </row>
    <row r="2404" spans="23:23" x14ac:dyDescent="0.35">
      <c r="W2404" s="17"/>
    </row>
    <row r="2405" spans="23:23" x14ac:dyDescent="0.35">
      <c r="W2405" s="17"/>
    </row>
    <row r="2406" spans="23:23" x14ac:dyDescent="0.35">
      <c r="W2406" s="17"/>
    </row>
    <row r="2407" spans="23:23" x14ac:dyDescent="0.35">
      <c r="W2407" s="17"/>
    </row>
    <row r="2408" spans="23:23" x14ac:dyDescent="0.35">
      <c r="W2408" s="17"/>
    </row>
    <row r="2409" spans="23:23" x14ac:dyDescent="0.35">
      <c r="W2409" s="17"/>
    </row>
    <row r="2410" spans="23:23" x14ac:dyDescent="0.35">
      <c r="W2410" s="17"/>
    </row>
    <row r="2411" spans="23:23" x14ac:dyDescent="0.35">
      <c r="W2411" s="17"/>
    </row>
    <row r="2412" spans="23:23" x14ac:dyDescent="0.35">
      <c r="W2412" s="17"/>
    </row>
    <row r="2413" spans="23:23" x14ac:dyDescent="0.35">
      <c r="W2413" s="17"/>
    </row>
    <row r="2414" spans="23:23" x14ac:dyDescent="0.35">
      <c r="W2414" s="17"/>
    </row>
    <row r="2415" spans="23:23" x14ac:dyDescent="0.35">
      <c r="W2415" s="17"/>
    </row>
    <row r="2416" spans="23:23" x14ac:dyDescent="0.35">
      <c r="W2416" s="17"/>
    </row>
    <row r="2417" spans="23:23" x14ac:dyDescent="0.35">
      <c r="W2417" s="17"/>
    </row>
    <row r="2418" spans="23:23" x14ac:dyDescent="0.35">
      <c r="W2418" s="17"/>
    </row>
    <row r="2419" spans="23:23" x14ac:dyDescent="0.35">
      <c r="W2419" s="17"/>
    </row>
    <row r="2420" spans="23:23" x14ac:dyDescent="0.35">
      <c r="W2420" s="17"/>
    </row>
    <row r="2421" spans="23:23" x14ac:dyDescent="0.35">
      <c r="W2421" s="17"/>
    </row>
    <row r="2422" spans="23:23" x14ac:dyDescent="0.35">
      <c r="W2422" s="17"/>
    </row>
    <row r="2423" spans="23:23" x14ac:dyDescent="0.35">
      <c r="W2423" s="17"/>
    </row>
    <row r="2424" spans="23:23" x14ac:dyDescent="0.35">
      <c r="W2424" s="17"/>
    </row>
    <row r="2425" spans="23:23" x14ac:dyDescent="0.35">
      <c r="W2425" s="17"/>
    </row>
    <row r="2426" spans="23:23" x14ac:dyDescent="0.35">
      <c r="W2426" s="17"/>
    </row>
    <row r="2427" spans="23:23" x14ac:dyDescent="0.35">
      <c r="W2427" s="17"/>
    </row>
    <row r="2428" spans="23:23" x14ac:dyDescent="0.35">
      <c r="W2428" s="17"/>
    </row>
    <row r="2429" spans="23:23" x14ac:dyDescent="0.35">
      <c r="W2429" s="17"/>
    </row>
    <row r="2430" spans="23:23" x14ac:dyDescent="0.35">
      <c r="W2430" s="17"/>
    </row>
    <row r="2431" spans="23:23" x14ac:dyDescent="0.35">
      <c r="W2431" s="17"/>
    </row>
    <row r="2432" spans="23:23" x14ac:dyDescent="0.35">
      <c r="W2432" s="17"/>
    </row>
    <row r="2433" spans="23:23" x14ac:dyDescent="0.35">
      <c r="W2433" s="17"/>
    </row>
    <row r="2434" spans="23:23" x14ac:dyDescent="0.35">
      <c r="W2434" s="17"/>
    </row>
    <row r="2435" spans="23:23" x14ac:dyDescent="0.35">
      <c r="W2435" s="17"/>
    </row>
    <row r="2436" spans="23:23" x14ac:dyDescent="0.35">
      <c r="W2436" s="17"/>
    </row>
    <row r="2437" spans="23:23" x14ac:dyDescent="0.35">
      <c r="W2437" s="17"/>
    </row>
    <row r="2438" spans="23:23" x14ac:dyDescent="0.35">
      <c r="W2438" s="17"/>
    </row>
    <row r="2439" spans="23:23" x14ac:dyDescent="0.35">
      <c r="W2439" s="17"/>
    </row>
    <row r="2440" spans="23:23" x14ac:dyDescent="0.35">
      <c r="W2440" s="17"/>
    </row>
    <row r="2441" spans="23:23" x14ac:dyDescent="0.35">
      <c r="W2441" s="17"/>
    </row>
    <row r="2442" spans="23:23" x14ac:dyDescent="0.35">
      <c r="W2442" s="17"/>
    </row>
    <row r="2443" spans="23:23" x14ac:dyDescent="0.35">
      <c r="W2443" s="17"/>
    </row>
    <row r="2444" spans="23:23" x14ac:dyDescent="0.35">
      <c r="W2444" s="17"/>
    </row>
    <row r="2445" spans="23:23" x14ac:dyDescent="0.35">
      <c r="W2445" s="17"/>
    </row>
    <row r="2446" spans="23:23" x14ac:dyDescent="0.35">
      <c r="W2446" s="17"/>
    </row>
    <row r="2447" spans="23:23" x14ac:dyDescent="0.35">
      <c r="W2447" s="17"/>
    </row>
    <row r="2448" spans="23:23" x14ac:dyDescent="0.35">
      <c r="W2448" s="17"/>
    </row>
    <row r="2449" spans="23:23" x14ac:dyDescent="0.35">
      <c r="W2449" s="17"/>
    </row>
    <row r="2450" spans="23:23" x14ac:dyDescent="0.35">
      <c r="W2450" s="17"/>
    </row>
    <row r="2451" spans="23:23" x14ac:dyDescent="0.35">
      <c r="W2451" s="17"/>
    </row>
    <row r="2452" spans="23:23" x14ac:dyDescent="0.35">
      <c r="W2452" s="17"/>
    </row>
    <row r="2453" spans="23:23" x14ac:dyDescent="0.35">
      <c r="W2453" s="17"/>
    </row>
    <row r="2454" spans="23:23" x14ac:dyDescent="0.35">
      <c r="W2454" s="17"/>
    </row>
    <row r="2455" spans="23:23" x14ac:dyDescent="0.35">
      <c r="W2455" s="17"/>
    </row>
    <row r="2456" spans="23:23" x14ac:dyDescent="0.35">
      <c r="W2456" s="17"/>
    </row>
    <row r="2457" spans="23:23" x14ac:dyDescent="0.35">
      <c r="W2457" s="17"/>
    </row>
    <row r="2458" spans="23:23" x14ac:dyDescent="0.35">
      <c r="W2458" s="17"/>
    </row>
    <row r="2459" spans="23:23" x14ac:dyDescent="0.35">
      <c r="W2459" s="17"/>
    </row>
    <row r="2460" spans="23:23" x14ac:dyDescent="0.35">
      <c r="W2460" s="17"/>
    </row>
    <row r="2461" spans="23:23" x14ac:dyDescent="0.35">
      <c r="W2461" s="17"/>
    </row>
    <row r="2462" spans="23:23" x14ac:dyDescent="0.35">
      <c r="W2462" s="17"/>
    </row>
    <row r="2463" spans="23:23" x14ac:dyDescent="0.35">
      <c r="W2463" s="17"/>
    </row>
    <row r="2464" spans="23:23" x14ac:dyDescent="0.35">
      <c r="W2464" s="17"/>
    </row>
    <row r="2465" spans="23:23" x14ac:dyDescent="0.35">
      <c r="W2465" s="17"/>
    </row>
    <row r="2466" spans="23:23" x14ac:dyDescent="0.35">
      <c r="W2466" s="17"/>
    </row>
    <row r="2467" spans="23:23" x14ac:dyDescent="0.35">
      <c r="W2467" s="17"/>
    </row>
    <row r="2468" spans="23:23" x14ac:dyDescent="0.35">
      <c r="W2468" s="17"/>
    </row>
    <row r="2469" spans="23:23" x14ac:dyDescent="0.35">
      <c r="W2469" s="17"/>
    </row>
    <row r="2470" spans="23:23" x14ac:dyDescent="0.35">
      <c r="W2470" s="17"/>
    </row>
    <row r="2471" spans="23:23" x14ac:dyDescent="0.35">
      <c r="W2471" s="17"/>
    </row>
    <row r="2472" spans="23:23" x14ac:dyDescent="0.35">
      <c r="W2472" s="17"/>
    </row>
    <row r="2473" spans="23:23" x14ac:dyDescent="0.35">
      <c r="W2473" s="17"/>
    </row>
    <row r="2474" spans="23:23" x14ac:dyDescent="0.35">
      <c r="W2474" s="17"/>
    </row>
    <row r="2475" spans="23:23" x14ac:dyDescent="0.35">
      <c r="W2475" s="17"/>
    </row>
    <row r="2476" spans="23:23" x14ac:dyDescent="0.35">
      <c r="W2476" s="17"/>
    </row>
    <row r="2477" spans="23:23" x14ac:dyDescent="0.35">
      <c r="W2477" s="17"/>
    </row>
    <row r="2478" spans="23:23" x14ac:dyDescent="0.35">
      <c r="W2478" s="17"/>
    </row>
    <row r="2479" spans="23:23" x14ac:dyDescent="0.35">
      <c r="W2479" s="17"/>
    </row>
    <row r="2480" spans="23:23" x14ac:dyDescent="0.35">
      <c r="W2480" s="17"/>
    </row>
    <row r="2481" spans="23:23" x14ac:dyDescent="0.35">
      <c r="W2481" s="17"/>
    </row>
    <row r="2482" spans="23:23" x14ac:dyDescent="0.35">
      <c r="W2482" s="17"/>
    </row>
    <row r="2483" spans="23:23" x14ac:dyDescent="0.35">
      <c r="W2483" s="17"/>
    </row>
    <row r="2484" spans="23:23" x14ac:dyDescent="0.35">
      <c r="W2484" s="17"/>
    </row>
    <row r="2485" spans="23:23" x14ac:dyDescent="0.35">
      <c r="W2485" s="17"/>
    </row>
    <row r="2486" spans="23:23" x14ac:dyDescent="0.35">
      <c r="W2486" s="17"/>
    </row>
    <row r="2487" spans="23:23" x14ac:dyDescent="0.35">
      <c r="W2487" s="17"/>
    </row>
    <row r="2488" spans="23:23" x14ac:dyDescent="0.35">
      <c r="W2488" s="17"/>
    </row>
    <row r="2489" spans="23:23" x14ac:dyDescent="0.35">
      <c r="W2489" s="17"/>
    </row>
    <row r="2490" spans="23:23" x14ac:dyDescent="0.35">
      <c r="W2490" s="17"/>
    </row>
    <row r="2491" spans="23:23" x14ac:dyDescent="0.35">
      <c r="W2491" s="17"/>
    </row>
    <row r="2492" spans="23:23" x14ac:dyDescent="0.35">
      <c r="W2492" s="17"/>
    </row>
    <row r="2493" spans="23:23" x14ac:dyDescent="0.35">
      <c r="W2493" s="17"/>
    </row>
    <row r="2494" spans="23:23" x14ac:dyDescent="0.35">
      <c r="W2494" s="17"/>
    </row>
    <row r="2495" spans="23:23" x14ac:dyDescent="0.35">
      <c r="W2495" s="17"/>
    </row>
    <row r="2496" spans="23:23" x14ac:dyDescent="0.35">
      <c r="W2496" s="17"/>
    </row>
    <row r="2497" spans="23:23" x14ac:dyDescent="0.35">
      <c r="W2497" s="17"/>
    </row>
    <row r="2498" spans="23:23" x14ac:dyDescent="0.35">
      <c r="W2498" s="17"/>
    </row>
    <row r="2499" spans="23:23" x14ac:dyDescent="0.35">
      <c r="W2499" s="17"/>
    </row>
    <row r="2500" spans="23:23" x14ac:dyDescent="0.35">
      <c r="W2500" s="17"/>
    </row>
    <row r="2501" spans="23:23" x14ac:dyDescent="0.35">
      <c r="W2501" s="17"/>
    </row>
    <row r="2502" spans="23:23" x14ac:dyDescent="0.35">
      <c r="W2502" s="17"/>
    </row>
    <row r="2503" spans="23:23" x14ac:dyDescent="0.35">
      <c r="W2503" s="17"/>
    </row>
    <row r="2504" spans="23:23" x14ac:dyDescent="0.35">
      <c r="W2504" s="17"/>
    </row>
    <row r="2505" spans="23:23" x14ac:dyDescent="0.35">
      <c r="W2505" s="17"/>
    </row>
    <row r="2506" spans="23:23" x14ac:dyDescent="0.35">
      <c r="W2506" s="17"/>
    </row>
    <row r="2507" spans="23:23" x14ac:dyDescent="0.35">
      <c r="W2507" s="17"/>
    </row>
    <row r="2508" spans="23:23" x14ac:dyDescent="0.35">
      <c r="W2508" s="17"/>
    </row>
    <row r="2509" spans="23:23" x14ac:dyDescent="0.35">
      <c r="W2509" s="17"/>
    </row>
    <row r="2510" spans="23:23" x14ac:dyDescent="0.35">
      <c r="W2510" s="17"/>
    </row>
    <row r="2511" spans="23:23" x14ac:dyDescent="0.35">
      <c r="W2511" s="17"/>
    </row>
    <row r="2512" spans="23:23" x14ac:dyDescent="0.35">
      <c r="W2512" s="17"/>
    </row>
    <row r="2513" spans="23:23" x14ac:dyDescent="0.35">
      <c r="W2513" s="17"/>
    </row>
    <row r="2514" spans="23:23" x14ac:dyDescent="0.35">
      <c r="W2514" s="17"/>
    </row>
    <row r="2515" spans="23:23" x14ac:dyDescent="0.35">
      <c r="W2515" s="17"/>
    </row>
    <row r="2516" spans="23:23" x14ac:dyDescent="0.35">
      <c r="W2516" s="17"/>
    </row>
    <row r="2517" spans="23:23" x14ac:dyDescent="0.35">
      <c r="W2517" s="17"/>
    </row>
    <row r="2518" spans="23:23" x14ac:dyDescent="0.35">
      <c r="W2518" s="17"/>
    </row>
    <row r="2519" spans="23:23" x14ac:dyDescent="0.35">
      <c r="W2519" s="17"/>
    </row>
    <row r="2520" spans="23:23" x14ac:dyDescent="0.35">
      <c r="W2520" s="17"/>
    </row>
    <row r="2521" spans="23:23" x14ac:dyDescent="0.35">
      <c r="W2521" s="17"/>
    </row>
    <row r="2522" spans="23:23" x14ac:dyDescent="0.35">
      <c r="W2522" s="17"/>
    </row>
    <row r="2523" spans="23:23" x14ac:dyDescent="0.35">
      <c r="W2523" s="17"/>
    </row>
    <row r="2524" spans="23:23" x14ac:dyDescent="0.35">
      <c r="W2524" s="17"/>
    </row>
    <row r="2525" spans="23:23" x14ac:dyDescent="0.35">
      <c r="W2525" s="17"/>
    </row>
    <row r="2526" spans="23:23" x14ac:dyDescent="0.35">
      <c r="W2526" s="17"/>
    </row>
    <row r="2527" spans="23:23" x14ac:dyDescent="0.35">
      <c r="W2527" s="17"/>
    </row>
    <row r="2528" spans="23:23" x14ac:dyDescent="0.35">
      <c r="W2528" s="17"/>
    </row>
    <row r="2529" spans="23:23" x14ac:dyDescent="0.35">
      <c r="W2529" s="17"/>
    </row>
    <row r="2530" spans="23:23" x14ac:dyDescent="0.35">
      <c r="W2530" s="17"/>
    </row>
    <row r="2531" spans="23:23" x14ac:dyDescent="0.35">
      <c r="W2531" s="17"/>
    </row>
    <row r="2532" spans="23:23" x14ac:dyDescent="0.35">
      <c r="W2532" s="17"/>
    </row>
    <row r="2533" spans="23:23" x14ac:dyDescent="0.35">
      <c r="W2533" s="17"/>
    </row>
    <row r="2534" spans="23:23" x14ac:dyDescent="0.35">
      <c r="W2534" s="17"/>
    </row>
    <row r="2535" spans="23:23" x14ac:dyDescent="0.35">
      <c r="W2535" s="17"/>
    </row>
    <row r="2536" spans="23:23" x14ac:dyDescent="0.35">
      <c r="W2536" s="17"/>
    </row>
    <row r="2537" spans="23:23" x14ac:dyDescent="0.35">
      <c r="W2537" s="17"/>
    </row>
    <row r="2538" spans="23:23" x14ac:dyDescent="0.35">
      <c r="W2538" s="17"/>
    </row>
    <row r="2539" spans="23:23" x14ac:dyDescent="0.35">
      <c r="W2539" s="17"/>
    </row>
    <row r="2540" spans="23:23" x14ac:dyDescent="0.35">
      <c r="W2540" s="17"/>
    </row>
    <row r="2541" spans="23:23" x14ac:dyDescent="0.35">
      <c r="W2541" s="17"/>
    </row>
    <row r="2542" spans="23:23" x14ac:dyDescent="0.35">
      <c r="W2542" s="17"/>
    </row>
    <row r="2543" spans="23:23" x14ac:dyDescent="0.35">
      <c r="W2543" s="17"/>
    </row>
    <row r="2544" spans="23:23" x14ac:dyDescent="0.35">
      <c r="W2544" s="17"/>
    </row>
    <row r="2545" spans="23:23" x14ac:dyDescent="0.35">
      <c r="W2545" s="17"/>
    </row>
    <row r="2546" spans="23:23" x14ac:dyDescent="0.35">
      <c r="W2546" s="17"/>
    </row>
    <row r="2547" spans="23:23" x14ac:dyDescent="0.35">
      <c r="W2547" s="17"/>
    </row>
    <row r="2548" spans="23:23" x14ac:dyDescent="0.35">
      <c r="W2548" s="17"/>
    </row>
    <row r="2549" spans="23:23" x14ac:dyDescent="0.35">
      <c r="W2549" s="17"/>
    </row>
    <row r="2550" spans="23:23" x14ac:dyDescent="0.35">
      <c r="W2550" s="17"/>
    </row>
    <row r="2551" spans="23:23" x14ac:dyDescent="0.35">
      <c r="W2551" s="17"/>
    </row>
    <row r="2552" spans="23:23" x14ac:dyDescent="0.35">
      <c r="W2552" s="17"/>
    </row>
    <row r="2553" spans="23:23" x14ac:dyDescent="0.35">
      <c r="W2553" s="17"/>
    </row>
    <row r="2554" spans="23:23" x14ac:dyDescent="0.35">
      <c r="W2554" s="17"/>
    </row>
    <row r="2555" spans="23:23" x14ac:dyDescent="0.35">
      <c r="W2555" s="17"/>
    </row>
    <row r="2556" spans="23:23" x14ac:dyDescent="0.35">
      <c r="W2556" s="17"/>
    </row>
    <row r="2557" spans="23:23" x14ac:dyDescent="0.35">
      <c r="W2557" s="17"/>
    </row>
    <row r="2558" spans="23:23" x14ac:dyDescent="0.35">
      <c r="W2558" s="17"/>
    </row>
    <row r="2559" spans="23:23" x14ac:dyDescent="0.35">
      <c r="W2559" s="17"/>
    </row>
    <row r="2560" spans="23:23" x14ac:dyDescent="0.35">
      <c r="W2560" s="17"/>
    </row>
    <row r="2561" spans="23:23" x14ac:dyDescent="0.35">
      <c r="W2561" s="17"/>
    </row>
    <row r="2562" spans="23:23" x14ac:dyDescent="0.35">
      <c r="W2562" s="17"/>
    </row>
    <row r="2563" spans="23:23" x14ac:dyDescent="0.35">
      <c r="W2563" s="17"/>
    </row>
    <row r="2564" spans="23:23" x14ac:dyDescent="0.35">
      <c r="W2564" s="17"/>
    </row>
    <row r="2565" spans="23:23" x14ac:dyDescent="0.35">
      <c r="W2565" s="17"/>
    </row>
    <row r="2566" spans="23:23" x14ac:dyDescent="0.35">
      <c r="W2566" s="17"/>
    </row>
    <row r="2567" spans="23:23" x14ac:dyDescent="0.35">
      <c r="W2567" s="17"/>
    </row>
    <row r="2568" spans="23:23" x14ac:dyDescent="0.35">
      <c r="W2568" s="17"/>
    </row>
    <row r="2569" spans="23:23" x14ac:dyDescent="0.35">
      <c r="W2569" s="17"/>
    </row>
    <row r="2570" spans="23:23" x14ac:dyDescent="0.35">
      <c r="W2570" s="17"/>
    </row>
    <row r="2571" spans="23:23" x14ac:dyDescent="0.35">
      <c r="W2571" s="17"/>
    </row>
    <row r="2572" spans="23:23" x14ac:dyDescent="0.35">
      <c r="W2572" s="17"/>
    </row>
    <row r="2573" spans="23:23" x14ac:dyDescent="0.35">
      <c r="W2573" s="17"/>
    </row>
    <row r="2574" spans="23:23" x14ac:dyDescent="0.35">
      <c r="W2574" s="17"/>
    </row>
    <row r="2575" spans="23:23" x14ac:dyDescent="0.35">
      <c r="W2575" s="17"/>
    </row>
    <row r="2576" spans="23:23" x14ac:dyDescent="0.35">
      <c r="W2576" s="17"/>
    </row>
    <row r="2577" spans="23:23" x14ac:dyDescent="0.35">
      <c r="W2577" s="17"/>
    </row>
    <row r="2578" spans="23:23" x14ac:dyDescent="0.35">
      <c r="W2578" s="17"/>
    </row>
    <row r="2579" spans="23:23" x14ac:dyDescent="0.35">
      <c r="W2579" s="17"/>
    </row>
    <row r="2580" spans="23:23" x14ac:dyDescent="0.35">
      <c r="W2580" s="17"/>
    </row>
    <row r="2581" spans="23:23" x14ac:dyDescent="0.35">
      <c r="W2581" s="17"/>
    </row>
    <row r="2582" spans="23:23" x14ac:dyDescent="0.35">
      <c r="W2582" s="17"/>
    </row>
    <row r="2583" spans="23:23" x14ac:dyDescent="0.35">
      <c r="W2583" s="17"/>
    </row>
    <row r="2584" spans="23:23" x14ac:dyDescent="0.35">
      <c r="W2584" s="17"/>
    </row>
    <row r="2585" spans="23:23" x14ac:dyDescent="0.35">
      <c r="W2585" s="17"/>
    </row>
    <row r="2586" spans="23:23" x14ac:dyDescent="0.35">
      <c r="W2586" s="17"/>
    </row>
    <row r="2587" spans="23:23" x14ac:dyDescent="0.35">
      <c r="W2587" s="17"/>
    </row>
    <row r="2588" spans="23:23" x14ac:dyDescent="0.35">
      <c r="W2588" s="17"/>
    </row>
    <row r="2589" spans="23:23" x14ac:dyDescent="0.35">
      <c r="W2589" s="17"/>
    </row>
    <row r="2590" spans="23:23" x14ac:dyDescent="0.35">
      <c r="W2590" s="17"/>
    </row>
    <row r="2591" spans="23:23" x14ac:dyDescent="0.35">
      <c r="W2591" s="17"/>
    </row>
    <row r="2592" spans="23:23" x14ac:dyDescent="0.35">
      <c r="W2592" s="17"/>
    </row>
    <row r="2593" spans="23:23" x14ac:dyDescent="0.35">
      <c r="W2593" s="17"/>
    </row>
    <row r="2594" spans="23:23" x14ac:dyDescent="0.35">
      <c r="W2594" s="17"/>
    </row>
    <row r="2595" spans="23:23" x14ac:dyDescent="0.35">
      <c r="W2595" s="17"/>
    </row>
    <row r="2596" spans="23:23" x14ac:dyDescent="0.35">
      <c r="W2596" s="17"/>
    </row>
    <row r="2597" spans="23:23" x14ac:dyDescent="0.35">
      <c r="W2597" s="17"/>
    </row>
    <row r="2598" spans="23:23" x14ac:dyDescent="0.35">
      <c r="W2598" s="17"/>
    </row>
    <row r="2599" spans="23:23" x14ac:dyDescent="0.35">
      <c r="W2599" s="17"/>
    </row>
    <row r="2600" spans="23:23" x14ac:dyDescent="0.35">
      <c r="W2600" s="17"/>
    </row>
    <row r="2601" spans="23:23" x14ac:dyDescent="0.35">
      <c r="W2601" s="17"/>
    </row>
    <row r="2602" spans="23:23" x14ac:dyDescent="0.35">
      <c r="W2602" s="17"/>
    </row>
    <row r="2603" spans="23:23" x14ac:dyDescent="0.35">
      <c r="W2603" s="17"/>
    </row>
    <row r="2604" spans="23:23" x14ac:dyDescent="0.35">
      <c r="W2604" s="17"/>
    </row>
    <row r="2605" spans="23:23" x14ac:dyDescent="0.35">
      <c r="W2605" s="17"/>
    </row>
    <row r="2606" spans="23:23" x14ac:dyDescent="0.35">
      <c r="W2606" s="17"/>
    </row>
    <row r="2607" spans="23:23" x14ac:dyDescent="0.35">
      <c r="W2607" s="17"/>
    </row>
    <row r="2608" spans="23:23" x14ac:dyDescent="0.35">
      <c r="W2608" s="17"/>
    </row>
    <row r="2609" spans="23:23" x14ac:dyDescent="0.35">
      <c r="W2609" s="17"/>
    </row>
    <row r="2610" spans="23:23" x14ac:dyDescent="0.35">
      <c r="W2610" s="17"/>
    </row>
    <row r="2611" spans="23:23" x14ac:dyDescent="0.35">
      <c r="W2611" s="17"/>
    </row>
    <row r="2612" spans="23:23" x14ac:dyDescent="0.35">
      <c r="W2612" s="17"/>
    </row>
    <row r="2613" spans="23:23" x14ac:dyDescent="0.35">
      <c r="W2613" s="17"/>
    </row>
    <row r="2614" spans="23:23" x14ac:dyDescent="0.35">
      <c r="W2614" s="17"/>
    </row>
    <row r="2615" spans="23:23" x14ac:dyDescent="0.35">
      <c r="W2615" s="17"/>
    </row>
    <row r="2616" spans="23:23" x14ac:dyDescent="0.35">
      <c r="W2616" s="17"/>
    </row>
    <row r="2617" spans="23:23" x14ac:dyDescent="0.35">
      <c r="W2617" s="17"/>
    </row>
    <row r="2618" spans="23:23" x14ac:dyDescent="0.35">
      <c r="W2618" s="17"/>
    </row>
    <row r="2619" spans="23:23" x14ac:dyDescent="0.35">
      <c r="W2619" s="17"/>
    </row>
    <row r="2620" spans="23:23" x14ac:dyDescent="0.35">
      <c r="W2620" s="17"/>
    </row>
    <row r="2621" spans="23:23" x14ac:dyDescent="0.35">
      <c r="W2621" s="17"/>
    </row>
    <row r="2622" spans="23:23" x14ac:dyDescent="0.35">
      <c r="W2622" s="17"/>
    </row>
    <row r="2623" spans="23:23" x14ac:dyDescent="0.35">
      <c r="W2623" s="17"/>
    </row>
    <row r="2624" spans="23:23" x14ac:dyDescent="0.35">
      <c r="W2624" s="17"/>
    </row>
    <row r="2625" spans="23:23" x14ac:dyDescent="0.35">
      <c r="W2625" s="17"/>
    </row>
    <row r="2626" spans="23:23" x14ac:dyDescent="0.35">
      <c r="W2626" s="17"/>
    </row>
    <row r="2627" spans="23:23" x14ac:dyDescent="0.35">
      <c r="W2627" s="17"/>
    </row>
    <row r="2628" spans="23:23" x14ac:dyDescent="0.35">
      <c r="W2628" s="17"/>
    </row>
    <row r="2629" spans="23:23" x14ac:dyDescent="0.35">
      <c r="W2629" s="17"/>
    </row>
    <row r="2630" spans="23:23" x14ac:dyDescent="0.35">
      <c r="W2630" s="17"/>
    </row>
    <row r="2631" spans="23:23" x14ac:dyDescent="0.35">
      <c r="W2631" s="17"/>
    </row>
    <row r="2632" spans="23:23" x14ac:dyDescent="0.35">
      <c r="W2632" s="17"/>
    </row>
    <row r="2633" spans="23:23" x14ac:dyDescent="0.35">
      <c r="W2633" s="17"/>
    </row>
    <row r="2634" spans="23:23" x14ac:dyDescent="0.35">
      <c r="W2634" s="17"/>
    </row>
    <row r="2635" spans="23:23" x14ac:dyDescent="0.35">
      <c r="W2635" s="17"/>
    </row>
    <row r="2636" spans="23:23" x14ac:dyDescent="0.35">
      <c r="W2636" s="17"/>
    </row>
    <row r="2637" spans="23:23" x14ac:dyDescent="0.35">
      <c r="W2637" s="17"/>
    </row>
    <row r="2638" spans="23:23" x14ac:dyDescent="0.35">
      <c r="W2638" s="17"/>
    </row>
    <row r="2639" spans="23:23" x14ac:dyDescent="0.35">
      <c r="W2639" s="17"/>
    </row>
    <row r="2640" spans="23:23" x14ac:dyDescent="0.35">
      <c r="W2640" s="17"/>
    </row>
    <row r="2641" spans="23:23" x14ac:dyDescent="0.35">
      <c r="W2641" s="17"/>
    </row>
    <row r="2642" spans="23:23" x14ac:dyDescent="0.35">
      <c r="W2642" s="17"/>
    </row>
    <row r="2643" spans="23:23" x14ac:dyDescent="0.35">
      <c r="W2643" s="17"/>
    </row>
    <row r="2644" spans="23:23" x14ac:dyDescent="0.35">
      <c r="W2644" s="17"/>
    </row>
    <row r="2645" spans="23:23" x14ac:dyDescent="0.35">
      <c r="W2645" s="17"/>
    </row>
    <row r="2646" spans="23:23" x14ac:dyDescent="0.35">
      <c r="W2646" s="17"/>
    </row>
    <row r="2647" spans="23:23" x14ac:dyDescent="0.35">
      <c r="W2647" s="17"/>
    </row>
    <row r="2648" spans="23:23" x14ac:dyDescent="0.35">
      <c r="W2648" s="17"/>
    </row>
    <row r="2649" spans="23:23" x14ac:dyDescent="0.35">
      <c r="W2649" s="17"/>
    </row>
    <row r="2650" spans="23:23" x14ac:dyDescent="0.35">
      <c r="W2650" s="17"/>
    </row>
    <row r="2651" spans="23:23" x14ac:dyDescent="0.35">
      <c r="W2651" s="17"/>
    </row>
    <row r="2652" spans="23:23" x14ac:dyDescent="0.35">
      <c r="W2652" s="17"/>
    </row>
    <row r="2653" spans="23:23" x14ac:dyDescent="0.35">
      <c r="W2653" s="17"/>
    </row>
    <row r="2654" spans="23:23" x14ac:dyDescent="0.35">
      <c r="W2654" s="17"/>
    </row>
    <row r="2655" spans="23:23" x14ac:dyDescent="0.35">
      <c r="W2655" s="17"/>
    </row>
    <row r="2656" spans="23:23" x14ac:dyDescent="0.35">
      <c r="W2656" s="17"/>
    </row>
    <row r="2657" spans="23:23" x14ac:dyDescent="0.35">
      <c r="W2657" s="17"/>
    </row>
    <row r="2658" spans="23:23" x14ac:dyDescent="0.35">
      <c r="W2658" s="17"/>
    </row>
    <row r="2659" spans="23:23" x14ac:dyDescent="0.35">
      <c r="W2659" s="17"/>
    </row>
    <row r="2660" spans="23:23" x14ac:dyDescent="0.35">
      <c r="W2660" s="17"/>
    </row>
    <row r="2661" spans="23:23" x14ac:dyDescent="0.35">
      <c r="W2661" s="17"/>
    </row>
    <row r="2662" spans="23:23" x14ac:dyDescent="0.35">
      <c r="W2662" s="17"/>
    </row>
    <row r="2663" spans="23:23" x14ac:dyDescent="0.35">
      <c r="W2663" s="17"/>
    </row>
    <row r="2664" spans="23:23" x14ac:dyDescent="0.35">
      <c r="W2664" s="17"/>
    </row>
    <row r="2665" spans="23:23" x14ac:dyDescent="0.35">
      <c r="W2665" s="17"/>
    </row>
    <row r="2666" spans="23:23" x14ac:dyDescent="0.35">
      <c r="W2666" s="17"/>
    </row>
    <row r="2667" spans="23:23" x14ac:dyDescent="0.35">
      <c r="W2667" s="17"/>
    </row>
    <row r="2668" spans="23:23" x14ac:dyDescent="0.35">
      <c r="W2668" s="17"/>
    </row>
    <row r="2669" spans="23:23" x14ac:dyDescent="0.35">
      <c r="W2669" s="17"/>
    </row>
    <row r="2670" spans="23:23" x14ac:dyDescent="0.35">
      <c r="W2670" s="17"/>
    </row>
    <row r="2671" spans="23:23" x14ac:dyDescent="0.35">
      <c r="W2671" s="17"/>
    </row>
    <row r="2672" spans="23:23" x14ac:dyDescent="0.35">
      <c r="W2672" s="17"/>
    </row>
    <row r="2673" spans="23:23" x14ac:dyDescent="0.35">
      <c r="W2673" s="17"/>
    </row>
    <row r="2674" spans="23:23" x14ac:dyDescent="0.35">
      <c r="W2674" s="17"/>
    </row>
    <row r="2675" spans="23:23" x14ac:dyDescent="0.35">
      <c r="W2675" s="17"/>
    </row>
    <row r="2676" spans="23:23" x14ac:dyDescent="0.35">
      <c r="W2676" s="17"/>
    </row>
    <row r="2677" spans="23:23" x14ac:dyDescent="0.35">
      <c r="W2677" s="17"/>
    </row>
    <row r="2678" spans="23:23" x14ac:dyDescent="0.35">
      <c r="W2678" s="17"/>
    </row>
    <row r="2679" spans="23:23" x14ac:dyDescent="0.35">
      <c r="W2679" s="17"/>
    </row>
    <row r="2680" spans="23:23" x14ac:dyDescent="0.35">
      <c r="W2680" s="17"/>
    </row>
    <row r="2681" spans="23:23" x14ac:dyDescent="0.35">
      <c r="W2681" s="17"/>
    </row>
    <row r="2682" spans="23:23" x14ac:dyDescent="0.35">
      <c r="W2682" s="17"/>
    </row>
    <row r="2683" spans="23:23" x14ac:dyDescent="0.35">
      <c r="W2683" s="17"/>
    </row>
    <row r="2684" spans="23:23" x14ac:dyDescent="0.35">
      <c r="W2684" s="17"/>
    </row>
    <row r="2685" spans="23:23" x14ac:dyDescent="0.35">
      <c r="W2685" s="17"/>
    </row>
    <row r="2686" spans="23:23" x14ac:dyDescent="0.35">
      <c r="W2686" s="17"/>
    </row>
    <row r="2687" spans="23:23" x14ac:dyDescent="0.35">
      <c r="W2687" s="17"/>
    </row>
    <row r="2688" spans="23:23" x14ac:dyDescent="0.35">
      <c r="W2688" s="17"/>
    </row>
    <row r="2689" spans="23:23" x14ac:dyDescent="0.35">
      <c r="W2689" s="17"/>
    </row>
    <row r="2690" spans="23:23" x14ac:dyDescent="0.35">
      <c r="W2690" s="17"/>
    </row>
    <row r="2691" spans="23:23" x14ac:dyDescent="0.35">
      <c r="W2691" s="17"/>
    </row>
    <row r="2692" spans="23:23" x14ac:dyDescent="0.35">
      <c r="W2692" s="17"/>
    </row>
    <row r="2693" spans="23:23" x14ac:dyDescent="0.35">
      <c r="W2693" s="17"/>
    </row>
    <row r="2694" spans="23:23" x14ac:dyDescent="0.35">
      <c r="W2694" s="17"/>
    </row>
    <row r="2695" spans="23:23" x14ac:dyDescent="0.35">
      <c r="W2695" s="17"/>
    </row>
    <row r="2696" spans="23:23" x14ac:dyDescent="0.35">
      <c r="W2696" s="17"/>
    </row>
    <row r="2697" spans="23:23" x14ac:dyDescent="0.35">
      <c r="W2697" s="17"/>
    </row>
    <row r="2698" spans="23:23" x14ac:dyDescent="0.35">
      <c r="W2698" s="17"/>
    </row>
    <row r="2699" spans="23:23" x14ac:dyDescent="0.35">
      <c r="W2699" s="17"/>
    </row>
    <row r="2700" spans="23:23" x14ac:dyDescent="0.35">
      <c r="W2700" s="17"/>
    </row>
    <row r="2701" spans="23:23" x14ac:dyDescent="0.35">
      <c r="W2701" s="17"/>
    </row>
    <row r="2702" spans="23:23" x14ac:dyDescent="0.35">
      <c r="W2702" s="17"/>
    </row>
    <row r="2703" spans="23:23" x14ac:dyDescent="0.35">
      <c r="W2703" s="17"/>
    </row>
    <row r="2704" spans="23:23" x14ac:dyDescent="0.35">
      <c r="W2704" s="17"/>
    </row>
    <row r="2705" spans="23:23" x14ac:dyDescent="0.35">
      <c r="W2705" s="17"/>
    </row>
    <row r="2706" spans="23:23" x14ac:dyDescent="0.35">
      <c r="W2706" s="17"/>
    </row>
    <row r="2707" spans="23:23" x14ac:dyDescent="0.35">
      <c r="W2707" s="17"/>
    </row>
    <row r="2708" spans="23:23" x14ac:dyDescent="0.35">
      <c r="W2708" s="17"/>
    </row>
    <row r="2709" spans="23:23" x14ac:dyDescent="0.35">
      <c r="W2709" s="17"/>
    </row>
    <row r="2710" spans="23:23" x14ac:dyDescent="0.35">
      <c r="W2710" s="17"/>
    </row>
    <row r="2711" spans="23:23" x14ac:dyDescent="0.35">
      <c r="W2711" s="17"/>
    </row>
    <row r="2712" spans="23:23" x14ac:dyDescent="0.35">
      <c r="W2712" s="17"/>
    </row>
    <row r="2713" spans="23:23" x14ac:dyDescent="0.35">
      <c r="W2713" s="17"/>
    </row>
    <row r="2714" spans="23:23" x14ac:dyDescent="0.35">
      <c r="W2714" s="17"/>
    </row>
    <row r="2715" spans="23:23" x14ac:dyDescent="0.35">
      <c r="W2715" s="17"/>
    </row>
    <row r="2716" spans="23:23" x14ac:dyDescent="0.35">
      <c r="W2716" s="17"/>
    </row>
    <row r="2717" spans="23:23" x14ac:dyDescent="0.35">
      <c r="W2717" s="17"/>
    </row>
    <row r="2718" spans="23:23" x14ac:dyDescent="0.35">
      <c r="W2718" s="17"/>
    </row>
    <row r="2719" spans="23:23" x14ac:dyDescent="0.35">
      <c r="W2719" s="17"/>
    </row>
    <row r="2720" spans="23:23" x14ac:dyDescent="0.35">
      <c r="W2720" s="17"/>
    </row>
    <row r="2721" spans="23:23" x14ac:dyDescent="0.35">
      <c r="W2721" s="17"/>
    </row>
    <row r="2722" spans="23:23" x14ac:dyDescent="0.35">
      <c r="W2722" s="17"/>
    </row>
    <row r="2723" spans="23:23" x14ac:dyDescent="0.35">
      <c r="W2723" s="17"/>
    </row>
    <row r="2724" spans="23:23" x14ac:dyDescent="0.35">
      <c r="W2724" s="17"/>
    </row>
    <row r="2725" spans="23:23" x14ac:dyDescent="0.35">
      <c r="W2725" s="17"/>
    </row>
    <row r="2726" spans="23:23" x14ac:dyDescent="0.35">
      <c r="W2726" s="17"/>
    </row>
    <row r="2727" spans="23:23" x14ac:dyDescent="0.35">
      <c r="W2727" s="17"/>
    </row>
    <row r="2728" spans="23:23" x14ac:dyDescent="0.35">
      <c r="W2728" s="17"/>
    </row>
    <row r="2729" spans="23:23" x14ac:dyDescent="0.35">
      <c r="W2729" s="17"/>
    </row>
    <row r="2730" spans="23:23" x14ac:dyDescent="0.35">
      <c r="W2730" s="17"/>
    </row>
    <row r="2731" spans="23:23" x14ac:dyDescent="0.35">
      <c r="W2731" s="17"/>
    </row>
    <row r="2732" spans="23:23" x14ac:dyDescent="0.35">
      <c r="W2732" s="17"/>
    </row>
    <row r="2733" spans="23:23" x14ac:dyDescent="0.35">
      <c r="W2733" s="17"/>
    </row>
    <row r="2734" spans="23:23" x14ac:dyDescent="0.35">
      <c r="W2734" s="17"/>
    </row>
    <row r="2735" spans="23:23" x14ac:dyDescent="0.35">
      <c r="W2735" s="17"/>
    </row>
    <row r="2736" spans="23:23" x14ac:dyDescent="0.35">
      <c r="W2736" s="17"/>
    </row>
    <row r="2737" spans="23:23" x14ac:dyDescent="0.35">
      <c r="W2737" s="17"/>
    </row>
    <row r="2738" spans="23:23" x14ac:dyDescent="0.35">
      <c r="W2738" s="17"/>
    </row>
    <row r="2739" spans="23:23" x14ac:dyDescent="0.35">
      <c r="W2739" s="17"/>
    </row>
    <row r="2740" spans="23:23" x14ac:dyDescent="0.35">
      <c r="W2740" s="17"/>
    </row>
    <row r="2741" spans="23:23" x14ac:dyDescent="0.35">
      <c r="W2741" s="17"/>
    </row>
    <row r="2742" spans="23:23" x14ac:dyDescent="0.35">
      <c r="W2742" s="17"/>
    </row>
    <row r="2743" spans="23:23" x14ac:dyDescent="0.35">
      <c r="W2743" s="17"/>
    </row>
    <row r="2744" spans="23:23" x14ac:dyDescent="0.35">
      <c r="W2744" s="17"/>
    </row>
    <row r="2745" spans="23:23" x14ac:dyDescent="0.35">
      <c r="W2745" s="17"/>
    </row>
    <row r="2746" spans="23:23" x14ac:dyDescent="0.35">
      <c r="W2746" s="17"/>
    </row>
    <row r="2747" spans="23:23" x14ac:dyDescent="0.35">
      <c r="W2747" s="17"/>
    </row>
    <row r="2748" spans="23:23" x14ac:dyDescent="0.35">
      <c r="W2748" s="17"/>
    </row>
    <row r="2749" spans="23:23" x14ac:dyDescent="0.35">
      <c r="W2749" s="17"/>
    </row>
    <row r="2750" spans="23:23" x14ac:dyDescent="0.35">
      <c r="W2750" s="17"/>
    </row>
    <row r="2751" spans="23:23" x14ac:dyDescent="0.35">
      <c r="W2751" s="17"/>
    </row>
    <row r="2752" spans="23:23" x14ac:dyDescent="0.35">
      <c r="W2752" s="17"/>
    </row>
    <row r="2753" spans="23:23" x14ac:dyDescent="0.35">
      <c r="W2753" s="17"/>
    </row>
    <row r="2754" spans="23:23" x14ac:dyDescent="0.35">
      <c r="W2754" s="17"/>
    </row>
    <row r="2755" spans="23:23" x14ac:dyDescent="0.35">
      <c r="W2755" s="17"/>
    </row>
    <row r="2756" spans="23:23" x14ac:dyDescent="0.35">
      <c r="W2756" s="17"/>
    </row>
    <row r="2757" spans="23:23" x14ac:dyDescent="0.35">
      <c r="W2757" s="17"/>
    </row>
    <row r="2758" spans="23:23" x14ac:dyDescent="0.35">
      <c r="W2758" s="17"/>
    </row>
    <row r="2759" spans="23:23" x14ac:dyDescent="0.35">
      <c r="W2759" s="17"/>
    </row>
    <row r="2760" spans="23:23" x14ac:dyDescent="0.35">
      <c r="W2760" s="17"/>
    </row>
    <row r="2761" spans="23:23" x14ac:dyDescent="0.35">
      <c r="W2761" s="17"/>
    </row>
    <row r="2762" spans="23:23" x14ac:dyDescent="0.35">
      <c r="W2762" s="17"/>
    </row>
    <row r="2763" spans="23:23" x14ac:dyDescent="0.35">
      <c r="W2763" s="17"/>
    </row>
    <row r="2764" spans="23:23" x14ac:dyDescent="0.35">
      <c r="W2764" s="17"/>
    </row>
    <row r="2765" spans="23:23" x14ac:dyDescent="0.35">
      <c r="W2765" s="17"/>
    </row>
    <row r="2766" spans="23:23" x14ac:dyDescent="0.35">
      <c r="W2766" s="17"/>
    </row>
    <row r="2767" spans="23:23" x14ac:dyDescent="0.35">
      <c r="W2767" s="17"/>
    </row>
    <row r="2768" spans="23:23" x14ac:dyDescent="0.35">
      <c r="W2768" s="17"/>
    </row>
    <row r="2769" spans="23:23" x14ac:dyDescent="0.35">
      <c r="W2769" s="17"/>
    </row>
    <row r="2770" spans="23:23" x14ac:dyDescent="0.35">
      <c r="W2770" s="17"/>
    </row>
    <row r="2771" spans="23:23" x14ac:dyDescent="0.35">
      <c r="W2771" s="17"/>
    </row>
    <row r="2772" spans="23:23" x14ac:dyDescent="0.35">
      <c r="W2772" s="17"/>
    </row>
    <row r="2773" spans="23:23" x14ac:dyDescent="0.35">
      <c r="W2773" s="17"/>
    </row>
    <row r="2774" spans="23:23" x14ac:dyDescent="0.35">
      <c r="W2774" s="17"/>
    </row>
    <row r="2775" spans="23:23" x14ac:dyDescent="0.35">
      <c r="W2775" s="17"/>
    </row>
    <row r="2776" spans="23:23" x14ac:dyDescent="0.35">
      <c r="W2776" s="17"/>
    </row>
    <row r="2777" spans="23:23" x14ac:dyDescent="0.35">
      <c r="W2777" s="17"/>
    </row>
    <row r="2778" spans="23:23" x14ac:dyDescent="0.35">
      <c r="W2778" s="17"/>
    </row>
    <row r="2779" spans="23:23" x14ac:dyDescent="0.35">
      <c r="W2779" s="17"/>
    </row>
    <row r="2780" spans="23:23" x14ac:dyDescent="0.35">
      <c r="W2780" s="17"/>
    </row>
    <row r="2781" spans="23:23" x14ac:dyDescent="0.35">
      <c r="W2781" s="17"/>
    </row>
    <row r="2782" spans="23:23" x14ac:dyDescent="0.35">
      <c r="W2782" s="17"/>
    </row>
    <row r="2783" spans="23:23" x14ac:dyDescent="0.35">
      <c r="W2783" s="17"/>
    </row>
    <row r="2784" spans="23:23" x14ac:dyDescent="0.35">
      <c r="W2784" s="17"/>
    </row>
    <row r="2785" spans="23:23" x14ac:dyDescent="0.35">
      <c r="W2785" s="17"/>
    </row>
    <row r="2786" spans="23:23" x14ac:dyDescent="0.35">
      <c r="W2786" s="17"/>
    </row>
    <row r="2787" spans="23:23" x14ac:dyDescent="0.35">
      <c r="W2787" s="17"/>
    </row>
    <row r="2788" spans="23:23" x14ac:dyDescent="0.35">
      <c r="W2788" s="17"/>
    </row>
    <row r="2789" spans="23:23" x14ac:dyDescent="0.35">
      <c r="W2789" s="17"/>
    </row>
    <row r="2790" spans="23:23" x14ac:dyDescent="0.35">
      <c r="W2790" s="17"/>
    </row>
    <row r="2791" spans="23:23" x14ac:dyDescent="0.35">
      <c r="W2791" s="17"/>
    </row>
    <row r="2792" spans="23:23" x14ac:dyDescent="0.35">
      <c r="W2792" s="17"/>
    </row>
    <row r="2793" spans="23:23" x14ac:dyDescent="0.35">
      <c r="W2793" s="17"/>
    </row>
    <row r="2794" spans="23:23" x14ac:dyDescent="0.35">
      <c r="W2794" s="17"/>
    </row>
    <row r="2795" spans="23:23" x14ac:dyDescent="0.35">
      <c r="W2795" s="17"/>
    </row>
    <row r="2796" spans="23:23" x14ac:dyDescent="0.35">
      <c r="W2796" s="17"/>
    </row>
    <row r="2797" spans="23:23" x14ac:dyDescent="0.35">
      <c r="W2797" s="17"/>
    </row>
    <row r="2798" spans="23:23" x14ac:dyDescent="0.35">
      <c r="W2798" s="17"/>
    </row>
    <row r="2799" spans="23:23" x14ac:dyDescent="0.35">
      <c r="W2799" s="17"/>
    </row>
    <row r="2800" spans="23:23" x14ac:dyDescent="0.35">
      <c r="W2800" s="17"/>
    </row>
    <row r="2801" spans="23:23" x14ac:dyDescent="0.35">
      <c r="W2801" s="17"/>
    </row>
    <row r="2802" spans="23:23" x14ac:dyDescent="0.35">
      <c r="W2802" s="17"/>
    </row>
    <row r="2803" spans="23:23" x14ac:dyDescent="0.35">
      <c r="W2803" s="17"/>
    </row>
    <row r="2804" spans="23:23" x14ac:dyDescent="0.35">
      <c r="W2804" s="17"/>
    </row>
    <row r="2805" spans="23:23" x14ac:dyDescent="0.35">
      <c r="W2805" s="17"/>
    </row>
    <row r="2806" spans="23:23" x14ac:dyDescent="0.35">
      <c r="W2806" s="17"/>
    </row>
    <row r="2807" spans="23:23" x14ac:dyDescent="0.35">
      <c r="W2807" s="17"/>
    </row>
    <row r="2808" spans="23:23" x14ac:dyDescent="0.35">
      <c r="W2808" s="17"/>
    </row>
    <row r="2809" spans="23:23" x14ac:dyDescent="0.35">
      <c r="W2809" s="17"/>
    </row>
    <row r="2810" spans="23:23" x14ac:dyDescent="0.35">
      <c r="W2810" s="17"/>
    </row>
    <row r="2811" spans="23:23" x14ac:dyDescent="0.35">
      <c r="W2811" s="17"/>
    </row>
    <row r="2812" spans="23:23" x14ac:dyDescent="0.35">
      <c r="W2812" s="17"/>
    </row>
    <row r="2813" spans="23:23" x14ac:dyDescent="0.35">
      <c r="W2813" s="17"/>
    </row>
    <row r="2814" spans="23:23" x14ac:dyDescent="0.35">
      <c r="W2814" s="17"/>
    </row>
    <row r="2815" spans="23:23" x14ac:dyDescent="0.35">
      <c r="W2815" s="17"/>
    </row>
    <row r="2816" spans="23:23" x14ac:dyDescent="0.35">
      <c r="W2816" s="17"/>
    </row>
    <row r="2817" spans="23:23" x14ac:dyDescent="0.35">
      <c r="W2817" s="17"/>
    </row>
    <row r="2818" spans="23:23" x14ac:dyDescent="0.35">
      <c r="W2818" s="17"/>
    </row>
    <row r="2819" spans="23:23" x14ac:dyDescent="0.35">
      <c r="W2819" s="17"/>
    </row>
    <row r="2820" spans="23:23" x14ac:dyDescent="0.35">
      <c r="W2820" s="17"/>
    </row>
    <row r="2821" spans="23:23" x14ac:dyDescent="0.35">
      <c r="W2821" s="17"/>
    </row>
    <row r="2822" spans="23:23" x14ac:dyDescent="0.35">
      <c r="W2822" s="17"/>
    </row>
    <row r="2823" spans="23:23" x14ac:dyDescent="0.35">
      <c r="W2823" s="17"/>
    </row>
    <row r="2824" spans="23:23" x14ac:dyDescent="0.35">
      <c r="W2824" s="17"/>
    </row>
    <row r="2825" spans="23:23" x14ac:dyDescent="0.35">
      <c r="W2825" s="17"/>
    </row>
    <row r="2826" spans="23:23" x14ac:dyDescent="0.35">
      <c r="W2826" s="17"/>
    </row>
    <row r="2827" spans="23:23" x14ac:dyDescent="0.35">
      <c r="W2827" s="17"/>
    </row>
    <row r="2828" spans="23:23" x14ac:dyDescent="0.35">
      <c r="W2828" s="17"/>
    </row>
    <row r="2829" spans="23:23" x14ac:dyDescent="0.35">
      <c r="W2829" s="17"/>
    </row>
    <row r="2830" spans="23:23" x14ac:dyDescent="0.35">
      <c r="W2830" s="17"/>
    </row>
    <row r="2831" spans="23:23" x14ac:dyDescent="0.35">
      <c r="W2831" s="17"/>
    </row>
    <row r="2832" spans="23:23" x14ac:dyDescent="0.35">
      <c r="W2832" s="17"/>
    </row>
    <row r="2833" spans="23:23" x14ac:dyDescent="0.35">
      <c r="W2833" s="17"/>
    </row>
    <row r="2834" spans="23:23" x14ac:dyDescent="0.35">
      <c r="W2834" s="17"/>
    </row>
    <row r="2835" spans="23:23" x14ac:dyDescent="0.35">
      <c r="W2835" s="17"/>
    </row>
    <row r="2836" spans="23:23" x14ac:dyDescent="0.35">
      <c r="W2836" s="17"/>
    </row>
    <row r="2837" spans="23:23" x14ac:dyDescent="0.35">
      <c r="W2837" s="17"/>
    </row>
    <row r="2838" spans="23:23" x14ac:dyDescent="0.35">
      <c r="W2838" s="17"/>
    </row>
    <row r="2839" spans="23:23" x14ac:dyDescent="0.35">
      <c r="W2839" s="17"/>
    </row>
    <row r="2840" spans="23:23" x14ac:dyDescent="0.35">
      <c r="W2840" s="17"/>
    </row>
    <row r="2841" spans="23:23" x14ac:dyDescent="0.35">
      <c r="W2841" s="17"/>
    </row>
    <row r="2842" spans="23:23" x14ac:dyDescent="0.35">
      <c r="W2842" s="17"/>
    </row>
    <row r="2843" spans="23:23" x14ac:dyDescent="0.35">
      <c r="W2843" s="17"/>
    </row>
    <row r="2844" spans="23:23" x14ac:dyDescent="0.35">
      <c r="W2844" s="17"/>
    </row>
    <row r="2845" spans="23:23" x14ac:dyDescent="0.35">
      <c r="W2845" s="17"/>
    </row>
    <row r="2846" spans="23:23" x14ac:dyDescent="0.35">
      <c r="W2846" s="17"/>
    </row>
    <row r="2847" spans="23:23" x14ac:dyDescent="0.35">
      <c r="W2847" s="17"/>
    </row>
    <row r="2848" spans="23:23" x14ac:dyDescent="0.35">
      <c r="W2848" s="17"/>
    </row>
    <row r="2849" spans="23:23" x14ac:dyDescent="0.35">
      <c r="W2849" s="17"/>
    </row>
    <row r="2850" spans="23:23" x14ac:dyDescent="0.35">
      <c r="W2850" s="17"/>
    </row>
    <row r="2851" spans="23:23" x14ac:dyDescent="0.35">
      <c r="W2851" s="17"/>
    </row>
    <row r="2852" spans="23:23" x14ac:dyDescent="0.35">
      <c r="W2852" s="17"/>
    </row>
    <row r="2853" spans="23:23" x14ac:dyDescent="0.35">
      <c r="W2853" s="17"/>
    </row>
    <row r="2854" spans="23:23" x14ac:dyDescent="0.35">
      <c r="W2854" s="17"/>
    </row>
    <row r="2855" spans="23:23" x14ac:dyDescent="0.35">
      <c r="W2855" s="17"/>
    </row>
    <row r="2856" spans="23:23" x14ac:dyDescent="0.35">
      <c r="W2856" s="17"/>
    </row>
    <row r="2857" spans="23:23" x14ac:dyDescent="0.35">
      <c r="W2857" s="17"/>
    </row>
    <row r="2858" spans="23:23" x14ac:dyDescent="0.35">
      <c r="W2858" s="17"/>
    </row>
    <row r="2859" spans="23:23" x14ac:dyDescent="0.35">
      <c r="W2859" s="17"/>
    </row>
    <row r="2860" spans="23:23" x14ac:dyDescent="0.35">
      <c r="W2860" s="17"/>
    </row>
    <row r="2861" spans="23:23" x14ac:dyDescent="0.35">
      <c r="W2861" s="17"/>
    </row>
    <row r="2862" spans="23:23" x14ac:dyDescent="0.35">
      <c r="W2862" s="17"/>
    </row>
    <row r="2863" spans="23:23" x14ac:dyDescent="0.35">
      <c r="W2863" s="17"/>
    </row>
    <row r="2864" spans="23:23" x14ac:dyDescent="0.35">
      <c r="W2864" s="17"/>
    </row>
    <row r="2865" spans="23:23" x14ac:dyDescent="0.35">
      <c r="W2865" s="17"/>
    </row>
    <row r="2866" spans="23:23" x14ac:dyDescent="0.35">
      <c r="W2866" s="17"/>
    </row>
    <row r="2867" spans="23:23" x14ac:dyDescent="0.35">
      <c r="W2867" s="17"/>
    </row>
    <row r="2868" spans="23:23" x14ac:dyDescent="0.35">
      <c r="W2868" s="17"/>
    </row>
    <row r="2869" spans="23:23" x14ac:dyDescent="0.35">
      <c r="W2869" s="17"/>
    </row>
    <row r="2870" spans="23:23" x14ac:dyDescent="0.35">
      <c r="W2870" s="17"/>
    </row>
    <row r="2871" spans="23:23" x14ac:dyDescent="0.35">
      <c r="W2871" s="17"/>
    </row>
    <row r="2872" spans="23:23" x14ac:dyDescent="0.35">
      <c r="W2872" s="17"/>
    </row>
    <row r="2873" spans="23:23" x14ac:dyDescent="0.35">
      <c r="W2873" s="17"/>
    </row>
    <row r="2874" spans="23:23" x14ac:dyDescent="0.35">
      <c r="W2874" s="17"/>
    </row>
    <row r="2875" spans="23:23" x14ac:dyDescent="0.35">
      <c r="W2875" s="17"/>
    </row>
    <row r="2876" spans="23:23" x14ac:dyDescent="0.35">
      <c r="W2876" s="17"/>
    </row>
    <row r="2877" spans="23:23" x14ac:dyDescent="0.35">
      <c r="W2877" s="17"/>
    </row>
    <row r="2878" spans="23:23" x14ac:dyDescent="0.35">
      <c r="W2878" s="17"/>
    </row>
    <row r="2879" spans="23:23" x14ac:dyDescent="0.35">
      <c r="W2879" s="17"/>
    </row>
    <row r="2880" spans="23:23" x14ac:dyDescent="0.35">
      <c r="W2880" s="17"/>
    </row>
    <row r="2881" spans="23:23" x14ac:dyDescent="0.35">
      <c r="W2881" s="17"/>
    </row>
    <row r="2882" spans="23:23" x14ac:dyDescent="0.35">
      <c r="W2882" s="17"/>
    </row>
    <row r="2883" spans="23:23" x14ac:dyDescent="0.35">
      <c r="W2883" s="17"/>
    </row>
    <row r="2884" spans="23:23" x14ac:dyDescent="0.35">
      <c r="W2884" s="17"/>
    </row>
    <row r="2885" spans="23:23" x14ac:dyDescent="0.35">
      <c r="W2885" s="17"/>
    </row>
    <row r="2886" spans="23:23" x14ac:dyDescent="0.35">
      <c r="W2886" s="17"/>
    </row>
    <row r="2887" spans="23:23" x14ac:dyDescent="0.35">
      <c r="W2887" s="17"/>
    </row>
    <row r="2888" spans="23:23" x14ac:dyDescent="0.35">
      <c r="W2888" s="17"/>
    </row>
    <row r="2889" spans="23:23" x14ac:dyDescent="0.35">
      <c r="W2889" s="17"/>
    </row>
    <row r="2890" spans="23:23" x14ac:dyDescent="0.35">
      <c r="W2890" s="17"/>
    </row>
    <row r="2891" spans="23:23" x14ac:dyDescent="0.35">
      <c r="W2891" s="17"/>
    </row>
    <row r="2892" spans="23:23" x14ac:dyDescent="0.35">
      <c r="W2892" s="17"/>
    </row>
    <row r="2893" spans="23:23" x14ac:dyDescent="0.35">
      <c r="W2893" s="17"/>
    </row>
    <row r="2894" spans="23:23" x14ac:dyDescent="0.35">
      <c r="W2894" s="17"/>
    </row>
    <row r="2895" spans="23:23" x14ac:dyDescent="0.35">
      <c r="W2895" s="17"/>
    </row>
    <row r="2896" spans="23:23" x14ac:dyDescent="0.35">
      <c r="W2896" s="17"/>
    </row>
    <row r="2897" spans="23:23" x14ac:dyDescent="0.35">
      <c r="W2897" s="17"/>
    </row>
    <row r="2898" spans="23:23" x14ac:dyDescent="0.35">
      <c r="W2898" s="17"/>
    </row>
    <row r="2899" spans="23:23" x14ac:dyDescent="0.35">
      <c r="W2899" s="17"/>
    </row>
    <row r="2900" spans="23:23" x14ac:dyDescent="0.35">
      <c r="W2900" s="17"/>
    </row>
    <row r="2901" spans="23:23" x14ac:dyDescent="0.35">
      <c r="W2901" s="17"/>
    </row>
    <row r="2902" spans="23:23" x14ac:dyDescent="0.35">
      <c r="W2902" s="17"/>
    </row>
    <row r="2903" spans="23:23" x14ac:dyDescent="0.35">
      <c r="W2903" s="17"/>
    </row>
    <row r="2904" spans="23:23" x14ac:dyDescent="0.35">
      <c r="W2904" s="17"/>
    </row>
    <row r="2905" spans="23:23" x14ac:dyDescent="0.35">
      <c r="W2905" s="17"/>
    </row>
    <row r="2906" spans="23:23" x14ac:dyDescent="0.35">
      <c r="W2906" s="17"/>
    </row>
    <row r="2907" spans="23:23" x14ac:dyDescent="0.35">
      <c r="W2907" s="17"/>
    </row>
    <row r="2908" spans="23:23" x14ac:dyDescent="0.35">
      <c r="W2908" s="17"/>
    </row>
    <row r="2909" spans="23:23" x14ac:dyDescent="0.35">
      <c r="W2909" s="17"/>
    </row>
    <row r="2910" spans="23:23" x14ac:dyDescent="0.35">
      <c r="W2910" s="17"/>
    </row>
    <row r="2911" spans="23:23" x14ac:dyDescent="0.35">
      <c r="W2911" s="17"/>
    </row>
    <row r="2912" spans="23:23" x14ac:dyDescent="0.35">
      <c r="W2912" s="17"/>
    </row>
    <row r="2913" spans="23:23" x14ac:dyDescent="0.35">
      <c r="W2913" s="17"/>
    </row>
    <row r="2914" spans="23:23" x14ac:dyDescent="0.35">
      <c r="W2914" s="17"/>
    </row>
    <row r="2915" spans="23:23" x14ac:dyDescent="0.35">
      <c r="W2915" s="17"/>
    </row>
    <row r="2916" spans="23:23" x14ac:dyDescent="0.35">
      <c r="W2916" s="17"/>
    </row>
    <row r="2917" spans="23:23" x14ac:dyDescent="0.35">
      <c r="W2917" s="17"/>
    </row>
    <row r="2918" spans="23:23" x14ac:dyDescent="0.35">
      <c r="W2918" s="17"/>
    </row>
    <row r="2919" spans="23:23" x14ac:dyDescent="0.35">
      <c r="W2919" s="17"/>
    </row>
    <row r="2920" spans="23:23" x14ac:dyDescent="0.35">
      <c r="W2920" s="17"/>
    </row>
    <row r="2921" spans="23:23" x14ac:dyDescent="0.35">
      <c r="W2921" s="17"/>
    </row>
    <row r="2922" spans="23:23" x14ac:dyDescent="0.35">
      <c r="W2922" s="17"/>
    </row>
    <row r="2923" spans="23:23" x14ac:dyDescent="0.35">
      <c r="W2923" s="17"/>
    </row>
    <row r="2924" spans="23:23" x14ac:dyDescent="0.35">
      <c r="W2924" s="17"/>
    </row>
    <row r="2925" spans="23:23" x14ac:dyDescent="0.35">
      <c r="W2925" s="17"/>
    </row>
    <row r="2926" spans="23:23" x14ac:dyDescent="0.35">
      <c r="W2926" s="17"/>
    </row>
    <row r="2927" spans="23:23" x14ac:dyDescent="0.35">
      <c r="W2927" s="17"/>
    </row>
    <row r="2928" spans="23:23" x14ac:dyDescent="0.35">
      <c r="W2928" s="17"/>
    </row>
    <row r="2929" spans="23:23" x14ac:dyDescent="0.35">
      <c r="W2929" s="17"/>
    </row>
    <row r="2930" spans="23:23" x14ac:dyDescent="0.35">
      <c r="W2930" s="17"/>
    </row>
    <row r="2931" spans="23:23" x14ac:dyDescent="0.35">
      <c r="W2931" s="17"/>
    </row>
    <row r="2932" spans="23:23" x14ac:dyDescent="0.35">
      <c r="W2932" s="17"/>
    </row>
    <row r="2933" spans="23:23" x14ac:dyDescent="0.35">
      <c r="W2933" s="17"/>
    </row>
    <row r="2934" spans="23:23" x14ac:dyDescent="0.35">
      <c r="W2934" s="17"/>
    </row>
    <row r="2935" spans="23:23" x14ac:dyDescent="0.35">
      <c r="W2935" s="17"/>
    </row>
    <row r="2936" spans="23:23" x14ac:dyDescent="0.35">
      <c r="W2936" s="17"/>
    </row>
    <row r="2937" spans="23:23" x14ac:dyDescent="0.35">
      <c r="W2937" s="17"/>
    </row>
    <row r="2938" spans="23:23" x14ac:dyDescent="0.35">
      <c r="W2938" s="17"/>
    </row>
    <row r="2939" spans="23:23" x14ac:dyDescent="0.35">
      <c r="W2939" s="17"/>
    </row>
    <row r="2940" spans="23:23" x14ac:dyDescent="0.35">
      <c r="W2940" s="17"/>
    </row>
    <row r="2941" spans="23:23" x14ac:dyDescent="0.35">
      <c r="W2941" s="17"/>
    </row>
    <row r="2942" spans="23:23" x14ac:dyDescent="0.35">
      <c r="W2942" s="17"/>
    </row>
    <row r="2943" spans="23:23" x14ac:dyDescent="0.35">
      <c r="W2943" s="17"/>
    </row>
    <row r="2944" spans="23:23" x14ac:dyDescent="0.35">
      <c r="W2944" s="17"/>
    </row>
    <row r="2945" spans="23:23" x14ac:dyDescent="0.35">
      <c r="W2945" s="17"/>
    </row>
    <row r="2946" spans="23:23" x14ac:dyDescent="0.35">
      <c r="W2946" s="17"/>
    </row>
    <row r="2947" spans="23:23" x14ac:dyDescent="0.35">
      <c r="W2947" s="17"/>
    </row>
    <row r="2948" spans="23:23" x14ac:dyDescent="0.35">
      <c r="W2948" s="17"/>
    </row>
    <row r="2949" spans="23:23" x14ac:dyDescent="0.35">
      <c r="W2949" s="17"/>
    </row>
    <row r="2950" spans="23:23" x14ac:dyDescent="0.35">
      <c r="W2950" s="17"/>
    </row>
    <row r="2951" spans="23:23" x14ac:dyDescent="0.35">
      <c r="W2951" s="17"/>
    </row>
    <row r="2952" spans="23:23" x14ac:dyDescent="0.35">
      <c r="W2952" s="17"/>
    </row>
    <row r="2953" spans="23:23" x14ac:dyDescent="0.35">
      <c r="W2953" s="17"/>
    </row>
    <row r="2954" spans="23:23" x14ac:dyDescent="0.35">
      <c r="W2954" s="17"/>
    </row>
    <row r="2955" spans="23:23" x14ac:dyDescent="0.35">
      <c r="W2955" s="17"/>
    </row>
    <row r="2956" spans="23:23" x14ac:dyDescent="0.35">
      <c r="W2956" s="17"/>
    </row>
    <row r="2957" spans="23:23" x14ac:dyDescent="0.35">
      <c r="W2957" s="17"/>
    </row>
    <row r="2958" spans="23:23" x14ac:dyDescent="0.35">
      <c r="W2958" s="17"/>
    </row>
    <row r="2959" spans="23:23" x14ac:dyDescent="0.35">
      <c r="W2959" s="17"/>
    </row>
    <row r="2960" spans="23:23" x14ac:dyDescent="0.35">
      <c r="W2960" s="17"/>
    </row>
    <row r="2961" spans="23:23" x14ac:dyDescent="0.35">
      <c r="W2961" s="17"/>
    </row>
    <row r="2962" spans="23:23" x14ac:dyDescent="0.35">
      <c r="W2962" s="17"/>
    </row>
    <row r="2963" spans="23:23" x14ac:dyDescent="0.35">
      <c r="W2963" s="17"/>
    </row>
    <row r="2964" spans="23:23" x14ac:dyDescent="0.35">
      <c r="W2964" s="17"/>
    </row>
    <row r="2965" spans="23:23" x14ac:dyDescent="0.35">
      <c r="W2965" s="17"/>
    </row>
    <row r="2966" spans="23:23" x14ac:dyDescent="0.35">
      <c r="W2966" s="17"/>
    </row>
    <row r="2967" spans="23:23" x14ac:dyDescent="0.35">
      <c r="W2967" s="17"/>
    </row>
    <row r="2968" spans="23:23" x14ac:dyDescent="0.35">
      <c r="W2968" s="17"/>
    </row>
    <row r="2969" spans="23:23" x14ac:dyDescent="0.35">
      <c r="W2969" s="17"/>
    </row>
    <row r="2970" spans="23:23" x14ac:dyDescent="0.35">
      <c r="W2970" s="17"/>
    </row>
    <row r="2971" spans="23:23" x14ac:dyDescent="0.35">
      <c r="W2971" s="17"/>
    </row>
    <row r="2972" spans="23:23" x14ac:dyDescent="0.35">
      <c r="W2972" s="17"/>
    </row>
    <row r="2973" spans="23:23" x14ac:dyDescent="0.35">
      <c r="W2973" s="17"/>
    </row>
    <row r="2974" spans="23:23" x14ac:dyDescent="0.35">
      <c r="W2974" s="17"/>
    </row>
    <row r="2975" spans="23:23" x14ac:dyDescent="0.35">
      <c r="W2975" s="17"/>
    </row>
    <row r="2976" spans="23:23" x14ac:dyDescent="0.35">
      <c r="W2976" s="17"/>
    </row>
    <row r="2977" spans="23:23" x14ac:dyDescent="0.35">
      <c r="W2977" s="17"/>
    </row>
    <row r="2978" spans="23:23" x14ac:dyDescent="0.35">
      <c r="W2978" s="17"/>
    </row>
    <row r="2979" spans="23:23" x14ac:dyDescent="0.35">
      <c r="W2979" s="17"/>
    </row>
    <row r="2980" spans="23:23" x14ac:dyDescent="0.35">
      <c r="W2980" s="17"/>
    </row>
    <row r="2981" spans="23:23" x14ac:dyDescent="0.35">
      <c r="W2981" s="17"/>
    </row>
    <row r="2982" spans="23:23" x14ac:dyDescent="0.35">
      <c r="W2982" s="17"/>
    </row>
    <row r="2983" spans="23:23" x14ac:dyDescent="0.35">
      <c r="W2983" s="17"/>
    </row>
    <row r="2984" spans="23:23" x14ac:dyDescent="0.35">
      <c r="W2984" s="17"/>
    </row>
    <row r="2985" spans="23:23" x14ac:dyDescent="0.35">
      <c r="W2985" s="17"/>
    </row>
    <row r="2986" spans="23:23" x14ac:dyDescent="0.35">
      <c r="W2986" s="17"/>
    </row>
    <row r="2987" spans="23:23" x14ac:dyDescent="0.35">
      <c r="W2987" s="17"/>
    </row>
    <row r="2988" spans="23:23" x14ac:dyDescent="0.35">
      <c r="W2988" s="17"/>
    </row>
    <row r="2989" spans="23:23" x14ac:dyDescent="0.35">
      <c r="W2989" s="17"/>
    </row>
    <row r="2990" spans="23:23" x14ac:dyDescent="0.35">
      <c r="W2990" s="17"/>
    </row>
    <row r="2991" spans="23:23" x14ac:dyDescent="0.35">
      <c r="W2991" s="17"/>
    </row>
    <row r="2992" spans="23:23" x14ac:dyDescent="0.35">
      <c r="W2992" s="17"/>
    </row>
    <row r="2993" spans="23:23" x14ac:dyDescent="0.35">
      <c r="W2993" s="17"/>
    </row>
    <row r="2994" spans="23:23" x14ac:dyDescent="0.35">
      <c r="W2994" s="17"/>
    </row>
    <row r="2995" spans="23:23" x14ac:dyDescent="0.35">
      <c r="W2995" s="17"/>
    </row>
    <row r="2996" spans="23:23" x14ac:dyDescent="0.35">
      <c r="W2996" s="17"/>
    </row>
    <row r="2997" spans="23:23" x14ac:dyDescent="0.35">
      <c r="W2997" s="17"/>
    </row>
    <row r="2998" spans="23:23" x14ac:dyDescent="0.35">
      <c r="W2998" s="17"/>
    </row>
    <row r="2999" spans="23:23" x14ac:dyDescent="0.35">
      <c r="W2999" s="17"/>
    </row>
    <row r="3000" spans="23:23" x14ac:dyDescent="0.35">
      <c r="W3000" s="17"/>
    </row>
    <row r="3001" spans="23:23" x14ac:dyDescent="0.35">
      <c r="W3001" s="17"/>
    </row>
    <row r="3002" spans="23:23" x14ac:dyDescent="0.35">
      <c r="W3002" s="17"/>
    </row>
    <row r="3003" spans="23:23" x14ac:dyDescent="0.35">
      <c r="W3003" s="17"/>
    </row>
    <row r="3004" spans="23:23" x14ac:dyDescent="0.35">
      <c r="W3004" s="17"/>
    </row>
    <row r="3005" spans="23:23" x14ac:dyDescent="0.35">
      <c r="W3005" s="17"/>
    </row>
    <row r="3006" spans="23:23" x14ac:dyDescent="0.35">
      <c r="W3006" s="17"/>
    </row>
    <row r="3007" spans="23:23" x14ac:dyDescent="0.35">
      <c r="W3007" s="17"/>
    </row>
    <row r="3008" spans="23:23" x14ac:dyDescent="0.35">
      <c r="W3008" s="17"/>
    </row>
    <row r="3009" spans="23:23" x14ac:dyDescent="0.35">
      <c r="W3009" s="17"/>
    </row>
    <row r="3010" spans="23:23" x14ac:dyDescent="0.35">
      <c r="W3010" s="17"/>
    </row>
    <row r="3011" spans="23:23" x14ac:dyDescent="0.35">
      <c r="W3011" s="17"/>
    </row>
    <row r="3012" spans="23:23" x14ac:dyDescent="0.35">
      <c r="W3012" s="17"/>
    </row>
    <row r="3013" spans="23:23" x14ac:dyDescent="0.35">
      <c r="W3013" s="17"/>
    </row>
    <row r="3014" spans="23:23" x14ac:dyDescent="0.35">
      <c r="W3014" s="17"/>
    </row>
    <row r="3015" spans="23:23" x14ac:dyDescent="0.35">
      <c r="W3015" s="17"/>
    </row>
    <row r="3016" spans="23:23" x14ac:dyDescent="0.35">
      <c r="W3016" s="17"/>
    </row>
    <row r="3017" spans="23:23" x14ac:dyDescent="0.35">
      <c r="W3017" s="17"/>
    </row>
    <row r="3018" spans="23:23" x14ac:dyDescent="0.35">
      <c r="W3018" s="17"/>
    </row>
    <row r="3019" spans="23:23" x14ac:dyDescent="0.35">
      <c r="W3019" s="17"/>
    </row>
    <row r="3020" spans="23:23" x14ac:dyDescent="0.35">
      <c r="W3020" s="17"/>
    </row>
    <row r="3021" spans="23:23" x14ac:dyDescent="0.35">
      <c r="W3021" s="17"/>
    </row>
    <row r="3022" spans="23:23" x14ac:dyDescent="0.35">
      <c r="W3022" s="17"/>
    </row>
    <row r="3023" spans="23:23" x14ac:dyDescent="0.35">
      <c r="W3023" s="17"/>
    </row>
    <row r="3024" spans="23:23" x14ac:dyDescent="0.35">
      <c r="W3024" s="17"/>
    </row>
    <row r="3025" spans="23:23" x14ac:dyDescent="0.35">
      <c r="W3025" s="17"/>
    </row>
    <row r="3026" spans="23:23" x14ac:dyDescent="0.35">
      <c r="W3026" s="17"/>
    </row>
    <row r="3027" spans="23:23" x14ac:dyDescent="0.35">
      <c r="W3027" s="17"/>
    </row>
    <row r="3028" spans="23:23" x14ac:dyDescent="0.35">
      <c r="W3028" s="17"/>
    </row>
    <row r="3029" spans="23:23" x14ac:dyDescent="0.35">
      <c r="W3029" s="17"/>
    </row>
    <row r="3030" spans="23:23" x14ac:dyDescent="0.35">
      <c r="W3030" s="17"/>
    </row>
    <row r="3031" spans="23:23" x14ac:dyDescent="0.35">
      <c r="W3031" s="17"/>
    </row>
    <row r="3032" spans="23:23" x14ac:dyDescent="0.35">
      <c r="W3032" s="17"/>
    </row>
    <row r="3033" spans="23:23" x14ac:dyDescent="0.35">
      <c r="W3033" s="17"/>
    </row>
    <row r="3034" spans="23:23" x14ac:dyDescent="0.35">
      <c r="W3034" s="17"/>
    </row>
    <row r="3035" spans="23:23" x14ac:dyDescent="0.35">
      <c r="W3035" s="17"/>
    </row>
    <row r="3036" spans="23:23" x14ac:dyDescent="0.35">
      <c r="W3036" s="17"/>
    </row>
    <row r="3037" spans="23:23" x14ac:dyDescent="0.35">
      <c r="W3037" s="17"/>
    </row>
    <row r="3038" spans="23:23" x14ac:dyDescent="0.35">
      <c r="W3038" s="17"/>
    </row>
    <row r="3039" spans="23:23" x14ac:dyDescent="0.35">
      <c r="W3039" s="17"/>
    </row>
    <row r="3040" spans="23:23" x14ac:dyDescent="0.35">
      <c r="W3040" s="17"/>
    </row>
    <row r="3041" spans="23:23" x14ac:dyDescent="0.35">
      <c r="W3041" s="17"/>
    </row>
    <row r="3042" spans="23:23" x14ac:dyDescent="0.35">
      <c r="W3042" s="17"/>
    </row>
    <row r="3043" spans="23:23" x14ac:dyDescent="0.35">
      <c r="W3043" s="17"/>
    </row>
    <row r="3044" spans="23:23" x14ac:dyDescent="0.35">
      <c r="W3044" s="17"/>
    </row>
    <row r="3045" spans="23:23" x14ac:dyDescent="0.35">
      <c r="W3045" s="17"/>
    </row>
    <row r="3046" spans="23:23" x14ac:dyDescent="0.35">
      <c r="W3046" s="17"/>
    </row>
    <row r="3047" spans="23:23" x14ac:dyDescent="0.35">
      <c r="W3047" s="17"/>
    </row>
    <row r="3048" spans="23:23" x14ac:dyDescent="0.35">
      <c r="W3048" s="17"/>
    </row>
    <row r="3049" spans="23:23" x14ac:dyDescent="0.35">
      <c r="W3049" s="17"/>
    </row>
    <row r="3050" spans="23:23" x14ac:dyDescent="0.35">
      <c r="W3050" s="17"/>
    </row>
    <row r="3051" spans="23:23" x14ac:dyDescent="0.35">
      <c r="W3051" s="17"/>
    </row>
    <row r="3052" spans="23:23" x14ac:dyDescent="0.35">
      <c r="W3052" s="17"/>
    </row>
    <row r="3053" spans="23:23" x14ac:dyDescent="0.35">
      <c r="W3053" s="17"/>
    </row>
    <row r="3054" spans="23:23" x14ac:dyDescent="0.35">
      <c r="W3054" s="17"/>
    </row>
    <row r="3055" spans="23:23" x14ac:dyDescent="0.35">
      <c r="W3055" s="17"/>
    </row>
    <row r="3056" spans="23:23" x14ac:dyDescent="0.35">
      <c r="W3056" s="17"/>
    </row>
    <row r="3057" spans="23:23" x14ac:dyDescent="0.35">
      <c r="W3057" s="17"/>
    </row>
    <row r="3058" spans="23:23" x14ac:dyDescent="0.35">
      <c r="W3058" s="17"/>
    </row>
    <row r="3059" spans="23:23" x14ac:dyDescent="0.35">
      <c r="W3059" s="17"/>
    </row>
    <row r="3060" spans="23:23" x14ac:dyDescent="0.35">
      <c r="W3060" s="17"/>
    </row>
    <row r="3061" spans="23:23" x14ac:dyDescent="0.35">
      <c r="W3061" s="17"/>
    </row>
    <row r="3062" spans="23:23" x14ac:dyDescent="0.35">
      <c r="W3062" s="17"/>
    </row>
    <row r="3063" spans="23:23" x14ac:dyDescent="0.35">
      <c r="W3063" s="17"/>
    </row>
    <row r="3064" spans="23:23" x14ac:dyDescent="0.35">
      <c r="W3064" s="17"/>
    </row>
    <row r="3065" spans="23:23" x14ac:dyDescent="0.35">
      <c r="W3065" s="17"/>
    </row>
    <row r="3066" spans="23:23" x14ac:dyDescent="0.35">
      <c r="W3066" s="17"/>
    </row>
    <row r="3067" spans="23:23" x14ac:dyDescent="0.35">
      <c r="W3067" s="17"/>
    </row>
    <row r="3068" spans="23:23" x14ac:dyDescent="0.35">
      <c r="W3068" s="17"/>
    </row>
    <row r="3069" spans="23:23" x14ac:dyDescent="0.35">
      <c r="W3069" s="17"/>
    </row>
    <row r="3070" spans="23:23" x14ac:dyDescent="0.35">
      <c r="W3070" s="17"/>
    </row>
    <row r="3071" spans="23:23" x14ac:dyDescent="0.35">
      <c r="W3071" s="17"/>
    </row>
    <row r="3072" spans="23:23" x14ac:dyDescent="0.35">
      <c r="W3072" s="17"/>
    </row>
    <row r="3073" spans="23:23" x14ac:dyDescent="0.35">
      <c r="W3073" s="17"/>
    </row>
    <row r="3074" spans="23:23" x14ac:dyDescent="0.35">
      <c r="W3074" s="17"/>
    </row>
    <row r="3075" spans="23:23" x14ac:dyDescent="0.35">
      <c r="W3075" s="17"/>
    </row>
    <row r="3076" spans="23:23" x14ac:dyDescent="0.35">
      <c r="W3076" s="17"/>
    </row>
    <row r="3077" spans="23:23" x14ac:dyDescent="0.35">
      <c r="W3077" s="17"/>
    </row>
    <row r="3078" spans="23:23" x14ac:dyDescent="0.35">
      <c r="W3078" s="17"/>
    </row>
    <row r="3079" spans="23:23" x14ac:dyDescent="0.35">
      <c r="W3079" s="17"/>
    </row>
    <row r="3080" spans="23:23" x14ac:dyDescent="0.35">
      <c r="W3080" s="17"/>
    </row>
    <row r="3081" spans="23:23" x14ac:dyDescent="0.35">
      <c r="W3081" s="17"/>
    </row>
    <row r="3082" spans="23:23" x14ac:dyDescent="0.35">
      <c r="W3082" s="17"/>
    </row>
    <row r="3083" spans="23:23" x14ac:dyDescent="0.35">
      <c r="W3083" s="17"/>
    </row>
    <row r="3084" spans="23:23" x14ac:dyDescent="0.35">
      <c r="W3084" s="17"/>
    </row>
    <row r="3085" spans="23:23" x14ac:dyDescent="0.35">
      <c r="W3085" s="17"/>
    </row>
    <row r="3086" spans="23:23" x14ac:dyDescent="0.35">
      <c r="W3086" s="17"/>
    </row>
    <row r="3087" spans="23:23" x14ac:dyDescent="0.35">
      <c r="W3087" s="17"/>
    </row>
    <row r="3088" spans="23:23" x14ac:dyDescent="0.35">
      <c r="W3088" s="17"/>
    </row>
    <row r="3089" spans="23:23" x14ac:dyDescent="0.35">
      <c r="W3089" s="17"/>
    </row>
    <row r="3090" spans="23:23" x14ac:dyDescent="0.35">
      <c r="W3090" s="17"/>
    </row>
    <row r="3091" spans="23:23" x14ac:dyDescent="0.35">
      <c r="W3091" s="17"/>
    </row>
    <row r="3092" spans="23:23" x14ac:dyDescent="0.35">
      <c r="W3092" s="17"/>
    </row>
    <row r="3093" spans="23:23" x14ac:dyDescent="0.35">
      <c r="W3093" s="17"/>
    </row>
    <row r="3094" spans="23:23" x14ac:dyDescent="0.35">
      <c r="W3094" s="17"/>
    </row>
    <row r="3095" spans="23:23" x14ac:dyDescent="0.35">
      <c r="W3095" s="17"/>
    </row>
    <row r="3096" spans="23:23" x14ac:dyDescent="0.35">
      <c r="W3096" s="17"/>
    </row>
    <row r="3097" spans="23:23" x14ac:dyDescent="0.35">
      <c r="W3097" s="17"/>
    </row>
    <row r="3098" spans="23:23" x14ac:dyDescent="0.35">
      <c r="W3098" s="17"/>
    </row>
    <row r="3099" spans="23:23" x14ac:dyDescent="0.35">
      <c r="W3099" s="17"/>
    </row>
    <row r="3100" spans="23:23" x14ac:dyDescent="0.35">
      <c r="W3100" s="17"/>
    </row>
    <row r="3101" spans="23:23" x14ac:dyDescent="0.35">
      <c r="W3101" s="17"/>
    </row>
    <row r="3102" spans="23:23" x14ac:dyDescent="0.35">
      <c r="W3102" s="17"/>
    </row>
    <row r="3103" spans="23:23" x14ac:dyDescent="0.35">
      <c r="W3103" s="17"/>
    </row>
    <row r="3104" spans="23:23" x14ac:dyDescent="0.35">
      <c r="W3104" s="17"/>
    </row>
    <row r="3105" spans="23:23" x14ac:dyDescent="0.35">
      <c r="W3105" s="17"/>
    </row>
    <row r="3106" spans="23:23" x14ac:dyDescent="0.35">
      <c r="W3106" s="17"/>
    </row>
    <row r="3107" spans="23:23" x14ac:dyDescent="0.35">
      <c r="W3107" s="17"/>
    </row>
    <row r="3108" spans="23:23" x14ac:dyDescent="0.35">
      <c r="W3108" s="17"/>
    </row>
    <row r="3109" spans="23:23" x14ac:dyDescent="0.35">
      <c r="W3109" s="17"/>
    </row>
    <row r="3110" spans="23:23" x14ac:dyDescent="0.35">
      <c r="W3110" s="17"/>
    </row>
    <row r="3111" spans="23:23" x14ac:dyDescent="0.35">
      <c r="W3111" s="17"/>
    </row>
    <row r="3112" spans="23:23" x14ac:dyDescent="0.35">
      <c r="W3112" s="17"/>
    </row>
    <row r="3113" spans="23:23" x14ac:dyDescent="0.35">
      <c r="W3113" s="17"/>
    </row>
    <row r="3114" spans="23:23" x14ac:dyDescent="0.35">
      <c r="W3114" s="17"/>
    </row>
    <row r="3115" spans="23:23" x14ac:dyDescent="0.35">
      <c r="W3115" s="17"/>
    </row>
    <row r="3116" spans="23:23" x14ac:dyDescent="0.35">
      <c r="W3116" s="17"/>
    </row>
    <row r="3117" spans="23:23" x14ac:dyDescent="0.35">
      <c r="W3117" s="17"/>
    </row>
    <row r="3118" spans="23:23" x14ac:dyDescent="0.35">
      <c r="W3118" s="17"/>
    </row>
    <row r="3119" spans="23:23" x14ac:dyDescent="0.35">
      <c r="W3119" s="17"/>
    </row>
    <row r="3120" spans="23:23" x14ac:dyDescent="0.35">
      <c r="W3120" s="17"/>
    </row>
    <row r="3121" spans="23:23" x14ac:dyDescent="0.35">
      <c r="W3121" s="17"/>
    </row>
    <row r="3122" spans="23:23" x14ac:dyDescent="0.35">
      <c r="W3122" s="17"/>
    </row>
    <row r="3123" spans="23:23" x14ac:dyDescent="0.35">
      <c r="W3123" s="17"/>
    </row>
    <row r="3124" spans="23:23" x14ac:dyDescent="0.35">
      <c r="W3124" s="17"/>
    </row>
    <row r="3125" spans="23:23" x14ac:dyDescent="0.35">
      <c r="W3125" s="17"/>
    </row>
    <row r="3126" spans="23:23" x14ac:dyDescent="0.35">
      <c r="W3126" s="17"/>
    </row>
    <row r="3127" spans="23:23" x14ac:dyDescent="0.35">
      <c r="W3127" s="17"/>
    </row>
    <row r="3128" spans="23:23" x14ac:dyDescent="0.35">
      <c r="W3128" s="17"/>
    </row>
    <row r="3129" spans="23:23" x14ac:dyDescent="0.35">
      <c r="W3129" s="17"/>
    </row>
    <row r="3130" spans="23:23" x14ac:dyDescent="0.35">
      <c r="W3130" s="17"/>
    </row>
    <row r="3131" spans="23:23" x14ac:dyDescent="0.35">
      <c r="W3131" s="17"/>
    </row>
    <row r="3132" spans="23:23" x14ac:dyDescent="0.35">
      <c r="W3132" s="17"/>
    </row>
    <row r="3133" spans="23:23" x14ac:dyDescent="0.35">
      <c r="W3133" s="17"/>
    </row>
    <row r="3134" spans="23:23" x14ac:dyDescent="0.35">
      <c r="W3134" s="17"/>
    </row>
    <row r="3135" spans="23:23" x14ac:dyDescent="0.35">
      <c r="W3135" s="17"/>
    </row>
    <row r="3136" spans="23:23" x14ac:dyDescent="0.35">
      <c r="W3136" s="17"/>
    </row>
    <row r="3137" spans="23:23" x14ac:dyDescent="0.35">
      <c r="W3137" s="17"/>
    </row>
    <row r="3138" spans="23:23" x14ac:dyDescent="0.35">
      <c r="W3138" s="17"/>
    </row>
    <row r="3139" spans="23:23" x14ac:dyDescent="0.35">
      <c r="W3139" s="17"/>
    </row>
    <row r="3140" spans="23:23" x14ac:dyDescent="0.35">
      <c r="W3140" s="17"/>
    </row>
    <row r="3141" spans="23:23" x14ac:dyDescent="0.35">
      <c r="W3141" s="17"/>
    </row>
    <row r="3142" spans="23:23" x14ac:dyDescent="0.35">
      <c r="W3142" s="17"/>
    </row>
    <row r="3143" spans="23:23" x14ac:dyDescent="0.35">
      <c r="W3143" s="17"/>
    </row>
    <row r="3144" spans="23:23" x14ac:dyDescent="0.35">
      <c r="W3144" s="17"/>
    </row>
    <row r="3145" spans="23:23" x14ac:dyDescent="0.35">
      <c r="W3145" s="17"/>
    </row>
    <row r="3146" spans="23:23" x14ac:dyDescent="0.35">
      <c r="W3146" s="17"/>
    </row>
    <row r="3147" spans="23:23" x14ac:dyDescent="0.35">
      <c r="W3147" s="17"/>
    </row>
    <row r="3148" spans="23:23" x14ac:dyDescent="0.35">
      <c r="W3148" s="17"/>
    </row>
    <row r="3149" spans="23:23" x14ac:dyDescent="0.35">
      <c r="W3149" s="17"/>
    </row>
    <row r="3150" spans="23:23" x14ac:dyDescent="0.35">
      <c r="W3150" s="17"/>
    </row>
    <row r="3151" spans="23:23" x14ac:dyDescent="0.35">
      <c r="W3151" s="17"/>
    </row>
    <row r="3152" spans="23:23" x14ac:dyDescent="0.35">
      <c r="W3152" s="17"/>
    </row>
    <row r="3153" spans="23:23" x14ac:dyDescent="0.35">
      <c r="W3153" s="17"/>
    </row>
    <row r="3154" spans="23:23" x14ac:dyDescent="0.35">
      <c r="W3154" s="17"/>
    </row>
    <row r="3155" spans="23:23" x14ac:dyDescent="0.35">
      <c r="W3155" s="17"/>
    </row>
    <row r="3156" spans="23:23" x14ac:dyDescent="0.35">
      <c r="W3156" s="17"/>
    </row>
    <row r="3157" spans="23:23" x14ac:dyDescent="0.35">
      <c r="W3157" s="17"/>
    </row>
    <row r="3158" spans="23:23" x14ac:dyDescent="0.35">
      <c r="W3158" s="17"/>
    </row>
    <row r="3159" spans="23:23" x14ac:dyDescent="0.35">
      <c r="W3159" s="17"/>
    </row>
    <row r="3160" spans="23:23" x14ac:dyDescent="0.35">
      <c r="W3160" s="17"/>
    </row>
    <row r="3161" spans="23:23" x14ac:dyDescent="0.35">
      <c r="W3161" s="17"/>
    </row>
    <row r="3162" spans="23:23" x14ac:dyDescent="0.35">
      <c r="W3162" s="17"/>
    </row>
    <row r="3163" spans="23:23" x14ac:dyDescent="0.35">
      <c r="W3163" s="17"/>
    </row>
    <row r="3164" spans="23:23" x14ac:dyDescent="0.35">
      <c r="W3164" s="17"/>
    </row>
    <row r="3165" spans="23:23" x14ac:dyDescent="0.35">
      <c r="W3165" s="17"/>
    </row>
    <row r="3166" spans="23:23" x14ac:dyDescent="0.35">
      <c r="W3166" s="17"/>
    </row>
    <row r="3167" spans="23:23" x14ac:dyDescent="0.35">
      <c r="W3167" s="17"/>
    </row>
    <row r="3168" spans="23:23" x14ac:dyDescent="0.35">
      <c r="W3168" s="17"/>
    </row>
    <row r="3169" spans="23:23" x14ac:dyDescent="0.35">
      <c r="W3169" s="17"/>
    </row>
    <row r="3170" spans="23:23" x14ac:dyDescent="0.35">
      <c r="W3170" s="17"/>
    </row>
    <row r="3171" spans="23:23" x14ac:dyDescent="0.35">
      <c r="W3171" s="17"/>
    </row>
    <row r="3172" spans="23:23" x14ac:dyDescent="0.35">
      <c r="W3172" s="17"/>
    </row>
    <row r="3173" spans="23:23" x14ac:dyDescent="0.35">
      <c r="W3173" s="17"/>
    </row>
    <row r="3174" spans="23:23" x14ac:dyDescent="0.35">
      <c r="W3174" s="17"/>
    </row>
    <row r="3175" spans="23:23" x14ac:dyDescent="0.35">
      <c r="W3175" s="17"/>
    </row>
    <row r="3176" spans="23:23" x14ac:dyDescent="0.35">
      <c r="W3176" s="17"/>
    </row>
    <row r="3177" spans="23:23" x14ac:dyDescent="0.35">
      <c r="W3177" s="17"/>
    </row>
    <row r="3178" spans="23:23" x14ac:dyDescent="0.35">
      <c r="W3178" s="17"/>
    </row>
    <row r="3179" spans="23:23" x14ac:dyDescent="0.35">
      <c r="W3179" s="17"/>
    </row>
    <row r="3180" spans="23:23" x14ac:dyDescent="0.35">
      <c r="W3180" s="17"/>
    </row>
    <row r="3181" spans="23:23" x14ac:dyDescent="0.35">
      <c r="W3181" s="17"/>
    </row>
    <row r="3182" spans="23:23" x14ac:dyDescent="0.35">
      <c r="W3182" s="17"/>
    </row>
    <row r="3183" spans="23:23" x14ac:dyDescent="0.35">
      <c r="W3183" s="17"/>
    </row>
    <row r="3184" spans="23:23" x14ac:dyDescent="0.35">
      <c r="W3184" s="17"/>
    </row>
    <row r="3185" spans="23:23" x14ac:dyDescent="0.35">
      <c r="W3185" s="17"/>
    </row>
    <row r="3186" spans="23:23" x14ac:dyDescent="0.35">
      <c r="W3186" s="17"/>
    </row>
    <row r="3187" spans="23:23" x14ac:dyDescent="0.35">
      <c r="W3187" s="17"/>
    </row>
    <row r="3188" spans="23:23" x14ac:dyDescent="0.35">
      <c r="W3188" s="17"/>
    </row>
    <row r="3189" spans="23:23" x14ac:dyDescent="0.35">
      <c r="W3189" s="17"/>
    </row>
    <row r="3190" spans="23:23" x14ac:dyDescent="0.35">
      <c r="W3190" s="17"/>
    </row>
    <row r="3191" spans="23:23" x14ac:dyDescent="0.35">
      <c r="W3191" s="17"/>
    </row>
    <row r="3192" spans="23:23" x14ac:dyDescent="0.35">
      <c r="W3192" s="17"/>
    </row>
    <row r="3193" spans="23:23" x14ac:dyDescent="0.35">
      <c r="W3193" s="17"/>
    </row>
    <row r="3194" spans="23:23" x14ac:dyDescent="0.35">
      <c r="W3194" s="17"/>
    </row>
    <row r="3195" spans="23:23" x14ac:dyDescent="0.35">
      <c r="W3195" s="17"/>
    </row>
    <row r="3196" spans="23:23" x14ac:dyDescent="0.35">
      <c r="W3196" s="17"/>
    </row>
    <row r="3197" spans="23:23" x14ac:dyDescent="0.35">
      <c r="W3197" s="17"/>
    </row>
    <row r="3198" spans="23:23" x14ac:dyDescent="0.35">
      <c r="W3198" s="17"/>
    </row>
    <row r="3199" spans="23:23" x14ac:dyDescent="0.35">
      <c r="W3199" s="17"/>
    </row>
    <row r="3200" spans="23:23" x14ac:dyDescent="0.35">
      <c r="W3200" s="17"/>
    </row>
    <row r="3201" spans="23:23" x14ac:dyDescent="0.35">
      <c r="W3201" s="17"/>
    </row>
    <row r="3202" spans="23:23" x14ac:dyDescent="0.35">
      <c r="W3202" s="17"/>
    </row>
    <row r="3203" spans="23:23" x14ac:dyDescent="0.35">
      <c r="W3203" s="17"/>
    </row>
    <row r="3204" spans="23:23" x14ac:dyDescent="0.35">
      <c r="W3204" s="17"/>
    </row>
    <row r="3205" spans="23:23" x14ac:dyDescent="0.35">
      <c r="W3205" s="17"/>
    </row>
    <row r="3206" spans="23:23" x14ac:dyDescent="0.35">
      <c r="W3206" s="17"/>
    </row>
    <row r="3207" spans="23:23" x14ac:dyDescent="0.35">
      <c r="W3207" s="17"/>
    </row>
    <row r="3208" spans="23:23" x14ac:dyDescent="0.35">
      <c r="W3208" s="17"/>
    </row>
    <row r="3209" spans="23:23" x14ac:dyDescent="0.35">
      <c r="W3209" s="17"/>
    </row>
    <row r="3210" spans="23:23" x14ac:dyDescent="0.35">
      <c r="W3210" s="17"/>
    </row>
    <row r="3211" spans="23:23" x14ac:dyDescent="0.35">
      <c r="W3211" s="17"/>
    </row>
    <row r="3212" spans="23:23" x14ac:dyDescent="0.35">
      <c r="W3212" s="17"/>
    </row>
    <row r="3213" spans="23:23" x14ac:dyDescent="0.35">
      <c r="W3213" s="17"/>
    </row>
    <row r="3214" spans="23:23" x14ac:dyDescent="0.35">
      <c r="W3214" s="17"/>
    </row>
    <row r="3215" spans="23:23" x14ac:dyDescent="0.35">
      <c r="W3215" s="17"/>
    </row>
    <row r="3216" spans="23:23" x14ac:dyDescent="0.35">
      <c r="W3216" s="17"/>
    </row>
    <row r="3217" spans="23:23" x14ac:dyDescent="0.35">
      <c r="W3217" s="17"/>
    </row>
    <row r="3218" spans="23:23" x14ac:dyDescent="0.35">
      <c r="W3218" s="17"/>
    </row>
    <row r="3219" spans="23:23" x14ac:dyDescent="0.35">
      <c r="W3219" s="17"/>
    </row>
    <row r="3220" spans="23:23" x14ac:dyDescent="0.35">
      <c r="W3220" s="17"/>
    </row>
    <row r="3221" spans="23:23" x14ac:dyDescent="0.35">
      <c r="W3221" s="17"/>
    </row>
    <row r="3222" spans="23:23" x14ac:dyDescent="0.35">
      <c r="W3222" s="17"/>
    </row>
    <row r="3223" spans="23:23" x14ac:dyDescent="0.35">
      <c r="W3223" s="17"/>
    </row>
    <row r="3224" spans="23:23" x14ac:dyDescent="0.35">
      <c r="W3224" s="17"/>
    </row>
    <row r="3225" spans="23:23" x14ac:dyDescent="0.35">
      <c r="W3225" s="17"/>
    </row>
    <row r="3226" spans="23:23" x14ac:dyDescent="0.35">
      <c r="W3226" s="17"/>
    </row>
    <row r="3227" spans="23:23" x14ac:dyDescent="0.35">
      <c r="W3227" s="17"/>
    </row>
    <row r="3228" spans="23:23" x14ac:dyDescent="0.35">
      <c r="W3228" s="17"/>
    </row>
    <row r="3229" spans="23:23" x14ac:dyDescent="0.35">
      <c r="W3229" s="17"/>
    </row>
    <row r="3230" spans="23:23" x14ac:dyDescent="0.35">
      <c r="W3230" s="17"/>
    </row>
    <row r="3231" spans="23:23" x14ac:dyDescent="0.35">
      <c r="W3231" s="17"/>
    </row>
    <row r="3232" spans="23:23" x14ac:dyDescent="0.35">
      <c r="W3232" s="17"/>
    </row>
    <row r="3233" spans="23:23" x14ac:dyDescent="0.35">
      <c r="W3233" s="17"/>
    </row>
    <row r="3234" spans="23:23" x14ac:dyDescent="0.35">
      <c r="W3234" s="17"/>
    </row>
    <row r="3235" spans="23:23" x14ac:dyDescent="0.35">
      <c r="W3235" s="17"/>
    </row>
    <row r="3236" spans="23:23" x14ac:dyDescent="0.35">
      <c r="W3236" s="17"/>
    </row>
    <row r="3237" spans="23:23" x14ac:dyDescent="0.35">
      <c r="W3237" s="17"/>
    </row>
    <row r="3238" spans="23:23" x14ac:dyDescent="0.35">
      <c r="W3238" s="17"/>
    </row>
    <row r="3239" spans="23:23" x14ac:dyDescent="0.35">
      <c r="W3239" s="17"/>
    </row>
    <row r="3240" spans="23:23" x14ac:dyDescent="0.35">
      <c r="W3240" s="17"/>
    </row>
    <row r="3241" spans="23:23" x14ac:dyDescent="0.35">
      <c r="W3241" s="17"/>
    </row>
    <row r="3242" spans="23:23" x14ac:dyDescent="0.35">
      <c r="W3242" s="17"/>
    </row>
    <row r="3243" spans="23:23" x14ac:dyDescent="0.35">
      <c r="W3243" s="17"/>
    </row>
    <row r="3244" spans="23:23" x14ac:dyDescent="0.35">
      <c r="W3244" s="17"/>
    </row>
    <row r="3245" spans="23:23" x14ac:dyDescent="0.35">
      <c r="W3245" s="17"/>
    </row>
    <row r="3246" spans="23:23" x14ac:dyDescent="0.35">
      <c r="W3246" s="17"/>
    </row>
    <row r="3247" spans="23:23" x14ac:dyDescent="0.35">
      <c r="W3247" s="17"/>
    </row>
    <row r="3248" spans="23:23" x14ac:dyDescent="0.35">
      <c r="W3248" s="17"/>
    </row>
    <row r="3249" spans="23:23" x14ac:dyDescent="0.35">
      <c r="W3249" s="17"/>
    </row>
    <row r="3250" spans="23:23" x14ac:dyDescent="0.35">
      <c r="W3250" s="17"/>
    </row>
    <row r="3251" spans="23:23" x14ac:dyDescent="0.35">
      <c r="W3251" s="17"/>
    </row>
    <row r="3252" spans="23:23" x14ac:dyDescent="0.35">
      <c r="W3252" s="17"/>
    </row>
    <row r="3253" spans="23:23" x14ac:dyDescent="0.35">
      <c r="W3253" s="17"/>
    </row>
    <row r="3254" spans="23:23" x14ac:dyDescent="0.35">
      <c r="W3254" s="17"/>
    </row>
    <row r="3255" spans="23:23" x14ac:dyDescent="0.35">
      <c r="W3255" s="17"/>
    </row>
    <row r="3256" spans="23:23" x14ac:dyDescent="0.35">
      <c r="W3256" s="17"/>
    </row>
    <row r="3257" spans="23:23" x14ac:dyDescent="0.35">
      <c r="W3257" s="17"/>
    </row>
    <row r="3258" spans="23:23" x14ac:dyDescent="0.35">
      <c r="W3258" s="17"/>
    </row>
    <row r="3259" spans="23:23" x14ac:dyDescent="0.35">
      <c r="W3259" s="17"/>
    </row>
    <row r="3260" spans="23:23" x14ac:dyDescent="0.35">
      <c r="W3260" s="17"/>
    </row>
    <row r="3261" spans="23:23" x14ac:dyDescent="0.35">
      <c r="W3261" s="17"/>
    </row>
    <row r="3262" spans="23:23" x14ac:dyDescent="0.35">
      <c r="W3262" s="17"/>
    </row>
    <row r="3263" spans="23:23" x14ac:dyDescent="0.35">
      <c r="W3263" s="17"/>
    </row>
    <row r="3264" spans="23:23" x14ac:dyDescent="0.35">
      <c r="W3264" s="17"/>
    </row>
    <row r="3265" spans="23:23" x14ac:dyDescent="0.35">
      <c r="W3265" s="17"/>
    </row>
    <row r="3266" spans="23:23" x14ac:dyDescent="0.35">
      <c r="W3266" s="17"/>
    </row>
    <row r="3267" spans="23:23" x14ac:dyDescent="0.35">
      <c r="W3267" s="17"/>
    </row>
    <row r="3268" spans="23:23" x14ac:dyDescent="0.35">
      <c r="W3268" s="17"/>
    </row>
    <row r="3269" spans="23:23" x14ac:dyDescent="0.35">
      <c r="W3269" s="17"/>
    </row>
    <row r="3270" spans="23:23" x14ac:dyDescent="0.35">
      <c r="W3270" s="17"/>
    </row>
    <row r="3271" spans="23:23" x14ac:dyDescent="0.35">
      <c r="W3271" s="17"/>
    </row>
    <row r="3272" spans="23:23" x14ac:dyDescent="0.35">
      <c r="W3272" s="17"/>
    </row>
    <row r="3273" spans="23:23" x14ac:dyDescent="0.35">
      <c r="W3273" s="17"/>
    </row>
    <row r="3274" spans="23:23" x14ac:dyDescent="0.35">
      <c r="W3274" s="17"/>
    </row>
    <row r="3275" spans="23:23" x14ac:dyDescent="0.35">
      <c r="W3275" s="17"/>
    </row>
    <row r="3276" spans="23:23" x14ac:dyDescent="0.35">
      <c r="W3276" s="17"/>
    </row>
    <row r="3277" spans="23:23" x14ac:dyDescent="0.35">
      <c r="W3277" s="17"/>
    </row>
    <row r="3278" spans="23:23" x14ac:dyDescent="0.35">
      <c r="W3278" s="17"/>
    </row>
    <row r="3279" spans="23:23" x14ac:dyDescent="0.35">
      <c r="W3279" s="17"/>
    </row>
    <row r="3280" spans="23:23" x14ac:dyDescent="0.35">
      <c r="W3280" s="17"/>
    </row>
    <row r="3281" spans="23:23" x14ac:dyDescent="0.35">
      <c r="W3281" s="17"/>
    </row>
    <row r="3282" spans="23:23" x14ac:dyDescent="0.35">
      <c r="W3282" s="17"/>
    </row>
    <row r="3283" spans="23:23" x14ac:dyDescent="0.35">
      <c r="W3283" s="17"/>
    </row>
    <row r="3284" spans="23:23" x14ac:dyDescent="0.35">
      <c r="W3284" s="17"/>
    </row>
    <row r="3285" spans="23:23" x14ac:dyDescent="0.35">
      <c r="W3285" s="17"/>
    </row>
    <row r="3286" spans="23:23" x14ac:dyDescent="0.35">
      <c r="W3286" s="17"/>
    </row>
    <row r="3287" spans="23:23" x14ac:dyDescent="0.35">
      <c r="W3287" s="17"/>
    </row>
    <row r="3288" spans="23:23" x14ac:dyDescent="0.35">
      <c r="W3288" s="17"/>
    </row>
    <row r="3289" spans="23:23" x14ac:dyDescent="0.35">
      <c r="W3289" s="17"/>
    </row>
    <row r="3290" spans="23:23" x14ac:dyDescent="0.35">
      <c r="W3290" s="17"/>
    </row>
    <row r="3291" spans="23:23" x14ac:dyDescent="0.35">
      <c r="W3291" s="17"/>
    </row>
    <row r="3292" spans="23:23" x14ac:dyDescent="0.35">
      <c r="W3292" s="17"/>
    </row>
    <row r="3293" spans="23:23" x14ac:dyDescent="0.35">
      <c r="W3293" s="17"/>
    </row>
    <row r="3294" spans="23:23" x14ac:dyDescent="0.35">
      <c r="W3294" s="17"/>
    </row>
    <row r="3295" spans="23:23" x14ac:dyDescent="0.35">
      <c r="W3295" s="17"/>
    </row>
    <row r="3296" spans="23:23" x14ac:dyDescent="0.35">
      <c r="W3296" s="17"/>
    </row>
    <row r="3297" spans="23:23" x14ac:dyDescent="0.35">
      <c r="W3297" s="17"/>
    </row>
    <row r="3298" spans="23:23" x14ac:dyDescent="0.35">
      <c r="W3298" s="17"/>
    </row>
    <row r="3299" spans="23:23" x14ac:dyDescent="0.35">
      <c r="W3299" s="17"/>
    </row>
    <row r="3300" spans="23:23" x14ac:dyDescent="0.35">
      <c r="W3300" s="17"/>
    </row>
    <row r="3301" spans="23:23" x14ac:dyDescent="0.35">
      <c r="W3301" s="17"/>
    </row>
    <row r="3302" spans="23:23" x14ac:dyDescent="0.35">
      <c r="W3302" s="17"/>
    </row>
    <row r="3303" spans="23:23" x14ac:dyDescent="0.35">
      <c r="W3303" s="17"/>
    </row>
    <row r="3304" spans="23:23" x14ac:dyDescent="0.35">
      <c r="W3304" s="17"/>
    </row>
    <row r="3305" spans="23:23" x14ac:dyDescent="0.35">
      <c r="W3305" s="17"/>
    </row>
    <row r="3306" spans="23:23" x14ac:dyDescent="0.35">
      <c r="W3306" s="17"/>
    </row>
    <row r="3307" spans="23:23" x14ac:dyDescent="0.35">
      <c r="W3307" s="17"/>
    </row>
    <row r="3308" spans="23:23" x14ac:dyDescent="0.35">
      <c r="W3308" s="17"/>
    </row>
    <row r="3309" spans="23:23" x14ac:dyDescent="0.35">
      <c r="W3309" s="17"/>
    </row>
    <row r="3310" spans="23:23" x14ac:dyDescent="0.35">
      <c r="W3310" s="17"/>
    </row>
    <row r="3311" spans="23:23" x14ac:dyDescent="0.35">
      <c r="W3311" s="17"/>
    </row>
    <row r="3312" spans="23:23" x14ac:dyDescent="0.35">
      <c r="W3312" s="17"/>
    </row>
    <row r="3313" spans="23:23" x14ac:dyDescent="0.35">
      <c r="W3313" s="17"/>
    </row>
    <row r="3314" spans="23:23" x14ac:dyDescent="0.35">
      <c r="W3314" s="17"/>
    </row>
    <row r="3315" spans="23:23" x14ac:dyDescent="0.35">
      <c r="W3315" s="17"/>
    </row>
    <row r="3316" spans="23:23" x14ac:dyDescent="0.35">
      <c r="W3316" s="17"/>
    </row>
    <row r="3317" spans="23:23" x14ac:dyDescent="0.35">
      <c r="W3317" s="17"/>
    </row>
    <row r="3318" spans="23:23" x14ac:dyDescent="0.35">
      <c r="W3318" s="17"/>
    </row>
    <row r="3319" spans="23:23" x14ac:dyDescent="0.35">
      <c r="W3319" s="17"/>
    </row>
    <row r="3320" spans="23:23" x14ac:dyDescent="0.35">
      <c r="W3320" s="17"/>
    </row>
    <row r="3321" spans="23:23" x14ac:dyDescent="0.35">
      <c r="W3321" s="17"/>
    </row>
    <row r="3322" spans="23:23" x14ac:dyDescent="0.35">
      <c r="W3322" s="17"/>
    </row>
    <row r="3323" spans="23:23" x14ac:dyDescent="0.35">
      <c r="W3323" s="17"/>
    </row>
    <row r="3324" spans="23:23" x14ac:dyDescent="0.35">
      <c r="W3324" s="17"/>
    </row>
    <row r="3325" spans="23:23" x14ac:dyDescent="0.35">
      <c r="W3325" s="17"/>
    </row>
    <row r="3326" spans="23:23" x14ac:dyDescent="0.35">
      <c r="W3326" s="17"/>
    </row>
    <row r="3327" spans="23:23" x14ac:dyDescent="0.35">
      <c r="W3327" s="17"/>
    </row>
    <row r="3328" spans="23:23" x14ac:dyDescent="0.35">
      <c r="W3328" s="17"/>
    </row>
    <row r="3329" spans="23:23" x14ac:dyDescent="0.35">
      <c r="W3329" s="17"/>
    </row>
    <row r="3330" spans="23:23" x14ac:dyDescent="0.35">
      <c r="W3330" s="17"/>
    </row>
    <row r="3331" spans="23:23" x14ac:dyDescent="0.35">
      <c r="W3331" s="17"/>
    </row>
    <row r="3332" spans="23:23" x14ac:dyDescent="0.35">
      <c r="W3332" s="17"/>
    </row>
    <row r="3333" spans="23:23" x14ac:dyDescent="0.35">
      <c r="W3333" s="17"/>
    </row>
    <row r="3334" spans="23:23" x14ac:dyDescent="0.35">
      <c r="W3334" s="17"/>
    </row>
    <row r="3335" spans="23:23" x14ac:dyDescent="0.35">
      <c r="W3335" s="17"/>
    </row>
    <row r="3336" spans="23:23" x14ac:dyDescent="0.35">
      <c r="W3336" s="17"/>
    </row>
    <row r="3337" spans="23:23" x14ac:dyDescent="0.35">
      <c r="W3337" s="17"/>
    </row>
    <row r="3338" spans="23:23" x14ac:dyDescent="0.35">
      <c r="W3338" s="17"/>
    </row>
    <row r="3339" spans="23:23" x14ac:dyDescent="0.35">
      <c r="W3339" s="17"/>
    </row>
    <row r="3340" spans="23:23" x14ac:dyDescent="0.35">
      <c r="W3340" s="17"/>
    </row>
    <row r="3341" spans="23:23" x14ac:dyDescent="0.35">
      <c r="W3341" s="17"/>
    </row>
    <row r="3342" spans="23:23" x14ac:dyDescent="0.35">
      <c r="W3342" s="17"/>
    </row>
    <row r="3343" spans="23:23" x14ac:dyDescent="0.35">
      <c r="W3343" s="17"/>
    </row>
    <row r="3344" spans="23:23" x14ac:dyDescent="0.35">
      <c r="W3344" s="17"/>
    </row>
    <row r="3345" spans="23:23" x14ac:dyDescent="0.35">
      <c r="W3345" s="17"/>
    </row>
    <row r="3346" spans="23:23" x14ac:dyDescent="0.35">
      <c r="W3346" s="17"/>
    </row>
    <row r="3347" spans="23:23" x14ac:dyDescent="0.35">
      <c r="W3347" s="17"/>
    </row>
    <row r="3348" spans="23:23" x14ac:dyDescent="0.35">
      <c r="W3348" s="17"/>
    </row>
    <row r="3349" spans="23:23" x14ac:dyDescent="0.35">
      <c r="W3349" s="17"/>
    </row>
    <row r="3350" spans="23:23" x14ac:dyDescent="0.35">
      <c r="W3350" s="17"/>
    </row>
    <row r="3351" spans="23:23" x14ac:dyDescent="0.35">
      <c r="W3351" s="17"/>
    </row>
    <row r="3352" spans="23:23" x14ac:dyDescent="0.35">
      <c r="W3352" s="17"/>
    </row>
    <row r="3353" spans="23:23" x14ac:dyDescent="0.35">
      <c r="W3353" s="17"/>
    </row>
    <row r="3354" spans="23:23" x14ac:dyDescent="0.35">
      <c r="W3354" s="17"/>
    </row>
    <row r="3355" spans="23:23" x14ac:dyDescent="0.35">
      <c r="W3355" s="17"/>
    </row>
    <row r="3356" spans="23:23" x14ac:dyDescent="0.35">
      <c r="W3356" s="17"/>
    </row>
    <row r="3357" spans="23:23" x14ac:dyDescent="0.35">
      <c r="W3357" s="17"/>
    </row>
    <row r="3358" spans="23:23" x14ac:dyDescent="0.35">
      <c r="W3358" s="17"/>
    </row>
    <row r="3359" spans="23:23" x14ac:dyDescent="0.35">
      <c r="W3359" s="17"/>
    </row>
    <row r="3360" spans="23:23" x14ac:dyDescent="0.35">
      <c r="W3360" s="17"/>
    </row>
    <row r="3361" spans="23:23" x14ac:dyDescent="0.35">
      <c r="W3361" s="17"/>
    </row>
    <row r="3362" spans="23:23" x14ac:dyDescent="0.35">
      <c r="W3362" s="17"/>
    </row>
    <row r="3363" spans="23:23" x14ac:dyDescent="0.35">
      <c r="W3363" s="17"/>
    </row>
    <row r="3364" spans="23:23" x14ac:dyDescent="0.35">
      <c r="W3364" s="17"/>
    </row>
    <row r="3365" spans="23:23" x14ac:dyDescent="0.35">
      <c r="W3365" s="17"/>
    </row>
    <row r="3366" spans="23:23" x14ac:dyDescent="0.35">
      <c r="W3366" s="17"/>
    </row>
    <row r="3367" spans="23:23" x14ac:dyDescent="0.35">
      <c r="W3367" s="17"/>
    </row>
    <row r="3368" spans="23:23" x14ac:dyDescent="0.35">
      <c r="W3368" s="17"/>
    </row>
    <row r="3369" spans="23:23" x14ac:dyDescent="0.35">
      <c r="W3369" s="17"/>
    </row>
    <row r="3370" spans="23:23" x14ac:dyDescent="0.35">
      <c r="W3370" s="17"/>
    </row>
    <row r="3371" spans="23:23" x14ac:dyDescent="0.35">
      <c r="W3371" s="17"/>
    </row>
    <row r="3372" spans="23:23" x14ac:dyDescent="0.35">
      <c r="W3372" s="17"/>
    </row>
    <row r="3373" spans="23:23" x14ac:dyDescent="0.35">
      <c r="W3373" s="17"/>
    </row>
    <row r="3374" spans="23:23" x14ac:dyDescent="0.35">
      <c r="W3374" s="17"/>
    </row>
    <row r="3375" spans="23:23" x14ac:dyDescent="0.35">
      <c r="W3375" s="17"/>
    </row>
    <row r="3376" spans="23:23" x14ac:dyDescent="0.35">
      <c r="W3376" s="17"/>
    </row>
    <row r="3377" spans="23:23" x14ac:dyDescent="0.35">
      <c r="W3377" s="17"/>
    </row>
    <row r="3378" spans="23:23" x14ac:dyDescent="0.35">
      <c r="W3378" s="17"/>
    </row>
    <row r="3379" spans="23:23" x14ac:dyDescent="0.35">
      <c r="W3379" s="17"/>
    </row>
    <row r="3380" spans="23:23" x14ac:dyDescent="0.35">
      <c r="W3380" s="17"/>
    </row>
    <row r="3381" spans="23:23" x14ac:dyDescent="0.35">
      <c r="W3381" s="17"/>
    </row>
    <row r="3382" spans="23:23" x14ac:dyDescent="0.35">
      <c r="W3382" s="17"/>
    </row>
    <row r="3383" spans="23:23" x14ac:dyDescent="0.35">
      <c r="W3383" s="17"/>
    </row>
    <row r="3384" spans="23:23" x14ac:dyDescent="0.35">
      <c r="W3384" s="17"/>
    </row>
    <row r="3385" spans="23:23" x14ac:dyDescent="0.35">
      <c r="W3385" s="17"/>
    </row>
    <row r="3386" spans="23:23" x14ac:dyDescent="0.35">
      <c r="W3386" s="17"/>
    </row>
    <row r="3387" spans="23:23" x14ac:dyDescent="0.35">
      <c r="W3387" s="17"/>
    </row>
    <row r="3388" spans="23:23" x14ac:dyDescent="0.35">
      <c r="W3388" s="17"/>
    </row>
    <row r="3389" spans="23:23" x14ac:dyDescent="0.35">
      <c r="W3389" s="17"/>
    </row>
    <row r="3390" spans="23:23" x14ac:dyDescent="0.35">
      <c r="W3390" s="17"/>
    </row>
    <row r="3391" spans="23:23" x14ac:dyDescent="0.35">
      <c r="W3391" s="17"/>
    </row>
    <row r="3392" spans="23:23" x14ac:dyDescent="0.35">
      <c r="W3392" s="17"/>
    </row>
    <row r="3393" spans="23:23" x14ac:dyDescent="0.35">
      <c r="W3393" s="17"/>
    </row>
    <row r="3394" spans="23:23" x14ac:dyDescent="0.35">
      <c r="W3394" s="17"/>
    </row>
    <row r="3395" spans="23:23" x14ac:dyDescent="0.35">
      <c r="W3395" s="17"/>
    </row>
    <row r="3396" spans="23:23" x14ac:dyDescent="0.35">
      <c r="W3396" s="17"/>
    </row>
    <row r="3397" spans="23:23" x14ac:dyDescent="0.35">
      <c r="W3397" s="17"/>
    </row>
    <row r="3398" spans="23:23" x14ac:dyDescent="0.35">
      <c r="W3398" s="17"/>
    </row>
    <row r="3399" spans="23:23" x14ac:dyDescent="0.35">
      <c r="W3399" s="17"/>
    </row>
    <row r="3400" spans="23:23" x14ac:dyDescent="0.35">
      <c r="W3400" s="17"/>
    </row>
    <row r="3401" spans="23:23" x14ac:dyDescent="0.35">
      <c r="W3401" s="17"/>
    </row>
    <row r="3402" spans="23:23" x14ac:dyDescent="0.35">
      <c r="W3402" s="17"/>
    </row>
    <row r="3403" spans="23:23" x14ac:dyDescent="0.35">
      <c r="W3403" s="17"/>
    </row>
    <row r="3404" spans="23:23" x14ac:dyDescent="0.35">
      <c r="W3404" s="17"/>
    </row>
    <row r="3405" spans="23:23" x14ac:dyDescent="0.35">
      <c r="W3405" s="17"/>
    </row>
    <row r="3406" spans="23:23" x14ac:dyDescent="0.35">
      <c r="W3406" s="17"/>
    </row>
    <row r="3407" spans="23:23" x14ac:dyDescent="0.35">
      <c r="W3407" s="17"/>
    </row>
    <row r="3408" spans="23:23" x14ac:dyDescent="0.35">
      <c r="W3408" s="17"/>
    </row>
    <row r="3409" spans="23:23" x14ac:dyDescent="0.35">
      <c r="W3409" s="17"/>
    </row>
    <row r="3410" spans="23:23" x14ac:dyDescent="0.35">
      <c r="W3410" s="17"/>
    </row>
    <row r="3411" spans="23:23" x14ac:dyDescent="0.35">
      <c r="W3411" s="17"/>
    </row>
    <row r="3412" spans="23:23" x14ac:dyDescent="0.35">
      <c r="W3412" s="17"/>
    </row>
    <row r="3413" spans="23:23" x14ac:dyDescent="0.35">
      <c r="W3413" s="17"/>
    </row>
    <row r="3414" spans="23:23" x14ac:dyDescent="0.35">
      <c r="W3414" s="17"/>
    </row>
    <row r="3415" spans="23:23" x14ac:dyDescent="0.35">
      <c r="W3415" s="17"/>
    </row>
    <row r="3416" spans="23:23" x14ac:dyDescent="0.35">
      <c r="W3416" s="17"/>
    </row>
    <row r="3417" spans="23:23" x14ac:dyDescent="0.35">
      <c r="W3417" s="17"/>
    </row>
    <row r="3418" spans="23:23" x14ac:dyDescent="0.35">
      <c r="W3418" s="17"/>
    </row>
    <row r="3419" spans="23:23" x14ac:dyDescent="0.35">
      <c r="W3419" s="17"/>
    </row>
    <row r="3420" spans="23:23" x14ac:dyDescent="0.35">
      <c r="W3420" s="17"/>
    </row>
    <row r="3421" spans="23:23" x14ac:dyDescent="0.35">
      <c r="W3421" s="17"/>
    </row>
    <row r="3422" spans="23:23" x14ac:dyDescent="0.35">
      <c r="W3422" s="17"/>
    </row>
    <row r="3423" spans="23:23" x14ac:dyDescent="0.35">
      <c r="W3423" s="17"/>
    </row>
    <row r="3424" spans="23:23" x14ac:dyDescent="0.35">
      <c r="W3424" s="17"/>
    </row>
    <row r="3425" spans="23:23" x14ac:dyDescent="0.35">
      <c r="W3425" s="17"/>
    </row>
    <row r="3426" spans="23:23" x14ac:dyDescent="0.35">
      <c r="W3426" s="17"/>
    </row>
    <row r="3427" spans="23:23" x14ac:dyDescent="0.35">
      <c r="W3427" s="17"/>
    </row>
    <row r="3428" spans="23:23" x14ac:dyDescent="0.35">
      <c r="W3428" s="17"/>
    </row>
    <row r="3429" spans="23:23" x14ac:dyDescent="0.35">
      <c r="W3429" s="17"/>
    </row>
    <row r="3430" spans="23:23" x14ac:dyDescent="0.35">
      <c r="W3430" s="17"/>
    </row>
    <row r="3431" spans="23:23" x14ac:dyDescent="0.35">
      <c r="W3431" s="17"/>
    </row>
    <row r="3432" spans="23:23" x14ac:dyDescent="0.35">
      <c r="W3432" s="17"/>
    </row>
    <row r="3433" spans="23:23" x14ac:dyDescent="0.35">
      <c r="W3433" s="17"/>
    </row>
    <row r="3434" spans="23:23" x14ac:dyDescent="0.35">
      <c r="W3434" s="17"/>
    </row>
    <row r="3435" spans="23:23" x14ac:dyDescent="0.35">
      <c r="W3435" s="17"/>
    </row>
    <row r="3436" spans="23:23" x14ac:dyDescent="0.35">
      <c r="W3436" s="17"/>
    </row>
    <row r="3437" spans="23:23" x14ac:dyDescent="0.35">
      <c r="W3437" s="17"/>
    </row>
    <row r="3438" spans="23:23" x14ac:dyDescent="0.35">
      <c r="W3438" s="17"/>
    </row>
    <row r="3439" spans="23:23" x14ac:dyDescent="0.35">
      <c r="W3439" s="17"/>
    </row>
    <row r="3440" spans="23:23" x14ac:dyDescent="0.35">
      <c r="W3440" s="17"/>
    </row>
    <row r="3441" spans="23:23" x14ac:dyDescent="0.35">
      <c r="W3441" s="17"/>
    </row>
    <row r="3442" spans="23:23" x14ac:dyDescent="0.35">
      <c r="W3442" s="17"/>
    </row>
    <row r="3443" spans="23:23" x14ac:dyDescent="0.35">
      <c r="W3443" s="17"/>
    </row>
    <row r="3444" spans="23:23" x14ac:dyDescent="0.35">
      <c r="W3444" s="17"/>
    </row>
    <row r="3445" spans="23:23" x14ac:dyDescent="0.35">
      <c r="W3445" s="17"/>
    </row>
    <row r="3446" spans="23:23" x14ac:dyDescent="0.35">
      <c r="W3446" s="17"/>
    </row>
    <row r="3447" spans="23:23" x14ac:dyDescent="0.35">
      <c r="W3447" s="17"/>
    </row>
    <row r="3448" spans="23:23" x14ac:dyDescent="0.35">
      <c r="W3448" s="17"/>
    </row>
    <row r="3449" spans="23:23" x14ac:dyDescent="0.35">
      <c r="W3449" s="17"/>
    </row>
    <row r="3450" spans="23:23" x14ac:dyDescent="0.35">
      <c r="W3450" s="17"/>
    </row>
    <row r="3451" spans="23:23" x14ac:dyDescent="0.35">
      <c r="W3451" s="17"/>
    </row>
    <row r="3452" spans="23:23" x14ac:dyDescent="0.35">
      <c r="W3452" s="17"/>
    </row>
    <row r="3453" spans="23:23" x14ac:dyDescent="0.35">
      <c r="W3453" s="17"/>
    </row>
    <row r="3454" spans="23:23" x14ac:dyDescent="0.35">
      <c r="W3454" s="17"/>
    </row>
    <row r="3455" spans="23:23" x14ac:dyDescent="0.35">
      <c r="W3455" s="17"/>
    </row>
    <row r="3456" spans="23:23" x14ac:dyDescent="0.35">
      <c r="W3456" s="17"/>
    </row>
    <row r="3457" spans="23:23" x14ac:dyDescent="0.35">
      <c r="W3457" s="17"/>
    </row>
    <row r="3458" spans="23:23" x14ac:dyDescent="0.35">
      <c r="W3458" s="17"/>
    </row>
    <row r="3459" spans="23:23" x14ac:dyDescent="0.35">
      <c r="W3459" s="17"/>
    </row>
    <row r="3460" spans="23:23" x14ac:dyDescent="0.35">
      <c r="W3460" s="17"/>
    </row>
    <row r="3461" spans="23:23" x14ac:dyDescent="0.35">
      <c r="W3461" s="17"/>
    </row>
    <row r="3462" spans="23:23" x14ac:dyDescent="0.35">
      <c r="W3462" s="17"/>
    </row>
    <row r="3463" spans="23:23" x14ac:dyDescent="0.35">
      <c r="W3463" s="17"/>
    </row>
    <row r="3464" spans="23:23" x14ac:dyDescent="0.35">
      <c r="W3464" s="17"/>
    </row>
    <row r="3465" spans="23:23" x14ac:dyDescent="0.35">
      <c r="W3465" s="17"/>
    </row>
    <row r="3466" spans="23:23" x14ac:dyDescent="0.35">
      <c r="W3466" s="17"/>
    </row>
    <row r="3467" spans="23:23" x14ac:dyDescent="0.35">
      <c r="W3467" s="17"/>
    </row>
    <row r="3468" spans="23:23" x14ac:dyDescent="0.35">
      <c r="W3468" s="17"/>
    </row>
    <row r="3469" spans="23:23" x14ac:dyDescent="0.35">
      <c r="W3469" s="17"/>
    </row>
    <row r="3470" spans="23:23" x14ac:dyDescent="0.35">
      <c r="W3470" s="17"/>
    </row>
    <row r="3471" spans="23:23" x14ac:dyDescent="0.35">
      <c r="W3471" s="17"/>
    </row>
    <row r="3472" spans="23:23" x14ac:dyDescent="0.35">
      <c r="W3472" s="17"/>
    </row>
    <row r="3473" spans="23:23" x14ac:dyDescent="0.35">
      <c r="W3473" s="17"/>
    </row>
    <row r="3474" spans="23:23" x14ac:dyDescent="0.35">
      <c r="W3474" s="17"/>
    </row>
    <row r="3475" spans="23:23" x14ac:dyDescent="0.35">
      <c r="W3475" s="17"/>
    </row>
    <row r="3476" spans="23:23" x14ac:dyDescent="0.35">
      <c r="W3476" s="17"/>
    </row>
    <row r="3477" spans="23:23" x14ac:dyDescent="0.35">
      <c r="W3477" s="17"/>
    </row>
    <row r="3478" spans="23:23" x14ac:dyDescent="0.35">
      <c r="W3478" s="17"/>
    </row>
    <row r="3479" spans="23:23" x14ac:dyDescent="0.35">
      <c r="W3479" s="17"/>
    </row>
    <row r="3480" spans="23:23" x14ac:dyDescent="0.35">
      <c r="W3480" s="17"/>
    </row>
    <row r="3481" spans="23:23" x14ac:dyDescent="0.35">
      <c r="W3481" s="17"/>
    </row>
    <row r="3482" spans="23:23" x14ac:dyDescent="0.35">
      <c r="W3482" s="17"/>
    </row>
    <row r="3483" spans="23:23" x14ac:dyDescent="0.35">
      <c r="W3483" s="17"/>
    </row>
    <row r="3484" spans="23:23" x14ac:dyDescent="0.35">
      <c r="W3484" s="17"/>
    </row>
    <row r="3485" spans="23:23" x14ac:dyDescent="0.35">
      <c r="W3485" s="17"/>
    </row>
    <row r="3486" spans="23:23" x14ac:dyDescent="0.35">
      <c r="W3486" s="17"/>
    </row>
    <row r="3487" spans="23:23" x14ac:dyDescent="0.35">
      <c r="W3487" s="17"/>
    </row>
    <row r="3488" spans="23:23" x14ac:dyDescent="0.35">
      <c r="W3488" s="17"/>
    </row>
    <row r="3489" spans="23:23" x14ac:dyDescent="0.35">
      <c r="W3489" s="17"/>
    </row>
    <row r="3490" spans="23:23" x14ac:dyDescent="0.35">
      <c r="W3490" s="17"/>
    </row>
    <row r="3491" spans="23:23" x14ac:dyDescent="0.35">
      <c r="W3491" s="17"/>
    </row>
    <row r="3492" spans="23:23" x14ac:dyDescent="0.35">
      <c r="W3492" s="17"/>
    </row>
    <row r="3493" spans="23:23" x14ac:dyDescent="0.35">
      <c r="W3493" s="17"/>
    </row>
    <row r="3494" spans="23:23" x14ac:dyDescent="0.35">
      <c r="W3494" s="17"/>
    </row>
    <row r="3495" spans="23:23" x14ac:dyDescent="0.35">
      <c r="W3495" s="17"/>
    </row>
    <row r="3496" spans="23:23" x14ac:dyDescent="0.35">
      <c r="W3496" s="17"/>
    </row>
    <row r="3497" spans="23:23" x14ac:dyDescent="0.35">
      <c r="W3497" s="17"/>
    </row>
    <row r="3498" spans="23:23" x14ac:dyDescent="0.35">
      <c r="W3498" s="17"/>
    </row>
    <row r="3499" spans="23:23" x14ac:dyDescent="0.35">
      <c r="W3499" s="17"/>
    </row>
    <row r="3500" spans="23:23" x14ac:dyDescent="0.35">
      <c r="W3500" s="17"/>
    </row>
    <row r="3501" spans="23:23" x14ac:dyDescent="0.35">
      <c r="W3501" s="17"/>
    </row>
    <row r="3502" spans="23:23" x14ac:dyDescent="0.35">
      <c r="W3502" s="17"/>
    </row>
    <row r="3503" spans="23:23" x14ac:dyDescent="0.35">
      <c r="W3503" s="17"/>
    </row>
    <row r="3504" spans="23:23" x14ac:dyDescent="0.35">
      <c r="W3504" s="17"/>
    </row>
    <row r="3505" spans="23:23" x14ac:dyDescent="0.35">
      <c r="W3505" s="17"/>
    </row>
    <row r="3506" spans="23:23" x14ac:dyDescent="0.35">
      <c r="W3506" s="17"/>
    </row>
    <row r="3507" spans="23:23" x14ac:dyDescent="0.35">
      <c r="W3507" s="17"/>
    </row>
    <row r="3508" spans="23:23" x14ac:dyDescent="0.35">
      <c r="W3508" s="17"/>
    </row>
    <row r="3509" spans="23:23" x14ac:dyDescent="0.35">
      <c r="W3509" s="17"/>
    </row>
    <row r="3510" spans="23:23" x14ac:dyDescent="0.35">
      <c r="W3510" s="17"/>
    </row>
    <row r="3511" spans="23:23" x14ac:dyDescent="0.35">
      <c r="W3511" s="17"/>
    </row>
    <row r="3512" spans="23:23" x14ac:dyDescent="0.35">
      <c r="W3512" s="17"/>
    </row>
    <row r="3513" spans="23:23" x14ac:dyDescent="0.35">
      <c r="W3513" s="17"/>
    </row>
    <row r="3514" spans="23:23" x14ac:dyDescent="0.35">
      <c r="W3514" s="17"/>
    </row>
    <row r="3515" spans="23:23" x14ac:dyDescent="0.35">
      <c r="W3515" s="17"/>
    </row>
    <row r="3516" spans="23:23" x14ac:dyDescent="0.35">
      <c r="W3516" s="17"/>
    </row>
    <row r="3517" spans="23:23" x14ac:dyDescent="0.35">
      <c r="W3517" s="17"/>
    </row>
    <row r="3518" spans="23:23" x14ac:dyDescent="0.35">
      <c r="W3518" s="17"/>
    </row>
    <row r="3519" spans="23:23" x14ac:dyDescent="0.35">
      <c r="W3519" s="17"/>
    </row>
    <row r="3520" spans="23:23" x14ac:dyDescent="0.35">
      <c r="W3520" s="17"/>
    </row>
    <row r="3521" spans="23:23" x14ac:dyDescent="0.35">
      <c r="W3521" s="17"/>
    </row>
    <row r="3522" spans="23:23" x14ac:dyDescent="0.35">
      <c r="W3522" s="17"/>
    </row>
    <row r="3523" spans="23:23" x14ac:dyDescent="0.35">
      <c r="W3523" s="17"/>
    </row>
    <row r="3524" spans="23:23" x14ac:dyDescent="0.35">
      <c r="W3524" s="17"/>
    </row>
    <row r="3525" spans="23:23" x14ac:dyDescent="0.35">
      <c r="W3525" s="17"/>
    </row>
    <row r="3526" spans="23:23" x14ac:dyDescent="0.35">
      <c r="W3526" s="17"/>
    </row>
    <row r="3527" spans="23:23" x14ac:dyDescent="0.35">
      <c r="W3527" s="17"/>
    </row>
    <row r="3528" spans="23:23" x14ac:dyDescent="0.35">
      <c r="W3528" s="17"/>
    </row>
    <row r="3529" spans="23:23" x14ac:dyDescent="0.35">
      <c r="W3529" s="17"/>
    </row>
    <row r="3530" spans="23:23" x14ac:dyDescent="0.35">
      <c r="W3530" s="17"/>
    </row>
    <row r="3531" spans="23:23" x14ac:dyDescent="0.35">
      <c r="W3531" s="17"/>
    </row>
    <row r="3532" spans="23:23" x14ac:dyDescent="0.35">
      <c r="W3532" s="17"/>
    </row>
    <row r="3533" spans="23:23" x14ac:dyDescent="0.35">
      <c r="W3533" s="17"/>
    </row>
    <row r="3534" spans="23:23" x14ac:dyDescent="0.35">
      <c r="W3534" s="17"/>
    </row>
    <row r="3535" spans="23:23" x14ac:dyDescent="0.35">
      <c r="W3535" s="17"/>
    </row>
    <row r="3536" spans="23:23" x14ac:dyDescent="0.35">
      <c r="W3536" s="17"/>
    </row>
    <row r="3537" spans="23:23" x14ac:dyDescent="0.35">
      <c r="W3537" s="17"/>
    </row>
    <row r="3538" spans="23:23" x14ac:dyDescent="0.35">
      <c r="W3538" s="17"/>
    </row>
    <row r="3539" spans="23:23" x14ac:dyDescent="0.35">
      <c r="W3539" s="17"/>
    </row>
    <row r="3540" spans="23:23" x14ac:dyDescent="0.35">
      <c r="W3540" s="17"/>
    </row>
    <row r="3541" spans="23:23" x14ac:dyDescent="0.35">
      <c r="W3541" s="17"/>
    </row>
    <row r="3542" spans="23:23" x14ac:dyDescent="0.35">
      <c r="W3542" s="17"/>
    </row>
    <row r="3543" spans="23:23" x14ac:dyDescent="0.35">
      <c r="W3543" s="17"/>
    </row>
    <row r="3544" spans="23:23" x14ac:dyDescent="0.35">
      <c r="W3544" s="17"/>
    </row>
    <row r="3545" spans="23:23" x14ac:dyDescent="0.35">
      <c r="W3545" s="17"/>
    </row>
    <row r="3546" spans="23:23" x14ac:dyDescent="0.35">
      <c r="W3546" s="17"/>
    </row>
    <row r="3547" spans="23:23" x14ac:dyDescent="0.35">
      <c r="W3547" s="17"/>
    </row>
    <row r="3548" spans="23:23" x14ac:dyDescent="0.35">
      <c r="W3548" s="17"/>
    </row>
    <row r="3549" spans="23:23" x14ac:dyDescent="0.35">
      <c r="W3549" s="17"/>
    </row>
    <row r="3550" spans="23:23" x14ac:dyDescent="0.35">
      <c r="W3550" s="17"/>
    </row>
    <row r="3551" spans="23:23" x14ac:dyDescent="0.35">
      <c r="W3551" s="17"/>
    </row>
    <row r="3552" spans="23:23" x14ac:dyDescent="0.35">
      <c r="W3552" s="17"/>
    </row>
    <row r="3553" spans="23:23" x14ac:dyDescent="0.35">
      <c r="W3553" s="17"/>
    </row>
    <row r="3554" spans="23:23" x14ac:dyDescent="0.35">
      <c r="W3554" s="17"/>
    </row>
    <row r="3555" spans="23:23" x14ac:dyDescent="0.35">
      <c r="W3555" s="17"/>
    </row>
    <row r="3556" spans="23:23" x14ac:dyDescent="0.35">
      <c r="W3556" s="17"/>
    </row>
    <row r="3557" spans="23:23" x14ac:dyDescent="0.35">
      <c r="W3557" s="17"/>
    </row>
    <row r="3558" spans="23:23" x14ac:dyDescent="0.35">
      <c r="W3558" s="17"/>
    </row>
    <row r="3559" spans="23:23" x14ac:dyDescent="0.35">
      <c r="W3559" s="17"/>
    </row>
    <row r="3560" spans="23:23" x14ac:dyDescent="0.35">
      <c r="W3560" s="17"/>
    </row>
    <row r="3561" spans="23:23" x14ac:dyDescent="0.35">
      <c r="W3561" s="17"/>
    </row>
    <row r="3562" spans="23:23" x14ac:dyDescent="0.35">
      <c r="W3562" s="17"/>
    </row>
    <row r="3563" spans="23:23" x14ac:dyDescent="0.35">
      <c r="W3563" s="17"/>
    </row>
    <row r="3564" spans="23:23" x14ac:dyDescent="0.35">
      <c r="W3564" s="17"/>
    </row>
    <row r="3565" spans="23:23" x14ac:dyDescent="0.35">
      <c r="W3565" s="17"/>
    </row>
    <row r="3566" spans="23:23" x14ac:dyDescent="0.35">
      <c r="W3566" s="17"/>
    </row>
    <row r="3567" spans="23:23" x14ac:dyDescent="0.35">
      <c r="W3567" s="17"/>
    </row>
    <row r="3568" spans="23:23" x14ac:dyDescent="0.35">
      <c r="W3568" s="17"/>
    </row>
    <row r="3569" spans="23:23" x14ac:dyDescent="0.35">
      <c r="W3569" s="17"/>
    </row>
    <row r="3570" spans="23:23" x14ac:dyDescent="0.35">
      <c r="W3570" s="17"/>
    </row>
    <row r="3571" spans="23:23" x14ac:dyDescent="0.35">
      <c r="W3571" s="17"/>
    </row>
    <row r="3572" spans="23:23" x14ac:dyDescent="0.35">
      <c r="W3572" s="17"/>
    </row>
    <row r="3573" spans="23:23" x14ac:dyDescent="0.35">
      <c r="W3573" s="17"/>
    </row>
    <row r="3574" spans="23:23" x14ac:dyDescent="0.35">
      <c r="W3574" s="17"/>
    </row>
    <row r="3575" spans="23:23" x14ac:dyDescent="0.35">
      <c r="W3575" s="17"/>
    </row>
    <row r="3576" spans="23:23" x14ac:dyDescent="0.35">
      <c r="W3576" s="17"/>
    </row>
    <row r="3577" spans="23:23" x14ac:dyDescent="0.35">
      <c r="W3577" s="17"/>
    </row>
    <row r="3578" spans="23:23" x14ac:dyDescent="0.35">
      <c r="W3578" s="17"/>
    </row>
    <row r="3579" spans="23:23" x14ac:dyDescent="0.35">
      <c r="W3579" s="17"/>
    </row>
    <row r="3580" spans="23:23" x14ac:dyDescent="0.35">
      <c r="W3580" s="17"/>
    </row>
    <row r="3581" spans="23:23" x14ac:dyDescent="0.35">
      <c r="W3581" s="17"/>
    </row>
    <row r="3582" spans="23:23" x14ac:dyDescent="0.35">
      <c r="W3582" s="17"/>
    </row>
    <row r="3583" spans="23:23" x14ac:dyDescent="0.35">
      <c r="W3583" s="17"/>
    </row>
    <row r="3584" spans="23:23" x14ac:dyDescent="0.35">
      <c r="W3584" s="17"/>
    </row>
    <row r="3585" spans="23:23" x14ac:dyDescent="0.35">
      <c r="W3585" s="17"/>
    </row>
    <row r="3586" spans="23:23" x14ac:dyDescent="0.35">
      <c r="W3586" s="17"/>
    </row>
    <row r="3587" spans="23:23" x14ac:dyDescent="0.35">
      <c r="W3587" s="17"/>
    </row>
    <row r="3588" spans="23:23" x14ac:dyDescent="0.35">
      <c r="W3588" s="17"/>
    </row>
    <row r="3589" spans="23:23" x14ac:dyDescent="0.35">
      <c r="W3589" s="17"/>
    </row>
    <row r="3590" spans="23:23" x14ac:dyDescent="0.35">
      <c r="W3590" s="17"/>
    </row>
    <row r="3591" spans="23:23" x14ac:dyDescent="0.35">
      <c r="W3591" s="17"/>
    </row>
    <row r="3592" spans="23:23" x14ac:dyDescent="0.35">
      <c r="W3592" s="17"/>
    </row>
    <row r="3593" spans="23:23" x14ac:dyDescent="0.35">
      <c r="W3593" s="17"/>
    </row>
    <row r="3594" spans="23:23" x14ac:dyDescent="0.35">
      <c r="W3594" s="17"/>
    </row>
    <row r="3595" spans="23:23" x14ac:dyDescent="0.35">
      <c r="W3595" s="17"/>
    </row>
    <row r="3596" spans="23:23" x14ac:dyDescent="0.35">
      <c r="W3596" s="17"/>
    </row>
    <row r="3597" spans="23:23" x14ac:dyDescent="0.35">
      <c r="W3597" s="17"/>
    </row>
    <row r="3598" spans="23:23" x14ac:dyDescent="0.35">
      <c r="W3598" s="17"/>
    </row>
    <row r="3599" spans="23:23" x14ac:dyDescent="0.35">
      <c r="W3599" s="17"/>
    </row>
    <row r="3600" spans="23:23" x14ac:dyDescent="0.35">
      <c r="W3600" s="17"/>
    </row>
    <row r="3601" spans="23:23" x14ac:dyDescent="0.35">
      <c r="W3601" s="17"/>
    </row>
    <row r="3602" spans="23:23" x14ac:dyDescent="0.35">
      <c r="W3602" s="17"/>
    </row>
    <row r="3603" spans="23:23" x14ac:dyDescent="0.35">
      <c r="W3603" s="17"/>
    </row>
    <row r="3604" spans="23:23" x14ac:dyDescent="0.35">
      <c r="W3604" s="17"/>
    </row>
    <row r="3605" spans="23:23" x14ac:dyDescent="0.35">
      <c r="W3605" s="17"/>
    </row>
    <row r="3606" spans="23:23" x14ac:dyDescent="0.35">
      <c r="W3606" s="17"/>
    </row>
    <row r="3607" spans="23:23" x14ac:dyDescent="0.35">
      <c r="W3607" s="17"/>
    </row>
    <row r="3608" spans="23:23" x14ac:dyDescent="0.35">
      <c r="W3608" s="17"/>
    </row>
    <row r="3609" spans="23:23" x14ac:dyDescent="0.35">
      <c r="W3609" s="17"/>
    </row>
    <row r="3610" spans="23:23" x14ac:dyDescent="0.35">
      <c r="W3610" s="17"/>
    </row>
    <row r="3611" spans="23:23" x14ac:dyDescent="0.35">
      <c r="W3611" s="17"/>
    </row>
    <row r="3612" spans="23:23" x14ac:dyDescent="0.35">
      <c r="W3612" s="17"/>
    </row>
    <row r="3613" spans="23:23" x14ac:dyDescent="0.35">
      <c r="W3613" s="17"/>
    </row>
    <row r="3614" spans="23:23" x14ac:dyDescent="0.35">
      <c r="W3614" s="17"/>
    </row>
    <row r="3615" spans="23:23" x14ac:dyDescent="0.35">
      <c r="W3615" s="17"/>
    </row>
    <row r="3616" spans="23:23" x14ac:dyDescent="0.35">
      <c r="W3616" s="17"/>
    </row>
    <row r="3617" spans="23:23" x14ac:dyDescent="0.35">
      <c r="W3617" s="17"/>
    </row>
    <row r="3618" spans="23:23" x14ac:dyDescent="0.35">
      <c r="W3618" s="17"/>
    </row>
    <row r="3619" spans="23:23" x14ac:dyDescent="0.35">
      <c r="W3619" s="17"/>
    </row>
    <row r="3620" spans="23:23" x14ac:dyDescent="0.35">
      <c r="W3620" s="17"/>
    </row>
    <row r="3621" spans="23:23" x14ac:dyDescent="0.35">
      <c r="W3621" s="17"/>
    </row>
    <row r="3622" spans="23:23" x14ac:dyDescent="0.35">
      <c r="W3622" s="17"/>
    </row>
    <row r="3623" spans="23:23" x14ac:dyDescent="0.35">
      <c r="W3623" s="17"/>
    </row>
    <row r="3624" spans="23:23" x14ac:dyDescent="0.35">
      <c r="W3624" s="17"/>
    </row>
    <row r="3625" spans="23:23" x14ac:dyDescent="0.35">
      <c r="W3625" s="17"/>
    </row>
    <row r="3626" spans="23:23" x14ac:dyDescent="0.35">
      <c r="W3626" s="17"/>
    </row>
    <row r="3627" spans="23:23" x14ac:dyDescent="0.35">
      <c r="W3627" s="17"/>
    </row>
    <row r="3628" spans="23:23" x14ac:dyDescent="0.35">
      <c r="W3628" s="17"/>
    </row>
    <row r="3629" spans="23:23" x14ac:dyDescent="0.35">
      <c r="W3629" s="17"/>
    </row>
    <row r="3630" spans="23:23" x14ac:dyDescent="0.35">
      <c r="W3630" s="17"/>
    </row>
    <row r="3631" spans="23:23" x14ac:dyDescent="0.35">
      <c r="W3631" s="17"/>
    </row>
    <row r="3632" spans="23:23" x14ac:dyDescent="0.35">
      <c r="W3632" s="17"/>
    </row>
    <row r="3633" spans="23:23" x14ac:dyDescent="0.35">
      <c r="W3633" s="17"/>
    </row>
    <row r="3634" spans="23:23" x14ac:dyDescent="0.35">
      <c r="W3634" s="17"/>
    </row>
    <row r="3635" spans="23:23" x14ac:dyDescent="0.35">
      <c r="W3635" s="17"/>
    </row>
    <row r="3636" spans="23:23" x14ac:dyDescent="0.35">
      <c r="W3636" s="17"/>
    </row>
    <row r="3637" spans="23:23" x14ac:dyDescent="0.35">
      <c r="W3637" s="17"/>
    </row>
    <row r="3638" spans="23:23" x14ac:dyDescent="0.35">
      <c r="W3638" s="17"/>
    </row>
    <row r="3639" spans="23:23" x14ac:dyDescent="0.35">
      <c r="W3639" s="17"/>
    </row>
    <row r="3640" spans="23:23" x14ac:dyDescent="0.35">
      <c r="W3640" s="17"/>
    </row>
    <row r="3641" spans="23:23" x14ac:dyDescent="0.35">
      <c r="W3641" s="17"/>
    </row>
    <row r="3642" spans="23:23" x14ac:dyDescent="0.35">
      <c r="W3642" s="17"/>
    </row>
    <row r="3643" spans="23:23" x14ac:dyDescent="0.35">
      <c r="W3643" s="17"/>
    </row>
    <row r="3644" spans="23:23" x14ac:dyDescent="0.35">
      <c r="W3644" s="17"/>
    </row>
    <row r="3645" spans="23:23" x14ac:dyDescent="0.35">
      <c r="W3645" s="17"/>
    </row>
    <row r="3646" spans="23:23" x14ac:dyDescent="0.35">
      <c r="W3646" s="17"/>
    </row>
    <row r="3647" spans="23:23" x14ac:dyDescent="0.35">
      <c r="W3647" s="17"/>
    </row>
    <row r="3648" spans="23:23" x14ac:dyDescent="0.35">
      <c r="W3648" s="17"/>
    </row>
    <row r="3649" spans="23:23" x14ac:dyDescent="0.35">
      <c r="W3649" s="17"/>
    </row>
    <row r="3650" spans="23:23" x14ac:dyDescent="0.35">
      <c r="W3650" s="17"/>
    </row>
    <row r="3651" spans="23:23" x14ac:dyDescent="0.35">
      <c r="W3651" s="17"/>
    </row>
    <row r="3652" spans="23:23" x14ac:dyDescent="0.35">
      <c r="W3652" s="17"/>
    </row>
    <row r="3653" spans="23:23" x14ac:dyDescent="0.35">
      <c r="W3653" s="17"/>
    </row>
    <row r="3654" spans="23:23" x14ac:dyDescent="0.35">
      <c r="W3654" s="17"/>
    </row>
    <row r="3655" spans="23:23" x14ac:dyDescent="0.35">
      <c r="W3655" s="17"/>
    </row>
    <row r="3656" spans="23:23" x14ac:dyDescent="0.35">
      <c r="W3656" s="17"/>
    </row>
    <row r="3657" spans="23:23" x14ac:dyDescent="0.35">
      <c r="W3657" s="17"/>
    </row>
    <row r="3658" spans="23:23" x14ac:dyDescent="0.35">
      <c r="W3658" s="17"/>
    </row>
    <row r="3659" spans="23:23" x14ac:dyDescent="0.35">
      <c r="W3659" s="17"/>
    </row>
    <row r="3660" spans="23:23" x14ac:dyDescent="0.35">
      <c r="W3660" s="17"/>
    </row>
    <row r="3661" spans="23:23" x14ac:dyDescent="0.35">
      <c r="W3661" s="17"/>
    </row>
    <row r="3662" spans="23:23" x14ac:dyDescent="0.35">
      <c r="W3662" s="17"/>
    </row>
    <row r="3663" spans="23:23" x14ac:dyDescent="0.35">
      <c r="W3663" s="17"/>
    </row>
    <row r="3664" spans="23:23" x14ac:dyDescent="0.35">
      <c r="W3664" s="17"/>
    </row>
    <row r="3665" spans="23:23" x14ac:dyDescent="0.35">
      <c r="W3665" s="17"/>
    </row>
    <row r="3666" spans="23:23" x14ac:dyDescent="0.35">
      <c r="W3666" s="17"/>
    </row>
    <row r="3667" spans="23:23" x14ac:dyDescent="0.35">
      <c r="W3667" s="17"/>
    </row>
    <row r="3668" spans="23:23" x14ac:dyDescent="0.35">
      <c r="W3668" s="17"/>
    </row>
    <row r="3669" spans="23:23" x14ac:dyDescent="0.35">
      <c r="W3669" s="17"/>
    </row>
    <row r="3670" spans="23:23" x14ac:dyDescent="0.35">
      <c r="W3670" s="17"/>
    </row>
    <row r="3671" spans="23:23" x14ac:dyDescent="0.35">
      <c r="W3671" s="17"/>
    </row>
    <row r="3672" spans="23:23" x14ac:dyDescent="0.35">
      <c r="W3672" s="17"/>
    </row>
    <row r="3673" spans="23:23" x14ac:dyDescent="0.35">
      <c r="W3673" s="17"/>
    </row>
    <row r="3674" spans="23:23" x14ac:dyDescent="0.35">
      <c r="W3674" s="17"/>
    </row>
    <row r="3675" spans="23:23" x14ac:dyDescent="0.35">
      <c r="W3675" s="17"/>
    </row>
    <row r="3676" spans="23:23" x14ac:dyDescent="0.35">
      <c r="W3676" s="17"/>
    </row>
    <row r="3677" spans="23:23" x14ac:dyDescent="0.35">
      <c r="W3677" s="17"/>
    </row>
    <row r="3678" spans="23:23" x14ac:dyDescent="0.35">
      <c r="W3678" s="17"/>
    </row>
    <row r="3679" spans="23:23" x14ac:dyDescent="0.35">
      <c r="W3679" s="17"/>
    </row>
    <row r="3680" spans="23:23" x14ac:dyDescent="0.35">
      <c r="W3680" s="17"/>
    </row>
    <row r="3681" spans="23:23" x14ac:dyDescent="0.35">
      <c r="W3681" s="17"/>
    </row>
    <row r="3682" spans="23:23" x14ac:dyDescent="0.35">
      <c r="W3682" s="17"/>
    </row>
    <row r="3683" spans="23:23" x14ac:dyDescent="0.35">
      <c r="W3683" s="17"/>
    </row>
    <row r="3684" spans="23:23" x14ac:dyDescent="0.35">
      <c r="W3684" s="17"/>
    </row>
    <row r="3685" spans="23:23" x14ac:dyDescent="0.35">
      <c r="W3685" s="17"/>
    </row>
    <row r="3686" spans="23:23" x14ac:dyDescent="0.35">
      <c r="W3686" s="17"/>
    </row>
    <row r="3687" spans="23:23" x14ac:dyDescent="0.35">
      <c r="W3687" s="17"/>
    </row>
    <row r="3688" spans="23:23" x14ac:dyDescent="0.35">
      <c r="W3688" s="17"/>
    </row>
    <row r="3689" spans="23:23" x14ac:dyDescent="0.35">
      <c r="W3689" s="17"/>
    </row>
    <row r="3690" spans="23:23" x14ac:dyDescent="0.35">
      <c r="W3690" s="17"/>
    </row>
    <row r="3691" spans="23:23" x14ac:dyDescent="0.35">
      <c r="W3691" s="17"/>
    </row>
    <row r="3692" spans="23:23" x14ac:dyDescent="0.35">
      <c r="W3692" s="17"/>
    </row>
    <row r="3693" spans="23:23" x14ac:dyDescent="0.35">
      <c r="W3693" s="17"/>
    </row>
    <row r="3694" spans="23:23" x14ac:dyDescent="0.35">
      <c r="W3694" s="17"/>
    </row>
    <row r="3695" spans="23:23" x14ac:dyDescent="0.35">
      <c r="W3695" s="17"/>
    </row>
    <row r="3696" spans="23:23" x14ac:dyDescent="0.35">
      <c r="W3696" s="17"/>
    </row>
    <row r="3697" spans="23:23" x14ac:dyDescent="0.35">
      <c r="W3697" s="17"/>
    </row>
    <row r="3698" spans="23:23" x14ac:dyDescent="0.35">
      <c r="W3698" s="17"/>
    </row>
    <row r="3699" spans="23:23" x14ac:dyDescent="0.35">
      <c r="W3699" s="17"/>
    </row>
    <row r="3700" spans="23:23" x14ac:dyDescent="0.35">
      <c r="W3700" s="17"/>
    </row>
    <row r="3701" spans="23:23" x14ac:dyDescent="0.35">
      <c r="W3701" s="17"/>
    </row>
    <row r="3702" spans="23:23" x14ac:dyDescent="0.35">
      <c r="W3702" s="17"/>
    </row>
    <row r="3703" spans="23:23" x14ac:dyDescent="0.35">
      <c r="W3703" s="17"/>
    </row>
    <row r="3704" spans="23:23" x14ac:dyDescent="0.35">
      <c r="W3704" s="17"/>
    </row>
    <row r="3705" spans="23:23" x14ac:dyDescent="0.35">
      <c r="W3705" s="17"/>
    </row>
    <row r="3706" spans="23:23" x14ac:dyDescent="0.35">
      <c r="W3706" s="17"/>
    </row>
    <row r="3707" spans="23:23" x14ac:dyDescent="0.35">
      <c r="W3707" s="17"/>
    </row>
    <row r="3708" spans="23:23" x14ac:dyDescent="0.35">
      <c r="W3708" s="17"/>
    </row>
    <row r="3709" spans="23:23" x14ac:dyDescent="0.35">
      <c r="W3709" s="17"/>
    </row>
    <row r="3710" spans="23:23" x14ac:dyDescent="0.35">
      <c r="W3710" s="17"/>
    </row>
    <row r="3711" spans="23:23" x14ac:dyDescent="0.35">
      <c r="W3711" s="17"/>
    </row>
    <row r="3712" spans="23:23" x14ac:dyDescent="0.35">
      <c r="W3712" s="17"/>
    </row>
    <row r="3713" spans="23:23" x14ac:dyDescent="0.35">
      <c r="W3713" s="17"/>
    </row>
    <row r="3714" spans="23:23" x14ac:dyDescent="0.35">
      <c r="W3714" s="17"/>
    </row>
    <row r="3715" spans="23:23" x14ac:dyDescent="0.35">
      <c r="W3715" s="17"/>
    </row>
    <row r="3716" spans="23:23" x14ac:dyDescent="0.35">
      <c r="W3716" s="17"/>
    </row>
    <row r="3717" spans="23:23" x14ac:dyDescent="0.35">
      <c r="W3717" s="17"/>
    </row>
    <row r="3718" spans="23:23" x14ac:dyDescent="0.35">
      <c r="W3718" s="17"/>
    </row>
    <row r="3719" spans="23:23" x14ac:dyDescent="0.35">
      <c r="W3719" s="17"/>
    </row>
    <row r="3720" spans="23:23" x14ac:dyDescent="0.35">
      <c r="W3720" s="17"/>
    </row>
    <row r="3721" spans="23:23" x14ac:dyDescent="0.35">
      <c r="W3721" s="17"/>
    </row>
    <row r="3722" spans="23:23" x14ac:dyDescent="0.35">
      <c r="W3722" s="17"/>
    </row>
    <row r="3723" spans="23:23" x14ac:dyDescent="0.35">
      <c r="W3723" s="17"/>
    </row>
    <row r="3724" spans="23:23" x14ac:dyDescent="0.35">
      <c r="W3724" s="17"/>
    </row>
    <row r="3725" spans="23:23" x14ac:dyDescent="0.35">
      <c r="W3725" s="17"/>
    </row>
    <row r="3726" spans="23:23" x14ac:dyDescent="0.35">
      <c r="W3726" s="17"/>
    </row>
    <row r="3727" spans="23:23" x14ac:dyDescent="0.35">
      <c r="W3727" s="17"/>
    </row>
    <row r="3728" spans="23:23" x14ac:dyDescent="0.35">
      <c r="W3728" s="17"/>
    </row>
    <row r="3729" spans="23:23" x14ac:dyDescent="0.35">
      <c r="W3729" s="17"/>
    </row>
    <row r="3730" spans="23:23" x14ac:dyDescent="0.35">
      <c r="W3730" s="17"/>
    </row>
    <row r="3731" spans="23:23" x14ac:dyDescent="0.35">
      <c r="W3731" s="17"/>
    </row>
    <row r="3732" spans="23:23" x14ac:dyDescent="0.35">
      <c r="W3732" s="17"/>
    </row>
    <row r="3733" spans="23:23" x14ac:dyDescent="0.35">
      <c r="W3733" s="17"/>
    </row>
    <row r="3734" spans="23:23" x14ac:dyDescent="0.35">
      <c r="W3734" s="17"/>
    </row>
    <row r="3735" spans="23:23" x14ac:dyDescent="0.35">
      <c r="W3735" s="17"/>
    </row>
    <row r="3736" spans="23:23" x14ac:dyDescent="0.35">
      <c r="W3736" s="17"/>
    </row>
    <row r="3737" spans="23:23" x14ac:dyDescent="0.35">
      <c r="W3737" s="17"/>
    </row>
    <row r="3738" spans="23:23" x14ac:dyDescent="0.35">
      <c r="W3738" s="17"/>
    </row>
    <row r="3739" spans="23:23" x14ac:dyDescent="0.35">
      <c r="W3739" s="17"/>
    </row>
    <row r="3740" spans="23:23" x14ac:dyDescent="0.35">
      <c r="W3740" s="17"/>
    </row>
    <row r="3741" spans="23:23" x14ac:dyDescent="0.35">
      <c r="W3741" s="17"/>
    </row>
    <row r="3742" spans="23:23" x14ac:dyDescent="0.35">
      <c r="W3742" s="17"/>
    </row>
    <row r="3743" spans="23:23" x14ac:dyDescent="0.35">
      <c r="W3743" s="17"/>
    </row>
    <row r="3744" spans="23:23" x14ac:dyDescent="0.35">
      <c r="W3744" s="17"/>
    </row>
    <row r="3745" spans="23:23" x14ac:dyDescent="0.35">
      <c r="W3745" s="17"/>
    </row>
    <row r="3746" spans="23:23" x14ac:dyDescent="0.35">
      <c r="W3746" s="17"/>
    </row>
    <row r="3747" spans="23:23" x14ac:dyDescent="0.35">
      <c r="W3747" s="17"/>
    </row>
    <row r="3748" spans="23:23" x14ac:dyDescent="0.35">
      <c r="W3748" s="17"/>
    </row>
    <row r="3749" spans="23:23" x14ac:dyDescent="0.35">
      <c r="W3749" s="17"/>
    </row>
    <row r="3750" spans="23:23" x14ac:dyDescent="0.35">
      <c r="W3750" s="17"/>
    </row>
    <row r="3751" spans="23:23" x14ac:dyDescent="0.35">
      <c r="W3751" s="17"/>
    </row>
    <row r="3752" spans="23:23" x14ac:dyDescent="0.35">
      <c r="W3752" s="17"/>
    </row>
    <row r="3753" spans="23:23" x14ac:dyDescent="0.35">
      <c r="W3753" s="17"/>
    </row>
    <row r="3754" spans="23:23" x14ac:dyDescent="0.35">
      <c r="W3754" s="17"/>
    </row>
    <row r="3755" spans="23:23" x14ac:dyDescent="0.35">
      <c r="W3755" s="17"/>
    </row>
    <row r="3756" spans="23:23" x14ac:dyDescent="0.35">
      <c r="W3756" s="17"/>
    </row>
    <row r="3757" spans="23:23" x14ac:dyDescent="0.35">
      <c r="W3757" s="17"/>
    </row>
    <row r="3758" spans="23:23" x14ac:dyDescent="0.35">
      <c r="W3758" s="17"/>
    </row>
    <row r="3759" spans="23:23" x14ac:dyDescent="0.35">
      <c r="W3759" s="17"/>
    </row>
    <row r="3760" spans="23:23" x14ac:dyDescent="0.35">
      <c r="W3760" s="17"/>
    </row>
    <row r="3761" spans="23:23" x14ac:dyDescent="0.35">
      <c r="W3761" s="17"/>
    </row>
    <row r="3762" spans="23:23" x14ac:dyDescent="0.35">
      <c r="W3762" s="17"/>
    </row>
    <row r="3763" spans="23:23" x14ac:dyDescent="0.35">
      <c r="W3763" s="17"/>
    </row>
    <row r="3764" spans="23:23" x14ac:dyDescent="0.35">
      <c r="W3764" s="17"/>
    </row>
    <row r="3765" spans="23:23" x14ac:dyDescent="0.35">
      <c r="W3765" s="17"/>
    </row>
    <row r="3766" spans="23:23" x14ac:dyDescent="0.35">
      <c r="W3766" s="17"/>
    </row>
    <row r="3767" spans="23:23" x14ac:dyDescent="0.35">
      <c r="W3767" s="17"/>
    </row>
    <row r="3768" spans="23:23" x14ac:dyDescent="0.35">
      <c r="W3768" s="17"/>
    </row>
    <row r="3769" spans="23:23" x14ac:dyDescent="0.35">
      <c r="W3769" s="17"/>
    </row>
    <row r="3770" spans="23:23" x14ac:dyDescent="0.35">
      <c r="W3770" s="17"/>
    </row>
    <row r="3771" spans="23:23" x14ac:dyDescent="0.35">
      <c r="W3771" s="17"/>
    </row>
    <row r="3772" spans="23:23" x14ac:dyDescent="0.35">
      <c r="W3772" s="17"/>
    </row>
    <row r="3773" spans="23:23" x14ac:dyDescent="0.35">
      <c r="W3773" s="17"/>
    </row>
    <row r="3774" spans="23:23" x14ac:dyDescent="0.35">
      <c r="W3774" s="17"/>
    </row>
    <row r="3775" spans="23:23" x14ac:dyDescent="0.35">
      <c r="W3775" s="17"/>
    </row>
    <row r="3776" spans="23:23" x14ac:dyDescent="0.35">
      <c r="W3776" s="17"/>
    </row>
    <row r="3777" spans="23:23" x14ac:dyDescent="0.35">
      <c r="W3777" s="17"/>
    </row>
    <row r="3778" spans="23:23" x14ac:dyDescent="0.35">
      <c r="W3778" s="17"/>
    </row>
    <row r="3779" spans="23:23" x14ac:dyDescent="0.35">
      <c r="W3779" s="17"/>
    </row>
    <row r="3780" spans="23:23" x14ac:dyDescent="0.35">
      <c r="W3780" s="17"/>
    </row>
    <row r="3781" spans="23:23" x14ac:dyDescent="0.35">
      <c r="W3781" s="17"/>
    </row>
    <row r="3782" spans="23:23" x14ac:dyDescent="0.35">
      <c r="W3782" s="17"/>
    </row>
    <row r="3783" spans="23:23" x14ac:dyDescent="0.35">
      <c r="W3783" s="17"/>
    </row>
    <row r="3784" spans="23:23" x14ac:dyDescent="0.35">
      <c r="W3784" s="17"/>
    </row>
    <row r="3785" spans="23:23" x14ac:dyDescent="0.35">
      <c r="W3785" s="17"/>
    </row>
    <row r="3786" spans="23:23" x14ac:dyDescent="0.35">
      <c r="W3786" s="17"/>
    </row>
    <row r="3787" spans="23:23" x14ac:dyDescent="0.35">
      <c r="W3787" s="17"/>
    </row>
    <row r="3788" spans="23:23" x14ac:dyDescent="0.35">
      <c r="W3788" s="17"/>
    </row>
    <row r="3789" spans="23:23" x14ac:dyDescent="0.35">
      <c r="W3789" s="17"/>
    </row>
    <row r="3790" spans="23:23" x14ac:dyDescent="0.35">
      <c r="W3790" s="17"/>
    </row>
    <row r="3791" spans="23:23" x14ac:dyDescent="0.35">
      <c r="W3791" s="17"/>
    </row>
    <row r="3792" spans="23:23" x14ac:dyDescent="0.35">
      <c r="W3792" s="17"/>
    </row>
    <row r="3793" spans="23:23" x14ac:dyDescent="0.35">
      <c r="W3793" s="17"/>
    </row>
    <row r="3794" spans="23:23" x14ac:dyDescent="0.35">
      <c r="W3794" s="17"/>
    </row>
    <row r="3795" spans="23:23" x14ac:dyDescent="0.35">
      <c r="W3795" s="17"/>
    </row>
    <row r="3796" spans="23:23" x14ac:dyDescent="0.35">
      <c r="W3796" s="17"/>
    </row>
    <row r="3797" spans="23:23" x14ac:dyDescent="0.35">
      <c r="W3797" s="17"/>
    </row>
    <row r="3798" spans="23:23" x14ac:dyDescent="0.35">
      <c r="W3798" s="17"/>
    </row>
    <row r="3799" spans="23:23" x14ac:dyDescent="0.35">
      <c r="W3799" s="17"/>
    </row>
    <row r="3800" spans="23:23" x14ac:dyDescent="0.35">
      <c r="W3800" s="17"/>
    </row>
    <row r="3801" spans="23:23" x14ac:dyDescent="0.35">
      <c r="W3801" s="17"/>
    </row>
    <row r="3802" spans="23:23" x14ac:dyDescent="0.35">
      <c r="W3802" s="17"/>
    </row>
    <row r="3803" spans="23:23" x14ac:dyDescent="0.35">
      <c r="W3803" s="17"/>
    </row>
    <row r="3804" spans="23:23" x14ac:dyDescent="0.35">
      <c r="W3804" s="17"/>
    </row>
    <row r="3805" spans="23:23" x14ac:dyDescent="0.35">
      <c r="W3805" s="17"/>
    </row>
    <row r="3806" spans="23:23" x14ac:dyDescent="0.35">
      <c r="W3806" s="17"/>
    </row>
    <row r="3807" spans="23:23" x14ac:dyDescent="0.35">
      <c r="W3807" s="17"/>
    </row>
    <row r="3808" spans="23:23" x14ac:dyDescent="0.35">
      <c r="W3808" s="17"/>
    </row>
    <row r="3809" spans="23:23" x14ac:dyDescent="0.35">
      <c r="W3809" s="17"/>
    </row>
    <row r="3810" spans="23:23" x14ac:dyDescent="0.35">
      <c r="W3810" s="17"/>
    </row>
    <row r="3811" spans="23:23" x14ac:dyDescent="0.35">
      <c r="W3811" s="17"/>
    </row>
    <row r="3812" spans="23:23" x14ac:dyDescent="0.35">
      <c r="W3812" s="17"/>
    </row>
    <row r="3813" spans="23:23" x14ac:dyDescent="0.35">
      <c r="W3813" s="17"/>
    </row>
    <row r="3814" spans="23:23" x14ac:dyDescent="0.35">
      <c r="W3814" s="17"/>
    </row>
    <row r="3815" spans="23:23" x14ac:dyDescent="0.35">
      <c r="W3815" s="17"/>
    </row>
    <row r="3816" spans="23:23" x14ac:dyDescent="0.35">
      <c r="W3816" s="17"/>
    </row>
    <row r="3817" spans="23:23" x14ac:dyDescent="0.35">
      <c r="W3817" s="17"/>
    </row>
    <row r="3818" spans="23:23" x14ac:dyDescent="0.35">
      <c r="W3818" s="17"/>
    </row>
    <row r="3819" spans="23:23" x14ac:dyDescent="0.35">
      <c r="W3819" s="17"/>
    </row>
    <row r="3820" spans="23:23" x14ac:dyDescent="0.35">
      <c r="W3820" s="17"/>
    </row>
    <row r="3821" spans="23:23" x14ac:dyDescent="0.35">
      <c r="W3821" s="17"/>
    </row>
    <row r="3822" spans="23:23" x14ac:dyDescent="0.35">
      <c r="W3822" s="17"/>
    </row>
    <row r="3823" spans="23:23" x14ac:dyDescent="0.35">
      <c r="W3823" s="17"/>
    </row>
    <row r="3824" spans="23:23" x14ac:dyDescent="0.35">
      <c r="W3824" s="17"/>
    </row>
    <row r="3825" spans="23:23" x14ac:dyDescent="0.35">
      <c r="W3825" s="17"/>
    </row>
    <row r="3826" spans="23:23" x14ac:dyDescent="0.35">
      <c r="W3826" s="17"/>
    </row>
    <row r="3827" spans="23:23" x14ac:dyDescent="0.35">
      <c r="W3827" s="17"/>
    </row>
    <row r="3828" spans="23:23" x14ac:dyDescent="0.35">
      <c r="W3828" s="17"/>
    </row>
    <row r="3829" spans="23:23" x14ac:dyDescent="0.35">
      <c r="W3829" s="17"/>
    </row>
    <row r="3830" spans="23:23" x14ac:dyDescent="0.35">
      <c r="W3830" s="17"/>
    </row>
    <row r="3831" spans="23:23" x14ac:dyDescent="0.35">
      <c r="W3831" s="17"/>
    </row>
    <row r="3832" spans="23:23" x14ac:dyDescent="0.35">
      <c r="W3832" s="17"/>
    </row>
    <row r="3833" spans="23:23" x14ac:dyDescent="0.35">
      <c r="W3833" s="17"/>
    </row>
    <row r="3834" spans="23:23" x14ac:dyDescent="0.35">
      <c r="W3834" s="17"/>
    </row>
    <row r="3835" spans="23:23" x14ac:dyDescent="0.35">
      <c r="W3835" s="17"/>
    </row>
    <row r="3836" spans="23:23" x14ac:dyDescent="0.35">
      <c r="W3836" s="17"/>
    </row>
    <row r="3837" spans="23:23" x14ac:dyDescent="0.35">
      <c r="W3837" s="17"/>
    </row>
    <row r="3838" spans="23:23" x14ac:dyDescent="0.35">
      <c r="W3838" s="17"/>
    </row>
    <row r="3839" spans="23:23" x14ac:dyDescent="0.35">
      <c r="W3839" s="17"/>
    </row>
    <row r="3840" spans="23:23" x14ac:dyDescent="0.35">
      <c r="W3840" s="17"/>
    </row>
    <row r="3841" spans="23:23" x14ac:dyDescent="0.35">
      <c r="W3841" s="17"/>
    </row>
    <row r="3842" spans="23:23" x14ac:dyDescent="0.35">
      <c r="W3842" s="17"/>
    </row>
    <row r="3843" spans="23:23" x14ac:dyDescent="0.35">
      <c r="W3843" s="17"/>
    </row>
    <row r="3844" spans="23:23" x14ac:dyDescent="0.35">
      <c r="W3844" s="17"/>
    </row>
    <row r="3845" spans="23:23" x14ac:dyDescent="0.35">
      <c r="W3845" s="17"/>
    </row>
    <row r="3846" spans="23:23" x14ac:dyDescent="0.35">
      <c r="W3846" s="17"/>
    </row>
    <row r="3847" spans="23:23" x14ac:dyDescent="0.35">
      <c r="W3847" s="17"/>
    </row>
    <row r="3848" spans="23:23" x14ac:dyDescent="0.35">
      <c r="W3848" s="17"/>
    </row>
    <row r="3849" spans="23:23" x14ac:dyDescent="0.35">
      <c r="W3849" s="17"/>
    </row>
    <row r="3850" spans="23:23" x14ac:dyDescent="0.35">
      <c r="W3850" s="17"/>
    </row>
    <row r="3851" spans="23:23" x14ac:dyDescent="0.35">
      <c r="W3851" s="17"/>
    </row>
    <row r="3852" spans="23:23" x14ac:dyDescent="0.35">
      <c r="W3852" s="17"/>
    </row>
    <row r="3853" spans="23:23" x14ac:dyDescent="0.35">
      <c r="W3853" s="17"/>
    </row>
    <row r="3854" spans="23:23" x14ac:dyDescent="0.35">
      <c r="W3854" s="17"/>
    </row>
    <row r="3855" spans="23:23" x14ac:dyDescent="0.35">
      <c r="W3855" s="17"/>
    </row>
    <row r="3856" spans="23:23" x14ac:dyDescent="0.35">
      <c r="W3856" s="17"/>
    </row>
    <row r="3857" spans="23:23" x14ac:dyDescent="0.35">
      <c r="W3857" s="17"/>
    </row>
    <row r="3858" spans="23:23" x14ac:dyDescent="0.35">
      <c r="W3858" s="17"/>
    </row>
    <row r="3859" spans="23:23" x14ac:dyDescent="0.35">
      <c r="W3859" s="17"/>
    </row>
    <row r="3860" spans="23:23" x14ac:dyDescent="0.35">
      <c r="W3860" s="17"/>
    </row>
    <row r="3861" spans="23:23" x14ac:dyDescent="0.35">
      <c r="W3861" s="17"/>
    </row>
    <row r="3862" spans="23:23" x14ac:dyDescent="0.35">
      <c r="W3862" s="17"/>
    </row>
    <row r="3863" spans="23:23" x14ac:dyDescent="0.35">
      <c r="W3863" s="17"/>
    </row>
    <row r="3864" spans="23:23" x14ac:dyDescent="0.35">
      <c r="W3864" s="17"/>
    </row>
    <row r="3865" spans="23:23" x14ac:dyDescent="0.35">
      <c r="W3865" s="17"/>
    </row>
    <row r="3866" spans="23:23" x14ac:dyDescent="0.35">
      <c r="W3866" s="17"/>
    </row>
    <row r="3867" spans="23:23" x14ac:dyDescent="0.35">
      <c r="W3867" s="17"/>
    </row>
    <row r="3868" spans="23:23" x14ac:dyDescent="0.35">
      <c r="W3868" s="17"/>
    </row>
    <row r="3869" spans="23:23" x14ac:dyDescent="0.35">
      <c r="W3869" s="17"/>
    </row>
    <row r="3870" spans="23:23" x14ac:dyDescent="0.35">
      <c r="W3870" s="17"/>
    </row>
    <row r="3871" spans="23:23" x14ac:dyDescent="0.35">
      <c r="W3871" s="17"/>
    </row>
    <row r="3872" spans="23:23" x14ac:dyDescent="0.35">
      <c r="W3872" s="17"/>
    </row>
    <row r="3873" spans="23:23" x14ac:dyDescent="0.35">
      <c r="W3873" s="17"/>
    </row>
    <row r="3874" spans="23:23" x14ac:dyDescent="0.35">
      <c r="W3874" s="17"/>
    </row>
    <row r="3875" spans="23:23" x14ac:dyDescent="0.35">
      <c r="W3875" s="17"/>
    </row>
    <row r="3876" spans="23:23" x14ac:dyDescent="0.35">
      <c r="W3876" s="17"/>
    </row>
    <row r="3877" spans="23:23" x14ac:dyDescent="0.35">
      <c r="W3877" s="17"/>
    </row>
    <row r="3878" spans="23:23" x14ac:dyDescent="0.35">
      <c r="W3878" s="17"/>
    </row>
    <row r="3879" spans="23:23" x14ac:dyDescent="0.35">
      <c r="W3879" s="17"/>
    </row>
    <row r="3880" spans="23:23" x14ac:dyDescent="0.35">
      <c r="W3880" s="17"/>
    </row>
    <row r="3881" spans="23:23" x14ac:dyDescent="0.35">
      <c r="W3881" s="17"/>
    </row>
    <row r="3882" spans="23:23" x14ac:dyDescent="0.35">
      <c r="W3882" s="17"/>
    </row>
    <row r="3883" spans="23:23" x14ac:dyDescent="0.35">
      <c r="W3883" s="17"/>
    </row>
    <row r="3884" spans="23:23" x14ac:dyDescent="0.35">
      <c r="W3884" s="17"/>
    </row>
    <row r="3885" spans="23:23" x14ac:dyDescent="0.35">
      <c r="W3885" s="17"/>
    </row>
    <row r="3886" spans="23:23" x14ac:dyDescent="0.35">
      <c r="W3886" s="17"/>
    </row>
    <row r="3887" spans="23:23" x14ac:dyDescent="0.35">
      <c r="W3887" s="17"/>
    </row>
    <row r="3888" spans="23:23" x14ac:dyDescent="0.35">
      <c r="W3888" s="17"/>
    </row>
    <row r="3889" spans="23:23" x14ac:dyDescent="0.35">
      <c r="W3889" s="17"/>
    </row>
    <row r="3890" spans="23:23" x14ac:dyDescent="0.35">
      <c r="W3890" s="17"/>
    </row>
    <row r="3891" spans="23:23" x14ac:dyDescent="0.35">
      <c r="W3891" s="17"/>
    </row>
    <row r="3892" spans="23:23" x14ac:dyDescent="0.35">
      <c r="W3892" s="17"/>
    </row>
    <row r="3893" spans="23:23" x14ac:dyDescent="0.35">
      <c r="W3893" s="17"/>
    </row>
    <row r="3894" spans="23:23" x14ac:dyDescent="0.35">
      <c r="W3894" s="17"/>
    </row>
    <row r="3895" spans="23:23" x14ac:dyDescent="0.35">
      <c r="W3895" s="17"/>
    </row>
    <row r="3896" spans="23:23" x14ac:dyDescent="0.35">
      <c r="W3896" s="17"/>
    </row>
    <row r="3897" spans="23:23" x14ac:dyDescent="0.35">
      <c r="W3897" s="17"/>
    </row>
    <row r="3898" spans="23:23" x14ac:dyDescent="0.35">
      <c r="W3898" s="17"/>
    </row>
    <row r="3899" spans="23:23" x14ac:dyDescent="0.35">
      <c r="W3899" s="17"/>
    </row>
    <row r="3900" spans="23:23" x14ac:dyDescent="0.35">
      <c r="W3900" s="17"/>
    </row>
    <row r="3901" spans="23:23" x14ac:dyDescent="0.35">
      <c r="W3901" s="17"/>
    </row>
    <row r="3902" spans="23:23" x14ac:dyDescent="0.35">
      <c r="W3902" s="17"/>
    </row>
    <row r="3903" spans="23:23" x14ac:dyDescent="0.35">
      <c r="W3903" s="17"/>
    </row>
    <row r="3904" spans="23:23" x14ac:dyDescent="0.35">
      <c r="W3904" s="17"/>
    </row>
    <row r="3905" spans="23:23" x14ac:dyDescent="0.35">
      <c r="W3905" s="17"/>
    </row>
    <row r="3906" spans="23:23" x14ac:dyDescent="0.35">
      <c r="W3906" s="17"/>
    </row>
    <row r="3907" spans="23:23" x14ac:dyDescent="0.35">
      <c r="W3907" s="17"/>
    </row>
    <row r="3908" spans="23:23" x14ac:dyDescent="0.35">
      <c r="W3908" s="17"/>
    </row>
    <row r="3909" spans="23:23" x14ac:dyDescent="0.35">
      <c r="W3909" s="17"/>
    </row>
    <row r="3910" spans="23:23" x14ac:dyDescent="0.35">
      <c r="W3910" s="17"/>
    </row>
    <row r="3911" spans="23:23" x14ac:dyDescent="0.35">
      <c r="W3911" s="17"/>
    </row>
    <row r="3912" spans="23:23" x14ac:dyDescent="0.35">
      <c r="W3912" s="17"/>
    </row>
    <row r="3913" spans="23:23" x14ac:dyDescent="0.35">
      <c r="W3913" s="17"/>
    </row>
    <row r="3914" spans="23:23" x14ac:dyDescent="0.35">
      <c r="W3914" s="17"/>
    </row>
    <row r="3915" spans="23:23" x14ac:dyDescent="0.35">
      <c r="W3915" s="17"/>
    </row>
    <row r="3916" spans="23:23" x14ac:dyDescent="0.35">
      <c r="W3916" s="17"/>
    </row>
    <row r="3917" spans="23:23" x14ac:dyDescent="0.35">
      <c r="W3917" s="17"/>
    </row>
    <row r="3918" spans="23:23" x14ac:dyDescent="0.35">
      <c r="W3918" s="17"/>
    </row>
    <row r="3919" spans="23:23" x14ac:dyDescent="0.35">
      <c r="W3919" s="17"/>
    </row>
    <row r="3920" spans="23:23" x14ac:dyDescent="0.35">
      <c r="W3920" s="17"/>
    </row>
    <row r="3921" spans="23:23" x14ac:dyDescent="0.35">
      <c r="W3921" s="17"/>
    </row>
    <row r="3922" spans="23:23" x14ac:dyDescent="0.35">
      <c r="W3922" s="17"/>
    </row>
    <row r="3923" spans="23:23" x14ac:dyDescent="0.35">
      <c r="W3923" s="17"/>
    </row>
    <row r="3924" spans="23:23" x14ac:dyDescent="0.35">
      <c r="W3924" s="17"/>
    </row>
    <row r="3925" spans="23:23" x14ac:dyDescent="0.35">
      <c r="W3925" s="17"/>
    </row>
    <row r="3926" spans="23:23" x14ac:dyDescent="0.35">
      <c r="W3926" s="17"/>
    </row>
    <row r="3927" spans="23:23" x14ac:dyDescent="0.35">
      <c r="W3927" s="17"/>
    </row>
    <row r="3928" spans="23:23" x14ac:dyDescent="0.35">
      <c r="W3928" s="17"/>
    </row>
    <row r="3929" spans="23:23" x14ac:dyDescent="0.35">
      <c r="W3929" s="17"/>
    </row>
    <row r="3930" spans="23:23" x14ac:dyDescent="0.35">
      <c r="W3930" s="17"/>
    </row>
    <row r="3931" spans="23:23" x14ac:dyDescent="0.35">
      <c r="W3931" s="17"/>
    </row>
    <row r="3932" spans="23:23" x14ac:dyDescent="0.35">
      <c r="W3932" s="17"/>
    </row>
    <row r="3933" spans="23:23" x14ac:dyDescent="0.35">
      <c r="W3933" s="17"/>
    </row>
    <row r="3934" spans="23:23" x14ac:dyDescent="0.35">
      <c r="W3934" s="17"/>
    </row>
    <row r="3935" spans="23:23" x14ac:dyDescent="0.35">
      <c r="W3935" s="17"/>
    </row>
    <row r="3936" spans="23:23" x14ac:dyDescent="0.35">
      <c r="W3936" s="17"/>
    </row>
    <row r="3937" spans="23:23" x14ac:dyDescent="0.35">
      <c r="W3937" s="17"/>
    </row>
    <row r="3938" spans="23:23" x14ac:dyDescent="0.35">
      <c r="W3938" s="17"/>
    </row>
    <row r="3939" spans="23:23" x14ac:dyDescent="0.35">
      <c r="W3939" s="17"/>
    </row>
    <row r="3940" spans="23:23" x14ac:dyDescent="0.35">
      <c r="W3940" s="17"/>
    </row>
    <row r="3941" spans="23:23" x14ac:dyDescent="0.35">
      <c r="W3941" s="17"/>
    </row>
    <row r="3942" spans="23:23" x14ac:dyDescent="0.35">
      <c r="W3942" s="17"/>
    </row>
    <row r="3943" spans="23:23" x14ac:dyDescent="0.35">
      <c r="W3943" s="17"/>
    </row>
    <row r="3944" spans="23:23" x14ac:dyDescent="0.35">
      <c r="W3944" s="17"/>
    </row>
    <row r="3945" spans="23:23" x14ac:dyDescent="0.35">
      <c r="W3945" s="17"/>
    </row>
    <row r="3946" spans="23:23" x14ac:dyDescent="0.35">
      <c r="W3946" s="17"/>
    </row>
    <row r="3947" spans="23:23" x14ac:dyDescent="0.35">
      <c r="W3947" s="17"/>
    </row>
    <row r="3948" spans="23:23" x14ac:dyDescent="0.35">
      <c r="W3948" s="17"/>
    </row>
    <row r="3949" spans="23:23" x14ac:dyDescent="0.35">
      <c r="W3949" s="17"/>
    </row>
    <row r="3950" spans="23:23" x14ac:dyDescent="0.35">
      <c r="W3950" s="17"/>
    </row>
    <row r="3951" spans="23:23" x14ac:dyDescent="0.35">
      <c r="W3951" s="17"/>
    </row>
    <row r="3952" spans="23:23" x14ac:dyDescent="0.35">
      <c r="W3952" s="17"/>
    </row>
    <row r="3953" spans="23:23" x14ac:dyDescent="0.35">
      <c r="W3953" s="17"/>
    </row>
    <row r="3954" spans="23:23" x14ac:dyDescent="0.35">
      <c r="W3954" s="17"/>
    </row>
    <row r="3955" spans="23:23" x14ac:dyDescent="0.35">
      <c r="W3955" s="17"/>
    </row>
    <row r="3956" spans="23:23" x14ac:dyDescent="0.35">
      <c r="W3956" s="17"/>
    </row>
    <row r="3957" spans="23:23" x14ac:dyDescent="0.35">
      <c r="W3957" s="17"/>
    </row>
    <row r="3958" spans="23:23" x14ac:dyDescent="0.35">
      <c r="W3958" s="17"/>
    </row>
    <row r="3959" spans="23:23" x14ac:dyDescent="0.35">
      <c r="W3959" s="17"/>
    </row>
    <row r="3960" spans="23:23" x14ac:dyDescent="0.35">
      <c r="W3960" s="17"/>
    </row>
    <row r="3961" spans="23:23" x14ac:dyDescent="0.35">
      <c r="W3961" s="17"/>
    </row>
    <row r="3962" spans="23:23" x14ac:dyDescent="0.35">
      <c r="W3962" s="17"/>
    </row>
    <row r="3963" spans="23:23" x14ac:dyDescent="0.35">
      <c r="W3963" s="17"/>
    </row>
    <row r="3964" spans="23:23" x14ac:dyDescent="0.35">
      <c r="W3964" s="17"/>
    </row>
    <row r="3965" spans="23:23" x14ac:dyDescent="0.35">
      <c r="W3965" s="17"/>
    </row>
    <row r="3966" spans="23:23" x14ac:dyDescent="0.35">
      <c r="W3966" s="17"/>
    </row>
    <row r="3967" spans="23:23" x14ac:dyDescent="0.35">
      <c r="W3967" s="17"/>
    </row>
    <row r="3968" spans="23:23" x14ac:dyDescent="0.35">
      <c r="W3968" s="17"/>
    </row>
    <row r="3969" spans="23:23" x14ac:dyDescent="0.35">
      <c r="W3969" s="17"/>
    </row>
    <row r="3970" spans="23:23" x14ac:dyDescent="0.35">
      <c r="W3970" s="17"/>
    </row>
    <row r="3971" spans="23:23" x14ac:dyDescent="0.35">
      <c r="W3971" s="17"/>
    </row>
    <row r="3972" spans="23:23" x14ac:dyDescent="0.35">
      <c r="W3972" s="17"/>
    </row>
    <row r="3973" spans="23:23" x14ac:dyDescent="0.35">
      <c r="W3973" s="17"/>
    </row>
    <row r="3974" spans="23:23" x14ac:dyDescent="0.35">
      <c r="W3974" s="17"/>
    </row>
    <row r="3975" spans="23:23" x14ac:dyDescent="0.35">
      <c r="W3975" s="17"/>
    </row>
    <row r="3976" spans="23:23" x14ac:dyDescent="0.35">
      <c r="W3976" s="17"/>
    </row>
    <row r="3977" spans="23:23" x14ac:dyDescent="0.35">
      <c r="W3977" s="17"/>
    </row>
    <row r="3978" spans="23:23" x14ac:dyDescent="0.35">
      <c r="W3978" s="17"/>
    </row>
    <row r="3979" spans="23:23" x14ac:dyDescent="0.35">
      <c r="W3979" s="17"/>
    </row>
    <row r="3980" spans="23:23" x14ac:dyDescent="0.35">
      <c r="W3980" s="17"/>
    </row>
    <row r="3981" spans="23:23" x14ac:dyDescent="0.35">
      <c r="W3981" s="17"/>
    </row>
    <row r="3982" spans="23:23" x14ac:dyDescent="0.35">
      <c r="W3982" s="17"/>
    </row>
    <row r="3983" spans="23:23" x14ac:dyDescent="0.35">
      <c r="W3983" s="17"/>
    </row>
    <row r="3984" spans="23:23" x14ac:dyDescent="0.35">
      <c r="W3984" s="17"/>
    </row>
    <row r="3985" spans="23:23" x14ac:dyDescent="0.35">
      <c r="W3985" s="17"/>
    </row>
    <row r="3986" spans="23:23" x14ac:dyDescent="0.35">
      <c r="W3986" s="17"/>
    </row>
    <row r="3987" spans="23:23" x14ac:dyDescent="0.35">
      <c r="W3987" s="17"/>
    </row>
    <row r="3988" spans="23:23" x14ac:dyDescent="0.35">
      <c r="W3988" s="17"/>
    </row>
    <row r="3989" spans="23:23" x14ac:dyDescent="0.35">
      <c r="W3989" s="17"/>
    </row>
    <row r="3990" spans="23:23" x14ac:dyDescent="0.35">
      <c r="W3990" s="17"/>
    </row>
    <row r="3991" spans="23:23" x14ac:dyDescent="0.35">
      <c r="W3991" s="17"/>
    </row>
    <row r="3992" spans="23:23" x14ac:dyDescent="0.35">
      <c r="W3992" s="17"/>
    </row>
    <row r="3993" spans="23:23" x14ac:dyDescent="0.35">
      <c r="W3993" s="17"/>
    </row>
    <row r="3994" spans="23:23" x14ac:dyDescent="0.35">
      <c r="W3994" s="17"/>
    </row>
    <row r="3995" spans="23:23" x14ac:dyDescent="0.35">
      <c r="W3995" s="17"/>
    </row>
    <row r="3996" spans="23:23" x14ac:dyDescent="0.35">
      <c r="W3996" s="17"/>
    </row>
    <row r="3997" spans="23:23" x14ac:dyDescent="0.35">
      <c r="W3997" s="17"/>
    </row>
    <row r="3998" spans="23:23" x14ac:dyDescent="0.35">
      <c r="W3998" s="17"/>
    </row>
    <row r="3999" spans="23:23" x14ac:dyDescent="0.35">
      <c r="W3999" s="17"/>
    </row>
    <row r="4000" spans="23:23" x14ac:dyDescent="0.35">
      <c r="W4000" s="17"/>
    </row>
    <row r="4001" spans="23:23" x14ac:dyDescent="0.35">
      <c r="W4001" s="17"/>
    </row>
    <row r="4002" spans="23:23" x14ac:dyDescent="0.35">
      <c r="W4002" s="17"/>
    </row>
    <row r="4003" spans="23:23" x14ac:dyDescent="0.35">
      <c r="W4003" s="17"/>
    </row>
    <row r="4004" spans="23:23" x14ac:dyDescent="0.35">
      <c r="W4004" s="17"/>
    </row>
    <row r="4005" spans="23:23" x14ac:dyDescent="0.35">
      <c r="W4005" s="17"/>
    </row>
    <row r="4006" spans="23:23" x14ac:dyDescent="0.35">
      <c r="W4006" s="17"/>
    </row>
    <row r="4007" spans="23:23" x14ac:dyDescent="0.35">
      <c r="W4007" s="17"/>
    </row>
    <row r="4008" spans="23:23" x14ac:dyDescent="0.35">
      <c r="W4008" s="17"/>
    </row>
    <row r="4009" spans="23:23" x14ac:dyDescent="0.35">
      <c r="W4009" s="17"/>
    </row>
    <row r="4010" spans="23:23" x14ac:dyDescent="0.35">
      <c r="W4010" s="17"/>
    </row>
    <row r="4011" spans="23:23" x14ac:dyDescent="0.35">
      <c r="W4011" s="17"/>
    </row>
    <row r="4012" spans="23:23" x14ac:dyDescent="0.35">
      <c r="W4012" s="17"/>
    </row>
    <row r="4013" spans="23:23" x14ac:dyDescent="0.35">
      <c r="W4013" s="17"/>
    </row>
    <row r="4014" spans="23:23" x14ac:dyDescent="0.35">
      <c r="W4014" s="17"/>
    </row>
    <row r="4015" spans="23:23" x14ac:dyDescent="0.35">
      <c r="W4015" s="17"/>
    </row>
    <row r="4016" spans="23:23" x14ac:dyDescent="0.35">
      <c r="W4016" s="17"/>
    </row>
    <row r="4017" spans="23:23" x14ac:dyDescent="0.35">
      <c r="W4017" s="17"/>
    </row>
    <row r="4018" spans="23:23" x14ac:dyDescent="0.35">
      <c r="W4018" s="17"/>
    </row>
    <row r="4019" spans="23:23" x14ac:dyDescent="0.35">
      <c r="W4019" s="17"/>
    </row>
    <row r="4020" spans="23:23" x14ac:dyDescent="0.35">
      <c r="W4020" s="17"/>
    </row>
    <row r="4021" spans="23:23" x14ac:dyDescent="0.35">
      <c r="W4021" s="17"/>
    </row>
    <row r="4022" spans="23:23" x14ac:dyDescent="0.35">
      <c r="W4022" s="17"/>
    </row>
    <row r="4023" spans="23:23" x14ac:dyDescent="0.35">
      <c r="W4023" s="17"/>
    </row>
    <row r="4024" spans="23:23" x14ac:dyDescent="0.35">
      <c r="W4024" s="17"/>
    </row>
    <row r="4025" spans="23:23" x14ac:dyDescent="0.35">
      <c r="W4025" s="17"/>
    </row>
    <row r="4026" spans="23:23" x14ac:dyDescent="0.35">
      <c r="W4026" s="17"/>
    </row>
    <row r="4027" spans="23:23" x14ac:dyDescent="0.35">
      <c r="W4027" s="17"/>
    </row>
    <row r="4028" spans="23:23" x14ac:dyDescent="0.35">
      <c r="W4028" s="17"/>
    </row>
    <row r="4029" spans="23:23" x14ac:dyDescent="0.35">
      <c r="W4029" s="17"/>
    </row>
    <row r="4030" spans="23:23" x14ac:dyDescent="0.35">
      <c r="W4030" s="17"/>
    </row>
    <row r="4031" spans="23:23" x14ac:dyDescent="0.35">
      <c r="W4031" s="17"/>
    </row>
    <row r="4032" spans="23:23" x14ac:dyDescent="0.35">
      <c r="W4032" s="17"/>
    </row>
    <row r="4033" spans="23:23" x14ac:dyDescent="0.35">
      <c r="W4033" s="17"/>
    </row>
    <row r="4034" spans="23:23" x14ac:dyDescent="0.35">
      <c r="W4034" s="17"/>
    </row>
    <row r="4035" spans="23:23" x14ac:dyDescent="0.35">
      <c r="W4035" s="17"/>
    </row>
    <row r="4036" spans="23:23" x14ac:dyDescent="0.35">
      <c r="W4036" s="17"/>
    </row>
    <row r="4037" spans="23:23" x14ac:dyDescent="0.35">
      <c r="W4037" s="17"/>
    </row>
    <row r="4038" spans="23:23" x14ac:dyDescent="0.35">
      <c r="W4038" s="17"/>
    </row>
    <row r="4039" spans="23:23" x14ac:dyDescent="0.35">
      <c r="W4039" s="17"/>
    </row>
    <row r="4040" spans="23:23" x14ac:dyDescent="0.35">
      <c r="W4040" s="17"/>
    </row>
    <row r="4041" spans="23:23" x14ac:dyDescent="0.35">
      <c r="W4041" s="17"/>
    </row>
    <row r="4042" spans="23:23" x14ac:dyDescent="0.35">
      <c r="W4042" s="17"/>
    </row>
    <row r="4043" spans="23:23" x14ac:dyDescent="0.35">
      <c r="W4043" s="17"/>
    </row>
    <row r="4044" spans="23:23" x14ac:dyDescent="0.35">
      <c r="W4044" s="17"/>
    </row>
    <row r="4045" spans="23:23" x14ac:dyDescent="0.35">
      <c r="W4045" s="17"/>
    </row>
    <row r="4046" spans="23:23" x14ac:dyDescent="0.35">
      <c r="W4046" s="17"/>
    </row>
    <row r="4047" spans="23:23" x14ac:dyDescent="0.35">
      <c r="W4047" s="17"/>
    </row>
    <row r="4048" spans="23:23" x14ac:dyDescent="0.35">
      <c r="W4048" s="17"/>
    </row>
    <row r="4049" spans="23:23" x14ac:dyDescent="0.35">
      <c r="W4049" s="17"/>
    </row>
    <row r="4050" spans="23:23" x14ac:dyDescent="0.35">
      <c r="W4050" s="17"/>
    </row>
    <row r="4051" spans="23:23" x14ac:dyDescent="0.35">
      <c r="W4051" s="17"/>
    </row>
    <row r="4052" spans="23:23" x14ac:dyDescent="0.35">
      <c r="W4052" s="17"/>
    </row>
    <row r="4053" spans="23:23" x14ac:dyDescent="0.35">
      <c r="W4053" s="17"/>
    </row>
    <row r="4054" spans="23:23" x14ac:dyDescent="0.35">
      <c r="W4054" s="17"/>
    </row>
    <row r="4055" spans="23:23" x14ac:dyDescent="0.35">
      <c r="W4055" s="17"/>
    </row>
    <row r="4056" spans="23:23" x14ac:dyDescent="0.35">
      <c r="W4056" s="17"/>
    </row>
    <row r="4057" spans="23:23" x14ac:dyDescent="0.35">
      <c r="W4057" s="17"/>
    </row>
    <row r="4058" spans="23:23" x14ac:dyDescent="0.35">
      <c r="W4058" s="17"/>
    </row>
    <row r="4059" spans="23:23" x14ac:dyDescent="0.35">
      <c r="W4059" s="17"/>
    </row>
    <row r="4060" spans="23:23" x14ac:dyDescent="0.35">
      <c r="W4060" s="17"/>
    </row>
    <row r="4061" spans="23:23" x14ac:dyDescent="0.35">
      <c r="W4061" s="17"/>
    </row>
    <row r="4062" spans="23:23" x14ac:dyDescent="0.35">
      <c r="W4062" s="17"/>
    </row>
    <row r="4063" spans="23:23" x14ac:dyDescent="0.35">
      <c r="W4063" s="17"/>
    </row>
    <row r="4064" spans="23:23" x14ac:dyDescent="0.35">
      <c r="W4064" s="17"/>
    </row>
    <row r="4065" spans="23:23" x14ac:dyDescent="0.35">
      <c r="W4065" s="17"/>
    </row>
    <row r="4066" spans="23:23" x14ac:dyDescent="0.35">
      <c r="W4066" s="17"/>
    </row>
    <row r="4067" spans="23:23" x14ac:dyDescent="0.35">
      <c r="W4067" s="17"/>
    </row>
    <row r="4068" spans="23:23" x14ac:dyDescent="0.35">
      <c r="W4068" s="17"/>
    </row>
    <row r="4069" spans="23:23" x14ac:dyDescent="0.35">
      <c r="W4069" s="17"/>
    </row>
    <row r="4070" spans="23:23" x14ac:dyDescent="0.35">
      <c r="W4070" s="17"/>
    </row>
    <row r="4071" spans="23:23" x14ac:dyDescent="0.35">
      <c r="W4071" s="17"/>
    </row>
    <row r="4072" spans="23:23" x14ac:dyDescent="0.35">
      <c r="W4072" s="17"/>
    </row>
    <row r="4073" spans="23:23" x14ac:dyDescent="0.35">
      <c r="W4073" s="17"/>
    </row>
    <row r="4074" spans="23:23" x14ac:dyDescent="0.35">
      <c r="W4074" s="17"/>
    </row>
    <row r="4075" spans="23:23" x14ac:dyDescent="0.35">
      <c r="W4075" s="17"/>
    </row>
    <row r="4076" spans="23:23" x14ac:dyDescent="0.35">
      <c r="W4076" s="17"/>
    </row>
    <row r="4077" spans="23:23" x14ac:dyDescent="0.35">
      <c r="W4077" s="17"/>
    </row>
    <row r="4078" spans="23:23" x14ac:dyDescent="0.35">
      <c r="W4078" s="17"/>
    </row>
    <row r="4079" spans="23:23" x14ac:dyDescent="0.35">
      <c r="W4079" s="17"/>
    </row>
    <row r="4080" spans="23:23" x14ac:dyDescent="0.35">
      <c r="W4080" s="17"/>
    </row>
    <row r="4081" spans="23:23" x14ac:dyDescent="0.35">
      <c r="W4081" s="17"/>
    </row>
    <row r="4082" spans="23:23" x14ac:dyDescent="0.35">
      <c r="W4082" s="17"/>
    </row>
    <row r="4083" spans="23:23" x14ac:dyDescent="0.35">
      <c r="W4083" s="17"/>
    </row>
    <row r="4084" spans="23:23" x14ac:dyDescent="0.35">
      <c r="W4084" s="17"/>
    </row>
    <row r="4085" spans="23:23" x14ac:dyDescent="0.35">
      <c r="W4085" s="17"/>
    </row>
    <row r="4086" spans="23:23" x14ac:dyDescent="0.35">
      <c r="W4086" s="17"/>
    </row>
    <row r="4087" spans="23:23" x14ac:dyDescent="0.35">
      <c r="W4087" s="17"/>
    </row>
    <row r="4088" spans="23:23" x14ac:dyDescent="0.35">
      <c r="W4088" s="17"/>
    </row>
    <row r="4089" spans="23:23" x14ac:dyDescent="0.35">
      <c r="W4089" s="17"/>
    </row>
    <row r="4090" spans="23:23" x14ac:dyDescent="0.35">
      <c r="W4090" s="17"/>
    </row>
    <row r="4091" spans="23:23" x14ac:dyDescent="0.35">
      <c r="W4091" s="17"/>
    </row>
    <row r="4092" spans="23:23" x14ac:dyDescent="0.35">
      <c r="W4092" s="17"/>
    </row>
    <row r="4093" spans="23:23" x14ac:dyDescent="0.35">
      <c r="W4093" s="17"/>
    </row>
    <row r="4094" spans="23:23" x14ac:dyDescent="0.35">
      <c r="W4094" s="17"/>
    </row>
    <row r="4095" spans="23:23" x14ac:dyDescent="0.35">
      <c r="W4095" s="17"/>
    </row>
    <row r="4096" spans="23:23" x14ac:dyDescent="0.35">
      <c r="W4096" s="17"/>
    </row>
    <row r="4097" spans="23:23" x14ac:dyDescent="0.35">
      <c r="W4097" s="17"/>
    </row>
    <row r="4098" spans="23:23" x14ac:dyDescent="0.35">
      <c r="W4098" s="17"/>
    </row>
    <row r="4099" spans="23:23" x14ac:dyDescent="0.35">
      <c r="W4099" s="17"/>
    </row>
    <row r="4100" spans="23:23" x14ac:dyDescent="0.35">
      <c r="W4100" s="17"/>
    </row>
    <row r="4101" spans="23:23" x14ac:dyDescent="0.35">
      <c r="W4101" s="17"/>
    </row>
    <row r="4102" spans="23:23" x14ac:dyDescent="0.35">
      <c r="W4102" s="17"/>
    </row>
    <row r="4103" spans="23:23" x14ac:dyDescent="0.35">
      <c r="W4103" s="17"/>
    </row>
    <row r="4104" spans="23:23" x14ac:dyDescent="0.35">
      <c r="W4104" s="17"/>
    </row>
    <row r="4105" spans="23:23" x14ac:dyDescent="0.35">
      <c r="W4105" s="17"/>
    </row>
    <row r="4106" spans="23:23" x14ac:dyDescent="0.35">
      <c r="W4106" s="17"/>
    </row>
    <row r="4107" spans="23:23" x14ac:dyDescent="0.35">
      <c r="W4107" s="17"/>
    </row>
    <row r="4108" spans="23:23" x14ac:dyDescent="0.35">
      <c r="W4108" s="17"/>
    </row>
    <row r="4109" spans="23:23" x14ac:dyDescent="0.35">
      <c r="W4109" s="17"/>
    </row>
    <row r="4110" spans="23:23" x14ac:dyDescent="0.35">
      <c r="W4110" s="17"/>
    </row>
    <row r="4111" spans="23:23" x14ac:dyDescent="0.35">
      <c r="W4111" s="17"/>
    </row>
    <row r="4112" spans="23:23" x14ac:dyDescent="0.35">
      <c r="W4112" s="17"/>
    </row>
    <row r="4113" spans="23:23" x14ac:dyDescent="0.35">
      <c r="W4113" s="17"/>
    </row>
    <row r="4114" spans="23:23" x14ac:dyDescent="0.35">
      <c r="W4114" s="17"/>
    </row>
    <row r="4115" spans="23:23" x14ac:dyDescent="0.35">
      <c r="W4115" s="17"/>
    </row>
    <row r="4116" spans="23:23" x14ac:dyDescent="0.35">
      <c r="W4116" s="17"/>
    </row>
    <row r="4117" spans="23:23" x14ac:dyDescent="0.35">
      <c r="W4117" s="17"/>
    </row>
    <row r="4118" spans="23:23" x14ac:dyDescent="0.35">
      <c r="W4118" s="17"/>
    </row>
    <row r="4119" spans="23:23" x14ac:dyDescent="0.35">
      <c r="W4119" s="17"/>
    </row>
    <row r="4120" spans="23:23" x14ac:dyDescent="0.35">
      <c r="W4120" s="17"/>
    </row>
    <row r="4121" spans="23:23" x14ac:dyDescent="0.35">
      <c r="W4121" s="17"/>
    </row>
    <row r="4122" spans="23:23" x14ac:dyDescent="0.35">
      <c r="W4122" s="17"/>
    </row>
    <row r="4123" spans="23:23" x14ac:dyDescent="0.35">
      <c r="W4123" s="17"/>
    </row>
    <row r="4124" spans="23:23" x14ac:dyDescent="0.35">
      <c r="W4124" s="17"/>
    </row>
    <row r="4125" spans="23:23" x14ac:dyDescent="0.35">
      <c r="W4125" s="17"/>
    </row>
    <row r="4126" spans="23:23" x14ac:dyDescent="0.35">
      <c r="W4126" s="17"/>
    </row>
    <row r="4127" spans="23:23" x14ac:dyDescent="0.35">
      <c r="W4127" s="17"/>
    </row>
    <row r="4128" spans="23:23" x14ac:dyDescent="0.35">
      <c r="W4128" s="17"/>
    </row>
    <row r="4129" spans="23:23" x14ac:dyDescent="0.35">
      <c r="W4129" s="17"/>
    </row>
    <row r="4130" spans="23:23" x14ac:dyDescent="0.35">
      <c r="W4130" s="17"/>
    </row>
    <row r="4131" spans="23:23" x14ac:dyDescent="0.35">
      <c r="W4131" s="17"/>
    </row>
    <row r="4132" spans="23:23" x14ac:dyDescent="0.35">
      <c r="W4132" s="17"/>
    </row>
    <row r="4133" spans="23:23" x14ac:dyDescent="0.35">
      <c r="W4133" s="17"/>
    </row>
    <row r="4134" spans="23:23" x14ac:dyDescent="0.35">
      <c r="W4134" s="17"/>
    </row>
    <row r="4135" spans="23:23" x14ac:dyDescent="0.35">
      <c r="W4135" s="17"/>
    </row>
    <row r="4136" spans="23:23" x14ac:dyDescent="0.35">
      <c r="W4136" s="17"/>
    </row>
    <row r="4137" spans="23:23" x14ac:dyDescent="0.35">
      <c r="W4137" s="17"/>
    </row>
    <row r="4138" spans="23:23" x14ac:dyDescent="0.35">
      <c r="W4138" s="17"/>
    </row>
    <row r="4139" spans="23:23" x14ac:dyDescent="0.35">
      <c r="W4139" s="17"/>
    </row>
    <row r="4140" spans="23:23" x14ac:dyDescent="0.35">
      <c r="W4140" s="17"/>
    </row>
    <row r="4141" spans="23:23" x14ac:dyDescent="0.35">
      <c r="W4141" s="17"/>
    </row>
    <row r="4142" spans="23:23" x14ac:dyDescent="0.35">
      <c r="W4142" s="17"/>
    </row>
    <row r="4143" spans="23:23" x14ac:dyDescent="0.35">
      <c r="W4143" s="17"/>
    </row>
    <row r="4144" spans="23:23" x14ac:dyDescent="0.35">
      <c r="W4144" s="17"/>
    </row>
    <row r="4145" spans="23:23" x14ac:dyDescent="0.35">
      <c r="W4145" s="17"/>
    </row>
    <row r="4146" spans="23:23" x14ac:dyDescent="0.35">
      <c r="W4146" s="17"/>
    </row>
    <row r="4147" spans="23:23" x14ac:dyDescent="0.35">
      <c r="W4147" s="17"/>
    </row>
    <row r="4148" spans="23:23" x14ac:dyDescent="0.35">
      <c r="W4148" s="17"/>
    </row>
    <row r="4149" spans="23:23" x14ac:dyDescent="0.35">
      <c r="W4149" s="17"/>
    </row>
    <row r="4150" spans="23:23" x14ac:dyDescent="0.35">
      <c r="W4150" s="17"/>
    </row>
    <row r="4151" spans="23:23" x14ac:dyDescent="0.35">
      <c r="W4151" s="17"/>
    </row>
    <row r="4152" spans="23:23" x14ac:dyDescent="0.35">
      <c r="W4152" s="17"/>
    </row>
    <row r="4153" spans="23:23" x14ac:dyDescent="0.35">
      <c r="W4153" s="17"/>
    </row>
    <row r="4154" spans="23:23" x14ac:dyDescent="0.35">
      <c r="W4154" s="17"/>
    </row>
    <row r="4155" spans="23:23" x14ac:dyDescent="0.35">
      <c r="W4155" s="17"/>
    </row>
    <row r="4156" spans="23:23" x14ac:dyDescent="0.35">
      <c r="W4156" s="17"/>
    </row>
    <row r="4157" spans="23:23" x14ac:dyDescent="0.35">
      <c r="W4157" s="17"/>
    </row>
    <row r="4158" spans="23:23" x14ac:dyDescent="0.35">
      <c r="W4158" s="17"/>
    </row>
    <row r="4159" spans="23:23" x14ac:dyDescent="0.35">
      <c r="W4159" s="17"/>
    </row>
    <row r="4160" spans="23:23" x14ac:dyDescent="0.35">
      <c r="W4160" s="17"/>
    </row>
    <row r="4161" spans="23:23" x14ac:dyDescent="0.35">
      <c r="W4161" s="17"/>
    </row>
    <row r="4162" spans="23:23" x14ac:dyDescent="0.35">
      <c r="W4162" s="17"/>
    </row>
    <row r="4163" spans="23:23" x14ac:dyDescent="0.35">
      <c r="W4163" s="17"/>
    </row>
    <row r="4164" spans="23:23" x14ac:dyDescent="0.35">
      <c r="W4164" s="17"/>
    </row>
    <row r="4165" spans="23:23" x14ac:dyDescent="0.35">
      <c r="W4165" s="17"/>
    </row>
    <row r="4166" spans="23:23" x14ac:dyDescent="0.35">
      <c r="W4166" s="17"/>
    </row>
    <row r="4167" spans="23:23" x14ac:dyDescent="0.35">
      <c r="W4167" s="17"/>
    </row>
    <row r="4168" spans="23:23" x14ac:dyDescent="0.35">
      <c r="W4168" s="17"/>
    </row>
    <row r="4169" spans="23:23" x14ac:dyDescent="0.35">
      <c r="W4169" s="17"/>
    </row>
    <row r="4170" spans="23:23" x14ac:dyDescent="0.35">
      <c r="W4170" s="17"/>
    </row>
    <row r="4171" spans="23:23" x14ac:dyDescent="0.35">
      <c r="W4171" s="17"/>
    </row>
    <row r="4172" spans="23:23" x14ac:dyDescent="0.35">
      <c r="W4172" s="17"/>
    </row>
    <row r="4173" spans="23:23" x14ac:dyDescent="0.35">
      <c r="W4173" s="17"/>
    </row>
    <row r="4174" spans="23:23" x14ac:dyDescent="0.35">
      <c r="W4174" s="17"/>
    </row>
    <row r="4175" spans="23:23" x14ac:dyDescent="0.35">
      <c r="W4175" s="17"/>
    </row>
    <row r="4176" spans="23:23" x14ac:dyDescent="0.35">
      <c r="W4176" s="17"/>
    </row>
    <row r="4177" spans="23:23" x14ac:dyDescent="0.35">
      <c r="W4177" s="17"/>
    </row>
    <row r="4178" spans="23:23" x14ac:dyDescent="0.35">
      <c r="W4178" s="17"/>
    </row>
    <row r="4179" spans="23:23" x14ac:dyDescent="0.35">
      <c r="W4179" s="17"/>
    </row>
    <row r="4180" spans="23:23" x14ac:dyDescent="0.35">
      <c r="W4180" s="17"/>
    </row>
    <row r="4181" spans="23:23" x14ac:dyDescent="0.35">
      <c r="W4181" s="17"/>
    </row>
    <row r="4182" spans="23:23" x14ac:dyDescent="0.35">
      <c r="W4182" s="17"/>
    </row>
    <row r="4183" spans="23:23" x14ac:dyDescent="0.35">
      <c r="W4183" s="17"/>
    </row>
    <row r="4184" spans="23:23" x14ac:dyDescent="0.35">
      <c r="W4184" s="17"/>
    </row>
    <row r="4185" spans="23:23" x14ac:dyDescent="0.35">
      <c r="W4185" s="17"/>
    </row>
    <row r="4186" spans="23:23" x14ac:dyDescent="0.35">
      <c r="W4186" s="17"/>
    </row>
    <row r="4187" spans="23:23" x14ac:dyDescent="0.35">
      <c r="W4187" s="17"/>
    </row>
    <row r="4188" spans="23:23" x14ac:dyDescent="0.35">
      <c r="W4188" s="17"/>
    </row>
    <row r="4189" spans="23:23" x14ac:dyDescent="0.35">
      <c r="W4189" s="17"/>
    </row>
    <row r="4190" spans="23:23" x14ac:dyDescent="0.35">
      <c r="W4190" s="17"/>
    </row>
    <row r="4191" spans="23:23" x14ac:dyDescent="0.35">
      <c r="W4191" s="17"/>
    </row>
    <row r="4192" spans="23:23" x14ac:dyDescent="0.35">
      <c r="W4192" s="17"/>
    </row>
    <row r="4193" spans="23:23" x14ac:dyDescent="0.35">
      <c r="W4193" s="17"/>
    </row>
    <row r="4194" spans="23:23" x14ac:dyDescent="0.35">
      <c r="W4194" s="17"/>
    </row>
    <row r="4195" spans="23:23" x14ac:dyDescent="0.35">
      <c r="W4195" s="17"/>
    </row>
    <row r="4196" spans="23:23" x14ac:dyDescent="0.35">
      <c r="W4196" s="17"/>
    </row>
    <row r="4197" spans="23:23" x14ac:dyDescent="0.35">
      <c r="W4197" s="17"/>
    </row>
    <row r="4198" spans="23:23" x14ac:dyDescent="0.35">
      <c r="W4198" s="17"/>
    </row>
    <row r="4199" spans="23:23" x14ac:dyDescent="0.35">
      <c r="W4199" s="17"/>
    </row>
    <row r="4200" spans="23:23" x14ac:dyDescent="0.35">
      <c r="W4200" s="17"/>
    </row>
    <row r="4201" spans="23:23" x14ac:dyDescent="0.35">
      <c r="W4201" s="17"/>
    </row>
    <row r="4202" spans="23:23" x14ac:dyDescent="0.35">
      <c r="W4202" s="17"/>
    </row>
    <row r="4203" spans="23:23" x14ac:dyDescent="0.35">
      <c r="W4203" s="17"/>
    </row>
    <row r="4204" spans="23:23" x14ac:dyDescent="0.35">
      <c r="W4204" s="17"/>
    </row>
    <row r="4205" spans="23:23" x14ac:dyDescent="0.35">
      <c r="W4205" s="17"/>
    </row>
    <row r="4206" spans="23:23" x14ac:dyDescent="0.35">
      <c r="W4206" s="17"/>
    </row>
    <row r="4207" spans="23:23" x14ac:dyDescent="0.35">
      <c r="W4207" s="17"/>
    </row>
    <row r="4208" spans="23:23" x14ac:dyDescent="0.35">
      <c r="W4208" s="17"/>
    </row>
    <row r="4209" spans="23:23" x14ac:dyDescent="0.35">
      <c r="W4209" s="17"/>
    </row>
    <row r="4210" spans="23:23" x14ac:dyDescent="0.35">
      <c r="W4210" s="17"/>
    </row>
    <row r="4211" spans="23:23" x14ac:dyDescent="0.35">
      <c r="W4211" s="17"/>
    </row>
    <row r="4212" spans="23:23" x14ac:dyDescent="0.35">
      <c r="W4212" s="17"/>
    </row>
    <row r="4213" spans="23:23" x14ac:dyDescent="0.35">
      <c r="W4213" s="17"/>
    </row>
    <row r="4214" spans="23:23" x14ac:dyDescent="0.35">
      <c r="W4214" s="17"/>
    </row>
    <row r="4215" spans="23:23" x14ac:dyDescent="0.35">
      <c r="W4215" s="17"/>
    </row>
    <row r="4216" spans="23:23" x14ac:dyDescent="0.35">
      <c r="W4216" s="17"/>
    </row>
    <row r="4217" spans="23:23" x14ac:dyDescent="0.35">
      <c r="W4217" s="17"/>
    </row>
    <row r="4218" spans="23:23" x14ac:dyDescent="0.35">
      <c r="W4218" s="17"/>
    </row>
    <row r="4219" spans="23:23" x14ac:dyDescent="0.35">
      <c r="W4219" s="17"/>
    </row>
    <row r="4220" spans="23:23" x14ac:dyDescent="0.35">
      <c r="W4220" s="17"/>
    </row>
    <row r="4221" spans="23:23" x14ac:dyDescent="0.35">
      <c r="W4221" s="17"/>
    </row>
    <row r="4222" spans="23:23" x14ac:dyDescent="0.35">
      <c r="W4222" s="17"/>
    </row>
    <row r="4223" spans="23:23" x14ac:dyDescent="0.35">
      <c r="W4223" s="17"/>
    </row>
    <row r="4224" spans="23:23" x14ac:dyDescent="0.35">
      <c r="W4224" s="17"/>
    </row>
    <row r="4225" spans="23:23" x14ac:dyDescent="0.35">
      <c r="W4225" s="17"/>
    </row>
    <row r="4226" spans="23:23" x14ac:dyDescent="0.35">
      <c r="W4226" s="17"/>
    </row>
    <row r="4227" spans="23:23" x14ac:dyDescent="0.35">
      <c r="W4227" s="17"/>
    </row>
    <row r="4228" spans="23:23" x14ac:dyDescent="0.35">
      <c r="W4228" s="17"/>
    </row>
    <row r="4229" spans="23:23" x14ac:dyDescent="0.35">
      <c r="W4229" s="17"/>
    </row>
    <row r="4230" spans="23:23" x14ac:dyDescent="0.35">
      <c r="W4230" s="17"/>
    </row>
    <row r="4231" spans="23:23" x14ac:dyDescent="0.35">
      <c r="W4231" s="17"/>
    </row>
    <row r="4232" spans="23:23" x14ac:dyDescent="0.35">
      <c r="W4232" s="17"/>
    </row>
    <row r="4233" spans="23:23" x14ac:dyDescent="0.35">
      <c r="W4233" s="17"/>
    </row>
    <row r="4234" spans="23:23" x14ac:dyDescent="0.35">
      <c r="W4234" s="17"/>
    </row>
    <row r="4235" spans="23:23" x14ac:dyDescent="0.35">
      <c r="W4235" s="17"/>
    </row>
    <row r="4236" spans="23:23" x14ac:dyDescent="0.35">
      <c r="W4236" s="17"/>
    </row>
    <row r="4237" spans="23:23" x14ac:dyDescent="0.35">
      <c r="W4237" s="17"/>
    </row>
    <row r="4238" spans="23:23" x14ac:dyDescent="0.35">
      <c r="W4238" s="17"/>
    </row>
    <row r="4239" spans="23:23" x14ac:dyDescent="0.35">
      <c r="W4239" s="17"/>
    </row>
    <row r="4240" spans="23:23" x14ac:dyDescent="0.35">
      <c r="W4240" s="17"/>
    </row>
    <row r="4241" spans="23:23" x14ac:dyDescent="0.35">
      <c r="W4241" s="17"/>
    </row>
    <row r="4242" spans="23:23" x14ac:dyDescent="0.35">
      <c r="W4242" s="17"/>
    </row>
    <row r="4243" spans="23:23" x14ac:dyDescent="0.35">
      <c r="W4243" s="17"/>
    </row>
    <row r="4244" spans="23:23" x14ac:dyDescent="0.35">
      <c r="W4244" s="17"/>
    </row>
    <row r="4245" spans="23:23" x14ac:dyDescent="0.35">
      <c r="W4245" s="17"/>
    </row>
    <row r="4246" spans="23:23" x14ac:dyDescent="0.35">
      <c r="W4246" s="17"/>
    </row>
    <row r="4247" spans="23:23" x14ac:dyDescent="0.35">
      <c r="W4247" s="17"/>
    </row>
    <row r="4248" spans="23:23" x14ac:dyDescent="0.35">
      <c r="W4248" s="17"/>
    </row>
    <row r="4249" spans="23:23" x14ac:dyDescent="0.35">
      <c r="W4249" s="17"/>
    </row>
    <row r="4250" spans="23:23" x14ac:dyDescent="0.35">
      <c r="W4250" s="17"/>
    </row>
    <row r="4251" spans="23:23" x14ac:dyDescent="0.35">
      <c r="W4251" s="17"/>
    </row>
    <row r="4252" spans="23:23" x14ac:dyDescent="0.35">
      <c r="W4252" s="17"/>
    </row>
    <row r="4253" spans="23:23" x14ac:dyDescent="0.35">
      <c r="W4253" s="17"/>
    </row>
    <row r="4254" spans="23:23" x14ac:dyDescent="0.35">
      <c r="W4254" s="17"/>
    </row>
    <row r="4255" spans="23:23" x14ac:dyDescent="0.35">
      <c r="W4255" s="17"/>
    </row>
    <row r="4256" spans="23:23" x14ac:dyDescent="0.35">
      <c r="W4256" s="17"/>
    </row>
    <row r="4257" spans="23:23" x14ac:dyDescent="0.35">
      <c r="W4257" s="17"/>
    </row>
    <row r="4258" spans="23:23" x14ac:dyDescent="0.35">
      <c r="W4258" s="17"/>
    </row>
    <row r="4259" spans="23:23" x14ac:dyDescent="0.35">
      <c r="W4259" s="17"/>
    </row>
    <row r="4260" spans="23:23" x14ac:dyDescent="0.35">
      <c r="W4260" s="17"/>
    </row>
    <row r="4261" spans="23:23" x14ac:dyDescent="0.35">
      <c r="W4261" s="17"/>
    </row>
    <row r="4262" spans="23:23" x14ac:dyDescent="0.35">
      <c r="W4262" s="17"/>
    </row>
    <row r="4263" spans="23:23" x14ac:dyDescent="0.35">
      <c r="W4263" s="17"/>
    </row>
    <row r="4264" spans="23:23" x14ac:dyDescent="0.35">
      <c r="W4264" s="17"/>
    </row>
    <row r="4265" spans="23:23" x14ac:dyDescent="0.35">
      <c r="W4265" s="17"/>
    </row>
    <row r="4266" spans="23:23" x14ac:dyDescent="0.35">
      <c r="W4266" s="17"/>
    </row>
    <row r="4267" spans="23:23" x14ac:dyDescent="0.35">
      <c r="W4267" s="17"/>
    </row>
    <row r="4268" spans="23:23" x14ac:dyDescent="0.35">
      <c r="W4268" s="17"/>
    </row>
    <row r="4269" spans="23:23" x14ac:dyDescent="0.35">
      <c r="W4269" s="17"/>
    </row>
    <row r="4270" spans="23:23" x14ac:dyDescent="0.35">
      <c r="W4270" s="17"/>
    </row>
    <row r="4271" spans="23:23" x14ac:dyDescent="0.35">
      <c r="W4271" s="17"/>
    </row>
    <row r="4272" spans="23:23" x14ac:dyDescent="0.35">
      <c r="W4272" s="17"/>
    </row>
    <row r="4273" spans="23:23" x14ac:dyDescent="0.35">
      <c r="W4273" s="17"/>
    </row>
    <row r="4274" spans="23:23" x14ac:dyDescent="0.35">
      <c r="W4274" s="17"/>
    </row>
    <row r="4275" spans="23:23" x14ac:dyDescent="0.35">
      <c r="W4275" s="17"/>
    </row>
    <row r="4276" spans="23:23" x14ac:dyDescent="0.35">
      <c r="W4276" s="17"/>
    </row>
    <row r="4277" spans="23:23" x14ac:dyDescent="0.35">
      <c r="W4277" s="17"/>
    </row>
    <row r="4278" spans="23:23" x14ac:dyDescent="0.35">
      <c r="W4278" s="17"/>
    </row>
    <row r="4279" spans="23:23" x14ac:dyDescent="0.35">
      <c r="W4279" s="17"/>
    </row>
    <row r="4280" spans="23:23" x14ac:dyDescent="0.35">
      <c r="W4280" s="17"/>
    </row>
    <row r="4281" spans="23:23" x14ac:dyDescent="0.35">
      <c r="W4281" s="17"/>
    </row>
    <row r="4282" spans="23:23" x14ac:dyDescent="0.35">
      <c r="W4282" s="17"/>
    </row>
    <row r="4283" spans="23:23" x14ac:dyDescent="0.35">
      <c r="W4283" s="17"/>
    </row>
    <row r="4284" spans="23:23" x14ac:dyDescent="0.35">
      <c r="W4284" s="17"/>
    </row>
    <row r="4285" spans="23:23" x14ac:dyDescent="0.35">
      <c r="W4285" s="17"/>
    </row>
    <row r="4286" spans="23:23" x14ac:dyDescent="0.35">
      <c r="W4286" s="17"/>
    </row>
    <row r="4287" spans="23:23" x14ac:dyDescent="0.35">
      <c r="W4287" s="17"/>
    </row>
    <row r="4288" spans="23:23" x14ac:dyDescent="0.35">
      <c r="W4288" s="17"/>
    </row>
    <row r="4289" spans="23:23" x14ac:dyDescent="0.35">
      <c r="W4289" s="17"/>
    </row>
    <row r="4290" spans="23:23" x14ac:dyDescent="0.35">
      <c r="W4290" s="17"/>
    </row>
    <row r="4291" spans="23:23" x14ac:dyDescent="0.35">
      <c r="W4291" s="17"/>
    </row>
    <row r="4292" spans="23:23" x14ac:dyDescent="0.35">
      <c r="W4292" s="17"/>
    </row>
    <row r="4293" spans="23:23" x14ac:dyDescent="0.35">
      <c r="W4293" s="17"/>
    </row>
    <row r="4294" spans="23:23" x14ac:dyDescent="0.35">
      <c r="W4294" s="17"/>
    </row>
    <row r="4295" spans="23:23" x14ac:dyDescent="0.35">
      <c r="W4295" s="17"/>
    </row>
    <row r="4296" spans="23:23" x14ac:dyDescent="0.35">
      <c r="W4296" s="17"/>
    </row>
    <row r="4297" spans="23:23" x14ac:dyDescent="0.35">
      <c r="W4297" s="17"/>
    </row>
    <row r="4298" spans="23:23" x14ac:dyDescent="0.35">
      <c r="W4298" s="17"/>
    </row>
    <row r="4299" spans="23:23" x14ac:dyDescent="0.35">
      <c r="W4299" s="17"/>
    </row>
    <row r="4300" spans="23:23" x14ac:dyDescent="0.35">
      <c r="W4300" s="17"/>
    </row>
    <row r="4301" spans="23:23" x14ac:dyDescent="0.35">
      <c r="W4301" s="17"/>
    </row>
    <row r="4302" spans="23:23" x14ac:dyDescent="0.35">
      <c r="W4302" s="17"/>
    </row>
    <row r="4303" spans="23:23" x14ac:dyDescent="0.35">
      <c r="W4303" s="17"/>
    </row>
    <row r="4304" spans="23:23" x14ac:dyDescent="0.35">
      <c r="W4304" s="17"/>
    </row>
    <row r="4305" spans="23:23" x14ac:dyDescent="0.35">
      <c r="W4305" s="17"/>
    </row>
    <row r="4306" spans="23:23" x14ac:dyDescent="0.35">
      <c r="W4306" s="17"/>
    </row>
    <row r="4307" spans="23:23" x14ac:dyDescent="0.35">
      <c r="W4307" s="17"/>
    </row>
    <row r="4308" spans="23:23" x14ac:dyDescent="0.35">
      <c r="W4308" s="17"/>
    </row>
    <row r="4309" spans="23:23" x14ac:dyDescent="0.35">
      <c r="W4309" s="17"/>
    </row>
    <row r="4310" spans="23:23" x14ac:dyDescent="0.35">
      <c r="W4310" s="17"/>
    </row>
    <row r="4311" spans="23:23" x14ac:dyDescent="0.35">
      <c r="W4311" s="17"/>
    </row>
    <row r="4312" spans="23:23" x14ac:dyDescent="0.35">
      <c r="W4312" s="17"/>
    </row>
    <row r="4313" spans="23:23" x14ac:dyDescent="0.35">
      <c r="W4313" s="17"/>
    </row>
    <row r="4314" spans="23:23" x14ac:dyDescent="0.35">
      <c r="W4314" s="17"/>
    </row>
    <row r="4315" spans="23:23" x14ac:dyDescent="0.35">
      <c r="W4315" s="17"/>
    </row>
    <row r="4316" spans="23:23" x14ac:dyDescent="0.35">
      <c r="W4316" s="17"/>
    </row>
    <row r="4317" spans="23:23" x14ac:dyDescent="0.35">
      <c r="W4317" s="17"/>
    </row>
    <row r="4318" spans="23:23" x14ac:dyDescent="0.35">
      <c r="W4318" s="17"/>
    </row>
    <row r="4319" spans="23:23" x14ac:dyDescent="0.35">
      <c r="W4319" s="17"/>
    </row>
    <row r="4320" spans="23:23" x14ac:dyDescent="0.35">
      <c r="W4320" s="17"/>
    </row>
    <row r="4321" spans="23:23" x14ac:dyDescent="0.35">
      <c r="W4321" s="17"/>
    </row>
    <row r="4322" spans="23:23" x14ac:dyDescent="0.35">
      <c r="W4322" s="17"/>
    </row>
    <row r="4323" spans="23:23" x14ac:dyDescent="0.35">
      <c r="W4323" s="17"/>
    </row>
    <row r="4324" spans="23:23" x14ac:dyDescent="0.35">
      <c r="W4324" s="17"/>
    </row>
    <row r="4325" spans="23:23" x14ac:dyDescent="0.35">
      <c r="W4325" s="17"/>
    </row>
    <row r="4326" spans="23:23" x14ac:dyDescent="0.35">
      <c r="W4326" s="17"/>
    </row>
    <row r="4327" spans="23:23" x14ac:dyDescent="0.35">
      <c r="W4327" s="17"/>
    </row>
    <row r="4328" spans="23:23" x14ac:dyDescent="0.35">
      <c r="W4328" s="17"/>
    </row>
    <row r="4329" spans="23:23" x14ac:dyDescent="0.35">
      <c r="W4329" s="17"/>
    </row>
    <row r="4330" spans="23:23" x14ac:dyDescent="0.35">
      <c r="W4330" s="17"/>
    </row>
    <row r="4331" spans="23:23" x14ac:dyDescent="0.35">
      <c r="W4331" s="17"/>
    </row>
    <row r="4332" spans="23:23" x14ac:dyDescent="0.35">
      <c r="W4332" s="17"/>
    </row>
    <row r="4333" spans="23:23" x14ac:dyDescent="0.35">
      <c r="W4333" s="17"/>
    </row>
    <row r="4334" spans="23:23" x14ac:dyDescent="0.35">
      <c r="W4334" s="17"/>
    </row>
    <row r="4335" spans="23:23" x14ac:dyDescent="0.35">
      <c r="W4335" s="17"/>
    </row>
    <row r="4336" spans="23:23" x14ac:dyDescent="0.35">
      <c r="W4336" s="17"/>
    </row>
    <row r="4337" spans="23:23" x14ac:dyDescent="0.35">
      <c r="W4337" s="17"/>
    </row>
    <row r="4338" spans="23:23" x14ac:dyDescent="0.35">
      <c r="W4338" s="17"/>
    </row>
    <row r="4339" spans="23:23" x14ac:dyDescent="0.35">
      <c r="W4339" s="17"/>
    </row>
    <row r="4340" spans="23:23" x14ac:dyDescent="0.35">
      <c r="W4340" s="17"/>
    </row>
    <row r="4341" spans="23:23" x14ac:dyDescent="0.35">
      <c r="W4341" s="17"/>
    </row>
    <row r="4342" spans="23:23" x14ac:dyDescent="0.35">
      <c r="W4342" s="17"/>
    </row>
    <row r="4343" spans="23:23" x14ac:dyDescent="0.35">
      <c r="W4343" s="17"/>
    </row>
    <row r="4344" spans="23:23" x14ac:dyDescent="0.35">
      <c r="W4344" s="17"/>
    </row>
    <row r="4345" spans="23:23" x14ac:dyDescent="0.35">
      <c r="W4345" s="17"/>
    </row>
    <row r="4346" spans="23:23" x14ac:dyDescent="0.35">
      <c r="W4346" s="17"/>
    </row>
    <row r="4347" spans="23:23" x14ac:dyDescent="0.35">
      <c r="W4347" s="17"/>
    </row>
    <row r="4348" spans="23:23" x14ac:dyDescent="0.35">
      <c r="W4348" s="17"/>
    </row>
    <row r="4349" spans="23:23" x14ac:dyDescent="0.35">
      <c r="W4349" s="17"/>
    </row>
    <row r="4350" spans="23:23" x14ac:dyDescent="0.35">
      <c r="W4350" s="17"/>
    </row>
    <row r="4351" spans="23:23" x14ac:dyDescent="0.35">
      <c r="W4351" s="17"/>
    </row>
    <row r="4352" spans="23:23" x14ac:dyDescent="0.35">
      <c r="W4352" s="17"/>
    </row>
    <row r="4353" spans="23:23" x14ac:dyDescent="0.35">
      <c r="W4353" s="17"/>
    </row>
    <row r="4354" spans="23:23" x14ac:dyDescent="0.35">
      <c r="W4354" s="17"/>
    </row>
    <row r="4355" spans="23:23" x14ac:dyDescent="0.35">
      <c r="W4355" s="17"/>
    </row>
    <row r="4356" spans="23:23" x14ac:dyDescent="0.35">
      <c r="W4356" s="17"/>
    </row>
    <row r="4357" spans="23:23" x14ac:dyDescent="0.35">
      <c r="W4357" s="17"/>
    </row>
    <row r="4358" spans="23:23" x14ac:dyDescent="0.35">
      <c r="W4358" s="17"/>
    </row>
    <row r="4359" spans="23:23" x14ac:dyDescent="0.35">
      <c r="W4359" s="17"/>
    </row>
    <row r="4360" spans="23:23" x14ac:dyDescent="0.35">
      <c r="W4360" s="17"/>
    </row>
    <row r="4361" spans="23:23" x14ac:dyDescent="0.35">
      <c r="W4361" s="17"/>
    </row>
    <row r="4362" spans="23:23" x14ac:dyDescent="0.35">
      <c r="W4362" s="17"/>
    </row>
    <row r="4363" spans="23:23" x14ac:dyDescent="0.35">
      <c r="W4363" s="17"/>
    </row>
    <row r="4364" spans="23:23" x14ac:dyDescent="0.35">
      <c r="W4364" s="17"/>
    </row>
    <row r="4365" spans="23:23" x14ac:dyDescent="0.35">
      <c r="W4365" s="17"/>
    </row>
    <row r="4366" spans="23:23" x14ac:dyDescent="0.35">
      <c r="W4366" s="17"/>
    </row>
    <row r="4367" spans="23:23" x14ac:dyDescent="0.35">
      <c r="W4367" s="17"/>
    </row>
    <row r="4368" spans="23:23" x14ac:dyDescent="0.35">
      <c r="W4368" s="17"/>
    </row>
    <row r="4369" spans="23:23" x14ac:dyDescent="0.35">
      <c r="W4369" s="17"/>
    </row>
    <row r="4370" spans="23:23" x14ac:dyDescent="0.35">
      <c r="W4370" s="17"/>
    </row>
    <row r="4371" spans="23:23" x14ac:dyDescent="0.35">
      <c r="W4371" s="17"/>
    </row>
    <row r="4372" spans="23:23" x14ac:dyDescent="0.35">
      <c r="W4372" s="17"/>
    </row>
    <row r="4373" spans="23:23" x14ac:dyDescent="0.35">
      <c r="W4373" s="17"/>
    </row>
    <row r="4374" spans="23:23" x14ac:dyDescent="0.35">
      <c r="W4374" s="17"/>
    </row>
    <row r="4375" spans="23:23" x14ac:dyDescent="0.35">
      <c r="W4375" s="17"/>
    </row>
    <row r="4376" spans="23:23" x14ac:dyDescent="0.35">
      <c r="W4376" s="17"/>
    </row>
    <row r="4377" spans="23:23" x14ac:dyDescent="0.35">
      <c r="W4377" s="17"/>
    </row>
    <row r="4378" spans="23:23" x14ac:dyDescent="0.35">
      <c r="W4378" s="17"/>
    </row>
    <row r="4379" spans="23:23" x14ac:dyDescent="0.35">
      <c r="W4379" s="17"/>
    </row>
    <row r="4380" spans="23:23" x14ac:dyDescent="0.35">
      <c r="W4380" s="17"/>
    </row>
    <row r="4381" spans="23:23" x14ac:dyDescent="0.35">
      <c r="W4381" s="17"/>
    </row>
    <row r="4382" spans="23:23" x14ac:dyDescent="0.35">
      <c r="W4382" s="17"/>
    </row>
    <row r="4383" spans="23:23" x14ac:dyDescent="0.35">
      <c r="W4383" s="17"/>
    </row>
    <row r="4384" spans="23:23" x14ac:dyDescent="0.35">
      <c r="W4384" s="17"/>
    </row>
    <row r="4385" spans="23:23" x14ac:dyDescent="0.35">
      <c r="W4385" s="17"/>
    </row>
    <row r="4386" spans="23:23" x14ac:dyDescent="0.35">
      <c r="W4386" s="17"/>
    </row>
    <row r="4387" spans="23:23" x14ac:dyDescent="0.35">
      <c r="W4387" s="17"/>
    </row>
    <row r="4388" spans="23:23" x14ac:dyDescent="0.35">
      <c r="W4388" s="17"/>
    </row>
    <row r="4389" spans="23:23" x14ac:dyDescent="0.35">
      <c r="W4389" s="17"/>
    </row>
    <row r="4390" spans="23:23" x14ac:dyDescent="0.35">
      <c r="W4390" s="17"/>
    </row>
    <row r="4391" spans="23:23" x14ac:dyDescent="0.35">
      <c r="W4391" s="17"/>
    </row>
    <row r="4392" spans="23:23" x14ac:dyDescent="0.35">
      <c r="W4392" s="17"/>
    </row>
    <row r="4393" spans="23:23" x14ac:dyDescent="0.35">
      <c r="W4393" s="17"/>
    </row>
    <row r="4394" spans="23:23" x14ac:dyDescent="0.35">
      <c r="W4394" s="17"/>
    </row>
    <row r="4395" spans="23:23" x14ac:dyDescent="0.35">
      <c r="W4395" s="17"/>
    </row>
    <row r="4396" spans="23:23" x14ac:dyDescent="0.35">
      <c r="W4396" s="17"/>
    </row>
    <row r="4397" spans="23:23" x14ac:dyDescent="0.35">
      <c r="W4397" s="17"/>
    </row>
    <row r="4398" spans="23:23" x14ac:dyDescent="0.35">
      <c r="W4398" s="17"/>
    </row>
    <row r="4399" spans="23:23" x14ac:dyDescent="0.35">
      <c r="W4399" s="17"/>
    </row>
    <row r="4400" spans="23:23" x14ac:dyDescent="0.35">
      <c r="W4400" s="17"/>
    </row>
    <row r="4401" spans="23:23" x14ac:dyDescent="0.35">
      <c r="W4401" s="17"/>
    </row>
    <row r="4402" spans="23:23" x14ac:dyDescent="0.35">
      <c r="W4402" s="17"/>
    </row>
    <row r="4403" spans="23:23" x14ac:dyDescent="0.35">
      <c r="W4403" s="17"/>
    </row>
    <row r="4404" spans="23:23" x14ac:dyDescent="0.35">
      <c r="W4404" s="17"/>
    </row>
    <row r="4405" spans="23:23" x14ac:dyDescent="0.35">
      <c r="W4405" s="17"/>
    </row>
    <row r="4406" spans="23:23" x14ac:dyDescent="0.35">
      <c r="W4406" s="17"/>
    </row>
    <row r="4407" spans="23:23" x14ac:dyDescent="0.35">
      <c r="W4407" s="17"/>
    </row>
    <row r="4408" spans="23:23" x14ac:dyDescent="0.35">
      <c r="W4408" s="17"/>
    </row>
    <row r="4409" spans="23:23" x14ac:dyDescent="0.35">
      <c r="W4409" s="17"/>
    </row>
    <row r="4410" spans="23:23" x14ac:dyDescent="0.35">
      <c r="W4410" s="17"/>
    </row>
    <row r="4411" spans="23:23" x14ac:dyDescent="0.35">
      <c r="W4411" s="17"/>
    </row>
    <row r="4412" spans="23:23" x14ac:dyDescent="0.35">
      <c r="W4412" s="17"/>
    </row>
    <row r="4413" spans="23:23" x14ac:dyDescent="0.35">
      <c r="W4413" s="17"/>
    </row>
    <row r="4414" spans="23:23" x14ac:dyDescent="0.35">
      <c r="W4414" s="17"/>
    </row>
    <row r="4415" spans="23:23" x14ac:dyDescent="0.35">
      <c r="W4415" s="17"/>
    </row>
    <row r="4416" spans="23:23" x14ac:dyDescent="0.35">
      <c r="W4416" s="17"/>
    </row>
    <row r="4417" spans="23:23" x14ac:dyDescent="0.35">
      <c r="W4417" s="17"/>
    </row>
    <row r="4418" spans="23:23" x14ac:dyDescent="0.35">
      <c r="W4418" s="17"/>
    </row>
    <row r="4419" spans="23:23" x14ac:dyDescent="0.35">
      <c r="W4419" s="17"/>
    </row>
    <row r="4420" spans="23:23" x14ac:dyDescent="0.35">
      <c r="W4420" s="17"/>
    </row>
    <row r="4421" spans="23:23" x14ac:dyDescent="0.35">
      <c r="W4421" s="17"/>
    </row>
    <row r="4422" spans="23:23" x14ac:dyDescent="0.35">
      <c r="W4422" s="17"/>
    </row>
    <row r="4423" spans="23:23" x14ac:dyDescent="0.35">
      <c r="W4423" s="17"/>
    </row>
    <row r="4424" spans="23:23" x14ac:dyDescent="0.35">
      <c r="W4424" s="17"/>
    </row>
    <row r="4425" spans="23:23" x14ac:dyDescent="0.35">
      <c r="W4425" s="17"/>
    </row>
    <row r="4426" spans="23:23" x14ac:dyDescent="0.35">
      <c r="W4426" s="17"/>
    </row>
    <row r="4427" spans="23:23" x14ac:dyDescent="0.35">
      <c r="W4427" s="17"/>
    </row>
    <row r="4428" spans="23:23" x14ac:dyDescent="0.35">
      <c r="W4428" s="17"/>
    </row>
    <row r="4429" spans="23:23" x14ac:dyDescent="0.35">
      <c r="W4429" s="17"/>
    </row>
    <row r="4430" spans="23:23" x14ac:dyDescent="0.35">
      <c r="W4430" s="17"/>
    </row>
    <row r="4431" spans="23:23" x14ac:dyDescent="0.35">
      <c r="W4431" s="17"/>
    </row>
    <row r="4432" spans="23:23" x14ac:dyDescent="0.35">
      <c r="W4432" s="17"/>
    </row>
    <row r="4433" spans="23:23" x14ac:dyDescent="0.35">
      <c r="W4433" s="17"/>
    </row>
    <row r="4434" spans="23:23" x14ac:dyDescent="0.35">
      <c r="W4434" s="17"/>
    </row>
    <row r="4435" spans="23:23" x14ac:dyDescent="0.35">
      <c r="W4435" s="17"/>
    </row>
    <row r="4436" spans="23:23" x14ac:dyDescent="0.35">
      <c r="W4436" s="17"/>
    </row>
    <row r="4437" spans="23:23" x14ac:dyDescent="0.35">
      <c r="W4437" s="17"/>
    </row>
    <row r="4438" spans="23:23" x14ac:dyDescent="0.35">
      <c r="W4438" s="17"/>
    </row>
    <row r="4439" spans="23:23" x14ac:dyDescent="0.35">
      <c r="W4439" s="17"/>
    </row>
    <row r="4440" spans="23:23" x14ac:dyDescent="0.35">
      <c r="W4440" s="17"/>
    </row>
    <row r="4441" spans="23:23" x14ac:dyDescent="0.35">
      <c r="W4441" s="17"/>
    </row>
    <row r="4442" spans="23:23" x14ac:dyDescent="0.35">
      <c r="W4442" s="17"/>
    </row>
    <row r="4443" spans="23:23" x14ac:dyDescent="0.35">
      <c r="W4443" s="17"/>
    </row>
    <row r="4444" spans="23:23" x14ac:dyDescent="0.35">
      <c r="W4444" s="17"/>
    </row>
    <row r="4445" spans="23:23" x14ac:dyDescent="0.35">
      <c r="W4445" s="17"/>
    </row>
    <row r="4446" spans="23:23" x14ac:dyDescent="0.35">
      <c r="W4446" s="17"/>
    </row>
    <row r="4447" spans="23:23" x14ac:dyDescent="0.35">
      <c r="W4447" s="17"/>
    </row>
    <row r="4448" spans="23:23" x14ac:dyDescent="0.35">
      <c r="W4448" s="17"/>
    </row>
    <row r="4449" spans="23:23" x14ac:dyDescent="0.35">
      <c r="W4449" s="17"/>
    </row>
    <row r="4450" spans="23:23" x14ac:dyDescent="0.35">
      <c r="W4450" s="17"/>
    </row>
    <row r="4451" spans="23:23" x14ac:dyDescent="0.35">
      <c r="W4451" s="17"/>
    </row>
    <row r="4452" spans="23:23" x14ac:dyDescent="0.35">
      <c r="W4452" s="17"/>
    </row>
    <row r="4453" spans="23:23" x14ac:dyDescent="0.35">
      <c r="W4453" s="17"/>
    </row>
    <row r="4454" spans="23:23" x14ac:dyDescent="0.35">
      <c r="W4454" s="17"/>
    </row>
    <row r="4455" spans="23:23" x14ac:dyDescent="0.35">
      <c r="W4455" s="17"/>
    </row>
    <row r="4456" spans="23:23" x14ac:dyDescent="0.35">
      <c r="W4456" s="17"/>
    </row>
    <row r="4457" spans="23:23" x14ac:dyDescent="0.35">
      <c r="W4457" s="17"/>
    </row>
    <row r="4458" spans="23:23" x14ac:dyDescent="0.35">
      <c r="W4458" s="17"/>
    </row>
    <row r="4459" spans="23:23" x14ac:dyDescent="0.35">
      <c r="W4459" s="17"/>
    </row>
    <row r="4460" spans="23:23" x14ac:dyDescent="0.35">
      <c r="W4460" s="17"/>
    </row>
    <row r="4461" spans="23:23" x14ac:dyDescent="0.35">
      <c r="W4461" s="17"/>
    </row>
    <row r="4462" spans="23:23" x14ac:dyDescent="0.35">
      <c r="W4462" s="17"/>
    </row>
    <row r="4463" spans="23:23" x14ac:dyDescent="0.35">
      <c r="W4463" s="17"/>
    </row>
    <row r="4464" spans="23:23" x14ac:dyDescent="0.35">
      <c r="W4464" s="17"/>
    </row>
    <row r="4465" spans="23:23" x14ac:dyDescent="0.35">
      <c r="W4465" s="17"/>
    </row>
    <row r="4466" spans="23:23" x14ac:dyDescent="0.35">
      <c r="W4466" s="17"/>
    </row>
    <row r="4467" spans="23:23" x14ac:dyDescent="0.35">
      <c r="W4467" s="17"/>
    </row>
    <row r="4468" spans="23:23" x14ac:dyDescent="0.35">
      <c r="W4468" s="17"/>
    </row>
    <row r="4469" spans="23:23" x14ac:dyDescent="0.35">
      <c r="W4469" s="17"/>
    </row>
    <row r="4470" spans="23:23" x14ac:dyDescent="0.35">
      <c r="W4470" s="17"/>
    </row>
    <row r="4471" spans="23:23" x14ac:dyDescent="0.35">
      <c r="W4471" s="17"/>
    </row>
    <row r="4472" spans="23:23" x14ac:dyDescent="0.35">
      <c r="W4472" s="17"/>
    </row>
    <row r="4473" spans="23:23" x14ac:dyDescent="0.35">
      <c r="W4473" s="17"/>
    </row>
    <row r="4474" spans="23:23" x14ac:dyDescent="0.35">
      <c r="W4474" s="17"/>
    </row>
    <row r="4475" spans="23:23" x14ac:dyDescent="0.35">
      <c r="W4475" s="17"/>
    </row>
    <row r="4476" spans="23:23" x14ac:dyDescent="0.35">
      <c r="W4476" s="17"/>
    </row>
    <row r="4477" spans="23:23" x14ac:dyDescent="0.35">
      <c r="W4477" s="17"/>
    </row>
    <row r="4478" spans="23:23" x14ac:dyDescent="0.35">
      <c r="W4478" s="17"/>
    </row>
    <row r="4479" spans="23:23" x14ac:dyDescent="0.35">
      <c r="W4479" s="17"/>
    </row>
    <row r="4480" spans="23:23" x14ac:dyDescent="0.35">
      <c r="W4480" s="17"/>
    </row>
    <row r="4481" spans="23:23" x14ac:dyDescent="0.35">
      <c r="W4481" s="17"/>
    </row>
    <row r="4482" spans="23:23" x14ac:dyDescent="0.35">
      <c r="W4482" s="17"/>
    </row>
    <row r="4483" spans="23:23" x14ac:dyDescent="0.35">
      <c r="W4483" s="17"/>
    </row>
    <row r="4484" spans="23:23" x14ac:dyDescent="0.35">
      <c r="W4484" s="17"/>
    </row>
    <row r="4485" spans="23:23" x14ac:dyDescent="0.35">
      <c r="W4485" s="17"/>
    </row>
    <row r="4486" spans="23:23" x14ac:dyDescent="0.35">
      <c r="W4486" s="17"/>
    </row>
    <row r="4487" spans="23:23" x14ac:dyDescent="0.35">
      <c r="W4487" s="17"/>
    </row>
    <row r="4488" spans="23:23" x14ac:dyDescent="0.35">
      <c r="W4488" s="17"/>
    </row>
    <row r="4489" spans="23:23" x14ac:dyDescent="0.35">
      <c r="W4489" s="17"/>
    </row>
    <row r="4490" spans="23:23" x14ac:dyDescent="0.35">
      <c r="W4490" s="17"/>
    </row>
    <row r="4491" spans="23:23" x14ac:dyDescent="0.35">
      <c r="W4491" s="17"/>
    </row>
    <row r="4492" spans="23:23" x14ac:dyDescent="0.35">
      <c r="W4492" s="17"/>
    </row>
    <row r="4493" spans="23:23" x14ac:dyDescent="0.35">
      <c r="W4493" s="17"/>
    </row>
    <row r="4494" spans="23:23" x14ac:dyDescent="0.35">
      <c r="W4494" s="17"/>
    </row>
    <row r="4495" spans="23:23" x14ac:dyDescent="0.35">
      <c r="W4495" s="17"/>
    </row>
    <row r="4496" spans="23:23" x14ac:dyDescent="0.35">
      <c r="W4496" s="17"/>
    </row>
    <row r="4497" spans="23:23" x14ac:dyDescent="0.35">
      <c r="W4497" s="17"/>
    </row>
    <row r="4498" spans="23:23" x14ac:dyDescent="0.35">
      <c r="W4498" s="17"/>
    </row>
    <row r="4499" spans="23:23" x14ac:dyDescent="0.35">
      <c r="W4499" s="17"/>
    </row>
    <row r="4500" spans="23:23" x14ac:dyDescent="0.35">
      <c r="W4500" s="17"/>
    </row>
    <row r="4501" spans="23:23" x14ac:dyDescent="0.35">
      <c r="W4501" s="17"/>
    </row>
    <row r="4502" spans="23:23" x14ac:dyDescent="0.35">
      <c r="W4502" s="17"/>
    </row>
    <row r="4503" spans="23:23" x14ac:dyDescent="0.35">
      <c r="W4503" s="17"/>
    </row>
    <row r="4504" spans="23:23" x14ac:dyDescent="0.35">
      <c r="W4504" s="17"/>
    </row>
    <row r="4505" spans="23:23" x14ac:dyDescent="0.35">
      <c r="W4505" s="17"/>
    </row>
    <row r="4506" spans="23:23" x14ac:dyDescent="0.35">
      <c r="W4506" s="17"/>
    </row>
    <row r="4507" spans="23:23" x14ac:dyDescent="0.35">
      <c r="W4507" s="17"/>
    </row>
    <row r="4508" spans="23:23" x14ac:dyDescent="0.35">
      <c r="W4508" s="17"/>
    </row>
    <row r="4509" spans="23:23" x14ac:dyDescent="0.35">
      <c r="W4509" s="17"/>
    </row>
    <row r="4510" spans="23:23" x14ac:dyDescent="0.35">
      <c r="W4510" s="17"/>
    </row>
    <row r="4511" spans="23:23" x14ac:dyDescent="0.35">
      <c r="W4511" s="17"/>
    </row>
    <row r="4512" spans="23:23" x14ac:dyDescent="0.35">
      <c r="W4512" s="17"/>
    </row>
    <row r="4513" spans="23:23" x14ac:dyDescent="0.35">
      <c r="W4513" s="17"/>
    </row>
    <row r="4514" spans="23:23" x14ac:dyDescent="0.35">
      <c r="W4514" s="17"/>
    </row>
    <row r="4515" spans="23:23" x14ac:dyDescent="0.35">
      <c r="W4515" s="17"/>
    </row>
    <row r="4516" spans="23:23" x14ac:dyDescent="0.35">
      <c r="W4516" s="17"/>
    </row>
    <row r="4517" spans="23:23" x14ac:dyDescent="0.35">
      <c r="W4517" s="17"/>
    </row>
    <row r="4518" spans="23:23" x14ac:dyDescent="0.35">
      <c r="W4518" s="17"/>
    </row>
    <row r="4519" spans="23:23" x14ac:dyDescent="0.35">
      <c r="W4519" s="17"/>
    </row>
    <row r="4520" spans="23:23" x14ac:dyDescent="0.35">
      <c r="W4520" s="17"/>
    </row>
    <row r="4521" spans="23:23" x14ac:dyDescent="0.35">
      <c r="W4521" s="17"/>
    </row>
    <row r="4522" spans="23:23" x14ac:dyDescent="0.35">
      <c r="W4522" s="17"/>
    </row>
    <row r="4523" spans="23:23" x14ac:dyDescent="0.35">
      <c r="W4523" s="17"/>
    </row>
    <row r="4524" spans="23:23" x14ac:dyDescent="0.35">
      <c r="W4524" s="17"/>
    </row>
    <row r="4525" spans="23:23" x14ac:dyDescent="0.35">
      <c r="W4525" s="17"/>
    </row>
    <row r="4526" spans="23:23" x14ac:dyDescent="0.35">
      <c r="W4526" s="17"/>
    </row>
    <row r="4527" spans="23:23" x14ac:dyDescent="0.35">
      <c r="W4527" s="17"/>
    </row>
    <row r="4528" spans="23:23" x14ac:dyDescent="0.35">
      <c r="W4528" s="17"/>
    </row>
    <row r="4529" spans="23:23" x14ac:dyDescent="0.35">
      <c r="W4529" s="17"/>
    </row>
    <row r="4530" spans="23:23" x14ac:dyDescent="0.35">
      <c r="W4530" s="17"/>
    </row>
    <row r="4531" spans="23:23" x14ac:dyDescent="0.35">
      <c r="W4531" s="17"/>
    </row>
    <row r="4532" spans="23:23" x14ac:dyDescent="0.35">
      <c r="W4532" s="17"/>
    </row>
    <row r="4533" spans="23:23" x14ac:dyDescent="0.35">
      <c r="W4533" s="17"/>
    </row>
    <row r="4534" spans="23:23" x14ac:dyDescent="0.35">
      <c r="W4534" s="17"/>
    </row>
    <row r="4535" spans="23:23" x14ac:dyDescent="0.35">
      <c r="W4535" s="17"/>
    </row>
    <row r="4536" spans="23:23" x14ac:dyDescent="0.35">
      <c r="W4536" s="17"/>
    </row>
    <row r="4537" spans="23:23" x14ac:dyDescent="0.35">
      <c r="W4537" s="17"/>
    </row>
    <row r="4538" spans="23:23" x14ac:dyDescent="0.35">
      <c r="W4538" s="17"/>
    </row>
    <row r="4539" spans="23:23" x14ac:dyDescent="0.35">
      <c r="W4539" s="17"/>
    </row>
    <row r="4540" spans="23:23" x14ac:dyDescent="0.35">
      <c r="W4540" s="17"/>
    </row>
    <row r="4541" spans="23:23" x14ac:dyDescent="0.35">
      <c r="W4541" s="17"/>
    </row>
    <row r="4542" spans="23:23" x14ac:dyDescent="0.35">
      <c r="W4542" s="17"/>
    </row>
    <row r="4543" spans="23:23" x14ac:dyDescent="0.35">
      <c r="W4543" s="17"/>
    </row>
    <row r="4544" spans="23:23" x14ac:dyDescent="0.35">
      <c r="W4544" s="17"/>
    </row>
    <row r="4545" spans="23:23" x14ac:dyDescent="0.35">
      <c r="W4545" s="17"/>
    </row>
    <row r="4546" spans="23:23" x14ac:dyDescent="0.35">
      <c r="W4546" s="17"/>
    </row>
    <row r="4547" spans="23:23" x14ac:dyDescent="0.35">
      <c r="W4547" s="17"/>
    </row>
    <row r="4548" spans="23:23" x14ac:dyDescent="0.35">
      <c r="W4548" s="17"/>
    </row>
    <row r="4549" spans="23:23" x14ac:dyDescent="0.35">
      <c r="W4549" s="17"/>
    </row>
    <row r="4550" spans="23:23" x14ac:dyDescent="0.35">
      <c r="W4550" s="17"/>
    </row>
    <row r="4551" spans="23:23" x14ac:dyDescent="0.35">
      <c r="W4551" s="17"/>
    </row>
    <row r="4552" spans="23:23" x14ac:dyDescent="0.35">
      <c r="W4552" s="17"/>
    </row>
    <row r="4553" spans="23:23" x14ac:dyDescent="0.35">
      <c r="W4553" s="17"/>
    </row>
    <row r="4554" spans="23:23" x14ac:dyDescent="0.35">
      <c r="W4554" s="17"/>
    </row>
    <row r="4555" spans="23:23" x14ac:dyDescent="0.35">
      <c r="W4555" s="17"/>
    </row>
    <row r="4556" spans="23:23" x14ac:dyDescent="0.35">
      <c r="W4556" s="17"/>
    </row>
    <row r="4557" spans="23:23" x14ac:dyDescent="0.35">
      <c r="W4557" s="17"/>
    </row>
    <row r="4558" spans="23:23" x14ac:dyDescent="0.35">
      <c r="W4558" s="17"/>
    </row>
    <row r="4559" spans="23:23" x14ac:dyDescent="0.35">
      <c r="W4559" s="17"/>
    </row>
    <row r="4560" spans="23:23" x14ac:dyDescent="0.35">
      <c r="W4560" s="17"/>
    </row>
    <row r="4561" spans="23:23" x14ac:dyDescent="0.35">
      <c r="W4561" s="17"/>
    </row>
    <row r="4562" spans="23:23" x14ac:dyDescent="0.35">
      <c r="W4562" s="17"/>
    </row>
    <row r="4563" spans="23:23" x14ac:dyDescent="0.35">
      <c r="W4563" s="17"/>
    </row>
    <row r="4564" spans="23:23" x14ac:dyDescent="0.35">
      <c r="W4564" s="17"/>
    </row>
    <row r="4565" spans="23:23" x14ac:dyDescent="0.35">
      <c r="W4565" s="17"/>
    </row>
    <row r="4566" spans="23:23" x14ac:dyDescent="0.35">
      <c r="W4566" s="17"/>
    </row>
    <row r="4567" spans="23:23" x14ac:dyDescent="0.35">
      <c r="W4567" s="17"/>
    </row>
    <row r="4568" spans="23:23" x14ac:dyDescent="0.35">
      <c r="W4568" s="17"/>
    </row>
    <row r="4569" spans="23:23" x14ac:dyDescent="0.35">
      <c r="W4569" s="17"/>
    </row>
    <row r="4570" spans="23:23" x14ac:dyDescent="0.35">
      <c r="W4570" s="17"/>
    </row>
    <row r="4571" spans="23:23" x14ac:dyDescent="0.35">
      <c r="W4571" s="17"/>
    </row>
    <row r="4572" spans="23:23" x14ac:dyDescent="0.35">
      <c r="W4572" s="17"/>
    </row>
    <row r="4573" spans="23:23" x14ac:dyDescent="0.35">
      <c r="W4573" s="17"/>
    </row>
    <row r="4574" spans="23:23" x14ac:dyDescent="0.35">
      <c r="W4574" s="17"/>
    </row>
    <row r="4575" spans="23:23" x14ac:dyDescent="0.35">
      <c r="W4575" s="17"/>
    </row>
    <row r="4576" spans="23:23" x14ac:dyDescent="0.35">
      <c r="W4576" s="17"/>
    </row>
    <row r="4577" spans="23:23" x14ac:dyDescent="0.35">
      <c r="W4577" s="17"/>
    </row>
    <row r="4578" spans="23:23" x14ac:dyDescent="0.35">
      <c r="W4578" s="17"/>
    </row>
    <row r="4579" spans="23:23" x14ac:dyDescent="0.35">
      <c r="W4579" s="17"/>
    </row>
    <row r="4580" spans="23:23" x14ac:dyDescent="0.35">
      <c r="W4580" s="17"/>
    </row>
    <row r="4581" spans="23:23" x14ac:dyDescent="0.35">
      <c r="W4581" s="17"/>
    </row>
    <row r="4582" spans="23:23" x14ac:dyDescent="0.35">
      <c r="W4582" s="17"/>
    </row>
    <row r="4583" spans="23:23" x14ac:dyDescent="0.35">
      <c r="W4583" s="17"/>
    </row>
    <row r="4584" spans="23:23" x14ac:dyDescent="0.35">
      <c r="W4584" s="17"/>
    </row>
    <row r="4585" spans="23:23" x14ac:dyDescent="0.35">
      <c r="W4585" s="17"/>
    </row>
    <row r="4586" spans="23:23" x14ac:dyDescent="0.35">
      <c r="W4586" s="17"/>
    </row>
    <row r="4587" spans="23:23" x14ac:dyDescent="0.35">
      <c r="W4587" s="17"/>
    </row>
    <row r="4588" spans="23:23" x14ac:dyDescent="0.35">
      <c r="W4588" s="17"/>
    </row>
    <row r="4589" spans="23:23" x14ac:dyDescent="0.35">
      <c r="W4589" s="17"/>
    </row>
    <row r="4590" spans="23:23" x14ac:dyDescent="0.35">
      <c r="W4590" s="17"/>
    </row>
    <row r="4591" spans="23:23" x14ac:dyDescent="0.35">
      <c r="W4591" s="17"/>
    </row>
    <row r="4592" spans="23:23" x14ac:dyDescent="0.35">
      <c r="W4592" s="17"/>
    </row>
    <row r="4593" spans="23:23" x14ac:dyDescent="0.35">
      <c r="W4593" s="17"/>
    </row>
    <row r="4594" spans="23:23" x14ac:dyDescent="0.35">
      <c r="W4594" s="17"/>
    </row>
    <row r="4595" spans="23:23" x14ac:dyDescent="0.35">
      <c r="W4595" s="17"/>
    </row>
    <row r="4596" spans="23:23" x14ac:dyDescent="0.35">
      <c r="W4596" s="17"/>
    </row>
    <row r="4597" spans="23:23" x14ac:dyDescent="0.35">
      <c r="W4597" s="17"/>
    </row>
    <row r="4598" spans="23:23" x14ac:dyDescent="0.35">
      <c r="W4598" s="17"/>
    </row>
    <row r="4599" spans="23:23" x14ac:dyDescent="0.35">
      <c r="W4599" s="17"/>
    </row>
    <row r="4600" spans="23:23" x14ac:dyDescent="0.35">
      <c r="W4600" s="17"/>
    </row>
    <row r="4601" spans="23:23" x14ac:dyDescent="0.35">
      <c r="W4601" s="17"/>
    </row>
    <row r="4602" spans="23:23" x14ac:dyDescent="0.35">
      <c r="W4602" s="17"/>
    </row>
    <row r="4603" spans="23:23" x14ac:dyDescent="0.35">
      <c r="W4603" s="17"/>
    </row>
    <row r="4604" spans="23:23" x14ac:dyDescent="0.35">
      <c r="W4604" s="17"/>
    </row>
    <row r="4605" spans="23:23" x14ac:dyDescent="0.35">
      <c r="W4605" s="17"/>
    </row>
    <row r="4606" spans="23:23" x14ac:dyDescent="0.35">
      <c r="W4606" s="17"/>
    </row>
    <row r="4607" spans="23:23" x14ac:dyDescent="0.35">
      <c r="W4607" s="17"/>
    </row>
    <row r="4608" spans="23:23" x14ac:dyDescent="0.35">
      <c r="W4608" s="17"/>
    </row>
    <row r="4609" spans="23:23" x14ac:dyDescent="0.35">
      <c r="W4609" s="17"/>
    </row>
    <row r="4610" spans="23:23" x14ac:dyDescent="0.35">
      <c r="W4610" s="17"/>
    </row>
    <row r="4611" spans="23:23" x14ac:dyDescent="0.35">
      <c r="W4611" s="17"/>
    </row>
    <row r="4612" spans="23:23" x14ac:dyDescent="0.35">
      <c r="W4612" s="17"/>
    </row>
    <row r="4613" spans="23:23" x14ac:dyDescent="0.35">
      <c r="W4613" s="17"/>
    </row>
    <row r="4614" spans="23:23" x14ac:dyDescent="0.35">
      <c r="W4614" s="17"/>
    </row>
    <row r="4615" spans="23:23" x14ac:dyDescent="0.35">
      <c r="W4615" s="17"/>
    </row>
    <row r="4616" spans="23:23" x14ac:dyDescent="0.35">
      <c r="W4616" s="17"/>
    </row>
    <row r="4617" spans="23:23" x14ac:dyDescent="0.35">
      <c r="W4617" s="17"/>
    </row>
    <row r="4618" spans="23:23" x14ac:dyDescent="0.35">
      <c r="W4618" s="17"/>
    </row>
    <row r="4619" spans="23:23" x14ac:dyDescent="0.35">
      <c r="W4619" s="17"/>
    </row>
    <row r="4620" spans="23:23" x14ac:dyDescent="0.35">
      <c r="W4620" s="17"/>
    </row>
    <row r="4621" spans="23:23" x14ac:dyDescent="0.35">
      <c r="W4621" s="17"/>
    </row>
    <row r="4622" spans="23:23" x14ac:dyDescent="0.35">
      <c r="W4622" s="17"/>
    </row>
    <row r="4623" spans="23:23" x14ac:dyDescent="0.35">
      <c r="W4623" s="17"/>
    </row>
    <row r="4624" spans="23:23" x14ac:dyDescent="0.35">
      <c r="W4624" s="17"/>
    </row>
    <row r="4625" spans="23:23" x14ac:dyDescent="0.35">
      <c r="W4625" s="17"/>
    </row>
    <row r="4626" spans="23:23" x14ac:dyDescent="0.35">
      <c r="W4626" s="17"/>
    </row>
    <row r="4627" spans="23:23" x14ac:dyDescent="0.35">
      <c r="W4627" s="17"/>
    </row>
    <row r="4628" spans="23:23" x14ac:dyDescent="0.35">
      <c r="W4628" s="17"/>
    </row>
    <row r="4629" spans="23:23" x14ac:dyDescent="0.35">
      <c r="W4629" s="17"/>
    </row>
    <row r="4630" spans="23:23" x14ac:dyDescent="0.35">
      <c r="W4630" s="17"/>
    </row>
    <row r="4631" spans="23:23" x14ac:dyDescent="0.35">
      <c r="W4631" s="17"/>
    </row>
    <row r="4632" spans="23:23" x14ac:dyDescent="0.35">
      <c r="W4632" s="17"/>
    </row>
    <row r="4633" spans="23:23" x14ac:dyDescent="0.35">
      <c r="W4633" s="17"/>
    </row>
    <row r="4634" spans="23:23" x14ac:dyDescent="0.35">
      <c r="W4634" s="17"/>
    </row>
    <row r="4635" spans="23:23" x14ac:dyDescent="0.35">
      <c r="W4635" s="17"/>
    </row>
    <row r="4636" spans="23:23" x14ac:dyDescent="0.35">
      <c r="W4636" s="17"/>
    </row>
    <row r="4637" spans="23:23" x14ac:dyDescent="0.35">
      <c r="W4637" s="17"/>
    </row>
    <row r="4638" spans="23:23" x14ac:dyDescent="0.35">
      <c r="W4638" s="17"/>
    </row>
    <row r="4639" spans="23:23" x14ac:dyDescent="0.35">
      <c r="W4639" s="17"/>
    </row>
    <row r="4640" spans="23:23" x14ac:dyDescent="0.35">
      <c r="W4640" s="17"/>
    </row>
    <row r="4641" spans="23:23" x14ac:dyDescent="0.35">
      <c r="W4641" s="17"/>
    </row>
    <row r="4642" spans="23:23" x14ac:dyDescent="0.35">
      <c r="W4642" s="17"/>
    </row>
    <row r="4643" spans="23:23" x14ac:dyDescent="0.35">
      <c r="W4643" s="17"/>
    </row>
    <row r="4644" spans="23:23" x14ac:dyDescent="0.35">
      <c r="W4644" s="17"/>
    </row>
    <row r="4645" spans="23:23" x14ac:dyDescent="0.35">
      <c r="W4645" s="17"/>
    </row>
    <row r="4646" spans="23:23" x14ac:dyDescent="0.35">
      <c r="W4646" s="17"/>
    </row>
    <row r="4647" spans="23:23" x14ac:dyDescent="0.35">
      <c r="W4647" s="17"/>
    </row>
    <row r="4648" spans="23:23" x14ac:dyDescent="0.35">
      <c r="W4648" s="17"/>
    </row>
    <row r="4649" spans="23:23" x14ac:dyDescent="0.35">
      <c r="W4649" s="17"/>
    </row>
    <row r="4650" spans="23:23" x14ac:dyDescent="0.35">
      <c r="W4650" s="17"/>
    </row>
    <row r="4651" spans="23:23" x14ac:dyDescent="0.35">
      <c r="W4651" s="17"/>
    </row>
    <row r="4652" spans="23:23" x14ac:dyDescent="0.35">
      <c r="W4652" s="17"/>
    </row>
    <row r="4653" spans="23:23" x14ac:dyDescent="0.35">
      <c r="W4653" s="17"/>
    </row>
    <row r="4654" spans="23:23" x14ac:dyDescent="0.35">
      <c r="W4654" s="17"/>
    </row>
    <row r="4655" spans="23:23" x14ac:dyDescent="0.35">
      <c r="W4655" s="17"/>
    </row>
    <row r="4656" spans="23:23" x14ac:dyDescent="0.35">
      <c r="W4656" s="17"/>
    </row>
    <row r="4657" spans="23:23" x14ac:dyDescent="0.35">
      <c r="W4657" s="17"/>
    </row>
    <row r="4658" spans="23:23" x14ac:dyDescent="0.35">
      <c r="W4658" s="17"/>
    </row>
    <row r="4659" spans="23:23" x14ac:dyDescent="0.35">
      <c r="W4659" s="17"/>
    </row>
    <row r="4660" spans="23:23" x14ac:dyDescent="0.35">
      <c r="W4660" s="17"/>
    </row>
    <row r="4661" spans="23:23" x14ac:dyDescent="0.35">
      <c r="W4661" s="17"/>
    </row>
    <row r="4662" spans="23:23" x14ac:dyDescent="0.35">
      <c r="W4662" s="17"/>
    </row>
    <row r="4663" spans="23:23" x14ac:dyDescent="0.35">
      <c r="W4663" s="17"/>
    </row>
    <row r="4664" spans="23:23" x14ac:dyDescent="0.35">
      <c r="W4664" s="17"/>
    </row>
    <row r="4665" spans="23:23" x14ac:dyDescent="0.35">
      <c r="W4665" s="17"/>
    </row>
    <row r="4666" spans="23:23" x14ac:dyDescent="0.35">
      <c r="W4666" s="17"/>
    </row>
    <row r="4667" spans="23:23" x14ac:dyDescent="0.35">
      <c r="W4667" s="17"/>
    </row>
    <row r="4668" spans="23:23" x14ac:dyDescent="0.35">
      <c r="W4668" s="17"/>
    </row>
    <row r="4669" spans="23:23" x14ac:dyDescent="0.35">
      <c r="W4669" s="17"/>
    </row>
    <row r="4670" spans="23:23" x14ac:dyDescent="0.35">
      <c r="W4670" s="17"/>
    </row>
    <row r="4671" spans="23:23" x14ac:dyDescent="0.35">
      <c r="W4671" s="17"/>
    </row>
    <row r="4672" spans="23:23" x14ac:dyDescent="0.35">
      <c r="W4672" s="17"/>
    </row>
    <row r="4673" spans="23:23" x14ac:dyDescent="0.35">
      <c r="W4673" s="17"/>
    </row>
    <row r="4674" spans="23:23" x14ac:dyDescent="0.35">
      <c r="W4674" s="17"/>
    </row>
    <row r="4675" spans="23:23" x14ac:dyDescent="0.35">
      <c r="W4675" s="17"/>
    </row>
    <row r="4676" spans="23:23" x14ac:dyDescent="0.35">
      <c r="W4676" s="17"/>
    </row>
    <row r="4677" spans="23:23" x14ac:dyDescent="0.35">
      <c r="W4677" s="17"/>
    </row>
    <row r="4678" spans="23:23" x14ac:dyDescent="0.35">
      <c r="W4678" s="17"/>
    </row>
    <row r="4679" spans="23:23" x14ac:dyDescent="0.35">
      <c r="W4679" s="17"/>
    </row>
    <row r="4680" spans="23:23" x14ac:dyDescent="0.35">
      <c r="W4680" s="17"/>
    </row>
    <row r="4681" spans="23:23" x14ac:dyDescent="0.35">
      <c r="W4681" s="17"/>
    </row>
    <row r="4682" spans="23:23" x14ac:dyDescent="0.35">
      <c r="W4682" s="17"/>
    </row>
    <row r="4683" spans="23:23" x14ac:dyDescent="0.35">
      <c r="W4683" s="17"/>
    </row>
    <row r="4684" spans="23:23" x14ac:dyDescent="0.35">
      <c r="W4684" s="17"/>
    </row>
    <row r="4685" spans="23:23" x14ac:dyDescent="0.35">
      <c r="W4685" s="17"/>
    </row>
    <row r="4686" spans="23:23" x14ac:dyDescent="0.35">
      <c r="W4686" s="17"/>
    </row>
    <row r="4687" spans="23:23" x14ac:dyDescent="0.35">
      <c r="W4687" s="17"/>
    </row>
    <row r="4688" spans="23:23" x14ac:dyDescent="0.35">
      <c r="W4688" s="17"/>
    </row>
    <row r="4689" spans="23:23" x14ac:dyDescent="0.35">
      <c r="W4689" s="17"/>
    </row>
    <row r="4690" spans="23:23" x14ac:dyDescent="0.35">
      <c r="W4690" s="17"/>
    </row>
    <row r="4691" spans="23:23" x14ac:dyDescent="0.35">
      <c r="W4691" s="17"/>
    </row>
    <row r="4692" spans="23:23" x14ac:dyDescent="0.35">
      <c r="W4692" s="17"/>
    </row>
    <row r="4693" spans="23:23" x14ac:dyDescent="0.35">
      <c r="W4693" s="17"/>
    </row>
    <row r="4694" spans="23:23" x14ac:dyDescent="0.35">
      <c r="W4694" s="17"/>
    </row>
    <row r="4695" spans="23:23" x14ac:dyDescent="0.35">
      <c r="W4695" s="17"/>
    </row>
    <row r="4696" spans="23:23" x14ac:dyDescent="0.35">
      <c r="W4696" s="17"/>
    </row>
    <row r="4697" spans="23:23" x14ac:dyDescent="0.35">
      <c r="W4697" s="17"/>
    </row>
    <row r="4698" spans="23:23" x14ac:dyDescent="0.35">
      <c r="W4698" s="17"/>
    </row>
    <row r="4699" spans="23:23" x14ac:dyDescent="0.35">
      <c r="W4699" s="17"/>
    </row>
    <row r="4700" spans="23:23" x14ac:dyDescent="0.35">
      <c r="W4700" s="17"/>
    </row>
    <row r="4701" spans="23:23" x14ac:dyDescent="0.35">
      <c r="W4701" s="17"/>
    </row>
    <row r="4702" spans="23:23" x14ac:dyDescent="0.35">
      <c r="W4702" s="17"/>
    </row>
    <row r="4703" spans="23:23" x14ac:dyDescent="0.35">
      <c r="W4703" s="17"/>
    </row>
    <row r="4704" spans="23:23" x14ac:dyDescent="0.35">
      <c r="W4704" s="17"/>
    </row>
    <row r="4705" spans="23:23" x14ac:dyDescent="0.35">
      <c r="W4705" s="17"/>
    </row>
    <row r="4706" spans="23:23" x14ac:dyDescent="0.35">
      <c r="W4706" s="17"/>
    </row>
    <row r="4707" spans="23:23" x14ac:dyDescent="0.35">
      <c r="W4707" s="17"/>
    </row>
    <row r="4708" spans="23:23" x14ac:dyDescent="0.35">
      <c r="W4708" s="17"/>
    </row>
    <row r="4709" spans="23:23" x14ac:dyDescent="0.35">
      <c r="W4709" s="17"/>
    </row>
    <row r="4710" spans="23:23" x14ac:dyDescent="0.35">
      <c r="W4710" s="17"/>
    </row>
    <row r="4711" spans="23:23" x14ac:dyDescent="0.35">
      <c r="W4711" s="17"/>
    </row>
    <row r="4712" spans="23:23" x14ac:dyDescent="0.35">
      <c r="W4712" s="17"/>
    </row>
    <row r="4713" spans="23:23" x14ac:dyDescent="0.35">
      <c r="W4713" s="17"/>
    </row>
    <row r="4714" spans="23:23" x14ac:dyDescent="0.35">
      <c r="W4714" s="17"/>
    </row>
    <row r="4715" spans="23:23" x14ac:dyDescent="0.35">
      <c r="W4715" s="17"/>
    </row>
    <row r="4716" spans="23:23" x14ac:dyDescent="0.35">
      <c r="W4716" s="17"/>
    </row>
    <row r="4717" spans="23:23" x14ac:dyDescent="0.35">
      <c r="W4717" s="17"/>
    </row>
    <row r="4718" spans="23:23" x14ac:dyDescent="0.35">
      <c r="W4718" s="17"/>
    </row>
    <row r="4719" spans="23:23" x14ac:dyDescent="0.35">
      <c r="W4719" s="17"/>
    </row>
    <row r="4720" spans="23:23" x14ac:dyDescent="0.35">
      <c r="W4720" s="17"/>
    </row>
    <row r="4721" spans="23:23" x14ac:dyDescent="0.35">
      <c r="W4721" s="17"/>
    </row>
    <row r="4722" spans="23:23" x14ac:dyDescent="0.35">
      <c r="W4722" s="17"/>
    </row>
    <row r="4723" spans="23:23" x14ac:dyDescent="0.35">
      <c r="W4723" s="17"/>
    </row>
    <row r="4724" spans="23:23" x14ac:dyDescent="0.35">
      <c r="W4724" s="17"/>
    </row>
    <row r="4725" spans="23:23" x14ac:dyDescent="0.35">
      <c r="W4725" s="17"/>
    </row>
    <row r="4726" spans="23:23" x14ac:dyDescent="0.35">
      <c r="W4726" s="17"/>
    </row>
    <row r="4727" spans="23:23" x14ac:dyDescent="0.35">
      <c r="W4727" s="17"/>
    </row>
    <row r="4728" spans="23:23" x14ac:dyDescent="0.35">
      <c r="W4728" s="17"/>
    </row>
    <row r="4729" spans="23:23" x14ac:dyDescent="0.35">
      <c r="W4729" s="17"/>
    </row>
    <row r="4730" spans="23:23" x14ac:dyDescent="0.35">
      <c r="W4730" s="17"/>
    </row>
    <row r="4731" spans="23:23" x14ac:dyDescent="0.35">
      <c r="W4731" s="17"/>
    </row>
    <row r="4732" spans="23:23" x14ac:dyDescent="0.35">
      <c r="W4732" s="17"/>
    </row>
    <row r="4733" spans="23:23" x14ac:dyDescent="0.35">
      <c r="W4733" s="17"/>
    </row>
    <row r="4734" spans="23:23" x14ac:dyDescent="0.35">
      <c r="W4734" s="17"/>
    </row>
    <row r="4735" spans="23:23" x14ac:dyDescent="0.35">
      <c r="W4735" s="17"/>
    </row>
    <row r="4736" spans="23:23" x14ac:dyDescent="0.35">
      <c r="W4736" s="17"/>
    </row>
    <row r="4737" spans="23:23" x14ac:dyDescent="0.35">
      <c r="W4737" s="17"/>
    </row>
    <row r="4738" spans="23:23" x14ac:dyDescent="0.35">
      <c r="W4738" s="17"/>
    </row>
    <row r="4739" spans="23:23" x14ac:dyDescent="0.35">
      <c r="W4739" s="17"/>
    </row>
    <row r="4740" spans="23:23" x14ac:dyDescent="0.35">
      <c r="W4740" s="17"/>
    </row>
    <row r="4741" spans="23:23" x14ac:dyDescent="0.35">
      <c r="W4741" s="17"/>
    </row>
    <row r="4742" spans="23:23" x14ac:dyDescent="0.35">
      <c r="W4742" s="17"/>
    </row>
    <row r="4743" spans="23:23" x14ac:dyDescent="0.35">
      <c r="W4743" s="17"/>
    </row>
    <row r="4744" spans="23:23" x14ac:dyDescent="0.35">
      <c r="W4744" s="17"/>
    </row>
    <row r="4745" spans="23:23" x14ac:dyDescent="0.35">
      <c r="W4745" s="17"/>
    </row>
    <row r="4746" spans="23:23" x14ac:dyDescent="0.35">
      <c r="W4746" s="17"/>
    </row>
    <row r="4747" spans="23:23" x14ac:dyDescent="0.35">
      <c r="W4747" s="17"/>
    </row>
    <row r="4748" spans="23:23" x14ac:dyDescent="0.35">
      <c r="W4748" s="17"/>
    </row>
    <row r="4749" spans="23:23" x14ac:dyDescent="0.35">
      <c r="W4749" s="17"/>
    </row>
    <row r="4750" spans="23:23" x14ac:dyDescent="0.35">
      <c r="W4750" s="17"/>
    </row>
    <row r="4751" spans="23:23" x14ac:dyDescent="0.35">
      <c r="W4751" s="17"/>
    </row>
    <row r="4752" spans="23:23" x14ac:dyDescent="0.35">
      <c r="W4752" s="17"/>
    </row>
    <row r="4753" spans="23:23" x14ac:dyDescent="0.35">
      <c r="W4753" s="17"/>
    </row>
    <row r="4754" spans="23:23" x14ac:dyDescent="0.35">
      <c r="W4754" s="17"/>
    </row>
    <row r="4755" spans="23:23" x14ac:dyDescent="0.35">
      <c r="W4755" s="17"/>
    </row>
    <row r="4756" spans="23:23" x14ac:dyDescent="0.35">
      <c r="W4756" s="17"/>
    </row>
    <row r="4757" spans="23:23" x14ac:dyDescent="0.35">
      <c r="W4757" s="17"/>
    </row>
    <row r="4758" spans="23:23" x14ac:dyDescent="0.35">
      <c r="W4758" s="17"/>
    </row>
    <row r="4759" spans="23:23" x14ac:dyDescent="0.35">
      <c r="W4759" s="17"/>
    </row>
    <row r="4760" spans="23:23" x14ac:dyDescent="0.35">
      <c r="W4760" s="17"/>
    </row>
    <row r="4761" spans="23:23" x14ac:dyDescent="0.35">
      <c r="W4761" s="17"/>
    </row>
    <row r="4762" spans="23:23" x14ac:dyDescent="0.35">
      <c r="W4762" s="17"/>
    </row>
    <row r="4763" spans="23:23" x14ac:dyDescent="0.35">
      <c r="W4763" s="17"/>
    </row>
    <row r="4764" spans="23:23" x14ac:dyDescent="0.35">
      <c r="W4764" s="17"/>
    </row>
    <row r="4765" spans="23:23" x14ac:dyDescent="0.35">
      <c r="W4765" s="17"/>
    </row>
    <row r="4766" spans="23:23" x14ac:dyDescent="0.35">
      <c r="W4766" s="17"/>
    </row>
    <row r="4767" spans="23:23" x14ac:dyDescent="0.35">
      <c r="W4767" s="17"/>
    </row>
    <row r="4768" spans="23:23" x14ac:dyDescent="0.35">
      <c r="W4768" s="17"/>
    </row>
    <row r="4769" spans="23:23" x14ac:dyDescent="0.35">
      <c r="W4769" s="17"/>
    </row>
    <row r="4770" spans="23:23" x14ac:dyDescent="0.35">
      <c r="W4770" s="17"/>
    </row>
    <row r="4771" spans="23:23" x14ac:dyDescent="0.35">
      <c r="W4771" s="17"/>
    </row>
    <row r="4772" spans="23:23" x14ac:dyDescent="0.35">
      <c r="W4772" s="17"/>
    </row>
    <row r="4773" spans="23:23" x14ac:dyDescent="0.35">
      <c r="W4773" s="17"/>
    </row>
    <row r="4774" spans="23:23" x14ac:dyDescent="0.35">
      <c r="W4774" s="17"/>
    </row>
    <row r="4775" spans="23:23" x14ac:dyDescent="0.35">
      <c r="W4775" s="17"/>
    </row>
    <row r="4776" spans="23:23" x14ac:dyDescent="0.35">
      <c r="W4776" s="17"/>
    </row>
    <row r="4777" spans="23:23" x14ac:dyDescent="0.35">
      <c r="W4777" s="17"/>
    </row>
    <row r="4778" spans="23:23" x14ac:dyDescent="0.35">
      <c r="W4778" s="17"/>
    </row>
    <row r="4779" spans="23:23" x14ac:dyDescent="0.35">
      <c r="W4779" s="17"/>
    </row>
    <row r="4780" spans="23:23" x14ac:dyDescent="0.35">
      <c r="W4780" s="17"/>
    </row>
    <row r="4781" spans="23:23" x14ac:dyDescent="0.35">
      <c r="W4781" s="17"/>
    </row>
    <row r="4782" spans="23:23" x14ac:dyDescent="0.35">
      <c r="W4782" s="17"/>
    </row>
    <row r="4783" spans="23:23" x14ac:dyDescent="0.35">
      <c r="W4783" s="17"/>
    </row>
    <row r="4784" spans="23:23" x14ac:dyDescent="0.35">
      <c r="W4784" s="17"/>
    </row>
    <row r="4785" spans="23:23" x14ac:dyDescent="0.35">
      <c r="W4785" s="17"/>
    </row>
    <row r="4786" spans="23:23" x14ac:dyDescent="0.35">
      <c r="W4786" s="17"/>
    </row>
    <row r="4787" spans="23:23" x14ac:dyDescent="0.35">
      <c r="W4787" s="17"/>
    </row>
    <row r="4788" spans="23:23" x14ac:dyDescent="0.35">
      <c r="W4788" s="17"/>
    </row>
    <row r="4789" spans="23:23" x14ac:dyDescent="0.35">
      <c r="W4789" s="17"/>
    </row>
    <row r="4790" spans="23:23" x14ac:dyDescent="0.35">
      <c r="W4790" s="17"/>
    </row>
    <row r="4791" spans="23:23" x14ac:dyDescent="0.35">
      <c r="W4791" s="17"/>
    </row>
    <row r="4792" spans="23:23" x14ac:dyDescent="0.35">
      <c r="W4792" s="17"/>
    </row>
    <row r="4793" spans="23:23" x14ac:dyDescent="0.35">
      <c r="W4793" s="17"/>
    </row>
    <row r="4794" spans="23:23" x14ac:dyDescent="0.35">
      <c r="W4794" s="17"/>
    </row>
    <row r="4795" spans="23:23" x14ac:dyDescent="0.35">
      <c r="W4795" s="17"/>
    </row>
    <row r="4796" spans="23:23" x14ac:dyDescent="0.35">
      <c r="W4796" s="17"/>
    </row>
    <row r="4797" spans="23:23" x14ac:dyDescent="0.35">
      <c r="W4797" s="17"/>
    </row>
    <row r="4798" spans="23:23" x14ac:dyDescent="0.35">
      <c r="W4798" s="17"/>
    </row>
    <row r="4799" spans="23:23" x14ac:dyDescent="0.35">
      <c r="W4799" s="17"/>
    </row>
    <row r="4800" spans="23:23" x14ac:dyDescent="0.35">
      <c r="W4800" s="17"/>
    </row>
    <row r="4801" spans="23:23" x14ac:dyDescent="0.35">
      <c r="W4801" s="17"/>
    </row>
    <row r="4802" spans="23:23" x14ac:dyDescent="0.35">
      <c r="W4802" s="17"/>
    </row>
    <row r="4803" spans="23:23" x14ac:dyDescent="0.35">
      <c r="W4803" s="17"/>
    </row>
    <row r="4804" spans="23:23" x14ac:dyDescent="0.35">
      <c r="W4804" s="17"/>
    </row>
    <row r="4805" spans="23:23" x14ac:dyDescent="0.35">
      <c r="W4805" s="17"/>
    </row>
    <row r="4806" spans="23:23" x14ac:dyDescent="0.35">
      <c r="W4806" s="17"/>
    </row>
    <row r="4807" spans="23:23" x14ac:dyDescent="0.35">
      <c r="W4807" s="17"/>
    </row>
    <row r="4808" spans="23:23" x14ac:dyDescent="0.35">
      <c r="W4808" s="17"/>
    </row>
    <row r="4809" spans="23:23" x14ac:dyDescent="0.35">
      <c r="W4809" s="17"/>
    </row>
    <row r="4810" spans="23:23" x14ac:dyDescent="0.35">
      <c r="W4810" s="17"/>
    </row>
    <row r="4811" spans="23:23" x14ac:dyDescent="0.35">
      <c r="W4811" s="17"/>
    </row>
    <row r="4812" spans="23:23" x14ac:dyDescent="0.35">
      <c r="W4812" s="17"/>
    </row>
    <row r="4813" spans="23:23" x14ac:dyDescent="0.35">
      <c r="W4813" s="17"/>
    </row>
    <row r="4814" spans="23:23" x14ac:dyDescent="0.35">
      <c r="W4814" s="17"/>
    </row>
    <row r="4815" spans="23:23" x14ac:dyDescent="0.35">
      <c r="W4815" s="17"/>
    </row>
    <row r="4816" spans="23:23" x14ac:dyDescent="0.35">
      <c r="W4816" s="17"/>
    </row>
    <row r="4817" spans="23:23" x14ac:dyDescent="0.35">
      <c r="W4817" s="17"/>
    </row>
    <row r="4818" spans="23:23" x14ac:dyDescent="0.35">
      <c r="W4818" s="17"/>
    </row>
    <row r="4819" spans="23:23" x14ac:dyDescent="0.35">
      <c r="W4819" s="17"/>
    </row>
    <row r="4820" spans="23:23" x14ac:dyDescent="0.35">
      <c r="W4820" s="17"/>
    </row>
    <row r="4821" spans="23:23" x14ac:dyDescent="0.35">
      <c r="W4821" s="17"/>
    </row>
    <row r="4822" spans="23:23" x14ac:dyDescent="0.35">
      <c r="W4822" s="17"/>
    </row>
    <row r="4823" spans="23:23" x14ac:dyDescent="0.35">
      <c r="W4823" s="17"/>
    </row>
    <row r="4824" spans="23:23" x14ac:dyDescent="0.35">
      <c r="W4824" s="17"/>
    </row>
    <row r="4825" spans="23:23" x14ac:dyDescent="0.35">
      <c r="W4825" s="17"/>
    </row>
    <row r="4826" spans="23:23" x14ac:dyDescent="0.35">
      <c r="W4826" s="17"/>
    </row>
    <row r="4827" spans="23:23" x14ac:dyDescent="0.35">
      <c r="W4827" s="17"/>
    </row>
    <row r="4828" spans="23:23" x14ac:dyDescent="0.35">
      <c r="W4828" s="17"/>
    </row>
    <row r="4829" spans="23:23" x14ac:dyDescent="0.35">
      <c r="W4829" s="17"/>
    </row>
    <row r="4830" spans="23:23" x14ac:dyDescent="0.35">
      <c r="W4830" s="17"/>
    </row>
    <row r="4831" spans="23:23" x14ac:dyDescent="0.35">
      <c r="W4831" s="17"/>
    </row>
    <row r="4832" spans="23:23" x14ac:dyDescent="0.35">
      <c r="W4832" s="17"/>
    </row>
    <row r="4833" spans="23:23" x14ac:dyDescent="0.35">
      <c r="W4833" s="17"/>
    </row>
    <row r="4834" spans="23:23" x14ac:dyDescent="0.35">
      <c r="W4834" s="17"/>
    </row>
    <row r="4835" spans="23:23" x14ac:dyDescent="0.35">
      <c r="W4835" s="17"/>
    </row>
    <row r="4836" spans="23:23" x14ac:dyDescent="0.35">
      <c r="W4836" s="17"/>
    </row>
    <row r="4837" spans="23:23" x14ac:dyDescent="0.35">
      <c r="W4837" s="17"/>
    </row>
    <row r="4838" spans="23:23" x14ac:dyDescent="0.35">
      <c r="W4838" s="17"/>
    </row>
    <row r="4839" spans="23:23" x14ac:dyDescent="0.35">
      <c r="W4839" s="17"/>
    </row>
    <row r="4840" spans="23:23" x14ac:dyDescent="0.35">
      <c r="W4840" s="17"/>
    </row>
    <row r="4841" spans="23:23" x14ac:dyDescent="0.35">
      <c r="W4841" s="17"/>
    </row>
    <row r="4842" spans="23:23" x14ac:dyDescent="0.35">
      <c r="W4842" s="17"/>
    </row>
    <row r="4843" spans="23:23" x14ac:dyDescent="0.35">
      <c r="W4843" s="17"/>
    </row>
    <row r="4844" spans="23:23" x14ac:dyDescent="0.35">
      <c r="W4844" s="17"/>
    </row>
    <row r="4845" spans="23:23" x14ac:dyDescent="0.35">
      <c r="W4845" s="17"/>
    </row>
    <row r="4846" spans="23:23" x14ac:dyDescent="0.35">
      <c r="W4846" s="17"/>
    </row>
    <row r="4847" spans="23:23" x14ac:dyDescent="0.35">
      <c r="W4847" s="17"/>
    </row>
    <row r="4848" spans="23:23" x14ac:dyDescent="0.35">
      <c r="W4848" s="17"/>
    </row>
    <row r="4849" spans="23:23" x14ac:dyDescent="0.35">
      <c r="W4849" s="17"/>
    </row>
    <row r="4850" spans="23:23" x14ac:dyDescent="0.35">
      <c r="W4850" s="17"/>
    </row>
    <row r="4851" spans="23:23" x14ac:dyDescent="0.35">
      <c r="W4851" s="17"/>
    </row>
    <row r="4852" spans="23:23" x14ac:dyDescent="0.35">
      <c r="W4852" s="17"/>
    </row>
    <row r="4853" spans="23:23" x14ac:dyDescent="0.35">
      <c r="W4853" s="17"/>
    </row>
    <row r="4854" spans="23:23" x14ac:dyDescent="0.35">
      <c r="W4854" s="17"/>
    </row>
    <row r="4855" spans="23:23" x14ac:dyDescent="0.35">
      <c r="W4855" s="17"/>
    </row>
    <row r="4856" spans="23:23" x14ac:dyDescent="0.35">
      <c r="W4856" s="17"/>
    </row>
    <row r="4857" spans="23:23" x14ac:dyDescent="0.35">
      <c r="W4857" s="17"/>
    </row>
    <row r="4858" spans="23:23" x14ac:dyDescent="0.35">
      <c r="W4858" s="17"/>
    </row>
    <row r="4859" spans="23:23" x14ac:dyDescent="0.35">
      <c r="W4859" s="17"/>
    </row>
    <row r="4860" spans="23:23" x14ac:dyDescent="0.35">
      <c r="W4860" s="17"/>
    </row>
    <row r="4861" spans="23:23" x14ac:dyDescent="0.35">
      <c r="W4861" s="17"/>
    </row>
    <row r="4862" spans="23:23" x14ac:dyDescent="0.35">
      <c r="W4862" s="17"/>
    </row>
    <row r="4863" spans="23:23" x14ac:dyDescent="0.35">
      <c r="W4863" s="17"/>
    </row>
    <row r="4864" spans="23:23" x14ac:dyDescent="0.35">
      <c r="W4864" s="17"/>
    </row>
    <row r="4865" spans="23:23" x14ac:dyDescent="0.35">
      <c r="W4865" s="17"/>
    </row>
    <row r="4866" spans="23:23" x14ac:dyDescent="0.35">
      <c r="W4866" s="17"/>
    </row>
    <row r="4867" spans="23:23" x14ac:dyDescent="0.35">
      <c r="W4867" s="17"/>
    </row>
    <row r="4868" spans="23:23" x14ac:dyDescent="0.35">
      <c r="W4868" s="17"/>
    </row>
    <row r="4869" spans="23:23" x14ac:dyDescent="0.35">
      <c r="W4869" s="17"/>
    </row>
    <row r="4870" spans="23:23" x14ac:dyDescent="0.35">
      <c r="W4870" s="17"/>
    </row>
    <row r="4871" spans="23:23" x14ac:dyDescent="0.35">
      <c r="W4871" s="17"/>
    </row>
    <row r="4872" spans="23:23" x14ac:dyDescent="0.35">
      <c r="W4872" s="17"/>
    </row>
    <row r="4873" spans="23:23" x14ac:dyDescent="0.35">
      <c r="W4873" s="17"/>
    </row>
    <row r="4874" spans="23:23" x14ac:dyDescent="0.35">
      <c r="W4874" s="17"/>
    </row>
    <row r="4875" spans="23:23" x14ac:dyDescent="0.35">
      <c r="W4875" s="17"/>
    </row>
    <row r="4876" spans="23:23" x14ac:dyDescent="0.35">
      <c r="W4876" s="17"/>
    </row>
    <row r="4877" spans="23:23" x14ac:dyDescent="0.35">
      <c r="W4877" s="17"/>
    </row>
    <row r="4878" spans="23:23" x14ac:dyDescent="0.35">
      <c r="W4878" s="17"/>
    </row>
    <row r="4879" spans="23:23" x14ac:dyDescent="0.35">
      <c r="W4879" s="17"/>
    </row>
    <row r="4880" spans="23:23" x14ac:dyDescent="0.35">
      <c r="W4880" s="17"/>
    </row>
    <row r="4881" spans="23:23" x14ac:dyDescent="0.35">
      <c r="W4881" s="17"/>
    </row>
    <row r="4882" spans="23:23" x14ac:dyDescent="0.35">
      <c r="W4882" s="17"/>
    </row>
    <row r="4883" spans="23:23" x14ac:dyDescent="0.35">
      <c r="W4883" s="17"/>
    </row>
    <row r="4884" spans="23:23" x14ac:dyDescent="0.35">
      <c r="W4884" s="17"/>
    </row>
    <row r="4885" spans="23:23" x14ac:dyDescent="0.35">
      <c r="W4885" s="17"/>
    </row>
    <row r="4886" spans="23:23" x14ac:dyDescent="0.35">
      <c r="W4886" s="17"/>
    </row>
    <row r="4887" spans="23:23" x14ac:dyDescent="0.35">
      <c r="W4887" s="17"/>
    </row>
    <row r="4888" spans="23:23" x14ac:dyDescent="0.35">
      <c r="W4888" s="17"/>
    </row>
    <row r="4889" spans="23:23" x14ac:dyDescent="0.35">
      <c r="W4889" s="17"/>
    </row>
    <row r="4890" spans="23:23" x14ac:dyDescent="0.35">
      <c r="W4890" s="17"/>
    </row>
    <row r="4891" spans="23:23" x14ac:dyDescent="0.35">
      <c r="W4891" s="17"/>
    </row>
    <row r="4892" spans="23:23" x14ac:dyDescent="0.35">
      <c r="W4892" s="17"/>
    </row>
    <row r="4893" spans="23:23" x14ac:dyDescent="0.35">
      <c r="W4893" s="17"/>
    </row>
    <row r="4894" spans="23:23" x14ac:dyDescent="0.35">
      <c r="W4894" s="17"/>
    </row>
    <row r="4895" spans="23:23" x14ac:dyDescent="0.35">
      <c r="W4895" s="17"/>
    </row>
    <row r="4896" spans="23:23" x14ac:dyDescent="0.35">
      <c r="W4896" s="17"/>
    </row>
    <row r="4897" spans="23:23" x14ac:dyDescent="0.35">
      <c r="W4897" s="17"/>
    </row>
    <row r="4898" spans="23:23" x14ac:dyDescent="0.35">
      <c r="W4898" s="17"/>
    </row>
    <row r="4899" spans="23:23" x14ac:dyDescent="0.35">
      <c r="W4899" s="17"/>
    </row>
    <row r="4900" spans="23:23" x14ac:dyDescent="0.35">
      <c r="W4900" s="17"/>
    </row>
    <row r="4901" spans="23:23" x14ac:dyDescent="0.35">
      <c r="W4901" s="17"/>
    </row>
    <row r="4902" spans="23:23" x14ac:dyDescent="0.35">
      <c r="W4902" s="17"/>
    </row>
    <row r="4903" spans="23:23" x14ac:dyDescent="0.35">
      <c r="W4903" s="17"/>
    </row>
    <row r="4904" spans="23:23" x14ac:dyDescent="0.35">
      <c r="W4904" s="17"/>
    </row>
    <row r="4905" spans="23:23" x14ac:dyDescent="0.35">
      <c r="W4905" s="17"/>
    </row>
    <row r="4906" spans="23:23" x14ac:dyDescent="0.35">
      <c r="W4906" s="17"/>
    </row>
    <row r="4907" spans="23:23" x14ac:dyDescent="0.35">
      <c r="W4907" s="17"/>
    </row>
    <row r="4908" spans="23:23" x14ac:dyDescent="0.35">
      <c r="W4908" s="17"/>
    </row>
    <row r="4909" spans="23:23" x14ac:dyDescent="0.35">
      <c r="W4909" s="17"/>
    </row>
    <row r="4910" spans="23:23" x14ac:dyDescent="0.35">
      <c r="W4910" s="17"/>
    </row>
    <row r="4911" spans="23:23" x14ac:dyDescent="0.35">
      <c r="W4911" s="17"/>
    </row>
    <row r="4912" spans="23:23" x14ac:dyDescent="0.35">
      <c r="W4912" s="17"/>
    </row>
    <row r="4913" spans="23:23" x14ac:dyDescent="0.35">
      <c r="W4913" s="17"/>
    </row>
    <row r="4914" spans="23:23" x14ac:dyDescent="0.35">
      <c r="W4914" s="17"/>
    </row>
    <row r="4915" spans="23:23" x14ac:dyDescent="0.35">
      <c r="W4915" s="17"/>
    </row>
    <row r="4916" spans="23:23" x14ac:dyDescent="0.35">
      <c r="W4916" s="17"/>
    </row>
    <row r="4917" spans="23:23" x14ac:dyDescent="0.35">
      <c r="W4917" s="17"/>
    </row>
    <row r="4918" spans="23:23" x14ac:dyDescent="0.35">
      <c r="W4918" s="17"/>
    </row>
    <row r="4919" spans="23:23" x14ac:dyDescent="0.35">
      <c r="W4919" s="17"/>
    </row>
    <row r="4920" spans="23:23" x14ac:dyDescent="0.35">
      <c r="W4920" s="17"/>
    </row>
    <row r="4921" spans="23:23" x14ac:dyDescent="0.35">
      <c r="W4921" s="17"/>
    </row>
    <row r="4922" spans="23:23" x14ac:dyDescent="0.35">
      <c r="W4922" s="17"/>
    </row>
    <row r="4923" spans="23:23" x14ac:dyDescent="0.35">
      <c r="W4923" s="17"/>
    </row>
    <row r="4924" spans="23:23" x14ac:dyDescent="0.35">
      <c r="W4924" s="17"/>
    </row>
    <row r="4925" spans="23:23" x14ac:dyDescent="0.35">
      <c r="W4925" s="17"/>
    </row>
    <row r="4926" spans="23:23" x14ac:dyDescent="0.35">
      <c r="W4926" s="17"/>
    </row>
    <row r="4927" spans="23:23" x14ac:dyDescent="0.35">
      <c r="W4927" s="17"/>
    </row>
    <row r="4928" spans="23:23" x14ac:dyDescent="0.35">
      <c r="W4928" s="17"/>
    </row>
    <row r="4929" spans="23:23" x14ac:dyDescent="0.35">
      <c r="W4929" s="17"/>
    </row>
    <row r="4930" spans="23:23" x14ac:dyDescent="0.35">
      <c r="W4930" s="17"/>
    </row>
    <row r="4931" spans="23:23" x14ac:dyDescent="0.35">
      <c r="W4931" s="17"/>
    </row>
    <row r="4932" spans="23:23" x14ac:dyDescent="0.35">
      <c r="W4932" s="17"/>
    </row>
    <row r="4933" spans="23:23" x14ac:dyDescent="0.35">
      <c r="W4933" s="17"/>
    </row>
    <row r="4934" spans="23:23" x14ac:dyDescent="0.35">
      <c r="W4934" s="17"/>
    </row>
    <row r="4935" spans="23:23" x14ac:dyDescent="0.35">
      <c r="W4935" s="17"/>
    </row>
    <row r="4936" spans="23:23" x14ac:dyDescent="0.35">
      <c r="W4936" s="17"/>
    </row>
    <row r="4937" spans="23:23" x14ac:dyDescent="0.35">
      <c r="W4937" s="17"/>
    </row>
    <row r="4938" spans="23:23" x14ac:dyDescent="0.35">
      <c r="W4938" s="17"/>
    </row>
    <row r="4939" spans="23:23" x14ac:dyDescent="0.35">
      <c r="W4939" s="17"/>
    </row>
    <row r="4940" spans="23:23" x14ac:dyDescent="0.35">
      <c r="W4940" s="17"/>
    </row>
    <row r="4941" spans="23:23" x14ac:dyDescent="0.35">
      <c r="W4941" s="17"/>
    </row>
    <row r="4942" spans="23:23" x14ac:dyDescent="0.35">
      <c r="W4942" s="17"/>
    </row>
    <row r="4943" spans="23:23" x14ac:dyDescent="0.35">
      <c r="W4943" s="17"/>
    </row>
    <row r="4944" spans="23:23" x14ac:dyDescent="0.35">
      <c r="W4944" s="17"/>
    </row>
    <row r="4945" spans="23:23" x14ac:dyDescent="0.35">
      <c r="W4945" s="17"/>
    </row>
    <row r="4946" spans="23:23" x14ac:dyDescent="0.35">
      <c r="W4946" s="17"/>
    </row>
    <row r="4947" spans="23:23" x14ac:dyDescent="0.35">
      <c r="W4947" s="17"/>
    </row>
    <row r="4948" spans="23:23" x14ac:dyDescent="0.35">
      <c r="W4948" s="17"/>
    </row>
    <row r="4949" spans="23:23" x14ac:dyDescent="0.35">
      <c r="W4949" s="17"/>
    </row>
    <row r="4950" spans="23:23" x14ac:dyDescent="0.35">
      <c r="W4950" s="17"/>
    </row>
    <row r="4951" spans="23:23" x14ac:dyDescent="0.35">
      <c r="W4951" s="17"/>
    </row>
    <row r="4952" spans="23:23" x14ac:dyDescent="0.35">
      <c r="W4952" s="17"/>
    </row>
    <row r="4953" spans="23:23" x14ac:dyDescent="0.35">
      <c r="W4953" s="17"/>
    </row>
    <row r="4954" spans="23:23" x14ac:dyDescent="0.35">
      <c r="W4954" s="17"/>
    </row>
    <row r="4955" spans="23:23" x14ac:dyDescent="0.35">
      <c r="W4955" s="17"/>
    </row>
    <row r="4956" spans="23:23" x14ac:dyDescent="0.35">
      <c r="W4956" s="17"/>
    </row>
    <row r="4957" spans="23:23" x14ac:dyDescent="0.35">
      <c r="W4957" s="17"/>
    </row>
    <row r="4958" spans="23:23" x14ac:dyDescent="0.35">
      <c r="W4958" s="17"/>
    </row>
    <row r="4959" spans="23:23" x14ac:dyDescent="0.35">
      <c r="W4959" s="17"/>
    </row>
    <row r="4960" spans="23:23" x14ac:dyDescent="0.35">
      <c r="W4960" s="17"/>
    </row>
    <row r="4961" spans="23:23" x14ac:dyDescent="0.35">
      <c r="W4961" s="17"/>
    </row>
    <row r="4962" spans="23:23" x14ac:dyDescent="0.35">
      <c r="W4962" s="17"/>
    </row>
    <row r="4963" spans="23:23" x14ac:dyDescent="0.35">
      <c r="W4963" s="17"/>
    </row>
    <row r="4964" spans="23:23" x14ac:dyDescent="0.35">
      <c r="W4964" s="17"/>
    </row>
    <row r="4965" spans="23:23" x14ac:dyDescent="0.35">
      <c r="W4965" s="17"/>
    </row>
    <row r="4966" spans="23:23" x14ac:dyDescent="0.35">
      <c r="W4966" s="17"/>
    </row>
    <row r="4967" spans="23:23" x14ac:dyDescent="0.35">
      <c r="W4967" s="17"/>
    </row>
    <row r="4968" spans="23:23" x14ac:dyDescent="0.35">
      <c r="W4968" s="17"/>
    </row>
    <row r="4969" spans="23:23" x14ac:dyDescent="0.35">
      <c r="W4969" s="17"/>
    </row>
    <row r="4970" spans="23:23" x14ac:dyDescent="0.35">
      <c r="W4970" s="17"/>
    </row>
    <row r="4971" spans="23:23" x14ac:dyDescent="0.35">
      <c r="W4971" s="17"/>
    </row>
    <row r="4972" spans="23:23" x14ac:dyDescent="0.35">
      <c r="W4972" s="17"/>
    </row>
    <row r="4973" spans="23:23" x14ac:dyDescent="0.35">
      <c r="W4973" s="17"/>
    </row>
    <row r="4974" spans="23:23" x14ac:dyDescent="0.35">
      <c r="W4974" s="17"/>
    </row>
    <row r="4975" spans="23:23" x14ac:dyDescent="0.35">
      <c r="W4975" s="17"/>
    </row>
    <row r="4976" spans="23:23" x14ac:dyDescent="0.35">
      <c r="W4976" s="17"/>
    </row>
    <row r="4977" spans="23:23" x14ac:dyDescent="0.35">
      <c r="W4977" s="17"/>
    </row>
    <row r="4978" spans="23:23" x14ac:dyDescent="0.35">
      <c r="W4978" s="17"/>
    </row>
    <row r="4979" spans="23:23" x14ac:dyDescent="0.35">
      <c r="W4979" s="17"/>
    </row>
    <row r="4980" spans="23:23" x14ac:dyDescent="0.35">
      <c r="W4980" s="17"/>
    </row>
    <row r="4981" spans="23:23" x14ac:dyDescent="0.35">
      <c r="W4981" s="17"/>
    </row>
    <row r="4982" spans="23:23" x14ac:dyDescent="0.35">
      <c r="W4982" s="17"/>
    </row>
    <row r="4983" spans="23:23" x14ac:dyDescent="0.35">
      <c r="W4983" s="17"/>
    </row>
    <row r="4984" spans="23:23" x14ac:dyDescent="0.35">
      <c r="W4984" s="17"/>
    </row>
    <row r="4985" spans="23:23" x14ac:dyDescent="0.35">
      <c r="W4985" s="17"/>
    </row>
    <row r="4986" spans="23:23" x14ac:dyDescent="0.35">
      <c r="W4986" s="17"/>
    </row>
    <row r="4987" spans="23:23" x14ac:dyDescent="0.35">
      <c r="W4987" s="17"/>
    </row>
    <row r="4988" spans="23:23" x14ac:dyDescent="0.35">
      <c r="W4988" s="17"/>
    </row>
    <row r="4989" spans="23:23" x14ac:dyDescent="0.35">
      <c r="W4989" s="17"/>
    </row>
    <row r="4990" spans="23:23" x14ac:dyDescent="0.35">
      <c r="W4990" s="17"/>
    </row>
    <row r="4991" spans="23:23" x14ac:dyDescent="0.35">
      <c r="W4991" s="17"/>
    </row>
    <row r="4992" spans="23:23" x14ac:dyDescent="0.35">
      <c r="W4992" s="17"/>
    </row>
    <row r="4993" spans="23:23" x14ac:dyDescent="0.35">
      <c r="W4993" s="17"/>
    </row>
    <row r="4994" spans="23:23" x14ac:dyDescent="0.35">
      <c r="W4994" s="17"/>
    </row>
    <row r="4995" spans="23:23" x14ac:dyDescent="0.35">
      <c r="W4995" s="17"/>
    </row>
    <row r="4996" spans="23:23" x14ac:dyDescent="0.35">
      <c r="W4996" s="17"/>
    </row>
    <row r="4997" spans="23:23" x14ac:dyDescent="0.35">
      <c r="W4997" s="17"/>
    </row>
    <row r="4998" spans="23:23" x14ac:dyDescent="0.35">
      <c r="W4998" s="17"/>
    </row>
    <row r="4999" spans="23:23" x14ac:dyDescent="0.35">
      <c r="W4999" s="17"/>
    </row>
    <row r="5000" spans="23:23" x14ac:dyDescent="0.35">
      <c r="W5000" s="17"/>
    </row>
    <row r="5001" spans="23:23" x14ac:dyDescent="0.35">
      <c r="W5001" s="17"/>
    </row>
    <row r="5002" spans="23:23" x14ac:dyDescent="0.35">
      <c r="W5002" s="17"/>
    </row>
    <row r="5003" spans="23:23" x14ac:dyDescent="0.35">
      <c r="W5003" s="17"/>
    </row>
    <row r="5004" spans="23:23" x14ac:dyDescent="0.35">
      <c r="W5004" s="17"/>
    </row>
    <row r="5005" spans="23:23" x14ac:dyDescent="0.35">
      <c r="W5005" s="17"/>
    </row>
    <row r="5006" spans="23:23" x14ac:dyDescent="0.35">
      <c r="W5006" s="17"/>
    </row>
    <row r="5007" spans="23:23" x14ac:dyDescent="0.35">
      <c r="W5007" s="17"/>
    </row>
    <row r="5008" spans="23:23" x14ac:dyDescent="0.35">
      <c r="W5008" s="17"/>
    </row>
    <row r="5009" spans="23:23" x14ac:dyDescent="0.35">
      <c r="W5009" s="17"/>
    </row>
    <row r="5010" spans="23:23" x14ac:dyDescent="0.35">
      <c r="W5010" s="17"/>
    </row>
    <row r="5011" spans="23:23" x14ac:dyDescent="0.35">
      <c r="W5011" s="17"/>
    </row>
    <row r="5012" spans="23:23" x14ac:dyDescent="0.35">
      <c r="W5012" s="17"/>
    </row>
    <row r="5013" spans="23:23" x14ac:dyDescent="0.35">
      <c r="W5013" s="17"/>
    </row>
    <row r="5014" spans="23:23" x14ac:dyDescent="0.35">
      <c r="W5014" s="17"/>
    </row>
    <row r="5015" spans="23:23" x14ac:dyDescent="0.35">
      <c r="W5015" s="17"/>
    </row>
    <row r="5016" spans="23:23" x14ac:dyDescent="0.35">
      <c r="W5016" s="17"/>
    </row>
    <row r="5017" spans="23:23" x14ac:dyDescent="0.35">
      <c r="W5017" s="17"/>
    </row>
    <row r="5018" spans="23:23" x14ac:dyDescent="0.35">
      <c r="W5018" s="17"/>
    </row>
    <row r="5019" spans="23:23" x14ac:dyDescent="0.35">
      <c r="W5019" s="17"/>
    </row>
    <row r="5020" spans="23:23" x14ac:dyDescent="0.35">
      <c r="W5020" s="17"/>
    </row>
    <row r="5021" spans="23:23" x14ac:dyDescent="0.35">
      <c r="W5021" s="17"/>
    </row>
    <row r="5022" spans="23:23" x14ac:dyDescent="0.35">
      <c r="W5022" s="17"/>
    </row>
    <row r="5023" spans="23:23" x14ac:dyDescent="0.35">
      <c r="W5023" s="17"/>
    </row>
    <row r="5024" spans="23:23" x14ac:dyDescent="0.35">
      <c r="W5024" s="17"/>
    </row>
    <row r="5025" spans="23:23" x14ac:dyDescent="0.35">
      <c r="W5025" s="17"/>
    </row>
    <row r="5026" spans="23:23" x14ac:dyDescent="0.35">
      <c r="W5026" s="17"/>
    </row>
    <row r="5027" spans="23:23" x14ac:dyDescent="0.35">
      <c r="W5027" s="17"/>
    </row>
    <row r="5028" spans="23:23" x14ac:dyDescent="0.35">
      <c r="W5028" s="17"/>
    </row>
    <row r="5029" spans="23:23" x14ac:dyDescent="0.35">
      <c r="W5029" s="17"/>
    </row>
    <row r="5030" spans="23:23" x14ac:dyDescent="0.35">
      <c r="W5030" s="17"/>
    </row>
    <row r="5031" spans="23:23" x14ac:dyDescent="0.35">
      <c r="W5031" s="17"/>
    </row>
    <row r="5032" spans="23:23" x14ac:dyDescent="0.35">
      <c r="W5032" s="17"/>
    </row>
    <row r="5033" spans="23:23" x14ac:dyDescent="0.35">
      <c r="W5033" s="17"/>
    </row>
    <row r="5034" spans="23:23" x14ac:dyDescent="0.35">
      <c r="W5034" s="17"/>
    </row>
    <row r="5035" spans="23:23" x14ac:dyDescent="0.35">
      <c r="W5035" s="17"/>
    </row>
    <row r="5036" spans="23:23" x14ac:dyDescent="0.35">
      <c r="W5036" s="17"/>
    </row>
    <row r="5037" spans="23:23" x14ac:dyDescent="0.35">
      <c r="W5037" s="17"/>
    </row>
    <row r="5038" spans="23:23" x14ac:dyDescent="0.35">
      <c r="W5038" s="17"/>
    </row>
    <row r="5039" spans="23:23" x14ac:dyDescent="0.35">
      <c r="W5039" s="17"/>
    </row>
    <row r="5040" spans="23:23" x14ac:dyDescent="0.35">
      <c r="W5040" s="17"/>
    </row>
    <row r="5041" spans="23:23" x14ac:dyDescent="0.35">
      <c r="W5041" s="17"/>
    </row>
    <row r="5042" spans="23:23" x14ac:dyDescent="0.35">
      <c r="W5042" s="17"/>
    </row>
    <row r="5043" spans="23:23" x14ac:dyDescent="0.35">
      <c r="W5043" s="17"/>
    </row>
    <row r="5044" spans="23:23" x14ac:dyDescent="0.35">
      <c r="W5044" s="17"/>
    </row>
    <row r="5045" spans="23:23" x14ac:dyDescent="0.35">
      <c r="W5045" s="17"/>
    </row>
    <row r="5046" spans="23:23" x14ac:dyDescent="0.35">
      <c r="W5046" s="17"/>
    </row>
    <row r="5047" spans="23:23" x14ac:dyDescent="0.35">
      <c r="W5047" s="17"/>
    </row>
    <row r="5048" spans="23:23" x14ac:dyDescent="0.35">
      <c r="W5048" s="17"/>
    </row>
    <row r="5049" spans="23:23" x14ac:dyDescent="0.35">
      <c r="W5049" s="17"/>
    </row>
    <row r="5050" spans="23:23" x14ac:dyDescent="0.35">
      <c r="W5050" s="17"/>
    </row>
    <row r="5051" spans="23:23" x14ac:dyDescent="0.35">
      <c r="W5051" s="17"/>
    </row>
    <row r="5052" spans="23:23" x14ac:dyDescent="0.35">
      <c r="W5052" s="17"/>
    </row>
    <row r="5053" spans="23:23" x14ac:dyDescent="0.35">
      <c r="W5053" s="17"/>
    </row>
    <row r="5054" spans="23:23" x14ac:dyDescent="0.35">
      <c r="W5054" s="17"/>
    </row>
    <row r="5055" spans="23:23" x14ac:dyDescent="0.35">
      <c r="W5055" s="17"/>
    </row>
    <row r="5056" spans="23:23" x14ac:dyDescent="0.35">
      <c r="W5056" s="17"/>
    </row>
    <row r="5057" spans="23:23" x14ac:dyDescent="0.35">
      <c r="W5057" s="17"/>
    </row>
    <row r="5058" spans="23:23" x14ac:dyDescent="0.35">
      <c r="W5058" s="17"/>
    </row>
    <row r="5059" spans="23:23" x14ac:dyDescent="0.35">
      <c r="W5059" s="17"/>
    </row>
    <row r="5060" spans="23:23" x14ac:dyDescent="0.35">
      <c r="W5060" s="17"/>
    </row>
    <row r="5061" spans="23:23" x14ac:dyDescent="0.35">
      <c r="W5061" s="17"/>
    </row>
    <row r="5062" spans="23:23" x14ac:dyDescent="0.35">
      <c r="W5062" s="17"/>
    </row>
    <row r="5063" spans="23:23" x14ac:dyDescent="0.35">
      <c r="W5063" s="17"/>
    </row>
    <row r="5064" spans="23:23" x14ac:dyDescent="0.35">
      <c r="W5064" s="17"/>
    </row>
    <row r="5065" spans="23:23" x14ac:dyDescent="0.35">
      <c r="W5065" s="17"/>
    </row>
    <row r="5066" spans="23:23" x14ac:dyDescent="0.35">
      <c r="W5066" s="17"/>
    </row>
    <row r="5067" spans="23:23" x14ac:dyDescent="0.35">
      <c r="W5067" s="17"/>
    </row>
    <row r="5068" spans="23:23" x14ac:dyDescent="0.35">
      <c r="W5068" s="17"/>
    </row>
    <row r="5069" spans="23:23" x14ac:dyDescent="0.35">
      <c r="W5069" s="17"/>
    </row>
    <row r="5070" spans="23:23" x14ac:dyDescent="0.35">
      <c r="W5070" s="17"/>
    </row>
    <row r="5071" spans="23:23" x14ac:dyDescent="0.35">
      <c r="W5071" s="17"/>
    </row>
    <row r="5072" spans="23:23" x14ac:dyDescent="0.35">
      <c r="W5072" s="17"/>
    </row>
    <row r="5073" spans="23:23" x14ac:dyDescent="0.35">
      <c r="W5073" s="17"/>
    </row>
    <row r="5074" spans="23:23" x14ac:dyDescent="0.35">
      <c r="W5074" s="17"/>
    </row>
    <row r="5075" spans="23:23" x14ac:dyDescent="0.35">
      <c r="W5075" s="17"/>
    </row>
    <row r="5076" spans="23:23" x14ac:dyDescent="0.35">
      <c r="W5076" s="17"/>
    </row>
    <row r="5077" spans="23:23" x14ac:dyDescent="0.35">
      <c r="W5077" s="17"/>
    </row>
    <row r="5078" spans="23:23" x14ac:dyDescent="0.35">
      <c r="W5078" s="17"/>
    </row>
    <row r="5079" spans="23:23" x14ac:dyDescent="0.35">
      <c r="W5079" s="17"/>
    </row>
    <row r="5080" spans="23:23" x14ac:dyDescent="0.35">
      <c r="W5080" s="17"/>
    </row>
    <row r="5081" spans="23:23" x14ac:dyDescent="0.35">
      <c r="W5081" s="17"/>
    </row>
    <row r="5082" spans="23:23" x14ac:dyDescent="0.35">
      <c r="W5082" s="17"/>
    </row>
    <row r="5083" spans="23:23" x14ac:dyDescent="0.35">
      <c r="W5083" s="17"/>
    </row>
    <row r="5084" spans="23:23" x14ac:dyDescent="0.35">
      <c r="W5084" s="17"/>
    </row>
    <row r="5085" spans="23:23" x14ac:dyDescent="0.35">
      <c r="W5085" s="17"/>
    </row>
    <row r="5086" spans="23:23" x14ac:dyDescent="0.35">
      <c r="W5086" s="17"/>
    </row>
    <row r="5087" spans="23:23" x14ac:dyDescent="0.35">
      <c r="W5087" s="17"/>
    </row>
    <row r="5088" spans="23:23" x14ac:dyDescent="0.35">
      <c r="W5088" s="17"/>
    </row>
    <row r="5089" spans="23:23" x14ac:dyDescent="0.35">
      <c r="W5089" s="17"/>
    </row>
    <row r="5090" spans="23:23" x14ac:dyDescent="0.35">
      <c r="W5090" s="17"/>
    </row>
    <row r="5091" spans="23:23" x14ac:dyDescent="0.35">
      <c r="W5091" s="17"/>
    </row>
    <row r="5092" spans="23:23" x14ac:dyDescent="0.35">
      <c r="W5092" s="17"/>
    </row>
    <row r="5093" spans="23:23" x14ac:dyDescent="0.35">
      <c r="W5093" s="17"/>
    </row>
    <row r="5094" spans="23:23" x14ac:dyDescent="0.35">
      <c r="W5094" s="17"/>
    </row>
    <row r="5095" spans="23:23" x14ac:dyDescent="0.35">
      <c r="W5095" s="17"/>
    </row>
    <row r="5096" spans="23:23" x14ac:dyDescent="0.35">
      <c r="W5096" s="17"/>
    </row>
    <row r="5097" spans="23:23" x14ac:dyDescent="0.35">
      <c r="W5097" s="17"/>
    </row>
    <row r="5098" spans="23:23" x14ac:dyDescent="0.35">
      <c r="W5098" s="17"/>
    </row>
    <row r="5099" spans="23:23" x14ac:dyDescent="0.35">
      <c r="W5099" s="17"/>
    </row>
    <row r="5100" spans="23:23" x14ac:dyDescent="0.35">
      <c r="W5100" s="17"/>
    </row>
    <row r="5101" spans="23:23" x14ac:dyDescent="0.35">
      <c r="W5101" s="17"/>
    </row>
    <row r="5102" spans="23:23" x14ac:dyDescent="0.35">
      <c r="W5102" s="17"/>
    </row>
    <row r="5103" spans="23:23" x14ac:dyDescent="0.35">
      <c r="W5103" s="17"/>
    </row>
    <row r="5104" spans="23:23" x14ac:dyDescent="0.35">
      <c r="W5104" s="17"/>
    </row>
    <row r="5105" spans="23:23" x14ac:dyDescent="0.35">
      <c r="W5105" s="17"/>
    </row>
    <row r="5106" spans="23:23" x14ac:dyDescent="0.35">
      <c r="W5106" s="17"/>
    </row>
    <row r="5107" spans="23:23" x14ac:dyDescent="0.35">
      <c r="W5107" s="17"/>
    </row>
    <row r="5108" spans="23:23" x14ac:dyDescent="0.35">
      <c r="W5108" s="17"/>
    </row>
    <row r="5109" spans="23:23" x14ac:dyDescent="0.35">
      <c r="W5109" s="17"/>
    </row>
    <row r="5110" spans="23:23" x14ac:dyDescent="0.35">
      <c r="W5110" s="17"/>
    </row>
    <row r="5111" spans="23:23" x14ac:dyDescent="0.35">
      <c r="W5111" s="17"/>
    </row>
    <row r="5112" spans="23:23" x14ac:dyDescent="0.35">
      <c r="W5112" s="17"/>
    </row>
    <row r="5113" spans="23:23" x14ac:dyDescent="0.35">
      <c r="W5113" s="17"/>
    </row>
    <row r="5114" spans="23:23" x14ac:dyDescent="0.35">
      <c r="W5114" s="17"/>
    </row>
    <row r="5115" spans="23:23" x14ac:dyDescent="0.35">
      <c r="W5115" s="17"/>
    </row>
    <row r="5116" spans="23:23" x14ac:dyDescent="0.35">
      <c r="W5116" s="17"/>
    </row>
    <row r="5117" spans="23:23" x14ac:dyDescent="0.35">
      <c r="W5117" s="17"/>
    </row>
    <row r="5118" spans="23:23" x14ac:dyDescent="0.35">
      <c r="W5118" s="17"/>
    </row>
    <row r="5119" spans="23:23" x14ac:dyDescent="0.35">
      <c r="W5119" s="17"/>
    </row>
    <row r="5120" spans="23:23" x14ac:dyDescent="0.35">
      <c r="W5120" s="17"/>
    </row>
    <row r="5121" spans="23:23" x14ac:dyDescent="0.35">
      <c r="W5121" s="17"/>
    </row>
    <row r="5122" spans="23:23" x14ac:dyDescent="0.35">
      <c r="W5122" s="17"/>
    </row>
    <row r="5123" spans="23:23" x14ac:dyDescent="0.35">
      <c r="W5123" s="17"/>
    </row>
    <row r="5124" spans="23:23" x14ac:dyDescent="0.35">
      <c r="W5124" s="17"/>
    </row>
    <row r="5125" spans="23:23" x14ac:dyDescent="0.35">
      <c r="W5125" s="17"/>
    </row>
    <row r="5126" spans="23:23" x14ac:dyDescent="0.35">
      <c r="W5126" s="17"/>
    </row>
    <row r="5127" spans="23:23" x14ac:dyDescent="0.35">
      <c r="W5127" s="17"/>
    </row>
    <row r="5128" spans="23:23" x14ac:dyDescent="0.35">
      <c r="W5128" s="17"/>
    </row>
    <row r="5129" spans="23:23" x14ac:dyDescent="0.35">
      <c r="W5129" s="17"/>
    </row>
    <row r="5130" spans="23:23" x14ac:dyDescent="0.35">
      <c r="W5130" s="17"/>
    </row>
    <row r="5131" spans="23:23" x14ac:dyDescent="0.35">
      <c r="W5131" s="17"/>
    </row>
    <row r="5132" spans="23:23" x14ac:dyDescent="0.35">
      <c r="W5132" s="17"/>
    </row>
    <row r="5133" spans="23:23" x14ac:dyDescent="0.35">
      <c r="W5133" s="17"/>
    </row>
    <row r="5134" spans="23:23" x14ac:dyDescent="0.35">
      <c r="W5134" s="17"/>
    </row>
    <row r="5135" spans="23:23" x14ac:dyDescent="0.35">
      <c r="W5135" s="17"/>
    </row>
    <row r="5136" spans="23:23" x14ac:dyDescent="0.35">
      <c r="W5136" s="17"/>
    </row>
    <row r="5137" spans="23:23" x14ac:dyDescent="0.35">
      <c r="W5137" s="17"/>
    </row>
    <row r="5138" spans="23:23" x14ac:dyDescent="0.35">
      <c r="W5138" s="17"/>
    </row>
    <row r="5139" spans="23:23" x14ac:dyDescent="0.35">
      <c r="W5139" s="17"/>
    </row>
    <row r="5140" spans="23:23" x14ac:dyDescent="0.35">
      <c r="W5140" s="17"/>
    </row>
    <row r="5141" spans="23:23" x14ac:dyDescent="0.35">
      <c r="W5141" s="17"/>
    </row>
    <row r="5142" spans="23:23" x14ac:dyDescent="0.35">
      <c r="W5142" s="17"/>
    </row>
    <row r="5143" spans="23:23" x14ac:dyDescent="0.35">
      <c r="W5143" s="17"/>
    </row>
    <row r="5144" spans="23:23" x14ac:dyDescent="0.35">
      <c r="W5144" s="17"/>
    </row>
    <row r="5145" spans="23:23" x14ac:dyDescent="0.35">
      <c r="W5145" s="17"/>
    </row>
    <row r="5146" spans="23:23" x14ac:dyDescent="0.35">
      <c r="W5146" s="17"/>
    </row>
    <row r="5147" spans="23:23" x14ac:dyDescent="0.35">
      <c r="W5147" s="17"/>
    </row>
    <row r="5148" spans="23:23" x14ac:dyDescent="0.35">
      <c r="W5148" s="17"/>
    </row>
    <row r="5149" spans="23:23" x14ac:dyDescent="0.35">
      <c r="W5149" s="17"/>
    </row>
    <row r="5150" spans="23:23" x14ac:dyDescent="0.35">
      <c r="W5150" s="17"/>
    </row>
    <row r="5151" spans="23:23" x14ac:dyDescent="0.35">
      <c r="W5151" s="17"/>
    </row>
    <row r="5152" spans="23:23" x14ac:dyDescent="0.35">
      <c r="W5152" s="17"/>
    </row>
    <row r="5153" spans="23:23" x14ac:dyDescent="0.35">
      <c r="W5153" s="17"/>
    </row>
    <row r="5154" spans="23:23" x14ac:dyDescent="0.35">
      <c r="W5154" s="17"/>
    </row>
    <row r="5155" spans="23:23" x14ac:dyDescent="0.35">
      <c r="W5155" s="17"/>
    </row>
    <row r="5156" spans="23:23" x14ac:dyDescent="0.35">
      <c r="W5156" s="17"/>
    </row>
    <row r="5157" spans="23:23" x14ac:dyDescent="0.35">
      <c r="W5157" s="17"/>
    </row>
    <row r="5158" spans="23:23" x14ac:dyDescent="0.35">
      <c r="W5158" s="17"/>
    </row>
    <row r="5159" spans="23:23" x14ac:dyDescent="0.35">
      <c r="W5159" s="17"/>
    </row>
    <row r="5160" spans="23:23" x14ac:dyDescent="0.35">
      <c r="W5160" s="17"/>
    </row>
    <row r="5161" spans="23:23" x14ac:dyDescent="0.35">
      <c r="W5161" s="17"/>
    </row>
    <row r="5162" spans="23:23" x14ac:dyDescent="0.35">
      <c r="W5162" s="17"/>
    </row>
    <row r="5163" spans="23:23" x14ac:dyDescent="0.35">
      <c r="W5163" s="17"/>
    </row>
    <row r="5164" spans="23:23" x14ac:dyDescent="0.35">
      <c r="W5164" s="17"/>
    </row>
    <row r="5165" spans="23:23" x14ac:dyDescent="0.35">
      <c r="W5165" s="17"/>
    </row>
    <row r="5166" spans="23:23" x14ac:dyDescent="0.35">
      <c r="W5166" s="17"/>
    </row>
    <row r="5167" spans="23:23" x14ac:dyDescent="0.35">
      <c r="W5167" s="17"/>
    </row>
    <row r="5168" spans="23:23" x14ac:dyDescent="0.35">
      <c r="W5168" s="17"/>
    </row>
    <row r="5169" spans="23:23" x14ac:dyDescent="0.35">
      <c r="W5169" s="17"/>
    </row>
    <row r="5170" spans="23:23" x14ac:dyDescent="0.35">
      <c r="W5170" s="17"/>
    </row>
    <row r="5171" spans="23:23" x14ac:dyDescent="0.35">
      <c r="W5171" s="17"/>
    </row>
    <row r="5172" spans="23:23" x14ac:dyDescent="0.35">
      <c r="W5172" s="17"/>
    </row>
    <row r="5173" spans="23:23" x14ac:dyDescent="0.35">
      <c r="W5173" s="17"/>
    </row>
    <row r="5174" spans="23:23" x14ac:dyDescent="0.35">
      <c r="W5174" s="17"/>
    </row>
    <row r="5175" spans="23:23" x14ac:dyDescent="0.35">
      <c r="W5175" s="17"/>
    </row>
    <row r="5176" spans="23:23" x14ac:dyDescent="0.35">
      <c r="W5176" s="17"/>
    </row>
    <row r="5177" spans="23:23" x14ac:dyDescent="0.35">
      <c r="W5177" s="17"/>
    </row>
    <row r="5178" spans="23:23" x14ac:dyDescent="0.35">
      <c r="W5178" s="17"/>
    </row>
    <row r="5179" spans="23:23" x14ac:dyDescent="0.35">
      <c r="W5179" s="17"/>
    </row>
    <row r="5180" spans="23:23" x14ac:dyDescent="0.35">
      <c r="W5180" s="17"/>
    </row>
    <row r="5181" spans="23:23" x14ac:dyDescent="0.35">
      <c r="W5181" s="17"/>
    </row>
    <row r="5182" spans="23:23" x14ac:dyDescent="0.35">
      <c r="W5182" s="17"/>
    </row>
    <row r="5183" spans="23:23" x14ac:dyDescent="0.35">
      <c r="W5183" s="17"/>
    </row>
    <row r="5184" spans="23:23" x14ac:dyDescent="0.35">
      <c r="W5184" s="17"/>
    </row>
    <row r="5185" spans="23:23" x14ac:dyDescent="0.35">
      <c r="W5185" s="17"/>
    </row>
    <row r="5186" spans="23:23" x14ac:dyDescent="0.35">
      <c r="W5186" s="17"/>
    </row>
    <row r="5187" spans="23:23" x14ac:dyDescent="0.35">
      <c r="W5187" s="17"/>
    </row>
    <row r="5188" spans="23:23" x14ac:dyDescent="0.35">
      <c r="W5188" s="17"/>
    </row>
    <row r="5189" spans="23:23" x14ac:dyDescent="0.35">
      <c r="W5189" s="17"/>
    </row>
    <row r="5190" spans="23:23" x14ac:dyDescent="0.35">
      <c r="W5190" s="17"/>
    </row>
    <row r="5191" spans="23:23" x14ac:dyDescent="0.35">
      <c r="W5191" s="17"/>
    </row>
    <row r="5192" spans="23:23" x14ac:dyDescent="0.35">
      <c r="W5192" s="17"/>
    </row>
    <row r="5193" spans="23:23" x14ac:dyDescent="0.35">
      <c r="W5193" s="17"/>
    </row>
    <row r="5194" spans="23:23" x14ac:dyDescent="0.35">
      <c r="W5194" s="17"/>
    </row>
    <row r="5195" spans="23:23" x14ac:dyDescent="0.35">
      <c r="W5195" s="17"/>
    </row>
    <row r="5196" spans="23:23" x14ac:dyDescent="0.35">
      <c r="W5196" s="17"/>
    </row>
    <row r="5197" spans="23:23" x14ac:dyDescent="0.35">
      <c r="W5197" s="17"/>
    </row>
    <row r="5198" spans="23:23" x14ac:dyDescent="0.35">
      <c r="W5198" s="17"/>
    </row>
    <row r="5199" spans="23:23" x14ac:dyDescent="0.35">
      <c r="W5199" s="17"/>
    </row>
    <row r="5200" spans="23:23" x14ac:dyDescent="0.35">
      <c r="W5200" s="17"/>
    </row>
    <row r="5201" spans="23:23" x14ac:dyDescent="0.35">
      <c r="W5201" s="17"/>
    </row>
    <row r="5202" spans="23:23" x14ac:dyDescent="0.35">
      <c r="W5202" s="17"/>
    </row>
    <row r="5203" spans="23:23" x14ac:dyDescent="0.35">
      <c r="W5203" s="17"/>
    </row>
    <row r="5204" spans="23:23" x14ac:dyDescent="0.35">
      <c r="W5204" s="17"/>
    </row>
    <row r="5205" spans="23:23" x14ac:dyDescent="0.35">
      <c r="W5205" s="17"/>
    </row>
    <row r="5206" spans="23:23" x14ac:dyDescent="0.35">
      <c r="W5206" s="17"/>
    </row>
    <row r="5207" spans="23:23" x14ac:dyDescent="0.35">
      <c r="W5207" s="17"/>
    </row>
    <row r="5208" spans="23:23" x14ac:dyDescent="0.35">
      <c r="W5208" s="17"/>
    </row>
    <row r="5209" spans="23:23" x14ac:dyDescent="0.35">
      <c r="W5209" s="17"/>
    </row>
    <row r="5210" spans="23:23" x14ac:dyDescent="0.35">
      <c r="W5210" s="17"/>
    </row>
    <row r="5211" spans="23:23" x14ac:dyDescent="0.35">
      <c r="W5211" s="17"/>
    </row>
    <row r="5212" spans="23:23" x14ac:dyDescent="0.35">
      <c r="W5212" s="17"/>
    </row>
    <row r="5213" spans="23:23" x14ac:dyDescent="0.35">
      <c r="W5213" s="17"/>
    </row>
    <row r="5214" spans="23:23" x14ac:dyDescent="0.35">
      <c r="W5214" s="17"/>
    </row>
    <row r="5215" spans="23:23" x14ac:dyDescent="0.35">
      <c r="W5215" s="17"/>
    </row>
    <row r="5216" spans="23:23" x14ac:dyDescent="0.35">
      <c r="W5216" s="17"/>
    </row>
    <row r="5217" spans="23:23" x14ac:dyDescent="0.35">
      <c r="W5217" s="17"/>
    </row>
    <row r="5218" spans="23:23" x14ac:dyDescent="0.35">
      <c r="W5218" s="17"/>
    </row>
    <row r="5219" spans="23:23" x14ac:dyDescent="0.35">
      <c r="W5219" s="17"/>
    </row>
    <row r="5220" spans="23:23" x14ac:dyDescent="0.35">
      <c r="W5220" s="17"/>
    </row>
    <row r="5221" spans="23:23" x14ac:dyDescent="0.35">
      <c r="W5221" s="17"/>
    </row>
    <row r="5222" spans="23:23" x14ac:dyDescent="0.35">
      <c r="W5222" s="17"/>
    </row>
    <row r="5223" spans="23:23" x14ac:dyDescent="0.35">
      <c r="W5223" s="17"/>
    </row>
    <row r="5224" spans="23:23" x14ac:dyDescent="0.35">
      <c r="W5224" s="17"/>
    </row>
    <row r="5225" spans="23:23" x14ac:dyDescent="0.35">
      <c r="W5225" s="17"/>
    </row>
    <row r="5226" spans="23:23" x14ac:dyDescent="0.35">
      <c r="W5226" s="17"/>
    </row>
    <row r="5227" spans="23:23" x14ac:dyDescent="0.35">
      <c r="W5227" s="17"/>
    </row>
    <row r="5228" spans="23:23" x14ac:dyDescent="0.35">
      <c r="W5228" s="17"/>
    </row>
    <row r="5229" spans="23:23" x14ac:dyDescent="0.35">
      <c r="W5229" s="17"/>
    </row>
    <row r="5230" spans="23:23" x14ac:dyDescent="0.35">
      <c r="W5230" s="17"/>
    </row>
    <row r="5231" spans="23:23" x14ac:dyDescent="0.35">
      <c r="W5231" s="17"/>
    </row>
    <row r="5232" spans="23:23" x14ac:dyDescent="0.35">
      <c r="W5232" s="17"/>
    </row>
    <row r="5233" spans="23:23" x14ac:dyDescent="0.35">
      <c r="W5233" s="17"/>
    </row>
    <row r="5234" spans="23:23" x14ac:dyDescent="0.35">
      <c r="W5234" s="17"/>
    </row>
    <row r="5235" spans="23:23" x14ac:dyDescent="0.35">
      <c r="W5235" s="17"/>
    </row>
    <row r="5236" spans="23:23" x14ac:dyDescent="0.35">
      <c r="W5236" s="17"/>
    </row>
    <row r="5237" spans="23:23" x14ac:dyDescent="0.35">
      <c r="W5237" s="17"/>
    </row>
    <row r="5238" spans="23:23" x14ac:dyDescent="0.35">
      <c r="W5238" s="17"/>
    </row>
    <row r="5239" spans="23:23" x14ac:dyDescent="0.35">
      <c r="W5239" s="17"/>
    </row>
    <row r="5240" spans="23:23" x14ac:dyDescent="0.35">
      <c r="W5240" s="17"/>
    </row>
    <row r="5241" spans="23:23" x14ac:dyDescent="0.35">
      <c r="W5241" s="17"/>
    </row>
    <row r="5242" spans="23:23" x14ac:dyDescent="0.35">
      <c r="W5242" s="17"/>
    </row>
    <row r="5243" spans="23:23" x14ac:dyDescent="0.35">
      <c r="W5243" s="17"/>
    </row>
    <row r="5244" spans="23:23" x14ac:dyDescent="0.35">
      <c r="W5244" s="17"/>
    </row>
    <row r="5245" spans="23:23" x14ac:dyDescent="0.35">
      <c r="W5245" s="17"/>
    </row>
    <row r="5246" spans="23:23" x14ac:dyDescent="0.35">
      <c r="W5246" s="17"/>
    </row>
    <row r="5247" spans="23:23" x14ac:dyDescent="0.35">
      <c r="W5247" s="17"/>
    </row>
    <row r="5248" spans="23:23" x14ac:dyDescent="0.35">
      <c r="W5248" s="17"/>
    </row>
    <row r="5249" spans="23:23" x14ac:dyDescent="0.35">
      <c r="W5249" s="17"/>
    </row>
    <row r="5250" spans="23:23" x14ac:dyDescent="0.35">
      <c r="W5250" s="17"/>
    </row>
    <row r="5251" spans="23:23" x14ac:dyDescent="0.35">
      <c r="W5251" s="17"/>
    </row>
    <row r="5252" spans="23:23" x14ac:dyDescent="0.35">
      <c r="W5252" s="17"/>
    </row>
    <row r="5253" spans="23:23" x14ac:dyDescent="0.35">
      <c r="W5253" s="17"/>
    </row>
    <row r="5254" spans="23:23" x14ac:dyDescent="0.35">
      <c r="W5254" s="17"/>
    </row>
    <row r="5255" spans="23:23" x14ac:dyDescent="0.35">
      <c r="W5255" s="17"/>
    </row>
    <row r="5256" spans="23:23" x14ac:dyDescent="0.35">
      <c r="W5256" s="17"/>
    </row>
    <row r="5257" spans="23:23" x14ac:dyDescent="0.35">
      <c r="W5257" s="17"/>
    </row>
    <row r="5258" spans="23:23" x14ac:dyDescent="0.35">
      <c r="W5258" s="17"/>
    </row>
    <row r="5259" spans="23:23" x14ac:dyDescent="0.35">
      <c r="W5259" s="17"/>
    </row>
    <row r="5260" spans="23:23" x14ac:dyDescent="0.35">
      <c r="W5260" s="17"/>
    </row>
    <row r="5261" spans="23:23" x14ac:dyDescent="0.35">
      <c r="W5261" s="17"/>
    </row>
    <row r="5262" spans="23:23" x14ac:dyDescent="0.35">
      <c r="W5262" s="17"/>
    </row>
    <row r="5263" spans="23:23" x14ac:dyDescent="0.35">
      <c r="W5263" s="17"/>
    </row>
    <row r="5264" spans="23:23" x14ac:dyDescent="0.35">
      <c r="W5264" s="17"/>
    </row>
    <row r="5265" spans="23:23" x14ac:dyDescent="0.35">
      <c r="W5265" s="17"/>
    </row>
    <row r="5266" spans="23:23" x14ac:dyDescent="0.35">
      <c r="W5266" s="17"/>
    </row>
    <row r="5267" spans="23:23" x14ac:dyDescent="0.35">
      <c r="W5267" s="17"/>
    </row>
    <row r="5268" spans="23:23" x14ac:dyDescent="0.35">
      <c r="W5268" s="17"/>
    </row>
    <row r="5269" spans="23:23" x14ac:dyDescent="0.35">
      <c r="W5269" s="17"/>
    </row>
    <row r="5270" spans="23:23" x14ac:dyDescent="0.35">
      <c r="W5270" s="17"/>
    </row>
    <row r="5271" spans="23:23" x14ac:dyDescent="0.35">
      <c r="W5271" s="17"/>
    </row>
    <row r="5272" spans="23:23" x14ac:dyDescent="0.35">
      <c r="W5272" s="17"/>
    </row>
    <row r="5273" spans="23:23" x14ac:dyDescent="0.35">
      <c r="W5273" s="17"/>
    </row>
    <row r="5274" spans="23:23" x14ac:dyDescent="0.35">
      <c r="W5274" s="17"/>
    </row>
    <row r="5275" spans="23:23" x14ac:dyDescent="0.35">
      <c r="W5275" s="17"/>
    </row>
    <row r="5276" spans="23:23" x14ac:dyDescent="0.35">
      <c r="W5276" s="17"/>
    </row>
    <row r="5277" spans="23:23" x14ac:dyDescent="0.35">
      <c r="W5277" s="17"/>
    </row>
    <row r="5278" spans="23:23" x14ac:dyDescent="0.35">
      <c r="W5278" s="17"/>
    </row>
    <row r="5279" spans="23:23" x14ac:dyDescent="0.35">
      <c r="W5279" s="17"/>
    </row>
    <row r="5280" spans="23:23" x14ac:dyDescent="0.35">
      <c r="W5280" s="17"/>
    </row>
    <row r="5281" spans="23:23" x14ac:dyDescent="0.35">
      <c r="W5281" s="17"/>
    </row>
    <row r="5282" spans="23:23" x14ac:dyDescent="0.35">
      <c r="W5282" s="17"/>
    </row>
    <row r="5283" spans="23:23" x14ac:dyDescent="0.35">
      <c r="W5283" s="17"/>
    </row>
    <row r="5284" spans="23:23" x14ac:dyDescent="0.35">
      <c r="W5284" s="17"/>
    </row>
    <row r="5285" spans="23:23" x14ac:dyDescent="0.35">
      <c r="W5285" s="17"/>
    </row>
    <row r="5286" spans="23:23" x14ac:dyDescent="0.35">
      <c r="W5286" s="17"/>
    </row>
    <row r="5287" spans="23:23" x14ac:dyDescent="0.35">
      <c r="W5287" s="17"/>
    </row>
    <row r="5288" spans="23:23" x14ac:dyDescent="0.35">
      <c r="W5288" s="17"/>
    </row>
    <row r="5289" spans="23:23" x14ac:dyDescent="0.35">
      <c r="W5289" s="17"/>
    </row>
    <row r="5290" spans="23:23" x14ac:dyDescent="0.35">
      <c r="W5290" s="17"/>
    </row>
    <row r="5291" spans="23:23" x14ac:dyDescent="0.35">
      <c r="W5291" s="17"/>
    </row>
    <row r="5292" spans="23:23" x14ac:dyDescent="0.35">
      <c r="W5292" s="17"/>
    </row>
    <row r="5293" spans="23:23" x14ac:dyDescent="0.35">
      <c r="W5293" s="17"/>
    </row>
    <row r="5294" spans="23:23" x14ac:dyDescent="0.35">
      <c r="W5294" s="17"/>
    </row>
    <row r="5295" spans="23:23" x14ac:dyDescent="0.35">
      <c r="W5295" s="17"/>
    </row>
    <row r="5296" spans="23:23" x14ac:dyDescent="0.35">
      <c r="W5296" s="17"/>
    </row>
    <row r="5297" spans="23:23" x14ac:dyDescent="0.35">
      <c r="W5297" s="17"/>
    </row>
    <row r="5298" spans="23:23" x14ac:dyDescent="0.35">
      <c r="W5298" s="17"/>
    </row>
    <row r="5299" spans="23:23" x14ac:dyDescent="0.35">
      <c r="W5299" s="17"/>
    </row>
    <row r="5300" spans="23:23" x14ac:dyDescent="0.35">
      <c r="W5300" s="17"/>
    </row>
    <row r="5301" spans="23:23" x14ac:dyDescent="0.35">
      <c r="W5301" s="17"/>
    </row>
    <row r="5302" spans="23:23" x14ac:dyDescent="0.35">
      <c r="W5302" s="17"/>
    </row>
    <row r="5303" spans="23:23" x14ac:dyDescent="0.35">
      <c r="W5303" s="17"/>
    </row>
    <row r="5304" spans="23:23" x14ac:dyDescent="0.35">
      <c r="W5304" s="17"/>
    </row>
    <row r="5305" spans="23:23" x14ac:dyDescent="0.35">
      <c r="W5305" s="17"/>
    </row>
    <row r="5306" spans="23:23" x14ac:dyDescent="0.35">
      <c r="W5306" s="17"/>
    </row>
    <row r="5307" spans="23:23" x14ac:dyDescent="0.35">
      <c r="W5307" s="17"/>
    </row>
    <row r="5308" spans="23:23" x14ac:dyDescent="0.35">
      <c r="W5308" s="17"/>
    </row>
    <row r="5309" spans="23:23" x14ac:dyDescent="0.35">
      <c r="W5309" s="17"/>
    </row>
    <row r="5310" spans="23:23" x14ac:dyDescent="0.35">
      <c r="W5310" s="17"/>
    </row>
    <row r="5311" spans="23:23" x14ac:dyDescent="0.35">
      <c r="W5311" s="17"/>
    </row>
    <row r="5312" spans="23:23" x14ac:dyDescent="0.35">
      <c r="W5312" s="17"/>
    </row>
    <row r="5313" spans="23:23" x14ac:dyDescent="0.35">
      <c r="W5313" s="17"/>
    </row>
    <row r="5314" spans="23:23" x14ac:dyDescent="0.35">
      <c r="W5314" s="17"/>
    </row>
    <row r="5315" spans="23:23" x14ac:dyDescent="0.35">
      <c r="W5315" s="17"/>
    </row>
    <row r="5316" spans="23:23" x14ac:dyDescent="0.35">
      <c r="W5316" s="17"/>
    </row>
    <row r="5317" spans="23:23" x14ac:dyDescent="0.35">
      <c r="W5317" s="17"/>
    </row>
    <row r="5318" spans="23:23" x14ac:dyDescent="0.35">
      <c r="W5318" s="17"/>
    </row>
    <row r="5319" spans="23:23" x14ac:dyDescent="0.35">
      <c r="W5319" s="17"/>
    </row>
    <row r="5320" spans="23:23" x14ac:dyDescent="0.35">
      <c r="W5320" s="17"/>
    </row>
    <row r="5321" spans="23:23" x14ac:dyDescent="0.35">
      <c r="W5321" s="17"/>
    </row>
    <row r="5322" spans="23:23" x14ac:dyDescent="0.35">
      <c r="W5322" s="17"/>
    </row>
    <row r="5323" spans="23:23" x14ac:dyDescent="0.35">
      <c r="W5323" s="17"/>
    </row>
    <row r="5324" spans="23:23" x14ac:dyDescent="0.35">
      <c r="W5324" s="17"/>
    </row>
    <row r="5325" spans="23:23" x14ac:dyDescent="0.35">
      <c r="W5325" s="17"/>
    </row>
    <row r="5326" spans="23:23" x14ac:dyDescent="0.35">
      <c r="W5326" s="17"/>
    </row>
    <row r="5327" spans="23:23" x14ac:dyDescent="0.35">
      <c r="W5327" s="17"/>
    </row>
    <row r="5328" spans="23:23" x14ac:dyDescent="0.35">
      <c r="W5328" s="17"/>
    </row>
    <row r="5329" spans="23:23" x14ac:dyDescent="0.35">
      <c r="W5329" s="17"/>
    </row>
    <row r="5330" spans="23:23" x14ac:dyDescent="0.35">
      <c r="W5330" s="17"/>
    </row>
    <row r="5331" spans="23:23" x14ac:dyDescent="0.35">
      <c r="W5331" s="17"/>
    </row>
    <row r="5332" spans="23:23" x14ac:dyDescent="0.35">
      <c r="W5332" s="17"/>
    </row>
    <row r="5333" spans="23:23" x14ac:dyDescent="0.35">
      <c r="W5333" s="17"/>
    </row>
    <row r="5334" spans="23:23" x14ac:dyDescent="0.35">
      <c r="W5334" s="17"/>
    </row>
    <row r="5335" spans="23:23" x14ac:dyDescent="0.35">
      <c r="W5335" s="17"/>
    </row>
    <row r="5336" spans="23:23" x14ac:dyDescent="0.35">
      <c r="W5336" s="17"/>
    </row>
    <row r="5337" spans="23:23" x14ac:dyDescent="0.35">
      <c r="W5337" s="17"/>
    </row>
    <row r="5338" spans="23:23" x14ac:dyDescent="0.35">
      <c r="W5338" s="17"/>
    </row>
    <row r="5339" spans="23:23" x14ac:dyDescent="0.35">
      <c r="W5339" s="17"/>
    </row>
    <row r="5340" spans="23:23" x14ac:dyDescent="0.35">
      <c r="W5340" s="17"/>
    </row>
    <row r="5341" spans="23:23" x14ac:dyDescent="0.35">
      <c r="W5341" s="17"/>
    </row>
    <row r="5342" spans="23:23" x14ac:dyDescent="0.35">
      <c r="W5342" s="17"/>
    </row>
    <row r="5343" spans="23:23" x14ac:dyDescent="0.35">
      <c r="W5343" s="17"/>
    </row>
    <row r="5344" spans="23:23" x14ac:dyDescent="0.35">
      <c r="W5344" s="17"/>
    </row>
    <row r="5345" spans="23:23" x14ac:dyDescent="0.35">
      <c r="W5345" s="17"/>
    </row>
    <row r="5346" spans="23:23" x14ac:dyDescent="0.35">
      <c r="W5346" s="17"/>
    </row>
    <row r="5347" spans="23:23" x14ac:dyDescent="0.35">
      <c r="W5347" s="17"/>
    </row>
    <row r="5348" spans="23:23" x14ac:dyDescent="0.35">
      <c r="W5348" s="17"/>
    </row>
    <row r="5349" spans="23:23" x14ac:dyDescent="0.35">
      <c r="W5349" s="17"/>
    </row>
    <row r="5350" spans="23:23" x14ac:dyDescent="0.35">
      <c r="W5350" s="17"/>
    </row>
    <row r="5351" spans="23:23" x14ac:dyDescent="0.35">
      <c r="W5351" s="17"/>
    </row>
    <row r="5352" spans="23:23" x14ac:dyDescent="0.35">
      <c r="W5352" s="17"/>
    </row>
    <row r="5353" spans="23:23" x14ac:dyDescent="0.35">
      <c r="W5353" s="17"/>
    </row>
    <row r="5354" spans="23:23" x14ac:dyDescent="0.35">
      <c r="W5354" s="17"/>
    </row>
    <row r="5355" spans="23:23" x14ac:dyDescent="0.35">
      <c r="W5355" s="17"/>
    </row>
    <row r="5356" spans="23:23" x14ac:dyDescent="0.35">
      <c r="W5356" s="17"/>
    </row>
    <row r="5357" spans="23:23" x14ac:dyDescent="0.35">
      <c r="W5357" s="17"/>
    </row>
    <row r="5358" spans="23:23" x14ac:dyDescent="0.35">
      <c r="W5358" s="17"/>
    </row>
    <row r="5359" spans="23:23" x14ac:dyDescent="0.35">
      <c r="W5359" s="17"/>
    </row>
    <row r="5360" spans="23:23" x14ac:dyDescent="0.35">
      <c r="W5360" s="17"/>
    </row>
    <row r="5361" spans="23:23" x14ac:dyDescent="0.35">
      <c r="W5361" s="17"/>
    </row>
    <row r="5362" spans="23:23" x14ac:dyDescent="0.35">
      <c r="W5362" s="17"/>
    </row>
    <row r="5363" spans="23:23" x14ac:dyDescent="0.35">
      <c r="W5363" s="17"/>
    </row>
    <row r="5364" spans="23:23" x14ac:dyDescent="0.35">
      <c r="W5364" s="17"/>
    </row>
    <row r="5365" spans="23:23" x14ac:dyDescent="0.35">
      <c r="W5365" s="17"/>
    </row>
    <row r="5366" spans="23:23" x14ac:dyDescent="0.35">
      <c r="W5366" s="17"/>
    </row>
    <row r="5367" spans="23:23" x14ac:dyDescent="0.35">
      <c r="W5367" s="17"/>
    </row>
    <row r="5368" spans="23:23" x14ac:dyDescent="0.35">
      <c r="W5368" s="17"/>
    </row>
    <row r="5369" spans="23:23" x14ac:dyDescent="0.35">
      <c r="W5369" s="17"/>
    </row>
    <row r="5370" spans="23:23" x14ac:dyDescent="0.35">
      <c r="W5370" s="17"/>
    </row>
    <row r="5371" spans="23:23" x14ac:dyDescent="0.35">
      <c r="W5371" s="17"/>
    </row>
    <row r="5372" spans="23:23" x14ac:dyDescent="0.35">
      <c r="W5372" s="17"/>
    </row>
    <row r="5373" spans="23:23" x14ac:dyDescent="0.35">
      <c r="W5373" s="17"/>
    </row>
    <row r="5374" spans="23:23" x14ac:dyDescent="0.35">
      <c r="W5374" s="17"/>
    </row>
    <row r="5375" spans="23:23" x14ac:dyDescent="0.35">
      <c r="W5375" s="17"/>
    </row>
    <row r="5376" spans="23:23" x14ac:dyDescent="0.35">
      <c r="W5376" s="17"/>
    </row>
    <row r="5377" spans="23:23" x14ac:dyDescent="0.35">
      <c r="W5377" s="17"/>
    </row>
    <row r="5378" spans="23:23" x14ac:dyDescent="0.35">
      <c r="W5378" s="17"/>
    </row>
    <row r="5379" spans="23:23" x14ac:dyDescent="0.35">
      <c r="W5379" s="17"/>
    </row>
    <row r="5380" spans="23:23" x14ac:dyDescent="0.35">
      <c r="W5380" s="17"/>
    </row>
    <row r="5381" spans="23:23" x14ac:dyDescent="0.35">
      <c r="W5381" s="17"/>
    </row>
    <row r="5382" spans="23:23" x14ac:dyDescent="0.35">
      <c r="W5382" s="17"/>
    </row>
    <row r="5383" spans="23:23" x14ac:dyDescent="0.35">
      <c r="W5383" s="17"/>
    </row>
    <row r="5384" spans="23:23" x14ac:dyDescent="0.35">
      <c r="W5384" s="17"/>
    </row>
    <row r="5385" spans="23:23" x14ac:dyDescent="0.35">
      <c r="W5385" s="17"/>
    </row>
    <row r="5386" spans="23:23" x14ac:dyDescent="0.35">
      <c r="W5386" s="17"/>
    </row>
    <row r="5387" spans="23:23" x14ac:dyDescent="0.35">
      <c r="W5387" s="17"/>
    </row>
    <row r="5388" spans="23:23" x14ac:dyDescent="0.35">
      <c r="W5388" s="17"/>
    </row>
    <row r="5389" spans="23:23" x14ac:dyDescent="0.35">
      <c r="W5389" s="17"/>
    </row>
    <row r="5390" spans="23:23" x14ac:dyDescent="0.35">
      <c r="W5390" s="17"/>
    </row>
    <row r="5391" spans="23:23" x14ac:dyDescent="0.35">
      <c r="W5391" s="17"/>
    </row>
    <row r="5392" spans="23:23" x14ac:dyDescent="0.35">
      <c r="W5392" s="17"/>
    </row>
    <row r="5393" spans="23:23" x14ac:dyDescent="0.35">
      <c r="W5393" s="17"/>
    </row>
    <row r="5394" spans="23:23" x14ac:dyDescent="0.35">
      <c r="W5394" s="17"/>
    </row>
    <row r="5395" spans="23:23" x14ac:dyDescent="0.35">
      <c r="W5395" s="17"/>
    </row>
    <row r="5396" spans="23:23" x14ac:dyDescent="0.35">
      <c r="W5396" s="17"/>
    </row>
    <row r="5397" spans="23:23" x14ac:dyDescent="0.35">
      <c r="W5397" s="17"/>
    </row>
    <row r="5398" spans="23:23" x14ac:dyDescent="0.35">
      <c r="W5398" s="17"/>
    </row>
    <row r="5399" spans="23:23" x14ac:dyDescent="0.35">
      <c r="W5399" s="17"/>
    </row>
    <row r="5400" spans="23:23" x14ac:dyDescent="0.35">
      <c r="W5400" s="17"/>
    </row>
    <row r="5401" spans="23:23" x14ac:dyDescent="0.35">
      <c r="W5401" s="17"/>
    </row>
    <row r="5402" spans="23:23" x14ac:dyDescent="0.35">
      <c r="W5402" s="17"/>
    </row>
    <row r="5403" spans="23:23" x14ac:dyDescent="0.35">
      <c r="W5403" s="17"/>
    </row>
    <row r="5404" spans="23:23" x14ac:dyDescent="0.35">
      <c r="W5404" s="17"/>
    </row>
    <row r="5405" spans="23:23" x14ac:dyDescent="0.35">
      <c r="W5405" s="17"/>
    </row>
    <row r="5406" spans="23:23" x14ac:dyDescent="0.35">
      <c r="W5406" s="17"/>
    </row>
    <row r="5407" spans="23:23" x14ac:dyDescent="0.35">
      <c r="W5407" s="17"/>
    </row>
    <row r="5408" spans="23:23" x14ac:dyDescent="0.35">
      <c r="W5408" s="17"/>
    </row>
    <row r="5409" spans="23:23" x14ac:dyDescent="0.35">
      <c r="W5409" s="17"/>
    </row>
    <row r="5410" spans="23:23" x14ac:dyDescent="0.35">
      <c r="W5410" s="17"/>
    </row>
    <row r="5411" spans="23:23" x14ac:dyDescent="0.35">
      <c r="W5411" s="17"/>
    </row>
    <row r="5412" spans="23:23" x14ac:dyDescent="0.35">
      <c r="W5412" s="17"/>
    </row>
    <row r="5413" spans="23:23" x14ac:dyDescent="0.35">
      <c r="W5413" s="17"/>
    </row>
    <row r="5414" spans="23:23" x14ac:dyDescent="0.35">
      <c r="W5414" s="17"/>
    </row>
    <row r="5415" spans="23:23" x14ac:dyDescent="0.35">
      <c r="W5415" s="17"/>
    </row>
    <row r="5416" spans="23:23" x14ac:dyDescent="0.35">
      <c r="W5416" s="17"/>
    </row>
    <row r="5417" spans="23:23" x14ac:dyDescent="0.35">
      <c r="W5417" s="17"/>
    </row>
    <row r="5418" spans="23:23" x14ac:dyDescent="0.35">
      <c r="W5418" s="17"/>
    </row>
    <row r="5419" spans="23:23" x14ac:dyDescent="0.35">
      <c r="W5419" s="17"/>
    </row>
    <row r="5420" spans="23:23" x14ac:dyDescent="0.35">
      <c r="W5420" s="17"/>
    </row>
    <row r="5421" spans="23:23" x14ac:dyDescent="0.35">
      <c r="W5421" s="17"/>
    </row>
    <row r="5422" spans="23:23" x14ac:dyDescent="0.35">
      <c r="W5422" s="17"/>
    </row>
    <row r="5423" spans="23:23" x14ac:dyDescent="0.35">
      <c r="W5423" s="17"/>
    </row>
    <row r="5424" spans="23:23" x14ac:dyDescent="0.35">
      <c r="W5424" s="17"/>
    </row>
    <row r="5425" spans="23:23" x14ac:dyDescent="0.35">
      <c r="W5425" s="17"/>
    </row>
    <row r="5426" spans="23:23" x14ac:dyDescent="0.35">
      <c r="W5426" s="17"/>
    </row>
    <row r="5427" spans="23:23" x14ac:dyDescent="0.35">
      <c r="W5427" s="17"/>
    </row>
    <row r="5428" spans="23:23" x14ac:dyDescent="0.35">
      <c r="W5428" s="17"/>
    </row>
    <row r="5429" spans="23:23" x14ac:dyDescent="0.35">
      <c r="W5429" s="17"/>
    </row>
    <row r="5430" spans="23:23" x14ac:dyDescent="0.35">
      <c r="W5430" s="17"/>
    </row>
    <row r="5431" spans="23:23" x14ac:dyDescent="0.35">
      <c r="W5431" s="17"/>
    </row>
    <row r="5432" spans="23:23" x14ac:dyDescent="0.35">
      <c r="W5432" s="17"/>
    </row>
    <row r="5433" spans="23:23" x14ac:dyDescent="0.35">
      <c r="W5433" s="17"/>
    </row>
    <row r="5434" spans="23:23" x14ac:dyDescent="0.35">
      <c r="W5434" s="17"/>
    </row>
    <row r="5435" spans="23:23" x14ac:dyDescent="0.35">
      <c r="W5435" s="17"/>
    </row>
    <row r="5436" spans="23:23" x14ac:dyDescent="0.35">
      <c r="W5436" s="17"/>
    </row>
    <row r="5437" spans="23:23" x14ac:dyDescent="0.35">
      <c r="W5437" s="17"/>
    </row>
    <row r="5438" spans="23:23" x14ac:dyDescent="0.35">
      <c r="W5438" s="17"/>
    </row>
    <row r="5439" spans="23:23" x14ac:dyDescent="0.35">
      <c r="W5439" s="17"/>
    </row>
    <row r="5440" spans="23:23" x14ac:dyDescent="0.35">
      <c r="W5440" s="17"/>
    </row>
    <row r="5441" spans="23:23" x14ac:dyDescent="0.35">
      <c r="W5441" s="17"/>
    </row>
    <row r="5442" spans="23:23" x14ac:dyDescent="0.35">
      <c r="W5442" s="17"/>
    </row>
    <row r="5443" spans="23:23" x14ac:dyDescent="0.35">
      <c r="W5443" s="17"/>
    </row>
    <row r="5444" spans="23:23" x14ac:dyDescent="0.35">
      <c r="W5444" s="17"/>
    </row>
    <row r="5445" spans="23:23" x14ac:dyDescent="0.35">
      <c r="W5445" s="17"/>
    </row>
    <row r="5446" spans="23:23" x14ac:dyDescent="0.35">
      <c r="W5446" s="17"/>
    </row>
    <row r="5447" spans="23:23" x14ac:dyDescent="0.35">
      <c r="W5447" s="17"/>
    </row>
    <row r="5448" spans="23:23" x14ac:dyDescent="0.35">
      <c r="W5448" s="17"/>
    </row>
    <row r="5449" spans="23:23" x14ac:dyDescent="0.35">
      <c r="W5449" s="17"/>
    </row>
    <row r="5450" spans="23:23" x14ac:dyDescent="0.35">
      <c r="W5450" s="17"/>
    </row>
    <row r="5451" spans="23:23" x14ac:dyDescent="0.35">
      <c r="W5451" s="17"/>
    </row>
    <row r="5452" spans="23:23" x14ac:dyDescent="0.35">
      <c r="W5452" s="17"/>
    </row>
    <row r="5453" spans="23:23" x14ac:dyDescent="0.35">
      <c r="W5453" s="17"/>
    </row>
    <row r="5454" spans="23:23" x14ac:dyDescent="0.35">
      <c r="W5454" s="17"/>
    </row>
    <row r="5455" spans="23:23" x14ac:dyDescent="0.35">
      <c r="W5455" s="17"/>
    </row>
    <row r="5456" spans="23:23" x14ac:dyDescent="0.35">
      <c r="W5456" s="17"/>
    </row>
    <row r="5457" spans="23:23" x14ac:dyDescent="0.35">
      <c r="W5457" s="17"/>
    </row>
    <row r="5458" spans="23:23" x14ac:dyDescent="0.35">
      <c r="W5458" s="17"/>
    </row>
    <row r="5459" spans="23:23" x14ac:dyDescent="0.35">
      <c r="W5459" s="17"/>
    </row>
    <row r="5460" spans="23:23" x14ac:dyDescent="0.35">
      <c r="W5460" s="17"/>
    </row>
    <row r="5461" spans="23:23" x14ac:dyDescent="0.35">
      <c r="W5461" s="17"/>
    </row>
    <row r="5462" spans="23:23" x14ac:dyDescent="0.35">
      <c r="W5462" s="17"/>
    </row>
    <row r="5463" spans="23:23" x14ac:dyDescent="0.35">
      <c r="W5463" s="17"/>
    </row>
    <row r="5464" spans="23:23" x14ac:dyDescent="0.35">
      <c r="W5464" s="17"/>
    </row>
    <row r="5465" spans="23:23" x14ac:dyDescent="0.35">
      <c r="W5465" s="17"/>
    </row>
    <row r="5466" spans="23:23" x14ac:dyDescent="0.35">
      <c r="W5466" s="17"/>
    </row>
    <row r="5467" spans="23:23" x14ac:dyDescent="0.35">
      <c r="W5467" s="17"/>
    </row>
    <row r="5468" spans="23:23" x14ac:dyDescent="0.35">
      <c r="W5468" s="17"/>
    </row>
    <row r="5469" spans="23:23" x14ac:dyDescent="0.35">
      <c r="W5469" s="17"/>
    </row>
    <row r="5470" spans="23:23" x14ac:dyDescent="0.35">
      <c r="W5470" s="17"/>
    </row>
    <row r="5471" spans="23:23" x14ac:dyDescent="0.35">
      <c r="W5471" s="17"/>
    </row>
    <row r="5472" spans="23:23" x14ac:dyDescent="0.35">
      <c r="W5472" s="17"/>
    </row>
    <row r="5473" spans="23:23" x14ac:dyDescent="0.35">
      <c r="W5473" s="17"/>
    </row>
    <row r="5474" spans="23:23" x14ac:dyDescent="0.35">
      <c r="W5474" s="17"/>
    </row>
    <row r="5475" spans="23:23" x14ac:dyDescent="0.35">
      <c r="W5475" s="17"/>
    </row>
    <row r="5476" spans="23:23" x14ac:dyDescent="0.35">
      <c r="W5476" s="17"/>
    </row>
    <row r="5477" spans="23:23" x14ac:dyDescent="0.35">
      <c r="W5477" s="17"/>
    </row>
    <row r="5478" spans="23:23" x14ac:dyDescent="0.35">
      <c r="W5478" s="17"/>
    </row>
    <row r="5479" spans="23:23" x14ac:dyDescent="0.35">
      <c r="W5479" s="17"/>
    </row>
    <row r="5480" spans="23:23" x14ac:dyDescent="0.35">
      <c r="W5480" s="17"/>
    </row>
    <row r="5481" spans="23:23" x14ac:dyDescent="0.35">
      <c r="W5481" s="17"/>
    </row>
    <row r="5482" spans="23:23" x14ac:dyDescent="0.35">
      <c r="W5482" s="17"/>
    </row>
    <row r="5483" spans="23:23" x14ac:dyDescent="0.35">
      <c r="W5483" s="17"/>
    </row>
    <row r="5484" spans="23:23" x14ac:dyDescent="0.35">
      <c r="W5484" s="17"/>
    </row>
    <row r="5485" spans="23:23" x14ac:dyDescent="0.35">
      <c r="W5485" s="17"/>
    </row>
    <row r="5486" spans="23:23" x14ac:dyDescent="0.35">
      <c r="W5486" s="17"/>
    </row>
    <row r="5487" spans="23:23" x14ac:dyDescent="0.35">
      <c r="W5487" s="17"/>
    </row>
    <row r="5488" spans="23:23" x14ac:dyDescent="0.35">
      <c r="W5488" s="17"/>
    </row>
    <row r="5489" spans="23:23" x14ac:dyDescent="0.35">
      <c r="W5489" s="17"/>
    </row>
    <row r="5490" spans="23:23" x14ac:dyDescent="0.35">
      <c r="W5490" s="17"/>
    </row>
    <row r="5491" spans="23:23" x14ac:dyDescent="0.35">
      <c r="W5491" s="17"/>
    </row>
    <row r="5492" spans="23:23" x14ac:dyDescent="0.35">
      <c r="W5492" s="17"/>
    </row>
    <row r="5493" spans="23:23" x14ac:dyDescent="0.35">
      <c r="W5493" s="17"/>
    </row>
    <row r="5494" spans="23:23" x14ac:dyDescent="0.35">
      <c r="W5494" s="17"/>
    </row>
    <row r="5495" spans="23:23" x14ac:dyDescent="0.35">
      <c r="W5495" s="17"/>
    </row>
    <row r="5496" spans="23:23" x14ac:dyDescent="0.35">
      <c r="W5496" s="17"/>
    </row>
    <row r="5497" spans="23:23" x14ac:dyDescent="0.35">
      <c r="W5497" s="17"/>
    </row>
    <row r="5498" spans="23:23" x14ac:dyDescent="0.35">
      <c r="W5498" s="17"/>
    </row>
    <row r="5499" spans="23:23" x14ac:dyDescent="0.35">
      <c r="W5499" s="17"/>
    </row>
    <row r="5500" spans="23:23" x14ac:dyDescent="0.35">
      <c r="W5500" s="17"/>
    </row>
    <row r="5501" spans="23:23" x14ac:dyDescent="0.35">
      <c r="W5501" s="17"/>
    </row>
    <row r="5502" spans="23:23" x14ac:dyDescent="0.35">
      <c r="W5502" s="17"/>
    </row>
    <row r="5503" spans="23:23" x14ac:dyDescent="0.35">
      <c r="W5503" s="17"/>
    </row>
    <row r="5504" spans="23:23" x14ac:dyDescent="0.35">
      <c r="W5504" s="17"/>
    </row>
    <row r="5505" spans="23:23" x14ac:dyDescent="0.35">
      <c r="W5505" s="17"/>
    </row>
    <row r="5506" spans="23:23" x14ac:dyDescent="0.35">
      <c r="W5506" s="17"/>
    </row>
    <row r="5507" spans="23:23" x14ac:dyDescent="0.35">
      <c r="W5507" s="17"/>
    </row>
    <row r="5508" spans="23:23" x14ac:dyDescent="0.35">
      <c r="W5508" s="17"/>
    </row>
    <row r="5509" spans="23:23" x14ac:dyDescent="0.35">
      <c r="W5509" s="17"/>
    </row>
    <row r="5510" spans="23:23" x14ac:dyDescent="0.35">
      <c r="W5510" s="17"/>
    </row>
    <row r="5511" spans="23:23" x14ac:dyDescent="0.35">
      <c r="W5511" s="17"/>
    </row>
    <row r="5512" spans="23:23" x14ac:dyDescent="0.35">
      <c r="W5512" s="17"/>
    </row>
    <row r="5513" spans="23:23" x14ac:dyDescent="0.35">
      <c r="W5513" s="17"/>
    </row>
    <row r="5514" spans="23:23" x14ac:dyDescent="0.35">
      <c r="W5514" s="17"/>
    </row>
    <row r="5515" spans="23:23" x14ac:dyDescent="0.35">
      <c r="W5515" s="17"/>
    </row>
    <row r="5516" spans="23:23" x14ac:dyDescent="0.35">
      <c r="W5516" s="17"/>
    </row>
    <row r="5517" spans="23:23" x14ac:dyDescent="0.35">
      <c r="W5517" s="17"/>
    </row>
    <row r="5518" spans="23:23" x14ac:dyDescent="0.35">
      <c r="W5518" s="17"/>
    </row>
    <row r="5519" spans="23:23" x14ac:dyDescent="0.35">
      <c r="W5519" s="17"/>
    </row>
    <row r="5520" spans="23:23" x14ac:dyDescent="0.35">
      <c r="W5520" s="17"/>
    </row>
    <row r="5521" spans="23:23" x14ac:dyDescent="0.35">
      <c r="W5521" s="17"/>
    </row>
    <row r="5522" spans="23:23" x14ac:dyDescent="0.35">
      <c r="W5522" s="17"/>
    </row>
    <row r="5523" spans="23:23" x14ac:dyDescent="0.35">
      <c r="W5523" s="17"/>
    </row>
    <row r="5524" spans="23:23" x14ac:dyDescent="0.35">
      <c r="W5524" s="17"/>
    </row>
    <row r="5525" spans="23:23" x14ac:dyDescent="0.35">
      <c r="W5525" s="17"/>
    </row>
    <row r="5526" spans="23:23" x14ac:dyDescent="0.35">
      <c r="W5526" s="17"/>
    </row>
    <row r="5527" spans="23:23" x14ac:dyDescent="0.35">
      <c r="W5527" s="17"/>
    </row>
    <row r="5528" spans="23:23" x14ac:dyDescent="0.35">
      <c r="W5528" s="17"/>
    </row>
    <row r="5529" spans="23:23" x14ac:dyDescent="0.35">
      <c r="W5529" s="17"/>
    </row>
    <row r="5530" spans="23:23" x14ac:dyDescent="0.35">
      <c r="W5530" s="17"/>
    </row>
    <row r="5531" spans="23:23" x14ac:dyDescent="0.35">
      <c r="W5531" s="17"/>
    </row>
    <row r="5532" spans="23:23" x14ac:dyDescent="0.35">
      <c r="W5532" s="17"/>
    </row>
    <row r="5533" spans="23:23" x14ac:dyDescent="0.35">
      <c r="W5533" s="17"/>
    </row>
    <row r="5534" spans="23:23" x14ac:dyDescent="0.35">
      <c r="W5534" s="17"/>
    </row>
    <row r="5535" spans="23:23" x14ac:dyDescent="0.35">
      <c r="W5535" s="17"/>
    </row>
    <row r="5536" spans="23:23" x14ac:dyDescent="0.35">
      <c r="W5536" s="17"/>
    </row>
    <row r="5537" spans="23:23" x14ac:dyDescent="0.35">
      <c r="W5537" s="17"/>
    </row>
    <row r="5538" spans="23:23" x14ac:dyDescent="0.35">
      <c r="W5538" s="17"/>
    </row>
    <row r="5539" spans="23:23" x14ac:dyDescent="0.35">
      <c r="W5539" s="17"/>
    </row>
    <row r="5540" spans="23:23" x14ac:dyDescent="0.35">
      <c r="W5540" s="17"/>
    </row>
    <row r="5541" spans="23:23" x14ac:dyDescent="0.35">
      <c r="W5541" s="17"/>
    </row>
    <row r="5542" spans="23:23" x14ac:dyDescent="0.35">
      <c r="W5542" s="17"/>
    </row>
    <row r="5543" spans="23:23" x14ac:dyDescent="0.35">
      <c r="W5543" s="17"/>
    </row>
    <row r="5544" spans="23:23" x14ac:dyDescent="0.35">
      <c r="W5544" s="17"/>
    </row>
    <row r="5545" spans="23:23" x14ac:dyDescent="0.35">
      <c r="W5545" s="17"/>
    </row>
    <row r="5546" spans="23:23" x14ac:dyDescent="0.35">
      <c r="W5546" s="17"/>
    </row>
    <row r="5547" spans="23:23" x14ac:dyDescent="0.35">
      <c r="W5547" s="17"/>
    </row>
    <row r="5548" spans="23:23" x14ac:dyDescent="0.35">
      <c r="W5548" s="17"/>
    </row>
    <row r="5549" spans="23:23" x14ac:dyDescent="0.35">
      <c r="W5549" s="17"/>
    </row>
    <row r="5550" spans="23:23" x14ac:dyDescent="0.35">
      <c r="W5550" s="17"/>
    </row>
    <row r="5551" spans="23:23" x14ac:dyDescent="0.35">
      <c r="W5551" s="17"/>
    </row>
    <row r="5552" spans="23:23" x14ac:dyDescent="0.35">
      <c r="W5552" s="17"/>
    </row>
    <row r="5553" spans="23:23" x14ac:dyDescent="0.35">
      <c r="W5553" s="17"/>
    </row>
    <row r="5554" spans="23:23" x14ac:dyDescent="0.35">
      <c r="W5554" s="17"/>
    </row>
    <row r="5555" spans="23:23" x14ac:dyDescent="0.35">
      <c r="W5555" s="17"/>
    </row>
    <row r="5556" spans="23:23" x14ac:dyDescent="0.35">
      <c r="W5556" s="17"/>
    </row>
    <row r="5557" spans="23:23" x14ac:dyDescent="0.35">
      <c r="W5557" s="17"/>
    </row>
    <row r="5558" spans="23:23" x14ac:dyDescent="0.35">
      <c r="W5558" s="17"/>
    </row>
    <row r="5559" spans="23:23" x14ac:dyDescent="0.35">
      <c r="W5559" s="17"/>
    </row>
    <row r="5560" spans="23:23" x14ac:dyDescent="0.35">
      <c r="W5560" s="17"/>
    </row>
    <row r="5561" spans="23:23" x14ac:dyDescent="0.35">
      <c r="W5561" s="17"/>
    </row>
    <row r="5562" spans="23:23" x14ac:dyDescent="0.35">
      <c r="W5562" s="17"/>
    </row>
    <row r="5563" spans="23:23" x14ac:dyDescent="0.35">
      <c r="W5563" s="17"/>
    </row>
    <row r="5564" spans="23:23" x14ac:dyDescent="0.35">
      <c r="W5564" s="17"/>
    </row>
    <row r="5565" spans="23:23" x14ac:dyDescent="0.35">
      <c r="W5565" s="17"/>
    </row>
    <row r="5566" spans="23:23" x14ac:dyDescent="0.35">
      <c r="W5566" s="17"/>
    </row>
    <row r="5567" spans="23:23" x14ac:dyDescent="0.35">
      <c r="W5567" s="17"/>
    </row>
    <row r="5568" spans="23:23" x14ac:dyDescent="0.35">
      <c r="W5568" s="17"/>
    </row>
    <row r="5569" spans="23:23" x14ac:dyDescent="0.35">
      <c r="W5569" s="17"/>
    </row>
    <row r="5570" spans="23:23" x14ac:dyDescent="0.35">
      <c r="W5570" s="17"/>
    </row>
    <row r="5571" spans="23:23" x14ac:dyDescent="0.35">
      <c r="W5571" s="17"/>
    </row>
    <row r="5572" spans="23:23" x14ac:dyDescent="0.35">
      <c r="W5572" s="17"/>
    </row>
    <row r="5573" spans="23:23" x14ac:dyDescent="0.35">
      <c r="W5573" s="17"/>
    </row>
    <row r="5574" spans="23:23" x14ac:dyDescent="0.35">
      <c r="W5574" s="17"/>
    </row>
    <row r="5575" spans="23:23" x14ac:dyDescent="0.35">
      <c r="W5575" s="17"/>
    </row>
    <row r="5576" spans="23:23" x14ac:dyDescent="0.35">
      <c r="W5576" s="17"/>
    </row>
    <row r="5577" spans="23:23" x14ac:dyDescent="0.35">
      <c r="W5577" s="17"/>
    </row>
    <row r="5578" spans="23:23" x14ac:dyDescent="0.35">
      <c r="W5578" s="17"/>
    </row>
    <row r="5579" spans="23:23" x14ac:dyDescent="0.35">
      <c r="W5579" s="17"/>
    </row>
    <row r="5580" spans="23:23" x14ac:dyDescent="0.35">
      <c r="W5580" s="17"/>
    </row>
    <row r="5581" spans="23:23" x14ac:dyDescent="0.35">
      <c r="W5581" s="17"/>
    </row>
    <row r="5582" spans="23:23" x14ac:dyDescent="0.35">
      <c r="W5582" s="17"/>
    </row>
    <row r="5583" spans="23:23" x14ac:dyDescent="0.35">
      <c r="W5583" s="17"/>
    </row>
    <row r="5584" spans="23:23" x14ac:dyDescent="0.35">
      <c r="W5584" s="17"/>
    </row>
    <row r="5585" spans="23:23" x14ac:dyDescent="0.35">
      <c r="W5585" s="17"/>
    </row>
    <row r="5586" spans="23:23" x14ac:dyDescent="0.35">
      <c r="W5586" s="17"/>
    </row>
    <row r="5587" spans="23:23" x14ac:dyDescent="0.35">
      <c r="W5587" s="17"/>
    </row>
    <row r="5588" spans="23:23" x14ac:dyDescent="0.35">
      <c r="W5588" s="17"/>
    </row>
    <row r="5589" spans="23:23" x14ac:dyDescent="0.35">
      <c r="W5589" s="17"/>
    </row>
    <row r="5590" spans="23:23" x14ac:dyDescent="0.35">
      <c r="W5590" s="17"/>
    </row>
    <row r="5591" spans="23:23" x14ac:dyDescent="0.35">
      <c r="W5591" s="17"/>
    </row>
    <row r="5592" spans="23:23" x14ac:dyDescent="0.35">
      <c r="W5592" s="17"/>
    </row>
    <row r="5593" spans="23:23" x14ac:dyDescent="0.35">
      <c r="W5593" s="17"/>
    </row>
    <row r="5594" spans="23:23" x14ac:dyDescent="0.35">
      <c r="W5594" s="17"/>
    </row>
    <row r="5595" spans="23:23" x14ac:dyDescent="0.35">
      <c r="W5595" s="17"/>
    </row>
    <row r="5596" spans="23:23" x14ac:dyDescent="0.35">
      <c r="W5596" s="17"/>
    </row>
    <row r="5597" spans="23:23" x14ac:dyDescent="0.35">
      <c r="W5597" s="17"/>
    </row>
    <row r="5598" spans="23:23" x14ac:dyDescent="0.35">
      <c r="W5598" s="17"/>
    </row>
    <row r="5599" spans="23:23" x14ac:dyDescent="0.35">
      <c r="W5599" s="17"/>
    </row>
    <row r="5600" spans="23:23" x14ac:dyDescent="0.35">
      <c r="W5600" s="17"/>
    </row>
    <row r="5601" spans="23:23" x14ac:dyDescent="0.35">
      <c r="W5601" s="17"/>
    </row>
    <row r="5602" spans="23:23" x14ac:dyDescent="0.35">
      <c r="W5602" s="17"/>
    </row>
    <row r="5603" spans="23:23" x14ac:dyDescent="0.35">
      <c r="W5603" s="17"/>
    </row>
    <row r="5604" spans="23:23" x14ac:dyDescent="0.35">
      <c r="W5604" s="17"/>
    </row>
    <row r="5605" spans="23:23" x14ac:dyDescent="0.35">
      <c r="W5605" s="17"/>
    </row>
    <row r="5606" spans="23:23" x14ac:dyDescent="0.35">
      <c r="W5606" s="17"/>
    </row>
    <row r="5607" spans="23:23" x14ac:dyDescent="0.35">
      <c r="W5607" s="17"/>
    </row>
    <row r="5608" spans="23:23" x14ac:dyDescent="0.35">
      <c r="W5608" s="17"/>
    </row>
    <row r="5609" spans="23:23" x14ac:dyDescent="0.35">
      <c r="W5609" s="17"/>
    </row>
    <row r="5610" spans="23:23" x14ac:dyDescent="0.35">
      <c r="W5610" s="17"/>
    </row>
    <row r="5611" spans="23:23" x14ac:dyDescent="0.35">
      <c r="W5611" s="17"/>
    </row>
    <row r="5612" spans="23:23" x14ac:dyDescent="0.35">
      <c r="W5612" s="17"/>
    </row>
    <row r="5613" spans="23:23" x14ac:dyDescent="0.35">
      <c r="W5613" s="17"/>
    </row>
    <row r="5614" spans="23:23" x14ac:dyDescent="0.35">
      <c r="W5614" s="17"/>
    </row>
    <row r="5615" spans="23:23" x14ac:dyDescent="0.35">
      <c r="W5615" s="17"/>
    </row>
    <row r="5616" spans="23:23" x14ac:dyDescent="0.35">
      <c r="W5616" s="17"/>
    </row>
    <row r="5617" spans="23:23" x14ac:dyDescent="0.35">
      <c r="W5617" s="17"/>
    </row>
    <row r="5618" spans="23:23" x14ac:dyDescent="0.35">
      <c r="W5618" s="17"/>
    </row>
    <row r="5619" spans="23:23" x14ac:dyDescent="0.35">
      <c r="W5619" s="17"/>
    </row>
    <row r="5620" spans="23:23" x14ac:dyDescent="0.35">
      <c r="W5620" s="17"/>
    </row>
    <row r="5621" spans="23:23" x14ac:dyDescent="0.35">
      <c r="W5621" s="17"/>
    </row>
    <row r="5622" spans="23:23" x14ac:dyDescent="0.35">
      <c r="W5622" s="17"/>
    </row>
    <row r="5623" spans="23:23" x14ac:dyDescent="0.35">
      <c r="W5623" s="17"/>
    </row>
    <row r="5624" spans="23:23" x14ac:dyDescent="0.35">
      <c r="W5624" s="17"/>
    </row>
    <row r="5625" spans="23:23" x14ac:dyDescent="0.35">
      <c r="W5625" s="17"/>
    </row>
    <row r="5626" spans="23:23" x14ac:dyDescent="0.35">
      <c r="W5626" s="17"/>
    </row>
    <row r="5627" spans="23:23" x14ac:dyDescent="0.35">
      <c r="W5627" s="17"/>
    </row>
    <row r="5628" spans="23:23" x14ac:dyDescent="0.35">
      <c r="W5628" s="17"/>
    </row>
    <row r="5629" spans="23:23" x14ac:dyDescent="0.35">
      <c r="W5629" s="17"/>
    </row>
    <row r="5630" spans="23:23" x14ac:dyDescent="0.35">
      <c r="W5630" s="17"/>
    </row>
    <row r="5631" spans="23:23" x14ac:dyDescent="0.35">
      <c r="W5631" s="17"/>
    </row>
    <row r="5632" spans="23:23" x14ac:dyDescent="0.35">
      <c r="W5632" s="17"/>
    </row>
    <row r="5633" spans="23:23" x14ac:dyDescent="0.35">
      <c r="W5633" s="17"/>
    </row>
    <row r="5634" spans="23:23" x14ac:dyDescent="0.35">
      <c r="W5634" s="17"/>
    </row>
    <row r="5635" spans="23:23" x14ac:dyDescent="0.35">
      <c r="W5635" s="17"/>
    </row>
    <row r="5636" spans="23:23" x14ac:dyDescent="0.35">
      <c r="W5636" s="17"/>
    </row>
    <row r="5637" spans="23:23" x14ac:dyDescent="0.35">
      <c r="W5637" s="17"/>
    </row>
    <row r="5638" spans="23:23" x14ac:dyDescent="0.35">
      <c r="W5638" s="17"/>
    </row>
    <row r="5639" spans="23:23" x14ac:dyDescent="0.35">
      <c r="W5639" s="17"/>
    </row>
    <row r="5640" spans="23:23" x14ac:dyDescent="0.35">
      <c r="W5640" s="17"/>
    </row>
    <row r="5641" spans="23:23" x14ac:dyDescent="0.35">
      <c r="W5641" s="17"/>
    </row>
    <row r="5642" spans="23:23" x14ac:dyDescent="0.35">
      <c r="W5642" s="17"/>
    </row>
    <row r="5643" spans="23:23" x14ac:dyDescent="0.35">
      <c r="W5643" s="17"/>
    </row>
    <row r="5644" spans="23:23" x14ac:dyDescent="0.35">
      <c r="W5644" s="17"/>
    </row>
    <row r="5645" spans="23:23" x14ac:dyDescent="0.35">
      <c r="W5645" s="17"/>
    </row>
    <row r="5646" spans="23:23" x14ac:dyDescent="0.35">
      <c r="W5646" s="17"/>
    </row>
    <row r="5647" spans="23:23" x14ac:dyDescent="0.35">
      <c r="W5647" s="17"/>
    </row>
    <row r="5648" spans="23:23" x14ac:dyDescent="0.35">
      <c r="W5648" s="17"/>
    </row>
    <row r="5649" spans="23:23" x14ac:dyDescent="0.35">
      <c r="W5649" s="17"/>
    </row>
    <row r="5650" spans="23:23" x14ac:dyDescent="0.35">
      <c r="W5650" s="17"/>
    </row>
    <row r="5651" spans="23:23" x14ac:dyDescent="0.35">
      <c r="W5651" s="17"/>
    </row>
    <row r="5652" spans="23:23" x14ac:dyDescent="0.35">
      <c r="W5652" s="17"/>
    </row>
    <row r="5653" spans="23:23" x14ac:dyDescent="0.35">
      <c r="W5653" s="17"/>
    </row>
    <row r="5654" spans="23:23" x14ac:dyDescent="0.35">
      <c r="W5654" s="17"/>
    </row>
    <row r="5655" spans="23:23" x14ac:dyDescent="0.35">
      <c r="W5655" s="17"/>
    </row>
    <row r="5656" spans="23:23" x14ac:dyDescent="0.35">
      <c r="W5656" s="17"/>
    </row>
    <row r="5657" spans="23:23" x14ac:dyDescent="0.35">
      <c r="W5657" s="17"/>
    </row>
    <row r="5658" spans="23:23" x14ac:dyDescent="0.35">
      <c r="W5658" s="17"/>
    </row>
    <row r="5659" spans="23:23" x14ac:dyDescent="0.35">
      <c r="W5659" s="17"/>
    </row>
    <row r="5660" spans="23:23" x14ac:dyDescent="0.35">
      <c r="W5660" s="17"/>
    </row>
    <row r="5661" spans="23:23" x14ac:dyDescent="0.35">
      <c r="W5661" s="17"/>
    </row>
    <row r="5662" spans="23:23" x14ac:dyDescent="0.35">
      <c r="W5662" s="17"/>
    </row>
    <row r="5663" spans="23:23" x14ac:dyDescent="0.35">
      <c r="W5663" s="17"/>
    </row>
    <row r="5664" spans="23:23" x14ac:dyDescent="0.35">
      <c r="W5664" s="17"/>
    </row>
    <row r="5665" spans="23:23" x14ac:dyDescent="0.35">
      <c r="W5665" s="17"/>
    </row>
    <row r="5666" spans="23:23" x14ac:dyDescent="0.35">
      <c r="W5666" s="17"/>
    </row>
    <row r="5667" spans="23:23" x14ac:dyDescent="0.35">
      <c r="W5667" s="17"/>
    </row>
    <row r="5668" spans="23:23" x14ac:dyDescent="0.35">
      <c r="W5668" s="17"/>
    </row>
    <row r="5669" spans="23:23" x14ac:dyDescent="0.35">
      <c r="W5669" s="17"/>
    </row>
    <row r="5670" spans="23:23" x14ac:dyDescent="0.35">
      <c r="W5670" s="17"/>
    </row>
    <row r="5671" spans="23:23" x14ac:dyDescent="0.35">
      <c r="W5671" s="17"/>
    </row>
    <row r="5672" spans="23:23" x14ac:dyDescent="0.35">
      <c r="W5672" s="17"/>
    </row>
    <row r="5673" spans="23:23" x14ac:dyDescent="0.35">
      <c r="W5673" s="17"/>
    </row>
    <row r="5674" spans="23:23" x14ac:dyDescent="0.35">
      <c r="W5674" s="17"/>
    </row>
    <row r="5675" spans="23:23" x14ac:dyDescent="0.35">
      <c r="W5675" s="17"/>
    </row>
    <row r="5676" spans="23:23" x14ac:dyDescent="0.35">
      <c r="W5676" s="17"/>
    </row>
    <row r="5677" spans="23:23" x14ac:dyDescent="0.35">
      <c r="W5677" s="17"/>
    </row>
    <row r="5678" spans="23:23" x14ac:dyDescent="0.35">
      <c r="W5678" s="17"/>
    </row>
    <row r="5679" spans="23:23" x14ac:dyDescent="0.35">
      <c r="W5679" s="17"/>
    </row>
    <row r="5680" spans="23:23" x14ac:dyDescent="0.35">
      <c r="W5680" s="17"/>
    </row>
    <row r="5681" spans="23:23" x14ac:dyDescent="0.35">
      <c r="W5681" s="17"/>
    </row>
    <row r="5682" spans="23:23" x14ac:dyDescent="0.35">
      <c r="W5682" s="17"/>
    </row>
    <row r="5683" spans="23:23" x14ac:dyDescent="0.35">
      <c r="W5683" s="17"/>
    </row>
    <row r="5684" spans="23:23" x14ac:dyDescent="0.35">
      <c r="W5684" s="17"/>
    </row>
    <row r="5685" spans="23:23" x14ac:dyDescent="0.35">
      <c r="W5685" s="17"/>
    </row>
    <row r="5686" spans="23:23" x14ac:dyDescent="0.35">
      <c r="W5686" s="17"/>
    </row>
    <row r="5687" spans="23:23" x14ac:dyDescent="0.35">
      <c r="W5687" s="17"/>
    </row>
    <row r="5688" spans="23:23" x14ac:dyDescent="0.35">
      <c r="W5688" s="17"/>
    </row>
    <row r="5689" spans="23:23" x14ac:dyDescent="0.35">
      <c r="W5689" s="17"/>
    </row>
    <row r="5690" spans="23:23" x14ac:dyDescent="0.35">
      <c r="W5690" s="17"/>
    </row>
    <row r="5691" spans="23:23" x14ac:dyDescent="0.35">
      <c r="W5691" s="17"/>
    </row>
    <row r="5692" spans="23:23" x14ac:dyDescent="0.35">
      <c r="W5692" s="17"/>
    </row>
    <row r="5693" spans="23:23" x14ac:dyDescent="0.35">
      <c r="W5693" s="17"/>
    </row>
    <row r="5694" spans="23:23" x14ac:dyDescent="0.35">
      <c r="W5694" s="17"/>
    </row>
    <row r="5695" spans="23:23" x14ac:dyDescent="0.35">
      <c r="W5695" s="17"/>
    </row>
    <row r="5696" spans="23:23" x14ac:dyDescent="0.35">
      <c r="W5696" s="17"/>
    </row>
    <row r="5697" spans="23:23" x14ac:dyDescent="0.35">
      <c r="W5697" s="17"/>
    </row>
    <row r="5698" spans="23:23" x14ac:dyDescent="0.35">
      <c r="W5698" s="17"/>
    </row>
    <row r="5699" spans="23:23" x14ac:dyDescent="0.35">
      <c r="W5699" s="17"/>
    </row>
    <row r="5700" spans="23:23" x14ac:dyDescent="0.35">
      <c r="W5700" s="17"/>
    </row>
    <row r="5701" spans="23:23" x14ac:dyDescent="0.35">
      <c r="W5701" s="17"/>
    </row>
    <row r="5702" spans="23:23" x14ac:dyDescent="0.35">
      <c r="W5702" s="17"/>
    </row>
    <row r="5703" spans="23:23" x14ac:dyDescent="0.35">
      <c r="W5703" s="17"/>
    </row>
    <row r="5704" spans="23:23" x14ac:dyDescent="0.35">
      <c r="W5704" s="17"/>
    </row>
    <row r="5705" spans="23:23" x14ac:dyDescent="0.35">
      <c r="W5705" s="17"/>
    </row>
    <row r="5706" spans="23:23" x14ac:dyDescent="0.35">
      <c r="W5706" s="17"/>
    </row>
    <row r="5707" spans="23:23" x14ac:dyDescent="0.35">
      <c r="W5707" s="17"/>
    </row>
    <row r="5708" spans="23:23" x14ac:dyDescent="0.35">
      <c r="W5708" s="17"/>
    </row>
    <row r="5709" spans="23:23" x14ac:dyDescent="0.35">
      <c r="W5709" s="17"/>
    </row>
    <row r="5710" spans="23:23" x14ac:dyDescent="0.35">
      <c r="W5710" s="17"/>
    </row>
    <row r="5711" spans="23:23" x14ac:dyDescent="0.35">
      <c r="W5711" s="17"/>
    </row>
    <row r="5712" spans="23:23" x14ac:dyDescent="0.35">
      <c r="W5712" s="17"/>
    </row>
    <row r="5713" spans="23:23" x14ac:dyDescent="0.35">
      <c r="W5713" s="17"/>
    </row>
    <row r="5714" spans="23:23" x14ac:dyDescent="0.35">
      <c r="W5714" s="17"/>
    </row>
    <row r="5715" spans="23:23" x14ac:dyDescent="0.35">
      <c r="W5715" s="17"/>
    </row>
    <row r="5716" spans="23:23" x14ac:dyDescent="0.35">
      <c r="W5716" s="17"/>
    </row>
    <row r="5717" spans="23:23" x14ac:dyDescent="0.35">
      <c r="W5717" s="17"/>
    </row>
    <row r="5718" spans="23:23" x14ac:dyDescent="0.35">
      <c r="W5718" s="17"/>
    </row>
    <row r="5719" spans="23:23" x14ac:dyDescent="0.35">
      <c r="W5719" s="17"/>
    </row>
    <row r="5720" spans="23:23" x14ac:dyDescent="0.35">
      <c r="W5720" s="17"/>
    </row>
    <row r="5721" spans="23:23" x14ac:dyDescent="0.35">
      <c r="W5721" s="17"/>
    </row>
    <row r="5722" spans="23:23" x14ac:dyDescent="0.35">
      <c r="W5722" s="17"/>
    </row>
    <row r="5723" spans="23:23" x14ac:dyDescent="0.35">
      <c r="W5723" s="17"/>
    </row>
    <row r="5724" spans="23:23" x14ac:dyDescent="0.35">
      <c r="W5724" s="17"/>
    </row>
    <row r="5725" spans="23:23" x14ac:dyDescent="0.35">
      <c r="W5725" s="17"/>
    </row>
    <row r="5726" spans="23:23" x14ac:dyDescent="0.35">
      <c r="W5726" s="17"/>
    </row>
    <row r="5727" spans="23:23" x14ac:dyDescent="0.35">
      <c r="W5727" s="17"/>
    </row>
    <row r="5728" spans="23:23" x14ac:dyDescent="0.35">
      <c r="W5728" s="17"/>
    </row>
    <row r="5729" spans="23:23" x14ac:dyDescent="0.35">
      <c r="W5729" s="17"/>
    </row>
    <row r="5730" spans="23:23" x14ac:dyDescent="0.35">
      <c r="W5730" s="17"/>
    </row>
    <row r="5731" spans="23:23" x14ac:dyDescent="0.35">
      <c r="W5731" s="17"/>
    </row>
    <row r="5732" spans="23:23" x14ac:dyDescent="0.35">
      <c r="W5732" s="17"/>
    </row>
    <row r="5733" spans="23:23" x14ac:dyDescent="0.35">
      <c r="W5733" s="17"/>
    </row>
    <row r="5734" spans="23:23" x14ac:dyDescent="0.35">
      <c r="W5734" s="17"/>
    </row>
    <row r="5735" spans="23:23" x14ac:dyDescent="0.35">
      <c r="W5735" s="17"/>
    </row>
    <row r="5736" spans="23:23" x14ac:dyDescent="0.35">
      <c r="W5736" s="17"/>
    </row>
    <row r="5737" spans="23:23" x14ac:dyDescent="0.35">
      <c r="W5737" s="17"/>
    </row>
    <row r="5738" spans="23:23" x14ac:dyDescent="0.35">
      <c r="W5738" s="17"/>
    </row>
    <row r="5739" spans="23:23" x14ac:dyDescent="0.35">
      <c r="W5739" s="17"/>
    </row>
    <row r="5740" spans="23:23" x14ac:dyDescent="0.35">
      <c r="W5740" s="17"/>
    </row>
    <row r="5741" spans="23:23" x14ac:dyDescent="0.35">
      <c r="W5741" s="17"/>
    </row>
    <row r="5742" spans="23:23" x14ac:dyDescent="0.35">
      <c r="W5742" s="17"/>
    </row>
    <row r="5743" spans="23:23" x14ac:dyDescent="0.35">
      <c r="W5743" s="17"/>
    </row>
    <row r="5744" spans="23:23" x14ac:dyDescent="0.35">
      <c r="W5744" s="17"/>
    </row>
    <row r="5745" spans="23:23" x14ac:dyDescent="0.35">
      <c r="W5745" s="17"/>
    </row>
    <row r="5746" spans="23:23" x14ac:dyDescent="0.35">
      <c r="W5746" s="17"/>
    </row>
    <row r="5747" spans="23:23" x14ac:dyDescent="0.35">
      <c r="W5747" s="17"/>
    </row>
    <row r="5748" spans="23:23" x14ac:dyDescent="0.35">
      <c r="W5748" s="17"/>
    </row>
    <row r="5749" spans="23:23" x14ac:dyDescent="0.35">
      <c r="W5749" s="17"/>
    </row>
    <row r="5750" spans="23:23" x14ac:dyDescent="0.35">
      <c r="W5750" s="17"/>
    </row>
    <row r="5751" spans="23:23" x14ac:dyDescent="0.35">
      <c r="W5751" s="17"/>
    </row>
    <row r="5752" spans="23:23" x14ac:dyDescent="0.35">
      <c r="W5752" s="17"/>
    </row>
    <row r="5753" spans="23:23" x14ac:dyDescent="0.35">
      <c r="W5753" s="17"/>
    </row>
    <row r="5754" spans="23:23" x14ac:dyDescent="0.35">
      <c r="W5754" s="17"/>
    </row>
    <row r="5755" spans="23:23" x14ac:dyDescent="0.35">
      <c r="W5755" s="17"/>
    </row>
    <row r="5756" spans="23:23" x14ac:dyDescent="0.35">
      <c r="W5756" s="17"/>
    </row>
    <row r="5757" spans="23:23" x14ac:dyDescent="0.35">
      <c r="W5757" s="17"/>
    </row>
    <row r="5758" spans="23:23" x14ac:dyDescent="0.35">
      <c r="W5758" s="17"/>
    </row>
    <row r="5759" spans="23:23" x14ac:dyDescent="0.35">
      <c r="W5759" s="17"/>
    </row>
    <row r="5760" spans="23:23" x14ac:dyDescent="0.35">
      <c r="W5760" s="17"/>
    </row>
    <row r="5761" spans="23:23" x14ac:dyDescent="0.35">
      <c r="W5761" s="17"/>
    </row>
    <row r="5762" spans="23:23" x14ac:dyDescent="0.35">
      <c r="W5762" s="17"/>
    </row>
    <row r="5763" spans="23:23" x14ac:dyDescent="0.35">
      <c r="W5763" s="17"/>
    </row>
    <row r="5764" spans="23:23" x14ac:dyDescent="0.35">
      <c r="W5764" s="17"/>
    </row>
    <row r="5765" spans="23:23" x14ac:dyDescent="0.35">
      <c r="W5765" s="17"/>
    </row>
    <row r="5766" spans="23:23" x14ac:dyDescent="0.35">
      <c r="W5766" s="17"/>
    </row>
    <row r="5767" spans="23:23" x14ac:dyDescent="0.35">
      <c r="W5767" s="17"/>
    </row>
    <row r="5768" spans="23:23" x14ac:dyDescent="0.35">
      <c r="W5768" s="17"/>
    </row>
    <row r="5769" spans="23:23" x14ac:dyDescent="0.35">
      <c r="W5769" s="17"/>
    </row>
    <row r="5770" spans="23:23" x14ac:dyDescent="0.35">
      <c r="W5770" s="17"/>
    </row>
    <row r="5771" spans="23:23" x14ac:dyDescent="0.35">
      <c r="W5771" s="17"/>
    </row>
    <row r="5772" spans="23:23" x14ac:dyDescent="0.35">
      <c r="W5772" s="17"/>
    </row>
    <row r="5773" spans="23:23" x14ac:dyDescent="0.35">
      <c r="W5773" s="17"/>
    </row>
    <row r="5774" spans="23:23" x14ac:dyDescent="0.35">
      <c r="W5774" s="17"/>
    </row>
    <row r="5775" spans="23:23" x14ac:dyDescent="0.35">
      <c r="W5775" s="17"/>
    </row>
    <row r="5776" spans="23:23" x14ac:dyDescent="0.35">
      <c r="W5776" s="17"/>
    </row>
    <row r="5777" spans="23:23" x14ac:dyDescent="0.35">
      <c r="W5777" s="17"/>
    </row>
    <row r="5778" spans="23:23" x14ac:dyDescent="0.35">
      <c r="W5778" s="17"/>
    </row>
    <row r="5779" spans="23:23" x14ac:dyDescent="0.35">
      <c r="W5779" s="17"/>
    </row>
    <row r="5780" spans="23:23" x14ac:dyDescent="0.35">
      <c r="W5780" s="17"/>
    </row>
    <row r="5781" spans="23:23" x14ac:dyDescent="0.35">
      <c r="W5781" s="17"/>
    </row>
    <row r="5782" spans="23:23" x14ac:dyDescent="0.35">
      <c r="W5782" s="17"/>
    </row>
    <row r="5783" spans="23:23" x14ac:dyDescent="0.35">
      <c r="W5783" s="17"/>
    </row>
    <row r="5784" spans="23:23" x14ac:dyDescent="0.35">
      <c r="W5784" s="17"/>
    </row>
    <row r="5785" spans="23:23" x14ac:dyDescent="0.35">
      <c r="W5785" s="17"/>
    </row>
    <row r="5786" spans="23:23" x14ac:dyDescent="0.35">
      <c r="W5786" s="17"/>
    </row>
    <row r="5787" spans="23:23" x14ac:dyDescent="0.35">
      <c r="W5787" s="17"/>
    </row>
    <row r="5788" spans="23:23" x14ac:dyDescent="0.35">
      <c r="W5788" s="17"/>
    </row>
    <row r="5789" spans="23:23" x14ac:dyDescent="0.35">
      <c r="W5789" s="17"/>
    </row>
    <row r="5790" spans="23:23" x14ac:dyDescent="0.35">
      <c r="W5790" s="17"/>
    </row>
    <row r="5791" spans="23:23" x14ac:dyDescent="0.35">
      <c r="W5791" s="17"/>
    </row>
    <row r="5792" spans="23:23" x14ac:dyDescent="0.35">
      <c r="W5792" s="17"/>
    </row>
    <row r="5793" spans="23:23" x14ac:dyDescent="0.35">
      <c r="W5793" s="17"/>
    </row>
    <row r="5794" spans="23:23" x14ac:dyDescent="0.35">
      <c r="W5794" s="17"/>
    </row>
    <row r="5795" spans="23:23" x14ac:dyDescent="0.35">
      <c r="W5795" s="17"/>
    </row>
    <row r="5796" spans="23:23" x14ac:dyDescent="0.35">
      <c r="W5796" s="17"/>
    </row>
    <row r="5797" spans="23:23" x14ac:dyDescent="0.35">
      <c r="W5797" s="17"/>
    </row>
    <row r="5798" spans="23:23" x14ac:dyDescent="0.35">
      <c r="W5798" s="17"/>
    </row>
    <row r="5799" spans="23:23" x14ac:dyDescent="0.35">
      <c r="W5799" s="17"/>
    </row>
    <row r="5800" spans="23:23" x14ac:dyDescent="0.35">
      <c r="W5800" s="17"/>
    </row>
    <row r="5801" spans="23:23" x14ac:dyDescent="0.35">
      <c r="W5801" s="17"/>
    </row>
    <row r="5802" spans="23:23" x14ac:dyDescent="0.35">
      <c r="W5802" s="17"/>
    </row>
    <row r="5803" spans="23:23" x14ac:dyDescent="0.35">
      <c r="W5803" s="17"/>
    </row>
    <row r="5804" spans="23:23" x14ac:dyDescent="0.35">
      <c r="W5804" s="17"/>
    </row>
    <row r="5805" spans="23:23" x14ac:dyDescent="0.35">
      <c r="W5805" s="17"/>
    </row>
    <row r="5806" spans="23:23" x14ac:dyDescent="0.35">
      <c r="W5806" s="17"/>
    </row>
    <row r="5807" spans="23:23" x14ac:dyDescent="0.35">
      <c r="W5807" s="17"/>
    </row>
    <row r="5808" spans="23:23" x14ac:dyDescent="0.35">
      <c r="W5808" s="17"/>
    </row>
    <row r="5809" spans="23:23" x14ac:dyDescent="0.35">
      <c r="W5809" s="17"/>
    </row>
    <row r="5810" spans="23:23" x14ac:dyDescent="0.35">
      <c r="W5810" s="17"/>
    </row>
    <row r="5811" spans="23:23" x14ac:dyDescent="0.35">
      <c r="W5811" s="17"/>
    </row>
    <row r="5812" spans="23:23" x14ac:dyDescent="0.35">
      <c r="W5812" s="17"/>
    </row>
    <row r="5813" spans="23:23" x14ac:dyDescent="0.35">
      <c r="W5813" s="17"/>
    </row>
    <row r="5814" spans="23:23" x14ac:dyDescent="0.35">
      <c r="W5814" s="17"/>
    </row>
    <row r="5815" spans="23:23" x14ac:dyDescent="0.35">
      <c r="W5815" s="17"/>
    </row>
    <row r="5816" spans="23:23" x14ac:dyDescent="0.35">
      <c r="W5816" s="17"/>
    </row>
    <row r="5817" spans="23:23" x14ac:dyDescent="0.35">
      <c r="W5817" s="17"/>
    </row>
    <row r="5818" spans="23:23" x14ac:dyDescent="0.35">
      <c r="W5818" s="17"/>
    </row>
    <row r="5819" spans="23:23" x14ac:dyDescent="0.35">
      <c r="W5819" s="17"/>
    </row>
    <row r="5820" spans="23:23" x14ac:dyDescent="0.35">
      <c r="W5820" s="17"/>
    </row>
    <row r="5821" spans="23:23" x14ac:dyDescent="0.35">
      <c r="W5821" s="17"/>
    </row>
    <row r="5822" spans="23:23" x14ac:dyDescent="0.35">
      <c r="W5822" s="17"/>
    </row>
    <row r="5823" spans="23:23" x14ac:dyDescent="0.35">
      <c r="W5823" s="17"/>
    </row>
    <row r="5824" spans="23:23" x14ac:dyDescent="0.35">
      <c r="W5824" s="17"/>
    </row>
    <row r="5825" spans="23:23" x14ac:dyDescent="0.35">
      <c r="W5825" s="17"/>
    </row>
    <row r="5826" spans="23:23" x14ac:dyDescent="0.35">
      <c r="W5826" s="17"/>
    </row>
    <row r="5827" spans="23:23" x14ac:dyDescent="0.35">
      <c r="W5827" s="17"/>
    </row>
    <row r="5828" spans="23:23" x14ac:dyDescent="0.35">
      <c r="W5828" s="17"/>
    </row>
    <row r="5829" spans="23:23" x14ac:dyDescent="0.35">
      <c r="W5829" s="17"/>
    </row>
    <row r="5830" spans="23:23" x14ac:dyDescent="0.35">
      <c r="W5830" s="17"/>
    </row>
    <row r="5831" spans="23:23" x14ac:dyDescent="0.35">
      <c r="W5831" s="17"/>
    </row>
    <row r="5832" spans="23:23" x14ac:dyDescent="0.35">
      <c r="W5832" s="17"/>
    </row>
    <row r="5833" spans="23:23" x14ac:dyDescent="0.35">
      <c r="W5833" s="17"/>
    </row>
    <row r="5834" spans="23:23" x14ac:dyDescent="0.35">
      <c r="W5834" s="17"/>
    </row>
    <row r="5835" spans="23:23" x14ac:dyDescent="0.35">
      <c r="W5835" s="17"/>
    </row>
    <row r="5836" spans="23:23" x14ac:dyDescent="0.35">
      <c r="W5836" s="17"/>
    </row>
    <row r="5837" spans="23:23" x14ac:dyDescent="0.35">
      <c r="W5837" s="17"/>
    </row>
    <row r="5838" spans="23:23" x14ac:dyDescent="0.35">
      <c r="W5838" s="17"/>
    </row>
    <row r="5839" spans="23:23" x14ac:dyDescent="0.35">
      <c r="W5839" s="17"/>
    </row>
    <row r="5840" spans="23:23" x14ac:dyDescent="0.35">
      <c r="W5840" s="17"/>
    </row>
    <row r="5841" spans="23:23" x14ac:dyDescent="0.35">
      <c r="W5841" s="17"/>
    </row>
    <row r="5842" spans="23:23" x14ac:dyDescent="0.35">
      <c r="W5842" s="17"/>
    </row>
    <row r="5843" spans="23:23" x14ac:dyDescent="0.35">
      <c r="W5843" s="17"/>
    </row>
    <row r="5844" spans="23:23" x14ac:dyDescent="0.35">
      <c r="W5844" s="17"/>
    </row>
    <row r="5845" spans="23:23" x14ac:dyDescent="0.35">
      <c r="W5845" s="17"/>
    </row>
    <row r="5846" spans="23:23" x14ac:dyDescent="0.35">
      <c r="W5846" s="17"/>
    </row>
    <row r="5847" spans="23:23" x14ac:dyDescent="0.35">
      <c r="W5847" s="17"/>
    </row>
    <row r="5848" spans="23:23" x14ac:dyDescent="0.35">
      <c r="W5848" s="17"/>
    </row>
    <row r="5849" spans="23:23" x14ac:dyDescent="0.35">
      <c r="W5849" s="17"/>
    </row>
    <row r="5850" spans="23:23" x14ac:dyDescent="0.35">
      <c r="W5850" s="17"/>
    </row>
    <row r="5851" spans="23:23" x14ac:dyDescent="0.35">
      <c r="W5851" s="17"/>
    </row>
    <row r="5852" spans="23:23" x14ac:dyDescent="0.35">
      <c r="W5852" s="17"/>
    </row>
    <row r="5853" spans="23:23" x14ac:dyDescent="0.35">
      <c r="W5853" s="17"/>
    </row>
    <row r="5854" spans="23:23" x14ac:dyDescent="0.35">
      <c r="W5854" s="17"/>
    </row>
    <row r="5855" spans="23:23" x14ac:dyDescent="0.35">
      <c r="W5855" s="17"/>
    </row>
    <row r="5856" spans="23:23" x14ac:dyDescent="0.35">
      <c r="W5856" s="17"/>
    </row>
    <row r="5857" spans="23:23" x14ac:dyDescent="0.35">
      <c r="W5857" s="17"/>
    </row>
    <row r="5858" spans="23:23" x14ac:dyDescent="0.35">
      <c r="W5858" s="17"/>
    </row>
    <row r="5859" spans="23:23" x14ac:dyDescent="0.35">
      <c r="W5859" s="17"/>
    </row>
    <row r="5860" spans="23:23" x14ac:dyDescent="0.35">
      <c r="W5860" s="17"/>
    </row>
    <row r="5861" spans="23:23" x14ac:dyDescent="0.35">
      <c r="W5861" s="17"/>
    </row>
    <row r="5862" spans="23:23" x14ac:dyDescent="0.35">
      <c r="W5862" s="17"/>
    </row>
    <row r="5863" spans="23:23" x14ac:dyDescent="0.35">
      <c r="W5863" s="17"/>
    </row>
    <row r="5864" spans="23:23" x14ac:dyDescent="0.35">
      <c r="W5864" s="17"/>
    </row>
    <row r="5865" spans="23:23" x14ac:dyDescent="0.35">
      <c r="W5865" s="17"/>
    </row>
    <row r="5866" spans="23:23" x14ac:dyDescent="0.35">
      <c r="W5866" s="17"/>
    </row>
    <row r="5867" spans="23:23" x14ac:dyDescent="0.35">
      <c r="W5867" s="17"/>
    </row>
    <row r="5868" spans="23:23" x14ac:dyDescent="0.35">
      <c r="W5868" s="17"/>
    </row>
    <row r="5869" spans="23:23" x14ac:dyDescent="0.35">
      <c r="W5869" s="17"/>
    </row>
    <row r="5870" spans="23:23" x14ac:dyDescent="0.35">
      <c r="W5870" s="17"/>
    </row>
    <row r="5871" spans="23:23" x14ac:dyDescent="0.35">
      <c r="W5871" s="17"/>
    </row>
    <row r="5872" spans="23:23" x14ac:dyDescent="0.35">
      <c r="W5872" s="17"/>
    </row>
    <row r="5873" spans="23:23" x14ac:dyDescent="0.35">
      <c r="W5873" s="17"/>
    </row>
    <row r="5874" spans="23:23" x14ac:dyDescent="0.35">
      <c r="W5874" s="17"/>
    </row>
    <row r="5875" spans="23:23" x14ac:dyDescent="0.35">
      <c r="W5875" s="17"/>
    </row>
    <row r="5876" spans="23:23" x14ac:dyDescent="0.35">
      <c r="W5876" s="17"/>
    </row>
    <row r="5877" spans="23:23" x14ac:dyDescent="0.35">
      <c r="W5877" s="17"/>
    </row>
    <row r="5878" spans="23:23" x14ac:dyDescent="0.35">
      <c r="W5878" s="17"/>
    </row>
    <row r="5879" spans="23:23" x14ac:dyDescent="0.35">
      <c r="W5879" s="17"/>
    </row>
    <row r="5880" spans="23:23" x14ac:dyDescent="0.35">
      <c r="W5880" s="17"/>
    </row>
    <row r="5881" spans="23:23" x14ac:dyDescent="0.35">
      <c r="W5881" s="17"/>
    </row>
    <row r="5882" spans="23:23" x14ac:dyDescent="0.35">
      <c r="W5882" s="17"/>
    </row>
    <row r="5883" spans="23:23" x14ac:dyDescent="0.35">
      <c r="W5883" s="17"/>
    </row>
    <row r="5884" spans="23:23" x14ac:dyDescent="0.35">
      <c r="W5884" s="17"/>
    </row>
    <row r="5885" spans="23:23" x14ac:dyDescent="0.35">
      <c r="W5885" s="17"/>
    </row>
    <row r="5886" spans="23:23" x14ac:dyDescent="0.35">
      <c r="W5886" s="17"/>
    </row>
    <row r="5887" spans="23:23" x14ac:dyDescent="0.35">
      <c r="W5887" s="17"/>
    </row>
    <row r="5888" spans="23:23" x14ac:dyDescent="0.35">
      <c r="W5888" s="17"/>
    </row>
    <row r="5889" spans="23:23" x14ac:dyDescent="0.35">
      <c r="W5889" s="17"/>
    </row>
    <row r="5890" spans="23:23" x14ac:dyDescent="0.35">
      <c r="W5890" s="17"/>
    </row>
    <row r="5891" spans="23:23" x14ac:dyDescent="0.35">
      <c r="W5891" s="17"/>
    </row>
    <row r="5892" spans="23:23" x14ac:dyDescent="0.35">
      <c r="W5892" s="17"/>
    </row>
    <row r="5893" spans="23:23" x14ac:dyDescent="0.35">
      <c r="W5893" s="17"/>
    </row>
    <row r="5894" spans="23:23" x14ac:dyDescent="0.35">
      <c r="W5894" s="17"/>
    </row>
    <row r="5895" spans="23:23" x14ac:dyDescent="0.35">
      <c r="W5895" s="17"/>
    </row>
    <row r="5896" spans="23:23" x14ac:dyDescent="0.35">
      <c r="W5896" s="17"/>
    </row>
    <row r="5897" spans="23:23" x14ac:dyDescent="0.35">
      <c r="W5897" s="17"/>
    </row>
    <row r="5898" spans="23:23" x14ac:dyDescent="0.35">
      <c r="W5898" s="17"/>
    </row>
    <row r="5899" spans="23:23" x14ac:dyDescent="0.35">
      <c r="W5899" s="17"/>
    </row>
    <row r="5900" spans="23:23" x14ac:dyDescent="0.35">
      <c r="W5900" s="17"/>
    </row>
    <row r="5901" spans="23:23" x14ac:dyDescent="0.35">
      <c r="W5901" s="17"/>
    </row>
    <row r="5902" spans="23:23" x14ac:dyDescent="0.35">
      <c r="W5902" s="17"/>
    </row>
    <row r="5903" spans="23:23" x14ac:dyDescent="0.35">
      <c r="W5903" s="17"/>
    </row>
    <row r="5904" spans="23:23" x14ac:dyDescent="0.35">
      <c r="W5904" s="17"/>
    </row>
    <row r="5905" spans="23:23" x14ac:dyDescent="0.35">
      <c r="W5905" s="17"/>
    </row>
    <row r="5906" spans="23:23" x14ac:dyDescent="0.35">
      <c r="W5906" s="17"/>
    </row>
    <row r="5907" spans="23:23" x14ac:dyDescent="0.35">
      <c r="W5907" s="17"/>
    </row>
    <row r="5908" spans="23:23" x14ac:dyDescent="0.35">
      <c r="W5908" s="17"/>
    </row>
    <row r="5909" spans="23:23" x14ac:dyDescent="0.35">
      <c r="W5909" s="17"/>
    </row>
    <row r="5910" spans="23:23" x14ac:dyDescent="0.35">
      <c r="W5910" s="17"/>
    </row>
    <row r="5911" spans="23:23" x14ac:dyDescent="0.35">
      <c r="W5911" s="17"/>
    </row>
    <row r="5912" spans="23:23" x14ac:dyDescent="0.35">
      <c r="W5912" s="17"/>
    </row>
    <row r="5913" spans="23:23" x14ac:dyDescent="0.35">
      <c r="W5913" s="17"/>
    </row>
    <row r="5914" spans="23:23" x14ac:dyDescent="0.35">
      <c r="W5914" s="17"/>
    </row>
    <row r="5915" spans="23:23" x14ac:dyDescent="0.35">
      <c r="W5915" s="17"/>
    </row>
    <row r="5916" spans="23:23" x14ac:dyDescent="0.35">
      <c r="W5916" s="17"/>
    </row>
    <row r="5917" spans="23:23" x14ac:dyDescent="0.35">
      <c r="W5917" s="17"/>
    </row>
    <row r="5918" spans="23:23" x14ac:dyDescent="0.35">
      <c r="W5918" s="17"/>
    </row>
    <row r="5919" spans="23:23" x14ac:dyDescent="0.35">
      <c r="W5919" s="17"/>
    </row>
    <row r="5920" spans="23:23" x14ac:dyDescent="0.35">
      <c r="W5920" s="17"/>
    </row>
    <row r="5921" spans="23:23" x14ac:dyDescent="0.35">
      <c r="W5921" s="17"/>
    </row>
    <row r="5922" spans="23:23" x14ac:dyDescent="0.35">
      <c r="W5922" s="17"/>
    </row>
    <row r="5923" spans="23:23" x14ac:dyDescent="0.35">
      <c r="W5923" s="17"/>
    </row>
    <row r="5924" spans="23:23" x14ac:dyDescent="0.35">
      <c r="W5924" s="17"/>
    </row>
    <row r="5925" spans="23:23" x14ac:dyDescent="0.35">
      <c r="W5925" s="17"/>
    </row>
    <row r="5926" spans="23:23" x14ac:dyDescent="0.35">
      <c r="W5926" s="17"/>
    </row>
    <row r="5927" spans="23:23" x14ac:dyDescent="0.35">
      <c r="W5927" s="17"/>
    </row>
    <row r="5928" spans="23:23" x14ac:dyDescent="0.35">
      <c r="W5928" s="17"/>
    </row>
    <row r="5929" spans="23:23" x14ac:dyDescent="0.35">
      <c r="W5929" s="17"/>
    </row>
    <row r="5930" spans="23:23" x14ac:dyDescent="0.35">
      <c r="W5930" s="17"/>
    </row>
    <row r="5931" spans="23:23" x14ac:dyDescent="0.35">
      <c r="W5931" s="17"/>
    </row>
    <row r="5932" spans="23:23" x14ac:dyDescent="0.35">
      <c r="W5932" s="17"/>
    </row>
    <row r="5933" spans="23:23" x14ac:dyDescent="0.35">
      <c r="W5933" s="17"/>
    </row>
    <row r="5934" spans="23:23" x14ac:dyDescent="0.35">
      <c r="W5934" s="17"/>
    </row>
    <row r="5935" spans="23:23" x14ac:dyDescent="0.35">
      <c r="W5935" s="17"/>
    </row>
    <row r="5936" spans="23:23" x14ac:dyDescent="0.35">
      <c r="W5936" s="17"/>
    </row>
    <row r="5937" spans="23:23" x14ac:dyDescent="0.35">
      <c r="W5937" s="17"/>
    </row>
    <row r="5938" spans="23:23" x14ac:dyDescent="0.35">
      <c r="W5938" s="17"/>
    </row>
    <row r="5939" spans="23:23" x14ac:dyDescent="0.35">
      <c r="W5939" s="17"/>
    </row>
    <row r="5940" spans="23:23" x14ac:dyDescent="0.35">
      <c r="W5940" s="17"/>
    </row>
    <row r="5941" spans="23:23" x14ac:dyDescent="0.35">
      <c r="W5941" s="17"/>
    </row>
    <row r="5942" spans="23:23" x14ac:dyDescent="0.35">
      <c r="W5942" s="17"/>
    </row>
    <row r="5943" spans="23:23" x14ac:dyDescent="0.35">
      <c r="W5943" s="17"/>
    </row>
    <row r="5944" spans="23:23" x14ac:dyDescent="0.35">
      <c r="W5944" s="17"/>
    </row>
    <row r="5945" spans="23:23" x14ac:dyDescent="0.35">
      <c r="W5945" s="17"/>
    </row>
    <row r="5946" spans="23:23" x14ac:dyDescent="0.35">
      <c r="W5946" s="17"/>
    </row>
    <row r="5947" spans="23:23" x14ac:dyDescent="0.35">
      <c r="W5947" s="17"/>
    </row>
    <row r="5948" spans="23:23" x14ac:dyDescent="0.35">
      <c r="W5948" s="17"/>
    </row>
    <row r="5949" spans="23:23" x14ac:dyDescent="0.35">
      <c r="W5949" s="17"/>
    </row>
    <row r="5950" spans="23:23" x14ac:dyDescent="0.35">
      <c r="W5950" s="17"/>
    </row>
    <row r="5951" spans="23:23" x14ac:dyDescent="0.35">
      <c r="W5951" s="17"/>
    </row>
    <row r="5952" spans="23:23" x14ac:dyDescent="0.35">
      <c r="W5952" s="17"/>
    </row>
    <row r="5953" spans="23:23" x14ac:dyDescent="0.35">
      <c r="W5953" s="17"/>
    </row>
    <row r="5954" spans="23:23" x14ac:dyDescent="0.35">
      <c r="W5954" s="17"/>
    </row>
    <row r="5955" spans="23:23" x14ac:dyDescent="0.35">
      <c r="W5955" s="17"/>
    </row>
    <row r="5956" spans="23:23" x14ac:dyDescent="0.35">
      <c r="W5956" s="17"/>
    </row>
    <row r="5957" spans="23:23" x14ac:dyDescent="0.35">
      <c r="W5957" s="17"/>
    </row>
    <row r="5958" spans="23:23" x14ac:dyDescent="0.35">
      <c r="W5958" s="17"/>
    </row>
    <row r="5959" spans="23:23" x14ac:dyDescent="0.35">
      <c r="W5959" s="17"/>
    </row>
    <row r="5960" spans="23:23" x14ac:dyDescent="0.35">
      <c r="W5960" s="17"/>
    </row>
    <row r="5961" spans="23:23" x14ac:dyDescent="0.35">
      <c r="W5961" s="17"/>
    </row>
    <row r="5962" spans="23:23" x14ac:dyDescent="0.35">
      <c r="W5962" s="17"/>
    </row>
    <row r="5963" spans="23:23" x14ac:dyDescent="0.35">
      <c r="W5963" s="17"/>
    </row>
    <row r="5964" spans="23:23" x14ac:dyDescent="0.35">
      <c r="W5964" s="17"/>
    </row>
    <row r="5965" spans="23:23" x14ac:dyDescent="0.35">
      <c r="W5965" s="17"/>
    </row>
    <row r="5966" spans="23:23" x14ac:dyDescent="0.35">
      <c r="W5966" s="17"/>
    </row>
    <row r="5967" spans="23:23" x14ac:dyDescent="0.35">
      <c r="W5967" s="17"/>
    </row>
    <row r="5968" spans="23:23" x14ac:dyDescent="0.35">
      <c r="W5968" s="17"/>
    </row>
    <row r="5969" spans="23:23" x14ac:dyDescent="0.35">
      <c r="W5969" s="17"/>
    </row>
    <row r="5970" spans="23:23" x14ac:dyDescent="0.35">
      <c r="W5970" s="17"/>
    </row>
    <row r="5971" spans="23:23" x14ac:dyDescent="0.35">
      <c r="W5971" s="17"/>
    </row>
    <row r="5972" spans="23:23" x14ac:dyDescent="0.35">
      <c r="W5972" s="17"/>
    </row>
    <row r="5973" spans="23:23" x14ac:dyDescent="0.35">
      <c r="W5973" s="17"/>
    </row>
    <row r="5974" spans="23:23" x14ac:dyDescent="0.35">
      <c r="W5974" s="17"/>
    </row>
    <row r="5975" spans="23:23" x14ac:dyDescent="0.35">
      <c r="W5975" s="17"/>
    </row>
    <row r="5976" spans="23:23" x14ac:dyDescent="0.35">
      <c r="W5976" s="17"/>
    </row>
    <row r="5977" spans="23:23" x14ac:dyDescent="0.35">
      <c r="W5977" s="17"/>
    </row>
    <row r="5978" spans="23:23" x14ac:dyDescent="0.35">
      <c r="W5978" s="17"/>
    </row>
    <row r="5979" spans="23:23" x14ac:dyDescent="0.35">
      <c r="W5979" s="17"/>
    </row>
    <row r="5980" spans="23:23" x14ac:dyDescent="0.35">
      <c r="W5980" s="17"/>
    </row>
    <row r="5981" spans="23:23" x14ac:dyDescent="0.35">
      <c r="W5981" s="17"/>
    </row>
    <row r="5982" spans="23:23" x14ac:dyDescent="0.35">
      <c r="W5982" s="17"/>
    </row>
    <row r="5983" spans="23:23" x14ac:dyDescent="0.35">
      <c r="W5983" s="17"/>
    </row>
    <row r="5984" spans="23:23" x14ac:dyDescent="0.35">
      <c r="W5984" s="17"/>
    </row>
    <row r="5985" spans="23:23" x14ac:dyDescent="0.35">
      <c r="W5985" s="17"/>
    </row>
    <row r="5986" spans="23:23" x14ac:dyDescent="0.35">
      <c r="W5986" s="17"/>
    </row>
    <row r="5987" spans="23:23" x14ac:dyDescent="0.35">
      <c r="W5987" s="17"/>
    </row>
    <row r="5988" spans="23:23" x14ac:dyDescent="0.35">
      <c r="W5988" s="17"/>
    </row>
    <row r="5989" spans="23:23" x14ac:dyDescent="0.35">
      <c r="W5989" s="17"/>
    </row>
    <row r="5990" spans="23:23" x14ac:dyDescent="0.35">
      <c r="W5990" s="17"/>
    </row>
    <row r="5991" spans="23:23" x14ac:dyDescent="0.35">
      <c r="W5991" s="17"/>
    </row>
    <row r="5992" spans="23:23" x14ac:dyDescent="0.35">
      <c r="W5992" s="17"/>
    </row>
    <row r="5993" spans="23:23" x14ac:dyDescent="0.35">
      <c r="W5993" s="17"/>
    </row>
    <row r="5994" spans="23:23" x14ac:dyDescent="0.35">
      <c r="W5994" s="17"/>
    </row>
    <row r="5995" spans="23:23" x14ac:dyDescent="0.35">
      <c r="W5995" s="17"/>
    </row>
    <row r="5996" spans="23:23" x14ac:dyDescent="0.35">
      <c r="W5996" s="17"/>
    </row>
    <row r="5997" spans="23:23" x14ac:dyDescent="0.35">
      <c r="W5997" s="17"/>
    </row>
    <row r="5998" spans="23:23" x14ac:dyDescent="0.35">
      <c r="W5998" s="17"/>
    </row>
    <row r="5999" spans="23:23" x14ac:dyDescent="0.35">
      <c r="W5999" s="17"/>
    </row>
    <row r="6000" spans="23:23" x14ac:dyDescent="0.35">
      <c r="W6000" s="17"/>
    </row>
    <row r="6001" spans="23:23" x14ac:dyDescent="0.35">
      <c r="W6001" s="17"/>
    </row>
    <row r="6002" spans="23:23" x14ac:dyDescent="0.35">
      <c r="W6002" s="17"/>
    </row>
    <row r="6003" spans="23:23" x14ac:dyDescent="0.35">
      <c r="W6003" s="17"/>
    </row>
    <row r="6004" spans="23:23" x14ac:dyDescent="0.35">
      <c r="W6004" s="17"/>
    </row>
    <row r="6005" spans="23:23" x14ac:dyDescent="0.35">
      <c r="W6005" s="17"/>
    </row>
    <row r="6006" spans="23:23" x14ac:dyDescent="0.35">
      <c r="W6006" s="17"/>
    </row>
    <row r="6007" spans="23:23" x14ac:dyDescent="0.35">
      <c r="W6007" s="17"/>
    </row>
    <row r="6008" spans="23:23" x14ac:dyDescent="0.35">
      <c r="W6008" s="17"/>
    </row>
    <row r="6009" spans="23:23" x14ac:dyDescent="0.35">
      <c r="W6009" s="17"/>
    </row>
    <row r="6010" spans="23:23" x14ac:dyDescent="0.35">
      <c r="W6010" s="17"/>
    </row>
    <row r="6011" spans="23:23" x14ac:dyDescent="0.35">
      <c r="W6011" s="17"/>
    </row>
    <row r="6012" spans="23:23" x14ac:dyDescent="0.35">
      <c r="W6012" s="17"/>
    </row>
    <row r="6013" spans="23:23" x14ac:dyDescent="0.35">
      <c r="W6013" s="17"/>
    </row>
    <row r="6014" spans="23:23" x14ac:dyDescent="0.35">
      <c r="W6014" s="17"/>
    </row>
    <row r="6015" spans="23:23" x14ac:dyDescent="0.35">
      <c r="W6015" s="17"/>
    </row>
    <row r="6016" spans="23:23" x14ac:dyDescent="0.35">
      <c r="W6016" s="17"/>
    </row>
    <row r="6017" spans="23:23" x14ac:dyDescent="0.35">
      <c r="W6017" s="17"/>
    </row>
    <row r="6018" spans="23:23" x14ac:dyDescent="0.35">
      <c r="W6018" s="17"/>
    </row>
    <row r="6019" spans="23:23" x14ac:dyDescent="0.35">
      <c r="W6019" s="17"/>
    </row>
    <row r="6020" spans="23:23" x14ac:dyDescent="0.35">
      <c r="W6020" s="17"/>
    </row>
    <row r="6021" spans="23:23" x14ac:dyDescent="0.35">
      <c r="W6021" s="17"/>
    </row>
    <row r="6022" spans="23:23" x14ac:dyDescent="0.35">
      <c r="W6022" s="17"/>
    </row>
    <row r="6023" spans="23:23" x14ac:dyDescent="0.35">
      <c r="W6023" s="17"/>
    </row>
    <row r="6024" spans="23:23" x14ac:dyDescent="0.35">
      <c r="W6024" s="17"/>
    </row>
    <row r="6025" spans="23:23" x14ac:dyDescent="0.35">
      <c r="W6025" s="17"/>
    </row>
    <row r="6026" spans="23:23" x14ac:dyDescent="0.35">
      <c r="W6026" s="17"/>
    </row>
    <row r="6027" spans="23:23" x14ac:dyDescent="0.35">
      <c r="W6027" s="17"/>
    </row>
    <row r="6028" spans="23:23" x14ac:dyDescent="0.35">
      <c r="W6028" s="17"/>
    </row>
    <row r="6029" spans="23:23" x14ac:dyDescent="0.35">
      <c r="W6029" s="17"/>
    </row>
    <row r="6030" spans="23:23" x14ac:dyDescent="0.35">
      <c r="W6030" s="17"/>
    </row>
    <row r="6031" spans="23:23" x14ac:dyDescent="0.35">
      <c r="W6031" s="17"/>
    </row>
    <row r="6032" spans="23:23" x14ac:dyDescent="0.35">
      <c r="W6032" s="17"/>
    </row>
    <row r="6033" spans="23:23" x14ac:dyDescent="0.35">
      <c r="W6033" s="17"/>
    </row>
    <row r="6034" spans="23:23" x14ac:dyDescent="0.35">
      <c r="W6034" s="17"/>
    </row>
    <row r="6035" spans="23:23" x14ac:dyDescent="0.35">
      <c r="W6035" s="17"/>
    </row>
    <row r="6036" spans="23:23" x14ac:dyDescent="0.35">
      <c r="W6036" s="17"/>
    </row>
    <row r="6037" spans="23:23" x14ac:dyDescent="0.35">
      <c r="W6037" s="17"/>
    </row>
    <row r="6038" spans="23:23" x14ac:dyDescent="0.35">
      <c r="W6038" s="17"/>
    </row>
    <row r="6039" spans="23:23" x14ac:dyDescent="0.35">
      <c r="W6039" s="17"/>
    </row>
    <row r="6040" spans="23:23" x14ac:dyDescent="0.35">
      <c r="W6040" s="17"/>
    </row>
    <row r="6041" spans="23:23" x14ac:dyDescent="0.35">
      <c r="W6041" s="17"/>
    </row>
    <row r="6042" spans="23:23" x14ac:dyDescent="0.35">
      <c r="W6042" s="17"/>
    </row>
    <row r="6043" spans="23:23" x14ac:dyDescent="0.35">
      <c r="W6043" s="17"/>
    </row>
    <row r="6044" spans="23:23" x14ac:dyDescent="0.35">
      <c r="W6044" s="17"/>
    </row>
    <row r="6045" spans="23:23" x14ac:dyDescent="0.35">
      <c r="W6045" s="17"/>
    </row>
    <row r="6046" spans="23:23" x14ac:dyDescent="0.35">
      <c r="W6046" s="17"/>
    </row>
    <row r="6047" spans="23:23" x14ac:dyDescent="0.35">
      <c r="W6047" s="17"/>
    </row>
    <row r="6048" spans="23:23" x14ac:dyDescent="0.35">
      <c r="W6048" s="17"/>
    </row>
    <row r="6049" spans="23:23" x14ac:dyDescent="0.35">
      <c r="W6049" s="17"/>
    </row>
    <row r="6050" spans="23:23" x14ac:dyDescent="0.35">
      <c r="W6050" s="17"/>
    </row>
    <row r="6051" spans="23:23" x14ac:dyDescent="0.35">
      <c r="W6051" s="17"/>
    </row>
    <row r="6052" spans="23:23" x14ac:dyDescent="0.35">
      <c r="W6052" s="17"/>
    </row>
    <row r="6053" spans="23:23" x14ac:dyDescent="0.35">
      <c r="W6053" s="17"/>
    </row>
    <row r="6054" spans="23:23" x14ac:dyDescent="0.35">
      <c r="W6054" s="17"/>
    </row>
    <row r="6055" spans="23:23" x14ac:dyDescent="0.35">
      <c r="W6055" s="17"/>
    </row>
    <row r="6056" spans="23:23" x14ac:dyDescent="0.35">
      <c r="W6056" s="17"/>
    </row>
    <row r="6057" spans="23:23" x14ac:dyDescent="0.35">
      <c r="W6057" s="17"/>
    </row>
    <row r="6058" spans="23:23" x14ac:dyDescent="0.35">
      <c r="W6058" s="17"/>
    </row>
    <row r="6059" spans="23:23" x14ac:dyDescent="0.35">
      <c r="W6059" s="17"/>
    </row>
    <row r="6060" spans="23:23" x14ac:dyDescent="0.35">
      <c r="W6060" s="17"/>
    </row>
    <row r="6061" spans="23:23" x14ac:dyDescent="0.35">
      <c r="W6061" s="17"/>
    </row>
    <row r="6062" spans="23:23" x14ac:dyDescent="0.35">
      <c r="W6062" s="17"/>
    </row>
    <row r="6063" spans="23:23" x14ac:dyDescent="0.35">
      <c r="W6063" s="17"/>
    </row>
    <row r="6064" spans="23:23" x14ac:dyDescent="0.35">
      <c r="W6064" s="17"/>
    </row>
    <row r="6065" spans="23:23" x14ac:dyDescent="0.35">
      <c r="W6065" s="17"/>
    </row>
    <row r="6066" spans="23:23" x14ac:dyDescent="0.35">
      <c r="W6066" s="17"/>
    </row>
    <row r="6067" spans="23:23" x14ac:dyDescent="0.35">
      <c r="W6067" s="17"/>
    </row>
    <row r="6068" spans="23:23" x14ac:dyDescent="0.35">
      <c r="W6068" s="17"/>
    </row>
    <row r="6069" spans="23:23" x14ac:dyDescent="0.35">
      <c r="W6069" s="17"/>
    </row>
    <row r="6070" spans="23:23" x14ac:dyDescent="0.35">
      <c r="W6070" s="17"/>
    </row>
    <row r="6071" spans="23:23" x14ac:dyDescent="0.35">
      <c r="W6071" s="17"/>
    </row>
    <row r="6072" spans="23:23" x14ac:dyDescent="0.35">
      <c r="W6072" s="17"/>
    </row>
    <row r="6073" spans="23:23" x14ac:dyDescent="0.35">
      <c r="W6073" s="17"/>
    </row>
    <row r="6074" spans="23:23" x14ac:dyDescent="0.35">
      <c r="W6074" s="17"/>
    </row>
    <row r="6075" spans="23:23" x14ac:dyDescent="0.35">
      <c r="W6075" s="17"/>
    </row>
    <row r="6076" spans="23:23" x14ac:dyDescent="0.35">
      <c r="W6076" s="17"/>
    </row>
    <row r="6077" spans="23:23" x14ac:dyDescent="0.35">
      <c r="W6077" s="17"/>
    </row>
    <row r="6078" spans="23:23" x14ac:dyDescent="0.35">
      <c r="W6078" s="17"/>
    </row>
    <row r="6079" spans="23:23" x14ac:dyDescent="0.35">
      <c r="W6079" s="17"/>
    </row>
    <row r="6080" spans="23:23" x14ac:dyDescent="0.35">
      <c r="W6080" s="17"/>
    </row>
    <row r="6081" spans="23:23" x14ac:dyDescent="0.35">
      <c r="W6081" s="17"/>
    </row>
    <row r="6082" spans="23:23" x14ac:dyDescent="0.35">
      <c r="W6082" s="17"/>
    </row>
    <row r="6083" spans="23:23" x14ac:dyDescent="0.35">
      <c r="W6083" s="17"/>
    </row>
    <row r="6084" spans="23:23" x14ac:dyDescent="0.35">
      <c r="W6084" s="17"/>
    </row>
    <row r="6085" spans="23:23" x14ac:dyDescent="0.35">
      <c r="W6085" s="17"/>
    </row>
    <row r="6086" spans="23:23" x14ac:dyDescent="0.35">
      <c r="W6086" s="17"/>
    </row>
    <row r="6087" spans="23:23" x14ac:dyDescent="0.35">
      <c r="W6087" s="17"/>
    </row>
    <row r="6088" spans="23:23" x14ac:dyDescent="0.35">
      <c r="W6088" s="17"/>
    </row>
    <row r="6089" spans="23:23" x14ac:dyDescent="0.35">
      <c r="W6089" s="17"/>
    </row>
    <row r="6090" spans="23:23" x14ac:dyDescent="0.35">
      <c r="W6090" s="17"/>
    </row>
    <row r="6091" spans="23:23" x14ac:dyDescent="0.35">
      <c r="W6091" s="17"/>
    </row>
    <row r="6092" spans="23:23" x14ac:dyDescent="0.35">
      <c r="W6092" s="17"/>
    </row>
    <row r="6093" spans="23:23" x14ac:dyDescent="0.35">
      <c r="W6093" s="17"/>
    </row>
    <row r="6094" spans="23:23" x14ac:dyDescent="0.35">
      <c r="W6094" s="17"/>
    </row>
    <row r="6095" spans="23:23" x14ac:dyDescent="0.35">
      <c r="W6095" s="17"/>
    </row>
    <row r="6096" spans="23:23" x14ac:dyDescent="0.35">
      <c r="W6096" s="17"/>
    </row>
    <row r="6097" spans="23:23" x14ac:dyDescent="0.35">
      <c r="W6097" s="17"/>
    </row>
    <row r="6098" spans="23:23" x14ac:dyDescent="0.35">
      <c r="W6098" s="17"/>
    </row>
    <row r="6099" spans="23:23" x14ac:dyDescent="0.35">
      <c r="W6099" s="17"/>
    </row>
    <row r="6100" spans="23:23" x14ac:dyDescent="0.35">
      <c r="W6100" s="17"/>
    </row>
    <row r="6101" spans="23:23" x14ac:dyDescent="0.35">
      <c r="W6101" s="17"/>
    </row>
    <row r="6102" spans="23:23" x14ac:dyDescent="0.35">
      <c r="W6102" s="17"/>
    </row>
    <row r="6103" spans="23:23" x14ac:dyDescent="0.35">
      <c r="W6103" s="17"/>
    </row>
    <row r="6104" spans="23:23" x14ac:dyDescent="0.35">
      <c r="W6104" s="17"/>
    </row>
    <row r="6105" spans="23:23" x14ac:dyDescent="0.35">
      <c r="W6105" s="17"/>
    </row>
    <row r="6106" spans="23:23" x14ac:dyDescent="0.35">
      <c r="W6106" s="17"/>
    </row>
    <row r="6107" spans="23:23" x14ac:dyDescent="0.35">
      <c r="W6107" s="17"/>
    </row>
    <row r="6108" spans="23:23" x14ac:dyDescent="0.35">
      <c r="W6108" s="17"/>
    </row>
    <row r="6109" spans="23:23" x14ac:dyDescent="0.35">
      <c r="W6109" s="17"/>
    </row>
    <row r="6110" spans="23:23" x14ac:dyDescent="0.35">
      <c r="W6110" s="17"/>
    </row>
    <row r="6111" spans="23:23" x14ac:dyDescent="0.35">
      <c r="W6111" s="17"/>
    </row>
    <row r="6112" spans="23:23" x14ac:dyDescent="0.35">
      <c r="W6112" s="17"/>
    </row>
    <row r="6113" spans="23:23" x14ac:dyDescent="0.35">
      <c r="W6113" s="17"/>
    </row>
    <row r="6114" spans="23:23" x14ac:dyDescent="0.35">
      <c r="W6114" s="17"/>
    </row>
    <row r="6115" spans="23:23" x14ac:dyDescent="0.35">
      <c r="W6115" s="17"/>
    </row>
    <row r="6116" spans="23:23" x14ac:dyDescent="0.35">
      <c r="W6116" s="17"/>
    </row>
    <row r="6117" spans="23:23" x14ac:dyDescent="0.35">
      <c r="W6117" s="17"/>
    </row>
    <row r="6118" spans="23:23" x14ac:dyDescent="0.35">
      <c r="W6118" s="17"/>
    </row>
    <row r="6119" spans="23:23" x14ac:dyDescent="0.35">
      <c r="W6119" s="17"/>
    </row>
    <row r="6120" spans="23:23" x14ac:dyDescent="0.35">
      <c r="W6120" s="17"/>
    </row>
    <row r="6121" spans="23:23" x14ac:dyDescent="0.35">
      <c r="W6121" s="17"/>
    </row>
    <row r="6122" spans="23:23" x14ac:dyDescent="0.35">
      <c r="W6122" s="17"/>
    </row>
    <row r="6123" spans="23:23" x14ac:dyDescent="0.35">
      <c r="W6123" s="17"/>
    </row>
    <row r="6124" spans="23:23" x14ac:dyDescent="0.35">
      <c r="W6124" s="17"/>
    </row>
    <row r="6125" spans="23:23" x14ac:dyDescent="0.35">
      <c r="W6125" s="17"/>
    </row>
    <row r="6126" spans="23:23" x14ac:dyDescent="0.35">
      <c r="W6126" s="17"/>
    </row>
    <row r="6127" spans="23:23" x14ac:dyDescent="0.35">
      <c r="W6127" s="17"/>
    </row>
    <row r="6128" spans="23:23" x14ac:dyDescent="0.35">
      <c r="W6128" s="17"/>
    </row>
    <row r="6129" spans="23:23" x14ac:dyDescent="0.35">
      <c r="W6129" s="17"/>
    </row>
    <row r="6130" spans="23:23" x14ac:dyDescent="0.35">
      <c r="W6130" s="17"/>
    </row>
    <row r="6131" spans="23:23" x14ac:dyDescent="0.35">
      <c r="W6131" s="17"/>
    </row>
    <row r="6132" spans="23:23" x14ac:dyDescent="0.35">
      <c r="W6132" s="17"/>
    </row>
    <row r="6133" spans="23:23" x14ac:dyDescent="0.35">
      <c r="W6133" s="17"/>
    </row>
    <row r="6134" spans="23:23" x14ac:dyDescent="0.35">
      <c r="W6134" s="17"/>
    </row>
    <row r="6135" spans="23:23" x14ac:dyDescent="0.35">
      <c r="W6135" s="17"/>
    </row>
    <row r="6136" spans="23:23" x14ac:dyDescent="0.35">
      <c r="W6136" s="17"/>
    </row>
    <row r="6137" spans="23:23" x14ac:dyDescent="0.35">
      <c r="W6137" s="17"/>
    </row>
    <row r="6138" spans="23:23" x14ac:dyDescent="0.35">
      <c r="W6138" s="17"/>
    </row>
    <row r="6139" spans="23:23" x14ac:dyDescent="0.35">
      <c r="W6139" s="17"/>
    </row>
    <row r="6140" spans="23:23" x14ac:dyDescent="0.35">
      <c r="W6140" s="17"/>
    </row>
    <row r="6141" spans="23:23" x14ac:dyDescent="0.35">
      <c r="W6141" s="17"/>
    </row>
    <row r="6142" spans="23:23" x14ac:dyDescent="0.35">
      <c r="W6142" s="17"/>
    </row>
    <row r="6143" spans="23:23" x14ac:dyDescent="0.35">
      <c r="W6143" s="17"/>
    </row>
    <row r="6144" spans="23:23" x14ac:dyDescent="0.35">
      <c r="W6144" s="17"/>
    </row>
    <row r="6145" spans="23:23" x14ac:dyDescent="0.35">
      <c r="W6145" s="17"/>
    </row>
    <row r="6146" spans="23:23" x14ac:dyDescent="0.35">
      <c r="W6146" s="17"/>
    </row>
    <row r="6147" spans="23:23" x14ac:dyDescent="0.35">
      <c r="W6147" s="17"/>
    </row>
    <row r="6148" spans="23:23" x14ac:dyDescent="0.35">
      <c r="W6148" s="17"/>
    </row>
    <row r="6149" spans="23:23" x14ac:dyDescent="0.35">
      <c r="W6149" s="17"/>
    </row>
    <row r="6150" spans="23:23" x14ac:dyDescent="0.35">
      <c r="W6150" s="17"/>
    </row>
    <row r="6151" spans="23:23" x14ac:dyDescent="0.35">
      <c r="W6151" s="17"/>
    </row>
    <row r="6152" spans="23:23" x14ac:dyDescent="0.35">
      <c r="W6152" s="17"/>
    </row>
    <row r="6153" spans="23:23" x14ac:dyDescent="0.35">
      <c r="W6153" s="17"/>
    </row>
    <row r="6154" spans="23:23" x14ac:dyDescent="0.35">
      <c r="W6154" s="17"/>
    </row>
    <row r="6155" spans="23:23" x14ac:dyDescent="0.35">
      <c r="W6155" s="17"/>
    </row>
    <row r="6156" spans="23:23" x14ac:dyDescent="0.35">
      <c r="W6156" s="17"/>
    </row>
    <row r="6157" spans="23:23" x14ac:dyDescent="0.35">
      <c r="W6157" s="17"/>
    </row>
    <row r="6158" spans="23:23" x14ac:dyDescent="0.35">
      <c r="W6158" s="17"/>
    </row>
    <row r="6159" spans="23:23" x14ac:dyDescent="0.35">
      <c r="W6159" s="17"/>
    </row>
    <row r="6160" spans="23:23" x14ac:dyDescent="0.35">
      <c r="W6160" s="17"/>
    </row>
    <row r="6161" spans="23:23" x14ac:dyDescent="0.35">
      <c r="W6161" s="17"/>
    </row>
    <row r="6162" spans="23:23" x14ac:dyDescent="0.35">
      <c r="W6162" s="17"/>
    </row>
    <row r="6163" spans="23:23" x14ac:dyDescent="0.35">
      <c r="W6163" s="17"/>
    </row>
    <row r="6164" spans="23:23" x14ac:dyDescent="0.35">
      <c r="W6164" s="17"/>
    </row>
    <row r="6165" spans="23:23" x14ac:dyDescent="0.35">
      <c r="W6165" s="17"/>
    </row>
    <row r="6166" spans="23:23" x14ac:dyDescent="0.35">
      <c r="W6166" s="17"/>
    </row>
    <row r="6167" spans="23:23" x14ac:dyDescent="0.35">
      <c r="W6167" s="17"/>
    </row>
    <row r="6168" spans="23:23" x14ac:dyDescent="0.35">
      <c r="W6168" s="17"/>
    </row>
    <row r="6169" spans="23:23" x14ac:dyDescent="0.35">
      <c r="W6169" s="17"/>
    </row>
    <row r="6170" spans="23:23" x14ac:dyDescent="0.35">
      <c r="W6170" s="17"/>
    </row>
    <row r="6171" spans="23:23" x14ac:dyDescent="0.35">
      <c r="W6171" s="17"/>
    </row>
    <row r="6172" spans="23:23" x14ac:dyDescent="0.35">
      <c r="W6172" s="17"/>
    </row>
    <row r="6173" spans="23:23" x14ac:dyDescent="0.35">
      <c r="W6173" s="17"/>
    </row>
    <row r="6174" spans="23:23" x14ac:dyDescent="0.35">
      <c r="W6174" s="17"/>
    </row>
    <row r="6175" spans="23:23" x14ac:dyDescent="0.35">
      <c r="W6175" s="17"/>
    </row>
    <row r="6176" spans="23:23" x14ac:dyDescent="0.35">
      <c r="W6176" s="17"/>
    </row>
    <row r="6177" spans="23:23" x14ac:dyDescent="0.35">
      <c r="W6177" s="17"/>
    </row>
    <row r="6178" spans="23:23" x14ac:dyDescent="0.35">
      <c r="W6178" s="17"/>
    </row>
    <row r="6179" spans="23:23" x14ac:dyDescent="0.35">
      <c r="W6179" s="17"/>
    </row>
    <row r="6180" spans="23:23" x14ac:dyDescent="0.35">
      <c r="W6180" s="17"/>
    </row>
    <row r="6181" spans="23:23" x14ac:dyDescent="0.35">
      <c r="W6181" s="17"/>
    </row>
    <row r="6182" spans="23:23" x14ac:dyDescent="0.35">
      <c r="W6182" s="17"/>
    </row>
    <row r="6183" spans="23:23" x14ac:dyDescent="0.35">
      <c r="W6183" s="17"/>
    </row>
    <row r="6184" spans="23:23" x14ac:dyDescent="0.35">
      <c r="W6184" s="17"/>
    </row>
    <row r="6185" spans="23:23" x14ac:dyDescent="0.35">
      <c r="W6185" s="17"/>
    </row>
    <row r="6186" spans="23:23" x14ac:dyDescent="0.35">
      <c r="W6186" s="17"/>
    </row>
    <row r="6187" spans="23:23" x14ac:dyDescent="0.35">
      <c r="W6187" s="17"/>
    </row>
    <row r="6188" spans="23:23" x14ac:dyDescent="0.35">
      <c r="W6188" s="17"/>
    </row>
    <row r="6189" spans="23:23" x14ac:dyDescent="0.35">
      <c r="W6189" s="17"/>
    </row>
    <row r="6190" spans="23:23" x14ac:dyDescent="0.35">
      <c r="W6190" s="17"/>
    </row>
    <row r="6191" spans="23:23" x14ac:dyDescent="0.35">
      <c r="W6191" s="17"/>
    </row>
    <row r="6192" spans="23:23" x14ac:dyDescent="0.35">
      <c r="W6192" s="17"/>
    </row>
    <row r="6193" spans="23:23" x14ac:dyDescent="0.35">
      <c r="W6193" s="17"/>
    </row>
    <row r="6194" spans="23:23" x14ac:dyDescent="0.35">
      <c r="W6194" s="17"/>
    </row>
    <row r="6195" spans="23:23" x14ac:dyDescent="0.35">
      <c r="W6195" s="17"/>
    </row>
    <row r="6196" spans="23:23" x14ac:dyDescent="0.35">
      <c r="W6196" s="17"/>
    </row>
    <row r="6197" spans="23:23" x14ac:dyDescent="0.35">
      <c r="W6197" s="17"/>
    </row>
    <row r="6198" spans="23:23" x14ac:dyDescent="0.35">
      <c r="W6198" s="17"/>
    </row>
    <row r="6199" spans="23:23" x14ac:dyDescent="0.35">
      <c r="W6199" s="17"/>
    </row>
    <row r="6200" spans="23:23" x14ac:dyDescent="0.35">
      <c r="W6200" s="17"/>
    </row>
    <row r="6201" spans="23:23" x14ac:dyDescent="0.35">
      <c r="W6201" s="17"/>
    </row>
    <row r="6202" spans="23:23" x14ac:dyDescent="0.35">
      <c r="W6202" s="17"/>
    </row>
    <row r="6203" spans="23:23" x14ac:dyDescent="0.35">
      <c r="W6203" s="17"/>
    </row>
    <row r="6204" spans="23:23" x14ac:dyDescent="0.35">
      <c r="W6204" s="17"/>
    </row>
    <row r="6205" spans="23:23" x14ac:dyDescent="0.35">
      <c r="W6205" s="17"/>
    </row>
    <row r="6206" spans="23:23" x14ac:dyDescent="0.35">
      <c r="W6206" s="17"/>
    </row>
    <row r="6207" spans="23:23" x14ac:dyDescent="0.35">
      <c r="W6207" s="17"/>
    </row>
    <row r="6208" spans="23:23" x14ac:dyDescent="0.35">
      <c r="W6208" s="17"/>
    </row>
    <row r="6209" spans="23:23" x14ac:dyDescent="0.35">
      <c r="W6209" s="17"/>
    </row>
    <row r="6210" spans="23:23" x14ac:dyDescent="0.35">
      <c r="W6210" s="17"/>
    </row>
    <row r="6211" spans="23:23" x14ac:dyDescent="0.35">
      <c r="W6211" s="17"/>
    </row>
    <row r="6212" spans="23:23" x14ac:dyDescent="0.35">
      <c r="W6212" s="17"/>
    </row>
    <row r="6213" spans="23:23" x14ac:dyDescent="0.35">
      <c r="W6213" s="17"/>
    </row>
    <row r="6214" spans="23:23" x14ac:dyDescent="0.35">
      <c r="W6214" s="17"/>
    </row>
    <row r="6215" spans="23:23" x14ac:dyDescent="0.35">
      <c r="W6215" s="17"/>
    </row>
    <row r="6216" spans="23:23" x14ac:dyDescent="0.35">
      <c r="W6216" s="17"/>
    </row>
    <row r="6217" spans="23:23" x14ac:dyDescent="0.35">
      <c r="W6217" s="17"/>
    </row>
    <row r="6218" spans="23:23" x14ac:dyDescent="0.35">
      <c r="W6218" s="17"/>
    </row>
    <row r="6219" spans="23:23" x14ac:dyDescent="0.35">
      <c r="W6219" s="17"/>
    </row>
    <row r="6220" spans="23:23" x14ac:dyDescent="0.35">
      <c r="W6220" s="17"/>
    </row>
    <row r="6221" spans="23:23" x14ac:dyDescent="0.35">
      <c r="W6221" s="17"/>
    </row>
    <row r="6222" spans="23:23" x14ac:dyDescent="0.35">
      <c r="W6222" s="17"/>
    </row>
    <row r="6223" spans="23:23" x14ac:dyDescent="0.35">
      <c r="W6223" s="17"/>
    </row>
    <row r="6224" spans="23:23" x14ac:dyDescent="0.35">
      <c r="W6224" s="17"/>
    </row>
    <row r="6225" spans="23:23" x14ac:dyDescent="0.35">
      <c r="W6225" s="17"/>
    </row>
    <row r="6226" spans="23:23" x14ac:dyDescent="0.35">
      <c r="W6226" s="17"/>
    </row>
    <row r="6227" spans="23:23" x14ac:dyDescent="0.35">
      <c r="W6227" s="17"/>
    </row>
    <row r="6228" spans="23:23" x14ac:dyDescent="0.35">
      <c r="W6228" s="17"/>
    </row>
    <row r="6229" spans="23:23" x14ac:dyDescent="0.35">
      <c r="W6229" s="17"/>
    </row>
    <row r="6230" spans="23:23" x14ac:dyDescent="0.35">
      <c r="W6230" s="17"/>
    </row>
    <row r="6231" spans="23:23" x14ac:dyDescent="0.35">
      <c r="W6231" s="17"/>
    </row>
    <row r="6232" spans="23:23" x14ac:dyDescent="0.35">
      <c r="W6232" s="17"/>
    </row>
    <row r="6233" spans="23:23" x14ac:dyDescent="0.35">
      <c r="W6233" s="17"/>
    </row>
    <row r="6234" spans="23:23" x14ac:dyDescent="0.35">
      <c r="W6234" s="17"/>
    </row>
    <row r="6235" spans="23:23" x14ac:dyDescent="0.35">
      <c r="W6235" s="17"/>
    </row>
    <row r="6236" spans="23:23" x14ac:dyDescent="0.35">
      <c r="W6236" s="17"/>
    </row>
    <row r="6237" spans="23:23" x14ac:dyDescent="0.35">
      <c r="W6237" s="17"/>
    </row>
    <row r="6238" spans="23:23" x14ac:dyDescent="0.35">
      <c r="W6238" s="17"/>
    </row>
    <row r="6239" spans="23:23" x14ac:dyDescent="0.35">
      <c r="W6239" s="17"/>
    </row>
    <row r="6240" spans="23:23" x14ac:dyDescent="0.35">
      <c r="W6240" s="17"/>
    </row>
    <row r="6241" spans="23:23" x14ac:dyDescent="0.35">
      <c r="W6241" s="17"/>
    </row>
    <row r="6242" spans="23:23" x14ac:dyDescent="0.35">
      <c r="W6242" s="17"/>
    </row>
    <row r="6243" spans="23:23" x14ac:dyDescent="0.35">
      <c r="W6243" s="17"/>
    </row>
    <row r="6244" spans="23:23" x14ac:dyDescent="0.35">
      <c r="W6244" s="17"/>
    </row>
    <row r="6245" spans="23:23" x14ac:dyDescent="0.35">
      <c r="W6245" s="17"/>
    </row>
    <row r="6246" spans="23:23" x14ac:dyDescent="0.35">
      <c r="W6246" s="17"/>
    </row>
    <row r="6247" spans="23:23" x14ac:dyDescent="0.35">
      <c r="W6247" s="17"/>
    </row>
    <row r="6248" spans="23:23" x14ac:dyDescent="0.35">
      <c r="W6248" s="17"/>
    </row>
    <row r="6249" spans="23:23" x14ac:dyDescent="0.35">
      <c r="W6249" s="17"/>
    </row>
    <row r="6250" spans="23:23" x14ac:dyDescent="0.35">
      <c r="W6250" s="17"/>
    </row>
    <row r="6251" spans="23:23" x14ac:dyDescent="0.35">
      <c r="W6251" s="17"/>
    </row>
    <row r="6252" spans="23:23" x14ac:dyDescent="0.35">
      <c r="W6252" s="17"/>
    </row>
    <row r="6253" spans="23:23" x14ac:dyDescent="0.35">
      <c r="W6253" s="17"/>
    </row>
    <row r="6254" spans="23:23" x14ac:dyDescent="0.35">
      <c r="W6254" s="17"/>
    </row>
    <row r="6255" spans="23:23" x14ac:dyDescent="0.35">
      <c r="W6255" s="17"/>
    </row>
    <row r="6256" spans="23:23" x14ac:dyDescent="0.35">
      <c r="W6256" s="17"/>
    </row>
    <row r="6257" spans="23:23" x14ac:dyDescent="0.35">
      <c r="W6257" s="17"/>
    </row>
    <row r="6258" spans="23:23" x14ac:dyDescent="0.35">
      <c r="W6258" s="17"/>
    </row>
    <row r="6259" spans="23:23" x14ac:dyDescent="0.35">
      <c r="W6259" s="17"/>
    </row>
    <row r="6260" spans="23:23" x14ac:dyDescent="0.35">
      <c r="W6260" s="17"/>
    </row>
    <row r="6261" spans="23:23" x14ac:dyDescent="0.35">
      <c r="W6261" s="17"/>
    </row>
    <row r="6262" spans="23:23" x14ac:dyDescent="0.35">
      <c r="W6262" s="17"/>
    </row>
    <row r="6263" spans="23:23" x14ac:dyDescent="0.35">
      <c r="W6263" s="17"/>
    </row>
    <row r="6264" spans="23:23" x14ac:dyDescent="0.35">
      <c r="W6264" s="17"/>
    </row>
    <row r="6265" spans="23:23" x14ac:dyDescent="0.35">
      <c r="W6265" s="17"/>
    </row>
    <row r="6266" spans="23:23" x14ac:dyDescent="0.35">
      <c r="W6266" s="17"/>
    </row>
    <row r="6267" spans="23:23" x14ac:dyDescent="0.35">
      <c r="W6267" s="17"/>
    </row>
    <row r="6268" spans="23:23" x14ac:dyDescent="0.35">
      <c r="W6268" s="17"/>
    </row>
    <row r="6269" spans="23:23" x14ac:dyDescent="0.35">
      <c r="W6269" s="17"/>
    </row>
    <row r="6270" spans="23:23" x14ac:dyDescent="0.35">
      <c r="W6270" s="17"/>
    </row>
    <row r="6271" spans="23:23" x14ac:dyDescent="0.35">
      <c r="W6271" s="17"/>
    </row>
    <row r="6272" spans="23:23" x14ac:dyDescent="0.35">
      <c r="W6272" s="17"/>
    </row>
    <row r="6273" spans="23:23" x14ac:dyDescent="0.35">
      <c r="W6273" s="17"/>
    </row>
    <row r="6274" spans="23:23" x14ac:dyDescent="0.35">
      <c r="W6274" s="17"/>
    </row>
    <row r="6275" spans="23:23" x14ac:dyDescent="0.35">
      <c r="W6275" s="17"/>
    </row>
    <row r="6276" spans="23:23" x14ac:dyDescent="0.35">
      <c r="W6276" s="17"/>
    </row>
    <row r="6277" spans="23:23" x14ac:dyDescent="0.35">
      <c r="W6277" s="17"/>
    </row>
    <row r="6278" spans="23:23" x14ac:dyDescent="0.35">
      <c r="W6278" s="17"/>
    </row>
    <row r="6279" spans="23:23" x14ac:dyDescent="0.35">
      <c r="W6279" s="17"/>
    </row>
    <row r="6280" spans="23:23" x14ac:dyDescent="0.35">
      <c r="W6280" s="17"/>
    </row>
    <row r="6281" spans="23:23" x14ac:dyDescent="0.35">
      <c r="W6281" s="17"/>
    </row>
    <row r="6282" spans="23:23" x14ac:dyDescent="0.35">
      <c r="W6282" s="17"/>
    </row>
    <row r="6283" spans="23:23" x14ac:dyDescent="0.35">
      <c r="W6283" s="17"/>
    </row>
    <row r="6284" spans="23:23" x14ac:dyDescent="0.35">
      <c r="W6284" s="17"/>
    </row>
    <row r="6285" spans="23:23" x14ac:dyDescent="0.35">
      <c r="W6285" s="17"/>
    </row>
    <row r="6286" spans="23:23" x14ac:dyDescent="0.35">
      <c r="W6286" s="17"/>
    </row>
    <row r="6287" spans="23:23" x14ac:dyDescent="0.35">
      <c r="W6287" s="17"/>
    </row>
    <row r="6288" spans="23:23" x14ac:dyDescent="0.35">
      <c r="W6288" s="17"/>
    </row>
    <row r="6289" spans="23:23" x14ac:dyDescent="0.35">
      <c r="W6289" s="17"/>
    </row>
    <row r="6290" spans="23:23" x14ac:dyDescent="0.35">
      <c r="W6290" s="17"/>
    </row>
    <row r="6291" spans="23:23" x14ac:dyDescent="0.35">
      <c r="W6291" s="17"/>
    </row>
    <row r="6292" spans="23:23" x14ac:dyDescent="0.35">
      <c r="W6292" s="17"/>
    </row>
    <row r="6293" spans="23:23" x14ac:dyDescent="0.35">
      <c r="W6293" s="17"/>
    </row>
    <row r="6294" spans="23:23" x14ac:dyDescent="0.35">
      <c r="W6294" s="17"/>
    </row>
    <row r="6295" spans="23:23" x14ac:dyDescent="0.35">
      <c r="W6295" s="17"/>
    </row>
    <row r="6296" spans="23:23" x14ac:dyDescent="0.35">
      <c r="W6296" s="17"/>
    </row>
    <row r="6297" spans="23:23" x14ac:dyDescent="0.35">
      <c r="W6297" s="17"/>
    </row>
    <row r="6298" spans="23:23" x14ac:dyDescent="0.35">
      <c r="W6298" s="17"/>
    </row>
    <row r="6299" spans="23:23" x14ac:dyDescent="0.35">
      <c r="W6299" s="17"/>
    </row>
    <row r="6300" spans="23:23" x14ac:dyDescent="0.35">
      <c r="W6300" s="17"/>
    </row>
    <row r="6301" spans="23:23" x14ac:dyDescent="0.35">
      <c r="W6301" s="17"/>
    </row>
    <row r="6302" spans="23:23" x14ac:dyDescent="0.35">
      <c r="W6302" s="17"/>
    </row>
    <row r="6303" spans="23:23" x14ac:dyDescent="0.35">
      <c r="W6303" s="17"/>
    </row>
    <row r="6304" spans="23:23" x14ac:dyDescent="0.35">
      <c r="W6304" s="17"/>
    </row>
    <row r="6305" spans="23:23" x14ac:dyDescent="0.35">
      <c r="W6305" s="17"/>
    </row>
    <row r="6306" spans="23:23" x14ac:dyDescent="0.35">
      <c r="W6306" s="17"/>
    </row>
    <row r="6307" spans="23:23" x14ac:dyDescent="0.35">
      <c r="W6307" s="17"/>
    </row>
    <row r="6308" spans="23:23" x14ac:dyDescent="0.35">
      <c r="W6308" s="17"/>
    </row>
    <row r="6309" spans="23:23" x14ac:dyDescent="0.35">
      <c r="W6309" s="17"/>
    </row>
    <row r="6310" spans="23:23" x14ac:dyDescent="0.35">
      <c r="W6310" s="17"/>
    </row>
    <row r="6311" spans="23:23" x14ac:dyDescent="0.35">
      <c r="W6311" s="17"/>
    </row>
    <row r="6312" spans="23:23" x14ac:dyDescent="0.35">
      <c r="W6312" s="17"/>
    </row>
    <row r="6313" spans="23:23" x14ac:dyDescent="0.35">
      <c r="W6313" s="17"/>
    </row>
    <row r="6314" spans="23:23" x14ac:dyDescent="0.35">
      <c r="W6314" s="17"/>
    </row>
    <row r="6315" spans="23:23" x14ac:dyDescent="0.35">
      <c r="W6315" s="17"/>
    </row>
    <row r="6316" spans="23:23" x14ac:dyDescent="0.35">
      <c r="W6316" s="17"/>
    </row>
    <row r="6317" spans="23:23" x14ac:dyDescent="0.35">
      <c r="W6317" s="17"/>
    </row>
    <row r="6318" spans="23:23" x14ac:dyDescent="0.35">
      <c r="W6318" s="17"/>
    </row>
    <row r="6319" spans="23:23" x14ac:dyDescent="0.35">
      <c r="W6319" s="17"/>
    </row>
    <row r="6320" spans="23:23" x14ac:dyDescent="0.35">
      <c r="W6320" s="17"/>
    </row>
    <row r="6321" spans="23:23" x14ac:dyDescent="0.35">
      <c r="W6321" s="17"/>
    </row>
    <row r="6322" spans="23:23" x14ac:dyDescent="0.35">
      <c r="W6322" s="17"/>
    </row>
    <row r="6323" spans="23:23" x14ac:dyDescent="0.35">
      <c r="W6323" s="17"/>
    </row>
    <row r="6324" spans="23:23" x14ac:dyDescent="0.35">
      <c r="W6324" s="17"/>
    </row>
    <row r="6325" spans="23:23" x14ac:dyDescent="0.35">
      <c r="W6325" s="17"/>
    </row>
    <row r="6326" spans="23:23" x14ac:dyDescent="0.35">
      <c r="W6326" s="17"/>
    </row>
    <row r="6327" spans="23:23" x14ac:dyDescent="0.35">
      <c r="W6327" s="17"/>
    </row>
    <row r="6328" spans="23:23" x14ac:dyDescent="0.35">
      <c r="W6328" s="17"/>
    </row>
    <row r="6329" spans="23:23" x14ac:dyDescent="0.35">
      <c r="W6329" s="17"/>
    </row>
    <row r="6330" spans="23:23" x14ac:dyDescent="0.35">
      <c r="W6330" s="17"/>
    </row>
    <row r="6331" spans="23:23" x14ac:dyDescent="0.35">
      <c r="W6331" s="17"/>
    </row>
    <row r="6332" spans="23:23" x14ac:dyDescent="0.35">
      <c r="W6332" s="17"/>
    </row>
    <row r="6333" spans="23:23" x14ac:dyDescent="0.35">
      <c r="W6333" s="17"/>
    </row>
    <row r="6334" spans="23:23" x14ac:dyDescent="0.35">
      <c r="W6334" s="17"/>
    </row>
    <row r="6335" spans="23:23" x14ac:dyDescent="0.35">
      <c r="W6335" s="17"/>
    </row>
    <row r="6336" spans="23:23" x14ac:dyDescent="0.35">
      <c r="W6336" s="17"/>
    </row>
    <row r="6337" spans="23:23" x14ac:dyDescent="0.35">
      <c r="W6337" s="17"/>
    </row>
    <row r="6338" spans="23:23" x14ac:dyDescent="0.35">
      <c r="W6338" s="17"/>
    </row>
    <row r="6339" spans="23:23" x14ac:dyDescent="0.35">
      <c r="W6339" s="17"/>
    </row>
    <row r="6340" spans="23:23" x14ac:dyDescent="0.35">
      <c r="W6340" s="17"/>
    </row>
    <row r="6341" spans="23:23" x14ac:dyDescent="0.35">
      <c r="W6341" s="17"/>
    </row>
    <row r="6342" spans="23:23" x14ac:dyDescent="0.35">
      <c r="W6342" s="17"/>
    </row>
    <row r="6343" spans="23:23" x14ac:dyDescent="0.35">
      <c r="W6343" s="17"/>
    </row>
    <row r="6344" spans="23:23" x14ac:dyDescent="0.35">
      <c r="W6344" s="17"/>
    </row>
    <row r="6345" spans="23:23" x14ac:dyDescent="0.35">
      <c r="W6345" s="17"/>
    </row>
    <row r="6346" spans="23:23" x14ac:dyDescent="0.35">
      <c r="W6346" s="17"/>
    </row>
    <row r="6347" spans="23:23" x14ac:dyDescent="0.35">
      <c r="W6347" s="17"/>
    </row>
    <row r="6348" spans="23:23" x14ac:dyDescent="0.35">
      <c r="W6348" s="17"/>
    </row>
    <row r="6349" spans="23:23" x14ac:dyDescent="0.35">
      <c r="W6349" s="17"/>
    </row>
    <row r="6350" spans="23:23" x14ac:dyDescent="0.35">
      <c r="W6350" s="17"/>
    </row>
    <row r="6351" spans="23:23" x14ac:dyDescent="0.35">
      <c r="W6351" s="17"/>
    </row>
    <row r="6352" spans="23:23" x14ac:dyDescent="0.35">
      <c r="W6352" s="17"/>
    </row>
    <row r="6353" spans="23:23" x14ac:dyDescent="0.35">
      <c r="W6353" s="17"/>
    </row>
    <row r="6354" spans="23:23" x14ac:dyDescent="0.35">
      <c r="W6354" s="17"/>
    </row>
    <row r="6355" spans="23:23" x14ac:dyDescent="0.35">
      <c r="W6355" s="17"/>
    </row>
    <row r="6356" spans="23:23" x14ac:dyDescent="0.35">
      <c r="W6356" s="17"/>
    </row>
    <row r="6357" spans="23:23" x14ac:dyDescent="0.35">
      <c r="W6357" s="17"/>
    </row>
    <row r="6358" spans="23:23" x14ac:dyDescent="0.35">
      <c r="W6358" s="17"/>
    </row>
    <row r="6359" spans="23:23" x14ac:dyDescent="0.35">
      <c r="W6359" s="17"/>
    </row>
    <row r="6360" spans="23:23" x14ac:dyDescent="0.35">
      <c r="W6360" s="17"/>
    </row>
    <row r="6361" spans="23:23" x14ac:dyDescent="0.35">
      <c r="W6361" s="17"/>
    </row>
    <row r="6362" spans="23:23" x14ac:dyDescent="0.35">
      <c r="W6362" s="17"/>
    </row>
    <row r="6363" spans="23:23" x14ac:dyDescent="0.35">
      <c r="W6363" s="17"/>
    </row>
    <row r="6364" spans="23:23" x14ac:dyDescent="0.35">
      <c r="W6364" s="17"/>
    </row>
    <row r="6365" spans="23:23" x14ac:dyDescent="0.35">
      <c r="W6365" s="17"/>
    </row>
    <row r="6366" spans="23:23" x14ac:dyDescent="0.35">
      <c r="W6366" s="17"/>
    </row>
    <row r="6367" spans="23:23" x14ac:dyDescent="0.35">
      <c r="W6367" s="17"/>
    </row>
    <row r="6368" spans="23:23" x14ac:dyDescent="0.35">
      <c r="W6368" s="17"/>
    </row>
    <row r="6369" spans="23:23" x14ac:dyDescent="0.35">
      <c r="W6369" s="17"/>
    </row>
    <row r="6370" spans="23:23" x14ac:dyDescent="0.35">
      <c r="W6370" s="17"/>
    </row>
    <row r="6371" spans="23:23" x14ac:dyDescent="0.35">
      <c r="W6371" s="17"/>
    </row>
    <row r="6372" spans="23:23" x14ac:dyDescent="0.35">
      <c r="W6372" s="17"/>
    </row>
    <row r="6373" spans="23:23" x14ac:dyDescent="0.35">
      <c r="W6373" s="17"/>
    </row>
    <row r="6374" spans="23:23" x14ac:dyDescent="0.35">
      <c r="W6374" s="17"/>
    </row>
    <row r="6375" spans="23:23" x14ac:dyDescent="0.35">
      <c r="W6375" s="17"/>
    </row>
    <row r="6376" spans="23:23" x14ac:dyDescent="0.35">
      <c r="W6376" s="17"/>
    </row>
    <row r="6377" spans="23:23" x14ac:dyDescent="0.35">
      <c r="W6377" s="17"/>
    </row>
    <row r="6378" spans="23:23" x14ac:dyDescent="0.35">
      <c r="W6378" s="17"/>
    </row>
    <row r="6379" spans="23:23" x14ac:dyDescent="0.35">
      <c r="W6379" s="17"/>
    </row>
    <row r="6380" spans="23:23" x14ac:dyDescent="0.35">
      <c r="W6380" s="17"/>
    </row>
    <row r="6381" spans="23:23" x14ac:dyDescent="0.35">
      <c r="W6381" s="17"/>
    </row>
    <row r="6382" spans="23:23" x14ac:dyDescent="0.35">
      <c r="W6382" s="17"/>
    </row>
    <row r="6383" spans="23:23" x14ac:dyDescent="0.35">
      <c r="W6383" s="17"/>
    </row>
    <row r="6384" spans="23:23" x14ac:dyDescent="0.35">
      <c r="W6384" s="17"/>
    </row>
    <row r="6385" spans="23:23" x14ac:dyDescent="0.35">
      <c r="W6385" s="17"/>
    </row>
    <row r="6386" spans="23:23" x14ac:dyDescent="0.35">
      <c r="W6386" s="17"/>
    </row>
    <row r="6387" spans="23:23" x14ac:dyDescent="0.35">
      <c r="W6387" s="17"/>
    </row>
    <row r="6388" spans="23:23" x14ac:dyDescent="0.35">
      <c r="W6388" s="17"/>
    </row>
    <row r="6389" spans="23:23" x14ac:dyDescent="0.35">
      <c r="W6389" s="17"/>
    </row>
    <row r="6390" spans="23:23" x14ac:dyDescent="0.35">
      <c r="W6390" s="17"/>
    </row>
    <row r="6391" spans="23:23" x14ac:dyDescent="0.35">
      <c r="W6391" s="17"/>
    </row>
    <row r="6392" spans="23:23" x14ac:dyDescent="0.35">
      <c r="W6392" s="17"/>
    </row>
    <row r="6393" spans="23:23" x14ac:dyDescent="0.35">
      <c r="W6393" s="17"/>
    </row>
    <row r="6394" spans="23:23" x14ac:dyDescent="0.35">
      <c r="W6394" s="17"/>
    </row>
    <row r="6395" spans="23:23" x14ac:dyDescent="0.35">
      <c r="W6395" s="17"/>
    </row>
    <row r="6396" spans="23:23" x14ac:dyDescent="0.35">
      <c r="W6396" s="17"/>
    </row>
    <row r="6397" spans="23:23" x14ac:dyDescent="0.35">
      <c r="W6397" s="17"/>
    </row>
    <row r="6398" spans="23:23" x14ac:dyDescent="0.35">
      <c r="W6398" s="17"/>
    </row>
    <row r="6399" spans="23:23" x14ac:dyDescent="0.35">
      <c r="W6399" s="17"/>
    </row>
    <row r="6400" spans="23:23" x14ac:dyDescent="0.35">
      <c r="W6400" s="17"/>
    </row>
    <row r="6401" spans="23:23" x14ac:dyDescent="0.35">
      <c r="W6401" s="17"/>
    </row>
    <row r="6402" spans="23:23" x14ac:dyDescent="0.35">
      <c r="W6402" s="17"/>
    </row>
    <row r="6403" spans="23:23" x14ac:dyDescent="0.35">
      <c r="W6403" s="17"/>
    </row>
    <row r="6404" spans="23:23" x14ac:dyDescent="0.35">
      <c r="W6404" s="17"/>
    </row>
    <row r="6405" spans="23:23" x14ac:dyDescent="0.35">
      <c r="W6405" s="17"/>
    </row>
    <row r="6406" spans="23:23" x14ac:dyDescent="0.35">
      <c r="W6406" s="17"/>
    </row>
    <row r="6407" spans="23:23" x14ac:dyDescent="0.35">
      <c r="W6407" s="17"/>
    </row>
    <row r="6408" spans="23:23" x14ac:dyDescent="0.35">
      <c r="W6408" s="17"/>
    </row>
    <row r="6409" spans="23:23" x14ac:dyDescent="0.35">
      <c r="W6409" s="17"/>
    </row>
    <row r="6410" spans="23:23" x14ac:dyDescent="0.35">
      <c r="W6410" s="17"/>
    </row>
    <row r="6411" spans="23:23" x14ac:dyDescent="0.35">
      <c r="W6411" s="17"/>
    </row>
    <row r="6412" spans="23:23" x14ac:dyDescent="0.35">
      <c r="W6412" s="17"/>
    </row>
    <row r="6413" spans="23:23" x14ac:dyDescent="0.35">
      <c r="W6413" s="17"/>
    </row>
    <row r="6414" spans="23:23" x14ac:dyDescent="0.35">
      <c r="W6414" s="17"/>
    </row>
    <row r="6415" spans="23:23" x14ac:dyDescent="0.35">
      <c r="W6415" s="17"/>
    </row>
    <row r="6416" spans="23:23" x14ac:dyDescent="0.35">
      <c r="W6416" s="17"/>
    </row>
    <row r="6417" spans="23:23" x14ac:dyDescent="0.35">
      <c r="W6417" s="17"/>
    </row>
    <row r="6418" spans="23:23" x14ac:dyDescent="0.35">
      <c r="W6418" s="17"/>
    </row>
    <row r="6419" spans="23:23" x14ac:dyDescent="0.35">
      <c r="W6419" s="17"/>
    </row>
    <row r="6420" spans="23:23" x14ac:dyDescent="0.35">
      <c r="W6420" s="17"/>
    </row>
    <row r="6421" spans="23:23" x14ac:dyDescent="0.35">
      <c r="W6421" s="17"/>
    </row>
    <row r="6422" spans="23:23" x14ac:dyDescent="0.35">
      <c r="W6422" s="17"/>
    </row>
    <row r="6423" spans="23:23" x14ac:dyDescent="0.35">
      <c r="W6423" s="17"/>
    </row>
    <row r="6424" spans="23:23" x14ac:dyDescent="0.35">
      <c r="W6424" s="17"/>
    </row>
    <row r="6425" spans="23:23" x14ac:dyDescent="0.35">
      <c r="W6425" s="17"/>
    </row>
    <row r="6426" spans="23:23" x14ac:dyDescent="0.35">
      <c r="W6426" s="17"/>
    </row>
    <row r="6427" spans="23:23" x14ac:dyDescent="0.35">
      <c r="W6427" s="17"/>
    </row>
    <row r="6428" spans="23:23" x14ac:dyDescent="0.35">
      <c r="W6428" s="17"/>
    </row>
    <row r="6429" spans="23:23" x14ac:dyDescent="0.35">
      <c r="W6429" s="17"/>
    </row>
    <row r="6430" spans="23:23" x14ac:dyDescent="0.35">
      <c r="W6430" s="17"/>
    </row>
    <row r="6431" spans="23:23" x14ac:dyDescent="0.35">
      <c r="W6431" s="17"/>
    </row>
    <row r="6432" spans="23:23" x14ac:dyDescent="0.35">
      <c r="W6432" s="17"/>
    </row>
    <row r="6433" spans="23:23" x14ac:dyDescent="0.35">
      <c r="W6433" s="17"/>
    </row>
    <row r="6434" spans="23:23" x14ac:dyDescent="0.35">
      <c r="W6434" s="17"/>
    </row>
    <row r="6435" spans="23:23" x14ac:dyDescent="0.35">
      <c r="W6435" s="17"/>
    </row>
    <row r="6436" spans="23:23" x14ac:dyDescent="0.35">
      <c r="W6436" s="17"/>
    </row>
    <row r="6437" spans="23:23" x14ac:dyDescent="0.35">
      <c r="W6437" s="17"/>
    </row>
    <row r="6438" spans="23:23" x14ac:dyDescent="0.35">
      <c r="W6438" s="17"/>
    </row>
    <row r="6439" spans="23:23" x14ac:dyDescent="0.35">
      <c r="W6439" s="17"/>
    </row>
    <row r="6440" spans="23:23" x14ac:dyDescent="0.35">
      <c r="W6440" s="17"/>
    </row>
    <row r="6441" spans="23:23" x14ac:dyDescent="0.35">
      <c r="W6441" s="17"/>
    </row>
    <row r="6442" spans="23:23" x14ac:dyDescent="0.35">
      <c r="W6442" s="17"/>
    </row>
    <row r="6443" spans="23:23" x14ac:dyDescent="0.35">
      <c r="W6443" s="17"/>
    </row>
    <row r="6444" spans="23:23" x14ac:dyDescent="0.35">
      <c r="W6444" s="17"/>
    </row>
    <row r="6445" spans="23:23" x14ac:dyDescent="0.35">
      <c r="W6445" s="17"/>
    </row>
    <row r="6446" spans="23:23" x14ac:dyDescent="0.35">
      <c r="W6446" s="17"/>
    </row>
    <row r="6447" spans="23:23" x14ac:dyDescent="0.35">
      <c r="W6447" s="17"/>
    </row>
    <row r="6448" spans="23:23" x14ac:dyDescent="0.35">
      <c r="W6448" s="17"/>
    </row>
    <row r="6449" spans="23:23" x14ac:dyDescent="0.35">
      <c r="W6449" s="17"/>
    </row>
    <row r="6450" spans="23:23" x14ac:dyDescent="0.35">
      <c r="W6450" s="17"/>
    </row>
    <row r="6451" spans="23:23" x14ac:dyDescent="0.35">
      <c r="W6451" s="17"/>
    </row>
    <row r="6452" spans="23:23" x14ac:dyDescent="0.35">
      <c r="W6452" s="17"/>
    </row>
    <row r="6453" spans="23:23" x14ac:dyDescent="0.35">
      <c r="W6453" s="17"/>
    </row>
    <row r="6454" spans="23:23" x14ac:dyDescent="0.35">
      <c r="W6454" s="17"/>
    </row>
    <row r="6455" spans="23:23" x14ac:dyDescent="0.35">
      <c r="W6455" s="17"/>
    </row>
    <row r="6456" spans="23:23" x14ac:dyDescent="0.35">
      <c r="W6456" s="17"/>
    </row>
    <row r="6457" spans="23:23" x14ac:dyDescent="0.35">
      <c r="W6457" s="17"/>
    </row>
    <row r="6458" spans="23:23" x14ac:dyDescent="0.35">
      <c r="W6458" s="17"/>
    </row>
    <row r="6459" spans="23:23" x14ac:dyDescent="0.35">
      <c r="W6459" s="17"/>
    </row>
    <row r="6460" spans="23:23" x14ac:dyDescent="0.35">
      <c r="W6460" s="17"/>
    </row>
    <row r="6461" spans="23:23" x14ac:dyDescent="0.35">
      <c r="W6461" s="17"/>
    </row>
    <row r="6462" spans="23:23" x14ac:dyDescent="0.35">
      <c r="W6462" s="17"/>
    </row>
    <row r="6463" spans="23:23" x14ac:dyDescent="0.35">
      <c r="W6463" s="17"/>
    </row>
    <row r="6464" spans="23:23" x14ac:dyDescent="0.35">
      <c r="W6464" s="17"/>
    </row>
    <row r="6465" spans="23:23" x14ac:dyDescent="0.35">
      <c r="W6465" s="17"/>
    </row>
    <row r="6466" spans="23:23" x14ac:dyDescent="0.35">
      <c r="W6466" s="17"/>
    </row>
    <row r="6467" spans="23:23" x14ac:dyDescent="0.35">
      <c r="W6467" s="17"/>
    </row>
    <row r="6468" spans="23:23" x14ac:dyDescent="0.35">
      <c r="W6468" s="17"/>
    </row>
    <row r="6469" spans="23:23" x14ac:dyDescent="0.35">
      <c r="W6469" s="17"/>
    </row>
    <row r="6470" spans="23:23" x14ac:dyDescent="0.35">
      <c r="W6470" s="17"/>
    </row>
    <row r="6471" spans="23:23" x14ac:dyDescent="0.35">
      <c r="W6471" s="17"/>
    </row>
    <row r="6472" spans="23:23" x14ac:dyDescent="0.35">
      <c r="W6472" s="17"/>
    </row>
    <row r="6473" spans="23:23" x14ac:dyDescent="0.35">
      <c r="W6473" s="17"/>
    </row>
    <row r="6474" spans="23:23" x14ac:dyDescent="0.35">
      <c r="W6474" s="17"/>
    </row>
    <row r="6475" spans="23:23" x14ac:dyDescent="0.35">
      <c r="W6475" s="17"/>
    </row>
    <row r="6476" spans="23:23" x14ac:dyDescent="0.35">
      <c r="W6476" s="17"/>
    </row>
    <row r="6477" spans="23:23" x14ac:dyDescent="0.35">
      <c r="W6477" s="17"/>
    </row>
    <row r="6478" spans="23:23" x14ac:dyDescent="0.35">
      <c r="W6478" s="17"/>
    </row>
    <row r="6479" spans="23:23" x14ac:dyDescent="0.35">
      <c r="W6479" s="17"/>
    </row>
    <row r="6480" spans="23:23" x14ac:dyDescent="0.35">
      <c r="W6480" s="17"/>
    </row>
    <row r="6481" spans="23:23" x14ac:dyDescent="0.35">
      <c r="W6481" s="17"/>
    </row>
    <row r="6482" spans="23:23" x14ac:dyDescent="0.35">
      <c r="W6482" s="17"/>
    </row>
    <row r="6483" spans="23:23" x14ac:dyDescent="0.35">
      <c r="W6483" s="17"/>
    </row>
    <row r="6484" spans="23:23" x14ac:dyDescent="0.35">
      <c r="W6484" s="17"/>
    </row>
    <row r="6485" spans="23:23" x14ac:dyDescent="0.35">
      <c r="W6485" s="17"/>
    </row>
    <row r="6486" spans="23:23" x14ac:dyDescent="0.35">
      <c r="W6486" s="17"/>
    </row>
    <row r="6487" spans="23:23" x14ac:dyDescent="0.35">
      <c r="W6487" s="17"/>
    </row>
    <row r="6488" spans="23:23" x14ac:dyDescent="0.35">
      <c r="W6488" s="17"/>
    </row>
    <row r="6489" spans="23:23" x14ac:dyDescent="0.35">
      <c r="W6489" s="17"/>
    </row>
    <row r="6490" spans="23:23" x14ac:dyDescent="0.35">
      <c r="W6490" s="17"/>
    </row>
    <row r="6491" spans="23:23" x14ac:dyDescent="0.35">
      <c r="W6491" s="17"/>
    </row>
    <row r="6492" spans="23:23" x14ac:dyDescent="0.35">
      <c r="W6492" s="17"/>
    </row>
    <row r="6493" spans="23:23" x14ac:dyDescent="0.35">
      <c r="W6493" s="17"/>
    </row>
    <row r="6494" spans="23:23" x14ac:dyDescent="0.35">
      <c r="W6494" s="17"/>
    </row>
    <row r="6495" spans="23:23" x14ac:dyDescent="0.35">
      <c r="W6495" s="17"/>
    </row>
    <row r="6496" spans="23:23" x14ac:dyDescent="0.35">
      <c r="W6496" s="17"/>
    </row>
    <row r="6497" spans="23:23" x14ac:dyDescent="0.35">
      <c r="W6497" s="17"/>
    </row>
    <row r="6498" spans="23:23" x14ac:dyDescent="0.35">
      <c r="W6498" s="17"/>
    </row>
    <row r="6499" spans="23:23" x14ac:dyDescent="0.35">
      <c r="W6499" s="17"/>
    </row>
    <row r="6500" spans="23:23" x14ac:dyDescent="0.35">
      <c r="W6500" s="17"/>
    </row>
    <row r="6501" spans="23:23" x14ac:dyDescent="0.35">
      <c r="W6501" s="17"/>
    </row>
    <row r="6502" spans="23:23" x14ac:dyDescent="0.35">
      <c r="W6502" s="17"/>
    </row>
    <row r="6503" spans="23:23" x14ac:dyDescent="0.35">
      <c r="W6503" s="17"/>
    </row>
    <row r="6504" spans="23:23" x14ac:dyDescent="0.35">
      <c r="W6504" s="17"/>
    </row>
    <row r="6505" spans="23:23" x14ac:dyDescent="0.35">
      <c r="W6505" s="17"/>
    </row>
    <row r="6506" spans="23:23" x14ac:dyDescent="0.35">
      <c r="W6506" s="17"/>
    </row>
    <row r="6507" spans="23:23" x14ac:dyDescent="0.35">
      <c r="W6507" s="17"/>
    </row>
    <row r="6508" spans="23:23" x14ac:dyDescent="0.35">
      <c r="W6508" s="17"/>
    </row>
    <row r="6509" spans="23:23" x14ac:dyDescent="0.35">
      <c r="W6509" s="17"/>
    </row>
    <row r="6510" spans="23:23" x14ac:dyDescent="0.35">
      <c r="W6510" s="17"/>
    </row>
    <row r="6511" spans="23:23" x14ac:dyDescent="0.35">
      <c r="W6511" s="17"/>
    </row>
    <row r="6512" spans="23:23" x14ac:dyDescent="0.35">
      <c r="W6512" s="17"/>
    </row>
    <row r="6513" spans="23:23" x14ac:dyDescent="0.35">
      <c r="W6513" s="17"/>
    </row>
    <row r="6514" spans="23:23" x14ac:dyDescent="0.35">
      <c r="W6514" s="17"/>
    </row>
    <row r="6515" spans="23:23" x14ac:dyDescent="0.35">
      <c r="W6515" s="17"/>
    </row>
    <row r="6516" spans="23:23" x14ac:dyDescent="0.35">
      <c r="W6516" s="17"/>
    </row>
    <row r="6517" spans="23:23" x14ac:dyDescent="0.35">
      <c r="W6517" s="17"/>
    </row>
    <row r="6518" spans="23:23" x14ac:dyDescent="0.35">
      <c r="W6518" s="17"/>
    </row>
    <row r="6519" spans="23:23" x14ac:dyDescent="0.35">
      <c r="W6519" s="17"/>
    </row>
    <row r="6520" spans="23:23" x14ac:dyDescent="0.35">
      <c r="W6520" s="17"/>
    </row>
    <row r="6521" spans="23:23" x14ac:dyDescent="0.35">
      <c r="W6521" s="17"/>
    </row>
    <row r="6522" spans="23:23" x14ac:dyDescent="0.35">
      <c r="W6522" s="17"/>
    </row>
    <row r="6523" spans="23:23" x14ac:dyDescent="0.35">
      <c r="W6523" s="17"/>
    </row>
    <row r="6524" spans="23:23" x14ac:dyDescent="0.35">
      <c r="W6524" s="17"/>
    </row>
    <row r="6525" spans="23:23" x14ac:dyDescent="0.35">
      <c r="W6525" s="17"/>
    </row>
    <row r="6526" spans="23:23" x14ac:dyDescent="0.35">
      <c r="W6526" s="17"/>
    </row>
    <row r="6527" spans="23:23" x14ac:dyDescent="0.35">
      <c r="W6527" s="17"/>
    </row>
    <row r="6528" spans="23:23" x14ac:dyDescent="0.35">
      <c r="W6528" s="17"/>
    </row>
    <row r="6529" spans="23:23" x14ac:dyDescent="0.35">
      <c r="W6529" s="17"/>
    </row>
    <row r="6530" spans="23:23" x14ac:dyDescent="0.35">
      <c r="W6530" s="17"/>
    </row>
    <row r="6531" spans="23:23" x14ac:dyDescent="0.35">
      <c r="W6531" s="17"/>
    </row>
    <row r="6532" spans="23:23" x14ac:dyDescent="0.35">
      <c r="W6532" s="17"/>
    </row>
    <row r="6533" spans="23:23" x14ac:dyDescent="0.35">
      <c r="W6533" s="17"/>
    </row>
    <row r="6534" spans="23:23" x14ac:dyDescent="0.35">
      <c r="W6534" s="17"/>
    </row>
    <row r="6535" spans="23:23" x14ac:dyDescent="0.35">
      <c r="W6535" s="17"/>
    </row>
    <row r="6536" spans="23:23" x14ac:dyDescent="0.35">
      <c r="W6536" s="17"/>
    </row>
    <row r="6537" spans="23:23" x14ac:dyDescent="0.35">
      <c r="W6537" s="17"/>
    </row>
    <row r="6538" spans="23:23" x14ac:dyDescent="0.35">
      <c r="W6538" s="17"/>
    </row>
    <row r="6539" spans="23:23" x14ac:dyDescent="0.35">
      <c r="W6539" s="17"/>
    </row>
    <row r="6540" spans="23:23" x14ac:dyDescent="0.35">
      <c r="W6540" s="17"/>
    </row>
    <row r="6541" spans="23:23" x14ac:dyDescent="0.35">
      <c r="W6541" s="17"/>
    </row>
    <row r="6542" spans="23:23" x14ac:dyDescent="0.35">
      <c r="W6542" s="17"/>
    </row>
    <row r="6543" spans="23:23" x14ac:dyDescent="0.35">
      <c r="W6543" s="17"/>
    </row>
    <row r="6544" spans="23:23" x14ac:dyDescent="0.35">
      <c r="W6544" s="17"/>
    </row>
    <row r="6545" spans="23:23" x14ac:dyDescent="0.35">
      <c r="W6545" s="17"/>
    </row>
    <row r="6546" spans="23:23" x14ac:dyDescent="0.35">
      <c r="W6546" s="17"/>
    </row>
    <row r="6547" spans="23:23" x14ac:dyDescent="0.35">
      <c r="W6547" s="17"/>
    </row>
    <row r="6548" spans="23:23" x14ac:dyDescent="0.35">
      <c r="W6548" s="17"/>
    </row>
    <row r="6549" spans="23:23" x14ac:dyDescent="0.35">
      <c r="W6549" s="17"/>
    </row>
    <row r="6550" spans="23:23" x14ac:dyDescent="0.35">
      <c r="W6550" s="17"/>
    </row>
    <row r="6551" spans="23:23" x14ac:dyDescent="0.35">
      <c r="W6551" s="17"/>
    </row>
    <row r="6552" spans="23:23" x14ac:dyDescent="0.35">
      <c r="W6552" s="17"/>
    </row>
    <row r="6553" spans="23:23" x14ac:dyDescent="0.35">
      <c r="W6553" s="17"/>
    </row>
    <row r="6554" spans="23:23" x14ac:dyDescent="0.35">
      <c r="W6554" s="17"/>
    </row>
    <row r="6555" spans="23:23" x14ac:dyDescent="0.35">
      <c r="W6555" s="17"/>
    </row>
    <row r="6556" spans="23:23" x14ac:dyDescent="0.35">
      <c r="W6556" s="17"/>
    </row>
    <row r="6557" spans="23:23" x14ac:dyDescent="0.35">
      <c r="W6557" s="17"/>
    </row>
    <row r="6558" spans="23:23" x14ac:dyDescent="0.35">
      <c r="W6558" s="17"/>
    </row>
    <row r="6559" spans="23:23" x14ac:dyDescent="0.35">
      <c r="W6559" s="17"/>
    </row>
    <row r="6560" spans="23:23" x14ac:dyDescent="0.35">
      <c r="W6560" s="17"/>
    </row>
    <row r="6561" spans="23:23" x14ac:dyDescent="0.35">
      <c r="W6561" s="17"/>
    </row>
    <row r="6562" spans="23:23" x14ac:dyDescent="0.35">
      <c r="W6562" s="17"/>
    </row>
    <row r="6563" spans="23:23" x14ac:dyDescent="0.35">
      <c r="W6563" s="17"/>
    </row>
    <row r="6564" spans="23:23" x14ac:dyDescent="0.35">
      <c r="W6564" s="17"/>
    </row>
    <row r="6565" spans="23:23" x14ac:dyDescent="0.35">
      <c r="W6565" s="17"/>
    </row>
    <row r="6566" spans="23:23" x14ac:dyDescent="0.35">
      <c r="W6566" s="17"/>
    </row>
    <row r="6567" spans="23:23" x14ac:dyDescent="0.35">
      <c r="W6567" s="17"/>
    </row>
    <row r="6568" spans="23:23" x14ac:dyDescent="0.35">
      <c r="W6568" s="17"/>
    </row>
    <row r="6569" spans="23:23" x14ac:dyDescent="0.35">
      <c r="W6569" s="17"/>
    </row>
    <row r="6570" spans="23:23" x14ac:dyDescent="0.35">
      <c r="W6570" s="17"/>
    </row>
    <row r="6571" spans="23:23" x14ac:dyDescent="0.35">
      <c r="W6571" s="17"/>
    </row>
    <row r="6572" spans="23:23" x14ac:dyDescent="0.35">
      <c r="W6572" s="17"/>
    </row>
    <row r="6573" spans="23:23" x14ac:dyDescent="0.35">
      <c r="W6573" s="17"/>
    </row>
    <row r="6574" spans="23:23" x14ac:dyDescent="0.35">
      <c r="W6574" s="17"/>
    </row>
    <row r="6575" spans="23:23" x14ac:dyDescent="0.35">
      <c r="W6575" s="17"/>
    </row>
    <row r="6576" spans="23:23" x14ac:dyDescent="0.35">
      <c r="W6576" s="17"/>
    </row>
    <row r="6577" spans="23:23" x14ac:dyDescent="0.35">
      <c r="W6577" s="17"/>
    </row>
    <row r="6578" spans="23:23" x14ac:dyDescent="0.35">
      <c r="W6578" s="17"/>
    </row>
    <row r="6579" spans="23:23" x14ac:dyDescent="0.35">
      <c r="W6579" s="17"/>
    </row>
    <row r="6580" spans="23:23" x14ac:dyDescent="0.35">
      <c r="W6580" s="17"/>
    </row>
    <row r="6581" spans="23:23" x14ac:dyDescent="0.35">
      <c r="W6581" s="17"/>
    </row>
    <row r="6582" spans="23:23" x14ac:dyDescent="0.35">
      <c r="W6582" s="17"/>
    </row>
    <row r="6583" spans="23:23" x14ac:dyDescent="0.35">
      <c r="W6583" s="17"/>
    </row>
    <row r="6584" spans="23:23" x14ac:dyDescent="0.35">
      <c r="W6584" s="17"/>
    </row>
    <row r="6585" spans="23:23" x14ac:dyDescent="0.35">
      <c r="W6585" s="17"/>
    </row>
    <row r="6586" spans="23:23" x14ac:dyDescent="0.35">
      <c r="W6586" s="17"/>
    </row>
    <row r="6587" spans="23:23" x14ac:dyDescent="0.35">
      <c r="W6587" s="17"/>
    </row>
    <row r="6588" spans="23:23" x14ac:dyDescent="0.35">
      <c r="W6588" s="17"/>
    </row>
    <row r="6589" spans="23:23" x14ac:dyDescent="0.35">
      <c r="W6589" s="17"/>
    </row>
    <row r="6590" spans="23:23" x14ac:dyDescent="0.35">
      <c r="W6590" s="17"/>
    </row>
    <row r="6591" spans="23:23" x14ac:dyDescent="0.35">
      <c r="W6591" s="17"/>
    </row>
    <row r="6592" spans="23:23" x14ac:dyDescent="0.35">
      <c r="W6592" s="17"/>
    </row>
    <row r="6593" spans="23:23" x14ac:dyDescent="0.35">
      <c r="W6593" s="17"/>
    </row>
    <row r="6594" spans="23:23" x14ac:dyDescent="0.35">
      <c r="W6594" s="17"/>
    </row>
    <row r="6595" spans="23:23" x14ac:dyDescent="0.35">
      <c r="W6595" s="17"/>
    </row>
    <row r="6596" spans="23:23" x14ac:dyDescent="0.35">
      <c r="W6596" s="17"/>
    </row>
    <row r="6597" spans="23:23" x14ac:dyDescent="0.35">
      <c r="W6597" s="17"/>
    </row>
    <row r="6598" spans="23:23" x14ac:dyDescent="0.35">
      <c r="W6598" s="17"/>
    </row>
    <row r="6599" spans="23:23" x14ac:dyDescent="0.35">
      <c r="W6599" s="17"/>
    </row>
    <row r="6600" spans="23:23" x14ac:dyDescent="0.35">
      <c r="W6600" s="17"/>
    </row>
    <row r="6601" spans="23:23" x14ac:dyDescent="0.35">
      <c r="W6601" s="17"/>
    </row>
    <row r="6602" spans="23:23" x14ac:dyDescent="0.35">
      <c r="W6602" s="17"/>
    </row>
    <row r="6603" spans="23:23" x14ac:dyDescent="0.35">
      <c r="W6603" s="17"/>
    </row>
    <row r="6604" spans="23:23" x14ac:dyDescent="0.35">
      <c r="W6604" s="17"/>
    </row>
    <row r="6605" spans="23:23" x14ac:dyDescent="0.35">
      <c r="W6605" s="17"/>
    </row>
    <row r="6606" spans="23:23" x14ac:dyDescent="0.35">
      <c r="W6606" s="17"/>
    </row>
    <row r="6607" spans="23:23" x14ac:dyDescent="0.35">
      <c r="W6607" s="17"/>
    </row>
    <row r="6608" spans="23:23" x14ac:dyDescent="0.35">
      <c r="W6608" s="17"/>
    </row>
    <row r="6609" spans="23:23" x14ac:dyDescent="0.35">
      <c r="W6609" s="17"/>
    </row>
    <row r="6610" spans="23:23" x14ac:dyDescent="0.35">
      <c r="W6610" s="17"/>
    </row>
    <row r="6611" spans="23:23" x14ac:dyDescent="0.35">
      <c r="W6611" s="17"/>
    </row>
    <row r="6612" spans="23:23" x14ac:dyDescent="0.35">
      <c r="W6612" s="17"/>
    </row>
    <row r="6613" spans="23:23" x14ac:dyDescent="0.35">
      <c r="W6613" s="17"/>
    </row>
    <row r="6614" spans="23:23" x14ac:dyDescent="0.35">
      <c r="W6614" s="17"/>
    </row>
    <row r="6615" spans="23:23" x14ac:dyDescent="0.35">
      <c r="W6615" s="17"/>
    </row>
    <row r="6616" spans="23:23" x14ac:dyDescent="0.35">
      <c r="W6616" s="17"/>
    </row>
    <row r="6617" spans="23:23" x14ac:dyDescent="0.35">
      <c r="W6617" s="17"/>
    </row>
    <row r="6618" spans="23:23" x14ac:dyDescent="0.35">
      <c r="W6618" s="17"/>
    </row>
    <row r="6619" spans="23:23" x14ac:dyDescent="0.35">
      <c r="W6619" s="17"/>
    </row>
    <row r="6620" spans="23:23" x14ac:dyDescent="0.35">
      <c r="W6620" s="17"/>
    </row>
    <row r="6621" spans="23:23" x14ac:dyDescent="0.35">
      <c r="W6621" s="17"/>
    </row>
    <row r="6622" spans="23:23" x14ac:dyDescent="0.35">
      <c r="W6622" s="17"/>
    </row>
    <row r="6623" spans="23:23" x14ac:dyDescent="0.35">
      <c r="W6623" s="17"/>
    </row>
    <row r="6624" spans="23:23" x14ac:dyDescent="0.35">
      <c r="W6624" s="17"/>
    </row>
    <row r="6625" spans="23:23" x14ac:dyDescent="0.35">
      <c r="W6625" s="17"/>
    </row>
    <row r="6626" spans="23:23" x14ac:dyDescent="0.35">
      <c r="W6626" s="17"/>
    </row>
    <row r="6627" spans="23:23" x14ac:dyDescent="0.35">
      <c r="W6627" s="17"/>
    </row>
    <row r="6628" spans="23:23" x14ac:dyDescent="0.35">
      <c r="W6628" s="17"/>
    </row>
    <row r="6629" spans="23:23" x14ac:dyDescent="0.35">
      <c r="W6629" s="17"/>
    </row>
    <row r="6630" spans="23:23" x14ac:dyDescent="0.35">
      <c r="W6630" s="17"/>
    </row>
    <row r="6631" spans="23:23" x14ac:dyDescent="0.35">
      <c r="W6631" s="17"/>
    </row>
    <row r="6632" spans="23:23" x14ac:dyDescent="0.35">
      <c r="W6632" s="17"/>
    </row>
    <row r="6633" spans="23:23" x14ac:dyDescent="0.35">
      <c r="W6633" s="17"/>
    </row>
    <row r="6634" spans="23:23" x14ac:dyDescent="0.35">
      <c r="W6634" s="17"/>
    </row>
    <row r="6635" spans="23:23" x14ac:dyDescent="0.35">
      <c r="W6635" s="17"/>
    </row>
    <row r="6636" spans="23:23" x14ac:dyDescent="0.35">
      <c r="W6636" s="17"/>
    </row>
    <row r="6637" spans="23:23" x14ac:dyDescent="0.35">
      <c r="W6637" s="17"/>
    </row>
    <row r="6638" spans="23:23" x14ac:dyDescent="0.35">
      <c r="W6638" s="17"/>
    </row>
    <row r="6639" spans="23:23" x14ac:dyDescent="0.35">
      <c r="W6639" s="17"/>
    </row>
    <row r="6640" spans="23:23" x14ac:dyDescent="0.35">
      <c r="W6640" s="17"/>
    </row>
    <row r="6641" spans="23:23" x14ac:dyDescent="0.35">
      <c r="W6641" s="17"/>
    </row>
    <row r="6642" spans="23:23" x14ac:dyDescent="0.35">
      <c r="W6642" s="17"/>
    </row>
    <row r="6643" spans="23:23" x14ac:dyDescent="0.35">
      <c r="W6643" s="17"/>
    </row>
    <row r="6644" spans="23:23" x14ac:dyDescent="0.35">
      <c r="W6644" s="17"/>
    </row>
    <row r="6645" spans="23:23" x14ac:dyDescent="0.35">
      <c r="W6645" s="17"/>
    </row>
    <row r="6646" spans="23:23" x14ac:dyDescent="0.35">
      <c r="W6646" s="17"/>
    </row>
    <row r="6647" spans="23:23" x14ac:dyDescent="0.35">
      <c r="W6647" s="17"/>
    </row>
    <row r="6648" spans="23:23" x14ac:dyDescent="0.35">
      <c r="W6648" s="17"/>
    </row>
    <row r="6649" spans="23:23" x14ac:dyDescent="0.35">
      <c r="W6649" s="17"/>
    </row>
    <row r="6650" spans="23:23" x14ac:dyDescent="0.35">
      <c r="W6650" s="17"/>
    </row>
    <row r="6651" spans="23:23" x14ac:dyDescent="0.35">
      <c r="W6651" s="17"/>
    </row>
    <row r="6652" spans="23:23" x14ac:dyDescent="0.35">
      <c r="W6652" s="17"/>
    </row>
    <row r="6653" spans="23:23" x14ac:dyDescent="0.35">
      <c r="W6653" s="17"/>
    </row>
    <row r="6654" spans="23:23" x14ac:dyDescent="0.35">
      <c r="W6654" s="17"/>
    </row>
    <row r="6655" spans="23:23" x14ac:dyDescent="0.35">
      <c r="W6655" s="17"/>
    </row>
    <row r="6656" spans="23:23" x14ac:dyDescent="0.35">
      <c r="W6656" s="17"/>
    </row>
    <row r="6657" spans="23:23" x14ac:dyDescent="0.35">
      <c r="W6657" s="17"/>
    </row>
    <row r="6658" spans="23:23" x14ac:dyDescent="0.35">
      <c r="W6658" s="17"/>
    </row>
    <row r="6659" spans="23:23" x14ac:dyDescent="0.35">
      <c r="W6659" s="17"/>
    </row>
    <row r="6660" spans="23:23" x14ac:dyDescent="0.35">
      <c r="W6660" s="17"/>
    </row>
    <row r="6661" spans="23:23" x14ac:dyDescent="0.35">
      <c r="W6661" s="17"/>
    </row>
    <row r="6662" spans="23:23" x14ac:dyDescent="0.35">
      <c r="W6662" s="17"/>
    </row>
    <row r="6663" spans="23:23" x14ac:dyDescent="0.35">
      <c r="W6663" s="17"/>
    </row>
    <row r="6664" spans="23:23" x14ac:dyDescent="0.35">
      <c r="W6664" s="17"/>
    </row>
    <row r="6665" spans="23:23" x14ac:dyDescent="0.35">
      <c r="W6665" s="17"/>
    </row>
    <row r="6666" spans="23:23" x14ac:dyDescent="0.35">
      <c r="W6666" s="17"/>
    </row>
    <row r="6667" spans="23:23" x14ac:dyDescent="0.35">
      <c r="W6667" s="17"/>
    </row>
    <row r="6668" spans="23:23" x14ac:dyDescent="0.35">
      <c r="W6668" s="17"/>
    </row>
    <row r="6669" spans="23:23" x14ac:dyDescent="0.35">
      <c r="W6669" s="17"/>
    </row>
    <row r="6670" spans="23:23" x14ac:dyDescent="0.35">
      <c r="W6670" s="17"/>
    </row>
    <row r="6671" spans="23:23" x14ac:dyDescent="0.35">
      <c r="W6671" s="17"/>
    </row>
    <row r="6672" spans="23:23" x14ac:dyDescent="0.35">
      <c r="W6672" s="17"/>
    </row>
    <row r="6673" spans="23:23" x14ac:dyDescent="0.35">
      <c r="W6673" s="17"/>
    </row>
    <row r="6674" spans="23:23" x14ac:dyDescent="0.35">
      <c r="W6674" s="17"/>
    </row>
    <row r="6675" spans="23:23" x14ac:dyDescent="0.35">
      <c r="W6675" s="17"/>
    </row>
    <row r="6676" spans="23:23" x14ac:dyDescent="0.35">
      <c r="W6676" s="17"/>
    </row>
    <row r="6677" spans="23:23" x14ac:dyDescent="0.35">
      <c r="W6677" s="17"/>
    </row>
    <row r="6678" spans="23:23" x14ac:dyDescent="0.35">
      <c r="W6678" s="17"/>
    </row>
    <row r="6679" spans="23:23" x14ac:dyDescent="0.35">
      <c r="W6679" s="17"/>
    </row>
    <row r="6680" spans="23:23" x14ac:dyDescent="0.35">
      <c r="W6680" s="17"/>
    </row>
    <row r="6681" spans="23:23" x14ac:dyDescent="0.35">
      <c r="W6681" s="17"/>
    </row>
    <row r="6682" spans="23:23" x14ac:dyDescent="0.35">
      <c r="W6682" s="17"/>
    </row>
    <row r="6683" spans="23:23" x14ac:dyDescent="0.35">
      <c r="W6683" s="17"/>
    </row>
    <row r="6684" spans="23:23" x14ac:dyDescent="0.35">
      <c r="W6684" s="17"/>
    </row>
    <row r="6685" spans="23:23" x14ac:dyDescent="0.35">
      <c r="W6685" s="17"/>
    </row>
    <row r="6686" spans="23:23" x14ac:dyDescent="0.35">
      <c r="W6686" s="17"/>
    </row>
    <row r="6687" spans="23:23" x14ac:dyDescent="0.35">
      <c r="W6687" s="17"/>
    </row>
    <row r="6688" spans="23:23" x14ac:dyDescent="0.35">
      <c r="W6688" s="17"/>
    </row>
    <row r="6689" spans="23:23" x14ac:dyDescent="0.35">
      <c r="W6689" s="17"/>
    </row>
    <row r="6690" spans="23:23" x14ac:dyDescent="0.35">
      <c r="W6690" s="17"/>
    </row>
    <row r="6691" spans="23:23" x14ac:dyDescent="0.35">
      <c r="W6691" s="17"/>
    </row>
    <row r="6692" spans="23:23" x14ac:dyDescent="0.35">
      <c r="W6692" s="17"/>
    </row>
    <row r="6693" spans="23:23" x14ac:dyDescent="0.35">
      <c r="W6693" s="17"/>
    </row>
    <row r="6694" spans="23:23" x14ac:dyDescent="0.35">
      <c r="W6694" s="17"/>
    </row>
    <row r="6695" spans="23:23" x14ac:dyDescent="0.35">
      <c r="W6695" s="17"/>
    </row>
    <row r="6696" spans="23:23" x14ac:dyDescent="0.35">
      <c r="W6696" s="17"/>
    </row>
    <row r="6697" spans="23:23" x14ac:dyDescent="0.35">
      <c r="W6697" s="17"/>
    </row>
    <row r="6698" spans="23:23" x14ac:dyDescent="0.35">
      <c r="W6698" s="17"/>
    </row>
    <row r="6699" spans="23:23" x14ac:dyDescent="0.35">
      <c r="W6699" s="17"/>
    </row>
    <row r="6700" spans="23:23" x14ac:dyDescent="0.35">
      <c r="W6700" s="17"/>
    </row>
    <row r="6701" spans="23:23" x14ac:dyDescent="0.35">
      <c r="W6701" s="17"/>
    </row>
    <row r="6702" spans="23:23" x14ac:dyDescent="0.35">
      <c r="W6702" s="17"/>
    </row>
    <row r="6703" spans="23:23" x14ac:dyDescent="0.35">
      <c r="W6703" s="17"/>
    </row>
    <row r="6704" spans="23:23" x14ac:dyDescent="0.35">
      <c r="W6704" s="17"/>
    </row>
    <row r="6705" spans="23:23" x14ac:dyDescent="0.35">
      <c r="W6705" s="17"/>
    </row>
    <row r="6706" spans="23:23" x14ac:dyDescent="0.35">
      <c r="W6706" s="17"/>
    </row>
    <row r="6707" spans="23:23" x14ac:dyDescent="0.35">
      <c r="W6707" s="17"/>
    </row>
    <row r="6708" spans="23:23" x14ac:dyDescent="0.35">
      <c r="W6708" s="17"/>
    </row>
    <row r="6709" spans="23:23" x14ac:dyDescent="0.35">
      <c r="W6709" s="17"/>
    </row>
    <row r="6710" spans="23:23" x14ac:dyDescent="0.35">
      <c r="W6710" s="17"/>
    </row>
    <row r="6711" spans="23:23" x14ac:dyDescent="0.35">
      <c r="W6711" s="17"/>
    </row>
    <row r="6712" spans="23:23" x14ac:dyDescent="0.35">
      <c r="W6712" s="17"/>
    </row>
    <row r="6713" spans="23:23" x14ac:dyDescent="0.35">
      <c r="W6713" s="17"/>
    </row>
    <row r="6714" spans="23:23" x14ac:dyDescent="0.35">
      <c r="W6714" s="17"/>
    </row>
    <row r="6715" spans="23:23" x14ac:dyDescent="0.35">
      <c r="W6715" s="17"/>
    </row>
    <row r="6716" spans="23:23" x14ac:dyDescent="0.35">
      <c r="W6716" s="17"/>
    </row>
    <row r="6717" spans="23:23" x14ac:dyDescent="0.35">
      <c r="W6717" s="17"/>
    </row>
    <row r="6718" spans="23:23" x14ac:dyDescent="0.35">
      <c r="W6718" s="17"/>
    </row>
    <row r="6719" spans="23:23" x14ac:dyDescent="0.35">
      <c r="W6719" s="17"/>
    </row>
    <row r="6720" spans="23:23" x14ac:dyDescent="0.35">
      <c r="W6720" s="17"/>
    </row>
    <row r="6721" spans="23:23" x14ac:dyDescent="0.35">
      <c r="W6721" s="17"/>
    </row>
    <row r="6722" spans="23:23" x14ac:dyDescent="0.35">
      <c r="W6722" s="17"/>
    </row>
    <row r="6723" spans="23:23" x14ac:dyDescent="0.35">
      <c r="W6723" s="17"/>
    </row>
    <row r="6724" spans="23:23" x14ac:dyDescent="0.35">
      <c r="W6724" s="17"/>
    </row>
    <row r="6725" spans="23:23" x14ac:dyDescent="0.35">
      <c r="W6725" s="17"/>
    </row>
    <row r="6726" spans="23:23" x14ac:dyDescent="0.35">
      <c r="W6726" s="17"/>
    </row>
    <row r="6727" spans="23:23" x14ac:dyDescent="0.35">
      <c r="W6727" s="17"/>
    </row>
    <row r="6728" spans="23:23" x14ac:dyDescent="0.35">
      <c r="W6728" s="17"/>
    </row>
    <row r="6729" spans="23:23" x14ac:dyDescent="0.35">
      <c r="W6729" s="17"/>
    </row>
    <row r="6730" spans="23:23" x14ac:dyDescent="0.35">
      <c r="W6730" s="17"/>
    </row>
    <row r="6731" spans="23:23" x14ac:dyDescent="0.35">
      <c r="W6731" s="17"/>
    </row>
    <row r="6732" spans="23:23" x14ac:dyDescent="0.35">
      <c r="W6732" s="17"/>
    </row>
    <row r="6733" spans="23:23" x14ac:dyDescent="0.35">
      <c r="W6733" s="17"/>
    </row>
    <row r="6734" spans="23:23" x14ac:dyDescent="0.35">
      <c r="W6734" s="17"/>
    </row>
    <row r="6735" spans="23:23" x14ac:dyDescent="0.35">
      <c r="W6735" s="17"/>
    </row>
    <row r="6736" spans="23:23" x14ac:dyDescent="0.35">
      <c r="W6736" s="17"/>
    </row>
    <row r="6737" spans="23:23" x14ac:dyDescent="0.35">
      <c r="W6737" s="17"/>
    </row>
    <row r="6738" spans="23:23" x14ac:dyDescent="0.35">
      <c r="W6738" s="17"/>
    </row>
    <row r="6739" spans="23:23" x14ac:dyDescent="0.35">
      <c r="W6739" s="17"/>
    </row>
    <row r="6740" spans="23:23" x14ac:dyDescent="0.35">
      <c r="W6740" s="17"/>
    </row>
    <row r="6741" spans="23:23" x14ac:dyDescent="0.35">
      <c r="W6741" s="17"/>
    </row>
    <row r="6742" spans="23:23" x14ac:dyDescent="0.35">
      <c r="W6742" s="17"/>
    </row>
    <row r="6743" spans="23:23" x14ac:dyDescent="0.35">
      <c r="W6743" s="17"/>
    </row>
    <row r="6744" spans="23:23" x14ac:dyDescent="0.35">
      <c r="W6744" s="17"/>
    </row>
    <row r="6745" spans="23:23" x14ac:dyDescent="0.35">
      <c r="W6745" s="17"/>
    </row>
    <row r="6746" spans="23:23" x14ac:dyDescent="0.35">
      <c r="W6746" s="17"/>
    </row>
    <row r="6747" spans="23:23" x14ac:dyDescent="0.35">
      <c r="W6747" s="17"/>
    </row>
    <row r="6748" spans="23:23" x14ac:dyDescent="0.35">
      <c r="W6748" s="17"/>
    </row>
    <row r="6749" spans="23:23" x14ac:dyDescent="0.35">
      <c r="W6749" s="17"/>
    </row>
    <row r="6750" spans="23:23" x14ac:dyDescent="0.35">
      <c r="W6750" s="17"/>
    </row>
    <row r="6751" spans="23:23" x14ac:dyDescent="0.35">
      <c r="W6751" s="17"/>
    </row>
    <row r="6752" spans="23:23" x14ac:dyDescent="0.35">
      <c r="W6752" s="17"/>
    </row>
    <row r="6753" spans="23:23" x14ac:dyDescent="0.35">
      <c r="W6753" s="17"/>
    </row>
    <row r="6754" spans="23:23" x14ac:dyDescent="0.35">
      <c r="W6754" s="17"/>
    </row>
    <row r="6755" spans="23:23" x14ac:dyDescent="0.35">
      <c r="W6755" s="17"/>
    </row>
    <row r="6756" spans="23:23" x14ac:dyDescent="0.35">
      <c r="W6756" s="17"/>
    </row>
    <row r="6757" spans="23:23" x14ac:dyDescent="0.35">
      <c r="W6757" s="17"/>
    </row>
    <row r="6758" spans="23:23" x14ac:dyDescent="0.35">
      <c r="W6758" s="17"/>
    </row>
    <row r="6759" spans="23:23" x14ac:dyDescent="0.35">
      <c r="W6759" s="17"/>
    </row>
    <row r="6760" spans="23:23" x14ac:dyDescent="0.35">
      <c r="W6760" s="17"/>
    </row>
    <row r="6761" spans="23:23" x14ac:dyDescent="0.35">
      <c r="W6761" s="17"/>
    </row>
    <row r="6762" spans="23:23" x14ac:dyDescent="0.35">
      <c r="W6762" s="17"/>
    </row>
    <row r="6763" spans="23:23" x14ac:dyDescent="0.35">
      <c r="W6763" s="17"/>
    </row>
    <row r="6764" spans="23:23" x14ac:dyDescent="0.35">
      <c r="W6764" s="17"/>
    </row>
    <row r="6765" spans="23:23" x14ac:dyDescent="0.35">
      <c r="W6765" s="17"/>
    </row>
    <row r="6766" spans="23:23" x14ac:dyDescent="0.35">
      <c r="W6766" s="17"/>
    </row>
    <row r="6767" spans="23:23" x14ac:dyDescent="0.35">
      <c r="W6767" s="17"/>
    </row>
    <row r="6768" spans="23:23" x14ac:dyDescent="0.35">
      <c r="W6768" s="17"/>
    </row>
    <row r="6769" spans="23:23" x14ac:dyDescent="0.35">
      <c r="W6769" s="17"/>
    </row>
    <row r="6770" spans="23:23" x14ac:dyDescent="0.35">
      <c r="W6770" s="17"/>
    </row>
    <row r="6771" spans="23:23" x14ac:dyDescent="0.35">
      <c r="W6771" s="17"/>
    </row>
    <row r="6772" spans="23:23" x14ac:dyDescent="0.35">
      <c r="W6772" s="17"/>
    </row>
    <row r="6773" spans="23:23" x14ac:dyDescent="0.35">
      <c r="W6773" s="17"/>
    </row>
    <row r="6774" spans="23:23" x14ac:dyDescent="0.35">
      <c r="W6774" s="17"/>
    </row>
    <row r="6775" spans="23:23" x14ac:dyDescent="0.35">
      <c r="W6775" s="17"/>
    </row>
    <row r="6776" spans="23:23" x14ac:dyDescent="0.35">
      <c r="W6776" s="17"/>
    </row>
    <row r="6777" spans="23:23" x14ac:dyDescent="0.35">
      <c r="W6777" s="17"/>
    </row>
    <row r="6778" spans="23:23" x14ac:dyDescent="0.35">
      <c r="W6778" s="17"/>
    </row>
    <row r="6779" spans="23:23" x14ac:dyDescent="0.35">
      <c r="W6779" s="17"/>
    </row>
    <row r="6780" spans="23:23" x14ac:dyDescent="0.35">
      <c r="W6780" s="17"/>
    </row>
    <row r="6781" spans="23:23" x14ac:dyDescent="0.35">
      <c r="W6781" s="17"/>
    </row>
    <row r="6782" spans="23:23" x14ac:dyDescent="0.35">
      <c r="W6782" s="17"/>
    </row>
    <row r="6783" spans="23:23" x14ac:dyDescent="0.35">
      <c r="W6783" s="17"/>
    </row>
    <row r="6784" spans="23:23" x14ac:dyDescent="0.35">
      <c r="W6784" s="17"/>
    </row>
    <row r="6785" spans="23:23" x14ac:dyDescent="0.35">
      <c r="W6785" s="17"/>
    </row>
    <row r="6786" spans="23:23" x14ac:dyDescent="0.35">
      <c r="W6786" s="17"/>
    </row>
    <row r="6787" spans="23:23" x14ac:dyDescent="0.35">
      <c r="W6787" s="17"/>
    </row>
    <row r="6788" spans="23:23" x14ac:dyDescent="0.35">
      <c r="W6788" s="17"/>
    </row>
    <row r="6789" spans="23:23" x14ac:dyDescent="0.35">
      <c r="W6789" s="17"/>
    </row>
    <row r="6790" spans="23:23" x14ac:dyDescent="0.35">
      <c r="W6790" s="17"/>
    </row>
    <row r="6791" spans="23:23" x14ac:dyDescent="0.35">
      <c r="W6791" s="17"/>
    </row>
    <row r="6792" spans="23:23" x14ac:dyDescent="0.35">
      <c r="W6792" s="17"/>
    </row>
    <row r="6793" spans="23:23" x14ac:dyDescent="0.35">
      <c r="W6793" s="17"/>
    </row>
    <row r="6794" spans="23:23" x14ac:dyDescent="0.35">
      <c r="W6794" s="17"/>
    </row>
    <row r="6795" spans="23:23" x14ac:dyDescent="0.35">
      <c r="W6795" s="17"/>
    </row>
    <row r="6796" spans="23:23" x14ac:dyDescent="0.35">
      <c r="W6796" s="17"/>
    </row>
    <row r="6797" spans="23:23" x14ac:dyDescent="0.35">
      <c r="W6797" s="17"/>
    </row>
    <row r="6798" spans="23:23" x14ac:dyDescent="0.35">
      <c r="W6798" s="17"/>
    </row>
    <row r="6799" spans="23:23" x14ac:dyDescent="0.35">
      <c r="W6799" s="17"/>
    </row>
    <row r="6800" spans="23:23" x14ac:dyDescent="0.35">
      <c r="W6800" s="17"/>
    </row>
    <row r="6801" spans="23:23" x14ac:dyDescent="0.35">
      <c r="W6801" s="17"/>
    </row>
    <row r="6802" spans="23:23" x14ac:dyDescent="0.35">
      <c r="W6802" s="17"/>
    </row>
    <row r="6803" spans="23:23" x14ac:dyDescent="0.35">
      <c r="W6803" s="17"/>
    </row>
    <row r="6804" spans="23:23" x14ac:dyDescent="0.35">
      <c r="W6804" s="17"/>
    </row>
    <row r="6805" spans="23:23" x14ac:dyDescent="0.35">
      <c r="W6805" s="17"/>
    </row>
    <row r="6806" spans="23:23" x14ac:dyDescent="0.35">
      <c r="W6806" s="17"/>
    </row>
    <row r="6807" spans="23:23" x14ac:dyDescent="0.35">
      <c r="W6807" s="17"/>
    </row>
    <row r="6808" spans="23:23" x14ac:dyDescent="0.35">
      <c r="W6808" s="17"/>
    </row>
    <row r="6809" spans="23:23" x14ac:dyDescent="0.35">
      <c r="W6809" s="17"/>
    </row>
    <row r="6810" spans="23:23" x14ac:dyDescent="0.35">
      <c r="W6810" s="17"/>
    </row>
    <row r="6811" spans="23:23" x14ac:dyDescent="0.35">
      <c r="W6811" s="17"/>
    </row>
    <row r="6812" spans="23:23" x14ac:dyDescent="0.35">
      <c r="W6812" s="17"/>
    </row>
    <row r="6813" spans="23:23" x14ac:dyDescent="0.35">
      <c r="W6813" s="17"/>
    </row>
    <row r="6814" spans="23:23" x14ac:dyDescent="0.35">
      <c r="W6814" s="17"/>
    </row>
    <row r="6815" spans="23:23" x14ac:dyDescent="0.35">
      <c r="W6815" s="17"/>
    </row>
    <row r="6816" spans="23:23" x14ac:dyDescent="0.35">
      <c r="W6816" s="17"/>
    </row>
    <row r="6817" spans="23:23" x14ac:dyDescent="0.35">
      <c r="W6817" s="17"/>
    </row>
    <row r="6818" spans="23:23" x14ac:dyDescent="0.35">
      <c r="W6818" s="17"/>
    </row>
    <row r="6819" spans="23:23" x14ac:dyDescent="0.35">
      <c r="W6819" s="17"/>
    </row>
    <row r="6820" spans="23:23" x14ac:dyDescent="0.35">
      <c r="W6820" s="17"/>
    </row>
    <row r="6821" spans="23:23" x14ac:dyDescent="0.35">
      <c r="W6821" s="17"/>
    </row>
    <row r="6822" spans="23:23" x14ac:dyDescent="0.35">
      <c r="W6822" s="17"/>
    </row>
    <row r="6823" spans="23:23" x14ac:dyDescent="0.35">
      <c r="W6823" s="17"/>
    </row>
    <row r="6824" spans="23:23" x14ac:dyDescent="0.35">
      <c r="W6824" s="17"/>
    </row>
    <row r="6825" spans="23:23" x14ac:dyDescent="0.35">
      <c r="W6825" s="17"/>
    </row>
    <row r="6826" spans="23:23" x14ac:dyDescent="0.35">
      <c r="W6826" s="17"/>
    </row>
    <row r="6827" spans="23:23" x14ac:dyDescent="0.35">
      <c r="W6827" s="17"/>
    </row>
    <row r="6828" spans="23:23" x14ac:dyDescent="0.35">
      <c r="W6828" s="17"/>
    </row>
    <row r="6829" spans="23:23" x14ac:dyDescent="0.35">
      <c r="W6829" s="17"/>
    </row>
    <row r="6830" spans="23:23" x14ac:dyDescent="0.35">
      <c r="W6830" s="17"/>
    </row>
    <row r="6831" spans="23:23" x14ac:dyDescent="0.35">
      <c r="W6831" s="17"/>
    </row>
    <row r="6832" spans="23:23" x14ac:dyDescent="0.35">
      <c r="W6832" s="17"/>
    </row>
    <row r="6833" spans="23:23" x14ac:dyDescent="0.35">
      <c r="W6833" s="17"/>
    </row>
    <row r="6834" spans="23:23" x14ac:dyDescent="0.35">
      <c r="W6834" s="17"/>
    </row>
    <row r="6835" spans="23:23" x14ac:dyDescent="0.35">
      <c r="W6835" s="17"/>
    </row>
    <row r="6836" spans="23:23" x14ac:dyDescent="0.35">
      <c r="W6836" s="17"/>
    </row>
    <row r="6837" spans="23:23" x14ac:dyDescent="0.35">
      <c r="W6837" s="17"/>
    </row>
    <row r="6838" spans="23:23" x14ac:dyDescent="0.35">
      <c r="W6838" s="17"/>
    </row>
    <row r="6839" spans="23:23" x14ac:dyDescent="0.35">
      <c r="W6839" s="17"/>
    </row>
    <row r="6840" spans="23:23" x14ac:dyDescent="0.35">
      <c r="W6840" s="17"/>
    </row>
    <row r="6841" spans="23:23" x14ac:dyDescent="0.35">
      <c r="W6841" s="17"/>
    </row>
    <row r="6842" spans="23:23" x14ac:dyDescent="0.35">
      <c r="W6842" s="17"/>
    </row>
    <row r="6843" spans="23:23" x14ac:dyDescent="0.35">
      <c r="W6843" s="17"/>
    </row>
    <row r="6844" spans="23:23" x14ac:dyDescent="0.35">
      <c r="W6844" s="17"/>
    </row>
    <row r="6845" spans="23:23" x14ac:dyDescent="0.35">
      <c r="W6845" s="17"/>
    </row>
    <row r="6846" spans="23:23" x14ac:dyDescent="0.35">
      <c r="W6846" s="17"/>
    </row>
    <row r="6847" spans="23:23" x14ac:dyDescent="0.35">
      <c r="W6847" s="17"/>
    </row>
    <row r="6848" spans="23:23" x14ac:dyDescent="0.35">
      <c r="W6848" s="17"/>
    </row>
    <row r="6849" spans="23:23" x14ac:dyDescent="0.35">
      <c r="W6849" s="17"/>
    </row>
    <row r="6850" spans="23:23" x14ac:dyDescent="0.35">
      <c r="W6850" s="17"/>
    </row>
    <row r="6851" spans="23:23" x14ac:dyDescent="0.35">
      <c r="W6851" s="17"/>
    </row>
    <row r="6852" spans="23:23" x14ac:dyDescent="0.35">
      <c r="W6852" s="17"/>
    </row>
    <row r="6853" spans="23:23" x14ac:dyDescent="0.35">
      <c r="W6853" s="17"/>
    </row>
    <row r="6854" spans="23:23" x14ac:dyDescent="0.35">
      <c r="W6854" s="17"/>
    </row>
    <row r="6855" spans="23:23" x14ac:dyDescent="0.35">
      <c r="W6855" s="17"/>
    </row>
    <row r="6856" spans="23:23" x14ac:dyDescent="0.35">
      <c r="W6856" s="17"/>
    </row>
    <row r="6857" spans="23:23" x14ac:dyDescent="0.35">
      <c r="W6857" s="17"/>
    </row>
    <row r="6858" spans="23:23" x14ac:dyDescent="0.35">
      <c r="W6858" s="17"/>
    </row>
    <row r="6859" spans="23:23" x14ac:dyDescent="0.35">
      <c r="W6859" s="17"/>
    </row>
    <row r="6860" spans="23:23" x14ac:dyDescent="0.35">
      <c r="W6860" s="17"/>
    </row>
    <row r="6861" spans="23:23" x14ac:dyDescent="0.35">
      <c r="W6861" s="17"/>
    </row>
    <row r="6862" spans="23:23" x14ac:dyDescent="0.35">
      <c r="W6862" s="17"/>
    </row>
    <row r="6863" spans="23:23" x14ac:dyDescent="0.35">
      <c r="W6863" s="17"/>
    </row>
    <row r="6864" spans="23:23" x14ac:dyDescent="0.35">
      <c r="W6864" s="17"/>
    </row>
    <row r="6865" spans="23:23" x14ac:dyDescent="0.35">
      <c r="W6865" s="17"/>
    </row>
    <row r="6866" spans="23:23" x14ac:dyDescent="0.35">
      <c r="W6866" s="17"/>
    </row>
    <row r="6867" spans="23:23" x14ac:dyDescent="0.35">
      <c r="W6867" s="17"/>
    </row>
    <row r="6868" spans="23:23" x14ac:dyDescent="0.35">
      <c r="W6868" s="17"/>
    </row>
    <row r="6869" spans="23:23" x14ac:dyDescent="0.35">
      <c r="W6869" s="17"/>
    </row>
    <row r="6870" spans="23:23" x14ac:dyDescent="0.35">
      <c r="W6870" s="17"/>
    </row>
    <row r="6871" spans="23:23" x14ac:dyDescent="0.35">
      <c r="W6871" s="17"/>
    </row>
    <row r="6872" spans="23:23" x14ac:dyDescent="0.35">
      <c r="W6872" s="17"/>
    </row>
    <row r="6873" spans="23:23" x14ac:dyDescent="0.35">
      <c r="W6873" s="17"/>
    </row>
    <row r="6874" spans="23:23" x14ac:dyDescent="0.35">
      <c r="W6874" s="17"/>
    </row>
    <row r="6875" spans="23:23" x14ac:dyDescent="0.35">
      <c r="W6875" s="17"/>
    </row>
    <row r="6876" spans="23:23" x14ac:dyDescent="0.35">
      <c r="W6876" s="17"/>
    </row>
    <row r="6877" spans="23:23" x14ac:dyDescent="0.35">
      <c r="W6877" s="17"/>
    </row>
    <row r="6878" spans="23:23" x14ac:dyDescent="0.35">
      <c r="W6878" s="17"/>
    </row>
    <row r="6879" spans="23:23" x14ac:dyDescent="0.35">
      <c r="W6879" s="17"/>
    </row>
    <row r="6880" spans="23:23" x14ac:dyDescent="0.35">
      <c r="W6880" s="17"/>
    </row>
    <row r="6881" spans="23:23" x14ac:dyDescent="0.35">
      <c r="W6881" s="17"/>
    </row>
    <row r="6882" spans="23:23" x14ac:dyDescent="0.35">
      <c r="W6882" s="17"/>
    </row>
    <row r="6883" spans="23:23" x14ac:dyDescent="0.35">
      <c r="W6883" s="17"/>
    </row>
    <row r="6884" spans="23:23" x14ac:dyDescent="0.35">
      <c r="W6884" s="17"/>
    </row>
    <row r="6885" spans="23:23" x14ac:dyDescent="0.35">
      <c r="W6885" s="17"/>
    </row>
    <row r="6886" spans="23:23" x14ac:dyDescent="0.35">
      <c r="W6886" s="17"/>
    </row>
    <row r="6887" spans="23:23" x14ac:dyDescent="0.35">
      <c r="W6887" s="17"/>
    </row>
    <row r="6888" spans="23:23" x14ac:dyDescent="0.35">
      <c r="W6888" s="17"/>
    </row>
    <row r="6889" spans="23:23" x14ac:dyDescent="0.35">
      <c r="W6889" s="17"/>
    </row>
    <row r="6890" spans="23:23" x14ac:dyDescent="0.35">
      <c r="W6890" s="17"/>
    </row>
    <row r="6891" spans="23:23" x14ac:dyDescent="0.35">
      <c r="W6891" s="17"/>
    </row>
    <row r="6892" spans="23:23" x14ac:dyDescent="0.35">
      <c r="W6892" s="17"/>
    </row>
    <row r="6893" spans="23:23" x14ac:dyDescent="0.35">
      <c r="W6893" s="17"/>
    </row>
    <row r="6894" spans="23:23" x14ac:dyDescent="0.35">
      <c r="W6894" s="17"/>
    </row>
    <row r="6895" spans="23:23" x14ac:dyDescent="0.35">
      <c r="W6895" s="17"/>
    </row>
    <row r="6896" spans="23:23" x14ac:dyDescent="0.35">
      <c r="W6896" s="17"/>
    </row>
    <row r="6897" spans="23:23" x14ac:dyDescent="0.35">
      <c r="W6897" s="17"/>
    </row>
    <row r="6898" spans="23:23" x14ac:dyDescent="0.35">
      <c r="W6898" s="17"/>
    </row>
    <row r="6899" spans="23:23" x14ac:dyDescent="0.35">
      <c r="W6899" s="17"/>
    </row>
    <row r="6900" spans="23:23" x14ac:dyDescent="0.35">
      <c r="W6900" s="17"/>
    </row>
    <row r="6901" spans="23:23" x14ac:dyDescent="0.35">
      <c r="W6901" s="17"/>
    </row>
    <row r="6902" spans="23:23" x14ac:dyDescent="0.35">
      <c r="W6902" s="17"/>
    </row>
    <row r="6903" spans="23:23" x14ac:dyDescent="0.35">
      <c r="W6903" s="17"/>
    </row>
    <row r="6904" spans="23:23" x14ac:dyDescent="0.35">
      <c r="W6904" s="17"/>
    </row>
    <row r="6905" spans="23:23" x14ac:dyDescent="0.35">
      <c r="W6905" s="17"/>
    </row>
    <row r="6906" spans="23:23" x14ac:dyDescent="0.35">
      <c r="W6906" s="17"/>
    </row>
    <row r="6907" spans="23:23" x14ac:dyDescent="0.35">
      <c r="W6907" s="17"/>
    </row>
    <row r="6908" spans="23:23" x14ac:dyDescent="0.35">
      <c r="W6908" s="17"/>
    </row>
    <row r="6909" spans="23:23" x14ac:dyDescent="0.35">
      <c r="W6909" s="17"/>
    </row>
    <row r="6910" spans="23:23" x14ac:dyDescent="0.35">
      <c r="W6910" s="17"/>
    </row>
    <row r="6911" spans="23:23" x14ac:dyDescent="0.35">
      <c r="W6911" s="17"/>
    </row>
    <row r="6912" spans="23:23" x14ac:dyDescent="0.35">
      <c r="W6912" s="17"/>
    </row>
    <row r="6913" spans="23:23" x14ac:dyDescent="0.35">
      <c r="W6913" s="17"/>
    </row>
    <row r="6914" spans="23:23" x14ac:dyDescent="0.35">
      <c r="W6914" s="17"/>
    </row>
    <row r="6915" spans="23:23" x14ac:dyDescent="0.35">
      <c r="W6915" s="17"/>
    </row>
    <row r="6916" spans="23:23" x14ac:dyDescent="0.35">
      <c r="W6916" s="17"/>
    </row>
    <row r="6917" spans="23:23" x14ac:dyDescent="0.35">
      <c r="W6917" s="17"/>
    </row>
    <row r="6918" spans="23:23" x14ac:dyDescent="0.35">
      <c r="W6918" s="17"/>
    </row>
    <row r="6919" spans="23:23" x14ac:dyDescent="0.35">
      <c r="W6919" s="17"/>
    </row>
    <row r="6920" spans="23:23" x14ac:dyDescent="0.35">
      <c r="W6920" s="17"/>
    </row>
    <row r="6921" spans="23:23" x14ac:dyDescent="0.35">
      <c r="W6921" s="17"/>
    </row>
    <row r="6922" spans="23:23" x14ac:dyDescent="0.35">
      <c r="W6922" s="17"/>
    </row>
    <row r="6923" spans="23:23" x14ac:dyDescent="0.35">
      <c r="W6923" s="17"/>
    </row>
    <row r="6924" spans="23:23" x14ac:dyDescent="0.35">
      <c r="W6924" s="17"/>
    </row>
    <row r="6925" spans="23:23" x14ac:dyDescent="0.35">
      <c r="W6925" s="17"/>
    </row>
    <row r="6926" spans="23:23" x14ac:dyDescent="0.35">
      <c r="W6926" s="17"/>
    </row>
    <row r="6927" spans="23:23" x14ac:dyDescent="0.35">
      <c r="W6927" s="17"/>
    </row>
    <row r="6928" spans="23:23" x14ac:dyDescent="0.35">
      <c r="W6928" s="17"/>
    </row>
    <row r="6929" spans="23:23" x14ac:dyDescent="0.35">
      <c r="W6929" s="17"/>
    </row>
    <row r="6930" spans="23:23" x14ac:dyDescent="0.35">
      <c r="W6930" s="17"/>
    </row>
    <row r="6931" spans="23:23" x14ac:dyDescent="0.35">
      <c r="W6931" s="17"/>
    </row>
    <row r="6932" spans="23:23" x14ac:dyDescent="0.35">
      <c r="W6932" s="17"/>
    </row>
    <row r="6933" spans="23:23" x14ac:dyDescent="0.35">
      <c r="W6933" s="17"/>
    </row>
    <row r="6934" spans="23:23" x14ac:dyDescent="0.35">
      <c r="W6934" s="17"/>
    </row>
    <row r="6935" spans="23:23" x14ac:dyDescent="0.35">
      <c r="W6935" s="17"/>
    </row>
    <row r="6936" spans="23:23" x14ac:dyDescent="0.35">
      <c r="W6936" s="17"/>
    </row>
    <row r="6937" spans="23:23" x14ac:dyDescent="0.35">
      <c r="W6937" s="17"/>
    </row>
    <row r="6938" spans="23:23" x14ac:dyDescent="0.35">
      <c r="W6938" s="17"/>
    </row>
    <row r="6939" spans="23:23" x14ac:dyDescent="0.35">
      <c r="W6939" s="17"/>
    </row>
    <row r="6940" spans="23:23" x14ac:dyDescent="0.35">
      <c r="W6940" s="17"/>
    </row>
    <row r="6941" spans="23:23" x14ac:dyDescent="0.35">
      <c r="W6941" s="17"/>
    </row>
    <row r="6942" spans="23:23" x14ac:dyDescent="0.35">
      <c r="W6942" s="17"/>
    </row>
    <row r="6943" spans="23:23" x14ac:dyDescent="0.35">
      <c r="W6943" s="17"/>
    </row>
    <row r="6944" spans="23:23" x14ac:dyDescent="0.35">
      <c r="W6944" s="17"/>
    </row>
    <row r="6945" spans="23:23" x14ac:dyDescent="0.35">
      <c r="W6945" s="17"/>
    </row>
    <row r="6946" spans="23:23" x14ac:dyDescent="0.35">
      <c r="W6946" s="17"/>
    </row>
    <row r="6947" spans="23:23" x14ac:dyDescent="0.35">
      <c r="W6947" s="17"/>
    </row>
    <row r="6948" spans="23:23" x14ac:dyDescent="0.35">
      <c r="W6948" s="17"/>
    </row>
    <row r="6949" spans="23:23" x14ac:dyDescent="0.35">
      <c r="W6949" s="17"/>
    </row>
    <row r="6950" spans="23:23" x14ac:dyDescent="0.35">
      <c r="W6950" s="17"/>
    </row>
    <row r="6951" spans="23:23" x14ac:dyDescent="0.35">
      <c r="W6951" s="17"/>
    </row>
    <row r="6952" spans="23:23" x14ac:dyDescent="0.35">
      <c r="W6952" s="17"/>
    </row>
    <row r="6953" spans="23:23" x14ac:dyDescent="0.35">
      <c r="W6953" s="17"/>
    </row>
    <row r="6954" spans="23:23" x14ac:dyDescent="0.35">
      <c r="W6954" s="17"/>
    </row>
    <row r="6955" spans="23:23" x14ac:dyDescent="0.35">
      <c r="W6955" s="17"/>
    </row>
    <row r="6956" spans="23:23" x14ac:dyDescent="0.35">
      <c r="W6956" s="17"/>
    </row>
    <row r="6957" spans="23:23" x14ac:dyDescent="0.35">
      <c r="W6957" s="17"/>
    </row>
    <row r="6958" spans="23:23" x14ac:dyDescent="0.35">
      <c r="W6958" s="17"/>
    </row>
    <row r="6959" spans="23:23" x14ac:dyDescent="0.35">
      <c r="W6959" s="17"/>
    </row>
    <row r="6960" spans="23:23" x14ac:dyDescent="0.35">
      <c r="W6960" s="17"/>
    </row>
    <row r="6961" spans="23:23" x14ac:dyDescent="0.35">
      <c r="W6961" s="17"/>
    </row>
    <row r="6962" spans="23:23" x14ac:dyDescent="0.35">
      <c r="W6962" s="17"/>
    </row>
    <row r="6963" spans="23:23" x14ac:dyDescent="0.35">
      <c r="W6963" s="17"/>
    </row>
    <row r="6964" spans="23:23" x14ac:dyDescent="0.35">
      <c r="W6964" s="17"/>
    </row>
    <row r="6965" spans="23:23" x14ac:dyDescent="0.35">
      <c r="W6965" s="17"/>
    </row>
    <row r="6966" spans="23:23" x14ac:dyDescent="0.35">
      <c r="W6966" s="17"/>
    </row>
    <row r="6967" spans="23:23" x14ac:dyDescent="0.35">
      <c r="W6967" s="17"/>
    </row>
    <row r="6968" spans="23:23" x14ac:dyDescent="0.35">
      <c r="W6968" s="17"/>
    </row>
    <row r="6969" spans="23:23" x14ac:dyDescent="0.35">
      <c r="W6969" s="17"/>
    </row>
    <row r="6970" spans="23:23" x14ac:dyDescent="0.35">
      <c r="W6970" s="17"/>
    </row>
    <row r="6971" spans="23:23" x14ac:dyDescent="0.35">
      <c r="W6971" s="17"/>
    </row>
    <row r="6972" spans="23:23" x14ac:dyDescent="0.35">
      <c r="W6972" s="17"/>
    </row>
    <row r="6973" spans="23:23" x14ac:dyDescent="0.35">
      <c r="W6973" s="17"/>
    </row>
    <row r="6974" spans="23:23" x14ac:dyDescent="0.35">
      <c r="W6974" s="17"/>
    </row>
    <row r="6975" spans="23:23" x14ac:dyDescent="0.35">
      <c r="W6975" s="17"/>
    </row>
    <row r="6976" spans="23:23" x14ac:dyDescent="0.35">
      <c r="W6976" s="17"/>
    </row>
    <row r="6977" spans="23:23" x14ac:dyDescent="0.35">
      <c r="W6977" s="17"/>
    </row>
    <row r="6978" spans="23:23" x14ac:dyDescent="0.35">
      <c r="W6978" s="17"/>
    </row>
    <row r="6979" spans="23:23" x14ac:dyDescent="0.35">
      <c r="W6979" s="17"/>
    </row>
    <row r="6980" spans="23:23" x14ac:dyDescent="0.35">
      <c r="W6980" s="17"/>
    </row>
    <row r="6981" spans="23:23" x14ac:dyDescent="0.35">
      <c r="W6981" s="17"/>
    </row>
    <row r="6982" spans="23:23" x14ac:dyDescent="0.35">
      <c r="W6982" s="17"/>
    </row>
    <row r="6983" spans="23:23" x14ac:dyDescent="0.35">
      <c r="W6983" s="17"/>
    </row>
    <row r="6984" spans="23:23" x14ac:dyDescent="0.35">
      <c r="W6984" s="17"/>
    </row>
    <row r="6985" spans="23:23" x14ac:dyDescent="0.35">
      <c r="W6985" s="17"/>
    </row>
    <row r="6986" spans="23:23" x14ac:dyDescent="0.35">
      <c r="W6986" s="17"/>
    </row>
    <row r="6987" spans="23:23" x14ac:dyDescent="0.35">
      <c r="W6987" s="17"/>
    </row>
    <row r="6988" spans="23:23" x14ac:dyDescent="0.35">
      <c r="W6988" s="17"/>
    </row>
    <row r="6989" spans="23:23" x14ac:dyDescent="0.35">
      <c r="W6989" s="17"/>
    </row>
    <row r="6990" spans="23:23" x14ac:dyDescent="0.35">
      <c r="W6990" s="17"/>
    </row>
    <row r="6991" spans="23:23" x14ac:dyDescent="0.35">
      <c r="W6991" s="17"/>
    </row>
    <row r="6992" spans="23:23" x14ac:dyDescent="0.35">
      <c r="W6992" s="17"/>
    </row>
    <row r="6993" spans="23:23" x14ac:dyDescent="0.35">
      <c r="W6993" s="17"/>
    </row>
    <row r="6994" spans="23:23" x14ac:dyDescent="0.35">
      <c r="W6994" s="17"/>
    </row>
    <row r="6995" spans="23:23" x14ac:dyDescent="0.35">
      <c r="W6995" s="17"/>
    </row>
    <row r="6996" spans="23:23" x14ac:dyDescent="0.35">
      <c r="W6996" s="17"/>
    </row>
    <row r="6997" spans="23:23" x14ac:dyDescent="0.35">
      <c r="W6997" s="17"/>
    </row>
    <row r="6998" spans="23:23" x14ac:dyDescent="0.35">
      <c r="W6998" s="17"/>
    </row>
    <row r="6999" spans="23:23" x14ac:dyDescent="0.35">
      <c r="W6999" s="17"/>
    </row>
    <row r="7000" spans="23:23" x14ac:dyDescent="0.35">
      <c r="W7000" s="17"/>
    </row>
    <row r="7001" spans="23:23" x14ac:dyDescent="0.35">
      <c r="W7001" s="17"/>
    </row>
    <row r="7002" spans="23:23" x14ac:dyDescent="0.35">
      <c r="W7002" s="17"/>
    </row>
    <row r="7003" spans="23:23" x14ac:dyDescent="0.35">
      <c r="W7003" s="17"/>
    </row>
    <row r="7004" spans="23:23" x14ac:dyDescent="0.35">
      <c r="W7004" s="17"/>
    </row>
    <row r="7005" spans="23:23" x14ac:dyDescent="0.35">
      <c r="W7005" s="17"/>
    </row>
    <row r="7006" spans="23:23" x14ac:dyDescent="0.35">
      <c r="W7006" s="17"/>
    </row>
    <row r="7007" spans="23:23" x14ac:dyDescent="0.35">
      <c r="W7007" s="17"/>
    </row>
    <row r="7008" spans="23:23" x14ac:dyDescent="0.35">
      <c r="W7008" s="17"/>
    </row>
    <row r="7009" spans="23:23" x14ac:dyDescent="0.35">
      <c r="W7009" s="17"/>
    </row>
    <row r="7010" spans="23:23" x14ac:dyDescent="0.35">
      <c r="W7010" s="17"/>
    </row>
    <row r="7011" spans="23:23" x14ac:dyDescent="0.35">
      <c r="W7011" s="17"/>
    </row>
    <row r="7012" spans="23:23" x14ac:dyDescent="0.35">
      <c r="W7012" s="17"/>
    </row>
    <row r="7013" spans="23:23" x14ac:dyDescent="0.35">
      <c r="W7013" s="17"/>
    </row>
    <row r="7014" spans="23:23" x14ac:dyDescent="0.35">
      <c r="W7014" s="17"/>
    </row>
    <row r="7015" spans="23:23" x14ac:dyDescent="0.35">
      <c r="W7015" s="17"/>
    </row>
    <row r="7016" spans="23:23" x14ac:dyDescent="0.35">
      <c r="W7016" s="17"/>
    </row>
    <row r="7017" spans="23:23" x14ac:dyDescent="0.35">
      <c r="W7017" s="17"/>
    </row>
    <row r="7018" spans="23:23" x14ac:dyDescent="0.35">
      <c r="W7018" s="17"/>
    </row>
    <row r="7019" spans="23:23" x14ac:dyDescent="0.35">
      <c r="W7019" s="17"/>
    </row>
    <row r="7020" spans="23:23" x14ac:dyDescent="0.35">
      <c r="W7020" s="17"/>
    </row>
    <row r="7021" spans="23:23" x14ac:dyDescent="0.35">
      <c r="W7021" s="17"/>
    </row>
    <row r="7022" spans="23:23" x14ac:dyDescent="0.35">
      <c r="W7022" s="17"/>
    </row>
    <row r="7023" spans="23:23" x14ac:dyDescent="0.35">
      <c r="W7023" s="17"/>
    </row>
    <row r="7024" spans="23:23" x14ac:dyDescent="0.35">
      <c r="W7024" s="17"/>
    </row>
    <row r="7025" spans="23:23" x14ac:dyDescent="0.35">
      <c r="W7025" s="17"/>
    </row>
    <row r="7026" spans="23:23" x14ac:dyDescent="0.35">
      <c r="W7026" s="17"/>
    </row>
    <row r="7027" spans="23:23" x14ac:dyDescent="0.35">
      <c r="W7027" s="17"/>
    </row>
    <row r="7028" spans="23:23" x14ac:dyDescent="0.35">
      <c r="W7028" s="17"/>
    </row>
    <row r="7029" spans="23:23" x14ac:dyDescent="0.35">
      <c r="W7029" s="17"/>
    </row>
    <row r="7030" spans="23:23" x14ac:dyDescent="0.35">
      <c r="W7030" s="17"/>
    </row>
    <row r="7031" spans="23:23" x14ac:dyDescent="0.35">
      <c r="W7031" s="17"/>
    </row>
    <row r="7032" spans="23:23" x14ac:dyDescent="0.35">
      <c r="W7032" s="17"/>
    </row>
    <row r="7033" spans="23:23" x14ac:dyDescent="0.35">
      <c r="W7033" s="17"/>
    </row>
    <row r="7034" spans="23:23" x14ac:dyDescent="0.35">
      <c r="W7034" s="17"/>
    </row>
    <row r="7035" spans="23:23" x14ac:dyDescent="0.35">
      <c r="W7035" s="17"/>
    </row>
    <row r="7036" spans="23:23" x14ac:dyDescent="0.35">
      <c r="W7036" s="17"/>
    </row>
    <row r="7037" spans="23:23" x14ac:dyDescent="0.35">
      <c r="W7037" s="17"/>
    </row>
    <row r="7038" spans="23:23" x14ac:dyDescent="0.35">
      <c r="W7038" s="17"/>
    </row>
    <row r="7039" spans="23:23" x14ac:dyDescent="0.35">
      <c r="W7039" s="17"/>
    </row>
    <row r="7040" spans="23:23" x14ac:dyDescent="0.35">
      <c r="W7040" s="17"/>
    </row>
    <row r="7041" spans="23:23" x14ac:dyDescent="0.35">
      <c r="W7041" s="17"/>
    </row>
    <row r="7042" spans="23:23" x14ac:dyDescent="0.35">
      <c r="W7042" s="17"/>
    </row>
    <row r="7043" spans="23:23" x14ac:dyDescent="0.35">
      <c r="W7043" s="17"/>
    </row>
    <row r="7044" spans="23:23" x14ac:dyDescent="0.35">
      <c r="W7044" s="17"/>
    </row>
    <row r="7045" spans="23:23" x14ac:dyDescent="0.35">
      <c r="W7045" s="17"/>
    </row>
    <row r="7046" spans="23:23" x14ac:dyDescent="0.35">
      <c r="W7046" s="17"/>
    </row>
    <row r="7047" spans="23:23" x14ac:dyDescent="0.35">
      <c r="W7047" s="17"/>
    </row>
    <row r="7048" spans="23:23" x14ac:dyDescent="0.35">
      <c r="W7048" s="17"/>
    </row>
    <row r="7049" spans="23:23" x14ac:dyDescent="0.35">
      <c r="W7049" s="17"/>
    </row>
    <row r="7050" spans="23:23" x14ac:dyDescent="0.35">
      <c r="W7050" s="17"/>
    </row>
    <row r="7051" spans="23:23" x14ac:dyDescent="0.35">
      <c r="W7051" s="17"/>
    </row>
    <row r="7052" spans="23:23" x14ac:dyDescent="0.35">
      <c r="W7052" s="17"/>
    </row>
    <row r="7053" spans="23:23" x14ac:dyDescent="0.35">
      <c r="W7053" s="17"/>
    </row>
    <row r="7054" spans="23:23" x14ac:dyDescent="0.35">
      <c r="W7054" s="17"/>
    </row>
    <row r="7055" spans="23:23" x14ac:dyDescent="0.35">
      <c r="W7055" s="17"/>
    </row>
    <row r="7056" spans="23:23" x14ac:dyDescent="0.35">
      <c r="W7056" s="17"/>
    </row>
    <row r="7057" spans="23:23" x14ac:dyDescent="0.35">
      <c r="W7057" s="17"/>
    </row>
    <row r="7058" spans="23:23" x14ac:dyDescent="0.35">
      <c r="W7058" s="17"/>
    </row>
    <row r="7059" spans="23:23" x14ac:dyDescent="0.35">
      <c r="W7059" s="17"/>
    </row>
    <row r="7060" spans="23:23" x14ac:dyDescent="0.35">
      <c r="W7060" s="17"/>
    </row>
    <row r="7061" spans="23:23" x14ac:dyDescent="0.35">
      <c r="W7061" s="17"/>
    </row>
    <row r="7062" spans="23:23" x14ac:dyDescent="0.35">
      <c r="W7062" s="17"/>
    </row>
    <row r="7063" spans="23:23" x14ac:dyDescent="0.35">
      <c r="W7063" s="17"/>
    </row>
    <row r="7064" spans="23:23" x14ac:dyDescent="0.35">
      <c r="W7064" s="17"/>
    </row>
    <row r="7065" spans="23:23" x14ac:dyDescent="0.35">
      <c r="W7065" s="17"/>
    </row>
    <row r="7066" spans="23:23" x14ac:dyDescent="0.35">
      <c r="W7066" s="17"/>
    </row>
    <row r="7067" spans="23:23" x14ac:dyDescent="0.35">
      <c r="W7067" s="17"/>
    </row>
    <row r="7068" spans="23:23" x14ac:dyDescent="0.35">
      <c r="W7068" s="17"/>
    </row>
    <row r="7069" spans="23:23" x14ac:dyDescent="0.35">
      <c r="W7069" s="17"/>
    </row>
    <row r="7070" spans="23:23" x14ac:dyDescent="0.35">
      <c r="W7070" s="17"/>
    </row>
    <row r="7071" spans="23:23" x14ac:dyDescent="0.35">
      <c r="W7071" s="17"/>
    </row>
    <row r="7072" spans="23:23" x14ac:dyDescent="0.35">
      <c r="W7072" s="17"/>
    </row>
    <row r="7073" spans="23:23" x14ac:dyDescent="0.35">
      <c r="W7073" s="17"/>
    </row>
    <row r="7074" spans="23:23" x14ac:dyDescent="0.35">
      <c r="W7074" s="17"/>
    </row>
    <row r="7075" spans="23:23" x14ac:dyDescent="0.35">
      <c r="W7075" s="17"/>
    </row>
    <row r="7076" spans="23:23" x14ac:dyDescent="0.35">
      <c r="W7076" s="17"/>
    </row>
    <row r="7077" spans="23:23" x14ac:dyDescent="0.35">
      <c r="W7077" s="17"/>
    </row>
    <row r="7078" spans="23:23" x14ac:dyDescent="0.35">
      <c r="W7078" s="17"/>
    </row>
    <row r="7079" spans="23:23" x14ac:dyDescent="0.35">
      <c r="W7079" s="17"/>
    </row>
    <row r="7080" spans="23:23" x14ac:dyDescent="0.35">
      <c r="W7080" s="17"/>
    </row>
    <row r="7081" spans="23:23" x14ac:dyDescent="0.35">
      <c r="W7081" s="17"/>
    </row>
    <row r="7082" spans="23:23" x14ac:dyDescent="0.35">
      <c r="W7082" s="17"/>
    </row>
    <row r="7083" spans="23:23" x14ac:dyDescent="0.35">
      <c r="W7083" s="17"/>
    </row>
    <row r="7084" spans="23:23" x14ac:dyDescent="0.35">
      <c r="W7084" s="17"/>
    </row>
    <row r="7085" spans="23:23" x14ac:dyDescent="0.35">
      <c r="W7085" s="17"/>
    </row>
    <row r="7086" spans="23:23" x14ac:dyDescent="0.35">
      <c r="W7086" s="17"/>
    </row>
    <row r="7087" spans="23:23" x14ac:dyDescent="0.35">
      <c r="W7087" s="17"/>
    </row>
    <row r="7088" spans="23:23" x14ac:dyDescent="0.35">
      <c r="W7088" s="17"/>
    </row>
    <row r="7089" spans="23:23" x14ac:dyDescent="0.35">
      <c r="W7089" s="17"/>
    </row>
    <row r="7090" spans="23:23" x14ac:dyDescent="0.35">
      <c r="W7090" s="17"/>
    </row>
    <row r="7091" spans="23:23" x14ac:dyDescent="0.35">
      <c r="W7091" s="17"/>
    </row>
    <row r="7092" spans="23:23" x14ac:dyDescent="0.35">
      <c r="W7092" s="17"/>
    </row>
    <row r="7093" spans="23:23" x14ac:dyDescent="0.35">
      <c r="W7093" s="17"/>
    </row>
    <row r="7094" spans="23:23" x14ac:dyDescent="0.35">
      <c r="W7094" s="17"/>
    </row>
    <row r="7095" spans="23:23" x14ac:dyDescent="0.35">
      <c r="W7095" s="17"/>
    </row>
    <row r="7096" spans="23:23" x14ac:dyDescent="0.35">
      <c r="W7096" s="17"/>
    </row>
    <row r="7097" spans="23:23" x14ac:dyDescent="0.35">
      <c r="W7097" s="17"/>
    </row>
    <row r="7098" spans="23:23" x14ac:dyDescent="0.35">
      <c r="W7098" s="17"/>
    </row>
    <row r="7099" spans="23:23" x14ac:dyDescent="0.35">
      <c r="W7099" s="17"/>
    </row>
    <row r="7100" spans="23:23" x14ac:dyDescent="0.35">
      <c r="W7100" s="17"/>
    </row>
    <row r="7101" spans="23:23" x14ac:dyDescent="0.35">
      <c r="W7101" s="17"/>
    </row>
    <row r="7102" spans="23:23" x14ac:dyDescent="0.35">
      <c r="W7102" s="17"/>
    </row>
    <row r="7103" spans="23:23" x14ac:dyDescent="0.35">
      <c r="W7103" s="17"/>
    </row>
    <row r="7104" spans="23:23" x14ac:dyDescent="0.35">
      <c r="W7104" s="17"/>
    </row>
    <row r="7105" spans="23:23" x14ac:dyDescent="0.35">
      <c r="W7105" s="17"/>
    </row>
    <row r="7106" spans="23:23" x14ac:dyDescent="0.35">
      <c r="W7106" s="17"/>
    </row>
    <row r="7107" spans="23:23" x14ac:dyDescent="0.35">
      <c r="W7107" s="17"/>
    </row>
    <row r="7108" spans="23:23" x14ac:dyDescent="0.35">
      <c r="W7108" s="17"/>
    </row>
    <row r="7109" spans="23:23" x14ac:dyDescent="0.35">
      <c r="W7109" s="17"/>
    </row>
    <row r="7110" spans="23:23" x14ac:dyDescent="0.35">
      <c r="W7110" s="17"/>
    </row>
    <row r="7111" spans="23:23" x14ac:dyDescent="0.35">
      <c r="W7111" s="17"/>
    </row>
    <row r="7112" spans="23:23" x14ac:dyDescent="0.35">
      <c r="W7112" s="17"/>
    </row>
    <row r="7113" spans="23:23" x14ac:dyDescent="0.35">
      <c r="W7113" s="17"/>
    </row>
    <row r="7114" spans="23:23" x14ac:dyDescent="0.35">
      <c r="W7114" s="17"/>
    </row>
    <row r="7115" spans="23:23" x14ac:dyDescent="0.35">
      <c r="W7115" s="17"/>
    </row>
    <row r="7116" spans="23:23" x14ac:dyDescent="0.35">
      <c r="W7116" s="17"/>
    </row>
    <row r="7117" spans="23:23" x14ac:dyDescent="0.35">
      <c r="W7117" s="17"/>
    </row>
    <row r="7118" spans="23:23" x14ac:dyDescent="0.35">
      <c r="W7118" s="17"/>
    </row>
    <row r="7119" spans="23:23" x14ac:dyDescent="0.35">
      <c r="W7119" s="17"/>
    </row>
    <row r="7120" spans="23:23" x14ac:dyDescent="0.35">
      <c r="W7120" s="17"/>
    </row>
    <row r="7121" spans="23:23" x14ac:dyDescent="0.35">
      <c r="W7121" s="17"/>
    </row>
    <row r="7122" spans="23:23" x14ac:dyDescent="0.35">
      <c r="W7122" s="17"/>
    </row>
    <row r="7123" spans="23:23" x14ac:dyDescent="0.35">
      <c r="W7123" s="17"/>
    </row>
    <row r="7124" spans="23:23" x14ac:dyDescent="0.35">
      <c r="W7124" s="17"/>
    </row>
    <row r="7125" spans="23:23" x14ac:dyDescent="0.35">
      <c r="W7125" s="17"/>
    </row>
    <row r="7126" spans="23:23" x14ac:dyDescent="0.35">
      <c r="W7126" s="17"/>
    </row>
    <row r="7127" spans="23:23" x14ac:dyDescent="0.35">
      <c r="W7127" s="17"/>
    </row>
    <row r="7128" spans="23:23" x14ac:dyDescent="0.35">
      <c r="W7128" s="17"/>
    </row>
    <row r="7129" spans="23:23" x14ac:dyDescent="0.35">
      <c r="W7129" s="17"/>
    </row>
    <row r="7130" spans="23:23" x14ac:dyDescent="0.35">
      <c r="W7130" s="17"/>
    </row>
    <row r="7131" spans="23:23" x14ac:dyDescent="0.35">
      <c r="W7131" s="17"/>
    </row>
    <row r="7132" spans="23:23" x14ac:dyDescent="0.35">
      <c r="W7132" s="17"/>
    </row>
    <row r="7133" spans="23:23" x14ac:dyDescent="0.35">
      <c r="W7133" s="17"/>
    </row>
    <row r="7134" spans="23:23" x14ac:dyDescent="0.35">
      <c r="W7134" s="17"/>
    </row>
    <row r="7135" spans="23:23" x14ac:dyDescent="0.35">
      <c r="W7135" s="17"/>
    </row>
    <row r="7136" spans="23:23" x14ac:dyDescent="0.35">
      <c r="W7136" s="17"/>
    </row>
    <row r="7137" spans="23:23" x14ac:dyDescent="0.35">
      <c r="W7137" s="17"/>
    </row>
    <row r="7138" spans="23:23" x14ac:dyDescent="0.35">
      <c r="W7138" s="17"/>
    </row>
    <row r="7139" spans="23:23" x14ac:dyDescent="0.35">
      <c r="W7139" s="17"/>
    </row>
    <row r="7140" spans="23:23" x14ac:dyDescent="0.35">
      <c r="W7140" s="17"/>
    </row>
    <row r="7141" spans="23:23" x14ac:dyDescent="0.35">
      <c r="W7141" s="17"/>
    </row>
    <row r="7142" spans="23:23" x14ac:dyDescent="0.35">
      <c r="W7142" s="17"/>
    </row>
    <row r="7143" spans="23:23" x14ac:dyDescent="0.35">
      <c r="W7143" s="17"/>
    </row>
    <row r="7144" spans="23:23" x14ac:dyDescent="0.35">
      <c r="W7144" s="17"/>
    </row>
    <row r="7145" spans="23:23" x14ac:dyDescent="0.35">
      <c r="W7145" s="17"/>
    </row>
    <row r="7146" spans="23:23" x14ac:dyDescent="0.35">
      <c r="W7146" s="17"/>
    </row>
    <row r="7147" spans="23:23" x14ac:dyDescent="0.35">
      <c r="W7147" s="17"/>
    </row>
    <row r="7148" spans="23:23" x14ac:dyDescent="0.35">
      <c r="W7148" s="17"/>
    </row>
    <row r="7149" spans="23:23" x14ac:dyDescent="0.35">
      <c r="W7149" s="17"/>
    </row>
    <row r="7150" spans="23:23" x14ac:dyDescent="0.35">
      <c r="W7150" s="17"/>
    </row>
    <row r="7151" spans="23:23" x14ac:dyDescent="0.35">
      <c r="W7151" s="17"/>
    </row>
    <row r="7152" spans="23:23" x14ac:dyDescent="0.35">
      <c r="W7152" s="17"/>
    </row>
    <row r="7153" spans="23:23" x14ac:dyDescent="0.35">
      <c r="W7153" s="17"/>
    </row>
    <row r="7154" spans="23:23" x14ac:dyDescent="0.35">
      <c r="W7154" s="17"/>
    </row>
    <row r="7155" spans="23:23" x14ac:dyDescent="0.35">
      <c r="W7155" s="17"/>
    </row>
    <row r="7156" spans="23:23" x14ac:dyDescent="0.35">
      <c r="W7156" s="17"/>
    </row>
    <row r="7157" spans="23:23" x14ac:dyDescent="0.35">
      <c r="W7157" s="17"/>
    </row>
    <row r="7158" spans="23:23" x14ac:dyDescent="0.35">
      <c r="W7158" s="17"/>
    </row>
    <row r="7159" spans="23:23" x14ac:dyDescent="0.35">
      <c r="W7159" s="17"/>
    </row>
    <row r="7160" spans="23:23" x14ac:dyDescent="0.35">
      <c r="W7160" s="17"/>
    </row>
    <row r="7161" spans="23:23" x14ac:dyDescent="0.35">
      <c r="W7161" s="17"/>
    </row>
    <row r="7162" spans="23:23" x14ac:dyDescent="0.35">
      <c r="W7162" s="17"/>
    </row>
    <row r="7163" spans="23:23" x14ac:dyDescent="0.35">
      <c r="W7163" s="17"/>
    </row>
    <row r="7164" spans="23:23" x14ac:dyDescent="0.35">
      <c r="W7164" s="17"/>
    </row>
    <row r="7165" spans="23:23" x14ac:dyDescent="0.35">
      <c r="W7165" s="17"/>
    </row>
    <row r="7166" spans="23:23" x14ac:dyDescent="0.35">
      <c r="W7166" s="17"/>
    </row>
    <row r="7167" spans="23:23" x14ac:dyDescent="0.35">
      <c r="W7167" s="17"/>
    </row>
    <row r="7168" spans="23:23" x14ac:dyDescent="0.35">
      <c r="W7168" s="17"/>
    </row>
    <row r="7169" spans="23:23" x14ac:dyDescent="0.35">
      <c r="W7169" s="17"/>
    </row>
    <row r="7170" spans="23:23" x14ac:dyDescent="0.35">
      <c r="W7170" s="17"/>
    </row>
    <row r="7171" spans="23:23" x14ac:dyDescent="0.35">
      <c r="W7171" s="17"/>
    </row>
    <row r="7172" spans="23:23" x14ac:dyDescent="0.35">
      <c r="W7172" s="17"/>
    </row>
    <row r="7173" spans="23:23" x14ac:dyDescent="0.35">
      <c r="W7173" s="17"/>
    </row>
    <row r="7174" spans="23:23" x14ac:dyDescent="0.35">
      <c r="W7174" s="17"/>
    </row>
    <row r="7175" spans="23:23" x14ac:dyDescent="0.35">
      <c r="W7175" s="17"/>
    </row>
    <row r="7176" spans="23:23" x14ac:dyDescent="0.35">
      <c r="W7176" s="17"/>
    </row>
    <row r="7177" spans="23:23" x14ac:dyDescent="0.35">
      <c r="W7177" s="17"/>
    </row>
    <row r="7178" spans="23:23" x14ac:dyDescent="0.35">
      <c r="W7178" s="17"/>
    </row>
    <row r="7179" spans="23:23" x14ac:dyDescent="0.35">
      <c r="W7179" s="17"/>
    </row>
    <row r="7180" spans="23:23" x14ac:dyDescent="0.35">
      <c r="W7180" s="17"/>
    </row>
    <row r="7181" spans="23:23" x14ac:dyDescent="0.35">
      <c r="W7181" s="17"/>
    </row>
    <row r="7182" spans="23:23" x14ac:dyDescent="0.35">
      <c r="W7182" s="17"/>
    </row>
    <row r="7183" spans="23:23" x14ac:dyDescent="0.35">
      <c r="W7183" s="17"/>
    </row>
    <row r="7184" spans="23:23" x14ac:dyDescent="0.35">
      <c r="W7184" s="17"/>
    </row>
    <row r="7185" spans="23:23" x14ac:dyDescent="0.35">
      <c r="W7185" s="17"/>
    </row>
    <row r="7186" spans="23:23" x14ac:dyDescent="0.35">
      <c r="W7186" s="17"/>
    </row>
    <row r="7187" spans="23:23" x14ac:dyDescent="0.35">
      <c r="W7187" s="17"/>
    </row>
    <row r="7188" spans="23:23" x14ac:dyDescent="0.35">
      <c r="W7188" s="17"/>
    </row>
    <row r="7189" spans="23:23" x14ac:dyDescent="0.35">
      <c r="W7189" s="17"/>
    </row>
    <row r="7190" spans="23:23" x14ac:dyDescent="0.35">
      <c r="W7190" s="17"/>
    </row>
    <row r="7191" spans="23:23" x14ac:dyDescent="0.35">
      <c r="W7191" s="17"/>
    </row>
    <row r="7192" spans="23:23" x14ac:dyDescent="0.35">
      <c r="W7192" s="17"/>
    </row>
    <row r="7193" spans="23:23" x14ac:dyDescent="0.35">
      <c r="W7193" s="17"/>
    </row>
    <row r="7194" spans="23:23" x14ac:dyDescent="0.35">
      <c r="W7194" s="17"/>
    </row>
    <row r="7195" spans="23:23" x14ac:dyDescent="0.35">
      <c r="W7195" s="17"/>
    </row>
    <row r="7196" spans="23:23" x14ac:dyDescent="0.35">
      <c r="W7196" s="17"/>
    </row>
    <row r="7197" spans="23:23" x14ac:dyDescent="0.35">
      <c r="W7197" s="17"/>
    </row>
    <row r="7198" spans="23:23" x14ac:dyDescent="0.35">
      <c r="W7198" s="17"/>
    </row>
    <row r="7199" spans="23:23" x14ac:dyDescent="0.35">
      <c r="W7199" s="17"/>
    </row>
    <row r="7200" spans="23:23" x14ac:dyDescent="0.35">
      <c r="W7200" s="17"/>
    </row>
    <row r="7201" spans="23:23" x14ac:dyDescent="0.35">
      <c r="W7201" s="17"/>
    </row>
    <row r="7202" spans="23:23" x14ac:dyDescent="0.35">
      <c r="W7202" s="17"/>
    </row>
    <row r="7203" spans="23:23" x14ac:dyDescent="0.35">
      <c r="W7203" s="17"/>
    </row>
    <row r="7204" spans="23:23" x14ac:dyDescent="0.35">
      <c r="W7204" s="17"/>
    </row>
    <row r="7205" spans="23:23" x14ac:dyDescent="0.35">
      <c r="W7205" s="17"/>
    </row>
    <row r="7206" spans="23:23" x14ac:dyDescent="0.35">
      <c r="W7206" s="17"/>
    </row>
    <row r="7207" spans="23:23" x14ac:dyDescent="0.35">
      <c r="W7207" s="17"/>
    </row>
    <row r="7208" spans="23:23" x14ac:dyDescent="0.35">
      <c r="W7208" s="17"/>
    </row>
    <row r="7209" spans="23:23" x14ac:dyDescent="0.35">
      <c r="W7209" s="17"/>
    </row>
    <row r="7210" spans="23:23" x14ac:dyDescent="0.35">
      <c r="W7210" s="17"/>
    </row>
    <row r="7211" spans="23:23" x14ac:dyDescent="0.35">
      <c r="W7211" s="17"/>
    </row>
    <row r="7212" spans="23:23" x14ac:dyDescent="0.35">
      <c r="W7212" s="17"/>
    </row>
    <row r="7213" spans="23:23" x14ac:dyDescent="0.35">
      <c r="W7213" s="17"/>
    </row>
    <row r="7214" spans="23:23" x14ac:dyDescent="0.35">
      <c r="W7214" s="17"/>
    </row>
    <row r="7215" spans="23:23" x14ac:dyDescent="0.35">
      <c r="W7215" s="17"/>
    </row>
    <row r="7216" spans="23:23" x14ac:dyDescent="0.35">
      <c r="W7216" s="17"/>
    </row>
    <row r="7217" spans="23:23" x14ac:dyDescent="0.35">
      <c r="W7217" s="17"/>
    </row>
    <row r="7218" spans="23:23" x14ac:dyDescent="0.35">
      <c r="W7218" s="17"/>
    </row>
    <row r="7219" spans="23:23" x14ac:dyDescent="0.35">
      <c r="W7219" s="17"/>
    </row>
    <row r="7220" spans="23:23" x14ac:dyDescent="0.35">
      <c r="W7220" s="17"/>
    </row>
    <row r="7221" spans="23:23" x14ac:dyDescent="0.35">
      <c r="W7221" s="17"/>
    </row>
    <row r="7222" spans="23:23" x14ac:dyDescent="0.35">
      <c r="W7222" s="17"/>
    </row>
    <row r="7223" spans="23:23" x14ac:dyDescent="0.35">
      <c r="W7223" s="17"/>
    </row>
    <row r="7224" spans="23:23" x14ac:dyDescent="0.35">
      <c r="W7224" s="17"/>
    </row>
    <row r="7225" spans="23:23" x14ac:dyDescent="0.35">
      <c r="W7225" s="17"/>
    </row>
    <row r="7226" spans="23:23" x14ac:dyDescent="0.35">
      <c r="W7226" s="17"/>
    </row>
    <row r="7227" spans="23:23" x14ac:dyDescent="0.35">
      <c r="W7227" s="17"/>
    </row>
    <row r="7228" spans="23:23" x14ac:dyDescent="0.35">
      <c r="W7228" s="17"/>
    </row>
    <row r="7229" spans="23:23" x14ac:dyDescent="0.35">
      <c r="W7229" s="17"/>
    </row>
    <row r="7230" spans="23:23" x14ac:dyDescent="0.35">
      <c r="W7230" s="17"/>
    </row>
    <row r="7231" spans="23:23" x14ac:dyDescent="0.35">
      <c r="W7231" s="17"/>
    </row>
    <row r="7232" spans="23:23" x14ac:dyDescent="0.35">
      <c r="W7232" s="17"/>
    </row>
    <row r="7233" spans="23:23" x14ac:dyDescent="0.35">
      <c r="W7233" s="17"/>
    </row>
    <row r="7234" spans="23:23" x14ac:dyDescent="0.35">
      <c r="W7234" s="17"/>
    </row>
    <row r="7235" spans="23:23" x14ac:dyDescent="0.35">
      <c r="W7235" s="17"/>
    </row>
    <row r="7236" spans="23:23" x14ac:dyDescent="0.35">
      <c r="W7236" s="17"/>
    </row>
    <row r="7237" spans="23:23" x14ac:dyDescent="0.35">
      <c r="W7237" s="17"/>
    </row>
    <row r="7238" spans="23:23" x14ac:dyDescent="0.35">
      <c r="W7238" s="17"/>
    </row>
    <row r="7239" spans="23:23" x14ac:dyDescent="0.35">
      <c r="W7239" s="17"/>
    </row>
    <row r="7240" spans="23:23" x14ac:dyDescent="0.35">
      <c r="W7240" s="17"/>
    </row>
    <row r="7241" spans="23:23" x14ac:dyDescent="0.35">
      <c r="W7241" s="17"/>
    </row>
    <row r="7242" spans="23:23" x14ac:dyDescent="0.35">
      <c r="W7242" s="17"/>
    </row>
    <row r="7243" spans="23:23" x14ac:dyDescent="0.35">
      <c r="W7243" s="17"/>
    </row>
    <row r="7244" spans="23:23" x14ac:dyDescent="0.35">
      <c r="W7244" s="17"/>
    </row>
    <row r="7245" spans="23:23" x14ac:dyDescent="0.35">
      <c r="W7245" s="17"/>
    </row>
    <row r="7246" spans="23:23" x14ac:dyDescent="0.35">
      <c r="W7246" s="17"/>
    </row>
    <row r="7247" spans="23:23" x14ac:dyDescent="0.35">
      <c r="W7247" s="17"/>
    </row>
    <row r="7248" spans="23:23" x14ac:dyDescent="0.35">
      <c r="W7248" s="17"/>
    </row>
    <row r="7249" spans="23:23" x14ac:dyDescent="0.35">
      <c r="W7249" s="17"/>
    </row>
    <row r="7250" spans="23:23" x14ac:dyDescent="0.35">
      <c r="W7250" s="17"/>
    </row>
    <row r="7251" spans="23:23" x14ac:dyDescent="0.35">
      <c r="W7251" s="17"/>
    </row>
    <row r="7252" spans="23:23" x14ac:dyDescent="0.35">
      <c r="W7252" s="17"/>
    </row>
    <row r="7253" spans="23:23" x14ac:dyDescent="0.35">
      <c r="W7253" s="17"/>
    </row>
    <row r="7254" spans="23:23" x14ac:dyDescent="0.35">
      <c r="W7254" s="17"/>
    </row>
    <row r="7255" spans="23:23" x14ac:dyDescent="0.35">
      <c r="W7255" s="17"/>
    </row>
    <row r="7256" spans="23:23" x14ac:dyDescent="0.35">
      <c r="W7256" s="17"/>
    </row>
    <row r="7257" spans="23:23" x14ac:dyDescent="0.35">
      <c r="W7257" s="17"/>
    </row>
    <row r="7258" spans="23:23" x14ac:dyDescent="0.35">
      <c r="W7258" s="17"/>
    </row>
    <row r="7259" spans="23:23" x14ac:dyDescent="0.35">
      <c r="W7259" s="17"/>
    </row>
    <row r="7260" spans="23:23" x14ac:dyDescent="0.35">
      <c r="W7260" s="17"/>
    </row>
    <row r="7261" spans="23:23" x14ac:dyDescent="0.35">
      <c r="W7261" s="17"/>
    </row>
    <row r="7262" spans="23:23" x14ac:dyDescent="0.35">
      <c r="W7262" s="17"/>
    </row>
    <row r="7263" spans="23:23" x14ac:dyDescent="0.35">
      <c r="W7263" s="17"/>
    </row>
    <row r="7264" spans="23:23" x14ac:dyDescent="0.35">
      <c r="W7264" s="17"/>
    </row>
    <row r="7265" spans="23:23" x14ac:dyDescent="0.35">
      <c r="W7265" s="17"/>
    </row>
    <row r="7266" spans="23:23" x14ac:dyDescent="0.35">
      <c r="W7266" s="17"/>
    </row>
    <row r="7267" spans="23:23" x14ac:dyDescent="0.35">
      <c r="W7267" s="17"/>
    </row>
    <row r="7268" spans="23:23" x14ac:dyDescent="0.35">
      <c r="W7268" s="17"/>
    </row>
    <row r="7269" spans="23:23" x14ac:dyDescent="0.35">
      <c r="W7269" s="17"/>
    </row>
    <row r="7270" spans="23:23" x14ac:dyDescent="0.35">
      <c r="W7270" s="17"/>
    </row>
    <row r="7271" spans="23:23" x14ac:dyDescent="0.35">
      <c r="W7271" s="17"/>
    </row>
    <row r="7272" spans="23:23" x14ac:dyDescent="0.35">
      <c r="W7272" s="17"/>
    </row>
    <row r="7273" spans="23:23" x14ac:dyDescent="0.35">
      <c r="W7273" s="17"/>
    </row>
    <row r="7274" spans="23:23" x14ac:dyDescent="0.35">
      <c r="W7274" s="17"/>
    </row>
    <row r="7275" spans="23:23" x14ac:dyDescent="0.35">
      <c r="W7275" s="17"/>
    </row>
    <row r="7276" spans="23:23" x14ac:dyDescent="0.35">
      <c r="W7276" s="17"/>
    </row>
    <row r="7277" spans="23:23" x14ac:dyDescent="0.35">
      <c r="W7277" s="17"/>
    </row>
    <row r="7278" spans="23:23" x14ac:dyDescent="0.35">
      <c r="W7278" s="17"/>
    </row>
    <row r="7279" spans="23:23" x14ac:dyDescent="0.35">
      <c r="W7279" s="17"/>
    </row>
    <row r="7280" spans="23:23" x14ac:dyDescent="0.35">
      <c r="W7280" s="17"/>
    </row>
    <row r="7281" spans="23:23" x14ac:dyDescent="0.35">
      <c r="W7281" s="17"/>
    </row>
    <row r="7282" spans="23:23" x14ac:dyDescent="0.35">
      <c r="W7282" s="17"/>
    </row>
    <row r="7283" spans="23:23" x14ac:dyDescent="0.35">
      <c r="W7283" s="17"/>
    </row>
    <row r="7284" spans="23:23" x14ac:dyDescent="0.35">
      <c r="W7284" s="17"/>
    </row>
    <row r="7285" spans="23:23" x14ac:dyDescent="0.35">
      <c r="W7285" s="17"/>
    </row>
    <row r="7286" spans="23:23" x14ac:dyDescent="0.35">
      <c r="W7286" s="17"/>
    </row>
    <row r="7287" spans="23:23" x14ac:dyDescent="0.35">
      <c r="W7287" s="17"/>
    </row>
    <row r="7288" spans="23:23" x14ac:dyDescent="0.35">
      <c r="W7288" s="17"/>
    </row>
    <row r="7289" spans="23:23" x14ac:dyDescent="0.35">
      <c r="W7289" s="17"/>
    </row>
    <row r="7290" spans="23:23" x14ac:dyDescent="0.35">
      <c r="W7290" s="17"/>
    </row>
    <row r="7291" spans="23:23" x14ac:dyDescent="0.35">
      <c r="W7291" s="17"/>
    </row>
    <row r="7292" spans="23:23" x14ac:dyDescent="0.35">
      <c r="W7292" s="17"/>
    </row>
    <row r="7293" spans="23:23" x14ac:dyDescent="0.35">
      <c r="W7293" s="17"/>
    </row>
    <row r="7294" spans="23:23" x14ac:dyDescent="0.35">
      <c r="W7294" s="17"/>
    </row>
    <row r="7295" spans="23:23" x14ac:dyDescent="0.35">
      <c r="W7295" s="17"/>
    </row>
    <row r="7296" spans="23:23" x14ac:dyDescent="0.35">
      <c r="W7296" s="17"/>
    </row>
    <row r="7297" spans="23:23" x14ac:dyDescent="0.35">
      <c r="W7297" s="17"/>
    </row>
    <row r="7298" spans="23:23" x14ac:dyDescent="0.35">
      <c r="W7298" s="17"/>
    </row>
    <row r="7299" spans="23:23" x14ac:dyDescent="0.35">
      <c r="W7299" s="17"/>
    </row>
    <row r="7300" spans="23:23" x14ac:dyDescent="0.35">
      <c r="W7300" s="17"/>
    </row>
    <row r="7301" spans="23:23" x14ac:dyDescent="0.35">
      <c r="W7301" s="17"/>
    </row>
    <row r="7302" spans="23:23" x14ac:dyDescent="0.35">
      <c r="W7302" s="17"/>
    </row>
    <row r="7303" spans="23:23" x14ac:dyDescent="0.35">
      <c r="W7303" s="17"/>
    </row>
    <row r="7304" spans="23:23" x14ac:dyDescent="0.35">
      <c r="W7304" s="17"/>
    </row>
    <row r="7305" spans="23:23" x14ac:dyDescent="0.35">
      <c r="W7305" s="17"/>
    </row>
    <row r="7306" spans="23:23" x14ac:dyDescent="0.35">
      <c r="W7306" s="17"/>
    </row>
    <row r="7307" spans="23:23" x14ac:dyDescent="0.35">
      <c r="W7307" s="17"/>
    </row>
    <row r="7308" spans="23:23" x14ac:dyDescent="0.35">
      <c r="W7308" s="17"/>
    </row>
    <row r="7309" spans="23:23" x14ac:dyDescent="0.35">
      <c r="W7309" s="17"/>
    </row>
    <row r="7310" spans="23:23" x14ac:dyDescent="0.35">
      <c r="W7310" s="17"/>
    </row>
    <row r="7311" spans="23:23" x14ac:dyDescent="0.35">
      <c r="W7311" s="17"/>
    </row>
    <row r="7312" spans="23:23" x14ac:dyDescent="0.35">
      <c r="W7312" s="17"/>
    </row>
    <row r="7313" spans="23:23" x14ac:dyDescent="0.35">
      <c r="W7313" s="17"/>
    </row>
    <row r="7314" spans="23:23" x14ac:dyDescent="0.35">
      <c r="W7314" s="17"/>
    </row>
    <row r="7315" spans="23:23" x14ac:dyDescent="0.35">
      <c r="W7315" s="17"/>
    </row>
    <row r="7316" spans="23:23" x14ac:dyDescent="0.35">
      <c r="W7316" s="17"/>
    </row>
    <row r="7317" spans="23:23" x14ac:dyDescent="0.35">
      <c r="W7317" s="17"/>
    </row>
    <row r="7318" spans="23:23" x14ac:dyDescent="0.35">
      <c r="W7318" s="17"/>
    </row>
    <row r="7319" spans="23:23" x14ac:dyDescent="0.35">
      <c r="W7319" s="17"/>
    </row>
    <row r="7320" spans="23:23" x14ac:dyDescent="0.35">
      <c r="W7320" s="17"/>
    </row>
    <row r="7321" spans="23:23" x14ac:dyDescent="0.35">
      <c r="W7321" s="17"/>
    </row>
    <row r="7322" spans="23:23" x14ac:dyDescent="0.35">
      <c r="W7322" s="17"/>
    </row>
    <row r="7323" spans="23:23" x14ac:dyDescent="0.35">
      <c r="W7323" s="17"/>
    </row>
    <row r="7324" spans="23:23" x14ac:dyDescent="0.35">
      <c r="W7324" s="17"/>
    </row>
    <row r="7325" spans="23:23" x14ac:dyDescent="0.35">
      <c r="W7325" s="17"/>
    </row>
    <row r="7326" spans="23:23" x14ac:dyDescent="0.35">
      <c r="W7326" s="17"/>
    </row>
    <row r="7327" spans="23:23" x14ac:dyDescent="0.35">
      <c r="W7327" s="17"/>
    </row>
    <row r="7328" spans="23:23" x14ac:dyDescent="0.35">
      <c r="W7328" s="17"/>
    </row>
    <row r="7329" spans="23:23" x14ac:dyDescent="0.35">
      <c r="W7329" s="17"/>
    </row>
    <row r="7330" spans="23:23" x14ac:dyDescent="0.35">
      <c r="W7330" s="17"/>
    </row>
    <row r="7331" spans="23:23" x14ac:dyDescent="0.35">
      <c r="W7331" s="17"/>
    </row>
    <row r="7332" spans="23:23" x14ac:dyDescent="0.35">
      <c r="W7332" s="17"/>
    </row>
    <row r="7333" spans="23:23" x14ac:dyDescent="0.35">
      <c r="W7333" s="17"/>
    </row>
    <row r="7334" spans="23:23" x14ac:dyDescent="0.35">
      <c r="W7334" s="17"/>
    </row>
    <row r="7335" spans="23:23" x14ac:dyDescent="0.35">
      <c r="W7335" s="17"/>
    </row>
    <row r="7336" spans="23:23" x14ac:dyDescent="0.35">
      <c r="W7336" s="17"/>
    </row>
    <row r="7337" spans="23:23" x14ac:dyDescent="0.35">
      <c r="W7337" s="17"/>
    </row>
    <row r="7338" spans="23:23" x14ac:dyDescent="0.35">
      <c r="W7338" s="17"/>
    </row>
    <row r="7339" spans="23:23" x14ac:dyDescent="0.35">
      <c r="W7339" s="17"/>
    </row>
    <row r="7340" spans="23:23" x14ac:dyDescent="0.35">
      <c r="W7340" s="17"/>
    </row>
    <row r="7341" spans="23:23" x14ac:dyDescent="0.35">
      <c r="W7341" s="17"/>
    </row>
    <row r="7342" spans="23:23" x14ac:dyDescent="0.35">
      <c r="W7342" s="17"/>
    </row>
    <row r="7343" spans="23:23" x14ac:dyDescent="0.35">
      <c r="W7343" s="17"/>
    </row>
    <row r="7344" spans="23:23" x14ac:dyDescent="0.35">
      <c r="W7344" s="17"/>
    </row>
    <row r="7345" spans="23:23" x14ac:dyDescent="0.35">
      <c r="W7345" s="17"/>
    </row>
    <row r="7346" spans="23:23" x14ac:dyDescent="0.35">
      <c r="W7346" s="17"/>
    </row>
    <row r="7347" spans="23:23" x14ac:dyDescent="0.35">
      <c r="W7347" s="17"/>
    </row>
    <row r="7348" spans="23:23" x14ac:dyDescent="0.35">
      <c r="W7348" s="17"/>
    </row>
    <row r="7349" spans="23:23" x14ac:dyDescent="0.35">
      <c r="W7349" s="17"/>
    </row>
    <row r="7350" spans="23:23" x14ac:dyDescent="0.35">
      <c r="W7350" s="17"/>
    </row>
    <row r="7351" spans="23:23" x14ac:dyDescent="0.35">
      <c r="W7351" s="17"/>
    </row>
    <row r="7352" spans="23:23" x14ac:dyDescent="0.35">
      <c r="W7352" s="17"/>
    </row>
    <row r="7353" spans="23:23" x14ac:dyDescent="0.35">
      <c r="W7353" s="17"/>
    </row>
    <row r="7354" spans="23:23" x14ac:dyDescent="0.35">
      <c r="W7354" s="17"/>
    </row>
    <row r="7355" spans="23:23" x14ac:dyDescent="0.35">
      <c r="W7355" s="17"/>
    </row>
    <row r="7356" spans="23:23" x14ac:dyDescent="0.35">
      <c r="W7356" s="17"/>
    </row>
    <row r="7357" spans="23:23" x14ac:dyDescent="0.35">
      <c r="W7357" s="17"/>
    </row>
    <row r="7358" spans="23:23" x14ac:dyDescent="0.35">
      <c r="W7358" s="17"/>
    </row>
    <row r="7359" spans="23:23" x14ac:dyDescent="0.35">
      <c r="W7359" s="17"/>
    </row>
    <row r="7360" spans="23:23" x14ac:dyDescent="0.35">
      <c r="W7360" s="17"/>
    </row>
    <row r="7361" spans="23:23" x14ac:dyDescent="0.35">
      <c r="W7361" s="17"/>
    </row>
    <row r="7362" spans="23:23" x14ac:dyDescent="0.35">
      <c r="W7362" s="17"/>
    </row>
    <row r="7363" spans="23:23" x14ac:dyDescent="0.35">
      <c r="W7363" s="17"/>
    </row>
    <row r="7364" spans="23:23" x14ac:dyDescent="0.35">
      <c r="W7364" s="17"/>
    </row>
    <row r="7365" spans="23:23" x14ac:dyDescent="0.35">
      <c r="W7365" s="17"/>
    </row>
    <row r="7366" spans="23:23" x14ac:dyDescent="0.35">
      <c r="W7366" s="17"/>
    </row>
    <row r="7367" spans="23:23" x14ac:dyDescent="0.35">
      <c r="W7367" s="17"/>
    </row>
    <row r="7368" spans="23:23" x14ac:dyDescent="0.35">
      <c r="W7368" s="17"/>
    </row>
    <row r="7369" spans="23:23" x14ac:dyDescent="0.35">
      <c r="W7369" s="17"/>
    </row>
    <row r="7370" spans="23:23" x14ac:dyDescent="0.35">
      <c r="W7370" s="17"/>
    </row>
    <row r="7371" spans="23:23" x14ac:dyDescent="0.35">
      <c r="W7371" s="17"/>
    </row>
    <row r="7372" spans="23:23" x14ac:dyDescent="0.35">
      <c r="W7372" s="17"/>
    </row>
    <row r="7373" spans="23:23" x14ac:dyDescent="0.35">
      <c r="W7373" s="17"/>
    </row>
    <row r="7374" spans="23:23" x14ac:dyDescent="0.35">
      <c r="W7374" s="17"/>
    </row>
    <row r="7375" spans="23:23" x14ac:dyDescent="0.35">
      <c r="W7375" s="17"/>
    </row>
    <row r="7376" spans="23:23" x14ac:dyDescent="0.35">
      <c r="W7376" s="17"/>
    </row>
    <row r="7377" spans="23:23" x14ac:dyDescent="0.35">
      <c r="W7377" s="17"/>
    </row>
    <row r="7378" spans="23:23" x14ac:dyDescent="0.35">
      <c r="W7378" s="17"/>
    </row>
    <row r="7379" spans="23:23" x14ac:dyDescent="0.35">
      <c r="W7379" s="17"/>
    </row>
    <row r="7380" spans="23:23" x14ac:dyDescent="0.35">
      <c r="W7380" s="17"/>
    </row>
    <row r="7381" spans="23:23" x14ac:dyDescent="0.35">
      <c r="W7381" s="17"/>
    </row>
    <row r="7382" spans="23:23" x14ac:dyDescent="0.35">
      <c r="W7382" s="17"/>
    </row>
    <row r="7383" spans="23:23" x14ac:dyDescent="0.35">
      <c r="W7383" s="17"/>
    </row>
    <row r="7384" spans="23:23" x14ac:dyDescent="0.35">
      <c r="W7384" s="17"/>
    </row>
    <row r="7385" spans="23:23" x14ac:dyDescent="0.35">
      <c r="W7385" s="17"/>
    </row>
    <row r="7386" spans="23:23" x14ac:dyDescent="0.35">
      <c r="W7386" s="17"/>
    </row>
    <row r="7387" spans="23:23" x14ac:dyDescent="0.35">
      <c r="W7387" s="17"/>
    </row>
    <row r="7388" spans="23:23" x14ac:dyDescent="0.35">
      <c r="W7388" s="17"/>
    </row>
    <row r="7389" spans="23:23" x14ac:dyDescent="0.35">
      <c r="W7389" s="17"/>
    </row>
    <row r="7390" spans="23:23" x14ac:dyDescent="0.35">
      <c r="W7390" s="17"/>
    </row>
    <row r="7391" spans="23:23" x14ac:dyDescent="0.35">
      <c r="W7391" s="17"/>
    </row>
    <row r="7392" spans="23:23" x14ac:dyDescent="0.35">
      <c r="W7392" s="17"/>
    </row>
    <row r="7393" spans="23:23" x14ac:dyDescent="0.35">
      <c r="W7393" s="17"/>
    </row>
    <row r="7394" spans="23:23" x14ac:dyDescent="0.35">
      <c r="W7394" s="17"/>
    </row>
    <row r="7395" spans="23:23" x14ac:dyDescent="0.35">
      <c r="W7395" s="17"/>
    </row>
    <row r="7396" spans="23:23" x14ac:dyDescent="0.35">
      <c r="W7396" s="17"/>
    </row>
    <row r="7397" spans="23:23" x14ac:dyDescent="0.35">
      <c r="W7397" s="17"/>
    </row>
    <row r="7398" spans="23:23" x14ac:dyDescent="0.35">
      <c r="W7398" s="17"/>
    </row>
    <row r="7399" spans="23:23" x14ac:dyDescent="0.35">
      <c r="W7399" s="17"/>
    </row>
    <row r="7400" spans="23:23" x14ac:dyDescent="0.35">
      <c r="W7400" s="17"/>
    </row>
    <row r="7401" spans="23:23" x14ac:dyDescent="0.35">
      <c r="W7401" s="17"/>
    </row>
    <row r="7402" spans="23:23" x14ac:dyDescent="0.35">
      <c r="W7402" s="17"/>
    </row>
    <row r="7403" spans="23:23" x14ac:dyDescent="0.35">
      <c r="W7403" s="17"/>
    </row>
    <row r="7404" spans="23:23" x14ac:dyDescent="0.35">
      <c r="W7404" s="17"/>
    </row>
    <row r="7405" spans="23:23" x14ac:dyDescent="0.35">
      <c r="W7405" s="17"/>
    </row>
    <row r="7406" spans="23:23" x14ac:dyDescent="0.35">
      <c r="W7406" s="17"/>
    </row>
    <row r="7407" spans="23:23" x14ac:dyDescent="0.35">
      <c r="W7407" s="17"/>
    </row>
    <row r="7408" spans="23:23" x14ac:dyDescent="0.35">
      <c r="W7408" s="17"/>
    </row>
    <row r="7409" spans="23:23" x14ac:dyDescent="0.35">
      <c r="W7409" s="17"/>
    </row>
    <row r="7410" spans="23:23" x14ac:dyDescent="0.35">
      <c r="W7410" s="17"/>
    </row>
    <row r="7411" spans="23:23" x14ac:dyDescent="0.35">
      <c r="W7411" s="17"/>
    </row>
    <row r="7412" spans="23:23" x14ac:dyDescent="0.35">
      <c r="W7412" s="17"/>
    </row>
    <row r="7413" spans="23:23" x14ac:dyDescent="0.35">
      <c r="W7413" s="17"/>
    </row>
    <row r="7414" spans="23:23" x14ac:dyDescent="0.35">
      <c r="W7414" s="17"/>
    </row>
    <row r="7415" spans="23:23" x14ac:dyDescent="0.35">
      <c r="W7415" s="17"/>
    </row>
    <row r="7416" spans="23:23" x14ac:dyDescent="0.35">
      <c r="W7416" s="17"/>
    </row>
    <row r="7417" spans="23:23" x14ac:dyDescent="0.35">
      <c r="W7417" s="17"/>
    </row>
    <row r="7418" spans="23:23" x14ac:dyDescent="0.35">
      <c r="W7418" s="17"/>
    </row>
    <row r="7419" spans="23:23" x14ac:dyDescent="0.35">
      <c r="W7419" s="17"/>
    </row>
    <row r="7420" spans="23:23" x14ac:dyDescent="0.35">
      <c r="W7420" s="17"/>
    </row>
    <row r="7421" spans="23:23" x14ac:dyDescent="0.35">
      <c r="W7421" s="17"/>
    </row>
    <row r="7422" spans="23:23" x14ac:dyDescent="0.35">
      <c r="W7422" s="17"/>
    </row>
    <row r="7423" spans="23:23" x14ac:dyDescent="0.35">
      <c r="W7423" s="17"/>
    </row>
    <row r="7424" spans="23:23" x14ac:dyDescent="0.35">
      <c r="W7424" s="17"/>
    </row>
    <row r="7425" spans="23:23" x14ac:dyDescent="0.35">
      <c r="W7425" s="17"/>
    </row>
    <row r="7426" spans="23:23" x14ac:dyDescent="0.35">
      <c r="W7426" s="17"/>
    </row>
    <row r="7427" spans="23:23" x14ac:dyDescent="0.35">
      <c r="W7427" s="17"/>
    </row>
    <row r="7428" spans="23:23" x14ac:dyDescent="0.35">
      <c r="W7428" s="17"/>
    </row>
    <row r="7429" spans="23:23" x14ac:dyDescent="0.35">
      <c r="W7429" s="17"/>
    </row>
    <row r="7430" spans="23:23" x14ac:dyDescent="0.35">
      <c r="W7430" s="17"/>
    </row>
    <row r="7431" spans="23:23" x14ac:dyDescent="0.35">
      <c r="W7431" s="17"/>
    </row>
    <row r="7432" spans="23:23" x14ac:dyDescent="0.35">
      <c r="W7432" s="17"/>
    </row>
    <row r="7433" spans="23:23" x14ac:dyDescent="0.35">
      <c r="W7433" s="17"/>
    </row>
    <row r="7434" spans="23:23" x14ac:dyDescent="0.35">
      <c r="W7434" s="17"/>
    </row>
    <row r="7435" spans="23:23" x14ac:dyDescent="0.35">
      <c r="W7435" s="17"/>
    </row>
    <row r="7436" spans="23:23" x14ac:dyDescent="0.35">
      <c r="W7436" s="17"/>
    </row>
    <row r="7437" spans="23:23" x14ac:dyDescent="0.35">
      <c r="W7437" s="17"/>
    </row>
    <row r="7438" spans="23:23" x14ac:dyDescent="0.35">
      <c r="W7438" s="17"/>
    </row>
    <row r="7439" spans="23:23" x14ac:dyDescent="0.35">
      <c r="W7439" s="17"/>
    </row>
    <row r="7440" spans="23:23" x14ac:dyDescent="0.35">
      <c r="W7440" s="17"/>
    </row>
    <row r="7441" spans="23:23" x14ac:dyDescent="0.35">
      <c r="W7441" s="17"/>
    </row>
    <row r="7442" spans="23:23" x14ac:dyDescent="0.35">
      <c r="W7442" s="17"/>
    </row>
    <row r="7443" spans="23:23" x14ac:dyDescent="0.35">
      <c r="W7443" s="17"/>
    </row>
    <row r="7444" spans="23:23" x14ac:dyDescent="0.35">
      <c r="W7444" s="17"/>
    </row>
    <row r="7445" spans="23:23" x14ac:dyDescent="0.35">
      <c r="W7445" s="17"/>
    </row>
    <row r="7446" spans="23:23" x14ac:dyDescent="0.35">
      <c r="W7446" s="17"/>
    </row>
    <row r="7447" spans="23:23" x14ac:dyDescent="0.35">
      <c r="W7447" s="17"/>
    </row>
    <row r="7448" spans="23:23" x14ac:dyDescent="0.35">
      <c r="W7448" s="17"/>
    </row>
    <row r="7449" spans="23:23" x14ac:dyDescent="0.35">
      <c r="W7449" s="17"/>
    </row>
    <row r="7450" spans="23:23" x14ac:dyDescent="0.35">
      <c r="W7450" s="17"/>
    </row>
    <row r="7451" spans="23:23" x14ac:dyDescent="0.35">
      <c r="W7451" s="17"/>
    </row>
    <row r="7452" spans="23:23" x14ac:dyDescent="0.35">
      <c r="W7452" s="17"/>
    </row>
    <row r="7453" spans="23:23" x14ac:dyDescent="0.35">
      <c r="W7453" s="17"/>
    </row>
    <row r="7454" spans="23:23" x14ac:dyDescent="0.35">
      <c r="W7454" s="17"/>
    </row>
    <row r="7455" spans="23:23" x14ac:dyDescent="0.35">
      <c r="W7455" s="17"/>
    </row>
    <row r="7456" spans="23:23" x14ac:dyDescent="0.35">
      <c r="W7456" s="17"/>
    </row>
    <row r="7457" spans="23:23" x14ac:dyDescent="0.35">
      <c r="W7457" s="17"/>
    </row>
    <row r="7458" spans="23:23" x14ac:dyDescent="0.35">
      <c r="W7458" s="17"/>
    </row>
    <row r="7459" spans="23:23" x14ac:dyDescent="0.35">
      <c r="W7459" s="17"/>
    </row>
    <row r="7460" spans="23:23" x14ac:dyDescent="0.35">
      <c r="W7460" s="17"/>
    </row>
    <row r="7461" spans="23:23" x14ac:dyDescent="0.35">
      <c r="W7461" s="17"/>
    </row>
    <row r="7462" spans="23:23" x14ac:dyDescent="0.35">
      <c r="W7462" s="17"/>
    </row>
    <row r="7463" spans="23:23" x14ac:dyDescent="0.35">
      <c r="W7463" s="17"/>
    </row>
    <row r="7464" spans="23:23" x14ac:dyDescent="0.35">
      <c r="W7464" s="17"/>
    </row>
    <row r="7465" spans="23:23" x14ac:dyDescent="0.35">
      <c r="W7465" s="17"/>
    </row>
    <row r="7466" spans="23:23" x14ac:dyDescent="0.35">
      <c r="W7466" s="17"/>
    </row>
    <row r="7467" spans="23:23" x14ac:dyDescent="0.35">
      <c r="W7467" s="17"/>
    </row>
    <row r="7468" spans="23:23" x14ac:dyDescent="0.35">
      <c r="W7468" s="17"/>
    </row>
    <row r="7469" spans="23:23" x14ac:dyDescent="0.35">
      <c r="W7469" s="17"/>
    </row>
    <row r="7470" spans="23:23" x14ac:dyDescent="0.35">
      <c r="W7470" s="17"/>
    </row>
    <row r="7471" spans="23:23" x14ac:dyDescent="0.35">
      <c r="W7471" s="17"/>
    </row>
    <row r="7472" spans="23:23" x14ac:dyDescent="0.35">
      <c r="W7472" s="17"/>
    </row>
    <row r="7473" spans="23:23" x14ac:dyDescent="0.35">
      <c r="W7473" s="17"/>
    </row>
    <row r="7474" spans="23:23" x14ac:dyDescent="0.35">
      <c r="W7474" s="17"/>
    </row>
    <row r="7475" spans="23:23" x14ac:dyDescent="0.35">
      <c r="W7475" s="17"/>
    </row>
    <row r="7476" spans="23:23" x14ac:dyDescent="0.35">
      <c r="W7476" s="17"/>
    </row>
    <row r="7477" spans="23:23" x14ac:dyDescent="0.35">
      <c r="W7477" s="17"/>
    </row>
    <row r="7478" spans="23:23" x14ac:dyDescent="0.35">
      <c r="W7478" s="17"/>
    </row>
    <row r="7479" spans="23:23" x14ac:dyDescent="0.35">
      <c r="W7479" s="17"/>
    </row>
    <row r="7480" spans="23:23" x14ac:dyDescent="0.35">
      <c r="W7480" s="17"/>
    </row>
    <row r="7481" spans="23:23" x14ac:dyDescent="0.35">
      <c r="W7481" s="17"/>
    </row>
    <row r="7482" spans="23:23" x14ac:dyDescent="0.35">
      <c r="W7482" s="17"/>
    </row>
    <row r="7483" spans="23:23" x14ac:dyDescent="0.35">
      <c r="W7483" s="17"/>
    </row>
    <row r="7484" spans="23:23" x14ac:dyDescent="0.35">
      <c r="W7484" s="17"/>
    </row>
    <row r="7485" spans="23:23" x14ac:dyDescent="0.35">
      <c r="W7485" s="17"/>
    </row>
    <row r="7486" spans="23:23" x14ac:dyDescent="0.35">
      <c r="W7486" s="17"/>
    </row>
    <row r="7487" spans="23:23" x14ac:dyDescent="0.35">
      <c r="W7487" s="17"/>
    </row>
    <row r="7488" spans="23:23" x14ac:dyDescent="0.35">
      <c r="W7488" s="17"/>
    </row>
    <row r="7489" spans="23:23" x14ac:dyDescent="0.35">
      <c r="W7489" s="17"/>
    </row>
    <row r="7490" spans="23:23" x14ac:dyDescent="0.35">
      <c r="W7490" s="17"/>
    </row>
    <row r="7491" spans="23:23" x14ac:dyDescent="0.35">
      <c r="W7491" s="17"/>
    </row>
    <row r="7492" spans="23:23" x14ac:dyDescent="0.35">
      <c r="W7492" s="17"/>
    </row>
    <row r="7493" spans="23:23" x14ac:dyDescent="0.35">
      <c r="W7493" s="17"/>
    </row>
    <row r="7494" spans="23:23" x14ac:dyDescent="0.35">
      <c r="W7494" s="17"/>
    </row>
    <row r="7495" spans="23:23" x14ac:dyDescent="0.35">
      <c r="W7495" s="17"/>
    </row>
    <row r="7496" spans="23:23" x14ac:dyDescent="0.35">
      <c r="W7496" s="17"/>
    </row>
    <row r="7497" spans="23:23" x14ac:dyDescent="0.35">
      <c r="W7497" s="17"/>
    </row>
    <row r="7498" spans="23:23" x14ac:dyDescent="0.35">
      <c r="W7498" s="17"/>
    </row>
    <row r="7499" spans="23:23" x14ac:dyDescent="0.35">
      <c r="W7499" s="17"/>
    </row>
    <row r="7500" spans="23:23" x14ac:dyDescent="0.35">
      <c r="W7500" s="17"/>
    </row>
    <row r="7501" spans="23:23" x14ac:dyDescent="0.35">
      <c r="W7501" s="17"/>
    </row>
    <row r="7502" spans="23:23" x14ac:dyDescent="0.35">
      <c r="W7502" s="17"/>
    </row>
    <row r="7503" spans="23:23" x14ac:dyDescent="0.35">
      <c r="W7503" s="17"/>
    </row>
    <row r="7504" spans="23:23" x14ac:dyDescent="0.35">
      <c r="W7504" s="17"/>
    </row>
    <row r="7505" spans="23:23" x14ac:dyDescent="0.35">
      <c r="W7505" s="17"/>
    </row>
    <row r="7506" spans="23:23" x14ac:dyDescent="0.35">
      <c r="W7506" s="17"/>
    </row>
    <row r="7507" spans="23:23" x14ac:dyDescent="0.35">
      <c r="W7507" s="17"/>
    </row>
    <row r="7508" spans="23:23" x14ac:dyDescent="0.35">
      <c r="W7508" s="17"/>
    </row>
    <row r="7509" spans="23:23" x14ac:dyDescent="0.35">
      <c r="W7509" s="17"/>
    </row>
    <row r="7510" spans="23:23" x14ac:dyDescent="0.35">
      <c r="W7510" s="17"/>
    </row>
    <row r="7511" spans="23:23" x14ac:dyDescent="0.35">
      <c r="W7511" s="17"/>
    </row>
    <row r="7512" spans="23:23" x14ac:dyDescent="0.35">
      <c r="W7512" s="17"/>
    </row>
    <row r="7513" spans="23:23" x14ac:dyDescent="0.35">
      <c r="W7513" s="17"/>
    </row>
    <row r="7514" spans="23:23" x14ac:dyDescent="0.35">
      <c r="W7514" s="17"/>
    </row>
    <row r="7515" spans="23:23" x14ac:dyDescent="0.35">
      <c r="W7515" s="17"/>
    </row>
    <row r="7516" spans="23:23" x14ac:dyDescent="0.35">
      <c r="W7516" s="17"/>
    </row>
    <row r="7517" spans="23:23" x14ac:dyDescent="0.35">
      <c r="W7517" s="17"/>
    </row>
    <row r="7518" spans="23:23" x14ac:dyDescent="0.35">
      <c r="W7518" s="17"/>
    </row>
    <row r="7519" spans="23:23" x14ac:dyDescent="0.35">
      <c r="W7519" s="17"/>
    </row>
    <row r="7520" spans="23:23" x14ac:dyDescent="0.35">
      <c r="W7520" s="17"/>
    </row>
    <row r="7521" spans="23:23" x14ac:dyDescent="0.35">
      <c r="W7521" s="17"/>
    </row>
    <row r="7522" spans="23:23" x14ac:dyDescent="0.35">
      <c r="W7522" s="17"/>
    </row>
    <row r="7523" spans="23:23" x14ac:dyDescent="0.35">
      <c r="W7523" s="17"/>
    </row>
    <row r="7524" spans="23:23" x14ac:dyDescent="0.35">
      <c r="W7524" s="17"/>
    </row>
    <row r="7525" spans="23:23" x14ac:dyDescent="0.35">
      <c r="W7525" s="17"/>
    </row>
    <row r="7526" spans="23:23" x14ac:dyDescent="0.35">
      <c r="W7526" s="17"/>
    </row>
    <row r="7527" spans="23:23" x14ac:dyDescent="0.35">
      <c r="W7527" s="17"/>
    </row>
    <row r="7528" spans="23:23" x14ac:dyDescent="0.35">
      <c r="W7528" s="17"/>
    </row>
    <row r="7529" spans="23:23" x14ac:dyDescent="0.35">
      <c r="W7529" s="17"/>
    </row>
    <row r="7530" spans="23:23" x14ac:dyDescent="0.35">
      <c r="W7530" s="17"/>
    </row>
    <row r="7531" spans="23:23" x14ac:dyDescent="0.35">
      <c r="W7531" s="17"/>
    </row>
    <row r="7532" spans="23:23" x14ac:dyDescent="0.35">
      <c r="W7532" s="17"/>
    </row>
    <row r="7533" spans="23:23" x14ac:dyDescent="0.35">
      <c r="W7533" s="17"/>
    </row>
    <row r="7534" spans="23:23" x14ac:dyDescent="0.35">
      <c r="W7534" s="17"/>
    </row>
    <row r="7535" spans="23:23" x14ac:dyDescent="0.35">
      <c r="W7535" s="17"/>
    </row>
    <row r="7536" spans="23:23" x14ac:dyDescent="0.35">
      <c r="W7536" s="17"/>
    </row>
    <row r="7537" spans="23:23" x14ac:dyDescent="0.35">
      <c r="W7537" s="17"/>
    </row>
    <row r="7538" spans="23:23" x14ac:dyDescent="0.35">
      <c r="W7538" s="17"/>
    </row>
    <row r="7539" spans="23:23" x14ac:dyDescent="0.35">
      <c r="W7539" s="17"/>
    </row>
    <row r="7540" spans="23:23" x14ac:dyDescent="0.35">
      <c r="W7540" s="17"/>
    </row>
    <row r="7541" spans="23:23" x14ac:dyDescent="0.35">
      <c r="W7541" s="17"/>
    </row>
    <row r="7542" spans="23:23" x14ac:dyDescent="0.35">
      <c r="W7542" s="17"/>
    </row>
    <row r="7543" spans="23:23" x14ac:dyDescent="0.35">
      <c r="W7543" s="17"/>
    </row>
    <row r="7544" spans="23:23" x14ac:dyDescent="0.35">
      <c r="W7544" s="17"/>
    </row>
    <row r="7545" spans="23:23" x14ac:dyDescent="0.35">
      <c r="W7545" s="17"/>
    </row>
    <row r="7546" spans="23:23" x14ac:dyDescent="0.35">
      <c r="W7546" s="17"/>
    </row>
    <row r="7547" spans="23:23" x14ac:dyDescent="0.35">
      <c r="W7547" s="17"/>
    </row>
    <row r="7548" spans="23:23" x14ac:dyDescent="0.35">
      <c r="W7548" s="17"/>
    </row>
    <row r="7549" spans="23:23" x14ac:dyDescent="0.35">
      <c r="W7549" s="17"/>
    </row>
    <row r="7550" spans="23:23" x14ac:dyDescent="0.35">
      <c r="W7550" s="17"/>
    </row>
    <row r="7551" spans="23:23" x14ac:dyDescent="0.35">
      <c r="W7551" s="17"/>
    </row>
    <row r="7552" spans="23:23" x14ac:dyDescent="0.35">
      <c r="W7552" s="17"/>
    </row>
    <row r="7553" spans="23:23" x14ac:dyDescent="0.35">
      <c r="W7553" s="17"/>
    </row>
    <row r="7554" spans="23:23" x14ac:dyDescent="0.35">
      <c r="W7554" s="17"/>
    </row>
    <row r="7555" spans="23:23" x14ac:dyDescent="0.35">
      <c r="W7555" s="17"/>
    </row>
    <row r="7556" spans="23:23" x14ac:dyDescent="0.35">
      <c r="W7556" s="17"/>
    </row>
    <row r="7557" spans="23:23" x14ac:dyDescent="0.35">
      <c r="W7557" s="17"/>
    </row>
    <row r="7558" spans="23:23" x14ac:dyDescent="0.35">
      <c r="W7558" s="17"/>
    </row>
    <row r="7559" spans="23:23" x14ac:dyDescent="0.35">
      <c r="W7559" s="17"/>
    </row>
    <row r="7560" spans="23:23" x14ac:dyDescent="0.35">
      <c r="W7560" s="17"/>
    </row>
    <row r="7561" spans="23:23" x14ac:dyDescent="0.35">
      <c r="W7561" s="17"/>
    </row>
    <row r="7562" spans="23:23" x14ac:dyDescent="0.35">
      <c r="W7562" s="17"/>
    </row>
    <row r="7563" spans="23:23" x14ac:dyDescent="0.35">
      <c r="W7563" s="17"/>
    </row>
    <row r="7564" spans="23:23" x14ac:dyDescent="0.35">
      <c r="W7564" s="17"/>
    </row>
    <row r="7565" spans="23:23" x14ac:dyDescent="0.35">
      <c r="W7565" s="17"/>
    </row>
    <row r="7566" spans="23:23" x14ac:dyDescent="0.35">
      <c r="W7566" s="17"/>
    </row>
    <row r="7567" spans="23:23" x14ac:dyDescent="0.35">
      <c r="W7567" s="17"/>
    </row>
    <row r="7568" spans="23:23" x14ac:dyDescent="0.35">
      <c r="W7568" s="17"/>
    </row>
    <row r="7569" spans="23:23" x14ac:dyDescent="0.35">
      <c r="W7569" s="17"/>
    </row>
    <row r="7570" spans="23:23" x14ac:dyDescent="0.35">
      <c r="W7570" s="17"/>
    </row>
    <row r="7571" spans="23:23" x14ac:dyDescent="0.35">
      <c r="W7571" s="17"/>
    </row>
    <row r="7572" spans="23:23" x14ac:dyDescent="0.35">
      <c r="W7572" s="17"/>
    </row>
    <row r="7573" spans="23:23" x14ac:dyDescent="0.35">
      <c r="W7573" s="17"/>
    </row>
    <row r="7574" spans="23:23" x14ac:dyDescent="0.35">
      <c r="W7574" s="17"/>
    </row>
    <row r="7575" spans="23:23" x14ac:dyDescent="0.35">
      <c r="W7575" s="17"/>
    </row>
    <row r="7576" spans="23:23" x14ac:dyDescent="0.35">
      <c r="W7576" s="17"/>
    </row>
    <row r="7577" spans="23:23" x14ac:dyDescent="0.35">
      <c r="W7577" s="17"/>
    </row>
    <row r="7578" spans="23:23" x14ac:dyDescent="0.35">
      <c r="W7578" s="17"/>
    </row>
    <row r="7579" spans="23:23" x14ac:dyDescent="0.35">
      <c r="W7579" s="17"/>
    </row>
    <row r="7580" spans="23:23" x14ac:dyDescent="0.35">
      <c r="W7580" s="17"/>
    </row>
    <row r="7581" spans="23:23" x14ac:dyDescent="0.35">
      <c r="W7581" s="17"/>
    </row>
    <row r="7582" spans="23:23" x14ac:dyDescent="0.35">
      <c r="W7582" s="17"/>
    </row>
    <row r="7583" spans="23:23" x14ac:dyDescent="0.35">
      <c r="W7583" s="17"/>
    </row>
    <row r="7584" spans="23:23" x14ac:dyDescent="0.35">
      <c r="W7584" s="17"/>
    </row>
    <row r="7585" spans="23:23" x14ac:dyDescent="0.35">
      <c r="W7585" s="17"/>
    </row>
    <row r="7586" spans="23:23" x14ac:dyDescent="0.35">
      <c r="W7586" s="17"/>
    </row>
    <row r="7587" spans="23:23" x14ac:dyDescent="0.35">
      <c r="W7587" s="17"/>
    </row>
    <row r="7588" spans="23:23" x14ac:dyDescent="0.35">
      <c r="W7588" s="17"/>
    </row>
    <row r="7589" spans="23:23" x14ac:dyDescent="0.35">
      <c r="W7589" s="17"/>
    </row>
    <row r="7590" spans="23:23" x14ac:dyDescent="0.35">
      <c r="W7590" s="17"/>
    </row>
    <row r="7591" spans="23:23" x14ac:dyDescent="0.35">
      <c r="W7591" s="17"/>
    </row>
    <row r="7592" spans="23:23" x14ac:dyDescent="0.35">
      <c r="W7592" s="17"/>
    </row>
    <row r="7593" spans="23:23" x14ac:dyDescent="0.35">
      <c r="W7593" s="17"/>
    </row>
    <row r="7594" spans="23:23" x14ac:dyDescent="0.35">
      <c r="W7594" s="17"/>
    </row>
    <row r="7595" spans="23:23" x14ac:dyDescent="0.35">
      <c r="W7595" s="17"/>
    </row>
    <row r="7596" spans="23:23" x14ac:dyDescent="0.35">
      <c r="W7596" s="17"/>
    </row>
    <row r="7597" spans="23:23" x14ac:dyDescent="0.35">
      <c r="W7597" s="17"/>
    </row>
    <row r="7598" spans="23:23" x14ac:dyDescent="0.35">
      <c r="W7598" s="17"/>
    </row>
    <row r="7599" spans="23:23" x14ac:dyDescent="0.35">
      <c r="W7599" s="17"/>
    </row>
    <row r="7600" spans="23:23" x14ac:dyDescent="0.35">
      <c r="W7600" s="17"/>
    </row>
    <row r="7601" spans="23:23" x14ac:dyDescent="0.35">
      <c r="W7601" s="17"/>
    </row>
    <row r="7602" spans="23:23" x14ac:dyDescent="0.35">
      <c r="W7602" s="17"/>
    </row>
    <row r="7603" spans="23:23" x14ac:dyDescent="0.35">
      <c r="W7603" s="17"/>
    </row>
    <row r="7604" spans="23:23" x14ac:dyDescent="0.35">
      <c r="W7604" s="17"/>
    </row>
    <row r="7605" spans="23:23" x14ac:dyDescent="0.35">
      <c r="W7605" s="17"/>
    </row>
    <row r="7606" spans="23:23" x14ac:dyDescent="0.35">
      <c r="W7606" s="17"/>
    </row>
    <row r="7607" spans="23:23" x14ac:dyDescent="0.35">
      <c r="W7607" s="17"/>
    </row>
    <row r="7608" spans="23:23" x14ac:dyDescent="0.35">
      <c r="W7608" s="17"/>
    </row>
    <row r="7609" spans="23:23" x14ac:dyDescent="0.35">
      <c r="W7609" s="17"/>
    </row>
    <row r="7610" spans="23:23" x14ac:dyDescent="0.35">
      <c r="W7610" s="17"/>
    </row>
    <row r="7611" spans="23:23" x14ac:dyDescent="0.35">
      <c r="W7611" s="17"/>
    </row>
    <row r="7612" spans="23:23" x14ac:dyDescent="0.35">
      <c r="W7612" s="17"/>
    </row>
    <row r="7613" spans="23:23" x14ac:dyDescent="0.35">
      <c r="W7613" s="17"/>
    </row>
    <row r="7614" spans="23:23" x14ac:dyDescent="0.35">
      <c r="W7614" s="17"/>
    </row>
    <row r="7615" spans="23:23" x14ac:dyDescent="0.35">
      <c r="W7615" s="17"/>
    </row>
    <row r="7616" spans="23:23" x14ac:dyDescent="0.35">
      <c r="W7616" s="17"/>
    </row>
    <row r="7617" spans="23:23" x14ac:dyDescent="0.35">
      <c r="W7617" s="17"/>
    </row>
    <row r="7618" spans="23:23" x14ac:dyDescent="0.35">
      <c r="W7618" s="17"/>
    </row>
    <row r="7619" spans="23:23" x14ac:dyDescent="0.35">
      <c r="W7619" s="17"/>
    </row>
    <row r="7620" spans="23:23" x14ac:dyDescent="0.35">
      <c r="W7620" s="17"/>
    </row>
    <row r="7621" spans="23:23" x14ac:dyDescent="0.35">
      <c r="W7621" s="17"/>
    </row>
    <row r="7622" spans="23:23" x14ac:dyDescent="0.35">
      <c r="W7622" s="17"/>
    </row>
    <row r="7623" spans="23:23" x14ac:dyDescent="0.35">
      <c r="W7623" s="17"/>
    </row>
    <row r="7624" spans="23:23" x14ac:dyDescent="0.35">
      <c r="W7624" s="17"/>
    </row>
    <row r="7625" spans="23:23" x14ac:dyDescent="0.35">
      <c r="W7625" s="17"/>
    </row>
    <row r="7626" spans="23:23" x14ac:dyDescent="0.35">
      <c r="W7626" s="17"/>
    </row>
    <row r="7627" spans="23:23" x14ac:dyDescent="0.35">
      <c r="W7627" s="17"/>
    </row>
    <row r="7628" spans="23:23" x14ac:dyDescent="0.35">
      <c r="W7628" s="17"/>
    </row>
    <row r="7629" spans="23:23" x14ac:dyDescent="0.35">
      <c r="W7629" s="17"/>
    </row>
    <row r="7630" spans="23:23" x14ac:dyDescent="0.35">
      <c r="W7630" s="17"/>
    </row>
    <row r="7631" spans="23:23" x14ac:dyDescent="0.35">
      <c r="W7631" s="17"/>
    </row>
    <row r="7632" spans="23:23" x14ac:dyDescent="0.35">
      <c r="W7632" s="17"/>
    </row>
    <row r="7633" spans="23:23" x14ac:dyDescent="0.35">
      <c r="W7633" s="17"/>
    </row>
    <row r="7634" spans="23:23" x14ac:dyDescent="0.35">
      <c r="W7634" s="17"/>
    </row>
    <row r="7635" spans="23:23" x14ac:dyDescent="0.35">
      <c r="W7635" s="17"/>
    </row>
    <row r="7636" spans="23:23" x14ac:dyDescent="0.35">
      <c r="W7636" s="17"/>
    </row>
    <row r="7637" spans="23:23" x14ac:dyDescent="0.35">
      <c r="W7637" s="17"/>
    </row>
    <row r="7638" spans="23:23" x14ac:dyDescent="0.35">
      <c r="W7638" s="17"/>
    </row>
    <row r="7639" spans="23:23" x14ac:dyDescent="0.35">
      <c r="W7639" s="17"/>
    </row>
    <row r="7640" spans="23:23" x14ac:dyDescent="0.35">
      <c r="W7640" s="17"/>
    </row>
    <row r="7641" spans="23:23" x14ac:dyDescent="0.35">
      <c r="W7641" s="17"/>
    </row>
    <row r="7642" spans="23:23" x14ac:dyDescent="0.35">
      <c r="W7642" s="17"/>
    </row>
    <row r="7643" spans="23:23" x14ac:dyDescent="0.35">
      <c r="W7643" s="17"/>
    </row>
    <row r="7644" spans="23:23" x14ac:dyDescent="0.35">
      <c r="W7644" s="17"/>
    </row>
    <row r="7645" spans="23:23" x14ac:dyDescent="0.35">
      <c r="W7645" s="17"/>
    </row>
    <row r="7646" spans="23:23" x14ac:dyDescent="0.35">
      <c r="W7646" s="17"/>
    </row>
    <row r="7647" spans="23:23" x14ac:dyDescent="0.35">
      <c r="W7647" s="17"/>
    </row>
    <row r="7648" spans="23:23" x14ac:dyDescent="0.35">
      <c r="W7648" s="17"/>
    </row>
    <row r="7649" spans="23:23" x14ac:dyDescent="0.35">
      <c r="W7649" s="17"/>
    </row>
    <row r="7650" spans="23:23" x14ac:dyDescent="0.35">
      <c r="W7650" s="17"/>
    </row>
    <row r="7651" spans="23:23" x14ac:dyDescent="0.35">
      <c r="W7651" s="17"/>
    </row>
    <row r="7652" spans="23:23" x14ac:dyDescent="0.35">
      <c r="W7652" s="17"/>
    </row>
    <row r="7653" spans="23:23" x14ac:dyDescent="0.35">
      <c r="W7653" s="17"/>
    </row>
    <row r="7654" spans="23:23" x14ac:dyDescent="0.35">
      <c r="W7654" s="17"/>
    </row>
    <row r="7655" spans="23:23" x14ac:dyDescent="0.35">
      <c r="W7655" s="17"/>
    </row>
    <row r="7656" spans="23:23" x14ac:dyDescent="0.35">
      <c r="W7656" s="17"/>
    </row>
    <row r="7657" spans="23:23" x14ac:dyDescent="0.35">
      <c r="W7657" s="17"/>
    </row>
    <row r="7658" spans="23:23" x14ac:dyDescent="0.35">
      <c r="W7658" s="17"/>
    </row>
    <row r="7659" spans="23:23" x14ac:dyDescent="0.35">
      <c r="W7659" s="17"/>
    </row>
    <row r="7660" spans="23:23" x14ac:dyDescent="0.35">
      <c r="W7660" s="17"/>
    </row>
    <row r="7661" spans="23:23" x14ac:dyDescent="0.35">
      <c r="W7661" s="17"/>
    </row>
    <row r="7662" spans="23:23" x14ac:dyDescent="0.35">
      <c r="W7662" s="17"/>
    </row>
    <row r="7663" spans="23:23" x14ac:dyDescent="0.35">
      <c r="W7663" s="17"/>
    </row>
    <row r="7664" spans="23:23" x14ac:dyDescent="0.35">
      <c r="W7664" s="17"/>
    </row>
    <row r="7665" spans="23:23" x14ac:dyDescent="0.35">
      <c r="W7665" s="17"/>
    </row>
    <row r="7666" spans="23:23" x14ac:dyDescent="0.35">
      <c r="W7666" s="17"/>
    </row>
    <row r="7667" spans="23:23" x14ac:dyDescent="0.35">
      <c r="W7667" s="17"/>
    </row>
    <row r="7668" spans="23:23" x14ac:dyDescent="0.35">
      <c r="W7668" s="17"/>
    </row>
    <row r="7669" spans="23:23" x14ac:dyDescent="0.35">
      <c r="W7669" s="17"/>
    </row>
    <row r="7670" spans="23:23" x14ac:dyDescent="0.35">
      <c r="W7670" s="17"/>
    </row>
    <row r="7671" spans="23:23" x14ac:dyDescent="0.35">
      <c r="W7671" s="17"/>
    </row>
    <row r="7672" spans="23:23" x14ac:dyDescent="0.35">
      <c r="W7672" s="17"/>
    </row>
    <row r="7673" spans="23:23" x14ac:dyDescent="0.35">
      <c r="W7673" s="17"/>
    </row>
    <row r="7674" spans="23:23" x14ac:dyDescent="0.35">
      <c r="W7674" s="17"/>
    </row>
    <row r="7675" spans="23:23" x14ac:dyDescent="0.35">
      <c r="W7675" s="17"/>
    </row>
    <row r="7676" spans="23:23" x14ac:dyDescent="0.35">
      <c r="W7676" s="17"/>
    </row>
    <row r="7677" spans="23:23" x14ac:dyDescent="0.35">
      <c r="W7677" s="17"/>
    </row>
    <row r="7678" spans="23:23" x14ac:dyDescent="0.35">
      <c r="W7678" s="17"/>
    </row>
    <row r="7679" spans="23:23" x14ac:dyDescent="0.35">
      <c r="W7679" s="17"/>
    </row>
    <row r="7680" spans="23:23" x14ac:dyDescent="0.35">
      <c r="W7680" s="17"/>
    </row>
    <row r="7681" spans="23:23" x14ac:dyDescent="0.35">
      <c r="W7681" s="17"/>
    </row>
    <row r="7682" spans="23:23" x14ac:dyDescent="0.35">
      <c r="W7682" s="17"/>
    </row>
    <row r="7683" spans="23:23" x14ac:dyDescent="0.35">
      <c r="W7683" s="17"/>
    </row>
    <row r="7684" spans="23:23" x14ac:dyDescent="0.35">
      <c r="W7684" s="17"/>
    </row>
    <row r="7685" spans="23:23" x14ac:dyDescent="0.35">
      <c r="W7685" s="17"/>
    </row>
    <row r="7686" spans="23:23" x14ac:dyDescent="0.35">
      <c r="W7686" s="17"/>
    </row>
    <row r="7687" spans="23:23" x14ac:dyDescent="0.35">
      <c r="W7687" s="17"/>
    </row>
    <row r="7688" spans="23:23" x14ac:dyDescent="0.35">
      <c r="W7688" s="17"/>
    </row>
    <row r="7689" spans="23:23" x14ac:dyDescent="0.35">
      <c r="W7689" s="17"/>
    </row>
    <row r="7690" spans="23:23" x14ac:dyDescent="0.35">
      <c r="W7690" s="17"/>
    </row>
    <row r="7691" spans="23:23" x14ac:dyDescent="0.35">
      <c r="W7691" s="17"/>
    </row>
    <row r="7692" spans="23:23" x14ac:dyDescent="0.35">
      <c r="W7692" s="17"/>
    </row>
    <row r="7693" spans="23:23" x14ac:dyDescent="0.35">
      <c r="W7693" s="17"/>
    </row>
    <row r="7694" spans="23:23" x14ac:dyDescent="0.35">
      <c r="W7694" s="17"/>
    </row>
    <row r="7695" spans="23:23" x14ac:dyDescent="0.35">
      <c r="W7695" s="17"/>
    </row>
    <row r="7696" spans="23:23" x14ac:dyDescent="0.35">
      <c r="W7696" s="17"/>
    </row>
    <row r="7697" spans="23:23" x14ac:dyDescent="0.35">
      <c r="W7697" s="17"/>
    </row>
    <row r="7698" spans="23:23" x14ac:dyDescent="0.35">
      <c r="W7698" s="17"/>
    </row>
    <row r="7699" spans="23:23" x14ac:dyDescent="0.35">
      <c r="W7699" s="17"/>
    </row>
    <row r="7700" spans="23:23" x14ac:dyDescent="0.35">
      <c r="W7700" s="17"/>
    </row>
    <row r="7701" spans="23:23" x14ac:dyDescent="0.35">
      <c r="W7701" s="17"/>
    </row>
    <row r="7702" spans="23:23" x14ac:dyDescent="0.35">
      <c r="W7702" s="17"/>
    </row>
    <row r="7703" spans="23:23" x14ac:dyDescent="0.35">
      <c r="W7703" s="17"/>
    </row>
    <row r="7704" spans="23:23" x14ac:dyDescent="0.35">
      <c r="W7704" s="17"/>
    </row>
    <row r="7705" spans="23:23" x14ac:dyDescent="0.35">
      <c r="W7705" s="17"/>
    </row>
    <row r="7706" spans="23:23" x14ac:dyDescent="0.35">
      <c r="W7706" s="17"/>
    </row>
    <row r="7707" spans="23:23" x14ac:dyDescent="0.35">
      <c r="W7707" s="17"/>
    </row>
    <row r="7708" spans="23:23" x14ac:dyDescent="0.35">
      <c r="W7708" s="17"/>
    </row>
    <row r="7709" spans="23:23" x14ac:dyDescent="0.35">
      <c r="W7709" s="17"/>
    </row>
    <row r="7710" spans="23:23" x14ac:dyDescent="0.35">
      <c r="W7710" s="17"/>
    </row>
    <row r="7711" spans="23:23" x14ac:dyDescent="0.35">
      <c r="W7711" s="17"/>
    </row>
    <row r="7712" spans="23:23" x14ac:dyDescent="0.35">
      <c r="W7712" s="17"/>
    </row>
    <row r="7713" spans="23:23" x14ac:dyDescent="0.35">
      <c r="W7713" s="17"/>
    </row>
    <row r="7714" spans="23:23" x14ac:dyDescent="0.35">
      <c r="W7714" s="17"/>
    </row>
    <row r="7715" spans="23:23" x14ac:dyDescent="0.35">
      <c r="W7715" s="17"/>
    </row>
    <row r="7716" spans="23:23" x14ac:dyDescent="0.35">
      <c r="W7716" s="17"/>
    </row>
    <row r="7717" spans="23:23" x14ac:dyDescent="0.35">
      <c r="W7717" s="17"/>
    </row>
    <row r="7718" spans="23:23" x14ac:dyDescent="0.35">
      <c r="W7718" s="17"/>
    </row>
    <row r="7719" spans="23:23" x14ac:dyDescent="0.35">
      <c r="W7719" s="17"/>
    </row>
    <row r="7720" spans="23:23" x14ac:dyDescent="0.35">
      <c r="W7720" s="17"/>
    </row>
    <row r="7721" spans="23:23" x14ac:dyDescent="0.35">
      <c r="W7721" s="17"/>
    </row>
    <row r="7722" spans="23:23" x14ac:dyDescent="0.35">
      <c r="W7722" s="17"/>
    </row>
    <row r="7723" spans="23:23" x14ac:dyDescent="0.35">
      <c r="W7723" s="17"/>
    </row>
    <row r="7724" spans="23:23" x14ac:dyDescent="0.35">
      <c r="W7724" s="17"/>
    </row>
    <row r="7725" spans="23:23" x14ac:dyDescent="0.35">
      <c r="W7725" s="17"/>
    </row>
    <row r="7726" spans="23:23" x14ac:dyDescent="0.35">
      <c r="W7726" s="17"/>
    </row>
    <row r="7727" spans="23:23" x14ac:dyDescent="0.35">
      <c r="W7727" s="17"/>
    </row>
    <row r="7728" spans="23:23" x14ac:dyDescent="0.35">
      <c r="W7728" s="17"/>
    </row>
    <row r="7729" spans="23:23" x14ac:dyDescent="0.35">
      <c r="W7729" s="17"/>
    </row>
    <row r="7730" spans="23:23" x14ac:dyDescent="0.35">
      <c r="W7730" s="17"/>
    </row>
    <row r="7731" spans="23:23" x14ac:dyDescent="0.35">
      <c r="W7731" s="17"/>
    </row>
    <row r="7732" spans="23:23" x14ac:dyDescent="0.35">
      <c r="W7732" s="17"/>
    </row>
    <row r="7733" spans="23:23" x14ac:dyDescent="0.35">
      <c r="W7733" s="17"/>
    </row>
    <row r="7734" spans="23:23" x14ac:dyDescent="0.35">
      <c r="W7734" s="17"/>
    </row>
    <row r="7735" spans="23:23" x14ac:dyDescent="0.35">
      <c r="W7735" s="17"/>
    </row>
    <row r="7736" spans="23:23" x14ac:dyDescent="0.35">
      <c r="W7736" s="17"/>
    </row>
    <row r="7737" spans="23:23" x14ac:dyDescent="0.35">
      <c r="W7737" s="17"/>
    </row>
    <row r="7738" spans="23:23" x14ac:dyDescent="0.35">
      <c r="W7738" s="17"/>
    </row>
    <row r="7739" spans="23:23" x14ac:dyDescent="0.35">
      <c r="W7739" s="17"/>
    </row>
    <row r="7740" spans="23:23" x14ac:dyDescent="0.35">
      <c r="W7740" s="17"/>
    </row>
    <row r="7741" spans="23:23" x14ac:dyDescent="0.35">
      <c r="W7741" s="17"/>
    </row>
    <row r="7742" spans="23:23" x14ac:dyDescent="0.35">
      <c r="W7742" s="17"/>
    </row>
    <row r="7743" spans="23:23" x14ac:dyDescent="0.35">
      <c r="W7743" s="17"/>
    </row>
    <row r="7744" spans="23:23" x14ac:dyDescent="0.35">
      <c r="W7744" s="17"/>
    </row>
    <row r="7745" spans="23:23" x14ac:dyDescent="0.35">
      <c r="W7745" s="17"/>
    </row>
    <row r="7746" spans="23:23" x14ac:dyDescent="0.35">
      <c r="W7746" s="17"/>
    </row>
    <row r="7747" spans="23:23" x14ac:dyDescent="0.35">
      <c r="W7747" s="17"/>
    </row>
    <row r="7748" spans="23:23" x14ac:dyDescent="0.35">
      <c r="W7748" s="17"/>
    </row>
    <row r="7749" spans="23:23" x14ac:dyDescent="0.35">
      <c r="W7749" s="17"/>
    </row>
    <row r="7750" spans="23:23" x14ac:dyDescent="0.35">
      <c r="W7750" s="17"/>
    </row>
    <row r="7751" spans="23:23" x14ac:dyDescent="0.35">
      <c r="W7751" s="17"/>
    </row>
    <row r="7752" spans="23:23" x14ac:dyDescent="0.35">
      <c r="W7752" s="17"/>
    </row>
    <row r="7753" spans="23:23" x14ac:dyDescent="0.35">
      <c r="W7753" s="17"/>
    </row>
    <row r="7754" spans="23:23" x14ac:dyDescent="0.35">
      <c r="W7754" s="17"/>
    </row>
    <row r="7755" spans="23:23" x14ac:dyDescent="0.35">
      <c r="W7755" s="17"/>
    </row>
    <row r="7756" spans="23:23" x14ac:dyDescent="0.35">
      <c r="W7756" s="17"/>
    </row>
    <row r="7757" spans="23:23" x14ac:dyDescent="0.35">
      <c r="W7757" s="17"/>
    </row>
    <row r="7758" spans="23:23" x14ac:dyDescent="0.35">
      <c r="W7758" s="17"/>
    </row>
    <row r="7759" spans="23:23" x14ac:dyDescent="0.35">
      <c r="W7759" s="17"/>
    </row>
    <row r="7760" spans="23:23" x14ac:dyDescent="0.35">
      <c r="W7760" s="17"/>
    </row>
    <row r="7761" spans="23:23" x14ac:dyDescent="0.35">
      <c r="W7761" s="17"/>
    </row>
    <row r="7762" spans="23:23" x14ac:dyDescent="0.35">
      <c r="W7762" s="17"/>
    </row>
    <row r="7763" spans="23:23" x14ac:dyDescent="0.35">
      <c r="W7763" s="17"/>
    </row>
    <row r="7764" spans="23:23" x14ac:dyDescent="0.35">
      <c r="W7764" s="17"/>
    </row>
    <row r="7765" spans="23:23" x14ac:dyDescent="0.35">
      <c r="W7765" s="17"/>
    </row>
    <row r="7766" spans="23:23" x14ac:dyDescent="0.35">
      <c r="W7766" s="17"/>
    </row>
    <row r="7767" spans="23:23" x14ac:dyDescent="0.35">
      <c r="W7767" s="17"/>
    </row>
    <row r="7768" spans="23:23" x14ac:dyDescent="0.35">
      <c r="W7768" s="17"/>
    </row>
    <row r="7769" spans="23:23" x14ac:dyDescent="0.35">
      <c r="W7769" s="17"/>
    </row>
    <row r="7770" spans="23:23" x14ac:dyDescent="0.35">
      <c r="W7770" s="17"/>
    </row>
    <row r="7771" spans="23:23" x14ac:dyDescent="0.35">
      <c r="W7771" s="17"/>
    </row>
    <row r="7772" spans="23:23" x14ac:dyDescent="0.35">
      <c r="W7772" s="17"/>
    </row>
    <row r="7773" spans="23:23" x14ac:dyDescent="0.35">
      <c r="W7773" s="17"/>
    </row>
    <row r="7774" spans="23:23" x14ac:dyDescent="0.35">
      <c r="W7774" s="17"/>
    </row>
    <row r="7775" spans="23:23" x14ac:dyDescent="0.35">
      <c r="W7775" s="17"/>
    </row>
    <row r="7776" spans="23:23" x14ac:dyDescent="0.35">
      <c r="W7776" s="17"/>
    </row>
    <row r="7777" spans="23:23" x14ac:dyDescent="0.35">
      <c r="W7777" s="17"/>
    </row>
    <row r="7778" spans="23:23" x14ac:dyDescent="0.35">
      <c r="W7778" s="17"/>
    </row>
    <row r="7779" spans="23:23" x14ac:dyDescent="0.35">
      <c r="W7779" s="17"/>
    </row>
    <row r="7780" spans="23:23" x14ac:dyDescent="0.35">
      <c r="W7780" s="17"/>
    </row>
    <row r="7781" spans="23:23" x14ac:dyDescent="0.35">
      <c r="W7781" s="17"/>
    </row>
    <row r="7782" spans="23:23" x14ac:dyDescent="0.35">
      <c r="W7782" s="17"/>
    </row>
    <row r="7783" spans="23:23" x14ac:dyDescent="0.35">
      <c r="W7783" s="17"/>
    </row>
    <row r="7784" spans="23:23" x14ac:dyDescent="0.35">
      <c r="W7784" s="17"/>
    </row>
    <row r="7785" spans="23:23" x14ac:dyDescent="0.35">
      <c r="W7785" s="17"/>
    </row>
    <row r="7786" spans="23:23" x14ac:dyDescent="0.35">
      <c r="W7786" s="17"/>
    </row>
    <row r="7787" spans="23:23" x14ac:dyDescent="0.35">
      <c r="W7787" s="17"/>
    </row>
    <row r="7788" spans="23:23" x14ac:dyDescent="0.35">
      <c r="W7788" s="17"/>
    </row>
    <row r="7789" spans="23:23" x14ac:dyDescent="0.35">
      <c r="W7789" s="17"/>
    </row>
    <row r="7790" spans="23:23" x14ac:dyDescent="0.35">
      <c r="W7790" s="17"/>
    </row>
    <row r="7791" spans="23:23" x14ac:dyDescent="0.35">
      <c r="W7791" s="17"/>
    </row>
    <row r="7792" spans="23:23" x14ac:dyDescent="0.35">
      <c r="W7792" s="17"/>
    </row>
    <row r="7793" spans="23:23" x14ac:dyDescent="0.35">
      <c r="W7793" s="17"/>
    </row>
    <row r="7794" spans="23:23" x14ac:dyDescent="0.35">
      <c r="W7794" s="17"/>
    </row>
    <row r="7795" spans="23:23" x14ac:dyDescent="0.35">
      <c r="W7795" s="17"/>
    </row>
    <row r="7796" spans="23:23" x14ac:dyDescent="0.35">
      <c r="W7796" s="17"/>
    </row>
    <row r="7797" spans="23:23" x14ac:dyDescent="0.35">
      <c r="W7797" s="17"/>
    </row>
    <row r="7798" spans="23:23" x14ac:dyDescent="0.35">
      <c r="W7798" s="17"/>
    </row>
    <row r="7799" spans="23:23" x14ac:dyDescent="0.35">
      <c r="W7799" s="17"/>
    </row>
    <row r="7800" spans="23:23" x14ac:dyDescent="0.35">
      <c r="W7800" s="17"/>
    </row>
    <row r="7801" spans="23:23" x14ac:dyDescent="0.35">
      <c r="W7801" s="17"/>
    </row>
    <row r="7802" spans="23:23" x14ac:dyDescent="0.35">
      <c r="W7802" s="17"/>
    </row>
    <row r="7803" spans="23:23" x14ac:dyDescent="0.35">
      <c r="W7803" s="17"/>
    </row>
    <row r="7804" spans="23:23" x14ac:dyDescent="0.35">
      <c r="W7804" s="17"/>
    </row>
    <row r="7805" spans="23:23" x14ac:dyDescent="0.35">
      <c r="W7805" s="17"/>
    </row>
    <row r="7806" spans="23:23" x14ac:dyDescent="0.35">
      <c r="W7806" s="17"/>
    </row>
    <row r="7807" spans="23:23" x14ac:dyDescent="0.35">
      <c r="W7807" s="17"/>
    </row>
    <row r="7808" spans="23:23" x14ac:dyDescent="0.35">
      <c r="W7808" s="17"/>
    </row>
    <row r="7809" spans="23:23" x14ac:dyDescent="0.35">
      <c r="W7809" s="17"/>
    </row>
    <row r="7810" spans="23:23" x14ac:dyDescent="0.35">
      <c r="W7810" s="17"/>
    </row>
    <row r="7811" spans="23:23" x14ac:dyDescent="0.35">
      <c r="W7811" s="17"/>
    </row>
    <row r="7812" spans="23:23" x14ac:dyDescent="0.35">
      <c r="W7812" s="17"/>
    </row>
    <row r="7813" spans="23:23" x14ac:dyDescent="0.35">
      <c r="W7813" s="17"/>
    </row>
    <row r="7814" spans="23:23" x14ac:dyDescent="0.35">
      <c r="W7814" s="17"/>
    </row>
    <row r="7815" spans="23:23" x14ac:dyDescent="0.35">
      <c r="W7815" s="17"/>
    </row>
    <row r="7816" spans="23:23" x14ac:dyDescent="0.35">
      <c r="W7816" s="17"/>
    </row>
    <row r="7817" spans="23:23" x14ac:dyDescent="0.35">
      <c r="W7817" s="17"/>
    </row>
    <row r="7818" spans="23:23" x14ac:dyDescent="0.35">
      <c r="W7818" s="17"/>
    </row>
    <row r="7819" spans="23:23" x14ac:dyDescent="0.35">
      <c r="W7819" s="17"/>
    </row>
    <row r="7820" spans="23:23" x14ac:dyDescent="0.35">
      <c r="W7820" s="17"/>
    </row>
    <row r="7821" spans="23:23" x14ac:dyDescent="0.35">
      <c r="W7821" s="17"/>
    </row>
    <row r="7822" spans="23:23" x14ac:dyDescent="0.35">
      <c r="W7822" s="17"/>
    </row>
    <row r="7823" spans="23:23" x14ac:dyDescent="0.35">
      <c r="W7823" s="17"/>
    </row>
    <row r="7824" spans="23:23" x14ac:dyDescent="0.35">
      <c r="W7824" s="17"/>
    </row>
    <row r="7825" spans="23:23" x14ac:dyDescent="0.35">
      <c r="W7825" s="17"/>
    </row>
    <row r="7826" spans="23:23" x14ac:dyDescent="0.35">
      <c r="W7826" s="17"/>
    </row>
    <row r="7827" spans="23:23" x14ac:dyDescent="0.35">
      <c r="W7827" s="17"/>
    </row>
    <row r="7828" spans="23:23" x14ac:dyDescent="0.35">
      <c r="W7828" s="17"/>
    </row>
    <row r="7829" spans="23:23" x14ac:dyDescent="0.35">
      <c r="W7829" s="17"/>
    </row>
    <row r="7830" spans="23:23" x14ac:dyDescent="0.35">
      <c r="W7830" s="17"/>
    </row>
    <row r="7831" spans="23:23" x14ac:dyDescent="0.35">
      <c r="W7831" s="17"/>
    </row>
    <row r="7832" spans="23:23" x14ac:dyDescent="0.35">
      <c r="W7832" s="17"/>
    </row>
    <row r="7833" spans="23:23" x14ac:dyDescent="0.35">
      <c r="W7833" s="17"/>
    </row>
    <row r="7834" spans="23:23" x14ac:dyDescent="0.35">
      <c r="W7834" s="17"/>
    </row>
    <row r="7835" spans="23:23" x14ac:dyDescent="0.35">
      <c r="W7835" s="17"/>
    </row>
    <row r="7836" spans="23:23" x14ac:dyDescent="0.35">
      <c r="W7836" s="17"/>
    </row>
    <row r="7837" spans="23:23" x14ac:dyDescent="0.35">
      <c r="W7837" s="17"/>
    </row>
    <row r="7838" spans="23:23" x14ac:dyDescent="0.35">
      <c r="W7838" s="17"/>
    </row>
    <row r="7839" spans="23:23" x14ac:dyDescent="0.35">
      <c r="W7839" s="17"/>
    </row>
    <row r="7840" spans="23:23" x14ac:dyDescent="0.35">
      <c r="W7840" s="17"/>
    </row>
    <row r="7841" spans="23:23" x14ac:dyDescent="0.35">
      <c r="W7841" s="17"/>
    </row>
    <row r="7842" spans="23:23" x14ac:dyDescent="0.35">
      <c r="W7842" s="17"/>
    </row>
    <row r="7843" spans="23:23" x14ac:dyDescent="0.35">
      <c r="W7843" s="17"/>
    </row>
    <row r="7844" spans="23:23" x14ac:dyDescent="0.35">
      <c r="W7844" s="17"/>
    </row>
    <row r="7845" spans="23:23" x14ac:dyDescent="0.35">
      <c r="W7845" s="17"/>
    </row>
    <row r="7846" spans="23:23" x14ac:dyDescent="0.35">
      <c r="W7846" s="17"/>
    </row>
    <row r="7847" spans="23:23" x14ac:dyDescent="0.35">
      <c r="W7847" s="17"/>
    </row>
    <row r="7848" spans="23:23" x14ac:dyDescent="0.35">
      <c r="W7848" s="17"/>
    </row>
    <row r="7849" spans="23:23" x14ac:dyDescent="0.35">
      <c r="W7849" s="17"/>
    </row>
    <row r="7850" spans="23:23" x14ac:dyDescent="0.35">
      <c r="W7850" s="17"/>
    </row>
    <row r="7851" spans="23:23" x14ac:dyDescent="0.35">
      <c r="W7851" s="17"/>
    </row>
    <row r="7852" spans="23:23" x14ac:dyDescent="0.35">
      <c r="W7852" s="17"/>
    </row>
    <row r="7853" spans="23:23" x14ac:dyDescent="0.35">
      <c r="W7853" s="17"/>
    </row>
    <row r="7854" spans="23:23" x14ac:dyDescent="0.35">
      <c r="W7854" s="17"/>
    </row>
    <row r="7855" spans="23:23" x14ac:dyDescent="0.35">
      <c r="W7855" s="17"/>
    </row>
    <row r="7856" spans="23:23" x14ac:dyDescent="0.35">
      <c r="W7856" s="17"/>
    </row>
    <row r="7857" spans="23:23" x14ac:dyDescent="0.35">
      <c r="W7857" s="17"/>
    </row>
    <row r="7858" spans="23:23" x14ac:dyDescent="0.35">
      <c r="W7858" s="17"/>
    </row>
    <row r="7859" spans="23:23" x14ac:dyDescent="0.35">
      <c r="W7859" s="17"/>
    </row>
    <row r="7860" spans="23:23" x14ac:dyDescent="0.35">
      <c r="W7860" s="17"/>
    </row>
    <row r="7861" spans="23:23" x14ac:dyDescent="0.35">
      <c r="W7861" s="17"/>
    </row>
    <row r="7862" spans="23:23" x14ac:dyDescent="0.35">
      <c r="W7862" s="17"/>
    </row>
    <row r="7863" spans="23:23" x14ac:dyDescent="0.35">
      <c r="W7863" s="17"/>
    </row>
    <row r="7864" spans="23:23" x14ac:dyDescent="0.35">
      <c r="W7864" s="17"/>
    </row>
    <row r="7865" spans="23:23" x14ac:dyDescent="0.35">
      <c r="W7865" s="17"/>
    </row>
    <row r="7866" spans="23:23" x14ac:dyDescent="0.35">
      <c r="W7866" s="17"/>
    </row>
    <row r="7867" spans="23:23" x14ac:dyDescent="0.35">
      <c r="W7867" s="17"/>
    </row>
    <row r="7868" spans="23:23" x14ac:dyDescent="0.35">
      <c r="W7868" s="17"/>
    </row>
    <row r="7869" spans="23:23" x14ac:dyDescent="0.35">
      <c r="W7869" s="17"/>
    </row>
    <row r="7870" spans="23:23" x14ac:dyDescent="0.35">
      <c r="W7870" s="17"/>
    </row>
    <row r="7871" spans="23:23" x14ac:dyDescent="0.35">
      <c r="W7871" s="17"/>
    </row>
    <row r="7872" spans="23:23" x14ac:dyDescent="0.35">
      <c r="W7872" s="17"/>
    </row>
    <row r="7873" spans="23:23" x14ac:dyDescent="0.35">
      <c r="W7873" s="17"/>
    </row>
    <row r="7874" spans="23:23" x14ac:dyDescent="0.35">
      <c r="W7874" s="17"/>
    </row>
    <row r="7875" spans="23:23" x14ac:dyDescent="0.35">
      <c r="W7875" s="17"/>
    </row>
    <row r="7876" spans="23:23" x14ac:dyDescent="0.35">
      <c r="W7876" s="17"/>
    </row>
    <row r="7877" spans="23:23" x14ac:dyDescent="0.35">
      <c r="W7877" s="17"/>
    </row>
    <row r="7878" spans="23:23" x14ac:dyDescent="0.35">
      <c r="W7878" s="17"/>
    </row>
    <row r="7879" spans="23:23" x14ac:dyDescent="0.35">
      <c r="W7879" s="17"/>
    </row>
    <row r="7880" spans="23:23" x14ac:dyDescent="0.35">
      <c r="W7880" s="17"/>
    </row>
    <row r="7881" spans="23:23" x14ac:dyDescent="0.35">
      <c r="W7881" s="17"/>
    </row>
    <row r="7882" spans="23:23" x14ac:dyDescent="0.35">
      <c r="W7882" s="17"/>
    </row>
    <row r="7883" spans="23:23" x14ac:dyDescent="0.35">
      <c r="W7883" s="17"/>
    </row>
    <row r="7884" spans="23:23" x14ac:dyDescent="0.35">
      <c r="W7884" s="17"/>
    </row>
    <row r="7885" spans="23:23" x14ac:dyDescent="0.35">
      <c r="W7885" s="17"/>
    </row>
    <row r="7886" spans="23:23" x14ac:dyDescent="0.35">
      <c r="W7886" s="17"/>
    </row>
    <row r="7887" spans="23:23" x14ac:dyDescent="0.35">
      <c r="W7887" s="17"/>
    </row>
    <row r="7888" spans="23:23" x14ac:dyDescent="0.35">
      <c r="W7888" s="17"/>
    </row>
    <row r="7889" spans="23:23" x14ac:dyDescent="0.35">
      <c r="W7889" s="17"/>
    </row>
    <row r="7890" spans="23:23" x14ac:dyDescent="0.35">
      <c r="W7890" s="17"/>
    </row>
    <row r="7891" spans="23:23" x14ac:dyDescent="0.35">
      <c r="W7891" s="17"/>
    </row>
    <row r="7892" spans="23:23" x14ac:dyDescent="0.35">
      <c r="W7892" s="17"/>
    </row>
    <row r="7893" spans="23:23" x14ac:dyDescent="0.35">
      <c r="W7893" s="17"/>
    </row>
    <row r="7894" spans="23:23" x14ac:dyDescent="0.35">
      <c r="W7894" s="17"/>
    </row>
    <row r="7895" spans="23:23" x14ac:dyDescent="0.35">
      <c r="W7895" s="17"/>
    </row>
    <row r="7896" spans="23:23" x14ac:dyDescent="0.35">
      <c r="W7896" s="17"/>
    </row>
    <row r="7897" spans="23:23" x14ac:dyDescent="0.35">
      <c r="W7897" s="17"/>
    </row>
    <row r="7898" spans="23:23" x14ac:dyDescent="0.35">
      <c r="W7898" s="17"/>
    </row>
    <row r="7899" spans="23:23" x14ac:dyDescent="0.35">
      <c r="W7899" s="17"/>
    </row>
    <row r="7900" spans="23:23" x14ac:dyDescent="0.35">
      <c r="W7900" s="17"/>
    </row>
    <row r="7901" spans="23:23" x14ac:dyDescent="0.35">
      <c r="W7901" s="17"/>
    </row>
    <row r="7902" spans="23:23" x14ac:dyDescent="0.35">
      <c r="W7902" s="17"/>
    </row>
    <row r="7903" spans="23:23" x14ac:dyDescent="0.35">
      <c r="W7903" s="17"/>
    </row>
    <row r="7904" spans="23:23" x14ac:dyDescent="0.35">
      <c r="W7904" s="17"/>
    </row>
    <row r="7905" spans="23:23" x14ac:dyDescent="0.35">
      <c r="W7905" s="17"/>
    </row>
    <row r="7906" spans="23:23" x14ac:dyDescent="0.35">
      <c r="W7906" s="17"/>
    </row>
    <row r="7907" spans="23:23" x14ac:dyDescent="0.35">
      <c r="W7907" s="17"/>
    </row>
    <row r="7908" spans="23:23" x14ac:dyDescent="0.35">
      <c r="W7908" s="17"/>
    </row>
    <row r="7909" spans="23:23" x14ac:dyDescent="0.35">
      <c r="W7909" s="17"/>
    </row>
    <row r="7910" spans="23:23" x14ac:dyDescent="0.35">
      <c r="W7910" s="17"/>
    </row>
    <row r="7911" spans="23:23" x14ac:dyDescent="0.35">
      <c r="W7911" s="17"/>
    </row>
    <row r="7912" spans="23:23" x14ac:dyDescent="0.35">
      <c r="W7912" s="17"/>
    </row>
    <row r="7913" spans="23:23" x14ac:dyDescent="0.35">
      <c r="W7913" s="17"/>
    </row>
    <row r="7914" spans="23:23" x14ac:dyDescent="0.35">
      <c r="W7914" s="17"/>
    </row>
    <row r="7915" spans="23:23" x14ac:dyDescent="0.35">
      <c r="W7915" s="17"/>
    </row>
    <row r="7916" spans="23:23" x14ac:dyDescent="0.35">
      <c r="W7916" s="17"/>
    </row>
    <row r="7917" spans="23:23" x14ac:dyDescent="0.35">
      <c r="W7917" s="17"/>
    </row>
    <row r="7918" spans="23:23" x14ac:dyDescent="0.35">
      <c r="W7918" s="17"/>
    </row>
    <row r="7919" spans="23:23" x14ac:dyDescent="0.35">
      <c r="W7919" s="17"/>
    </row>
    <row r="7920" spans="23:23" x14ac:dyDescent="0.35">
      <c r="W7920" s="17"/>
    </row>
    <row r="7921" spans="23:23" x14ac:dyDescent="0.35">
      <c r="W7921" s="17"/>
    </row>
    <row r="7922" spans="23:23" x14ac:dyDescent="0.35">
      <c r="W7922" s="17"/>
    </row>
    <row r="7923" spans="23:23" x14ac:dyDescent="0.35">
      <c r="W7923" s="17"/>
    </row>
    <row r="7924" spans="23:23" x14ac:dyDescent="0.35">
      <c r="W7924" s="17"/>
    </row>
    <row r="7925" spans="23:23" x14ac:dyDescent="0.35">
      <c r="W7925" s="17"/>
    </row>
    <row r="7926" spans="23:23" x14ac:dyDescent="0.35">
      <c r="W7926" s="17"/>
    </row>
    <row r="7927" spans="23:23" x14ac:dyDescent="0.35">
      <c r="W7927" s="17"/>
    </row>
    <row r="7928" spans="23:23" x14ac:dyDescent="0.35">
      <c r="W7928" s="17"/>
    </row>
    <row r="7929" spans="23:23" x14ac:dyDescent="0.35">
      <c r="W7929" s="17"/>
    </row>
    <row r="7930" spans="23:23" x14ac:dyDescent="0.35">
      <c r="W7930" s="17"/>
    </row>
    <row r="7931" spans="23:23" x14ac:dyDescent="0.35">
      <c r="W7931" s="17"/>
    </row>
    <row r="7932" spans="23:23" x14ac:dyDescent="0.35">
      <c r="W7932" s="17"/>
    </row>
    <row r="7933" spans="23:23" x14ac:dyDescent="0.35">
      <c r="W7933" s="17"/>
    </row>
    <row r="7934" spans="23:23" x14ac:dyDescent="0.35">
      <c r="W7934" s="17"/>
    </row>
    <row r="7935" spans="23:23" x14ac:dyDescent="0.35">
      <c r="W7935" s="17"/>
    </row>
    <row r="7936" spans="23:23" x14ac:dyDescent="0.35">
      <c r="W7936" s="17"/>
    </row>
    <row r="7937" spans="23:23" x14ac:dyDescent="0.35">
      <c r="W7937" s="17"/>
    </row>
    <row r="7938" spans="23:23" x14ac:dyDescent="0.35">
      <c r="W7938" s="17"/>
    </row>
    <row r="7939" spans="23:23" x14ac:dyDescent="0.35">
      <c r="W7939" s="17"/>
    </row>
    <row r="7940" spans="23:23" x14ac:dyDescent="0.35">
      <c r="W7940" s="17"/>
    </row>
    <row r="7941" spans="23:23" x14ac:dyDescent="0.35">
      <c r="W7941" s="17"/>
    </row>
    <row r="7942" spans="23:23" x14ac:dyDescent="0.35">
      <c r="W7942" s="17"/>
    </row>
    <row r="7943" spans="23:23" x14ac:dyDescent="0.35">
      <c r="W7943" s="17"/>
    </row>
    <row r="7944" spans="23:23" x14ac:dyDescent="0.35">
      <c r="W7944" s="17"/>
    </row>
    <row r="7945" spans="23:23" x14ac:dyDescent="0.35">
      <c r="W7945" s="17"/>
    </row>
    <row r="7946" spans="23:23" x14ac:dyDescent="0.35">
      <c r="W7946" s="17"/>
    </row>
    <row r="7947" spans="23:23" x14ac:dyDescent="0.35">
      <c r="W7947" s="17"/>
    </row>
    <row r="7948" spans="23:23" x14ac:dyDescent="0.35">
      <c r="W7948" s="17"/>
    </row>
    <row r="7949" spans="23:23" x14ac:dyDescent="0.35">
      <c r="W7949" s="17"/>
    </row>
    <row r="7950" spans="23:23" x14ac:dyDescent="0.35">
      <c r="W7950" s="17"/>
    </row>
    <row r="7951" spans="23:23" x14ac:dyDescent="0.35">
      <c r="W7951" s="17"/>
    </row>
    <row r="7952" spans="23:23" x14ac:dyDescent="0.35">
      <c r="W7952" s="17"/>
    </row>
    <row r="7953" spans="23:23" x14ac:dyDescent="0.35">
      <c r="W7953" s="17"/>
    </row>
    <row r="7954" spans="23:23" x14ac:dyDescent="0.35">
      <c r="W7954" s="17"/>
    </row>
    <row r="7955" spans="23:23" x14ac:dyDescent="0.35">
      <c r="W7955" s="17"/>
    </row>
    <row r="7956" spans="23:23" x14ac:dyDescent="0.35">
      <c r="W7956" s="17"/>
    </row>
    <row r="7957" spans="23:23" x14ac:dyDescent="0.35">
      <c r="W7957" s="17"/>
    </row>
    <row r="7958" spans="23:23" x14ac:dyDescent="0.35">
      <c r="W7958" s="17"/>
    </row>
    <row r="7959" spans="23:23" x14ac:dyDescent="0.35">
      <c r="W7959" s="17"/>
    </row>
    <row r="7960" spans="23:23" x14ac:dyDescent="0.35">
      <c r="W7960" s="17"/>
    </row>
    <row r="7961" spans="23:23" x14ac:dyDescent="0.35">
      <c r="W7961" s="17"/>
    </row>
    <row r="7962" spans="23:23" x14ac:dyDescent="0.35">
      <c r="W7962" s="17"/>
    </row>
    <row r="7963" spans="23:23" x14ac:dyDescent="0.35">
      <c r="W7963" s="17"/>
    </row>
    <row r="7964" spans="23:23" x14ac:dyDescent="0.35">
      <c r="W7964" s="17"/>
    </row>
    <row r="7965" spans="23:23" x14ac:dyDescent="0.35">
      <c r="W7965" s="17"/>
    </row>
    <row r="7966" spans="23:23" x14ac:dyDescent="0.35">
      <c r="W7966" s="17"/>
    </row>
    <row r="7967" spans="23:23" x14ac:dyDescent="0.35">
      <c r="W7967" s="17"/>
    </row>
    <row r="7968" spans="23:23" x14ac:dyDescent="0.35">
      <c r="W7968" s="17"/>
    </row>
    <row r="7969" spans="23:23" x14ac:dyDescent="0.35">
      <c r="W7969" s="17"/>
    </row>
    <row r="7970" spans="23:23" x14ac:dyDescent="0.35">
      <c r="W7970" s="17"/>
    </row>
    <row r="7971" spans="23:23" x14ac:dyDescent="0.35">
      <c r="W7971" s="17"/>
    </row>
    <row r="7972" spans="23:23" x14ac:dyDescent="0.35">
      <c r="W7972" s="17"/>
    </row>
    <row r="7973" spans="23:23" x14ac:dyDescent="0.35">
      <c r="W7973" s="17"/>
    </row>
    <row r="7974" spans="23:23" x14ac:dyDescent="0.35">
      <c r="W7974" s="17"/>
    </row>
    <row r="7975" spans="23:23" x14ac:dyDescent="0.35">
      <c r="W7975" s="17"/>
    </row>
    <row r="7976" spans="23:23" x14ac:dyDescent="0.35">
      <c r="W7976" s="17"/>
    </row>
    <row r="7977" spans="23:23" x14ac:dyDescent="0.35">
      <c r="W7977" s="17"/>
    </row>
    <row r="7978" spans="23:23" x14ac:dyDescent="0.35">
      <c r="W7978" s="17"/>
    </row>
    <row r="7979" spans="23:23" x14ac:dyDescent="0.35">
      <c r="W7979" s="17"/>
    </row>
    <row r="7980" spans="23:23" x14ac:dyDescent="0.35">
      <c r="W7980" s="17"/>
    </row>
    <row r="7981" spans="23:23" x14ac:dyDescent="0.35">
      <c r="W7981" s="17"/>
    </row>
    <row r="7982" spans="23:23" x14ac:dyDescent="0.35">
      <c r="W7982" s="17"/>
    </row>
    <row r="7983" spans="23:23" x14ac:dyDescent="0.35">
      <c r="W7983" s="17"/>
    </row>
    <row r="7984" spans="23:23" x14ac:dyDescent="0.35">
      <c r="W7984" s="17"/>
    </row>
    <row r="7985" spans="23:23" x14ac:dyDescent="0.35">
      <c r="W7985" s="17"/>
    </row>
    <row r="7986" spans="23:23" x14ac:dyDescent="0.35">
      <c r="W7986" s="17"/>
    </row>
    <row r="7987" spans="23:23" x14ac:dyDescent="0.35">
      <c r="W7987" s="17"/>
    </row>
    <row r="7988" spans="23:23" x14ac:dyDescent="0.35">
      <c r="W7988" s="17"/>
    </row>
    <row r="7989" spans="23:23" x14ac:dyDescent="0.35">
      <c r="W7989" s="17"/>
    </row>
    <row r="7990" spans="23:23" x14ac:dyDescent="0.35">
      <c r="W7990" s="17"/>
    </row>
    <row r="7991" spans="23:23" x14ac:dyDescent="0.35">
      <c r="W7991" s="17"/>
    </row>
    <row r="7992" spans="23:23" x14ac:dyDescent="0.35">
      <c r="W7992" s="17"/>
    </row>
    <row r="7993" spans="23:23" x14ac:dyDescent="0.35">
      <c r="W7993" s="17"/>
    </row>
    <row r="7994" spans="23:23" x14ac:dyDescent="0.35">
      <c r="W7994" s="17"/>
    </row>
    <row r="7995" spans="23:23" x14ac:dyDescent="0.35">
      <c r="W7995" s="17"/>
    </row>
    <row r="7996" spans="23:23" x14ac:dyDescent="0.35">
      <c r="W7996" s="17"/>
    </row>
    <row r="7997" spans="23:23" x14ac:dyDescent="0.35">
      <c r="W7997" s="17"/>
    </row>
    <row r="7998" spans="23:23" x14ac:dyDescent="0.35">
      <c r="W7998" s="17"/>
    </row>
    <row r="7999" spans="23:23" x14ac:dyDescent="0.35">
      <c r="W7999" s="17"/>
    </row>
    <row r="8000" spans="23:23" x14ac:dyDescent="0.35">
      <c r="W8000" s="17"/>
    </row>
    <row r="8001" spans="23:23" x14ac:dyDescent="0.35">
      <c r="W8001" s="17"/>
    </row>
    <row r="8002" spans="23:23" x14ac:dyDescent="0.35">
      <c r="W8002" s="17"/>
    </row>
    <row r="8003" spans="23:23" x14ac:dyDescent="0.35">
      <c r="W8003" s="17"/>
    </row>
    <row r="8004" spans="23:23" x14ac:dyDescent="0.35">
      <c r="W8004" s="17"/>
    </row>
    <row r="8005" spans="23:23" x14ac:dyDescent="0.35">
      <c r="W8005" s="17"/>
    </row>
    <row r="8006" spans="23:23" x14ac:dyDescent="0.35">
      <c r="W8006" s="17"/>
    </row>
    <row r="8007" spans="23:23" x14ac:dyDescent="0.35">
      <c r="W8007" s="17"/>
    </row>
    <row r="8008" spans="23:23" x14ac:dyDescent="0.35">
      <c r="W8008" s="17"/>
    </row>
    <row r="8009" spans="23:23" x14ac:dyDescent="0.35">
      <c r="W8009" s="17"/>
    </row>
    <row r="8010" spans="23:23" x14ac:dyDescent="0.35">
      <c r="W8010" s="17"/>
    </row>
    <row r="8011" spans="23:23" x14ac:dyDescent="0.35">
      <c r="W8011" s="17"/>
    </row>
    <row r="8012" spans="23:23" x14ac:dyDescent="0.35">
      <c r="W8012" s="17"/>
    </row>
    <row r="8013" spans="23:23" x14ac:dyDescent="0.35">
      <c r="W8013" s="17"/>
    </row>
    <row r="8014" spans="23:23" x14ac:dyDescent="0.35">
      <c r="W8014" s="17"/>
    </row>
    <row r="8015" spans="23:23" x14ac:dyDescent="0.35">
      <c r="W8015" s="17"/>
    </row>
    <row r="8016" spans="23:23" x14ac:dyDescent="0.35">
      <c r="W8016" s="17"/>
    </row>
    <row r="8017" spans="23:23" x14ac:dyDescent="0.35">
      <c r="W8017" s="17"/>
    </row>
    <row r="8018" spans="23:23" x14ac:dyDescent="0.35">
      <c r="W8018" s="17"/>
    </row>
    <row r="8019" spans="23:23" x14ac:dyDescent="0.35">
      <c r="W8019" s="17"/>
    </row>
    <row r="8020" spans="23:23" x14ac:dyDescent="0.35">
      <c r="W8020" s="17"/>
    </row>
    <row r="8021" spans="23:23" x14ac:dyDescent="0.35">
      <c r="W8021" s="17"/>
    </row>
    <row r="8022" spans="23:23" x14ac:dyDescent="0.35">
      <c r="W8022" s="17"/>
    </row>
    <row r="8023" spans="23:23" x14ac:dyDescent="0.35">
      <c r="W8023" s="17"/>
    </row>
    <row r="8024" spans="23:23" x14ac:dyDescent="0.35">
      <c r="W8024" s="17"/>
    </row>
    <row r="8025" spans="23:23" x14ac:dyDescent="0.35">
      <c r="W8025" s="17"/>
    </row>
    <row r="8026" spans="23:23" x14ac:dyDescent="0.35">
      <c r="W8026" s="17"/>
    </row>
    <row r="8027" spans="23:23" x14ac:dyDescent="0.35">
      <c r="W8027" s="17"/>
    </row>
    <row r="8028" spans="23:23" x14ac:dyDescent="0.35">
      <c r="W8028" s="17"/>
    </row>
    <row r="8029" spans="23:23" x14ac:dyDescent="0.35">
      <c r="W8029" s="17"/>
    </row>
    <row r="8030" spans="23:23" x14ac:dyDescent="0.35">
      <c r="W8030" s="17"/>
    </row>
    <row r="8031" spans="23:23" x14ac:dyDescent="0.35">
      <c r="W8031" s="17"/>
    </row>
    <row r="8032" spans="23:23" x14ac:dyDescent="0.35">
      <c r="W8032" s="17"/>
    </row>
    <row r="8033" spans="23:23" x14ac:dyDescent="0.35">
      <c r="W8033" s="17"/>
    </row>
    <row r="8034" spans="23:23" x14ac:dyDescent="0.35">
      <c r="W8034" s="17"/>
    </row>
    <row r="8035" spans="23:23" x14ac:dyDescent="0.35">
      <c r="W8035" s="17"/>
    </row>
    <row r="8036" spans="23:23" x14ac:dyDescent="0.35">
      <c r="W8036" s="17"/>
    </row>
    <row r="8037" spans="23:23" x14ac:dyDescent="0.35">
      <c r="W8037" s="17"/>
    </row>
    <row r="8038" spans="23:23" x14ac:dyDescent="0.35">
      <c r="W8038" s="17"/>
    </row>
    <row r="8039" spans="23:23" x14ac:dyDescent="0.35">
      <c r="W8039" s="17"/>
    </row>
    <row r="8040" spans="23:23" x14ac:dyDescent="0.35">
      <c r="W8040" s="17"/>
    </row>
    <row r="8041" spans="23:23" x14ac:dyDescent="0.35">
      <c r="W8041" s="17"/>
    </row>
    <row r="8042" spans="23:23" x14ac:dyDescent="0.35">
      <c r="W8042" s="17"/>
    </row>
    <row r="8043" spans="23:23" x14ac:dyDescent="0.35">
      <c r="W8043" s="17"/>
    </row>
    <row r="8044" spans="23:23" x14ac:dyDescent="0.35">
      <c r="W8044" s="17"/>
    </row>
    <row r="8045" spans="23:23" x14ac:dyDescent="0.35">
      <c r="W8045" s="17"/>
    </row>
    <row r="8046" spans="23:23" x14ac:dyDescent="0.35">
      <c r="W8046" s="17"/>
    </row>
    <row r="8047" spans="23:23" x14ac:dyDescent="0.35">
      <c r="W8047" s="17"/>
    </row>
    <row r="8048" spans="23:23" x14ac:dyDescent="0.35">
      <c r="W8048" s="17"/>
    </row>
    <row r="8049" spans="23:23" x14ac:dyDescent="0.35">
      <c r="W8049" s="17"/>
    </row>
    <row r="8050" spans="23:23" x14ac:dyDescent="0.35">
      <c r="W8050" s="17"/>
    </row>
    <row r="8051" spans="23:23" x14ac:dyDescent="0.35">
      <c r="W8051" s="17"/>
    </row>
    <row r="8052" spans="23:23" x14ac:dyDescent="0.35">
      <c r="W8052" s="17"/>
    </row>
    <row r="8053" spans="23:23" x14ac:dyDescent="0.35">
      <c r="W8053" s="17"/>
    </row>
    <row r="8054" spans="23:23" x14ac:dyDescent="0.35">
      <c r="W8054" s="17"/>
    </row>
    <row r="8055" spans="23:23" x14ac:dyDescent="0.35">
      <c r="W8055" s="17"/>
    </row>
    <row r="8056" spans="23:23" x14ac:dyDescent="0.35">
      <c r="W8056" s="17"/>
    </row>
    <row r="8057" spans="23:23" x14ac:dyDescent="0.35">
      <c r="W8057" s="17"/>
    </row>
    <row r="8058" spans="23:23" x14ac:dyDescent="0.35">
      <c r="W8058" s="17"/>
    </row>
    <row r="8059" spans="23:23" x14ac:dyDescent="0.35">
      <c r="W8059" s="17"/>
    </row>
    <row r="8060" spans="23:23" x14ac:dyDescent="0.35">
      <c r="W8060" s="17"/>
    </row>
    <row r="8061" spans="23:23" x14ac:dyDescent="0.35">
      <c r="W8061" s="17"/>
    </row>
    <row r="8062" spans="23:23" x14ac:dyDescent="0.35">
      <c r="W8062" s="17"/>
    </row>
    <row r="8063" spans="23:23" x14ac:dyDescent="0.35">
      <c r="W8063" s="17"/>
    </row>
    <row r="8064" spans="23:23" x14ac:dyDescent="0.35">
      <c r="W8064" s="17"/>
    </row>
    <row r="8065" spans="23:23" x14ac:dyDescent="0.35">
      <c r="W8065" s="17"/>
    </row>
    <row r="8066" spans="23:23" x14ac:dyDescent="0.35">
      <c r="W8066" s="17"/>
    </row>
    <row r="8067" spans="23:23" x14ac:dyDescent="0.35">
      <c r="W8067" s="17"/>
    </row>
    <row r="8068" spans="23:23" x14ac:dyDescent="0.35">
      <c r="W8068" s="17"/>
    </row>
    <row r="8069" spans="23:23" x14ac:dyDescent="0.35">
      <c r="W8069" s="17"/>
    </row>
    <row r="8070" spans="23:23" x14ac:dyDescent="0.35">
      <c r="W8070" s="17"/>
    </row>
    <row r="8071" spans="23:23" x14ac:dyDescent="0.35">
      <c r="W8071" s="17"/>
    </row>
    <row r="8072" spans="23:23" x14ac:dyDescent="0.35">
      <c r="W8072" s="17"/>
    </row>
    <row r="8073" spans="23:23" x14ac:dyDescent="0.35">
      <c r="W8073" s="17"/>
    </row>
    <row r="8074" spans="23:23" x14ac:dyDescent="0.35">
      <c r="W8074" s="17"/>
    </row>
    <row r="8075" spans="23:23" x14ac:dyDescent="0.35">
      <c r="W8075" s="17"/>
    </row>
    <row r="8076" spans="23:23" x14ac:dyDescent="0.35">
      <c r="W8076" s="17"/>
    </row>
    <row r="8077" spans="23:23" x14ac:dyDescent="0.35">
      <c r="W8077" s="17"/>
    </row>
    <row r="8078" spans="23:23" x14ac:dyDescent="0.35">
      <c r="W8078" s="17"/>
    </row>
    <row r="8079" spans="23:23" x14ac:dyDescent="0.35">
      <c r="W8079" s="17"/>
    </row>
    <row r="8080" spans="23:23" x14ac:dyDescent="0.35">
      <c r="W8080" s="17"/>
    </row>
    <row r="8081" spans="23:23" x14ac:dyDescent="0.35">
      <c r="W8081" s="17"/>
    </row>
    <row r="8082" spans="23:23" x14ac:dyDescent="0.35">
      <c r="W8082" s="17"/>
    </row>
    <row r="8083" spans="23:23" x14ac:dyDescent="0.35">
      <c r="W8083" s="17"/>
    </row>
    <row r="8084" spans="23:23" x14ac:dyDescent="0.35">
      <c r="W8084" s="17"/>
    </row>
    <row r="8085" spans="23:23" x14ac:dyDescent="0.35">
      <c r="W8085" s="17"/>
    </row>
    <row r="8086" spans="23:23" x14ac:dyDescent="0.35">
      <c r="W8086" s="17"/>
    </row>
    <row r="8087" spans="23:23" x14ac:dyDescent="0.35">
      <c r="W8087" s="17"/>
    </row>
    <row r="8088" spans="23:23" x14ac:dyDescent="0.35">
      <c r="W8088" s="17"/>
    </row>
    <row r="8089" spans="23:23" x14ac:dyDescent="0.35">
      <c r="W8089" s="17"/>
    </row>
    <row r="8090" spans="23:23" x14ac:dyDescent="0.35">
      <c r="W8090" s="17"/>
    </row>
    <row r="8091" spans="23:23" x14ac:dyDescent="0.35">
      <c r="W8091" s="17"/>
    </row>
    <row r="8092" spans="23:23" x14ac:dyDescent="0.35">
      <c r="W8092" s="17"/>
    </row>
    <row r="8093" spans="23:23" x14ac:dyDescent="0.35">
      <c r="W8093" s="17"/>
    </row>
    <row r="8094" spans="23:23" x14ac:dyDescent="0.35">
      <c r="W8094" s="17"/>
    </row>
    <row r="8095" spans="23:23" x14ac:dyDescent="0.35">
      <c r="W8095" s="17"/>
    </row>
    <row r="8096" spans="23:23" x14ac:dyDescent="0.35">
      <c r="W8096" s="17"/>
    </row>
    <row r="8097" spans="23:23" x14ac:dyDescent="0.35">
      <c r="W8097" s="17"/>
    </row>
    <row r="8098" spans="23:23" x14ac:dyDescent="0.35">
      <c r="W8098" s="17"/>
    </row>
    <row r="8099" spans="23:23" x14ac:dyDescent="0.35">
      <c r="W8099" s="17"/>
    </row>
    <row r="8100" spans="23:23" x14ac:dyDescent="0.35">
      <c r="W8100" s="17"/>
    </row>
    <row r="8101" spans="23:23" x14ac:dyDescent="0.35">
      <c r="W8101" s="17"/>
    </row>
    <row r="8102" spans="23:23" x14ac:dyDescent="0.35">
      <c r="W8102" s="17"/>
    </row>
    <row r="8103" spans="23:23" x14ac:dyDescent="0.35">
      <c r="W8103" s="17"/>
    </row>
    <row r="8104" spans="23:23" x14ac:dyDescent="0.35">
      <c r="W8104" s="17"/>
    </row>
    <row r="8105" spans="23:23" x14ac:dyDescent="0.35">
      <c r="W8105" s="17"/>
    </row>
    <row r="8106" spans="23:23" x14ac:dyDescent="0.35">
      <c r="W8106" s="17"/>
    </row>
    <row r="8107" spans="23:23" x14ac:dyDescent="0.35">
      <c r="W8107" s="17"/>
    </row>
    <row r="8108" spans="23:23" x14ac:dyDescent="0.35">
      <c r="W8108" s="17"/>
    </row>
    <row r="8109" spans="23:23" x14ac:dyDescent="0.35">
      <c r="W8109" s="17"/>
    </row>
    <row r="8110" spans="23:23" x14ac:dyDescent="0.35">
      <c r="W8110" s="17"/>
    </row>
    <row r="8111" spans="23:23" x14ac:dyDescent="0.35">
      <c r="W8111" s="17"/>
    </row>
    <row r="8112" spans="23:23" x14ac:dyDescent="0.35">
      <c r="W8112" s="17"/>
    </row>
    <row r="8113" spans="23:23" x14ac:dyDescent="0.35">
      <c r="W8113" s="17"/>
    </row>
    <row r="8114" spans="23:23" x14ac:dyDescent="0.35">
      <c r="W8114" s="17"/>
    </row>
    <row r="8115" spans="23:23" x14ac:dyDescent="0.35">
      <c r="W8115" s="17"/>
    </row>
    <row r="8116" spans="23:23" x14ac:dyDescent="0.35">
      <c r="W8116" s="17"/>
    </row>
    <row r="8117" spans="23:23" x14ac:dyDescent="0.35">
      <c r="W8117" s="17"/>
    </row>
    <row r="8118" spans="23:23" x14ac:dyDescent="0.35">
      <c r="W8118" s="17"/>
    </row>
    <row r="8119" spans="23:23" x14ac:dyDescent="0.35">
      <c r="W8119" s="17"/>
    </row>
    <row r="8120" spans="23:23" x14ac:dyDescent="0.35">
      <c r="W8120" s="17"/>
    </row>
    <row r="8121" spans="23:23" x14ac:dyDescent="0.35">
      <c r="W8121" s="17"/>
    </row>
    <row r="8122" spans="23:23" x14ac:dyDescent="0.35">
      <c r="W8122" s="17"/>
    </row>
    <row r="8123" spans="23:23" x14ac:dyDescent="0.35">
      <c r="W8123" s="17"/>
    </row>
    <row r="8124" spans="23:23" x14ac:dyDescent="0.35">
      <c r="W8124" s="17"/>
    </row>
    <row r="8125" spans="23:23" x14ac:dyDescent="0.35">
      <c r="W8125" s="17"/>
    </row>
    <row r="8126" spans="23:23" x14ac:dyDescent="0.35">
      <c r="W8126" s="17"/>
    </row>
    <row r="8127" spans="23:23" x14ac:dyDescent="0.35">
      <c r="W8127" s="17"/>
    </row>
    <row r="8128" spans="23:23" x14ac:dyDescent="0.35">
      <c r="W8128" s="17"/>
    </row>
    <row r="8129" spans="23:23" x14ac:dyDescent="0.35">
      <c r="W8129" s="17"/>
    </row>
    <row r="8130" spans="23:23" x14ac:dyDescent="0.35">
      <c r="W8130" s="17"/>
    </row>
    <row r="8131" spans="23:23" x14ac:dyDescent="0.35">
      <c r="W8131" s="17"/>
    </row>
    <row r="8132" spans="23:23" x14ac:dyDescent="0.35">
      <c r="W8132" s="17"/>
    </row>
    <row r="8133" spans="23:23" x14ac:dyDescent="0.35">
      <c r="W8133" s="17"/>
    </row>
    <row r="8134" spans="23:23" x14ac:dyDescent="0.35">
      <c r="W8134" s="17"/>
    </row>
    <row r="8135" spans="23:23" x14ac:dyDescent="0.35">
      <c r="W8135" s="17"/>
    </row>
    <row r="8136" spans="23:23" x14ac:dyDescent="0.35">
      <c r="W8136" s="17"/>
    </row>
    <row r="8137" spans="23:23" x14ac:dyDescent="0.35">
      <c r="W8137" s="17"/>
    </row>
    <row r="8138" spans="23:23" x14ac:dyDescent="0.35">
      <c r="W8138" s="17"/>
    </row>
    <row r="8139" spans="23:23" x14ac:dyDescent="0.35">
      <c r="W8139" s="17"/>
    </row>
    <row r="8140" spans="23:23" x14ac:dyDescent="0.35">
      <c r="W8140" s="17"/>
    </row>
    <row r="8141" spans="23:23" x14ac:dyDescent="0.35">
      <c r="W8141" s="17"/>
    </row>
    <row r="8142" spans="23:23" x14ac:dyDescent="0.35">
      <c r="W8142" s="17"/>
    </row>
    <row r="8143" spans="23:23" x14ac:dyDescent="0.35">
      <c r="W8143" s="17"/>
    </row>
    <row r="8144" spans="23:23" x14ac:dyDescent="0.35">
      <c r="W8144" s="17"/>
    </row>
    <row r="8145" spans="23:23" x14ac:dyDescent="0.35">
      <c r="W8145" s="17"/>
    </row>
    <row r="8146" spans="23:23" x14ac:dyDescent="0.35">
      <c r="W8146" s="17"/>
    </row>
    <row r="8147" spans="23:23" x14ac:dyDescent="0.35">
      <c r="W8147" s="17"/>
    </row>
    <row r="8148" spans="23:23" x14ac:dyDescent="0.35">
      <c r="W8148" s="17"/>
    </row>
    <row r="8149" spans="23:23" x14ac:dyDescent="0.35">
      <c r="W8149" s="17"/>
    </row>
    <row r="8150" spans="23:23" x14ac:dyDescent="0.35">
      <c r="W8150" s="17"/>
    </row>
    <row r="8151" spans="23:23" x14ac:dyDescent="0.35">
      <c r="W8151" s="17"/>
    </row>
    <row r="8152" spans="23:23" x14ac:dyDescent="0.35">
      <c r="W8152" s="17"/>
    </row>
    <row r="8153" spans="23:23" x14ac:dyDescent="0.35">
      <c r="W8153" s="17"/>
    </row>
    <row r="8154" spans="23:23" x14ac:dyDescent="0.35">
      <c r="W8154" s="17"/>
    </row>
    <row r="8155" spans="23:23" x14ac:dyDescent="0.35">
      <c r="W8155" s="17"/>
    </row>
    <row r="8156" spans="23:23" x14ac:dyDescent="0.35">
      <c r="W8156" s="17"/>
    </row>
    <row r="8157" spans="23:23" x14ac:dyDescent="0.35">
      <c r="W8157" s="17"/>
    </row>
    <row r="8158" spans="23:23" x14ac:dyDescent="0.35">
      <c r="W8158" s="17"/>
    </row>
    <row r="8159" spans="23:23" x14ac:dyDescent="0.35">
      <c r="W8159" s="17"/>
    </row>
    <row r="8160" spans="23:23" x14ac:dyDescent="0.35">
      <c r="W8160" s="17"/>
    </row>
    <row r="8161" spans="23:23" x14ac:dyDescent="0.35">
      <c r="W8161" s="17"/>
    </row>
    <row r="8162" spans="23:23" x14ac:dyDescent="0.35">
      <c r="W8162" s="17"/>
    </row>
    <row r="8163" spans="23:23" x14ac:dyDescent="0.35">
      <c r="W8163" s="17"/>
    </row>
    <row r="8164" spans="23:23" x14ac:dyDescent="0.35">
      <c r="W8164" s="17"/>
    </row>
    <row r="8165" spans="23:23" x14ac:dyDescent="0.35">
      <c r="W8165" s="17"/>
    </row>
    <row r="8166" spans="23:23" x14ac:dyDescent="0.35">
      <c r="W8166" s="17"/>
    </row>
    <row r="8167" spans="23:23" x14ac:dyDescent="0.35">
      <c r="W8167" s="17"/>
    </row>
    <row r="8168" spans="23:23" x14ac:dyDescent="0.35">
      <c r="W8168" s="17"/>
    </row>
    <row r="8169" spans="23:23" x14ac:dyDescent="0.35">
      <c r="W8169" s="17"/>
    </row>
    <row r="8170" spans="23:23" x14ac:dyDescent="0.35">
      <c r="W8170" s="17"/>
    </row>
    <row r="8171" spans="23:23" x14ac:dyDescent="0.35">
      <c r="W8171" s="17"/>
    </row>
    <row r="8172" spans="23:23" x14ac:dyDescent="0.35">
      <c r="W8172" s="17"/>
    </row>
    <row r="8173" spans="23:23" x14ac:dyDescent="0.35">
      <c r="W8173" s="17"/>
    </row>
    <row r="8174" spans="23:23" x14ac:dyDescent="0.35">
      <c r="W8174" s="17"/>
    </row>
    <row r="8175" spans="23:23" x14ac:dyDescent="0.35">
      <c r="W8175" s="17"/>
    </row>
    <row r="8176" spans="23:23" x14ac:dyDescent="0.35">
      <c r="W8176" s="17"/>
    </row>
    <row r="8177" spans="23:23" x14ac:dyDescent="0.35">
      <c r="W8177" s="17"/>
    </row>
    <row r="8178" spans="23:23" x14ac:dyDescent="0.35">
      <c r="W8178" s="17"/>
    </row>
    <row r="8179" spans="23:23" x14ac:dyDescent="0.35">
      <c r="W8179" s="17"/>
    </row>
    <row r="8180" spans="23:23" x14ac:dyDescent="0.35">
      <c r="W8180" s="17"/>
    </row>
    <row r="8181" spans="23:23" x14ac:dyDescent="0.35">
      <c r="W8181" s="17"/>
    </row>
    <row r="8182" spans="23:23" x14ac:dyDescent="0.35">
      <c r="W8182" s="17"/>
    </row>
    <row r="8183" spans="23:23" x14ac:dyDescent="0.35">
      <c r="W8183" s="17"/>
    </row>
    <row r="8184" spans="23:23" x14ac:dyDescent="0.35">
      <c r="W8184" s="17"/>
    </row>
    <row r="8185" spans="23:23" x14ac:dyDescent="0.35">
      <c r="W8185" s="17"/>
    </row>
    <row r="8186" spans="23:23" x14ac:dyDescent="0.35">
      <c r="W8186" s="17"/>
    </row>
    <row r="8187" spans="23:23" x14ac:dyDescent="0.35">
      <c r="W8187" s="17"/>
    </row>
    <row r="8188" spans="23:23" x14ac:dyDescent="0.35">
      <c r="W8188" s="17"/>
    </row>
    <row r="8189" spans="23:23" x14ac:dyDescent="0.35">
      <c r="W8189" s="17"/>
    </row>
    <row r="8190" spans="23:23" x14ac:dyDescent="0.35">
      <c r="W8190" s="17"/>
    </row>
    <row r="8191" spans="23:23" x14ac:dyDescent="0.35">
      <c r="W8191" s="17"/>
    </row>
    <row r="8192" spans="23:23" x14ac:dyDescent="0.35">
      <c r="W8192" s="17"/>
    </row>
    <row r="8193" spans="23:23" x14ac:dyDescent="0.35">
      <c r="W8193" s="17"/>
    </row>
    <row r="8194" spans="23:23" x14ac:dyDescent="0.35">
      <c r="W8194" s="17"/>
    </row>
    <row r="8195" spans="23:23" x14ac:dyDescent="0.35">
      <c r="W8195" s="17"/>
    </row>
    <row r="8196" spans="23:23" x14ac:dyDescent="0.35">
      <c r="W8196" s="17"/>
    </row>
    <row r="8197" spans="23:23" x14ac:dyDescent="0.35">
      <c r="W8197" s="17"/>
    </row>
    <row r="8198" spans="23:23" x14ac:dyDescent="0.35">
      <c r="W8198" s="17"/>
    </row>
    <row r="8199" spans="23:23" x14ac:dyDescent="0.35">
      <c r="W8199" s="17"/>
    </row>
    <row r="8200" spans="23:23" x14ac:dyDescent="0.35">
      <c r="W8200" s="17"/>
    </row>
    <row r="8201" spans="23:23" x14ac:dyDescent="0.35">
      <c r="W8201" s="17"/>
    </row>
    <row r="8202" spans="23:23" x14ac:dyDescent="0.35">
      <c r="W8202" s="17"/>
    </row>
    <row r="8203" spans="23:23" x14ac:dyDescent="0.35">
      <c r="W8203" s="17"/>
    </row>
    <row r="8204" spans="23:23" x14ac:dyDescent="0.35">
      <c r="W8204" s="17"/>
    </row>
    <row r="8205" spans="23:23" x14ac:dyDescent="0.35">
      <c r="W8205" s="17"/>
    </row>
    <row r="8206" spans="23:23" x14ac:dyDescent="0.35">
      <c r="W8206" s="17"/>
    </row>
    <row r="8207" spans="23:23" x14ac:dyDescent="0.35">
      <c r="W8207" s="17"/>
    </row>
    <row r="8208" spans="23:23" x14ac:dyDescent="0.35">
      <c r="W8208" s="17"/>
    </row>
    <row r="8209" spans="23:23" x14ac:dyDescent="0.35">
      <c r="W8209" s="17"/>
    </row>
    <row r="8210" spans="23:23" x14ac:dyDescent="0.35">
      <c r="W8210" s="17"/>
    </row>
    <row r="8211" spans="23:23" x14ac:dyDescent="0.35">
      <c r="W8211" s="17"/>
    </row>
    <row r="8212" spans="23:23" x14ac:dyDescent="0.35">
      <c r="W8212" s="17"/>
    </row>
    <row r="8213" spans="23:23" x14ac:dyDescent="0.35">
      <c r="W8213" s="17"/>
    </row>
    <row r="8214" spans="23:23" x14ac:dyDescent="0.35">
      <c r="W8214" s="17"/>
    </row>
    <row r="8215" spans="23:23" x14ac:dyDescent="0.35">
      <c r="W8215" s="17"/>
    </row>
    <row r="8216" spans="23:23" x14ac:dyDescent="0.35">
      <c r="W8216" s="17"/>
    </row>
    <row r="8217" spans="23:23" x14ac:dyDescent="0.35">
      <c r="W8217" s="17"/>
    </row>
    <row r="8218" spans="23:23" x14ac:dyDescent="0.35">
      <c r="W8218" s="17"/>
    </row>
    <row r="8219" spans="23:23" x14ac:dyDescent="0.35">
      <c r="W8219" s="17"/>
    </row>
    <row r="8220" spans="23:23" x14ac:dyDescent="0.35">
      <c r="W8220" s="17"/>
    </row>
    <row r="8221" spans="23:23" x14ac:dyDescent="0.35">
      <c r="W8221" s="17"/>
    </row>
    <row r="8222" spans="23:23" x14ac:dyDescent="0.35">
      <c r="W8222" s="17"/>
    </row>
    <row r="8223" spans="23:23" x14ac:dyDescent="0.35">
      <c r="W8223" s="17"/>
    </row>
    <row r="8224" spans="23:23" x14ac:dyDescent="0.35">
      <c r="W8224" s="17"/>
    </row>
    <row r="8225" spans="23:23" x14ac:dyDescent="0.35">
      <c r="W8225" s="17"/>
    </row>
    <row r="8226" spans="23:23" x14ac:dyDescent="0.35">
      <c r="W8226" s="17"/>
    </row>
    <row r="8227" spans="23:23" x14ac:dyDescent="0.35">
      <c r="W8227" s="17"/>
    </row>
    <row r="8228" spans="23:23" x14ac:dyDescent="0.35">
      <c r="W8228" s="17"/>
    </row>
    <row r="8229" spans="23:23" x14ac:dyDescent="0.35">
      <c r="W8229" s="17"/>
    </row>
    <row r="8230" spans="23:23" x14ac:dyDescent="0.35">
      <c r="W8230" s="17"/>
    </row>
    <row r="8231" spans="23:23" x14ac:dyDescent="0.35">
      <c r="W8231" s="17"/>
    </row>
    <row r="8232" spans="23:23" x14ac:dyDescent="0.35">
      <c r="W8232" s="17"/>
    </row>
    <row r="8233" spans="23:23" x14ac:dyDescent="0.35">
      <c r="W8233" s="17"/>
    </row>
    <row r="8234" spans="23:23" x14ac:dyDescent="0.35">
      <c r="W8234" s="17"/>
    </row>
    <row r="8235" spans="23:23" x14ac:dyDescent="0.35">
      <c r="W8235" s="17"/>
    </row>
    <row r="8236" spans="23:23" x14ac:dyDescent="0.35">
      <c r="W8236" s="17"/>
    </row>
    <row r="8237" spans="23:23" x14ac:dyDescent="0.35">
      <c r="W8237" s="17"/>
    </row>
    <row r="8238" spans="23:23" x14ac:dyDescent="0.35">
      <c r="W8238" s="17"/>
    </row>
    <row r="8239" spans="23:23" x14ac:dyDescent="0.35">
      <c r="W8239" s="17"/>
    </row>
    <row r="8240" spans="23:23" x14ac:dyDescent="0.35">
      <c r="W8240" s="17"/>
    </row>
    <row r="8241" spans="23:23" x14ac:dyDescent="0.35">
      <c r="W8241" s="17"/>
    </row>
    <row r="8242" spans="23:23" x14ac:dyDescent="0.35">
      <c r="W8242" s="17"/>
    </row>
    <row r="8243" spans="23:23" x14ac:dyDescent="0.35">
      <c r="W8243" s="17"/>
    </row>
    <row r="8244" spans="23:23" x14ac:dyDescent="0.35">
      <c r="W8244" s="17"/>
    </row>
    <row r="8245" spans="23:23" x14ac:dyDescent="0.35">
      <c r="W8245" s="17"/>
    </row>
    <row r="8246" spans="23:23" x14ac:dyDescent="0.35">
      <c r="W8246" s="17"/>
    </row>
    <row r="8247" spans="23:23" x14ac:dyDescent="0.35">
      <c r="W8247" s="17"/>
    </row>
    <row r="8248" spans="23:23" x14ac:dyDescent="0.35">
      <c r="W8248" s="17"/>
    </row>
    <row r="8249" spans="23:23" x14ac:dyDescent="0.35">
      <c r="W8249" s="17"/>
    </row>
    <row r="8250" spans="23:23" x14ac:dyDescent="0.35">
      <c r="W8250" s="17"/>
    </row>
    <row r="8251" spans="23:23" x14ac:dyDescent="0.35">
      <c r="W8251" s="17"/>
    </row>
    <row r="8252" spans="23:23" x14ac:dyDescent="0.35">
      <c r="W8252" s="17"/>
    </row>
    <row r="8253" spans="23:23" x14ac:dyDescent="0.35">
      <c r="W8253" s="17"/>
    </row>
    <row r="8254" spans="23:23" x14ac:dyDescent="0.35">
      <c r="W8254" s="17"/>
    </row>
    <row r="8255" spans="23:23" x14ac:dyDescent="0.35">
      <c r="W8255" s="17"/>
    </row>
    <row r="8256" spans="23:23" x14ac:dyDescent="0.35">
      <c r="W8256" s="17"/>
    </row>
    <row r="8257" spans="23:23" x14ac:dyDescent="0.35">
      <c r="W8257" s="17"/>
    </row>
    <row r="8258" spans="23:23" x14ac:dyDescent="0.35">
      <c r="W8258" s="17"/>
    </row>
    <row r="8259" spans="23:23" x14ac:dyDescent="0.35">
      <c r="W8259" s="17"/>
    </row>
    <row r="8260" spans="23:23" x14ac:dyDescent="0.35">
      <c r="W8260" s="17"/>
    </row>
    <row r="8261" spans="23:23" x14ac:dyDescent="0.35">
      <c r="W8261" s="17"/>
    </row>
    <row r="8262" spans="23:23" x14ac:dyDescent="0.35">
      <c r="W8262" s="17"/>
    </row>
    <row r="8263" spans="23:23" x14ac:dyDescent="0.35">
      <c r="W8263" s="17"/>
    </row>
    <row r="8264" spans="23:23" x14ac:dyDescent="0.35">
      <c r="W8264" s="17"/>
    </row>
    <row r="8265" spans="23:23" x14ac:dyDescent="0.35">
      <c r="W8265" s="17"/>
    </row>
    <row r="8266" spans="23:23" x14ac:dyDescent="0.35">
      <c r="W8266" s="17"/>
    </row>
    <row r="8267" spans="23:23" x14ac:dyDescent="0.35">
      <c r="W8267" s="17"/>
    </row>
    <row r="8268" spans="23:23" x14ac:dyDescent="0.35">
      <c r="W8268" s="17"/>
    </row>
    <row r="8269" spans="23:23" x14ac:dyDescent="0.35">
      <c r="W8269" s="17"/>
    </row>
    <row r="8270" spans="23:23" x14ac:dyDescent="0.35">
      <c r="W8270" s="17"/>
    </row>
    <row r="8271" spans="23:23" x14ac:dyDescent="0.35">
      <c r="W8271" s="17"/>
    </row>
    <row r="8272" spans="23:23" x14ac:dyDescent="0.35">
      <c r="W8272" s="17"/>
    </row>
    <row r="8273" spans="23:23" x14ac:dyDescent="0.35">
      <c r="W8273" s="17"/>
    </row>
    <row r="8274" spans="23:23" x14ac:dyDescent="0.35">
      <c r="W8274" s="17"/>
    </row>
    <row r="8275" spans="23:23" x14ac:dyDescent="0.35">
      <c r="W8275" s="17"/>
    </row>
    <row r="8276" spans="23:23" x14ac:dyDescent="0.35">
      <c r="W8276" s="17"/>
    </row>
    <row r="8277" spans="23:23" x14ac:dyDescent="0.35">
      <c r="W8277" s="17"/>
    </row>
    <row r="8278" spans="23:23" x14ac:dyDescent="0.35">
      <c r="W8278" s="17"/>
    </row>
    <row r="8279" spans="23:23" x14ac:dyDescent="0.35">
      <c r="W8279" s="17"/>
    </row>
    <row r="8280" spans="23:23" x14ac:dyDescent="0.35">
      <c r="W8280" s="17"/>
    </row>
    <row r="8281" spans="23:23" x14ac:dyDescent="0.35">
      <c r="W8281" s="17"/>
    </row>
    <row r="8282" spans="23:23" x14ac:dyDescent="0.35">
      <c r="W8282" s="17"/>
    </row>
    <row r="8283" spans="23:23" x14ac:dyDescent="0.35">
      <c r="W8283" s="17"/>
    </row>
    <row r="8284" spans="23:23" x14ac:dyDescent="0.35">
      <c r="W8284" s="17"/>
    </row>
    <row r="8285" spans="23:23" x14ac:dyDescent="0.35">
      <c r="W8285" s="17"/>
    </row>
    <row r="8286" spans="23:23" x14ac:dyDescent="0.35">
      <c r="W8286" s="17"/>
    </row>
    <row r="8287" spans="23:23" x14ac:dyDescent="0.35">
      <c r="W8287" s="17"/>
    </row>
    <row r="8288" spans="23:23" x14ac:dyDescent="0.35">
      <c r="W8288" s="17"/>
    </row>
    <row r="8289" spans="23:23" x14ac:dyDescent="0.35">
      <c r="W8289" s="17"/>
    </row>
    <row r="8290" spans="23:23" x14ac:dyDescent="0.35">
      <c r="W8290" s="17"/>
    </row>
    <row r="8291" spans="23:23" x14ac:dyDescent="0.35">
      <c r="W8291" s="17"/>
    </row>
    <row r="8292" spans="23:23" x14ac:dyDescent="0.35">
      <c r="W8292" s="17"/>
    </row>
    <row r="8293" spans="23:23" x14ac:dyDescent="0.35">
      <c r="W8293" s="17"/>
    </row>
    <row r="8294" spans="23:23" x14ac:dyDescent="0.35">
      <c r="W8294" s="17"/>
    </row>
    <row r="8295" spans="23:23" x14ac:dyDescent="0.35">
      <c r="W8295" s="17"/>
    </row>
    <row r="8296" spans="23:23" x14ac:dyDescent="0.35">
      <c r="W8296" s="17"/>
    </row>
    <row r="8297" spans="23:23" x14ac:dyDescent="0.35">
      <c r="W8297" s="17"/>
    </row>
    <row r="8298" spans="23:23" x14ac:dyDescent="0.35">
      <c r="W8298" s="17"/>
    </row>
    <row r="8299" spans="23:23" x14ac:dyDescent="0.35">
      <c r="W8299" s="17"/>
    </row>
    <row r="8300" spans="23:23" x14ac:dyDescent="0.35">
      <c r="W8300" s="17"/>
    </row>
    <row r="8301" spans="23:23" x14ac:dyDescent="0.35">
      <c r="W8301" s="17"/>
    </row>
    <row r="8302" spans="23:23" x14ac:dyDescent="0.35">
      <c r="W8302" s="17"/>
    </row>
    <row r="8303" spans="23:23" x14ac:dyDescent="0.35">
      <c r="W8303" s="17"/>
    </row>
    <row r="8304" spans="23:23" x14ac:dyDescent="0.35">
      <c r="W8304" s="17"/>
    </row>
    <row r="8305" spans="23:23" x14ac:dyDescent="0.35">
      <c r="W8305" s="17"/>
    </row>
    <row r="8306" spans="23:23" x14ac:dyDescent="0.35">
      <c r="W8306" s="17"/>
    </row>
    <row r="8307" spans="23:23" x14ac:dyDescent="0.35">
      <c r="W8307" s="17"/>
    </row>
    <row r="8308" spans="23:23" x14ac:dyDescent="0.35">
      <c r="W8308" s="17"/>
    </row>
    <row r="8309" spans="23:23" x14ac:dyDescent="0.35">
      <c r="W8309" s="17"/>
    </row>
    <row r="8310" spans="23:23" x14ac:dyDescent="0.35">
      <c r="W8310" s="17"/>
    </row>
    <row r="8311" spans="23:23" x14ac:dyDescent="0.35">
      <c r="W8311" s="17"/>
    </row>
    <row r="8312" spans="23:23" x14ac:dyDescent="0.35">
      <c r="W8312" s="17"/>
    </row>
    <row r="8313" spans="23:23" x14ac:dyDescent="0.35">
      <c r="W8313" s="17"/>
    </row>
    <row r="8314" spans="23:23" x14ac:dyDescent="0.35">
      <c r="W8314" s="17"/>
    </row>
    <row r="8315" spans="23:23" x14ac:dyDescent="0.35">
      <c r="W8315" s="17"/>
    </row>
    <row r="8316" spans="23:23" x14ac:dyDescent="0.35">
      <c r="W8316" s="17"/>
    </row>
    <row r="8317" spans="23:23" x14ac:dyDescent="0.35">
      <c r="W8317" s="17"/>
    </row>
    <row r="8318" spans="23:23" x14ac:dyDescent="0.35">
      <c r="W8318" s="17"/>
    </row>
    <row r="8319" spans="23:23" x14ac:dyDescent="0.35">
      <c r="W8319" s="17"/>
    </row>
    <row r="8320" spans="23:23" x14ac:dyDescent="0.35">
      <c r="W8320" s="17"/>
    </row>
    <row r="8321" spans="23:23" x14ac:dyDescent="0.35">
      <c r="W8321" s="17"/>
    </row>
    <row r="8322" spans="23:23" x14ac:dyDescent="0.35">
      <c r="W8322" s="17"/>
    </row>
    <row r="8323" spans="23:23" x14ac:dyDescent="0.35">
      <c r="W8323" s="17"/>
    </row>
    <row r="8324" spans="23:23" x14ac:dyDescent="0.35">
      <c r="W8324" s="17"/>
    </row>
    <row r="8325" spans="23:23" x14ac:dyDescent="0.35">
      <c r="W8325" s="17"/>
    </row>
    <row r="8326" spans="23:23" x14ac:dyDescent="0.35">
      <c r="W8326" s="17"/>
    </row>
    <row r="8327" spans="23:23" x14ac:dyDescent="0.35">
      <c r="W8327" s="17"/>
    </row>
    <row r="8328" spans="23:23" x14ac:dyDescent="0.35">
      <c r="W8328" s="17"/>
    </row>
    <row r="8329" spans="23:23" x14ac:dyDescent="0.35">
      <c r="W8329" s="17"/>
    </row>
    <row r="8330" spans="23:23" x14ac:dyDescent="0.35">
      <c r="W8330" s="17"/>
    </row>
    <row r="8331" spans="23:23" x14ac:dyDescent="0.35">
      <c r="W8331" s="17"/>
    </row>
    <row r="8332" spans="23:23" x14ac:dyDescent="0.35">
      <c r="W8332" s="17"/>
    </row>
    <row r="8333" spans="23:23" x14ac:dyDescent="0.35">
      <c r="W8333" s="17"/>
    </row>
    <row r="8334" spans="23:23" x14ac:dyDescent="0.35">
      <c r="W8334" s="17"/>
    </row>
    <row r="8335" spans="23:23" x14ac:dyDescent="0.35">
      <c r="W8335" s="17"/>
    </row>
    <row r="8336" spans="23:23" x14ac:dyDescent="0.35">
      <c r="W8336" s="17"/>
    </row>
    <row r="8337" spans="23:23" x14ac:dyDescent="0.35">
      <c r="W8337" s="17"/>
    </row>
    <row r="8338" spans="23:23" x14ac:dyDescent="0.35">
      <c r="W8338" s="17"/>
    </row>
    <row r="8339" spans="23:23" x14ac:dyDescent="0.35">
      <c r="W8339" s="17"/>
    </row>
    <row r="8340" spans="23:23" x14ac:dyDescent="0.35">
      <c r="W8340" s="17"/>
    </row>
    <row r="8341" spans="23:23" x14ac:dyDescent="0.35">
      <c r="W8341" s="17"/>
    </row>
    <row r="8342" spans="23:23" x14ac:dyDescent="0.35">
      <c r="W8342" s="17"/>
    </row>
    <row r="8343" spans="23:23" x14ac:dyDescent="0.35">
      <c r="W8343" s="17"/>
    </row>
    <row r="8344" spans="23:23" x14ac:dyDescent="0.35">
      <c r="W8344" s="17"/>
    </row>
    <row r="8345" spans="23:23" x14ac:dyDescent="0.35">
      <c r="W8345" s="17"/>
    </row>
    <row r="8346" spans="23:23" x14ac:dyDescent="0.35">
      <c r="W8346" s="17"/>
    </row>
    <row r="8347" spans="23:23" x14ac:dyDescent="0.35">
      <c r="W8347" s="17"/>
    </row>
    <row r="8348" spans="23:23" x14ac:dyDescent="0.35">
      <c r="W8348" s="17"/>
    </row>
    <row r="8349" spans="23:23" x14ac:dyDescent="0.35">
      <c r="W8349" s="17"/>
    </row>
    <row r="8350" spans="23:23" x14ac:dyDescent="0.35">
      <c r="W8350" s="17"/>
    </row>
    <row r="8351" spans="23:23" x14ac:dyDescent="0.35">
      <c r="W8351" s="17"/>
    </row>
    <row r="8352" spans="23:23" x14ac:dyDescent="0.35">
      <c r="W8352" s="17"/>
    </row>
    <row r="8353" spans="23:23" x14ac:dyDescent="0.35">
      <c r="W8353" s="17"/>
    </row>
    <row r="8354" spans="23:23" x14ac:dyDescent="0.35">
      <c r="W8354" s="17"/>
    </row>
    <row r="8355" spans="23:23" x14ac:dyDescent="0.35">
      <c r="W8355" s="17"/>
    </row>
    <row r="8356" spans="23:23" x14ac:dyDescent="0.35">
      <c r="W8356" s="17"/>
    </row>
    <row r="8357" spans="23:23" x14ac:dyDescent="0.35">
      <c r="W8357" s="17"/>
    </row>
    <row r="8358" spans="23:23" x14ac:dyDescent="0.35">
      <c r="W8358" s="17"/>
    </row>
    <row r="8359" spans="23:23" x14ac:dyDescent="0.35">
      <c r="W8359" s="17"/>
    </row>
    <row r="8360" spans="23:23" x14ac:dyDescent="0.35">
      <c r="W8360" s="17"/>
    </row>
    <row r="8361" spans="23:23" x14ac:dyDescent="0.35">
      <c r="W8361" s="17"/>
    </row>
    <row r="8362" spans="23:23" x14ac:dyDescent="0.35">
      <c r="W8362" s="17"/>
    </row>
    <row r="8363" spans="23:23" x14ac:dyDescent="0.35">
      <c r="W8363" s="17"/>
    </row>
    <row r="8364" spans="23:23" x14ac:dyDescent="0.35">
      <c r="W8364" s="17"/>
    </row>
    <row r="8365" spans="23:23" x14ac:dyDescent="0.35">
      <c r="W8365" s="17"/>
    </row>
    <row r="8366" spans="23:23" x14ac:dyDescent="0.35">
      <c r="W8366" s="17"/>
    </row>
    <row r="8367" spans="23:23" x14ac:dyDescent="0.35">
      <c r="W8367" s="17"/>
    </row>
    <row r="8368" spans="23:23" x14ac:dyDescent="0.35">
      <c r="W8368" s="17"/>
    </row>
    <row r="8369" spans="23:23" x14ac:dyDescent="0.35">
      <c r="W8369" s="17"/>
    </row>
    <row r="8370" spans="23:23" x14ac:dyDescent="0.35">
      <c r="W8370" s="17"/>
    </row>
    <row r="8371" spans="23:23" x14ac:dyDescent="0.35">
      <c r="W8371" s="17"/>
    </row>
    <row r="8372" spans="23:23" x14ac:dyDescent="0.35">
      <c r="W8372" s="17"/>
    </row>
    <row r="8373" spans="23:23" x14ac:dyDescent="0.35">
      <c r="W8373" s="17"/>
    </row>
    <row r="8374" spans="23:23" x14ac:dyDescent="0.35">
      <c r="W8374" s="17"/>
    </row>
    <row r="8375" spans="23:23" x14ac:dyDescent="0.35">
      <c r="W8375" s="17"/>
    </row>
    <row r="8376" spans="23:23" x14ac:dyDescent="0.35">
      <c r="W8376" s="17"/>
    </row>
    <row r="8377" spans="23:23" x14ac:dyDescent="0.35">
      <c r="W8377" s="17"/>
    </row>
    <row r="8378" spans="23:23" x14ac:dyDescent="0.35">
      <c r="W8378" s="17"/>
    </row>
    <row r="8379" spans="23:23" x14ac:dyDescent="0.35">
      <c r="W8379" s="17"/>
    </row>
    <row r="8380" spans="23:23" x14ac:dyDescent="0.35">
      <c r="W8380" s="17"/>
    </row>
    <row r="8381" spans="23:23" x14ac:dyDescent="0.35">
      <c r="W8381" s="17"/>
    </row>
    <row r="8382" spans="23:23" x14ac:dyDescent="0.35">
      <c r="W8382" s="17"/>
    </row>
    <row r="8383" spans="23:23" x14ac:dyDescent="0.35">
      <c r="W8383" s="17"/>
    </row>
    <row r="8384" spans="23:23" x14ac:dyDescent="0.35">
      <c r="W8384" s="17"/>
    </row>
    <row r="8385" spans="23:23" x14ac:dyDescent="0.35">
      <c r="W8385" s="17"/>
    </row>
    <row r="8386" spans="23:23" x14ac:dyDescent="0.35">
      <c r="W8386" s="17"/>
    </row>
    <row r="8387" spans="23:23" x14ac:dyDescent="0.35">
      <c r="W8387" s="17"/>
    </row>
    <row r="8388" spans="23:23" x14ac:dyDescent="0.35">
      <c r="W8388" s="17"/>
    </row>
    <row r="8389" spans="23:23" x14ac:dyDescent="0.35">
      <c r="W8389" s="17"/>
    </row>
    <row r="8390" spans="23:23" x14ac:dyDescent="0.35">
      <c r="W8390" s="17"/>
    </row>
    <row r="8391" spans="23:23" x14ac:dyDescent="0.35">
      <c r="W8391" s="17"/>
    </row>
    <row r="8392" spans="23:23" x14ac:dyDescent="0.35">
      <c r="W8392" s="17"/>
    </row>
    <row r="8393" spans="23:23" x14ac:dyDescent="0.35">
      <c r="W8393" s="17"/>
    </row>
    <row r="8394" spans="23:23" x14ac:dyDescent="0.35">
      <c r="W8394" s="17"/>
    </row>
    <row r="8395" spans="23:23" x14ac:dyDescent="0.35">
      <c r="W8395" s="17"/>
    </row>
    <row r="8396" spans="23:23" x14ac:dyDescent="0.35">
      <c r="W8396" s="17"/>
    </row>
    <row r="8397" spans="23:23" x14ac:dyDescent="0.35">
      <c r="W8397" s="17"/>
    </row>
    <row r="8398" spans="23:23" x14ac:dyDescent="0.35">
      <c r="W8398" s="17"/>
    </row>
    <row r="8399" spans="23:23" x14ac:dyDescent="0.35">
      <c r="W8399" s="17"/>
    </row>
    <row r="8400" spans="23:23" x14ac:dyDescent="0.35">
      <c r="W8400" s="17"/>
    </row>
    <row r="8401" spans="23:23" x14ac:dyDescent="0.35">
      <c r="W8401" s="17"/>
    </row>
    <row r="8402" spans="23:23" x14ac:dyDescent="0.35">
      <c r="W8402" s="17"/>
    </row>
    <row r="8403" spans="23:23" x14ac:dyDescent="0.35">
      <c r="W8403" s="17"/>
    </row>
    <row r="8404" spans="23:23" x14ac:dyDescent="0.35">
      <c r="W8404" s="17"/>
    </row>
    <row r="8405" spans="23:23" x14ac:dyDescent="0.35">
      <c r="W8405" s="17"/>
    </row>
    <row r="8406" spans="23:23" x14ac:dyDescent="0.35">
      <c r="W8406" s="17"/>
    </row>
    <row r="8407" spans="23:23" x14ac:dyDescent="0.35">
      <c r="W8407" s="17"/>
    </row>
    <row r="8408" spans="23:23" x14ac:dyDescent="0.35">
      <c r="W8408" s="17"/>
    </row>
    <row r="8409" spans="23:23" x14ac:dyDescent="0.35">
      <c r="W8409" s="17"/>
    </row>
    <row r="8410" spans="23:23" x14ac:dyDescent="0.35">
      <c r="W8410" s="17"/>
    </row>
    <row r="8411" spans="23:23" x14ac:dyDescent="0.35">
      <c r="W8411" s="17"/>
    </row>
    <row r="8412" spans="23:23" x14ac:dyDescent="0.35">
      <c r="W8412" s="17"/>
    </row>
    <row r="8413" spans="23:23" x14ac:dyDescent="0.35">
      <c r="W8413" s="17"/>
    </row>
    <row r="8414" spans="23:23" x14ac:dyDescent="0.35">
      <c r="W8414" s="17"/>
    </row>
    <row r="8415" spans="23:23" x14ac:dyDescent="0.35">
      <c r="W8415" s="17"/>
    </row>
    <row r="8416" spans="23:23" x14ac:dyDescent="0.35">
      <c r="W8416" s="17"/>
    </row>
    <row r="8417" spans="23:23" x14ac:dyDescent="0.35">
      <c r="W8417" s="17"/>
    </row>
    <row r="8418" spans="23:23" x14ac:dyDescent="0.35">
      <c r="W8418" s="17"/>
    </row>
    <row r="8419" spans="23:23" x14ac:dyDescent="0.35">
      <c r="W8419" s="17"/>
    </row>
    <row r="8420" spans="23:23" x14ac:dyDescent="0.35">
      <c r="W8420" s="17"/>
    </row>
    <row r="8421" spans="23:23" x14ac:dyDescent="0.35">
      <c r="W8421" s="17"/>
    </row>
    <row r="8422" spans="23:23" x14ac:dyDescent="0.35">
      <c r="W8422" s="17"/>
    </row>
    <row r="8423" spans="23:23" x14ac:dyDescent="0.35">
      <c r="W8423" s="17"/>
    </row>
    <row r="8424" spans="23:23" x14ac:dyDescent="0.35">
      <c r="W8424" s="17"/>
    </row>
    <row r="8425" spans="23:23" x14ac:dyDescent="0.35">
      <c r="W8425" s="17"/>
    </row>
    <row r="8426" spans="23:23" x14ac:dyDescent="0.35">
      <c r="W8426" s="17"/>
    </row>
    <row r="8427" spans="23:23" x14ac:dyDescent="0.35">
      <c r="W8427" s="17"/>
    </row>
    <row r="8428" spans="23:23" x14ac:dyDescent="0.35">
      <c r="W8428" s="17"/>
    </row>
    <row r="8429" spans="23:23" x14ac:dyDescent="0.35">
      <c r="W8429" s="17"/>
    </row>
    <row r="8430" spans="23:23" x14ac:dyDescent="0.35">
      <c r="W8430" s="17"/>
    </row>
    <row r="8431" spans="23:23" x14ac:dyDescent="0.35">
      <c r="W8431" s="17"/>
    </row>
    <row r="8432" spans="23:23" x14ac:dyDescent="0.35">
      <c r="W8432" s="17"/>
    </row>
    <row r="8433" spans="23:23" x14ac:dyDescent="0.35">
      <c r="W8433" s="17"/>
    </row>
    <row r="8434" spans="23:23" x14ac:dyDescent="0.35">
      <c r="W8434" s="17"/>
    </row>
    <row r="8435" spans="23:23" x14ac:dyDescent="0.35">
      <c r="W8435" s="17"/>
    </row>
    <row r="8436" spans="23:23" x14ac:dyDescent="0.35">
      <c r="W8436" s="17"/>
    </row>
    <row r="8437" spans="23:23" x14ac:dyDescent="0.35">
      <c r="W8437" s="17"/>
    </row>
    <row r="8438" spans="23:23" x14ac:dyDescent="0.35">
      <c r="W8438" s="17"/>
    </row>
    <row r="8439" spans="23:23" x14ac:dyDescent="0.35">
      <c r="W8439" s="17"/>
    </row>
    <row r="8440" spans="23:23" x14ac:dyDescent="0.35">
      <c r="W8440" s="17"/>
    </row>
    <row r="8441" spans="23:23" x14ac:dyDescent="0.35">
      <c r="W8441" s="17"/>
    </row>
    <row r="8442" spans="23:23" x14ac:dyDescent="0.35">
      <c r="W8442" s="17"/>
    </row>
    <row r="8443" spans="23:23" x14ac:dyDescent="0.35">
      <c r="W8443" s="17"/>
    </row>
    <row r="8444" spans="23:23" x14ac:dyDescent="0.35">
      <c r="W8444" s="17"/>
    </row>
    <row r="8445" spans="23:23" x14ac:dyDescent="0.35">
      <c r="W8445" s="17"/>
    </row>
    <row r="8446" spans="23:23" x14ac:dyDescent="0.35">
      <c r="W8446" s="17"/>
    </row>
    <row r="8447" spans="23:23" x14ac:dyDescent="0.35">
      <c r="W8447" s="17"/>
    </row>
    <row r="8448" spans="23:23" x14ac:dyDescent="0.35">
      <c r="W8448" s="17"/>
    </row>
    <row r="8449" spans="23:23" x14ac:dyDescent="0.35">
      <c r="W8449" s="17"/>
    </row>
    <row r="8450" spans="23:23" x14ac:dyDescent="0.35">
      <c r="W8450" s="17"/>
    </row>
    <row r="8451" spans="23:23" x14ac:dyDescent="0.35">
      <c r="W8451" s="17"/>
    </row>
    <row r="8452" spans="23:23" x14ac:dyDescent="0.35">
      <c r="W8452" s="17"/>
    </row>
    <row r="8453" spans="23:23" x14ac:dyDescent="0.35">
      <c r="W8453" s="17"/>
    </row>
    <row r="8454" spans="23:23" x14ac:dyDescent="0.35">
      <c r="W8454" s="17"/>
    </row>
    <row r="8455" spans="23:23" x14ac:dyDescent="0.35">
      <c r="W8455" s="17"/>
    </row>
    <row r="8456" spans="23:23" x14ac:dyDescent="0.35">
      <c r="W8456" s="17"/>
    </row>
    <row r="8457" spans="23:23" x14ac:dyDescent="0.35">
      <c r="W8457" s="17"/>
    </row>
    <row r="8458" spans="23:23" x14ac:dyDescent="0.35">
      <c r="W8458" s="17"/>
    </row>
    <row r="8459" spans="23:23" x14ac:dyDescent="0.35">
      <c r="W8459" s="17"/>
    </row>
    <row r="8460" spans="23:23" x14ac:dyDescent="0.35">
      <c r="W8460" s="17"/>
    </row>
    <row r="8461" spans="23:23" x14ac:dyDescent="0.35">
      <c r="W8461" s="17"/>
    </row>
    <row r="8462" spans="23:23" x14ac:dyDescent="0.35">
      <c r="W8462" s="17"/>
    </row>
    <row r="8463" spans="23:23" x14ac:dyDescent="0.35">
      <c r="W8463" s="17"/>
    </row>
    <row r="8464" spans="23:23" x14ac:dyDescent="0.35">
      <c r="W8464" s="17"/>
    </row>
    <row r="8465" spans="23:23" x14ac:dyDescent="0.35">
      <c r="W8465" s="17"/>
    </row>
    <row r="8466" spans="23:23" x14ac:dyDescent="0.35">
      <c r="W8466" s="17"/>
    </row>
    <row r="8467" spans="23:23" x14ac:dyDescent="0.35">
      <c r="W8467" s="17"/>
    </row>
    <row r="8468" spans="23:23" x14ac:dyDescent="0.35">
      <c r="W8468" s="17"/>
    </row>
    <row r="8469" spans="23:23" x14ac:dyDescent="0.35">
      <c r="W8469" s="17"/>
    </row>
    <row r="8470" spans="23:23" x14ac:dyDescent="0.35">
      <c r="W8470" s="17"/>
    </row>
    <row r="8471" spans="23:23" x14ac:dyDescent="0.35">
      <c r="W8471" s="17"/>
    </row>
    <row r="8472" spans="23:23" x14ac:dyDescent="0.35">
      <c r="W8472" s="17"/>
    </row>
    <row r="8473" spans="23:23" x14ac:dyDescent="0.35">
      <c r="W8473" s="17"/>
    </row>
    <row r="8474" spans="23:23" x14ac:dyDescent="0.35">
      <c r="W8474" s="17"/>
    </row>
    <row r="8475" spans="23:23" x14ac:dyDescent="0.35">
      <c r="W8475" s="17"/>
    </row>
    <row r="8476" spans="23:23" x14ac:dyDescent="0.35">
      <c r="W8476" s="17"/>
    </row>
    <row r="8477" spans="23:23" x14ac:dyDescent="0.35">
      <c r="W8477" s="17"/>
    </row>
    <row r="8478" spans="23:23" x14ac:dyDescent="0.35">
      <c r="W8478" s="17"/>
    </row>
    <row r="8479" spans="23:23" x14ac:dyDescent="0.35">
      <c r="W8479" s="17"/>
    </row>
    <row r="8480" spans="23:23" x14ac:dyDescent="0.35">
      <c r="W8480" s="17"/>
    </row>
    <row r="8481" spans="23:23" x14ac:dyDescent="0.35">
      <c r="W8481" s="17"/>
    </row>
    <row r="8482" spans="23:23" x14ac:dyDescent="0.35">
      <c r="W8482" s="17"/>
    </row>
    <row r="8483" spans="23:23" x14ac:dyDescent="0.35">
      <c r="W8483" s="17"/>
    </row>
    <row r="8484" spans="23:23" x14ac:dyDescent="0.35">
      <c r="W8484" s="17"/>
    </row>
    <row r="8485" spans="23:23" x14ac:dyDescent="0.35">
      <c r="W8485" s="17"/>
    </row>
    <row r="8486" spans="23:23" x14ac:dyDescent="0.35">
      <c r="W8486" s="17"/>
    </row>
    <row r="8487" spans="23:23" x14ac:dyDescent="0.35">
      <c r="W8487" s="17"/>
    </row>
    <row r="8488" spans="23:23" x14ac:dyDescent="0.35">
      <c r="W8488" s="17"/>
    </row>
    <row r="8489" spans="23:23" x14ac:dyDescent="0.35">
      <c r="W8489" s="17"/>
    </row>
    <row r="8490" spans="23:23" x14ac:dyDescent="0.35">
      <c r="W8490" s="17"/>
    </row>
    <row r="8491" spans="23:23" x14ac:dyDescent="0.35">
      <c r="W8491" s="17"/>
    </row>
    <row r="8492" spans="23:23" x14ac:dyDescent="0.35">
      <c r="W8492" s="17"/>
    </row>
    <row r="8493" spans="23:23" x14ac:dyDescent="0.35">
      <c r="W8493" s="17"/>
    </row>
    <row r="8494" spans="23:23" x14ac:dyDescent="0.35">
      <c r="W8494" s="17"/>
    </row>
    <row r="8495" spans="23:23" x14ac:dyDescent="0.35">
      <c r="W8495" s="17"/>
    </row>
    <row r="8496" spans="23:23" x14ac:dyDescent="0.35">
      <c r="W8496" s="17"/>
    </row>
    <row r="8497" spans="23:23" x14ac:dyDescent="0.35">
      <c r="W8497" s="17"/>
    </row>
    <row r="8498" spans="23:23" x14ac:dyDescent="0.35">
      <c r="W8498" s="17"/>
    </row>
    <row r="8499" spans="23:23" x14ac:dyDescent="0.35">
      <c r="W8499" s="17"/>
    </row>
    <row r="8500" spans="23:23" x14ac:dyDescent="0.35">
      <c r="W8500" s="17"/>
    </row>
    <row r="8501" spans="23:23" x14ac:dyDescent="0.35">
      <c r="W8501" s="17"/>
    </row>
    <row r="8502" spans="23:23" x14ac:dyDescent="0.35">
      <c r="W8502" s="17"/>
    </row>
    <row r="8503" spans="23:23" x14ac:dyDescent="0.35">
      <c r="W8503" s="17"/>
    </row>
    <row r="8504" spans="23:23" x14ac:dyDescent="0.35">
      <c r="W8504" s="17"/>
    </row>
    <row r="8505" spans="23:23" x14ac:dyDescent="0.35">
      <c r="W8505" s="17"/>
    </row>
    <row r="8506" spans="23:23" x14ac:dyDescent="0.35">
      <c r="W8506" s="17"/>
    </row>
    <row r="8507" spans="23:23" x14ac:dyDescent="0.35">
      <c r="W8507" s="17"/>
    </row>
    <row r="8508" spans="23:23" x14ac:dyDescent="0.35">
      <c r="W8508" s="17"/>
    </row>
    <row r="8509" spans="23:23" x14ac:dyDescent="0.35">
      <c r="W8509" s="17"/>
    </row>
    <row r="8510" spans="23:23" x14ac:dyDescent="0.35">
      <c r="W8510" s="17"/>
    </row>
    <row r="8511" spans="23:23" x14ac:dyDescent="0.35">
      <c r="W8511" s="17"/>
    </row>
    <row r="8512" spans="23:23" x14ac:dyDescent="0.35">
      <c r="W8512" s="17"/>
    </row>
    <row r="8513" spans="23:23" x14ac:dyDescent="0.35">
      <c r="W8513" s="17"/>
    </row>
    <row r="8514" spans="23:23" x14ac:dyDescent="0.35">
      <c r="W8514" s="17"/>
    </row>
    <row r="8515" spans="23:23" x14ac:dyDescent="0.35">
      <c r="W8515" s="17"/>
    </row>
    <row r="8516" spans="23:23" x14ac:dyDescent="0.35">
      <c r="W8516" s="17"/>
    </row>
    <row r="8517" spans="23:23" x14ac:dyDescent="0.35">
      <c r="W8517" s="17"/>
    </row>
    <row r="8518" spans="23:23" x14ac:dyDescent="0.35">
      <c r="W8518" s="17"/>
    </row>
    <row r="8519" spans="23:23" x14ac:dyDescent="0.35">
      <c r="W8519" s="17"/>
    </row>
    <row r="8520" spans="23:23" x14ac:dyDescent="0.35">
      <c r="W8520" s="17"/>
    </row>
    <row r="8521" spans="23:23" x14ac:dyDescent="0.35">
      <c r="W8521" s="17"/>
    </row>
    <row r="8522" spans="23:23" x14ac:dyDescent="0.35">
      <c r="W8522" s="17"/>
    </row>
    <row r="8523" spans="23:23" x14ac:dyDescent="0.35">
      <c r="W8523" s="17"/>
    </row>
    <row r="8524" spans="23:23" x14ac:dyDescent="0.35">
      <c r="W8524" s="17"/>
    </row>
    <row r="8525" spans="23:23" x14ac:dyDescent="0.35">
      <c r="W8525" s="17"/>
    </row>
    <row r="8526" spans="23:23" x14ac:dyDescent="0.35">
      <c r="W8526" s="17"/>
    </row>
    <row r="8527" spans="23:23" x14ac:dyDescent="0.35">
      <c r="W8527" s="17"/>
    </row>
    <row r="8528" spans="23:23" x14ac:dyDescent="0.35">
      <c r="W8528" s="17"/>
    </row>
    <row r="8529" spans="23:23" x14ac:dyDescent="0.35">
      <c r="W8529" s="17"/>
    </row>
    <row r="8530" spans="23:23" x14ac:dyDescent="0.35">
      <c r="W8530" s="17"/>
    </row>
    <row r="8531" spans="23:23" x14ac:dyDescent="0.35">
      <c r="W8531" s="17"/>
    </row>
    <row r="8532" spans="23:23" x14ac:dyDescent="0.35">
      <c r="W8532" s="17"/>
    </row>
    <row r="8533" spans="23:23" x14ac:dyDescent="0.35">
      <c r="W8533" s="17"/>
    </row>
    <row r="8534" spans="23:23" x14ac:dyDescent="0.35">
      <c r="W8534" s="17"/>
    </row>
    <row r="8535" spans="23:23" x14ac:dyDescent="0.35">
      <c r="W8535" s="17"/>
    </row>
    <row r="8536" spans="23:23" x14ac:dyDescent="0.35">
      <c r="W8536" s="17"/>
    </row>
    <row r="8537" spans="23:23" x14ac:dyDescent="0.35">
      <c r="W8537" s="17"/>
    </row>
    <row r="8538" spans="23:23" x14ac:dyDescent="0.35">
      <c r="W8538" s="17"/>
    </row>
    <row r="8539" spans="23:23" x14ac:dyDescent="0.35">
      <c r="W8539" s="17"/>
    </row>
    <row r="8540" spans="23:23" x14ac:dyDescent="0.35">
      <c r="W8540" s="17"/>
    </row>
    <row r="8541" spans="23:23" x14ac:dyDescent="0.35">
      <c r="W8541" s="17"/>
    </row>
    <row r="8542" spans="23:23" x14ac:dyDescent="0.35">
      <c r="W8542" s="17"/>
    </row>
    <row r="8543" spans="23:23" x14ac:dyDescent="0.35">
      <c r="W8543" s="17"/>
    </row>
    <row r="8544" spans="23:23" x14ac:dyDescent="0.35">
      <c r="W8544" s="17"/>
    </row>
    <row r="8545" spans="23:23" x14ac:dyDescent="0.35">
      <c r="W8545" s="17"/>
    </row>
    <row r="8546" spans="23:23" x14ac:dyDescent="0.35">
      <c r="W8546" s="17"/>
    </row>
    <row r="8547" spans="23:23" x14ac:dyDescent="0.35">
      <c r="W8547" s="17"/>
    </row>
    <row r="8548" spans="23:23" x14ac:dyDescent="0.35">
      <c r="W8548" s="17"/>
    </row>
    <row r="8549" spans="23:23" x14ac:dyDescent="0.35">
      <c r="W8549" s="17"/>
    </row>
    <row r="8550" spans="23:23" x14ac:dyDescent="0.35">
      <c r="W8550" s="17"/>
    </row>
    <row r="8551" spans="23:23" x14ac:dyDescent="0.35">
      <c r="W8551" s="17"/>
    </row>
    <row r="8552" spans="23:23" x14ac:dyDescent="0.35">
      <c r="W8552" s="17"/>
    </row>
    <row r="8553" spans="23:23" x14ac:dyDescent="0.35">
      <c r="W8553" s="17"/>
    </row>
    <row r="8554" spans="23:23" x14ac:dyDescent="0.35">
      <c r="W8554" s="17"/>
    </row>
    <row r="8555" spans="23:23" x14ac:dyDescent="0.35">
      <c r="W8555" s="17"/>
    </row>
    <row r="8556" spans="23:23" x14ac:dyDescent="0.35">
      <c r="W8556" s="17"/>
    </row>
    <row r="8557" spans="23:23" x14ac:dyDescent="0.35">
      <c r="W8557" s="17"/>
    </row>
    <row r="8558" spans="23:23" x14ac:dyDescent="0.35">
      <c r="W8558" s="17"/>
    </row>
    <row r="8559" spans="23:23" x14ac:dyDescent="0.35">
      <c r="W8559" s="17"/>
    </row>
    <row r="8560" spans="23:23" x14ac:dyDescent="0.35">
      <c r="W8560" s="17"/>
    </row>
    <row r="8561" spans="23:23" x14ac:dyDescent="0.35">
      <c r="W8561" s="17"/>
    </row>
    <row r="8562" spans="23:23" x14ac:dyDescent="0.35">
      <c r="W8562" s="17"/>
    </row>
    <row r="8563" spans="23:23" x14ac:dyDescent="0.35">
      <c r="W8563" s="17"/>
    </row>
    <row r="8564" spans="23:23" x14ac:dyDescent="0.35">
      <c r="W8564" s="17"/>
    </row>
    <row r="8565" spans="23:23" x14ac:dyDescent="0.35">
      <c r="W8565" s="17"/>
    </row>
    <row r="8566" spans="23:23" x14ac:dyDescent="0.35">
      <c r="W8566" s="17"/>
    </row>
    <row r="8567" spans="23:23" x14ac:dyDescent="0.35">
      <c r="W8567" s="17"/>
    </row>
    <row r="8568" spans="23:23" x14ac:dyDescent="0.35">
      <c r="W8568" s="17"/>
    </row>
    <row r="8569" spans="23:23" x14ac:dyDescent="0.35">
      <c r="W8569" s="17"/>
    </row>
    <row r="8570" spans="23:23" x14ac:dyDescent="0.35">
      <c r="W8570" s="17"/>
    </row>
    <row r="8571" spans="23:23" x14ac:dyDescent="0.35">
      <c r="W8571" s="17"/>
    </row>
    <row r="8572" spans="23:23" x14ac:dyDescent="0.35">
      <c r="W8572" s="17"/>
    </row>
    <row r="8573" spans="23:23" x14ac:dyDescent="0.35">
      <c r="W8573" s="17"/>
    </row>
    <row r="8574" spans="23:23" x14ac:dyDescent="0.35">
      <c r="W8574" s="17"/>
    </row>
    <row r="8575" spans="23:23" x14ac:dyDescent="0.35">
      <c r="W8575" s="17"/>
    </row>
    <row r="8576" spans="23:23" x14ac:dyDescent="0.35">
      <c r="W8576" s="17"/>
    </row>
    <row r="8577" spans="23:23" x14ac:dyDescent="0.35">
      <c r="W8577" s="17"/>
    </row>
    <row r="8578" spans="23:23" x14ac:dyDescent="0.35">
      <c r="W8578" s="17"/>
    </row>
    <row r="8579" spans="23:23" x14ac:dyDescent="0.35">
      <c r="W8579" s="17"/>
    </row>
    <row r="8580" spans="23:23" x14ac:dyDescent="0.35">
      <c r="W8580" s="17"/>
    </row>
    <row r="8581" spans="23:23" x14ac:dyDescent="0.35">
      <c r="W8581" s="17"/>
    </row>
    <row r="8582" spans="23:23" x14ac:dyDescent="0.35">
      <c r="W8582" s="17"/>
    </row>
    <row r="8583" spans="23:23" x14ac:dyDescent="0.35">
      <c r="W8583" s="17"/>
    </row>
    <row r="8584" spans="23:23" x14ac:dyDescent="0.35">
      <c r="W8584" s="17"/>
    </row>
    <row r="8585" spans="23:23" x14ac:dyDescent="0.35">
      <c r="W8585" s="17"/>
    </row>
    <row r="8586" spans="23:23" x14ac:dyDescent="0.35">
      <c r="W8586" s="17"/>
    </row>
    <row r="8587" spans="23:23" x14ac:dyDescent="0.35">
      <c r="W8587" s="17"/>
    </row>
    <row r="8588" spans="23:23" x14ac:dyDescent="0.35">
      <c r="W8588" s="17"/>
    </row>
    <row r="8589" spans="23:23" x14ac:dyDescent="0.35">
      <c r="W8589" s="17"/>
    </row>
    <row r="8590" spans="23:23" x14ac:dyDescent="0.35">
      <c r="W8590" s="17"/>
    </row>
    <row r="8591" spans="23:23" x14ac:dyDescent="0.35">
      <c r="W8591" s="17"/>
    </row>
    <row r="8592" spans="23:23" x14ac:dyDescent="0.35">
      <c r="W8592" s="17"/>
    </row>
    <row r="8593" spans="23:23" x14ac:dyDescent="0.35">
      <c r="W8593" s="17"/>
    </row>
    <row r="8594" spans="23:23" x14ac:dyDescent="0.35">
      <c r="W8594" s="17"/>
    </row>
    <row r="8595" spans="23:23" x14ac:dyDescent="0.35">
      <c r="W8595" s="17"/>
    </row>
    <row r="8596" spans="23:23" x14ac:dyDescent="0.35">
      <c r="W8596" s="17"/>
    </row>
    <row r="8597" spans="23:23" x14ac:dyDescent="0.35">
      <c r="W8597" s="17"/>
    </row>
    <row r="8598" spans="23:23" x14ac:dyDescent="0.35">
      <c r="W8598" s="17"/>
    </row>
    <row r="8599" spans="23:23" x14ac:dyDescent="0.35">
      <c r="W8599" s="17"/>
    </row>
    <row r="8600" spans="23:23" x14ac:dyDescent="0.35">
      <c r="W8600" s="17"/>
    </row>
    <row r="8601" spans="23:23" x14ac:dyDescent="0.35">
      <c r="W8601" s="17"/>
    </row>
    <row r="8602" spans="23:23" x14ac:dyDescent="0.35">
      <c r="W8602" s="17"/>
    </row>
    <row r="8603" spans="23:23" x14ac:dyDescent="0.35">
      <c r="W8603" s="17"/>
    </row>
    <row r="8604" spans="23:23" x14ac:dyDescent="0.35">
      <c r="W8604" s="17"/>
    </row>
    <row r="8605" spans="23:23" x14ac:dyDescent="0.35">
      <c r="W8605" s="17"/>
    </row>
    <row r="8606" spans="23:23" x14ac:dyDescent="0.35">
      <c r="W8606" s="17"/>
    </row>
    <row r="8607" spans="23:23" x14ac:dyDescent="0.35">
      <c r="W8607" s="17"/>
    </row>
    <row r="8608" spans="23:23" x14ac:dyDescent="0.35">
      <c r="W8608" s="17"/>
    </row>
    <row r="8609" spans="23:23" x14ac:dyDescent="0.35">
      <c r="W8609" s="17"/>
    </row>
    <row r="8610" spans="23:23" x14ac:dyDescent="0.35">
      <c r="W8610" s="17"/>
    </row>
    <row r="8611" spans="23:23" x14ac:dyDescent="0.35">
      <c r="W8611" s="17"/>
    </row>
    <row r="8612" spans="23:23" x14ac:dyDescent="0.35">
      <c r="W8612" s="17"/>
    </row>
    <row r="8613" spans="23:23" x14ac:dyDescent="0.35">
      <c r="W8613" s="17"/>
    </row>
    <row r="8614" spans="23:23" x14ac:dyDescent="0.35">
      <c r="W8614" s="17"/>
    </row>
    <row r="8615" spans="23:23" x14ac:dyDescent="0.35">
      <c r="W8615" s="17"/>
    </row>
    <row r="8616" spans="23:23" x14ac:dyDescent="0.35">
      <c r="W8616" s="17"/>
    </row>
    <row r="8617" spans="23:23" x14ac:dyDescent="0.35">
      <c r="W8617" s="17"/>
    </row>
    <row r="8618" spans="23:23" x14ac:dyDescent="0.35">
      <c r="W8618" s="17"/>
    </row>
    <row r="8619" spans="23:23" x14ac:dyDescent="0.35">
      <c r="W8619" s="17"/>
    </row>
    <row r="8620" spans="23:23" x14ac:dyDescent="0.35">
      <c r="W8620" s="17"/>
    </row>
    <row r="8621" spans="23:23" x14ac:dyDescent="0.35">
      <c r="W8621" s="17"/>
    </row>
    <row r="8622" spans="23:23" x14ac:dyDescent="0.35">
      <c r="W8622" s="17"/>
    </row>
    <row r="8623" spans="23:23" x14ac:dyDescent="0.35">
      <c r="W8623" s="17"/>
    </row>
    <row r="8624" spans="23:23" x14ac:dyDescent="0.35">
      <c r="W8624" s="17"/>
    </row>
    <row r="8625" spans="23:23" x14ac:dyDescent="0.35">
      <c r="W8625" s="17"/>
    </row>
    <row r="8626" spans="23:23" x14ac:dyDescent="0.35">
      <c r="W8626" s="17"/>
    </row>
    <row r="8627" spans="23:23" x14ac:dyDescent="0.35">
      <c r="W8627" s="17"/>
    </row>
    <row r="8628" spans="23:23" x14ac:dyDescent="0.35">
      <c r="W8628" s="17"/>
    </row>
    <row r="8629" spans="23:23" x14ac:dyDescent="0.35">
      <c r="W8629" s="17"/>
    </row>
    <row r="8630" spans="23:23" x14ac:dyDescent="0.35">
      <c r="W8630" s="17"/>
    </row>
    <row r="8631" spans="23:23" x14ac:dyDescent="0.35">
      <c r="W8631" s="17"/>
    </row>
    <row r="8632" spans="23:23" x14ac:dyDescent="0.35">
      <c r="W8632" s="17"/>
    </row>
    <row r="8633" spans="23:23" x14ac:dyDescent="0.35">
      <c r="W8633" s="17"/>
    </row>
    <row r="8634" spans="23:23" x14ac:dyDescent="0.35">
      <c r="W8634" s="17"/>
    </row>
    <row r="8635" spans="23:23" x14ac:dyDescent="0.35">
      <c r="W8635" s="17"/>
    </row>
    <row r="8636" spans="23:23" x14ac:dyDescent="0.35">
      <c r="W8636" s="17"/>
    </row>
    <row r="8637" spans="23:23" x14ac:dyDescent="0.35">
      <c r="W8637" s="17"/>
    </row>
    <row r="8638" spans="23:23" x14ac:dyDescent="0.35">
      <c r="W8638" s="17"/>
    </row>
    <row r="8639" spans="23:23" x14ac:dyDescent="0.35">
      <c r="W8639" s="17"/>
    </row>
    <row r="8640" spans="23:23" x14ac:dyDescent="0.35">
      <c r="W8640" s="17"/>
    </row>
    <row r="8641" spans="23:23" x14ac:dyDescent="0.35">
      <c r="W8641" s="17"/>
    </row>
    <row r="8642" spans="23:23" x14ac:dyDescent="0.35">
      <c r="W8642" s="17"/>
    </row>
    <row r="8643" spans="23:23" x14ac:dyDescent="0.35">
      <c r="W8643" s="17"/>
    </row>
    <row r="8644" spans="23:23" x14ac:dyDescent="0.35">
      <c r="W8644" s="17"/>
    </row>
    <row r="8645" spans="23:23" x14ac:dyDescent="0.35">
      <c r="W8645" s="17"/>
    </row>
    <row r="8646" spans="23:23" x14ac:dyDescent="0.35">
      <c r="W8646" s="17"/>
    </row>
    <row r="8647" spans="23:23" x14ac:dyDescent="0.35">
      <c r="W8647" s="17"/>
    </row>
    <row r="8648" spans="23:23" x14ac:dyDescent="0.35">
      <c r="W8648" s="17"/>
    </row>
    <row r="8649" spans="23:23" x14ac:dyDescent="0.35">
      <c r="W8649" s="17"/>
    </row>
    <row r="8650" spans="23:23" x14ac:dyDescent="0.35">
      <c r="W8650" s="17"/>
    </row>
    <row r="8651" spans="23:23" x14ac:dyDescent="0.35">
      <c r="W8651" s="17"/>
    </row>
    <row r="8652" spans="23:23" x14ac:dyDescent="0.35">
      <c r="W8652" s="17"/>
    </row>
    <row r="8653" spans="23:23" x14ac:dyDescent="0.35">
      <c r="W8653" s="17"/>
    </row>
    <row r="8654" spans="23:23" x14ac:dyDescent="0.35">
      <c r="W8654" s="17"/>
    </row>
    <row r="8655" spans="23:23" x14ac:dyDescent="0.35">
      <c r="W8655" s="17"/>
    </row>
    <row r="8656" spans="23:23" x14ac:dyDescent="0.35">
      <c r="W8656" s="17"/>
    </row>
    <row r="8657" spans="23:23" x14ac:dyDescent="0.35">
      <c r="W8657" s="17"/>
    </row>
    <row r="8658" spans="23:23" x14ac:dyDescent="0.35">
      <c r="W8658" s="17"/>
    </row>
    <row r="8659" spans="23:23" x14ac:dyDescent="0.35">
      <c r="W8659" s="17"/>
    </row>
    <row r="8660" spans="23:23" x14ac:dyDescent="0.35">
      <c r="W8660" s="17"/>
    </row>
    <row r="8661" spans="23:23" x14ac:dyDescent="0.35">
      <c r="W8661" s="17"/>
    </row>
    <row r="8662" spans="23:23" x14ac:dyDescent="0.35">
      <c r="W8662" s="17"/>
    </row>
    <row r="8663" spans="23:23" x14ac:dyDescent="0.35">
      <c r="W8663" s="17"/>
    </row>
    <row r="8664" spans="23:23" x14ac:dyDescent="0.35">
      <c r="W8664" s="17"/>
    </row>
    <row r="8665" spans="23:23" x14ac:dyDescent="0.35">
      <c r="W8665" s="17"/>
    </row>
    <row r="8666" spans="23:23" x14ac:dyDescent="0.35">
      <c r="W8666" s="17"/>
    </row>
    <row r="8667" spans="23:23" x14ac:dyDescent="0.35">
      <c r="W8667" s="17"/>
    </row>
    <row r="8668" spans="23:23" x14ac:dyDescent="0.35">
      <c r="W8668" s="17"/>
    </row>
    <row r="8669" spans="23:23" x14ac:dyDescent="0.35">
      <c r="W8669" s="17"/>
    </row>
    <row r="8670" spans="23:23" x14ac:dyDescent="0.35">
      <c r="W8670" s="17"/>
    </row>
    <row r="8671" spans="23:23" x14ac:dyDescent="0.35">
      <c r="W8671" s="17"/>
    </row>
    <row r="8672" spans="23:23" x14ac:dyDescent="0.35">
      <c r="W8672" s="17"/>
    </row>
    <row r="8673" spans="23:23" x14ac:dyDescent="0.35">
      <c r="W8673" s="17"/>
    </row>
    <row r="8674" spans="23:23" x14ac:dyDescent="0.35">
      <c r="W8674" s="17"/>
    </row>
    <row r="8675" spans="23:23" x14ac:dyDescent="0.35">
      <c r="W8675" s="17"/>
    </row>
    <row r="8676" spans="23:23" x14ac:dyDescent="0.35">
      <c r="W8676" s="17"/>
    </row>
    <row r="8677" spans="23:23" x14ac:dyDescent="0.35">
      <c r="W8677" s="17"/>
    </row>
    <row r="8678" spans="23:23" x14ac:dyDescent="0.35">
      <c r="W8678" s="17"/>
    </row>
    <row r="8679" spans="23:23" x14ac:dyDescent="0.35">
      <c r="W8679" s="17"/>
    </row>
    <row r="8680" spans="23:23" x14ac:dyDescent="0.35">
      <c r="W8680" s="17"/>
    </row>
    <row r="8681" spans="23:23" x14ac:dyDescent="0.35">
      <c r="W8681" s="17"/>
    </row>
    <row r="8682" spans="23:23" x14ac:dyDescent="0.35">
      <c r="W8682" s="17"/>
    </row>
    <row r="8683" spans="23:23" x14ac:dyDescent="0.35">
      <c r="W8683" s="17"/>
    </row>
    <row r="8684" spans="23:23" x14ac:dyDescent="0.35">
      <c r="W8684" s="17"/>
    </row>
    <row r="8685" spans="23:23" x14ac:dyDescent="0.35">
      <c r="W8685" s="17"/>
    </row>
    <row r="8686" spans="23:23" x14ac:dyDescent="0.35">
      <c r="W8686" s="17"/>
    </row>
    <row r="8687" spans="23:23" x14ac:dyDescent="0.35">
      <c r="W8687" s="17"/>
    </row>
    <row r="8688" spans="23:23" x14ac:dyDescent="0.35">
      <c r="W8688" s="17"/>
    </row>
    <row r="8689" spans="23:23" x14ac:dyDescent="0.35">
      <c r="W8689" s="17"/>
    </row>
    <row r="8690" spans="23:23" x14ac:dyDescent="0.35">
      <c r="W8690" s="17"/>
    </row>
    <row r="8691" spans="23:23" x14ac:dyDescent="0.35">
      <c r="W8691" s="17"/>
    </row>
    <row r="8692" spans="23:23" x14ac:dyDescent="0.35">
      <c r="W8692" s="17"/>
    </row>
    <row r="8693" spans="23:23" x14ac:dyDescent="0.35">
      <c r="W8693" s="17"/>
    </row>
    <row r="8694" spans="23:23" x14ac:dyDescent="0.35">
      <c r="W8694" s="17"/>
    </row>
    <row r="8695" spans="23:23" x14ac:dyDescent="0.35">
      <c r="W8695" s="17"/>
    </row>
    <row r="8696" spans="23:23" x14ac:dyDescent="0.35">
      <c r="W8696" s="17"/>
    </row>
    <row r="8697" spans="23:23" x14ac:dyDescent="0.35">
      <c r="W8697" s="17"/>
    </row>
    <row r="8698" spans="23:23" x14ac:dyDescent="0.35">
      <c r="W8698" s="17"/>
    </row>
    <row r="8699" spans="23:23" x14ac:dyDescent="0.35">
      <c r="W8699" s="17"/>
    </row>
    <row r="8700" spans="23:23" x14ac:dyDescent="0.35">
      <c r="W8700" s="17"/>
    </row>
    <row r="8701" spans="23:23" x14ac:dyDescent="0.35">
      <c r="W8701" s="17"/>
    </row>
    <row r="8702" spans="23:23" x14ac:dyDescent="0.35">
      <c r="W8702" s="17"/>
    </row>
    <row r="8703" spans="23:23" x14ac:dyDescent="0.35">
      <c r="W8703" s="17"/>
    </row>
    <row r="8704" spans="23:23" x14ac:dyDescent="0.35">
      <c r="W8704" s="17"/>
    </row>
    <row r="8705" spans="23:23" x14ac:dyDescent="0.35">
      <c r="W8705" s="17"/>
    </row>
    <row r="8706" spans="23:23" x14ac:dyDescent="0.35">
      <c r="W8706" s="17"/>
    </row>
    <row r="8707" spans="23:23" x14ac:dyDescent="0.35">
      <c r="W8707" s="17"/>
    </row>
    <row r="8708" spans="23:23" x14ac:dyDescent="0.35">
      <c r="W8708" s="17"/>
    </row>
    <row r="8709" spans="23:23" x14ac:dyDescent="0.35">
      <c r="W8709" s="17"/>
    </row>
    <row r="8710" spans="23:23" x14ac:dyDescent="0.35">
      <c r="W8710" s="17"/>
    </row>
    <row r="8711" spans="23:23" x14ac:dyDescent="0.35">
      <c r="W8711" s="17"/>
    </row>
    <row r="8712" spans="23:23" x14ac:dyDescent="0.35">
      <c r="W8712" s="17"/>
    </row>
    <row r="8713" spans="23:23" x14ac:dyDescent="0.35">
      <c r="W8713" s="17"/>
    </row>
    <row r="8714" spans="23:23" x14ac:dyDescent="0.35">
      <c r="W8714" s="17"/>
    </row>
    <row r="8715" spans="23:23" x14ac:dyDescent="0.35">
      <c r="W8715" s="17"/>
    </row>
    <row r="8716" spans="23:23" x14ac:dyDescent="0.35">
      <c r="W8716" s="17"/>
    </row>
    <row r="8717" spans="23:23" x14ac:dyDescent="0.35">
      <c r="W8717" s="17"/>
    </row>
    <row r="8718" spans="23:23" x14ac:dyDescent="0.35">
      <c r="W8718" s="17"/>
    </row>
    <row r="8719" spans="23:23" x14ac:dyDescent="0.35">
      <c r="W8719" s="17"/>
    </row>
    <row r="8720" spans="23:23" x14ac:dyDescent="0.35">
      <c r="W8720" s="17"/>
    </row>
    <row r="8721" spans="23:23" x14ac:dyDescent="0.35">
      <c r="W8721" s="17"/>
    </row>
    <row r="8722" spans="23:23" x14ac:dyDescent="0.35">
      <c r="W8722" s="17"/>
    </row>
    <row r="8723" spans="23:23" x14ac:dyDescent="0.35">
      <c r="W8723" s="17"/>
    </row>
    <row r="8724" spans="23:23" x14ac:dyDescent="0.35">
      <c r="W8724" s="17"/>
    </row>
    <row r="8725" spans="23:23" x14ac:dyDescent="0.35">
      <c r="W8725" s="17"/>
    </row>
    <row r="8726" spans="23:23" x14ac:dyDescent="0.35">
      <c r="W8726" s="17"/>
    </row>
    <row r="8727" spans="23:23" x14ac:dyDescent="0.35">
      <c r="W8727" s="17"/>
    </row>
    <row r="8728" spans="23:23" x14ac:dyDescent="0.35">
      <c r="W8728" s="17"/>
    </row>
    <row r="8729" spans="23:23" x14ac:dyDescent="0.35">
      <c r="W8729" s="17"/>
    </row>
    <row r="8730" spans="23:23" x14ac:dyDescent="0.35">
      <c r="W8730" s="17"/>
    </row>
    <row r="8731" spans="23:23" x14ac:dyDescent="0.35">
      <c r="W8731" s="17"/>
    </row>
    <row r="8732" spans="23:23" x14ac:dyDescent="0.35">
      <c r="W8732" s="17"/>
    </row>
    <row r="8733" spans="23:23" x14ac:dyDescent="0.35">
      <c r="W8733" s="17"/>
    </row>
    <row r="8734" spans="23:23" x14ac:dyDescent="0.35">
      <c r="W8734" s="17"/>
    </row>
    <row r="8735" spans="23:23" x14ac:dyDescent="0.35">
      <c r="W8735" s="17"/>
    </row>
    <row r="8736" spans="23:23" x14ac:dyDescent="0.35">
      <c r="W8736" s="17"/>
    </row>
    <row r="8737" spans="23:23" x14ac:dyDescent="0.35">
      <c r="W8737" s="17"/>
    </row>
    <row r="8738" spans="23:23" x14ac:dyDescent="0.35">
      <c r="W8738" s="17"/>
    </row>
    <row r="8739" spans="23:23" x14ac:dyDescent="0.35">
      <c r="W8739" s="17"/>
    </row>
    <row r="8740" spans="23:23" x14ac:dyDescent="0.35">
      <c r="W8740" s="17"/>
    </row>
    <row r="8741" spans="23:23" x14ac:dyDescent="0.35">
      <c r="W8741" s="17"/>
    </row>
    <row r="8742" spans="23:23" x14ac:dyDescent="0.35">
      <c r="W8742" s="17"/>
    </row>
    <row r="8743" spans="23:23" x14ac:dyDescent="0.35">
      <c r="W8743" s="17"/>
    </row>
    <row r="8744" spans="23:23" x14ac:dyDescent="0.35">
      <c r="W8744" s="17"/>
    </row>
    <row r="8745" spans="23:23" x14ac:dyDescent="0.35">
      <c r="W8745" s="17"/>
    </row>
    <row r="8746" spans="23:23" x14ac:dyDescent="0.35">
      <c r="W8746" s="17"/>
    </row>
    <row r="8747" spans="23:23" x14ac:dyDescent="0.35">
      <c r="W8747" s="17"/>
    </row>
    <row r="8748" spans="23:23" x14ac:dyDescent="0.35">
      <c r="W8748" s="17"/>
    </row>
    <row r="8749" spans="23:23" x14ac:dyDescent="0.35">
      <c r="W8749" s="17"/>
    </row>
    <row r="8750" spans="23:23" x14ac:dyDescent="0.35">
      <c r="W8750" s="17"/>
    </row>
    <row r="8751" spans="23:23" x14ac:dyDescent="0.35">
      <c r="W8751" s="17"/>
    </row>
    <row r="8752" spans="23:23" x14ac:dyDescent="0.35">
      <c r="W8752" s="17"/>
    </row>
    <row r="8753" spans="23:23" x14ac:dyDescent="0.35">
      <c r="W8753" s="17"/>
    </row>
    <row r="8754" spans="23:23" x14ac:dyDescent="0.35">
      <c r="W8754" s="17"/>
    </row>
    <row r="8755" spans="23:23" x14ac:dyDescent="0.35">
      <c r="W8755" s="17"/>
    </row>
    <row r="8756" spans="23:23" x14ac:dyDescent="0.35">
      <c r="W8756" s="17"/>
    </row>
    <row r="8757" spans="23:23" x14ac:dyDescent="0.35">
      <c r="W8757" s="17"/>
    </row>
    <row r="8758" spans="23:23" x14ac:dyDescent="0.35">
      <c r="W8758" s="17"/>
    </row>
    <row r="8759" spans="23:23" x14ac:dyDescent="0.35">
      <c r="W8759" s="17"/>
    </row>
    <row r="8760" spans="23:23" x14ac:dyDescent="0.35">
      <c r="W8760" s="17"/>
    </row>
    <row r="8761" spans="23:23" x14ac:dyDescent="0.35">
      <c r="W8761" s="17"/>
    </row>
    <row r="8762" spans="23:23" x14ac:dyDescent="0.35">
      <c r="W8762" s="17"/>
    </row>
    <row r="8763" spans="23:23" x14ac:dyDescent="0.35">
      <c r="W8763" s="17"/>
    </row>
    <row r="8764" spans="23:23" x14ac:dyDescent="0.35">
      <c r="W8764" s="17"/>
    </row>
    <row r="8765" spans="23:23" x14ac:dyDescent="0.35">
      <c r="W8765" s="17"/>
    </row>
    <row r="8766" spans="23:23" x14ac:dyDescent="0.35">
      <c r="W8766" s="17"/>
    </row>
    <row r="8767" spans="23:23" x14ac:dyDescent="0.35">
      <c r="W8767" s="17"/>
    </row>
    <row r="8768" spans="23:23" x14ac:dyDescent="0.35">
      <c r="W8768" s="17"/>
    </row>
    <row r="8769" spans="23:23" x14ac:dyDescent="0.35">
      <c r="W8769" s="17"/>
    </row>
    <row r="8770" spans="23:23" x14ac:dyDescent="0.35">
      <c r="W8770" s="17"/>
    </row>
    <row r="8771" spans="23:23" x14ac:dyDescent="0.35">
      <c r="W8771" s="17"/>
    </row>
    <row r="8772" spans="23:23" x14ac:dyDescent="0.35">
      <c r="W8772" s="17"/>
    </row>
    <row r="8773" spans="23:23" x14ac:dyDescent="0.35">
      <c r="W8773" s="17"/>
    </row>
    <row r="8774" spans="23:23" x14ac:dyDescent="0.35">
      <c r="W8774" s="17"/>
    </row>
    <row r="8775" spans="23:23" x14ac:dyDescent="0.35">
      <c r="W8775" s="17"/>
    </row>
    <row r="8776" spans="23:23" x14ac:dyDescent="0.35">
      <c r="W8776" s="17"/>
    </row>
    <row r="8777" spans="23:23" x14ac:dyDescent="0.35">
      <c r="W8777" s="17"/>
    </row>
    <row r="8778" spans="23:23" x14ac:dyDescent="0.35">
      <c r="W8778" s="17"/>
    </row>
    <row r="8779" spans="23:23" x14ac:dyDescent="0.35">
      <c r="W8779" s="17"/>
    </row>
    <row r="8780" spans="23:23" x14ac:dyDescent="0.35">
      <c r="W8780" s="17"/>
    </row>
    <row r="8781" spans="23:23" x14ac:dyDescent="0.35">
      <c r="W8781" s="17"/>
    </row>
    <row r="8782" spans="23:23" x14ac:dyDescent="0.35">
      <c r="W8782" s="17"/>
    </row>
    <row r="8783" spans="23:23" x14ac:dyDescent="0.35">
      <c r="W8783" s="17"/>
    </row>
    <row r="8784" spans="23:23" x14ac:dyDescent="0.35">
      <c r="W8784" s="17"/>
    </row>
    <row r="8785" spans="23:23" x14ac:dyDescent="0.35">
      <c r="W8785" s="17"/>
    </row>
    <row r="8786" spans="23:23" x14ac:dyDescent="0.35">
      <c r="W8786" s="17"/>
    </row>
    <row r="8787" spans="23:23" x14ac:dyDescent="0.35">
      <c r="W8787" s="17"/>
    </row>
    <row r="8788" spans="23:23" x14ac:dyDescent="0.35">
      <c r="W8788" s="17"/>
    </row>
    <row r="8789" spans="23:23" x14ac:dyDescent="0.35">
      <c r="W8789" s="17"/>
    </row>
    <row r="8790" spans="23:23" x14ac:dyDescent="0.35">
      <c r="W8790" s="17"/>
    </row>
    <row r="8791" spans="23:23" x14ac:dyDescent="0.35">
      <c r="W8791" s="17"/>
    </row>
    <row r="8792" spans="23:23" x14ac:dyDescent="0.35">
      <c r="W8792" s="17"/>
    </row>
    <row r="8793" spans="23:23" x14ac:dyDescent="0.35">
      <c r="W8793" s="17"/>
    </row>
    <row r="8794" spans="23:23" x14ac:dyDescent="0.35">
      <c r="W8794" s="17"/>
    </row>
    <row r="8795" spans="23:23" x14ac:dyDescent="0.35">
      <c r="W8795" s="17"/>
    </row>
    <row r="8796" spans="23:23" x14ac:dyDescent="0.35">
      <c r="W8796" s="17"/>
    </row>
    <row r="8797" spans="23:23" x14ac:dyDescent="0.35">
      <c r="W8797" s="17"/>
    </row>
    <row r="8798" spans="23:23" x14ac:dyDescent="0.35">
      <c r="W8798" s="17"/>
    </row>
    <row r="8799" spans="23:23" x14ac:dyDescent="0.35">
      <c r="W8799" s="17"/>
    </row>
    <row r="8800" spans="23:23" x14ac:dyDescent="0.35">
      <c r="W8800" s="17"/>
    </row>
    <row r="8801" spans="23:23" x14ac:dyDescent="0.35">
      <c r="W8801" s="17"/>
    </row>
    <row r="8802" spans="23:23" x14ac:dyDescent="0.35">
      <c r="W8802" s="17"/>
    </row>
    <row r="8803" spans="23:23" x14ac:dyDescent="0.35">
      <c r="W8803" s="17"/>
    </row>
    <row r="8804" spans="23:23" x14ac:dyDescent="0.35">
      <c r="W8804" s="17"/>
    </row>
    <row r="8805" spans="23:23" x14ac:dyDescent="0.35">
      <c r="W8805" s="17"/>
    </row>
    <row r="8806" spans="23:23" x14ac:dyDescent="0.35">
      <c r="W8806" s="17"/>
    </row>
    <row r="8807" spans="23:23" x14ac:dyDescent="0.35">
      <c r="W8807" s="17"/>
    </row>
    <row r="8808" spans="23:23" x14ac:dyDescent="0.35">
      <c r="W8808" s="17"/>
    </row>
    <row r="8809" spans="23:23" x14ac:dyDescent="0.35">
      <c r="W8809" s="17"/>
    </row>
    <row r="8810" spans="23:23" x14ac:dyDescent="0.35">
      <c r="W8810" s="17"/>
    </row>
    <row r="8811" spans="23:23" x14ac:dyDescent="0.35">
      <c r="W8811" s="17"/>
    </row>
    <row r="8812" spans="23:23" x14ac:dyDescent="0.35">
      <c r="W8812" s="17"/>
    </row>
    <row r="8813" spans="23:23" x14ac:dyDescent="0.35">
      <c r="W8813" s="17"/>
    </row>
    <row r="8814" spans="23:23" x14ac:dyDescent="0.35">
      <c r="W8814" s="17"/>
    </row>
    <row r="8815" spans="23:23" x14ac:dyDescent="0.35">
      <c r="W8815" s="17"/>
    </row>
    <row r="8816" spans="23:23" x14ac:dyDescent="0.35">
      <c r="W8816" s="17"/>
    </row>
    <row r="8817" spans="23:23" x14ac:dyDescent="0.35">
      <c r="W8817" s="17"/>
    </row>
    <row r="8818" spans="23:23" x14ac:dyDescent="0.35">
      <c r="W8818" s="17"/>
    </row>
    <row r="8819" spans="23:23" x14ac:dyDescent="0.35">
      <c r="W8819" s="17"/>
    </row>
    <row r="8820" spans="23:23" x14ac:dyDescent="0.35">
      <c r="W8820" s="17"/>
    </row>
    <row r="8821" spans="23:23" x14ac:dyDescent="0.35">
      <c r="W8821" s="17"/>
    </row>
    <row r="8822" spans="23:23" x14ac:dyDescent="0.35">
      <c r="W8822" s="17"/>
    </row>
    <row r="8823" spans="23:23" x14ac:dyDescent="0.35">
      <c r="W8823" s="17"/>
    </row>
    <row r="8824" spans="23:23" x14ac:dyDescent="0.35">
      <c r="W8824" s="17"/>
    </row>
    <row r="8825" spans="23:23" x14ac:dyDescent="0.35">
      <c r="W8825" s="17"/>
    </row>
    <row r="8826" spans="23:23" x14ac:dyDescent="0.35">
      <c r="W8826" s="17"/>
    </row>
    <row r="8827" spans="23:23" x14ac:dyDescent="0.35">
      <c r="W8827" s="17"/>
    </row>
    <row r="8828" spans="23:23" x14ac:dyDescent="0.35">
      <c r="W8828" s="17"/>
    </row>
    <row r="8829" spans="23:23" x14ac:dyDescent="0.35">
      <c r="W8829" s="17"/>
    </row>
    <row r="8830" spans="23:23" x14ac:dyDescent="0.35">
      <c r="W8830" s="17"/>
    </row>
    <row r="8831" spans="23:23" x14ac:dyDescent="0.35">
      <c r="W8831" s="17"/>
    </row>
    <row r="8832" spans="23:23" x14ac:dyDescent="0.35">
      <c r="W8832" s="17"/>
    </row>
    <row r="8833" spans="23:23" x14ac:dyDescent="0.35">
      <c r="W8833" s="17"/>
    </row>
    <row r="8834" spans="23:23" x14ac:dyDescent="0.35">
      <c r="W8834" s="17"/>
    </row>
    <row r="8835" spans="23:23" x14ac:dyDescent="0.35">
      <c r="W8835" s="17"/>
    </row>
    <row r="8836" spans="23:23" x14ac:dyDescent="0.35">
      <c r="W8836" s="17"/>
    </row>
    <row r="8837" spans="23:23" x14ac:dyDescent="0.35">
      <c r="W8837" s="17"/>
    </row>
    <row r="8838" spans="23:23" x14ac:dyDescent="0.35">
      <c r="W8838" s="17"/>
    </row>
    <row r="8839" spans="23:23" x14ac:dyDescent="0.35">
      <c r="W8839" s="17"/>
    </row>
    <row r="8840" spans="23:23" x14ac:dyDescent="0.35">
      <c r="W8840" s="17"/>
    </row>
    <row r="8841" spans="23:23" x14ac:dyDescent="0.35">
      <c r="W8841" s="17"/>
    </row>
    <row r="8842" spans="23:23" x14ac:dyDescent="0.35">
      <c r="W8842" s="17"/>
    </row>
    <row r="8843" spans="23:23" x14ac:dyDescent="0.35">
      <c r="W8843" s="17"/>
    </row>
    <row r="8844" spans="23:23" x14ac:dyDescent="0.35">
      <c r="W8844" s="17"/>
    </row>
    <row r="8845" spans="23:23" x14ac:dyDescent="0.35">
      <c r="W8845" s="17"/>
    </row>
    <row r="8846" spans="23:23" x14ac:dyDescent="0.35">
      <c r="W8846" s="17"/>
    </row>
    <row r="8847" spans="23:23" x14ac:dyDescent="0.35">
      <c r="W8847" s="17"/>
    </row>
    <row r="8848" spans="23:23" x14ac:dyDescent="0.35">
      <c r="W8848" s="17"/>
    </row>
    <row r="8849" spans="23:23" x14ac:dyDescent="0.35">
      <c r="W8849" s="17"/>
    </row>
    <row r="8850" spans="23:23" x14ac:dyDescent="0.35">
      <c r="W8850" s="17"/>
    </row>
    <row r="8851" spans="23:23" x14ac:dyDescent="0.35">
      <c r="W8851" s="17"/>
    </row>
    <row r="8852" spans="23:23" x14ac:dyDescent="0.35">
      <c r="W8852" s="17"/>
    </row>
    <row r="8853" spans="23:23" x14ac:dyDescent="0.35">
      <c r="W8853" s="17"/>
    </row>
    <row r="8854" spans="23:23" x14ac:dyDescent="0.35">
      <c r="W8854" s="17"/>
    </row>
    <row r="8855" spans="23:23" x14ac:dyDescent="0.35">
      <c r="W8855" s="17"/>
    </row>
    <row r="8856" spans="23:23" x14ac:dyDescent="0.35">
      <c r="W8856" s="17"/>
    </row>
    <row r="8857" spans="23:23" x14ac:dyDescent="0.35">
      <c r="W8857" s="17"/>
    </row>
    <row r="8858" spans="23:23" x14ac:dyDescent="0.35">
      <c r="W8858" s="17"/>
    </row>
    <row r="8859" spans="23:23" x14ac:dyDescent="0.35">
      <c r="W8859" s="17"/>
    </row>
    <row r="8860" spans="23:23" x14ac:dyDescent="0.35">
      <c r="W8860" s="17"/>
    </row>
    <row r="8861" spans="23:23" x14ac:dyDescent="0.35">
      <c r="W8861" s="17"/>
    </row>
    <row r="8862" spans="23:23" x14ac:dyDescent="0.35">
      <c r="W8862" s="17"/>
    </row>
    <row r="8863" spans="23:23" x14ac:dyDescent="0.35">
      <c r="W8863" s="17"/>
    </row>
    <row r="8864" spans="23:23" x14ac:dyDescent="0.35">
      <c r="W8864" s="17"/>
    </row>
    <row r="8865" spans="23:23" x14ac:dyDescent="0.35">
      <c r="W8865" s="17"/>
    </row>
    <row r="8866" spans="23:23" x14ac:dyDescent="0.35">
      <c r="W8866" s="17"/>
    </row>
    <row r="8867" spans="23:23" x14ac:dyDescent="0.35">
      <c r="W8867" s="17"/>
    </row>
    <row r="8868" spans="23:23" x14ac:dyDescent="0.35">
      <c r="W8868" s="17"/>
    </row>
    <row r="8869" spans="23:23" x14ac:dyDescent="0.35">
      <c r="W8869" s="17"/>
    </row>
    <row r="8870" spans="23:23" x14ac:dyDescent="0.35">
      <c r="W8870" s="17"/>
    </row>
    <row r="8871" spans="23:23" x14ac:dyDescent="0.35">
      <c r="W8871" s="17"/>
    </row>
    <row r="8872" spans="23:23" x14ac:dyDescent="0.35">
      <c r="W8872" s="17"/>
    </row>
    <row r="8873" spans="23:23" x14ac:dyDescent="0.35">
      <c r="W8873" s="17"/>
    </row>
    <row r="8874" spans="23:23" x14ac:dyDescent="0.35">
      <c r="W8874" s="17"/>
    </row>
    <row r="8875" spans="23:23" x14ac:dyDescent="0.35">
      <c r="W8875" s="17"/>
    </row>
    <row r="8876" spans="23:23" x14ac:dyDescent="0.35">
      <c r="W8876" s="17"/>
    </row>
    <row r="8877" spans="23:23" x14ac:dyDescent="0.35">
      <c r="W8877" s="17"/>
    </row>
    <row r="8878" spans="23:23" x14ac:dyDescent="0.35">
      <c r="W8878" s="17"/>
    </row>
    <row r="8879" spans="23:23" x14ac:dyDescent="0.35">
      <c r="W8879" s="17"/>
    </row>
    <row r="8880" spans="23:23" x14ac:dyDescent="0.35">
      <c r="W8880" s="17"/>
    </row>
    <row r="8881" spans="23:23" x14ac:dyDescent="0.35">
      <c r="W8881" s="17"/>
    </row>
    <row r="8882" spans="23:23" x14ac:dyDescent="0.35">
      <c r="W8882" s="17"/>
    </row>
    <row r="8883" spans="23:23" x14ac:dyDescent="0.35">
      <c r="W8883" s="17"/>
    </row>
    <row r="8884" spans="23:23" x14ac:dyDescent="0.35">
      <c r="W8884" s="17"/>
    </row>
    <row r="8885" spans="23:23" x14ac:dyDescent="0.35">
      <c r="W8885" s="17"/>
    </row>
    <row r="8886" spans="23:23" x14ac:dyDescent="0.35">
      <c r="W8886" s="17"/>
    </row>
    <row r="8887" spans="23:23" x14ac:dyDescent="0.35">
      <c r="W8887" s="17"/>
    </row>
    <row r="8888" spans="23:23" x14ac:dyDescent="0.35">
      <c r="W8888" s="17"/>
    </row>
    <row r="8889" spans="23:23" x14ac:dyDescent="0.35">
      <c r="W8889" s="17"/>
    </row>
    <row r="8890" spans="23:23" x14ac:dyDescent="0.35">
      <c r="W8890" s="17"/>
    </row>
    <row r="8891" spans="23:23" x14ac:dyDescent="0.35">
      <c r="W8891" s="17"/>
    </row>
    <row r="8892" spans="23:23" x14ac:dyDescent="0.35">
      <c r="W8892" s="17"/>
    </row>
    <row r="8893" spans="23:23" x14ac:dyDescent="0.35">
      <c r="W8893" s="17"/>
    </row>
    <row r="8894" spans="23:23" x14ac:dyDescent="0.35">
      <c r="W8894" s="17"/>
    </row>
    <row r="8895" spans="23:23" x14ac:dyDescent="0.35">
      <c r="W8895" s="17"/>
    </row>
    <row r="8896" spans="23:23" x14ac:dyDescent="0.35">
      <c r="W8896" s="17"/>
    </row>
    <row r="8897" spans="23:23" x14ac:dyDescent="0.35">
      <c r="W8897" s="17"/>
    </row>
    <row r="8898" spans="23:23" x14ac:dyDescent="0.35">
      <c r="W8898" s="17"/>
    </row>
    <row r="8899" spans="23:23" x14ac:dyDescent="0.35">
      <c r="W8899" s="17"/>
    </row>
    <row r="8900" spans="23:23" x14ac:dyDescent="0.35">
      <c r="W8900" s="17"/>
    </row>
    <row r="8901" spans="23:23" x14ac:dyDescent="0.35">
      <c r="W8901" s="17"/>
    </row>
    <row r="8902" spans="23:23" x14ac:dyDescent="0.35">
      <c r="W8902" s="17"/>
    </row>
    <row r="8903" spans="23:23" x14ac:dyDescent="0.35">
      <c r="W8903" s="17"/>
    </row>
    <row r="8904" spans="23:23" x14ac:dyDescent="0.35">
      <c r="W8904" s="17"/>
    </row>
    <row r="8905" spans="23:23" x14ac:dyDescent="0.35">
      <c r="W8905" s="17"/>
    </row>
    <row r="8906" spans="23:23" x14ac:dyDescent="0.35">
      <c r="W8906" s="17"/>
    </row>
    <row r="8907" spans="23:23" x14ac:dyDescent="0.35">
      <c r="W8907" s="17"/>
    </row>
    <row r="8908" spans="23:23" x14ac:dyDescent="0.35">
      <c r="W8908" s="17"/>
    </row>
    <row r="8909" spans="23:23" x14ac:dyDescent="0.35">
      <c r="W8909" s="17"/>
    </row>
    <row r="8910" spans="23:23" x14ac:dyDescent="0.35">
      <c r="W8910" s="17"/>
    </row>
    <row r="8911" spans="23:23" x14ac:dyDescent="0.35">
      <c r="W8911" s="17"/>
    </row>
    <row r="8912" spans="23:23" x14ac:dyDescent="0.35">
      <c r="W8912" s="17"/>
    </row>
    <row r="8913" spans="23:23" x14ac:dyDescent="0.35">
      <c r="W8913" s="17"/>
    </row>
    <row r="8914" spans="23:23" x14ac:dyDescent="0.35">
      <c r="W8914" s="17"/>
    </row>
    <row r="8915" spans="23:23" x14ac:dyDescent="0.35">
      <c r="W8915" s="17"/>
    </row>
    <row r="8916" spans="23:23" x14ac:dyDescent="0.35">
      <c r="W8916" s="17"/>
    </row>
    <row r="8917" spans="23:23" x14ac:dyDescent="0.35">
      <c r="W8917" s="17"/>
    </row>
    <row r="8918" spans="23:23" x14ac:dyDescent="0.35">
      <c r="W8918" s="17"/>
    </row>
    <row r="8919" spans="23:23" x14ac:dyDescent="0.35">
      <c r="W8919" s="17"/>
    </row>
    <row r="8920" spans="23:23" x14ac:dyDescent="0.35">
      <c r="W8920" s="17"/>
    </row>
    <row r="8921" spans="23:23" x14ac:dyDescent="0.35">
      <c r="W8921" s="17"/>
    </row>
    <row r="8922" spans="23:23" x14ac:dyDescent="0.35">
      <c r="W8922" s="17"/>
    </row>
    <row r="8923" spans="23:23" x14ac:dyDescent="0.35">
      <c r="W8923" s="17"/>
    </row>
    <row r="8924" spans="23:23" x14ac:dyDescent="0.35">
      <c r="W8924" s="17"/>
    </row>
    <row r="8925" spans="23:23" x14ac:dyDescent="0.35">
      <c r="W8925" s="17"/>
    </row>
    <row r="8926" spans="23:23" x14ac:dyDescent="0.35">
      <c r="W8926" s="17"/>
    </row>
    <row r="8927" spans="23:23" x14ac:dyDescent="0.35">
      <c r="W8927" s="17"/>
    </row>
    <row r="8928" spans="23:23" x14ac:dyDescent="0.35">
      <c r="W8928" s="17"/>
    </row>
    <row r="8929" spans="23:23" x14ac:dyDescent="0.35">
      <c r="W8929" s="17"/>
    </row>
    <row r="8930" spans="23:23" x14ac:dyDescent="0.35">
      <c r="W8930" s="17"/>
    </row>
    <row r="8931" spans="23:23" x14ac:dyDescent="0.35">
      <c r="W8931" s="17"/>
    </row>
    <row r="8932" spans="23:23" x14ac:dyDescent="0.35">
      <c r="W8932" s="17"/>
    </row>
    <row r="8933" spans="23:23" x14ac:dyDescent="0.35">
      <c r="W8933" s="17"/>
    </row>
    <row r="8934" spans="23:23" x14ac:dyDescent="0.35">
      <c r="W8934" s="17"/>
    </row>
    <row r="8935" spans="23:23" x14ac:dyDescent="0.35">
      <c r="W8935" s="17"/>
    </row>
    <row r="8936" spans="23:23" x14ac:dyDescent="0.35">
      <c r="W8936" s="17"/>
    </row>
    <row r="8937" spans="23:23" x14ac:dyDescent="0.35">
      <c r="W8937" s="17"/>
    </row>
    <row r="8938" spans="23:23" x14ac:dyDescent="0.35">
      <c r="W8938" s="17"/>
    </row>
    <row r="8939" spans="23:23" x14ac:dyDescent="0.35">
      <c r="W8939" s="17"/>
    </row>
    <row r="8940" spans="23:23" x14ac:dyDescent="0.35">
      <c r="W8940" s="17"/>
    </row>
    <row r="8941" spans="23:23" x14ac:dyDescent="0.35">
      <c r="W8941" s="17"/>
    </row>
    <row r="8942" spans="23:23" x14ac:dyDescent="0.35">
      <c r="W8942" s="17"/>
    </row>
    <row r="8943" spans="23:23" x14ac:dyDescent="0.35">
      <c r="W8943" s="17"/>
    </row>
    <row r="8944" spans="23:23" x14ac:dyDescent="0.35">
      <c r="W8944" s="17"/>
    </row>
    <row r="8945" spans="23:23" x14ac:dyDescent="0.35">
      <c r="W8945" s="17"/>
    </row>
    <row r="8946" spans="23:23" x14ac:dyDescent="0.35">
      <c r="W8946" s="17"/>
    </row>
    <row r="8947" spans="23:23" x14ac:dyDescent="0.35">
      <c r="W8947" s="17"/>
    </row>
    <row r="8948" spans="23:23" x14ac:dyDescent="0.35">
      <c r="W8948" s="17"/>
    </row>
    <row r="8949" spans="23:23" x14ac:dyDescent="0.35">
      <c r="W8949" s="17"/>
    </row>
    <row r="8950" spans="23:23" x14ac:dyDescent="0.35">
      <c r="W8950" s="17"/>
    </row>
    <row r="8951" spans="23:23" x14ac:dyDescent="0.35">
      <c r="W8951" s="17"/>
    </row>
    <row r="8952" spans="23:23" x14ac:dyDescent="0.35">
      <c r="W8952" s="17"/>
    </row>
    <row r="8953" spans="23:23" x14ac:dyDescent="0.35">
      <c r="W8953" s="17"/>
    </row>
    <row r="8954" spans="23:23" x14ac:dyDescent="0.35">
      <c r="W8954" s="17"/>
    </row>
    <row r="8955" spans="23:23" x14ac:dyDescent="0.35">
      <c r="W8955" s="17"/>
    </row>
    <row r="8956" spans="23:23" x14ac:dyDescent="0.35">
      <c r="W8956" s="17"/>
    </row>
    <row r="8957" spans="23:23" x14ac:dyDescent="0.35">
      <c r="W8957" s="17"/>
    </row>
    <row r="8958" spans="23:23" x14ac:dyDescent="0.35">
      <c r="W8958" s="17"/>
    </row>
    <row r="8959" spans="23:23" x14ac:dyDescent="0.35">
      <c r="W8959" s="17"/>
    </row>
    <row r="8960" spans="23:23" x14ac:dyDescent="0.35">
      <c r="W8960" s="17"/>
    </row>
    <row r="8961" spans="23:23" x14ac:dyDescent="0.35">
      <c r="W8961" s="17"/>
    </row>
    <row r="8962" spans="23:23" x14ac:dyDescent="0.35">
      <c r="W8962" s="17"/>
    </row>
    <row r="8963" spans="23:23" x14ac:dyDescent="0.35">
      <c r="W8963" s="17"/>
    </row>
    <row r="8964" spans="23:23" x14ac:dyDescent="0.35">
      <c r="W8964" s="17"/>
    </row>
    <row r="8965" spans="23:23" x14ac:dyDescent="0.35">
      <c r="W8965" s="17"/>
    </row>
    <row r="8966" spans="23:23" x14ac:dyDescent="0.35">
      <c r="W8966" s="17"/>
    </row>
    <row r="8967" spans="23:23" x14ac:dyDescent="0.35">
      <c r="W8967" s="17"/>
    </row>
    <row r="8968" spans="23:23" x14ac:dyDescent="0.35">
      <c r="W8968" s="17"/>
    </row>
    <row r="8969" spans="23:23" x14ac:dyDescent="0.35">
      <c r="W8969" s="17"/>
    </row>
    <row r="8970" spans="23:23" x14ac:dyDescent="0.35">
      <c r="W8970" s="17"/>
    </row>
    <row r="8971" spans="23:23" x14ac:dyDescent="0.35">
      <c r="W8971" s="17"/>
    </row>
    <row r="8972" spans="23:23" x14ac:dyDescent="0.35">
      <c r="W8972" s="17"/>
    </row>
    <row r="8973" spans="23:23" x14ac:dyDescent="0.35">
      <c r="W8973" s="17"/>
    </row>
    <row r="8974" spans="23:23" x14ac:dyDescent="0.35">
      <c r="W8974" s="17"/>
    </row>
    <row r="8975" spans="23:23" x14ac:dyDescent="0.35">
      <c r="W8975" s="17"/>
    </row>
    <row r="8976" spans="23:23" x14ac:dyDescent="0.35">
      <c r="W8976" s="17"/>
    </row>
    <row r="8977" spans="23:23" x14ac:dyDescent="0.35">
      <c r="W8977" s="17"/>
    </row>
    <row r="8978" spans="23:23" x14ac:dyDescent="0.35">
      <c r="W8978" s="17"/>
    </row>
    <row r="8979" spans="23:23" x14ac:dyDescent="0.35">
      <c r="W8979" s="17"/>
    </row>
    <row r="8980" spans="23:23" x14ac:dyDescent="0.35">
      <c r="W8980" s="17"/>
    </row>
    <row r="8981" spans="23:23" x14ac:dyDescent="0.35">
      <c r="W8981" s="17"/>
    </row>
    <row r="8982" spans="23:23" x14ac:dyDescent="0.35">
      <c r="W8982" s="17"/>
    </row>
    <row r="8983" spans="23:23" x14ac:dyDescent="0.35">
      <c r="W8983" s="17"/>
    </row>
    <row r="8984" spans="23:23" x14ac:dyDescent="0.35">
      <c r="W8984" s="17"/>
    </row>
    <row r="8985" spans="23:23" x14ac:dyDescent="0.35">
      <c r="W8985" s="17"/>
    </row>
    <row r="8986" spans="23:23" x14ac:dyDescent="0.35">
      <c r="W8986" s="17"/>
    </row>
    <row r="8987" spans="23:23" x14ac:dyDescent="0.35">
      <c r="W8987" s="17"/>
    </row>
    <row r="8988" spans="23:23" x14ac:dyDescent="0.35">
      <c r="W8988" s="17"/>
    </row>
    <row r="8989" spans="23:23" x14ac:dyDescent="0.35">
      <c r="W8989" s="17"/>
    </row>
    <row r="8990" spans="23:23" x14ac:dyDescent="0.35">
      <c r="W8990" s="17"/>
    </row>
    <row r="8991" spans="23:23" x14ac:dyDescent="0.35">
      <c r="W8991" s="17"/>
    </row>
    <row r="8992" spans="23:23" x14ac:dyDescent="0.35">
      <c r="W8992" s="17"/>
    </row>
    <row r="8993" spans="23:23" x14ac:dyDescent="0.35">
      <c r="W8993" s="17"/>
    </row>
    <row r="8994" spans="23:23" x14ac:dyDescent="0.35">
      <c r="W8994" s="17"/>
    </row>
    <row r="8995" spans="23:23" x14ac:dyDescent="0.35">
      <c r="W8995" s="17"/>
    </row>
    <row r="8996" spans="23:23" x14ac:dyDescent="0.35">
      <c r="W8996" s="17"/>
    </row>
    <row r="8997" spans="23:23" x14ac:dyDescent="0.35">
      <c r="W8997" s="17"/>
    </row>
    <row r="8998" spans="23:23" x14ac:dyDescent="0.35">
      <c r="W8998" s="17"/>
    </row>
    <row r="8999" spans="23:23" x14ac:dyDescent="0.35">
      <c r="W8999" s="17"/>
    </row>
    <row r="9000" spans="23:23" x14ac:dyDescent="0.35">
      <c r="W9000" s="17"/>
    </row>
    <row r="9001" spans="23:23" x14ac:dyDescent="0.35">
      <c r="W9001" s="17"/>
    </row>
    <row r="9002" spans="23:23" x14ac:dyDescent="0.35">
      <c r="W9002" s="17"/>
    </row>
    <row r="9003" spans="23:23" x14ac:dyDescent="0.35">
      <c r="W9003" s="17"/>
    </row>
    <row r="9004" spans="23:23" x14ac:dyDescent="0.35">
      <c r="W9004" s="17"/>
    </row>
    <row r="9005" spans="23:23" x14ac:dyDescent="0.35">
      <c r="W9005" s="17"/>
    </row>
    <row r="9006" spans="23:23" x14ac:dyDescent="0.35">
      <c r="W9006" s="17"/>
    </row>
    <row r="9007" spans="23:23" x14ac:dyDescent="0.35">
      <c r="W9007" s="17"/>
    </row>
    <row r="9008" spans="23:23" x14ac:dyDescent="0.35">
      <c r="W9008" s="17"/>
    </row>
    <row r="9009" spans="23:23" x14ac:dyDescent="0.35">
      <c r="W9009" s="17"/>
    </row>
    <row r="9010" spans="23:23" x14ac:dyDescent="0.35">
      <c r="W9010" s="17"/>
    </row>
    <row r="9011" spans="23:23" x14ac:dyDescent="0.35">
      <c r="W9011" s="17"/>
    </row>
    <row r="9012" spans="23:23" x14ac:dyDescent="0.35">
      <c r="W9012" s="17"/>
    </row>
    <row r="9013" spans="23:23" x14ac:dyDescent="0.35">
      <c r="W9013" s="17"/>
    </row>
    <row r="9014" spans="23:23" x14ac:dyDescent="0.35">
      <c r="W9014" s="17"/>
    </row>
    <row r="9015" spans="23:23" x14ac:dyDescent="0.35">
      <c r="W9015" s="17"/>
    </row>
    <row r="9016" spans="23:23" x14ac:dyDescent="0.35">
      <c r="W9016" s="17"/>
    </row>
    <row r="9017" spans="23:23" x14ac:dyDescent="0.35">
      <c r="W9017" s="17"/>
    </row>
    <row r="9018" spans="23:23" x14ac:dyDescent="0.35">
      <c r="W9018" s="17"/>
    </row>
    <row r="9019" spans="23:23" x14ac:dyDescent="0.35">
      <c r="W9019" s="17"/>
    </row>
    <row r="9020" spans="23:23" x14ac:dyDescent="0.35">
      <c r="W9020" s="17"/>
    </row>
    <row r="9021" spans="23:23" x14ac:dyDescent="0.35">
      <c r="W9021" s="17"/>
    </row>
    <row r="9022" spans="23:23" x14ac:dyDescent="0.35">
      <c r="W9022" s="17"/>
    </row>
    <row r="9023" spans="23:23" x14ac:dyDescent="0.35">
      <c r="W9023" s="17"/>
    </row>
    <row r="9024" spans="23:23" x14ac:dyDescent="0.35">
      <c r="W9024" s="17"/>
    </row>
    <row r="9025" spans="23:23" x14ac:dyDescent="0.35">
      <c r="W9025" s="17"/>
    </row>
    <row r="9026" spans="23:23" x14ac:dyDescent="0.35">
      <c r="W9026" s="17"/>
    </row>
    <row r="9027" spans="23:23" x14ac:dyDescent="0.35">
      <c r="W9027" s="17"/>
    </row>
    <row r="9028" spans="23:23" x14ac:dyDescent="0.35">
      <c r="W9028" s="17"/>
    </row>
    <row r="9029" spans="23:23" x14ac:dyDescent="0.35">
      <c r="W9029" s="17"/>
    </row>
    <row r="9030" spans="23:23" x14ac:dyDescent="0.35">
      <c r="W9030" s="17"/>
    </row>
    <row r="9031" spans="23:23" x14ac:dyDescent="0.35">
      <c r="W9031" s="17"/>
    </row>
    <row r="9032" spans="23:23" x14ac:dyDescent="0.35">
      <c r="W9032" s="17"/>
    </row>
    <row r="9033" spans="23:23" x14ac:dyDescent="0.35">
      <c r="W9033" s="17"/>
    </row>
    <row r="9034" spans="23:23" x14ac:dyDescent="0.35">
      <c r="W9034" s="17"/>
    </row>
    <row r="9035" spans="23:23" x14ac:dyDescent="0.35">
      <c r="W9035" s="17"/>
    </row>
    <row r="9036" spans="23:23" x14ac:dyDescent="0.35">
      <c r="W9036" s="17"/>
    </row>
    <row r="9037" spans="23:23" x14ac:dyDescent="0.35">
      <c r="W9037" s="17"/>
    </row>
    <row r="9038" spans="23:23" x14ac:dyDescent="0.35">
      <c r="W9038" s="17"/>
    </row>
    <row r="9039" spans="23:23" x14ac:dyDescent="0.35">
      <c r="W9039" s="17"/>
    </row>
    <row r="9040" spans="23:23" x14ac:dyDescent="0.35">
      <c r="W9040" s="17"/>
    </row>
    <row r="9041" spans="23:23" x14ac:dyDescent="0.35">
      <c r="W9041" s="17"/>
    </row>
    <row r="9042" spans="23:23" x14ac:dyDescent="0.35">
      <c r="W9042" s="17"/>
    </row>
    <row r="9043" spans="23:23" x14ac:dyDescent="0.35">
      <c r="W9043" s="17"/>
    </row>
    <row r="9044" spans="23:23" x14ac:dyDescent="0.35">
      <c r="W9044" s="17"/>
    </row>
    <row r="9045" spans="23:23" x14ac:dyDescent="0.35">
      <c r="W9045" s="17"/>
    </row>
    <row r="9046" spans="23:23" x14ac:dyDescent="0.35">
      <c r="W9046" s="17"/>
    </row>
    <row r="9047" spans="23:23" x14ac:dyDescent="0.35">
      <c r="W9047" s="17"/>
    </row>
    <row r="9048" spans="23:23" x14ac:dyDescent="0.35">
      <c r="W9048" s="17"/>
    </row>
    <row r="9049" spans="23:23" x14ac:dyDescent="0.35">
      <c r="W9049" s="17"/>
    </row>
    <row r="9050" spans="23:23" x14ac:dyDescent="0.35">
      <c r="W9050" s="17"/>
    </row>
    <row r="9051" spans="23:23" x14ac:dyDescent="0.35">
      <c r="W9051" s="17"/>
    </row>
    <row r="9052" spans="23:23" x14ac:dyDescent="0.35">
      <c r="W9052" s="17"/>
    </row>
    <row r="9053" spans="23:23" x14ac:dyDescent="0.35">
      <c r="W9053" s="17"/>
    </row>
    <row r="9054" spans="23:23" x14ac:dyDescent="0.35">
      <c r="W9054" s="17"/>
    </row>
    <row r="9055" spans="23:23" x14ac:dyDescent="0.35">
      <c r="W9055" s="17"/>
    </row>
    <row r="9056" spans="23:23" x14ac:dyDescent="0.35">
      <c r="W9056" s="17"/>
    </row>
    <row r="9057" spans="23:23" x14ac:dyDescent="0.35">
      <c r="W9057" s="17"/>
    </row>
    <row r="9058" spans="23:23" x14ac:dyDescent="0.35">
      <c r="W9058" s="17"/>
    </row>
    <row r="9059" spans="23:23" x14ac:dyDescent="0.35">
      <c r="W9059" s="17"/>
    </row>
    <row r="9060" spans="23:23" x14ac:dyDescent="0.35">
      <c r="W9060" s="17"/>
    </row>
    <row r="9061" spans="23:23" x14ac:dyDescent="0.35">
      <c r="W9061" s="17"/>
    </row>
    <row r="9062" spans="23:23" x14ac:dyDescent="0.35">
      <c r="W9062" s="17"/>
    </row>
    <row r="9063" spans="23:23" x14ac:dyDescent="0.35">
      <c r="W9063" s="17"/>
    </row>
    <row r="9064" spans="23:23" x14ac:dyDescent="0.35">
      <c r="W9064" s="17"/>
    </row>
    <row r="9065" spans="23:23" x14ac:dyDescent="0.35">
      <c r="W9065" s="17"/>
    </row>
    <row r="9066" spans="23:23" x14ac:dyDescent="0.35">
      <c r="W9066" s="17"/>
    </row>
    <row r="9067" spans="23:23" x14ac:dyDescent="0.35">
      <c r="W9067" s="17"/>
    </row>
    <row r="9068" spans="23:23" x14ac:dyDescent="0.35">
      <c r="W9068" s="17"/>
    </row>
    <row r="9069" spans="23:23" x14ac:dyDescent="0.35">
      <c r="W9069" s="17"/>
    </row>
    <row r="9070" spans="23:23" x14ac:dyDescent="0.35">
      <c r="W9070" s="17"/>
    </row>
    <row r="9071" spans="23:23" x14ac:dyDescent="0.35">
      <c r="W9071" s="17"/>
    </row>
    <row r="9072" spans="23:23" x14ac:dyDescent="0.35">
      <c r="W9072" s="17"/>
    </row>
    <row r="9073" spans="23:23" x14ac:dyDescent="0.35">
      <c r="W9073" s="17"/>
    </row>
    <row r="9074" spans="23:23" x14ac:dyDescent="0.35">
      <c r="W9074" s="17"/>
    </row>
    <row r="9075" spans="23:23" x14ac:dyDescent="0.35">
      <c r="W9075" s="17"/>
    </row>
    <row r="9076" spans="23:23" x14ac:dyDescent="0.35">
      <c r="W9076" s="17"/>
    </row>
    <row r="9077" spans="23:23" x14ac:dyDescent="0.35">
      <c r="W9077" s="17"/>
    </row>
    <row r="9078" spans="23:23" x14ac:dyDescent="0.35">
      <c r="W9078" s="17"/>
    </row>
    <row r="9079" spans="23:23" x14ac:dyDescent="0.35">
      <c r="W9079" s="17"/>
    </row>
    <row r="9080" spans="23:23" x14ac:dyDescent="0.35">
      <c r="W9080" s="17"/>
    </row>
    <row r="9081" spans="23:23" x14ac:dyDescent="0.35">
      <c r="W9081" s="17"/>
    </row>
    <row r="9082" spans="23:23" x14ac:dyDescent="0.35">
      <c r="W9082" s="17"/>
    </row>
    <row r="9083" spans="23:23" x14ac:dyDescent="0.35">
      <c r="W9083" s="17"/>
    </row>
    <row r="9084" spans="23:23" x14ac:dyDescent="0.35">
      <c r="W9084" s="17"/>
    </row>
    <row r="9085" spans="23:23" x14ac:dyDescent="0.35">
      <c r="W9085" s="17"/>
    </row>
    <row r="9086" spans="23:23" x14ac:dyDescent="0.35">
      <c r="W9086" s="17"/>
    </row>
    <row r="9087" spans="23:23" x14ac:dyDescent="0.35">
      <c r="W9087" s="17"/>
    </row>
    <row r="9088" spans="23:23" x14ac:dyDescent="0.35">
      <c r="W9088" s="17"/>
    </row>
    <row r="9089" spans="23:23" x14ac:dyDescent="0.35">
      <c r="W9089" s="17"/>
    </row>
    <row r="9090" spans="23:23" x14ac:dyDescent="0.35">
      <c r="W9090" s="17"/>
    </row>
    <row r="9091" spans="23:23" x14ac:dyDescent="0.35">
      <c r="W9091" s="17"/>
    </row>
    <row r="9092" spans="23:23" x14ac:dyDescent="0.35">
      <c r="W9092" s="17"/>
    </row>
    <row r="9093" spans="23:23" x14ac:dyDescent="0.35">
      <c r="W9093" s="17"/>
    </row>
    <row r="9094" spans="23:23" x14ac:dyDescent="0.35">
      <c r="W9094" s="17"/>
    </row>
    <row r="9095" spans="23:23" x14ac:dyDescent="0.35">
      <c r="W9095" s="17"/>
    </row>
    <row r="9096" spans="23:23" x14ac:dyDescent="0.35">
      <c r="W9096" s="17"/>
    </row>
    <row r="9097" spans="23:23" x14ac:dyDescent="0.35">
      <c r="W9097" s="17"/>
    </row>
    <row r="9098" spans="23:23" x14ac:dyDescent="0.35">
      <c r="W9098" s="17"/>
    </row>
    <row r="9099" spans="23:23" x14ac:dyDescent="0.35">
      <c r="W9099" s="17"/>
    </row>
    <row r="9100" spans="23:23" x14ac:dyDescent="0.35">
      <c r="W9100" s="17"/>
    </row>
    <row r="9101" spans="23:23" x14ac:dyDescent="0.35">
      <c r="W9101" s="17"/>
    </row>
    <row r="9102" spans="23:23" x14ac:dyDescent="0.35">
      <c r="W9102" s="17"/>
    </row>
    <row r="9103" spans="23:23" x14ac:dyDescent="0.35">
      <c r="W9103" s="17"/>
    </row>
    <row r="9104" spans="23:23" x14ac:dyDescent="0.35">
      <c r="W9104" s="17"/>
    </row>
    <row r="9105" spans="23:23" x14ac:dyDescent="0.35">
      <c r="W9105" s="17"/>
    </row>
    <row r="9106" spans="23:23" x14ac:dyDescent="0.35">
      <c r="W9106" s="17"/>
    </row>
    <row r="9107" spans="23:23" x14ac:dyDescent="0.35">
      <c r="W9107" s="17"/>
    </row>
    <row r="9108" spans="23:23" x14ac:dyDescent="0.35">
      <c r="W9108" s="17"/>
    </row>
    <row r="9109" spans="23:23" x14ac:dyDescent="0.35">
      <c r="W9109" s="17"/>
    </row>
    <row r="9110" spans="23:23" x14ac:dyDescent="0.35">
      <c r="W9110" s="17"/>
    </row>
    <row r="9111" spans="23:23" x14ac:dyDescent="0.35">
      <c r="W9111" s="17"/>
    </row>
    <row r="9112" spans="23:23" x14ac:dyDescent="0.35">
      <c r="W9112" s="17"/>
    </row>
    <row r="9113" spans="23:23" x14ac:dyDescent="0.35">
      <c r="W9113" s="17"/>
    </row>
    <row r="9114" spans="23:23" x14ac:dyDescent="0.35">
      <c r="W9114" s="17"/>
    </row>
    <row r="9115" spans="23:23" x14ac:dyDescent="0.35">
      <c r="W9115" s="17"/>
    </row>
    <row r="9116" spans="23:23" x14ac:dyDescent="0.35">
      <c r="W9116" s="17"/>
    </row>
    <row r="9117" spans="23:23" x14ac:dyDescent="0.35">
      <c r="W9117" s="17"/>
    </row>
    <row r="9118" spans="23:23" x14ac:dyDescent="0.35">
      <c r="W9118" s="17"/>
    </row>
    <row r="9119" spans="23:23" x14ac:dyDescent="0.35">
      <c r="W9119" s="17"/>
    </row>
    <row r="9120" spans="23:23" x14ac:dyDescent="0.35">
      <c r="W9120" s="17"/>
    </row>
    <row r="9121" spans="23:23" x14ac:dyDescent="0.35">
      <c r="W9121" s="17"/>
    </row>
    <row r="9122" spans="23:23" x14ac:dyDescent="0.35">
      <c r="W9122" s="17"/>
    </row>
    <row r="9123" spans="23:23" x14ac:dyDescent="0.35">
      <c r="W9123" s="17"/>
    </row>
    <row r="9124" spans="23:23" x14ac:dyDescent="0.35">
      <c r="W9124" s="17"/>
    </row>
    <row r="9125" spans="23:23" x14ac:dyDescent="0.35">
      <c r="W9125" s="17"/>
    </row>
    <row r="9126" spans="23:23" x14ac:dyDescent="0.35">
      <c r="W9126" s="17"/>
    </row>
    <row r="9127" spans="23:23" x14ac:dyDescent="0.35">
      <c r="W9127" s="17"/>
    </row>
    <row r="9128" spans="23:23" x14ac:dyDescent="0.35">
      <c r="W9128" s="17"/>
    </row>
    <row r="9129" spans="23:23" x14ac:dyDescent="0.35">
      <c r="W9129" s="17"/>
    </row>
    <row r="9130" spans="23:23" x14ac:dyDescent="0.35">
      <c r="W9130" s="17"/>
    </row>
    <row r="9131" spans="23:23" x14ac:dyDescent="0.35">
      <c r="W9131" s="17"/>
    </row>
    <row r="9132" spans="23:23" x14ac:dyDescent="0.35">
      <c r="W9132" s="17"/>
    </row>
    <row r="9133" spans="23:23" x14ac:dyDescent="0.35">
      <c r="W9133" s="17"/>
    </row>
    <row r="9134" spans="23:23" x14ac:dyDescent="0.35">
      <c r="W9134" s="17"/>
    </row>
    <row r="9135" spans="23:23" x14ac:dyDescent="0.35">
      <c r="W9135" s="17"/>
    </row>
    <row r="9136" spans="23:23" x14ac:dyDescent="0.35">
      <c r="W9136" s="17"/>
    </row>
    <row r="9137" spans="23:23" x14ac:dyDescent="0.35">
      <c r="W9137" s="17"/>
    </row>
    <row r="9138" spans="23:23" x14ac:dyDescent="0.35">
      <c r="W9138" s="17"/>
    </row>
    <row r="9139" spans="23:23" x14ac:dyDescent="0.35">
      <c r="W9139" s="17"/>
    </row>
    <row r="9140" spans="23:23" x14ac:dyDescent="0.35">
      <c r="W9140" s="17"/>
    </row>
    <row r="9141" spans="23:23" x14ac:dyDescent="0.35">
      <c r="W9141" s="17"/>
    </row>
    <row r="9142" spans="23:23" x14ac:dyDescent="0.35">
      <c r="W9142" s="17"/>
    </row>
    <row r="9143" spans="23:23" x14ac:dyDescent="0.35">
      <c r="W9143" s="17"/>
    </row>
    <row r="9144" spans="23:23" x14ac:dyDescent="0.35">
      <c r="W9144" s="17"/>
    </row>
    <row r="9145" spans="23:23" x14ac:dyDescent="0.35">
      <c r="W9145" s="17"/>
    </row>
    <row r="9146" spans="23:23" x14ac:dyDescent="0.35">
      <c r="W9146" s="17"/>
    </row>
    <row r="9147" spans="23:23" x14ac:dyDescent="0.35">
      <c r="W9147" s="17"/>
    </row>
    <row r="9148" spans="23:23" x14ac:dyDescent="0.35">
      <c r="W9148" s="17"/>
    </row>
    <row r="9149" spans="23:23" x14ac:dyDescent="0.35">
      <c r="W9149" s="17"/>
    </row>
    <row r="9150" spans="23:23" x14ac:dyDescent="0.35">
      <c r="W9150" s="17"/>
    </row>
    <row r="9151" spans="23:23" x14ac:dyDescent="0.35">
      <c r="W9151" s="17"/>
    </row>
    <row r="9152" spans="23:23" x14ac:dyDescent="0.35">
      <c r="W9152" s="17"/>
    </row>
    <row r="9153" spans="23:23" x14ac:dyDescent="0.35">
      <c r="W9153" s="17"/>
    </row>
    <row r="9154" spans="23:23" x14ac:dyDescent="0.35">
      <c r="W9154" s="17"/>
    </row>
    <row r="9155" spans="23:23" x14ac:dyDescent="0.35">
      <c r="W9155" s="17"/>
    </row>
    <row r="9156" spans="23:23" x14ac:dyDescent="0.35">
      <c r="W9156" s="17"/>
    </row>
    <row r="9157" spans="23:23" x14ac:dyDescent="0.35">
      <c r="W9157" s="17"/>
    </row>
    <row r="9158" spans="23:23" x14ac:dyDescent="0.35">
      <c r="W9158" s="17"/>
    </row>
    <row r="9159" spans="23:23" x14ac:dyDescent="0.35">
      <c r="W9159" s="17"/>
    </row>
    <row r="9160" spans="23:23" x14ac:dyDescent="0.35">
      <c r="W9160" s="17"/>
    </row>
    <row r="9161" spans="23:23" x14ac:dyDescent="0.35">
      <c r="W9161" s="17"/>
    </row>
    <row r="9162" spans="23:23" x14ac:dyDescent="0.35">
      <c r="W9162" s="17"/>
    </row>
    <row r="9163" spans="23:23" x14ac:dyDescent="0.35">
      <c r="W9163" s="17"/>
    </row>
    <row r="9164" spans="23:23" x14ac:dyDescent="0.35">
      <c r="W9164" s="17"/>
    </row>
    <row r="9165" spans="23:23" x14ac:dyDescent="0.35">
      <c r="W9165" s="17"/>
    </row>
    <row r="9166" spans="23:23" x14ac:dyDescent="0.35">
      <c r="W9166" s="17"/>
    </row>
    <row r="9167" spans="23:23" x14ac:dyDescent="0.35">
      <c r="W9167" s="17"/>
    </row>
    <row r="9168" spans="23:23" x14ac:dyDescent="0.35">
      <c r="W9168" s="17"/>
    </row>
    <row r="9169" spans="23:23" x14ac:dyDescent="0.35">
      <c r="W9169" s="17"/>
    </row>
    <row r="9170" spans="23:23" x14ac:dyDescent="0.35">
      <c r="W9170" s="17"/>
    </row>
    <row r="9171" spans="23:23" x14ac:dyDescent="0.35">
      <c r="W9171" s="17"/>
    </row>
    <row r="9172" spans="23:23" x14ac:dyDescent="0.35">
      <c r="W9172" s="17"/>
    </row>
    <row r="9173" spans="23:23" x14ac:dyDescent="0.35">
      <c r="W9173" s="17"/>
    </row>
    <row r="9174" spans="23:23" x14ac:dyDescent="0.35">
      <c r="W9174" s="17"/>
    </row>
    <row r="9175" spans="23:23" x14ac:dyDescent="0.35">
      <c r="W9175" s="17"/>
    </row>
    <row r="9176" spans="23:23" x14ac:dyDescent="0.35">
      <c r="W9176" s="17"/>
    </row>
    <row r="9177" spans="23:23" x14ac:dyDescent="0.35">
      <c r="W9177" s="17"/>
    </row>
    <row r="9178" spans="23:23" x14ac:dyDescent="0.35">
      <c r="W9178" s="17"/>
    </row>
    <row r="9179" spans="23:23" x14ac:dyDescent="0.35">
      <c r="W9179" s="17"/>
    </row>
    <row r="9180" spans="23:23" x14ac:dyDescent="0.35">
      <c r="W9180" s="17"/>
    </row>
    <row r="9181" spans="23:23" x14ac:dyDescent="0.35">
      <c r="W9181" s="17"/>
    </row>
    <row r="9182" spans="23:23" x14ac:dyDescent="0.35">
      <c r="W9182" s="17"/>
    </row>
    <row r="9183" spans="23:23" x14ac:dyDescent="0.35">
      <c r="W9183" s="17"/>
    </row>
    <row r="9184" spans="23:23" x14ac:dyDescent="0.35">
      <c r="W9184" s="17"/>
    </row>
    <row r="9185" spans="23:23" x14ac:dyDescent="0.35">
      <c r="W9185" s="17"/>
    </row>
    <row r="9186" spans="23:23" x14ac:dyDescent="0.35">
      <c r="W9186" s="17"/>
    </row>
    <row r="9187" spans="23:23" x14ac:dyDescent="0.35">
      <c r="W9187" s="17"/>
    </row>
    <row r="9188" spans="23:23" x14ac:dyDescent="0.35">
      <c r="W9188" s="17"/>
    </row>
    <row r="9189" spans="23:23" x14ac:dyDescent="0.35">
      <c r="W9189" s="17"/>
    </row>
    <row r="9190" spans="23:23" x14ac:dyDescent="0.35">
      <c r="W9190" s="17"/>
    </row>
    <row r="9191" spans="23:23" x14ac:dyDescent="0.35">
      <c r="W9191" s="17"/>
    </row>
    <row r="9192" spans="23:23" x14ac:dyDescent="0.35">
      <c r="W9192" s="17"/>
    </row>
    <row r="9193" spans="23:23" x14ac:dyDescent="0.35">
      <c r="W9193" s="17"/>
    </row>
    <row r="9194" spans="23:23" x14ac:dyDescent="0.35">
      <c r="W9194" s="17"/>
    </row>
    <row r="9195" spans="23:23" x14ac:dyDescent="0.35">
      <c r="W9195" s="17"/>
    </row>
    <row r="9196" spans="23:23" x14ac:dyDescent="0.35">
      <c r="W9196" s="17"/>
    </row>
    <row r="9197" spans="23:23" x14ac:dyDescent="0.35">
      <c r="W9197" s="17"/>
    </row>
    <row r="9198" spans="23:23" x14ac:dyDescent="0.35">
      <c r="W9198" s="17"/>
    </row>
    <row r="9199" spans="23:23" x14ac:dyDescent="0.35">
      <c r="W9199" s="17"/>
    </row>
    <row r="9200" spans="23:23" x14ac:dyDescent="0.35">
      <c r="W9200" s="17"/>
    </row>
    <row r="9201" spans="23:23" x14ac:dyDescent="0.35">
      <c r="W9201" s="17"/>
    </row>
    <row r="9202" spans="23:23" x14ac:dyDescent="0.35">
      <c r="W9202" s="17"/>
    </row>
    <row r="9203" spans="23:23" x14ac:dyDescent="0.35">
      <c r="W9203" s="17"/>
    </row>
    <row r="9204" spans="23:23" x14ac:dyDescent="0.35">
      <c r="W9204" s="17"/>
    </row>
    <row r="9205" spans="23:23" x14ac:dyDescent="0.35">
      <c r="W9205" s="17"/>
    </row>
    <row r="9206" spans="23:23" x14ac:dyDescent="0.35">
      <c r="W9206" s="17"/>
    </row>
    <row r="9207" spans="23:23" x14ac:dyDescent="0.35">
      <c r="W9207" s="17"/>
    </row>
    <row r="9208" spans="23:23" x14ac:dyDescent="0.35">
      <c r="W9208" s="17"/>
    </row>
    <row r="9209" spans="23:23" x14ac:dyDescent="0.35">
      <c r="W9209" s="17"/>
    </row>
    <row r="9210" spans="23:23" x14ac:dyDescent="0.35">
      <c r="W9210" s="17"/>
    </row>
    <row r="9211" spans="23:23" x14ac:dyDescent="0.35">
      <c r="W9211" s="17"/>
    </row>
    <row r="9212" spans="23:23" x14ac:dyDescent="0.35">
      <c r="W9212" s="17"/>
    </row>
    <row r="9213" spans="23:23" x14ac:dyDescent="0.35">
      <c r="W9213" s="17"/>
    </row>
    <row r="9214" spans="23:23" x14ac:dyDescent="0.35">
      <c r="W9214" s="17"/>
    </row>
    <row r="9215" spans="23:23" x14ac:dyDescent="0.35">
      <c r="W9215" s="17"/>
    </row>
    <row r="9216" spans="23:23" x14ac:dyDescent="0.35">
      <c r="W9216" s="17"/>
    </row>
    <row r="9217" spans="23:23" x14ac:dyDescent="0.35">
      <c r="W9217" s="17"/>
    </row>
    <row r="9218" spans="23:23" x14ac:dyDescent="0.35">
      <c r="W9218" s="17"/>
    </row>
    <row r="9219" spans="23:23" x14ac:dyDescent="0.35">
      <c r="W9219" s="17"/>
    </row>
    <row r="9220" spans="23:23" x14ac:dyDescent="0.35">
      <c r="W9220" s="17"/>
    </row>
    <row r="9221" spans="23:23" x14ac:dyDescent="0.35">
      <c r="W9221" s="17"/>
    </row>
    <row r="9222" spans="23:23" x14ac:dyDescent="0.35">
      <c r="W9222" s="17"/>
    </row>
    <row r="9223" spans="23:23" x14ac:dyDescent="0.35">
      <c r="W9223" s="17"/>
    </row>
    <row r="9224" spans="23:23" x14ac:dyDescent="0.35">
      <c r="W9224" s="17"/>
    </row>
    <row r="9225" spans="23:23" x14ac:dyDescent="0.35">
      <c r="W9225" s="17"/>
    </row>
    <row r="9226" spans="23:23" x14ac:dyDescent="0.35">
      <c r="W9226" s="17"/>
    </row>
    <row r="9227" spans="23:23" x14ac:dyDescent="0.35">
      <c r="W9227" s="17"/>
    </row>
    <row r="9228" spans="23:23" x14ac:dyDescent="0.35">
      <c r="W9228" s="17"/>
    </row>
    <row r="9229" spans="23:23" x14ac:dyDescent="0.35">
      <c r="W9229" s="17"/>
    </row>
    <row r="9230" spans="23:23" x14ac:dyDescent="0.35">
      <c r="W9230" s="17"/>
    </row>
    <row r="9231" spans="23:23" x14ac:dyDescent="0.35">
      <c r="W9231" s="17"/>
    </row>
    <row r="9232" spans="23:23" x14ac:dyDescent="0.35">
      <c r="W9232" s="17"/>
    </row>
    <row r="9233" spans="23:23" x14ac:dyDescent="0.35">
      <c r="W9233" s="17"/>
    </row>
    <row r="9234" spans="23:23" x14ac:dyDescent="0.35">
      <c r="W9234" s="17"/>
    </row>
    <row r="9235" spans="23:23" x14ac:dyDescent="0.35">
      <c r="W9235" s="17"/>
    </row>
    <row r="9236" spans="23:23" x14ac:dyDescent="0.35">
      <c r="W9236" s="17"/>
    </row>
    <row r="9237" spans="23:23" x14ac:dyDescent="0.35">
      <c r="W9237" s="17"/>
    </row>
    <row r="9238" spans="23:23" x14ac:dyDescent="0.35">
      <c r="W9238" s="17"/>
    </row>
    <row r="9239" spans="23:23" x14ac:dyDescent="0.35">
      <c r="W9239" s="17"/>
    </row>
    <row r="9240" spans="23:23" x14ac:dyDescent="0.35">
      <c r="W9240" s="17"/>
    </row>
    <row r="9241" spans="23:23" x14ac:dyDescent="0.35">
      <c r="W9241" s="17"/>
    </row>
    <row r="9242" spans="23:23" x14ac:dyDescent="0.35">
      <c r="W9242" s="17"/>
    </row>
    <row r="9243" spans="23:23" x14ac:dyDescent="0.35">
      <c r="W9243" s="17"/>
    </row>
    <row r="9244" spans="23:23" x14ac:dyDescent="0.35">
      <c r="W9244" s="17"/>
    </row>
    <row r="9245" spans="23:23" x14ac:dyDescent="0.35">
      <c r="W9245" s="17"/>
    </row>
    <row r="9246" spans="23:23" x14ac:dyDescent="0.35">
      <c r="W9246" s="17"/>
    </row>
    <row r="9247" spans="23:23" x14ac:dyDescent="0.35">
      <c r="W9247" s="17"/>
    </row>
    <row r="9248" spans="23:23" x14ac:dyDescent="0.35">
      <c r="W9248" s="17"/>
    </row>
    <row r="9249" spans="23:23" x14ac:dyDescent="0.35">
      <c r="W9249" s="17"/>
    </row>
    <row r="9250" spans="23:23" x14ac:dyDescent="0.35">
      <c r="W9250" s="17"/>
    </row>
    <row r="9251" spans="23:23" x14ac:dyDescent="0.35">
      <c r="W9251" s="17"/>
    </row>
    <row r="9252" spans="23:23" x14ac:dyDescent="0.35">
      <c r="W9252" s="17"/>
    </row>
    <row r="9253" spans="23:23" x14ac:dyDescent="0.35">
      <c r="W9253" s="17"/>
    </row>
    <row r="9254" spans="23:23" x14ac:dyDescent="0.35">
      <c r="W9254" s="17"/>
    </row>
    <row r="9255" spans="23:23" x14ac:dyDescent="0.35">
      <c r="W9255" s="17"/>
    </row>
    <row r="9256" spans="23:23" x14ac:dyDescent="0.35">
      <c r="W9256" s="17"/>
    </row>
    <row r="9257" spans="23:23" x14ac:dyDescent="0.35">
      <c r="W9257" s="17"/>
    </row>
    <row r="9258" spans="23:23" x14ac:dyDescent="0.35">
      <c r="W9258" s="17"/>
    </row>
    <row r="9259" spans="23:23" x14ac:dyDescent="0.35">
      <c r="W9259" s="17"/>
    </row>
    <row r="9260" spans="23:23" x14ac:dyDescent="0.35">
      <c r="W9260" s="17"/>
    </row>
    <row r="9261" spans="23:23" x14ac:dyDescent="0.35">
      <c r="W9261" s="17"/>
    </row>
    <row r="9262" spans="23:23" x14ac:dyDescent="0.35">
      <c r="W9262" s="17"/>
    </row>
    <row r="9263" spans="23:23" x14ac:dyDescent="0.35">
      <c r="W9263" s="17"/>
    </row>
    <row r="9264" spans="23:23" x14ac:dyDescent="0.35">
      <c r="W9264" s="17"/>
    </row>
    <row r="9265" spans="23:23" x14ac:dyDescent="0.35">
      <c r="W9265" s="17"/>
    </row>
    <row r="9266" spans="23:23" x14ac:dyDescent="0.35">
      <c r="W9266" s="17"/>
    </row>
    <row r="9267" spans="23:23" x14ac:dyDescent="0.35">
      <c r="W9267" s="17"/>
    </row>
    <row r="9268" spans="23:23" x14ac:dyDescent="0.35">
      <c r="W9268" s="17"/>
    </row>
    <row r="9269" spans="23:23" x14ac:dyDescent="0.35">
      <c r="W9269" s="17"/>
    </row>
    <row r="9270" spans="23:23" x14ac:dyDescent="0.35">
      <c r="W9270" s="17"/>
    </row>
    <row r="9271" spans="23:23" x14ac:dyDescent="0.35">
      <c r="W9271" s="17"/>
    </row>
    <row r="9272" spans="23:23" x14ac:dyDescent="0.35">
      <c r="W9272" s="17"/>
    </row>
    <row r="9273" spans="23:23" x14ac:dyDescent="0.35">
      <c r="W9273" s="17"/>
    </row>
    <row r="9274" spans="23:23" x14ac:dyDescent="0.35">
      <c r="W9274" s="17"/>
    </row>
    <row r="9275" spans="23:23" x14ac:dyDescent="0.35">
      <c r="W9275" s="17"/>
    </row>
    <row r="9276" spans="23:23" x14ac:dyDescent="0.35">
      <c r="W9276" s="17"/>
    </row>
    <row r="9277" spans="23:23" x14ac:dyDescent="0.35">
      <c r="W9277" s="17"/>
    </row>
    <row r="9278" spans="23:23" x14ac:dyDescent="0.35">
      <c r="W9278" s="17"/>
    </row>
    <row r="9279" spans="23:23" x14ac:dyDescent="0.35">
      <c r="W9279" s="17"/>
    </row>
    <row r="9280" spans="23:23" x14ac:dyDescent="0.35">
      <c r="W9280" s="17"/>
    </row>
    <row r="9281" spans="23:23" x14ac:dyDescent="0.35">
      <c r="W9281" s="17"/>
    </row>
    <row r="9282" spans="23:23" x14ac:dyDescent="0.35">
      <c r="W9282" s="17"/>
    </row>
    <row r="9283" spans="23:23" x14ac:dyDescent="0.35">
      <c r="W9283" s="17"/>
    </row>
    <row r="9284" spans="23:23" x14ac:dyDescent="0.35">
      <c r="W9284" s="17"/>
    </row>
    <row r="9285" spans="23:23" x14ac:dyDescent="0.35">
      <c r="W9285" s="17"/>
    </row>
    <row r="9286" spans="23:23" x14ac:dyDescent="0.35">
      <c r="W9286" s="17"/>
    </row>
    <row r="9287" spans="23:23" x14ac:dyDescent="0.35">
      <c r="W9287" s="17"/>
    </row>
    <row r="9288" spans="23:23" x14ac:dyDescent="0.35">
      <c r="W9288" s="17"/>
    </row>
    <row r="9289" spans="23:23" x14ac:dyDescent="0.35">
      <c r="W9289" s="17"/>
    </row>
    <row r="9290" spans="23:23" x14ac:dyDescent="0.35">
      <c r="W9290" s="17"/>
    </row>
    <row r="9291" spans="23:23" x14ac:dyDescent="0.35">
      <c r="W9291" s="17"/>
    </row>
    <row r="9292" spans="23:23" x14ac:dyDescent="0.35">
      <c r="W9292" s="17"/>
    </row>
    <row r="9293" spans="23:23" x14ac:dyDescent="0.35">
      <c r="W9293" s="17"/>
    </row>
    <row r="9294" spans="23:23" x14ac:dyDescent="0.35">
      <c r="W9294" s="17"/>
    </row>
    <row r="9295" spans="23:23" x14ac:dyDescent="0.35">
      <c r="W9295" s="17"/>
    </row>
    <row r="9296" spans="23:23" x14ac:dyDescent="0.35">
      <c r="W9296" s="17"/>
    </row>
    <row r="9297" spans="23:23" x14ac:dyDescent="0.35">
      <c r="W9297" s="17"/>
    </row>
    <row r="9298" spans="23:23" x14ac:dyDescent="0.35">
      <c r="W9298" s="17"/>
    </row>
    <row r="9299" spans="23:23" x14ac:dyDescent="0.35">
      <c r="W9299" s="17"/>
    </row>
    <row r="9300" spans="23:23" x14ac:dyDescent="0.35">
      <c r="W9300" s="17"/>
    </row>
    <row r="9301" spans="23:23" x14ac:dyDescent="0.35">
      <c r="W9301" s="17"/>
    </row>
    <row r="9302" spans="23:23" x14ac:dyDescent="0.35">
      <c r="W9302" s="17"/>
    </row>
    <row r="9303" spans="23:23" x14ac:dyDescent="0.35">
      <c r="W9303" s="17"/>
    </row>
    <row r="9304" spans="23:23" x14ac:dyDescent="0.35">
      <c r="W9304" s="17"/>
    </row>
    <row r="9305" spans="23:23" x14ac:dyDescent="0.35">
      <c r="W9305" s="17"/>
    </row>
    <row r="9306" spans="23:23" x14ac:dyDescent="0.35">
      <c r="W9306" s="17"/>
    </row>
    <row r="9307" spans="23:23" x14ac:dyDescent="0.35">
      <c r="W9307" s="17"/>
    </row>
    <row r="9308" spans="23:23" x14ac:dyDescent="0.35">
      <c r="W9308" s="17"/>
    </row>
    <row r="9309" spans="23:23" x14ac:dyDescent="0.35">
      <c r="W9309" s="17"/>
    </row>
    <row r="9310" spans="23:23" x14ac:dyDescent="0.35">
      <c r="W9310" s="17"/>
    </row>
    <row r="9311" spans="23:23" x14ac:dyDescent="0.35">
      <c r="W9311" s="17"/>
    </row>
    <row r="9312" spans="23:23" x14ac:dyDescent="0.35">
      <c r="W9312" s="17"/>
    </row>
    <row r="9313" spans="23:23" x14ac:dyDescent="0.35">
      <c r="W9313" s="17"/>
    </row>
    <row r="9314" spans="23:23" x14ac:dyDescent="0.35">
      <c r="W9314" s="17"/>
    </row>
    <row r="9315" spans="23:23" x14ac:dyDescent="0.35">
      <c r="W9315" s="17"/>
    </row>
    <row r="9316" spans="23:23" x14ac:dyDescent="0.35">
      <c r="W9316" s="17"/>
    </row>
    <row r="9317" spans="23:23" x14ac:dyDescent="0.35">
      <c r="W9317" s="17"/>
    </row>
    <row r="9318" spans="23:23" x14ac:dyDescent="0.35">
      <c r="W9318" s="17"/>
    </row>
    <row r="9319" spans="23:23" x14ac:dyDescent="0.35">
      <c r="W9319" s="17"/>
    </row>
    <row r="9320" spans="23:23" x14ac:dyDescent="0.35">
      <c r="W9320" s="17"/>
    </row>
    <row r="9321" spans="23:23" x14ac:dyDescent="0.35">
      <c r="W9321" s="17"/>
    </row>
    <row r="9322" spans="23:23" x14ac:dyDescent="0.35">
      <c r="W9322" s="17"/>
    </row>
    <row r="9323" spans="23:23" x14ac:dyDescent="0.35">
      <c r="W9323" s="17"/>
    </row>
    <row r="9324" spans="23:23" x14ac:dyDescent="0.35">
      <c r="W9324" s="17"/>
    </row>
    <row r="9325" spans="23:23" x14ac:dyDescent="0.35">
      <c r="W9325" s="17"/>
    </row>
    <row r="9326" spans="23:23" x14ac:dyDescent="0.35">
      <c r="W9326" s="17"/>
    </row>
    <row r="9327" spans="23:23" x14ac:dyDescent="0.35">
      <c r="W9327" s="17"/>
    </row>
    <row r="9328" spans="23:23" x14ac:dyDescent="0.35">
      <c r="W9328" s="17"/>
    </row>
    <row r="9329" spans="23:23" x14ac:dyDescent="0.35">
      <c r="W9329" s="17"/>
    </row>
    <row r="9330" spans="23:23" x14ac:dyDescent="0.35">
      <c r="W9330" s="17"/>
    </row>
    <row r="9331" spans="23:23" x14ac:dyDescent="0.35">
      <c r="W9331" s="17"/>
    </row>
    <row r="9332" spans="23:23" x14ac:dyDescent="0.35">
      <c r="W9332" s="17"/>
    </row>
    <row r="9333" spans="23:23" x14ac:dyDescent="0.35">
      <c r="W9333" s="17"/>
    </row>
    <row r="9334" spans="23:23" x14ac:dyDescent="0.35">
      <c r="W9334" s="17"/>
    </row>
    <row r="9335" spans="23:23" x14ac:dyDescent="0.35">
      <c r="W9335" s="17"/>
    </row>
    <row r="9336" spans="23:23" x14ac:dyDescent="0.35">
      <c r="W9336" s="17"/>
    </row>
    <row r="9337" spans="23:23" x14ac:dyDescent="0.35">
      <c r="W9337" s="17"/>
    </row>
    <row r="9338" spans="23:23" x14ac:dyDescent="0.35">
      <c r="W9338" s="17"/>
    </row>
    <row r="9339" spans="23:23" x14ac:dyDescent="0.35">
      <c r="W9339" s="17"/>
    </row>
    <row r="9340" spans="23:23" x14ac:dyDescent="0.35">
      <c r="W9340" s="17"/>
    </row>
    <row r="9341" spans="23:23" x14ac:dyDescent="0.35">
      <c r="W9341" s="17"/>
    </row>
    <row r="9342" spans="23:23" x14ac:dyDescent="0.35">
      <c r="W9342" s="17"/>
    </row>
    <row r="9343" spans="23:23" x14ac:dyDescent="0.35">
      <c r="W9343" s="17"/>
    </row>
    <row r="9344" spans="23:23" x14ac:dyDescent="0.35">
      <c r="W9344" s="17"/>
    </row>
    <row r="9345" spans="23:23" x14ac:dyDescent="0.35">
      <c r="W9345" s="17"/>
    </row>
    <row r="9346" spans="23:23" x14ac:dyDescent="0.35">
      <c r="W9346" s="17"/>
    </row>
    <row r="9347" spans="23:23" x14ac:dyDescent="0.35">
      <c r="W9347" s="17"/>
    </row>
    <row r="9348" spans="23:23" x14ac:dyDescent="0.35">
      <c r="W9348" s="17"/>
    </row>
    <row r="9349" spans="23:23" x14ac:dyDescent="0.35">
      <c r="W9349" s="17"/>
    </row>
    <row r="9350" spans="23:23" x14ac:dyDescent="0.35">
      <c r="W9350" s="17"/>
    </row>
    <row r="9351" spans="23:23" x14ac:dyDescent="0.35">
      <c r="W9351" s="17"/>
    </row>
    <row r="9352" spans="23:23" x14ac:dyDescent="0.35">
      <c r="W9352" s="17"/>
    </row>
    <row r="9353" spans="23:23" x14ac:dyDescent="0.35">
      <c r="W9353" s="17"/>
    </row>
    <row r="9354" spans="23:23" x14ac:dyDescent="0.35">
      <c r="W9354" s="17"/>
    </row>
    <row r="9355" spans="23:23" x14ac:dyDescent="0.35">
      <c r="W9355" s="17"/>
    </row>
    <row r="9356" spans="23:23" x14ac:dyDescent="0.35">
      <c r="W9356" s="17"/>
    </row>
    <row r="9357" spans="23:23" x14ac:dyDescent="0.35">
      <c r="W9357" s="17"/>
    </row>
    <row r="9358" spans="23:23" x14ac:dyDescent="0.35">
      <c r="W9358" s="17"/>
    </row>
    <row r="9359" spans="23:23" x14ac:dyDescent="0.35">
      <c r="W9359" s="17"/>
    </row>
    <row r="9360" spans="23:23" x14ac:dyDescent="0.35">
      <c r="W9360" s="17"/>
    </row>
    <row r="9361" spans="23:23" x14ac:dyDescent="0.35">
      <c r="W9361" s="17"/>
    </row>
    <row r="9362" spans="23:23" x14ac:dyDescent="0.35">
      <c r="W9362" s="17"/>
    </row>
    <row r="9363" spans="23:23" x14ac:dyDescent="0.35">
      <c r="W9363" s="17"/>
    </row>
    <row r="9364" spans="23:23" x14ac:dyDescent="0.35">
      <c r="W9364" s="17"/>
    </row>
    <row r="9365" spans="23:23" x14ac:dyDescent="0.35">
      <c r="W9365" s="17"/>
    </row>
    <row r="9366" spans="23:23" x14ac:dyDescent="0.35">
      <c r="W9366" s="17"/>
    </row>
    <row r="9367" spans="23:23" x14ac:dyDescent="0.35">
      <c r="W9367" s="17"/>
    </row>
    <row r="9368" spans="23:23" x14ac:dyDescent="0.35">
      <c r="W9368" s="17"/>
    </row>
    <row r="9369" spans="23:23" x14ac:dyDescent="0.35">
      <c r="W9369" s="17"/>
    </row>
    <row r="9370" spans="23:23" x14ac:dyDescent="0.35">
      <c r="W9370" s="17"/>
    </row>
    <row r="9371" spans="23:23" x14ac:dyDescent="0.35">
      <c r="W9371" s="17"/>
    </row>
    <row r="9372" spans="23:23" x14ac:dyDescent="0.35">
      <c r="W9372" s="17"/>
    </row>
    <row r="9373" spans="23:23" x14ac:dyDescent="0.35">
      <c r="W9373" s="17"/>
    </row>
    <row r="9374" spans="23:23" x14ac:dyDescent="0.35">
      <c r="W9374" s="17"/>
    </row>
    <row r="9375" spans="23:23" x14ac:dyDescent="0.35">
      <c r="W9375" s="17"/>
    </row>
    <row r="9376" spans="23:23" x14ac:dyDescent="0.35">
      <c r="W9376" s="17"/>
    </row>
    <row r="9377" spans="23:23" x14ac:dyDescent="0.35">
      <c r="W9377" s="17"/>
    </row>
    <row r="9378" spans="23:23" x14ac:dyDescent="0.35">
      <c r="W9378" s="17"/>
    </row>
    <row r="9379" spans="23:23" x14ac:dyDescent="0.35">
      <c r="W9379" s="17"/>
    </row>
    <row r="9380" spans="23:23" x14ac:dyDescent="0.35">
      <c r="W9380" s="17"/>
    </row>
    <row r="9381" spans="23:23" x14ac:dyDescent="0.35">
      <c r="W9381" s="17"/>
    </row>
    <row r="9382" spans="23:23" x14ac:dyDescent="0.35">
      <c r="W9382" s="17"/>
    </row>
    <row r="9383" spans="23:23" x14ac:dyDescent="0.35">
      <c r="W9383" s="17"/>
    </row>
    <row r="9384" spans="23:23" x14ac:dyDescent="0.35">
      <c r="W9384" s="17"/>
    </row>
    <row r="9385" spans="23:23" x14ac:dyDescent="0.35">
      <c r="W9385" s="17"/>
    </row>
    <row r="9386" spans="23:23" x14ac:dyDescent="0.35">
      <c r="W9386" s="17"/>
    </row>
    <row r="9387" spans="23:23" x14ac:dyDescent="0.35">
      <c r="W9387" s="17"/>
    </row>
    <row r="9388" spans="23:23" x14ac:dyDescent="0.35">
      <c r="W9388" s="17"/>
    </row>
    <row r="9389" spans="23:23" x14ac:dyDescent="0.35">
      <c r="W9389" s="17"/>
    </row>
    <row r="9390" spans="23:23" x14ac:dyDescent="0.35">
      <c r="W9390" s="17"/>
    </row>
    <row r="9391" spans="23:23" x14ac:dyDescent="0.35">
      <c r="W9391" s="17"/>
    </row>
    <row r="9392" spans="23:23" x14ac:dyDescent="0.35">
      <c r="W9392" s="17"/>
    </row>
    <row r="9393" spans="23:23" x14ac:dyDescent="0.35">
      <c r="W9393" s="17"/>
    </row>
    <row r="9394" spans="23:23" x14ac:dyDescent="0.35">
      <c r="W9394" s="17"/>
    </row>
    <row r="9395" spans="23:23" x14ac:dyDescent="0.35">
      <c r="W9395" s="17"/>
    </row>
    <row r="9396" spans="23:23" x14ac:dyDescent="0.35">
      <c r="W9396" s="17"/>
    </row>
    <row r="9397" spans="23:23" x14ac:dyDescent="0.35">
      <c r="W9397" s="17"/>
    </row>
    <row r="9398" spans="23:23" x14ac:dyDescent="0.35">
      <c r="W9398" s="17"/>
    </row>
    <row r="9399" spans="23:23" x14ac:dyDescent="0.35">
      <c r="W9399" s="17"/>
    </row>
    <row r="9400" spans="23:23" x14ac:dyDescent="0.35">
      <c r="W9400" s="17"/>
    </row>
    <row r="9401" spans="23:23" x14ac:dyDescent="0.35">
      <c r="W9401" s="17"/>
    </row>
    <row r="9402" spans="23:23" x14ac:dyDescent="0.35">
      <c r="W9402" s="17"/>
    </row>
    <row r="9403" spans="23:23" x14ac:dyDescent="0.35">
      <c r="W9403" s="17"/>
    </row>
    <row r="9404" spans="23:23" x14ac:dyDescent="0.35">
      <c r="W9404" s="17"/>
    </row>
    <row r="9405" spans="23:23" x14ac:dyDescent="0.35">
      <c r="W9405" s="17"/>
    </row>
    <row r="9406" spans="23:23" x14ac:dyDescent="0.35">
      <c r="W9406" s="17"/>
    </row>
    <row r="9407" spans="23:23" x14ac:dyDescent="0.35">
      <c r="W9407" s="17"/>
    </row>
    <row r="9408" spans="23:23" x14ac:dyDescent="0.35">
      <c r="W9408" s="17"/>
    </row>
    <row r="9409" spans="23:23" x14ac:dyDescent="0.35">
      <c r="W9409" s="17"/>
    </row>
    <row r="9410" spans="23:23" x14ac:dyDescent="0.35">
      <c r="W9410" s="17"/>
    </row>
    <row r="9411" spans="23:23" x14ac:dyDescent="0.35">
      <c r="W9411" s="17"/>
    </row>
    <row r="9412" spans="23:23" x14ac:dyDescent="0.35">
      <c r="W9412" s="17"/>
    </row>
    <row r="9413" spans="23:23" x14ac:dyDescent="0.35">
      <c r="W9413" s="17"/>
    </row>
    <row r="9414" spans="23:23" x14ac:dyDescent="0.35">
      <c r="W9414" s="17"/>
    </row>
    <row r="9415" spans="23:23" x14ac:dyDescent="0.35">
      <c r="W9415" s="17"/>
    </row>
    <row r="9416" spans="23:23" x14ac:dyDescent="0.35">
      <c r="W9416" s="17"/>
    </row>
    <row r="9417" spans="23:23" x14ac:dyDescent="0.35">
      <c r="W9417" s="17"/>
    </row>
    <row r="9418" spans="23:23" x14ac:dyDescent="0.35">
      <c r="W9418" s="17"/>
    </row>
    <row r="9419" spans="23:23" x14ac:dyDescent="0.35">
      <c r="W9419" s="17"/>
    </row>
    <row r="9420" spans="23:23" x14ac:dyDescent="0.35">
      <c r="W9420" s="17"/>
    </row>
    <row r="9421" spans="23:23" x14ac:dyDescent="0.35">
      <c r="W9421" s="17"/>
    </row>
    <row r="9422" spans="23:23" x14ac:dyDescent="0.35">
      <c r="W9422" s="17"/>
    </row>
    <row r="9423" spans="23:23" x14ac:dyDescent="0.35">
      <c r="W9423" s="17"/>
    </row>
    <row r="9424" spans="23:23" x14ac:dyDescent="0.35">
      <c r="W9424" s="17"/>
    </row>
    <row r="9425" spans="23:23" x14ac:dyDescent="0.35">
      <c r="W9425" s="17"/>
    </row>
    <row r="9426" spans="23:23" x14ac:dyDescent="0.35">
      <c r="W9426" s="17"/>
    </row>
    <row r="9427" spans="23:23" x14ac:dyDescent="0.35">
      <c r="W9427" s="17"/>
    </row>
    <row r="9428" spans="23:23" x14ac:dyDescent="0.35">
      <c r="W9428" s="17"/>
    </row>
    <row r="9429" spans="23:23" x14ac:dyDescent="0.35">
      <c r="W9429" s="17"/>
    </row>
    <row r="9430" spans="23:23" x14ac:dyDescent="0.35">
      <c r="W9430" s="17"/>
    </row>
    <row r="9431" spans="23:23" x14ac:dyDescent="0.35">
      <c r="W9431" s="17"/>
    </row>
    <row r="9432" spans="23:23" x14ac:dyDescent="0.35">
      <c r="W9432" s="17"/>
    </row>
    <row r="9433" spans="23:23" x14ac:dyDescent="0.35">
      <c r="W9433" s="17"/>
    </row>
    <row r="9434" spans="23:23" x14ac:dyDescent="0.35">
      <c r="W9434" s="17"/>
    </row>
    <row r="9435" spans="23:23" x14ac:dyDescent="0.35">
      <c r="W9435" s="17"/>
    </row>
    <row r="9436" spans="23:23" x14ac:dyDescent="0.35">
      <c r="W9436" s="17"/>
    </row>
    <row r="9437" spans="23:23" x14ac:dyDescent="0.35">
      <c r="W9437" s="17"/>
    </row>
    <row r="9438" spans="23:23" x14ac:dyDescent="0.35">
      <c r="W9438" s="17"/>
    </row>
    <row r="9439" spans="23:23" x14ac:dyDescent="0.35">
      <c r="W9439" s="17"/>
    </row>
    <row r="9440" spans="23:23" x14ac:dyDescent="0.35">
      <c r="W9440" s="17"/>
    </row>
    <row r="9441" spans="23:23" x14ac:dyDescent="0.35">
      <c r="W9441" s="17"/>
    </row>
    <row r="9442" spans="23:23" x14ac:dyDescent="0.35">
      <c r="W9442" s="17"/>
    </row>
    <row r="9443" spans="23:23" x14ac:dyDescent="0.35">
      <c r="W9443" s="17"/>
    </row>
    <row r="9444" spans="23:23" x14ac:dyDescent="0.35">
      <c r="W9444" s="17"/>
    </row>
    <row r="9445" spans="23:23" x14ac:dyDescent="0.35">
      <c r="W9445" s="17"/>
    </row>
    <row r="9446" spans="23:23" x14ac:dyDescent="0.35">
      <c r="W9446" s="17"/>
    </row>
    <row r="9447" spans="23:23" x14ac:dyDescent="0.35">
      <c r="W9447" s="17"/>
    </row>
    <row r="9448" spans="23:23" x14ac:dyDescent="0.35">
      <c r="W9448" s="17"/>
    </row>
    <row r="9449" spans="23:23" x14ac:dyDescent="0.35">
      <c r="W9449" s="17"/>
    </row>
    <row r="9450" spans="23:23" x14ac:dyDescent="0.35">
      <c r="W9450" s="17"/>
    </row>
    <row r="9451" spans="23:23" x14ac:dyDescent="0.35">
      <c r="W9451" s="17"/>
    </row>
    <row r="9452" spans="23:23" x14ac:dyDescent="0.35">
      <c r="W9452" s="17"/>
    </row>
    <row r="9453" spans="23:23" x14ac:dyDescent="0.35">
      <c r="W9453" s="17"/>
    </row>
    <row r="9454" spans="23:23" x14ac:dyDescent="0.35">
      <c r="W9454" s="17"/>
    </row>
    <row r="9455" spans="23:23" x14ac:dyDescent="0.35">
      <c r="W9455" s="17"/>
    </row>
    <row r="9456" spans="23:23" x14ac:dyDescent="0.35">
      <c r="W9456" s="17"/>
    </row>
    <row r="9457" spans="23:23" x14ac:dyDescent="0.35">
      <c r="W9457" s="17"/>
    </row>
    <row r="9458" spans="23:23" x14ac:dyDescent="0.35">
      <c r="W9458" s="17"/>
    </row>
    <row r="9459" spans="23:23" x14ac:dyDescent="0.35">
      <c r="W9459" s="17"/>
    </row>
    <row r="9460" spans="23:23" x14ac:dyDescent="0.35">
      <c r="W9460" s="17"/>
    </row>
    <row r="9461" spans="23:23" x14ac:dyDescent="0.35">
      <c r="W9461" s="17"/>
    </row>
    <row r="9462" spans="23:23" x14ac:dyDescent="0.35">
      <c r="W9462" s="17"/>
    </row>
    <row r="9463" spans="23:23" x14ac:dyDescent="0.35">
      <c r="W9463" s="17"/>
    </row>
    <row r="9464" spans="23:23" x14ac:dyDescent="0.35">
      <c r="W9464" s="17"/>
    </row>
    <row r="9465" spans="23:23" x14ac:dyDescent="0.35">
      <c r="W9465" s="17"/>
    </row>
    <row r="9466" spans="23:23" x14ac:dyDescent="0.35">
      <c r="W9466" s="17"/>
    </row>
    <row r="9467" spans="23:23" x14ac:dyDescent="0.35">
      <c r="W9467" s="17"/>
    </row>
    <row r="9468" spans="23:23" x14ac:dyDescent="0.35">
      <c r="W9468" s="17"/>
    </row>
    <row r="9469" spans="23:23" x14ac:dyDescent="0.35">
      <c r="W9469" s="17"/>
    </row>
    <row r="9470" spans="23:23" x14ac:dyDescent="0.35">
      <c r="W9470" s="17"/>
    </row>
    <row r="9471" spans="23:23" x14ac:dyDescent="0.35">
      <c r="W9471" s="17"/>
    </row>
    <row r="9472" spans="23:23" x14ac:dyDescent="0.35">
      <c r="W9472" s="17"/>
    </row>
    <row r="9473" spans="23:23" x14ac:dyDescent="0.35">
      <c r="W9473" s="17"/>
    </row>
    <row r="9474" spans="23:23" x14ac:dyDescent="0.35">
      <c r="W9474" s="17"/>
    </row>
    <row r="9475" spans="23:23" x14ac:dyDescent="0.35">
      <c r="W9475" s="17"/>
    </row>
    <row r="9476" spans="23:23" x14ac:dyDescent="0.35">
      <c r="W9476" s="17"/>
    </row>
    <row r="9477" spans="23:23" x14ac:dyDescent="0.35">
      <c r="W9477" s="17"/>
    </row>
    <row r="9478" spans="23:23" x14ac:dyDescent="0.35">
      <c r="W9478" s="17"/>
    </row>
    <row r="9479" spans="23:23" x14ac:dyDescent="0.35">
      <c r="W9479" s="17"/>
    </row>
    <row r="9480" spans="23:23" x14ac:dyDescent="0.35">
      <c r="W9480" s="17"/>
    </row>
    <row r="9481" spans="23:23" x14ac:dyDescent="0.35">
      <c r="W9481" s="17"/>
    </row>
    <row r="9482" spans="23:23" x14ac:dyDescent="0.35">
      <c r="W9482" s="17"/>
    </row>
    <row r="9483" spans="23:23" x14ac:dyDescent="0.35">
      <c r="W9483" s="17"/>
    </row>
    <row r="9484" spans="23:23" x14ac:dyDescent="0.35">
      <c r="W9484" s="17"/>
    </row>
    <row r="9485" spans="23:23" x14ac:dyDescent="0.35">
      <c r="W9485" s="17"/>
    </row>
    <row r="9486" spans="23:23" x14ac:dyDescent="0.35">
      <c r="W9486" s="17"/>
    </row>
    <row r="9487" spans="23:23" x14ac:dyDescent="0.35">
      <c r="W9487" s="17"/>
    </row>
    <row r="9488" spans="23:23" x14ac:dyDescent="0.35">
      <c r="W9488" s="17"/>
    </row>
    <row r="9489" spans="23:23" x14ac:dyDescent="0.35">
      <c r="W9489" s="17"/>
    </row>
    <row r="9490" spans="23:23" x14ac:dyDescent="0.35">
      <c r="W9490" s="17"/>
    </row>
    <row r="9491" spans="23:23" x14ac:dyDescent="0.35">
      <c r="W9491" s="17"/>
    </row>
    <row r="9492" spans="23:23" x14ac:dyDescent="0.35">
      <c r="W9492" s="17"/>
    </row>
    <row r="9493" spans="23:23" x14ac:dyDescent="0.35">
      <c r="W9493" s="17"/>
    </row>
    <row r="9494" spans="23:23" x14ac:dyDescent="0.35">
      <c r="W9494" s="17"/>
    </row>
    <row r="9495" spans="23:23" x14ac:dyDescent="0.35">
      <c r="W9495" s="17"/>
    </row>
    <row r="9496" spans="23:23" x14ac:dyDescent="0.35">
      <c r="W9496" s="17"/>
    </row>
    <row r="9497" spans="23:23" x14ac:dyDescent="0.35">
      <c r="W9497" s="17"/>
    </row>
    <row r="9498" spans="23:23" x14ac:dyDescent="0.35">
      <c r="W9498" s="17"/>
    </row>
    <row r="9499" spans="23:23" x14ac:dyDescent="0.35">
      <c r="W9499" s="17"/>
    </row>
    <row r="9500" spans="23:23" x14ac:dyDescent="0.35">
      <c r="W9500" s="17"/>
    </row>
    <row r="9501" spans="23:23" x14ac:dyDescent="0.35">
      <c r="W9501" s="17"/>
    </row>
    <row r="9502" spans="23:23" x14ac:dyDescent="0.35">
      <c r="W9502" s="17"/>
    </row>
    <row r="9503" spans="23:23" x14ac:dyDescent="0.35">
      <c r="W9503" s="17"/>
    </row>
    <row r="9504" spans="23:23" x14ac:dyDescent="0.35">
      <c r="W9504" s="17"/>
    </row>
    <row r="9505" spans="23:23" x14ac:dyDescent="0.35">
      <c r="W9505" s="17"/>
    </row>
    <row r="9506" spans="23:23" x14ac:dyDescent="0.35">
      <c r="W9506" s="17"/>
    </row>
    <row r="9507" spans="23:23" x14ac:dyDescent="0.35">
      <c r="W9507" s="17"/>
    </row>
    <row r="9508" spans="23:23" x14ac:dyDescent="0.35">
      <c r="W9508" s="17"/>
    </row>
    <row r="9509" spans="23:23" x14ac:dyDescent="0.35">
      <c r="W9509" s="17"/>
    </row>
    <row r="9510" spans="23:23" x14ac:dyDescent="0.35">
      <c r="W9510" s="17"/>
    </row>
    <row r="9511" spans="23:23" x14ac:dyDescent="0.35">
      <c r="W9511" s="17"/>
    </row>
    <row r="9512" spans="23:23" x14ac:dyDescent="0.35">
      <c r="W9512" s="17"/>
    </row>
    <row r="9513" spans="23:23" x14ac:dyDescent="0.35">
      <c r="W9513" s="17"/>
    </row>
    <row r="9514" spans="23:23" x14ac:dyDescent="0.35">
      <c r="W9514" s="17"/>
    </row>
    <row r="9515" spans="23:23" x14ac:dyDescent="0.35">
      <c r="W9515" s="17"/>
    </row>
    <row r="9516" spans="23:23" x14ac:dyDescent="0.35">
      <c r="W9516" s="17"/>
    </row>
    <row r="9517" spans="23:23" x14ac:dyDescent="0.35">
      <c r="W9517" s="17"/>
    </row>
    <row r="9518" spans="23:23" x14ac:dyDescent="0.35">
      <c r="W9518" s="17"/>
    </row>
    <row r="9519" spans="23:23" x14ac:dyDescent="0.35">
      <c r="W9519" s="17"/>
    </row>
    <row r="9520" spans="23:23" x14ac:dyDescent="0.35">
      <c r="W9520" s="17"/>
    </row>
    <row r="9521" spans="23:23" x14ac:dyDescent="0.35">
      <c r="W9521" s="17"/>
    </row>
    <row r="9522" spans="23:23" x14ac:dyDescent="0.35">
      <c r="W9522" s="17"/>
    </row>
    <row r="9523" spans="23:23" x14ac:dyDescent="0.35">
      <c r="W9523" s="17"/>
    </row>
    <row r="9524" spans="23:23" x14ac:dyDescent="0.35">
      <c r="W9524" s="17"/>
    </row>
    <row r="9525" spans="23:23" x14ac:dyDescent="0.35">
      <c r="W9525" s="17"/>
    </row>
    <row r="9526" spans="23:23" x14ac:dyDescent="0.35">
      <c r="W9526" s="17"/>
    </row>
    <row r="9527" spans="23:23" x14ac:dyDescent="0.35">
      <c r="W9527" s="17"/>
    </row>
    <row r="9528" spans="23:23" x14ac:dyDescent="0.35">
      <c r="W9528" s="17"/>
    </row>
    <row r="9529" spans="23:23" x14ac:dyDescent="0.35">
      <c r="W9529" s="17"/>
    </row>
    <row r="9530" spans="23:23" x14ac:dyDescent="0.35">
      <c r="W9530" s="17"/>
    </row>
    <row r="9531" spans="23:23" x14ac:dyDescent="0.35">
      <c r="W9531" s="17"/>
    </row>
    <row r="9532" spans="23:23" x14ac:dyDescent="0.35">
      <c r="W9532" s="17"/>
    </row>
    <row r="9533" spans="23:23" x14ac:dyDescent="0.35">
      <c r="W9533" s="17"/>
    </row>
    <row r="9534" spans="23:23" x14ac:dyDescent="0.35">
      <c r="W9534" s="17"/>
    </row>
    <row r="9535" spans="23:23" x14ac:dyDescent="0.35">
      <c r="W9535" s="17"/>
    </row>
    <row r="9536" spans="23:23" x14ac:dyDescent="0.35">
      <c r="W9536" s="17"/>
    </row>
    <row r="9537" spans="23:23" x14ac:dyDescent="0.35">
      <c r="W9537" s="17"/>
    </row>
    <row r="9538" spans="23:23" x14ac:dyDescent="0.35">
      <c r="W9538" s="17"/>
    </row>
    <row r="9539" spans="23:23" x14ac:dyDescent="0.35">
      <c r="W9539" s="17"/>
    </row>
    <row r="9540" spans="23:23" x14ac:dyDescent="0.35">
      <c r="W9540" s="17"/>
    </row>
    <row r="9541" spans="23:23" x14ac:dyDescent="0.35">
      <c r="W9541" s="17"/>
    </row>
    <row r="9542" spans="23:23" x14ac:dyDescent="0.35">
      <c r="W9542" s="17"/>
    </row>
    <row r="9543" spans="23:23" x14ac:dyDescent="0.35">
      <c r="W9543" s="17"/>
    </row>
    <row r="9544" spans="23:23" x14ac:dyDescent="0.35">
      <c r="W9544" s="17"/>
    </row>
    <row r="9545" spans="23:23" x14ac:dyDescent="0.35">
      <c r="W9545" s="17"/>
    </row>
    <row r="9546" spans="23:23" x14ac:dyDescent="0.35">
      <c r="W9546" s="17"/>
    </row>
    <row r="9547" spans="23:23" x14ac:dyDescent="0.35">
      <c r="W9547" s="17"/>
    </row>
    <row r="9548" spans="23:23" x14ac:dyDescent="0.35">
      <c r="W9548" s="17"/>
    </row>
    <row r="9549" spans="23:23" x14ac:dyDescent="0.35">
      <c r="W9549" s="17"/>
    </row>
    <row r="9550" spans="23:23" x14ac:dyDescent="0.35">
      <c r="W9550" s="17"/>
    </row>
    <row r="9551" spans="23:23" x14ac:dyDescent="0.35">
      <c r="W9551" s="17"/>
    </row>
    <row r="9552" spans="23:23" x14ac:dyDescent="0.35">
      <c r="W9552" s="17"/>
    </row>
    <row r="9553" spans="23:23" x14ac:dyDescent="0.35">
      <c r="W9553" s="17"/>
    </row>
    <row r="9554" spans="23:23" x14ac:dyDescent="0.35">
      <c r="W9554" s="17"/>
    </row>
    <row r="9555" spans="23:23" x14ac:dyDescent="0.35">
      <c r="W9555" s="17"/>
    </row>
    <row r="9556" spans="23:23" x14ac:dyDescent="0.35">
      <c r="W9556" s="17"/>
    </row>
    <row r="9557" spans="23:23" x14ac:dyDescent="0.35">
      <c r="W9557" s="17"/>
    </row>
    <row r="9558" spans="23:23" x14ac:dyDescent="0.35">
      <c r="W9558" s="17"/>
    </row>
    <row r="9559" spans="23:23" x14ac:dyDescent="0.35">
      <c r="W9559" s="17"/>
    </row>
    <row r="9560" spans="23:23" x14ac:dyDescent="0.35">
      <c r="W9560" s="17"/>
    </row>
    <row r="9561" spans="23:23" x14ac:dyDescent="0.35">
      <c r="W9561" s="17"/>
    </row>
    <row r="9562" spans="23:23" x14ac:dyDescent="0.35">
      <c r="W9562" s="17"/>
    </row>
    <row r="9563" spans="23:23" x14ac:dyDescent="0.35">
      <c r="W9563" s="17"/>
    </row>
    <row r="9564" spans="23:23" x14ac:dyDescent="0.35">
      <c r="W9564" s="17"/>
    </row>
    <row r="9565" spans="23:23" x14ac:dyDescent="0.35">
      <c r="W9565" s="17"/>
    </row>
    <row r="9566" spans="23:23" x14ac:dyDescent="0.35">
      <c r="W9566" s="17"/>
    </row>
    <row r="9567" spans="23:23" x14ac:dyDescent="0.35">
      <c r="W9567" s="17"/>
    </row>
    <row r="9568" spans="23:23" x14ac:dyDescent="0.35">
      <c r="W9568" s="17"/>
    </row>
    <row r="9569" spans="23:23" x14ac:dyDescent="0.35">
      <c r="W9569" s="17"/>
    </row>
    <row r="9570" spans="23:23" x14ac:dyDescent="0.35">
      <c r="W9570" s="17"/>
    </row>
    <row r="9571" spans="23:23" x14ac:dyDescent="0.35">
      <c r="W9571" s="17"/>
    </row>
    <row r="9572" spans="23:23" x14ac:dyDescent="0.35">
      <c r="W9572" s="17"/>
    </row>
    <row r="9573" spans="23:23" x14ac:dyDescent="0.35">
      <c r="W9573" s="17"/>
    </row>
    <row r="9574" spans="23:23" x14ac:dyDescent="0.35">
      <c r="W9574" s="17"/>
    </row>
    <row r="9575" spans="23:23" x14ac:dyDescent="0.35">
      <c r="W9575" s="17"/>
    </row>
    <row r="9576" spans="23:23" x14ac:dyDescent="0.35">
      <c r="W9576" s="17"/>
    </row>
    <row r="9577" spans="23:23" x14ac:dyDescent="0.35">
      <c r="W9577" s="17"/>
    </row>
    <row r="9578" spans="23:23" x14ac:dyDescent="0.35">
      <c r="W9578" s="17"/>
    </row>
    <row r="9579" spans="23:23" x14ac:dyDescent="0.35">
      <c r="W9579" s="17"/>
    </row>
    <row r="9580" spans="23:23" x14ac:dyDescent="0.35">
      <c r="W9580" s="17"/>
    </row>
    <row r="9581" spans="23:23" x14ac:dyDescent="0.35">
      <c r="W9581" s="17"/>
    </row>
    <row r="9582" spans="23:23" x14ac:dyDescent="0.35">
      <c r="W9582" s="17"/>
    </row>
    <row r="9583" spans="23:23" x14ac:dyDescent="0.35">
      <c r="W9583" s="17"/>
    </row>
    <row r="9584" spans="23:23" x14ac:dyDescent="0.35">
      <c r="W9584" s="17"/>
    </row>
    <row r="9585" spans="23:23" x14ac:dyDescent="0.35">
      <c r="W9585" s="17"/>
    </row>
    <row r="9586" spans="23:23" x14ac:dyDescent="0.35">
      <c r="W9586" s="17"/>
    </row>
    <row r="9587" spans="23:23" x14ac:dyDescent="0.35">
      <c r="W9587" s="17"/>
    </row>
    <row r="9588" spans="23:23" x14ac:dyDescent="0.35">
      <c r="W9588" s="17"/>
    </row>
    <row r="9589" spans="23:23" x14ac:dyDescent="0.35">
      <c r="W9589" s="17"/>
    </row>
    <row r="9590" spans="23:23" x14ac:dyDescent="0.35">
      <c r="W9590" s="17"/>
    </row>
    <row r="9591" spans="23:23" x14ac:dyDescent="0.35">
      <c r="W9591" s="17"/>
    </row>
    <row r="9592" spans="23:23" x14ac:dyDescent="0.35">
      <c r="W9592" s="17"/>
    </row>
    <row r="9593" spans="23:23" x14ac:dyDescent="0.35">
      <c r="W9593" s="17"/>
    </row>
    <row r="9594" spans="23:23" x14ac:dyDescent="0.35">
      <c r="W9594" s="17"/>
    </row>
    <row r="9595" spans="23:23" x14ac:dyDescent="0.35">
      <c r="W9595" s="17"/>
    </row>
    <row r="9596" spans="23:23" x14ac:dyDescent="0.35">
      <c r="W9596" s="17"/>
    </row>
    <row r="9597" spans="23:23" x14ac:dyDescent="0.35">
      <c r="W9597" s="17"/>
    </row>
    <row r="9598" spans="23:23" x14ac:dyDescent="0.35">
      <c r="W9598" s="17"/>
    </row>
    <row r="9599" spans="23:23" x14ac:dyDescent="0.35">
      <c r="W9599" s="17"/>
    </row>
    <row r="9600" spans="23:23" x14ac:dyDescent="0.35">
      <c r="W9600" s="17"/>
    </row>
    <row r="9601" spans="23:23" x14ac:dyDescent="0.35">
      <c r="W9601" s="17"/>
    </row>
    <row r="9602" spans="23:23" x14ac:dyDescent="0.35">
      <c r="W9602" s="17"/>
    </row>
    <row r="9603" spans="23:23" x14ac:dyDescent="0.35">
      <c r="W9603" s="17"/>
    </row>
    <row r="9604" spans="23:23" x14ac:dyDescent="0.35">
      <c r="W9604" s="17"/>
    </row>
    <row r="9605" spans="23:23" x14ac:dyDescent="0.35">
      <c r="W9605" s="17"/>
    </row>
    <row r="9606" spans="23:23" x14ac:dyDescent="0.35">
      <c r="W9606" s="17"/>
    </row>
    <row r="9607" spans="23:23" x14ac:dyDescent="0.35">
      <c r="W9607" s="17"/>
    </row>
    <row r="9608" spans="23:23" x14ac:dyDescent="0.35">
      <c r="W9608" s="17"/>
    </row>
    <row r="9609" spans="23:23" x14ac:dyDescent="0.35">
      <c r="W9609" s="17"/>
    </row>
    <row r="9610" spans="23:23" x14ac:dyDescent="0.35">
      <c r="W9610" s="17"/>
    </row>
    <row r="9611" spans="23:23" x14ac:dyDescent="0.35">
      <c r="W9611" s="17"/>
    </row>
    <row r="9612" spans="23:23" x14ac:dyDescent="0.35">
      <c r="W9612" s="17"/>
    </row>
    <row r="9613" spans="23:23" x14ac:dyDescent="0.35">
      <c r="W9613" s="17"/>
    </row>
    <row r="9614" spans="23:23" x14ac:dyDescent="0.35">
      <c r="W9614" s="17"/>
    </row>
    <row r="9615" spans="23:23" x14ac:dyDescent="0.35">
      <c r="W9615" s="17"/>
    </row>
    <row r="9616" spans="23:23" x14ac:dyDescent="0.35">
      <c r="W9616" s="17"/>
    </row>
    <row r="9617" spans="23:23" x14ac:dyDescent="0.35">
      <c r="W9617" s="17"/>
    </row>
    <row r="9618" spans="23:23" x14ac:dyDescent="0.35">
      <c r="W9618" s="17"/>
    </row>
    <row r="9619" spans="23:23" x14ac:dyDescent="0.35">
      <c r="W9619" s="17"/>
    </row>
    <row r="9620" spans="23:23" x14ac:dyDescent="0.35">
      <c r="W9620" s="17"/>
    </row>
    <row r="9621" spans="23:23" x14ac:dyDescent="0.35">
      <c r="W9621" s="17"/>
    </row>
    <row r="9622" spans="23:23" x14ac:dyDescent="0.35">
      <c r="W9622" s="17"/>
    </row>
    <row r="9623" spans="23:23" x14ac:dyDescent="0.35">
      <c r="W9623" s="17"/>
    </row>
    <row r="9624" spans="23:23" x14ac:dyDescent="0.35">
      <c r="W9624" s="17"/>
    </row>
    <row r="9625" spans="23:23" x14ac:dyDescent="0.35">
      <c r="W9625" s="17"/>
    </row>
    <row r="9626" spans="23:23" x14ac:dyDescent="0.35">
      <c r="W9626" s="17"/>
    </row>
    <row r="9627" spans="23:23" x14ac:dyDescent="0.35">
      <c r="W9627" s="17"/>
    </row>
    <row r="9628" spans="23:23" x14ac:dyDescent="0.35">
      <c r="W9628" s="17"/>
    </row>
    <row r="9629" spans="23:23" x14ac:dyDescent="0.35">
      <c r="W9629" s="17"/>
    </row>
    <row r="9630" spans="23:23" x14ac:dyDescent="0.35">
      <c r="W9630" s="17"/>
    </row>
    <row r="9631" spans="23:23" x14ac:dyDescent="0.35">
      <c r="W9631" s="17"/>
    </row>
    <row r="9632" spans="23:23" x14ac:dyDescent="0.35">
      <c r="W9632" s="17"/>
    </row>
    <row r="9633" spans="23:23" x14ac:dyDescent="0.35">
      <c r="W9633" s="17"/>
    </row>
    <row r="9634" spans="23:23" x14ac:dyDescent="0.35">
      <c r="W9634" s="17"/>
    </row>
    <row r="9635" spans="23:23" x14ac:dyDescent="0.35">
      <c r="W9635" s="17"/>
    </row>
    <row r="9636" spans="23:23" x14ac:dyDescent="0.35">
      <c r="W9636" s="17"/>
    </row>
    <row r="9637" spans="23:23" x14ac:dyDescent="0.35">
      <c r="W9637" s="17"/>
    </row>
    <row r="9638" spans="23:23" x14ac:dyDescent="0.35">
      <c r="W9638" s="17"/>
    </row>
    <row r="9639" spans="23:23" x14ac:dyDescent="0.35">
      <c r="W9639" s="17"/>
    </row>
    <row r="9640" spans="23:23" x14ac:dyDescent="0.35">
      <c r="W9640" s="17"/>
    </row>
    <row r="9641" spans="23:23" x14ac:dyDescent="0.35">
      <c r="W9641" s="17"/>
    </row>
    <row r="9642" spans="23:23" x14ac:dyDescent="0.35">
      <c r="W9642" s="17"/>
    </row>
    <row r="9643" spans="23:23" x14ac:dyDescent="0.35">
      <c r="W9643" s="17"/>
    </row>
    <row r="9644" spans="23:23" x14ac:dyDescent="0.35">
      <c r="W9644" s="17"/>
    </row>
    <row r="9645" spans="23:23" x14ac:dyDescent="0.35">
      <c r="W9645" s="17"/>
    </row>
    <row r="9646" spans="23:23" x14ac:dyDescent="0.35">
      <c r="W9646" s="17"/>
    </row>
    <row r="9647" spans="23:23" x14ac:dyDescent="0.35">
      <c r="W9647" s="17"/>
    </row>
    <row r="9648" spans="23:23" x14ac:dyDescent="0.35">
      <c r="W9648" s="17"/>
    </row>
    <row r="9649" spans="23:23" x14ac:dyDescent="0.35">
      <c r="W9649" s="17"/>
    </row>
    <row r="9650" spans="23:23" x14ac:dyDescent="0.35">
      <c r="W9650" s="17"/>
    </row>
    <row r="9651" spans="23:23" x14ac:dyDescent="0.35">
      <c r="W9651" s="17"/>
    </row>
    <row r="9652" spans="23:23" x14ac:dyDescent="0.35">
      <c r="W9652" s="17"/>
    </row>
    <row r="9653" spans="23:23" x14ac:dyDescent="0.35">
      <c r="W9653" s="17"/>
    </row>
    <row r="9654" spans="23:23" x14ac:dyDescent="0.35">
      <c r="W9654" s="17"/>
    </row>
    <row r="9655" spans="23:23" x14ac:dyDescent="0.35">
      <c r="W9655" s="17"/>
    </row>
    <row r="9656" spans="23:23" x14ac:dyDescent="0.35">
      <c r="W9656" s="17"/>
    </row>
    <row r="9657" spans="23:23" x14ac:dyDescent="0.35">
      <c r="W9657" s="17"/>
    </row>
    <row r="9658" spans="23:23" x14ac:dyDescent="0.35">
      <c r="W9658" s="17"/>
    </row>
    <row r="9659" spans="23:23" x14ac:dyDescent="0.35">
      <c r="W9659" s="17"/>
    </row>
    <row r="9660" spans="23:23" x14ac:dyDescent="0.35">
      <c r="W9660" s="17"/>
    </row>
    <row r="9661" spans="23:23" x14ac:dyDescent="0.35">
      <c r="W9661" s="17"/>
    </row>
    <row r="9662" spans="23:23" x14ac:dyDescent="0.35">
      <c r="W9662" s="17"/>
    </row>
    <row r="9663" spans="23:23" x14ac:dyDescent="0.35">
      <c r="W9663" s="17"/>
    </row>
    <row r="9664" spans="23:23" x14ac:dyDescent="0.35">
      <c r="W9664" s="17"/>
    </row>
    <row r="9665" spans="23:23" x14ac:dyDescent="0.35">
      <c r="W9665" s="17"/>
    </row>
    <row r="9666" spans="23:23" x14ac:dyDescent="0.35">
      <c r="W9666" s="17"/>
    </row>
    <row r="9667" spans="23:23" x14ac:dyDescent="0.35">
      <c r="W9667" s="17"/>
    </row>
    <row r="9668" spans="23:23" x14ac:dyDescent="0.35">
      <c r="W9668" s="17"/>
    </row>
    <row r="9669" spans="23:23" x14ac:dyDescent="0.35">
      <c r="W9669" s="17"/>
    </row>
    <row r="9670" spans="23:23" x14ac:dyDescent="0.35">
      <c r="W9670" s="17"/>
    </row>
    <row r="9671" spans="23:23" x14ac:dyDescent="0.35">
      <c r="W9671" s="17"/>
    </row>
    <row r="9672" spans="23:23" x14ac:dyDescent="0.35">
      <c r="W9672" s="17"/>
    </row>
    <row r="9673" spans="23:23" x14ac:dyDescent="0.35">
      <c r="W9673" s="17"/>
    </row>
    <row r="9674" spans="23:23" x14ac:dyDescent="0.35">
      <c r="W9674" s="17"/>
    </row>
    <row r="9675" spans="23:23" x14ac:dyDescent="0.35">
      <c r="W9675" s="17"/>
    </row>
    <row r="9676" spans="23:23" x14ac:dyDescent="0.35">
      <c r="W9676" s="17"/>
    </row>
    <row r="9677" spans="23:23" x14ac:dyDescent="0.35">
      <c r="W9677" s="17"/>
    </row>
    <row r="9678" spans="23:23" x14ac:dyDescent="0.35">
      <c r="W9678" s="17"/>
    </row>
    <row r="9679" spans="23:23" x14ac:dyDescent="0.35">
      <c r="W9679" s="17"/>
    </row>
    <row r="9680" spans="23:23" x14ac:dyDescent="0.35">
      <c r="W9680" s="17"/>
    </row>
    <row r="9681" spans="23:23" x14ac:dyDescent="0.35">
      <c r="W9681" s="17"/>
    </row>
    <row r="9682" spans="23:23" x14ac:dyDescent="0.35">
      <c r="W9682" s="17"/>
    </row>
    <row r="9683" spans="23:23" x14ac:dyDescent="0.35">
      <c r="W9683" s="17"/>
    </row>
    <row r="9684" spans="23:23" x14ac:dyDescent="0.35">
      <c r="W9684" s="17"/>
    </row>
    <row r="9685" spans="23:23" x14ac:dyDescent="0.35">
      <c r="W9685" s="17"/>
    </row>
    <row r="9686" spans="23:23" x14ac:dyDescent="0.35">
      <c r="W9686" s="17"/>
    </row>
    <row r="9687" spans="23:23" x14ac:dyDescent="0.35">
      <c r="W9687" s="17"/>
    </row>
    <row r="9688" spans="23:23" x14ac:dyDescent="0.35">
      <c r="W9688" s="17"/>
    </row>
    <row r="9689" spans="23:23" x14ac:dyDescent="0.35">
      <c r="W9689" s="17"/>
    </row>
    <row r="9690" spans="23:23" x14ac:dyDescent="0.35">
      <c r="W9690" s="17"/>
    </row>
    <row r="9691" spans="23:23" x14ac:dyDescent="0.35">
      <c r="W9691" s="17"/>
    </row>
    <row r="9692" spans="23:23" x14ac:dyDescent="0.35">
      <c r="W9692" s="17"/>
    </row>
    <row r="9693" spans="23:23" x14ac:dyDescent="0.35">
      <c r="W9693" s="17"/>
    </row>
    <row r="9694" spans="23:23" x14ac:dyDescent="0.35">
      <c r="W9694" s="17"/>
    </row>
    <row r="9695" spans="23:23" x14ac:dyDescent="0.35">
      <c r="W9695" s="17"/>
    </row>
    <row r="9696" spans="23:23" x14ac:dyDescent="0.35">
      <c r="W9696" s="17"/>
    </row>
    <row r="9697" spans="23:23" x14ac:dyDescent="0.35">
      <c r="W9697" s="17"/>
    </row>
    <row r="9698" spans="23:23" x14ac:dyDescent="0.35">
      <c r="W9698" s="17"/>
    </row>
    <row r="9699" spans="23:23" x14ac:dyDescent="0.35">
      <c r="W9699" s="17"/>
    </row>
    <row r="9700" spans="23:23" x14ac:dyDescent="0.35">
      <c r="W9700" s="17"/>
    </row>
    <row r="9701" spans="23:23" x14ac:dyDescent="0.35">
      <c r="W9701" s="17"/>
    </row>
    <row r="9702" spans="23:23" x14ac:dyDescent="0.35">
      <c r="W9702" s="17"/>
    </row>
    <row r="9703" spans="23:23" x14ac:dyDescent="0.35">
      <c r="W9703" s="17"/>
    </row>
    <row r="9704" spans="23:23" x14ac:dyDescent="0.35">
      <c r="W9704" s="17"/>
    </row>
    <row r="9705" spans="23:23" x14ac:dyDescent="0.35">
      <c r="W9705" s="17"/>
    </row>
    <row r="9706" spans="23:23" x14ac:dyDescent="0.35">
      <c r="W9706" s="17"/>
    </row>
    <row r="9707" spans="23:23" x14ac:dyDescent="0.35">
      <c r="W9707" s="17"/>
    </row>
    <row r="9708" spans="23:23" x14ac:dyDescent="0.35">
      <c r="W9708" s="17"/>
    </row>
    <row r="9709" spans="23:23" x14ac:dyDescent="0.35">
      <c r="W9709" s="17"/>
    </row>
    <row r="9710" spans="23:23" x14ac:dyDescent="0.35">
      <c r="W9710" s="17"/>
    </row>
    <row r="9711" spans="23:23" x14ac:dyDescent="0.35">
      <c r="W9711" s="17"/>
    </row>
    <row r="9712" spans="23:23" x14ac:dyDescent="0.35">
      <c r="W9712" s="17"/>
    </row>
    <row r="9713" spans="23:23" x14ac:dyDescent="0.35">
      <c r="W9713" s="17"/>
    </row>
    <row r="9714" spans="23:23" x14ac:dyDescent="0.35">
      <c r="W9714" s="17"/>
    </row>
    <row r="9715" spans="23:23" x14ac:dyDescent="0.35">
      <c r="W9715" s="17"/>
    </row>
    <row r="9716" spans="23:23" x14ac:dyDescent="0.35">
      <c r="W9716" s="17"/>
    </row>
    <row r="9717" spans="23:23" x14ac:dyDescent="0.35">
      <c r="W9717" s="17"/>
    </row>
    <row r="9718" spans="23:23" x14ac:dyDescent="0.35">
      <c r="W9718" s="17"/>
    </row>
    <row r="9719" spans="23:23" x14ac:dyDescent="0.35">
      <c r="W9719" s="17"/>
    </row>
    <row r="9720" spans="23:23" x14ac:dyDescent="0.35">
      <c r="W9720" s="17"/>
    </row>
    <row r="9721" spans="23:23" x14ac:dyDescent="0.35">
      <c r="W9721" s="17"/>
    </row>
    <row r="9722" spans="23:23" x14ac:dyDescent="0.35">
      <c r="W9722" s="17"/>
    </row>
    <row r="9723" spans="23:23" x14ac:dyDescent="0.35">
      <c r="W9723" s="17"/>
    </row>
    <row r="9724" spans="23:23" x14ac:dyDescent="0.35">
      <c r="W9724" s="17"/>
    </row>
    <row r="9725" spans="23:23" x14ac:dyDescent="0.35">
      <c r="W9725" s="17"/>
    </row>
    <row r="9726" spans="23:23" x14ac:dyDescent="0.35">
      <c r="W9726" s="17"/>
    </row>
    <row r="9727" spans="23:23" x14ac:dyDescent="0.35">
      <c r="W9727" s="17"/>
    </row>
    <row r="9728" spans="23:23" x14ac:dyDescent="0.35">
      <c r="W9728" s="17"/>
    </row>
    <row r="9729" spans="23:23" x14ac:dyDescent="0.35">
      <c r="W9729" s="17"/>
    </row>
    <row r="9730" spans="23:23" x14ac:dyDescent="0.35">
      <c r="W9730" s="17"/>
    </row>
    <row r="9731" spans="23:23" x14ac:dyDescent="0.35">
      <c r="W9731" s="17"/>
    </row>
    <row r="9732" spans="23:23" x14ac:dyDescent="0.35">
      <c r="W9732" s="17"/>
    </row>
    <row r="9733" spans="23:23" x14ac:dyDescent="0.35">
      <c r="W9733" s="17"/>
    </row>
    <row r="9734" spans="23:23" x14ac:dyDescent="0.35">
      <c r="W9734" s="17"/>
    </row>
    <row r="9735" spans="23:23" x14ac:dyDescent="0.35">
      <c r="W9735" s="17"/>
    </row>
    <row r="9736" spans="23:23" x14ac:dyDescent="0.35">
      <c r="W9736" s="17"/>
    </row>
    <row r="9737" spans="23:23" x14ac:dyDescent="0.35">
      <c r="W9737" s="17"/>
    </row>
    <row r="9738" spans="23:23" x14ac:dyDescent="0.35">
      <c r="W9738" s="17"/>
    </row>
    <row r="9739" spans="23:23" x14ac:dyDescent="0.35">
      <c r="W9739" s="17"/>
    </row>
    <row r="9740" spans="23:23" x14ac:dyDescent="0.35">
      <c r="W9740" s="17"/>
    </row>
    <row r="9741" spans="23:23" x14ac:dyDescent="0.35">
      <c r="W9741" s="17"/>
    </row>
    <row r="9742" spans="23:23" x14ac:dyDescent="0.35">
      <c r="W9742" s="17"/>
    </row>
    <row r="9743" spans="23:23" x14ac:dyDescent="0.35">
      <c r="W9743" s="17"/>
    </row>
    <row r="9744" spans="23:23" x14ac:dyDescent="0.35">
      <c r="W9744" s="17"/>
    </row>
    <row r="9745" spans="23:23" x14ac:dyDescent="0.35">
      <c r="W9745" s="17"/>
    </row>
    <row r="9746" spans="23:23" x14ac:dyDescent="0.35">
      <c r="W9746" s="17"/>
    </row>
    <row r="9747" spans="23:23" x14ac:dyDescent="0.35">
      <c r="W9747" s="17"/>
    </row>
    <row r="9748" spans="23:23" x14ac:dyDescent="0.35">
      <c r="W9748" s="17"/>
    </row>
    <row r="9749" spans="23:23" x14ac:dyDescent="0.35">
      <c r="W9749" s="17"/>
    </row>
    <row r="9750" spans="23:23" x14ac:dyDescent="0.35">
      <c r="W9750" s="17"/>
    </row>
    <row r="9751" spans="23:23" x14ac:dyDescent="0.35">
      <c r="W9751" s="17"/>
    </row>
    <row r="9752" spans="23:23" x14ac:dyDescent="0.35">
      <c r="W9752" s="17"/>
    </row>
    <row r="9753" spans="23:23" x14ac:dyDescent="0.35">
      <c r="W9753" s="17"/>
    </row>
    <row r="9754" spans="23:23" x14ac:dyDescent="0.35">
      <c r="W9754" s="17"/>
    </row>
    <row r="9755" spans="23:23" x14ac:dyDescent="0.35">
      <c r="W9755" s="17"/>
    </row>
    <row r="9756" spans="23:23" x14ac:dyDescent="0.35">
      <c r="W9756" s="17"/>
    </row>
    <row r="9757" spans="23:23" x14ac:dyDescent="0.35">
      <c r="W9757" s="17"/>
    </row>
    <row r="9758" spans="23:23" x14ac:dyDescent="0.35">
      <c r="W9758" s="17"/>
    </row>
    <row r="9759" spans="23:23" x14ac:dyDescent="0.35">
      <c r="W9759" s="17"/>
    </row>
    <row r="9760" spans="23:23" x14ac:dyDescent="0.35">
      <c r="W9760" s="17"/>
    </row>
    <row r="9761" spans="23:23" x14ac:dyDescent="0.35">
      <c r="W9761" s="17"/>
    </row>
    <row r="9762" spans="23:23" x14ac:dyDescent="0.35">
      <c r="W9762" s="17"/>
    </row>
    <row r="9763" spans="23:23" x14ac:dyDescent="0.35">
      <c r="W9763" s="17"/>
    </row>
    <row r="9764" spans="23:23" x14ac:dyDescent="0.35">
      <c r="W9764" s="17"/>
    </row>
    <row r="9765" spans="23:23" x14ac:dyDescent="0.35">
      <c r="W9765" s="17"/>
    </row>
    <row r="9766" spans="23:23" x14ac:dyDescent="0.35">
      <c r="W9766" s="17"/>
    </row>
    <row r="9767" spans="23:23" x14ac:dyDescent="0.35">
      <c r="W9767" s="17"/>
    </row>
    <row r="9768" spans="23:23" x14ac:dyDescent="0.35">
      <c r="W9768" s="17"/>
    </row>
    <row r="9769" spans="23:23" x14ac:dyDescent="0.35">
      <c r="W9769" s="17"/>
    </row>
    <row r="9770" spans="23:23" x14ac:dyDescent="0.35">
      <c r="W9770" s="17"/>
    </row>
    <row r="9771" spans="23:23" x14ac:dyDescent="0.35">
      <c r="W9771" s="17"/>
    </row>
    <row r="9772" spans="23:23" x14ac:dyDescent="0.35">
      <c r="W9772" s="17"/>
    </row>
    <row r="9773" spans="23:23" x14ac:dyDescent="0.35">
      <c r="W9773" s="17"/>
    </row>
    <row r="9774" spans="23:23" x14ac:dyDescent="0.35">
      <c r="W9774" s="17"/>
    </row>
    <row r="9775" spans="23:23" x14ac:dyDescent="0.35">
      <c r="W9775" s="17"/>
    </row>
    <row r="9776" spans="23:23" x14ac:dyDescent="0.35">
      <c r="W9776" s="17"/>
    </row>
    <row r="9777" spans="23:23" x14ac:dyDescent="0.35">
      <c r="W9777" s="17"/>
    </row>
    <row r="9778" spans="23:23" x14ac:dyDescent="0.35">
      <c r="W9778" s="17"/>
    </row>
    <row r="9779" spans="23:23" x14ac:dyDescent="0.35">
      <c r="W9779" s="17"/>
    </row>
    <row r="9780" spans="23:23" x14ac:dyDescent="0.35">
      <c r="W9780" s="17"/>
    </row>
    <row r="9781" spans="23:23" x14ac:dyDescent="0.35">
      <c r="W9781" s="17"/>
    </row>
    <row r="9782" spans="23:23" x14ac:dyDescent="0.35">
      <c r="W9782" s="17"/>
    </row>
    <row r="9783" spans="23:23" x14ac:dyDescent="0.35">
      <c r="W9783" s="17"/>
    </row>
    <row r="9784" spans="23:23" x14ac:dyDescent="0.35">
      <c r="W9784" s="17"/>
    </row>
    <row r="9785" spans="23:23" x14ac:dyDescent="0.35">
      <c r="W9785" s="17"/>
    </row>
    <row r="9786" spans="23:23" x14ac:dyDescent="0.35">
      <c r="W9786" s="17"/>
    </row>
    <row r="9787" spans="23:23" x14ac:dyDescent="0.35">
      <c r="W9787" s="17"/>
    </row>
    <row r="9788" spans="23:23" x14ac:dyDescent="0.35">
      <c r="W9788" s="17"/>
    </row>
    <row r="9789" spans="23:23" x14ac:dyDescent="0.35">
      <c r="W9789" s="17"/>
    </row>
    <row r="9790" spans="23:23" x14ac:dyDescent="0.35">
      <c r="W9790" s="17"/>
    </row>
    <row r="9791" spans="23:23" x14ac:dyDescent="0.35">
      <c r="W9791" s="17"/>
    </row>
    <row r="9792" spans="23:23" x14ac:dyDescent="0.35">
      <c r="W9792" s="17"/>
    </row>
    <row r="9793" spans="23:23" x14ac:dyDescent="0.35">
      <c r="W9793" s="17"/>
    </row>
    <row r="9794" spans="23:23" x14ac:dyDescent="0.35">
      <c r="W9794" s="17"/>
    </row>
    <row r="9795" spans="23:23" x14ac:dyDescent="0.35">
      <c r="W9795" s="17"/>
    </row>
    <row r="9796" spans="23:23" x14ac:dyDescent="0.35">
      <c r="W9796" s="17"/>
    </row>
    <row r="9797" spans="23:23" x14ac:dyDescent="0.35">
      <c r="W9797" s="17"/>
    </row>
    <row r="9798" spans="23:23" x14ac:dyDescent="0.35">
      <c r="W9798" s="17"/>
    </row>
    <row r="9799" spans="23:23" x14ac:dyDescent="0.35">
      <c r="W9799" s="17"/>
    </row>
    <row r="9800" spans="23:23" x14ac:dyDescent="0.35">
      <c r="W9800" s="17"/>
    </row>
    <row r="9801" spans="23:23" x14ac:dyDescent="0.35">
      <c r="W9801" s="17"/>
    </row>
    <row r="9802" spans="23:23" x14ac:dyDescent="0.35">
      <c r="W9802" s="17"/>
    </row>
    <row r="9803" spans="23:23" x14ac:dyDescent="0.35">
      <c r="W9803" s="17"/>
    </row>
    <row r="9804" spans="23:23" x14ac:dyDescent="0.35">
      <c r="W9804" s="17"/>
    </row>
    <row r="9805" spans="23:23" x14ac:dyDescent="0.35">
      <c r="W9805" s="17"/>
    </row>
    <row r="9806" spans="23:23" x14ac:dyDescent="0.35">
      <c r="W9806" s="17"/>
    </row>
    <row r="9807" spans="23:23" x14ac:dyDescent="0.35">
      <c r="W9807" s="17"/>
    </row>
    <row r="9808" spans="23:23" x14ac:dyDescent="0.35">
      <c r="W9808" s="17"/>
    </row>
    <row r="9809" spans="23:23" x14ac:dyDescent="0.35">
      <c r="W9809" s="17"/>
    </row>
    <row r="9810" spans="23:23" x14ac:dyDescent="0.35">
      <c r="W9810" s="17"/>
    </row>
    <row r="9811" spans="23:23" x14ac:dyDescent="0.35">
      <c r="W9811" s="17"/>
    </row>
    <row r="9812" spans="23:23" x14ac:dyDescent="0.35">
      <c r="W9812" s="17"/>
    </row>
    <row r="9813" spans="23:23" x14ac:dyDescent="0.35">
      <c r="W9813" s="17"/>
    </row>
    <row r="9814" spans="23:23" x14ac:dyDescent="0.35">
      <c r="W9814" s="17"/>
    </row>
    <row r="9815" spans="23:23" x14ac:dyDescent="0.35">
      <c r="W9815" s="17"/>
    </row>
    <row r="9816" spans="23:23" x14ac:dyDescent="0.35">
      <c r="W9816" s="17"/>
    </row>
    <row r="9817" spans="23:23" x14ac:dyDescent="0.35">
      <c r="W9817" s="17"/>
    </row>
    <row r="9818" spans="23:23" x14ac:dyDescent="0.35">
      <c r="W9818" s="17"/>
    </row>
    <row r="9819" spans="23:23" x14ac:dyDescent="0.35">
      <c r="W9819" s="17"/>
    </row>
    <row r="9820" spans="23:23" x14ac:dyDescent="0.35">
      <c r="W9820" s="17"/>
    </row>
    <row r="9821" spans="23:23" x14ac:dyDescent="0.35">
      <c r="W9821" s="17"/>
    </row>
    <row r="9822" spans="23:23" x14ac:dyDescent="0.35">
      <c r="W9822" s="17"/>
    </row>
    <row r="9823" spans="23:23" x14ac:dyDescent="0.35">
      <c r="W9823" s="17"/>
    </row>
    <row r="9824" spans="23:23" x14ac:dyDescent="0.35">
      <c r="W9824" s="17"/>
    </row>
    <row r="9825" spans="23:23" x14ac:dyDescent="0.35">
      <c r="W9825" s="17"/>
    </row>
    <row r="9826" spans="23:23" x14ac:dyDescent="0.35">
      <c r="W9826" s="17"/>
    </row>
    <row r="9827" spans="23:23" x14ac:dyDescent="0.35">
      <c r="W9827" s="17"/>
    </row>
    <row r="9828" spans="23:23" x14ac:dyDescent="0.35">
      <c r="W9828" s="17"/>
    </row>
    <row r="9829" spans="23:23" x14ac:dyDescent="0.35">
      <c r="W9829" s="17"/>
    </row>
    <row r="9830" spans="23:23" x14ac:dyDescent="0.35">
      <c r="W9830" s="17"/>
    </row>
    <row r="9831" spans="23:23" x14ac:dyDescent="0.35">
      <c r="W9831" s="17"/>
    </row>
    <row r="9832" spans="23:23" x14ac:dyDescent="0.35">
      <c r="W9832" s="17"/>
    </row>
    <row r="9833" spans="23:23" x14ac:dyDescent="0.35">
      <c r="W9833" s="17"/>
    </row>
    <row r="9834" spans="23:23" x14ac:dyDescent="0.35">
      <c r="W9834" s="17"/>
    </row>
    <row r="9835" spans="23:23" x14ac:dyDescent="0.35">
      <c r="W9835" s="17"/>
    </row>
    <row r="9836" spans="23:23" x14ac:dyDescent="0.35">
      <c r="W9836" s="17"/>
    </row>
    <row r="9837" spans="23:23" x14ac:dyDescent="0.35">
      <c r="W9837" s="17"/>
    </row>
    <row r="9838" spans="23:23" x14ac:dyDescent="0.35">
      <c r="W9838" s="17"/>
    </row>
    <row r="9839" spans="23:23" x14ac:dyDescent="0.35">
      <c r="W9839" s="17"/>
    </row>
    <row r="9840" spans="23:23" x14ac:dyDescent="0.35">
      <c r="W9840" s="17"/>
    </row>
    <row r="9841" spans="23:23" x14ac:dyDescent="0.35">
      <c r="W9841" s="17"/>
    </row>
    <row r="9842" spans="23:23" x14ac:dyDescent="0.35">
      <c r="W9842" s="17"/>
    </row>
    <row r="9843" spans="23:23" x14ac:dyDescent="0.35">
      <c r="W9843" s="17"/>
    </row>
    <row r="9844" spans="23:23" x14ac:dyDescent="0.35">
      <c r="W9844" s="17"/>
    </row>
    <row r="9845" spans="23:23" x14ac:dyDescent="0.35">
      <c r="W9845" s="17"/>
    </row>
    <row r="9846" spans="23:23" x14ac:dyDescent="0.35">
      <c r="W9846" s="17"/>
    </row>
    <row r="9847" spans="23:23" x14ac:dyDescent="0.35">
      <c r="W9847" s="17"/>
    </row>
    <row r="9848" spans="23:23" x14ac:dyDescent="0.35">
      <c r="W9848" s="17"/>
    </row>
    <row r="9849" spans="23:23" x14ac:dyDescent="0.35">
      <c r="W9849" s="17"/>
    </row>
    <row r="9850" spans="23:23" x14ac:dyDescent="0.35">
      <c r="W9850" s="17"/>
    </row>
    <row r="9851" spans="23:23" x14ac:dyDescent="0.35">
      <c r="W9851" s="17"/>
    </row>
    <row r="9852" spans="23:23" x14ac:dyDescent="0.35">
      <c r="W9852" s="17"/>
    </row>
    <row r="9853" spans="23:23" x14ac:dyDescent="0.35">
      <c r="W9853" s="17"/>
    </row>
    <row r="9854" spans="23:23" x14ac:dyDescent="0.35">
      <c r="W9854" s="17"/>
    </row>
    <row r="9855" spans="23:23" x14ac:dyDescent="0.35">
      <c r="W9855" s="17"/>
    </row>
    <row r="9856" spans="23:23" x14ac:dyDescent="0.35">
      <c r="W9856" s="17"/>
    </row>
    <row r="9857" spans="23:23" x14ac:dyDescent="0.35">
      <c r="W9857" s="17"/>
    </row>
    <row r="9858" spans="23:23" x14ac:dyDescent="0.35">
      <c r="W9858" s="17"/>
    </row>
    <row r="9859" spans="23:23" x14ac:dyDescent="0.35">
      <c r="W9859" s="17"/>
    </row>
    <row r="9860" spans="23:23" x14ac:dyDescent="0.35">
      <c r="W9860" s="17"/>
    </row>
    <row r="9861" spans="23:23" x14ac:dyDescent="0.35">
      <c r="W9861" s="17"/>
    </row>
    <row r="9862" spans="23:23" x14ac:dyDescent="0.35">
      <c r="W9862" s="17"/>
    </row>
    <row r="9863" spans="23:23" x14ac:dyDescent="0.35">
      <c r="W9863" s="17"/>
    </row>
    <row r="9864" spans="23:23" x14ac:dyDescent="0.35">
      <c r="W9864" s="17"/>
    </row>
    <row r="9865" spans="23:23" x14ac:dyDescent="0.35">
      <c r="W9865" s="17"/>
    </row>
    <row r="9866" spans="23:23" x14ac:dyDescent="0.35">
      <c r="W9866" s="17"/>
    </row>
    <row r="9867" spans="23:23" x14ac:dyDescent="0.35">
      <c r="W9867" s="17"/>
    </row>
    <row r="9868" spans="23:23" x14ac:dyDescent="0.35">
      <c r="W9868" s="17"/>
    </row>
    <row r="9869" spans="23:23" x14ac:dyDescent="0.35">
      <c r="W9869" s="17"/>
    </row>
    <row r="9870" spans="23:23" x14ac:dyDescent="0.35">
      <c r="W9870" s="17"/>
    </row>
    <row r="9871" spans="23:23" x14ac:dyDescent="0.35">
      <c r="W9871" s="17"/>
    </row>
    <row r="9872" spans="23:23" x14ac:dyDescent="0.35">
      <c r="W9872" s="17"/>
    </row>
    <row r="9873" spans="23:23" x14ac:dyDescent="0.35">
      <c r="W9873" s="17"/>
    </row>
    <row r="9874" spans="23:23" x14ac:dyDescent="0.35">
      <c r="W9874" s="17"/>
    </row>
    <row r="9875" spans="23:23" x14ac:dyDescent="0.35">
      <c r="W9875" s="17"/>
    </row>
    <row r="9876" spans="23:23" x14ac:dyDescent="0.35">
      <c r="W9876" s="17"/>
    </row>
    <row r="9877" spans="23:23" x14ac:dyDescent="0.35">
      <c r="W9877" s="17"/>
    </row>
    <row r="9878" spans="23:23" x14ac:dyDescent="0.35">
      <c r="W9878" s="17"/>
    </row>
    <row r="9879" spans="23:23" x14ac:dyDescent="0.35">
      <c r="W9879" s="17"/>
    </row>
    <row r="9880" spans="23:23" x14ac:dyDescent="0.35">
      <c r="W9880" s="17"/>
    </row>
    <row r="9881" spans="23:23" x14ac:dyDescent="0.35">
      <c r="W9881" s="17"/>
    </row>
    <row r="9882" spans="23:23" x14ac:dyDescent="0.35">
      <c r="W9882" s="17"/>
    </row>
    <row r="9883" spans="23:23" x14ac:dyDescent="0.35">
      <c r="W9883" s="17"/>
    </row>
    <row r="9884" spans="23:23" x14ac:dyDescent="0.35">
      <c r="W9884" s="17"/>
    </row>
    <row r="9885" spans="23:23" x14ac:dyDescent="0.35">
      <c r="W9885" s="17"/>
    </row>
    <row r="9886" spans="23:23" x14ac:dyDescent="0.35">
      <c r="W9886" s="17"/>
    </row>
    <row r="9887" spans="23:23" x14ac:dyDescent="0.35">
      <c r="W9887" s="17"/>
    </row>
    <row r="9888" spans="23:23" x14ac:dyDescent="0.35">
      <c r="W9888" s="17"/>
    </row>
    <row r="9889" spans="23:23" x14ac:dyDescent="0.35">
      <c r="W9889" s="17"/>
    </row>
    <row r="9890" spans="23:23" x14ac:dyDescent="0.35">
      <c r="W9890" s="17"/>
    </row>
    <row r="9891" spans="23:23" x14ac:dyDescent="0.35">
      <c r="W9891" s="17"/>
    </row>
    <row r="9892" spans="23:23" x14ac:dyDescent="0.35">
      <c r="W9892" s="17"/>
    </row>
    <row r="9893" spans="23:23" x14ac:dyDescent="0.35">
      <c r="W9893" s="17"/>
    </row>
    <row r="9894" spans="23:23" x14ac:dyDescent="0.35">
      <c r="W9894" s="17"/>
    </row>
    <row r="9895" spans="23:23" x14ac:dyDescent="0.35">
      <c r="W9895" s="17"/>
    </row>
    <row r="9896" spans="23:23" x14ac:dyDescent="0.35">
      <c r="W9896" s="17"/>
    </row>
    <row r="9897" spans="23:23" x14ac:dyDescent="0.35">
      <c r="W9897" s="17"/>
    </row>
    <row r="9898" spans="23:23" x14ac:dyDescent="0.35">
      <c r="W9898" s="17"/>
    </row>
    <row r="9899" spans="23:23" x14ac:dyDescent="0.35">
      <c r="W9899" s="17"/>
    </row>
    <row r="9900" spans="23:23" x14ac:dyDescent="0.35">
      <c r="W9900" s="17"/>
    </row>
    <row r="9901" spans="23:23" x14ac:dyDescent="0.35">
      <c r="W9901" s="17"/>
    </row>
    <row r="9902" spans="23:23" x14ac:dyDescent="0.35">
      <c r="W9902" s="17"/>
    </row>
    <row r="9903" spans="23:23" x14ac:dyDescent="0.35">
      <c r="W9903" s="17"/>
    </row>
    <row r="9904" spans="23:23" x14ac:dyDescent="0.35">
      <c r="W9904" s="17"/>
    </row>
    <row r="9905" spans="23:23" x14ac:dyDescent="0.35">
      <c r="W9905" s="17"/>
    </row>
    <row r="9906" spans="23:23" x14ac:dyDescent="0.35">
      <c r="W9906" s="17"/>
    </row>
    <row r="9907" spans="23:23" x14ac:dyDescent="0.35">
      <c r="W9907" s="17"/>
    </row>
    <row r="9908" spans="23:23" x14ac:dyDescent="0.35">
      <c r="W9908" s="17"/>
    </row>
    <row r="9909" spans="23:23" x14ac:dyDescent="0.35">
      <c r="W9909" s="17"/>
    </row>
    <row r="9910" spans="23:23" x14ac:dyDescent="0.35">
      <c r="W9910" s="17"/>
    </row>
    <row r="9911" spans="23:23" x14ac:dyDescent="0.35">
      <c r="W9911" s="17"/>
    </row>
    <row r="9912" spans="23:23" x14ac:dyDescent="0.35">
      <c r="W9912" s="17"/>
    </row>
    <row r="9913" spans="23:23" x14ac:dyDescent="0.35">
      <c r="W9913" s="17"/>
    </row>
    <row r="9914" spans="23:23" x14ac:dyDescent="0.35">
      <c r="W9914" s="17"/>
    </row>
    <row r="9915" spans="23:23" x14ac:dyDescent="0.35">
      <c r="W9915" s="17"/>
    </row>
    <row r="9916" spans="23:23" x14ac:dyDescent="0.35">
      <c r="W9916" s="17"/>
    </row>
    <row r="9917" spans="23:23" x14ac:dyDescent="0.35">
      <c r="W9917" s="17"/>
    </row>
    <row r="9918" spans="23:23" x14ac:dyDescent="0.35">
      <c r="W9918" s="17"/>
    </row>
    <row r="9919" spans="23:23" x14ac:dyDescent="0.35">
      <c r="W9919" s="17"/>
    </row>
    <row r="9920" spans="23:23" x14ac:dyDescent="0.35">
      <c r="W9920" s="17"/>
    </row>
    <row r="9921" spans="23:23" x14ac:dyDescent="0.35">
      <c r="W9921" s="17"/>
    </row>
    <row r="9922" spans="23:23" x14ac:dyDescent="0.35">
      <c r="W9922" s="17"/>
    </row>
    <row r="9923" spans="23:23" x14ac:dyDescent="0.35">
      <c r="W9923" s="17"/>
    </row>
    <row r="9924" spans="23:23" x14ac:dyDescent="0.35">
      <c r="W9924" s="17"/>
    </row>
    <row r="9925" spans="23:23" x14ac:dyDescent="0.35">
      <c r="W9925" s="17"/>
    </row>
    <row r="9926" spans="23:23" x14ac:dyDescent="0.35">
      <c r="W9926" s="17"/>
    </row>
    <row r="9927" spans="23:23" x14ac:dyDescent="0.35">
      <c r="W9927" s="17"/>
    </row>
    <row r="9928" spans="23:23" x14ac:dyDescent="0.35">
      <c r="W9928" s="17"/>
    </row>
    <row r="9929" spans="23:23" x14ac:dyDescent="0.35">
      <c r="W9929" s="17"/>
    </row>
    <row r="9930" spans="23:23" x14ac:dyDescent="0.35">
      <c r="W9930" s="17"/>
    </row>
    <row r="9931" spans="23:23" x14ac:dyDescent="0.35">
      <c r="W9931" s="17"/>
    </row>
    <row r="9932" spans="23:23" x14ac:dyDescent="0.35">
      <c r="W9932" s="17"/>
    </row>
    <row r="9933" spans="23:23" x14ac:dyDescent="0.35">
      <c r="W9933" s="17"/>
    </row>
    <row r="9934" spans="23:23" x14ac:dyDescent="0.35">
      <c r="W9934" s="17"/>
    </row>
    <row r="9935" spans="23:23" x14ac:dyDescent="0.35">
      <c r="W9935" s="17"/>
    </row>
    <row r="9936" spans="23:23" x14ac:dyDescent="0.35">
      <c r="W9936" s="17"/>
    </row>
    <row r="9937" spans="23:23" x14ac:dyDescent="0.35">
      <c r="W9937" s="17"/>
    </row>
    <row r="9938" spans="23:23" x14ac:dyDescent="0.35">
      <c r="W9938" s="17"/>
    </row>
    <row r="9939" spans="23:23" x14ac:dyDescent="0.35">
      <c r="W9939" s="17"/>
    </row>
    <row r="9940" spans="23:23" x14ac:dyDescent="0.35">
      <c r="W9940" s="17"/>
    </row>
    <row r="9941" spans="23:23" x14ac:dyDescent="0.35">
      <c r="W9941" s="17"/>
    </row>
    <row r="9942" spans="23:23" x14ac:dyDescent="0.35">
      <c r="W9942" s="17"/>
    </row>
    <row r="9943" spans="23:23" x14ac:dyDescent="0.35">
      <c r="W9943" s="17"/>
    </row>
    <row r="9944" spans="23:23" x14ac:dyDescent="0.35">
      <c r="W9944" s="17"/>
    </row>
    <row r="9945" spans="23:23" x14ac:dyDescent="0.35">
      <c r="W9945" s="17"/>
    </row>
    <row r="9946" spans="23:23" x14ac:dyDescent="0.35">
      <c r="W9946" s="17"/>
    </row>
    <row r="9947" spans="23:23" x14ac:dyDescent="0.35">
      <c r="W9947" s="17"/>
    </row>
    <row r="9948" spans="23:23" x14ac:dyDescent="0.35">
      <c r="W9948" s="17"/>
    </row>
    <row r="9949" spans="23:23" x14ac:dyDescent="0.35">
      <c r="W9949" s="17"/>
    </row>
    <row r="9950" spans="23:23" x14ac:dyDescent="0.35">
      <c r="W9950" s="17"/>
    </row>
    <row r="9951" spans="23:23" x14ac:dyDescent="0.35">
      <c r="W9951" s="17"/>
    </row>
    <row r="9952" spans="23:23" x14ac:dyDescent="0.35">
      <c r="W9952" s="17"/>
    </row>
    <row r="9953" spans="23:23" x14ac:dyDescent="0.35">
      <c r="W9953" s="17"/>
    </row>
    <row r="9954" spans="23:23" x14ac:dyDescent="0.35">
      <c r="W9954" s="17"/>
    </row>
    <row r="9955" spans="23:23" x14ac:dyDescent="0.35">
      <c r="W9955" s="17"/>
    </row>
    <row r="9956" spans="23:23" x14ac:dyDescent="0.35">
      <c r="W9956" s="17"/>
    </row>
    <row r="9957" spans="23:23" x14ac:dyDescent="0.35">
      <c r="W9957" s="17"/>
    </row>
    <row r="9958" spans="23:23" x14ac:dyDescent="0.35">
      <c r="W9958" s="17"/>
    </row>
    <row r="9959" spans="23:23" x14ac:dyDescent="0.35">
      <c r="W9959" s="17"/>
    </row>
    <row r="9960" spans="23:23" x14ac:dyDescent="0.35">
      <c r="W9960" s="17"/>
    </row>
    <row r="9961" spans="23:23" x14ac:dyDescent="0.35">
      <c r="W9961" s="17"/>
    </row>
    <row r="9962" spans="23:23" x14ac:dyDescent="0.35">
      <c r="W9962" s="17"/>
    </row>
    <row r="9963" spans="23:23" x14ac:dyDescent="0.35">
      <c r="W9963" s="17"/>
    </row>
    <row r="9964" spans="23:23" x14ac:dyDescent="0.35">
      <c r="W9964" s="17"/>
    </row>
    <row r="9965" spans="23:23" x14ac:dyDescent="0.35">
      <c r="W9965" s="17"/>
    </row>
    <row r="9966" spans="23:23" x14ac:dyDescent="0.35">
      <c r="W9966" s="17"/>
    </row>
    <row r="9967" spans="23:23" x14ac:dyDescent="0.35">
      <c r="W9967" s="17"/>
    </row>
    <row r="9968" spans="23:23" x14ac:dyDescent="0.35">
      <c r="W9968" s="17"/>
    </row>
    <row r="9969" spans="23:23" x14ac:dyDescent="0.35">
      <c r="W9969" s="17"/>
    </row>
    <row r="9970" spans="23:23" x14ac:dyDescent="0.35">
      <c r="W9970" s="17"/>
    </row>
    <row r="9971" spans="23:23" x14ac:dyDescent="0.35">
      <c r="W9971" s="17"/>
    </row>
    <row r="9972" spans="23:23" x14ac:dyDescent="0.35">
      <c r="W9972" s="17"/>
    </row>
    <row r="9973" spans="23:23" x14ac:dyDescent="0.35">
      <c r="W9973" s="17"/>
    </row>
    <row r="9974" spans="23:23" x14ac:dyDescent="0.35">
      <c r="W9974" s="17"/>
    </row>
    <row r="9975" spans="23:23" x14ac:dyDescent="0.35">
      <c r="W9975" s="17"/>
    </row>
    <row r="9976" spans="23:23" x14ac:dyDescent="0.35">
      <c r="W9976" s="17"/>
    </row>
    <row r="9977" spans="23:23" x14ac:dyDescent="0.35">
      <c r="W9977" s="17"/>
    </row>
    <row r="9978" spans="23:23" x14ac:dyDescent="0.35">
      <c r="W9978" s="17"/>
    </row>
    <row r="9979" spans="23:23" x14ac:dyDescent="0.35">
      <c r="W9979" s="17"/>
    </row>
    <row r="9980" spans="23:23" x14ac:dyDescent="0.35">
      <c r="W9980" s="17"/>
    </row>
    <row r="9981" spans="23:23" x14ac:dyDescent="0.35">
      <c r="W9981" s="17"/>
    </row>
    <row r="9982" spans="23:23" x14ac:dyDescent="0.35">
      <c r="W9982" s="17"/>
    </row>
    <row r="9983" spans="23:23" x14ac:dyDescent="0.35">
      <c r="W9983" s="17"/>
    </row>
    <row r="9984" spans="23:23" x14ac:dyDescent="0.35">
      <c r="W9984" s="17"/>
    </row>
    <row r="9985" spans="23:23" x14ac:dyDescent="0.35">
      <c r="W9985" s="17"/>
    </row>
    <row r="9986" spans="23:23" x14ac:dyDescent="0.35">
      <c r="W9986" s="17"/>
    </row>
    <row r="9987" spans="23:23" x14ac:dyDescent="0.35">
      <c r="W9987" s="17"/>
    </row>
    <row r="9988" spans="23:23" x14ac:dyDescent="0.35">
      <c r="W9988" s="17"/>
    </row>
    <row r="9989" spans="23:23" x14ac:dyDescent="0.35">
      <c r="W9989" s="17"/>
    </row>
    <row r="9990" spans="23:23" x14ac:dyDescent="0.35">
      <c r="W9990" s="17"/>
    </row>
    <row r="9991" spans="23:23" x14ac:dyDescent="0.35">
      <c r="W9991" s="17"/>
    </row>
    <row r="9992" spans="23:23" x14ac:dyDescent="0.35">
      <c r="W9992" s="17"/>
    </row>
    <row r="9993" spans="23:23" x14ac:dyDescent="0.35">
      <c r="W9993" s="17"/>
    </row>
    <row r="9994" spans="23:23" x14ac:dyDescent="0.35">
      <c r="W9994" s="17"/>
    </row>
    <row r="9995" spans="23:23" x14ac:dyDescent="0.35">
      <c r="W9995" s="17"/>
    </row>
    <row r="9996" spans="23:23" x14ac:dyDescent="0.35">
      <c r="W9996" s="17"/>
    </row>
    <row r="9997" spans="23:23" x14ac:dyDescent="0.35">
      <c r="W9997" s="17"/>
    </row>
    <row r="9998" spans="23:23" x14ac:dyDescent="0.35">
      <c r="W9998" s="17"/>
    </row>
    <row r="9999" spans="23:23" x14ac:dyDescent="0.35">
      <c r="W9999" s="17"/>
    </row>
    <row r="10000" spans="23:23" x14ac:dyDescent="0.35">
      <c r="W10000" s="17"/>
    </row>
    <row r="10001" spans="23:23" x14ac:dyDescent="0.35">
      <c r="W10001" s="17"/>
    </row>
    <row r="10002" spans="23:23" x14ac:dyDescent="0.35">
      <c r="W10002" s="17"/>
    </row>
    <row r="10003" spans="23:23" x14ac:dyDescent="0.35">
      <c r="W10003" s="17"/>
    </row>
    <row r="10004" spans="23:23" x14ac:dyDescent="0.35">
      <c r="W10004" s="17"/>
    </row>
    <row r="10005" spans="23:23" x14ac:dyDescent="0.35">
      <c r="W10005" s="17"/>
    </row>
    <row r="10006" spans="23:23" x14ac:dyDescent="0.35">
      <c r="W10006" s="17"/>
    </row>
    <row r="10007" spans="23:23" x14ac:dyDescent="0.35">
      <c r="W10007" s="17"/>
    </row>
    <row r="10008" spans="23:23" x14ac:dyDescent="0.35">
      <c r="W10008" s="17"/>
    </row>
    <row r="10009" spans="23:23" x14ac:dyDescent="0.35">
      <c r="W10009" s="17"/>
    </row>
    <row r="10010" spans="23:23" x14ac:dyDescent="0.35">
      <c r="W10010" s="17"/>
    </row>
    <row r="10011" spans="23:23" x14ac:dyDescent="0.35">
      <c r="W10011" s="17"/>
    </row>
    <row r="10012" spans="23:23" x14ac:dyDescent="0.35">
      <c r="W10012" s="17"/>
    </row>
    <row r="10013" spans="23:23" x14ac:dyDescent="0.35">
      <c r="W10013" s="17"/>
    </row>
    <row r="10014" spans="23:23" x14ac:dyDescent="0.35">
      <c r="W10014" s="17"/>
    </row>
    <row r="10015" spans="23:23" x14ac:dyDescent="0.35">
      <c r="W10015" s="17"/>
    </row>
    <row r="10016" spans="23:23" x14ac:dyDescent="0.35">
      <c r="W10016" s="17"/>
    </row>
    <row r="10017" spans="23:23" x14ac:dyDescent="0.35">
      <c r="W10017" s="17"/>
    </row>
    <row r="10018" spans="23:23" x14ac:dyDescent="0.35">
      <c r="W10018" s="17"/>
    </row>
    <row r="10019" spans="23:23" x14ac:dyDescent="0.35">
      <c r="W10019" s="17"/>
    </row>
    <row r="10020" spans="23:23" x14ac:dyDescent="0.35">
      <c r="W10020" s="17"/>
    </row>
    <row r="10021" spans="23:23" x14ac:dyDescent="0.35">
      <c r="W10021" s="17"/>
    </row>
    <row r="10022" spans="23:23" x14ac:dyDescent="0.35">
      <c r="W10022" s="17"/>
    </row>
    <row r="10023" spans="23:23" x14ac:dyDescent="0.35">
      <c r="W10023" s="17"/>
    </row>
    <row r="10024" spans="23:23" x14ac:dyDescent="0.35">
      <c r="W10024" s="17"/>
    </row>
    <row r="10025" spans="23:23" x14ac:dyDescent="0.35">
      <c r="W10025" s="17"/>
    </row>
    <row r="10026" spans="23:23" x14ac:dyDescent="0.35">
      <c r="W10026" s="17"/>
    </row>
    <row r="10027" spans="23:23" x14ac:dyDescent="0.35">
      <c r="W10027" s="17"/>
    </row>
    <row r="10028" spans="23:23" x14ac:dyDescent="0.35">
      <c r="W10028" s="17"/>
    </row>
    <row r="10029" spans="23:23" x14ac:dyDescent="0.35">
      <c r="W10029" s="17"/>
    </row>
    <row r="10030" spans="23:23" x14ac:dyDescent="0.35">
      <c r="W10030" s="17"/>
    </row>
    <row r="10031" spans="23:23" x14ac:dyDescent="0.35">
      <c r="W10031" s="17"/>
    </row>
    <row r="10032" spans="23:23" x14ac:dyDescent="0.35">
      <c r="W10032" s="17"/>
    </row>
    <row r="10033" spans="23:23" x14ac:dyDescent="0.35">
      <c r="W10033" s="17"/>
    </row>
    <row r="10034" spans="23:23" x14ac:dyDescent="0.35">
      <c r="W10034" s="17"/>
    </row>
    <row r="10035" spans="23:23" x14ac:dyDescent="0.35">
      <c r="W10035" s="17"/>
    </row>
    <row r="10036" spans="23:23" x14ac:dyDescent="0.35">
      <c r="W10036" s="17"/>
    </row>
    <row r="10037" spans="23:23" x14ac:dyDescent="0.35">
      <c r="W10037" s="17"/>
    </row>
    <row r="10038" spans="23:23" x14ac:dyDescent="0.35">
      <c r="W10038" s="17"/>
    </row>
    <row r="10039" spans="23:23" x14ac:dyDescent="0.35">
      <c r="W10039" s="17"/>
    </row>
    <row r="10040" spans="23:23" x14ac:dyDescent="0.35">
      <c r="W10040" s="17"/>
    </row>
    <row r="10041" spans="23:23" x14ac:dyDescent="0.35">
      <c r="W10041" s="17"/>
    </row>
    <row r="10042" spans="23:23" x14ac:dyDescent="0.35">
      <c r="W10042" s="17"/>
    </row>
    <row r="10043" spans="23:23" x14ac:dyDescent="0.35">
      <c r="W10043" s="17"/>
    </row>
    <row r="10044" spans="23:23" x14ac:dyDescent="0.35">
      <c r="W10044" s="17"/>
    </row>
    <row r="10045" spans="23:23" x14ac:dyDescent="0.35">
      <c r="W10045" s="17"/>
    </row>
    <row r="10046" spans="23:23" x14ac:dyDescent="0.35">
      <c r="W10046" s="17"/>
    </row>
    <row r="10047" spans="23:23" x14ac:dyDescent="0.35">
      <c r="W10047" s="17"/>
    </row>
    <row r="10048" spans="23:23" x14ac:dyDescent="0.35">
      <c r="W10048" s="17"/>
    </row>
    <row r="10049" spans="23:23" x14ac:dyDescent="0.35">
      <c r="W10049" s="17"/>
    </row>
    <row r="10050" spans="23:23" x14ac:dyDescent="0.35">
      <c r="W10050" s="17"/>
    </row>
    <row r="10051" spans="23:23" x14ac:dyDescent="0.35">
      <c r="W10051" s="17"/>
    </row>
    <row r="10052" spans="23:23" x14ac:dyDescent="0.35">
      <c r="W10052" s="17"/>
    </row>
    <row r="10053" spans="23:23" x14ac:dyDescent="0.35">
      <c r="W10053" s="17"/>
    </row>
    <row r="10054" spans="23:23" x14ac:dyDescent="0.35">
      <c r="W10054" s="17"/>
    </row>
    <row r="10055" spans="23:23" x14ac:dyDescent="0.35">
      <c r="W10055" s="17"/>
    </row>
    <row r="10056" spans="23:23" x14ac:dyDescent="0.35">
      <c r="W10056" s="17"/>
    </row>
    <row r="10057" spans="23:23" x14ac:dyDescent="0.35">
      <c r="W10057" s="17"/>
    </row>
    <row r="10058" spans="23:23" x14ac:dyDescent="0.35">
      <c r="W10058" s="17"/>
    </row>
    <row r="10059" spans="23:23" x14ac:dyDescent="0.35">
      <c r="W10059" s="17"/>
    </row>
    <row r="10060" spans="23:23" x14ac:dyDescent="0.35">
      <c r="W10060" s="17"/>
    </row>
    <row r="10061" spans="23:23" x14ac:dyDescent="0.35">
      <c r="W10061" s="17"/>
    </row>
    <row r="10062" spans="23:23" x14ac:dyDescent="0.35">
      <c r="W10062" s="17"/>
    </row>
    <row r="10063" spans="23:23" x14ac:dyDescent="0.35">
      <c r="W10063" s="17"/>
    </row>
    <row r="10064" spans="23:23" x14ac:dyDescent="0.35">
      <c r="W10064" s="17"/>
    </row>
    <row r="10065" spans="23:23" x14ac:dyDescent="0.35">
      <c r="W10065" s="17"/>
    </row>
    <row r="10066" spans="23:23" x14ac:dyDescent="0.35">
      <c r="W10066" s="17"/>
    </row>
    <row r="10067" spans="23:23" x14ac:dyDescent="0.35">
      <c r="W10067" s="17"/>
    </row>
    <row r="10068" spans="23:23" x14ac:dyDescent="0.35">
      <c r="W10068" s="17"/>
    </row>
    <row r="10069" spans="23:23" x14ac:dyDescent="0.35">
      <c r="W10069" s="17"/>
    </row>
    <row r="10070" spans="23:23" x14ac:dyDescent="0.35">
      <c r="W10070" s="17"/>
    </row>
    <row r="10071" spans="23:23" x14ac:dyDescent="0.35">
      <c r="W10071" s="17"/>
    </row>
    <row r="10072" spans="23:23" x14ac:dyDescent="0.35">
      <c r="W10072" s="17"/>
    </row>
    <row r="10073" spans="23:23" x14ac:dyDescent="0.35">
      <c r="W10073" s="17"/>
    </row>
    <row r="10074" spans="23:23" x14ac:dyDescent="0.35">
      <c r="W10074" s="17"/>
    </row>
    <row r="10075" spans="23:23" x14ac:dyDescent="0.35">
      <c r="W10075" s="17"/>
    </row>
    <row r="10076" spans="23:23" x14ac:dyDescent="0.35">
      <c r="W10076" s="17"/>
    </row>
    <row r="10077" spans="23:23" x14ac:dyDescent="0.35">
      <c r="W10077" s="17"/>
    </row>
    <row r="10078" spans="23:23" x14ac:dyDescent="0.35">
      <c r="W10078" s="17"/>
    </row>
    <row r="10079" spans="23:23" x14ac:dyDescent="0.35">
      <c r="W10079" s="17"/>
    </row>
    <row r="10080" spans="23:23" x14ac:dyDescent="0.35">
      <c r="W10080" s="17"/>
    </row>
    <row r="10081" spans="23:23" x14ac:dyDescent="0.35">
      <c r="W10081" s="17"/>
    </row>
    <row r="10082" spans="23:23" x14ac:dyDescent="0.35">
      <c r="W10082" s="17"/>
    </row>
    <row r="10083" spans="23:23" x14ac:dyDescent="0.35">
      <c r="W10083" s="17"/>
    </row>
    <row r="10084" spans="23:23" x14ac:dyDescent="0.35">
      <c r="W10084" s="17"/>
    </row>
    <row r="10085" spans="23:23" x14ac:dyDescent="0.35">
      <c r="W10085" s="17"/>
    </row>
    <row r="10086" spans="23:23" x14ac:dyDescent="0.35">
      <c r="W10086" s="17"/>
    </row>
    <row r="10087" spans="23:23" x14ac:dyDescent="0.35">
      <c r="W10087" s="17"/>
    </row>
    <row r="10088" spans="23:23" x14ac:dyDescent="0.35">
      <c r="W10088" s="17"/>
    </row>
    <row r="10089" spans="23:23" x14ac:dyDescent="0.35">
      <c r="W10089" s="17"/>
    </row>
    <row r="10090" spans="23:23" x14ac:dyDescent="0.35">
      <c r="W10090" s="17"/>
    </row>
    <row r="10091" spans="23:23" x14ac:dyDescent="0.35">
      <c r="W10091" s="17"/>
    </row>
    <row r="10092" spans="23:23" x14ac:dyDescent="0.35">
      <c r="W10092" s="17"/>
    </row>
    <row r="10093" spans="23:23" x14ac:dyDescent="0.35">
      <c r="W10093" s="17"/>
    </row>
    <row r="10094" spans="23:23" x14ac:dyDescent="0.35">
      <c r="W10094" s="17"/>
    </row>
    <row r="10095" spans="23:23" x14ac:dyDescent="0.35">
      <c r="W10095" s="17"/>
    </row>
    <row r="10096" spans="23:23" x14ac:dyDescent="0.35">
      <c r="W10096" s="17"/>
    </row>
    <row r="10097" spans="23:23" x14ac:dyDescent="0.35">
      <c r="W10097" s="17"/>
    </row>
    <row r="10098" spans="23:23" x14ac:dyDescent="0.35">
      <c r="W10098" s="17"/>
    </row>
    <row r="10099" spans="23:23" x14ac:dyDescent="0.35">
      <c r="W10099" s="17"/>
    </row>
    <row r="10100" spans="23:23" x14ac:dyDescent="0.35">
      <c r="W10100" s="17"/>
    </row>
    <row r="10101" spans="23:23" x14ac:dyDescent="0.35">
      <c r="W10101" s="17"/>
    </row>
    <row r="10102" spans="23:23" x14ac:dyDescent="0.35">
      <c r="W10102" s="17"/>
    </row>
    <row r="10103" spans="23:23" x14ac:dyDescent="0.35">
      <c r="W10103" s="17"/>
    </row>
    <row r="10104" spans="23:23" x14ac:dyDescent="0.35">
      <c r="W10104" s="17"/>
    </row>
    <row r="10105" spans="23:23" x14ac:dyDescent="0.35">
      <c r="W10105" s="17"/>
    </row>
    <row r="10106" spans="23:23" x14ac:dyDescent="0.35">
      <c r="W10106" s="17"/>
    </row>
    <row r="10107" spans="23:23" x14ac:dyDescent="0.35">
      <c r="W10107" s="17"/>
    </row>
    <row r="10108" spans="23:23" x14ac:dyDescent="0.35">
      <c r="W10108" s="17"/>
    </row>
    <row r="10109" spans="23:23" x14ac:dyDescent="0.35">
      <c r="W10109" s="17"/>
    </row>
    <row r="10110" spans="23:23" x14ac:dyDescent="0.35">
      <c r="W10110" s="17"/>
    </row>
    <row r="10111" spans="23:23" x14ac:dyDescent="0.35">
      <c r="W10111" s="17"/>
    </row>
    <row r="10112" spans="23:23" x14ac:dyDescent="0.35">
      <c r="W10112" s="17"/>
    </row>
    <row r="10113" spans="23:23" x14ac:dyDescent="0.35">
      <c r="W10113" s="17"/>
    </row>
    <row r="10114" spans="23:23" x14ac:dyDescent="0.35">
      <c r="W10114" s="17"/>
    </row>
    <row r="10115" spans="23:23" x14ac:dyDescent="0.35">
      <c r="W10115" s="17"/>
    </row>
    <row r="10116" spans="23:23" x14ac:dyDescent="0.35">
      <c r="W10116" s="17"/>
    </row>
    <row r="10117" spans="23:23" x14ac:dyDescent="0.35">
      <c r="W10117" s="17"/>
    </row>
    <row r="10118" spans="23:23" x14ac:dyDescent="0.35">
      <c r="W10118" s="17"/>
    </row>
    <row r="10119" spans="23:23" x14ac:dyDescent="0.35">
      <c r="W10119" s="17"/>
    </row>
    <row r="10120" spans="23:23" x14ac:dyDescent="0.35">
      <c r="W10120" s="17"/>
    </row>
    <row r="10121" spans="23:23" x14ac:dyDescent="0.35">
      <c r="W10121" s="17"/>
    </row>
    <row r="10122" spans="23:23" x14ac:dyDescent="0.35">
      <c r="W10122" s="17"/>
    </row>
    <row r="10123" spans="23:23" x14ac:dyDescent="0.35">
      <c r="W10123" s="17"/>
    </row>
    <row r="10124" spans="23:23" x14ac:dyDescent="0.35">
      <c r="W10124" s="17"/>
    </row>
    <row r="10125" spans="23:23" x14ac:dyDescent="0.35">
      <c r="W10125" s="17"/>
    </row>
    <row r="10126" spans="23:23" x14ac:dyDescent="0.35">
      <c r="W10126" s="17"/>
    </row>
    <row r="10127" spans="23:23" x14ac:dyDescent="0.35">
      <c r="W10127" s="17"/>
    </row>
    <row r="10128" spans="23:23" x14ac:dyDescent="0.35">
      <c r="W10128" s="17"/>
    </row>
    <row r="10129" spans="23:23" x14ac:dyDescent="0.35">
      <c r="W10129" s="17"/>
    </row>
    <row r="10130" spans="23:23" x14ac:dyDescent="0.35">
      <c r="W10130" s="17"/>
    </row>
    <row r="10131" spans="23:23" x14ac:dyDescent="0.35">
      <c r="W10131" s="17"/>
    </row>
    <row r="10132" spans="23:23" x14ac:dyDescent="0.35">
      <c r="W10132" s="17"/>
    </row>
    <row r="10133" spans="23:23" x14ac:dyDescent="0.35">
      <c r="W10133" s="17"/>
    </row>
    <row r="10134" spans="23:23" x14ac:dyDescent="0.35">
      <c r="W10134" s="17"/>
    </row>
    <row r="10135" spans="23:23" x14ac:dyDescent="0.35">
      <c r="W10135" s="17"/>
    </row>
    <row r="10136" spans="23:23" x14ac:dyDescent="0.35">
      <c r="W10136" s="17"/>
    </row>
    <row r="10137" spans="23:23" x14ac:dyDescent="0.35">
      <c r="W10137" s="17"/>
    </row>
    <row r="10138" spans="23:23" x14ac:dyDescent="0.35">
      <c r="W10138" s="17"/>
    </row>
    <row r="10139" spans="23:23" x14ac:dyDescent="0.35">
      <c r="W10139" s="17"/>
    </row>
    <row r="10140" spans="23:23" x14ac:dyDescent="0.35">
      <c r="W10140" s="17"/>
    </row>
    <row r="10141" spans="23:23" x14ac:dyDescent="0.35">
      <c r="W10141" s="17"/>
    </row>
    <row r="10142" spans="23:23" x14ac:dyDescent="0.35">
      <c r="W10142" s="17"/>
    </row>
    <row r="10143" spans="23:23" x14ac:dyDescent="0.35">
      <c r="W10143" s="17"/>
    </row>
    <row r="10144" spans="23:23" x14ac:dyDescent="0.35">
      <c r="W10144" s="17"/>
    </row>
    <row r="10145" spans="23:23" x14ac:dyDescent="0.35">
      <c r="W10145" s="17"/>
    </row>
    <row r="10146" spans="23:23" x14ac:dyDescent="0.35">
      <c r="W10146" s="17"/>
    </row>
    <row r="10147" spans="23:23" x14ac:dyDescent="0.35">
      <c r="W10147" s="17"/>
    </row>
    <row r="10148" spans="23:23" x14ac:dyDescent="0.35">
      <c r="W10148" s="17"/>
    </row>
    <row r="10149" spans="23:23" x14ac:dyDescent="0.35">
      <c r="W10149" s="17"/>
    </row>
    <row r="10150" spans="23:23" x14ac:dyDescent="0.35">
      <c r="W10150" s="17"/>
    </row>
    <row r="10151" spans="23:23" x14ac:dyDescent="0.35">
      <c r="W10151" s="17"/>
    </row>
    <row r="10152" spans="23:23" x14ac:dyDescent="0.35">
      <c r="W10152" s="17"/>
    </row>
    <row r="10153" spans="23:23" x14ac:dyDescent="0.35">
      <c r="W10153" s="17"/>
    </row>
    <row r="10154" spans="23:23" x14ac:dyDescent="0.35">
      <c r="W10154" s="17"/>
    </row>
    <row r="10155" spans="23:23" x14ac:dyDescent="0.35">
      <c r="W10155" s="17"/>
    </row>
    <row r="10156" spans="23:23" x14ac:dyDescent="0.35">
      <c r="W10156" s="17"/>
    </row>
    <row r="10157" spans="23:23" x14ac:dyDescent="0.35">
      <c r="W10157" s="17"/>
    </row>
    <row r="10158" spans="23:23" x14ac:dyDescent="0.35">
      <c r="W10158" s="17"/>
    </row>
    <row r="10159" spans="23:23" x14ac:dyDescent="0.35">
      <c r="W10159" s="17"/>
    </row>
    <row r="10160" spans="23:23" x14ac:dyDescent="0.35">
      <c r="W10160" s="17"/>
    </row>
    <row r="10161" spans="23:23" x14ac:dyDescent="0.35">
      <c r="W10161" s="17"/>
    </row>
    <row r="10162" spans="23:23" x14ac:dyDescent="0.35">
      <c r="W10162" s="17"/>
    </row>
    <row r="10163" spans="23:23" x14ac:dyDescent="0.35">
      <c r="W10163" s="17"/>
    </row>
    <row r="10164" spans="23:23" x14ac:dyDescent="0.35">
      <c r="W10164" s="17"/>
    </row>
    <row r="10165" spans="23:23" x14ac:dyDescent="0.35">
      <c r="W10165" s="17"/>
    </row>
    <row r="10166" spans="23:23" x14ac:dyDescent="0.35">
      <c r="W10166" s="17"/>
    </row>
    <row r="10167" spans="23:23" x14ac:dyDescent="0.35">
      <c r="W10167" s="17"/>
    </row>
    <row r="10168" spans="23:23" x14ac:dyDescent="0.35">
      <c r="W10168" s="17"/>
    </row>
    <row r="10169" spans="23:23" x14ac:dyDescent="0.35">
      <c r="W10169" s="17"/>
    </row>
    <row r="10170" spans="23:23" x14ac:dyDescent="0.35">
      <c r="W10170" s="17"/>
    </row>
    <row r="10171" spans="23:23" x14ac:dyDescent="0.35">
      <c r="W10171" s="17"/>
    </row>
    <row r="10172" spans="23:23" x14ac:dyDescent="0.35">
      <c r="W10172" s="17"/>
    </row>
    <row r="10173" spans="23:23" x14ac:dyDescent="0.35">
      <c r="W10173" s="17"/>
    </row>
    <row r="10174" spans="23:23" x14ac:dyDescent="0.35">
      <c r="W10174" s="17"/>
    </row>
    <row r="10175" spans="23:23" x14ac:dyDescent="0.35">
      <c r="W10175" s="17"/>
    </row>
    <row r="10176" spans="23:23" x14ac:dyDescent="0.35">
      <c r="W10176" s="17"/>
    </row>
    <row r="10177" spans="23:23" x14ac:dyDescent="0.35">
      <c r="W10177" s="17"/>
    </row>
    <row r="10178" spans="23:23" x14ac:dyDescent="0.35">
      <c r="W10178" s="17"/>
    </row>
    <row r="10179" spans="23:23" x14ac:dyDescent="0.35">
      <c r="W10179" s="17"/>
    </row>
    <row r="10180" spans="23:23" x14ac:dyDescent="0.35">
      <c r="W10180" s="17"/>
    </row>
    <row r="10181" spans="23:23" x14ac:dyDescent="0.35">
      <c r="W10181" s="17"/>
    </row>
    <row r="10182" spans="23:23" x14ac:dyDescent="0.35">
      <c r="W10182" s="17"/>
    </row>
    <row r="10183" spans="23:23" x14ac:dyDescent="0.35">
      <c r="W10183" s="17"/>
    </row>
    <row r="10184" spans="23:23" x14ac:dyDescent="0.35">
      <c r="W10184" s="17"/>
    </row>
    <row r="10185" spans="23:23" x14ac:dyDescent="0.35">
      <c r="W10185" s="17"/>
    </row>
    <row r="10186" spans="23:23" x14ac:dyDescent="0.35">
      <c r="W10186" s="17"/>
    </row>
    <row r="10187" spans="23:23" x14ac:dyDescent="0.35">
      <c r="W10187" s="17"/>
    </row>
    <row r="10188" spans="23:23" x14ac:dyDescent="0.35">
      <c r="W10188" s="17"/>
    </row>
    <row r="10189" spans="23:23" x14ac:dyDescent="0.35">
      <c r="W10189" s="17"/>
    </row>
    <row r="10190" spans="23:23" x14ac:dyDescent="0.35">
      <c r="W10190" s="17"/>
    </row>
    <row r="10191" spans="23:23" x14ac:dyDescent="0.35">
      <c r="W10191" s="17"/>
    </row>
    <row r="10192" spans="23:23" x14ac:dyDescent="0.35">
      <c r="W10192" s="17"/>
    </row>
    <row r="10193" spans="23:23" x14ac:dyDescent="0.35">
      <c r="W10193" s="17"/>
    </row>
    <row r="10194" spans="23:23" x14ac:dyDescent="0.35">
      <c r="W10194" s="17"/>
    </row>
    <row r="10195" spans="23:23" x14ac:dyDescent="0.35">
      <c r="W10195" s="17"/>
    </row>
    <row r="10196" spans="23:23" x14ac:dyDescent="0.35">
      <c r="W10196" s="17"/>
    </row>
    <row r="10197" spans="23:23" x14ac:dyDescent="0.35">
      <c r="W10197" s="17"/>
    </row>
    <row r="10198" spans="23:23" x14ac:dyDescent="0.35">
      <c r="W10198" s="17"/>
    </row>
    <row r="10199" spans="23:23" x14ac:dyDescent="0.35">
      <c r="W10199" s="17"/>
    </row>
    <row r="10200" spans="23:23" x14ac:dyDescent="0.35">
      <c r="W10200" s="17"/>
    </row>
    <row r="10201" spans="23:23" x14ac:dyDescent="0.35">
      <c r="W10201" s="17"/>
    </row>
    <row r="10202" spans="23:23" x14ac:dyDescent="0.35">
      <c r="W10202" s="17"/>
    </row>
    <row r="10203" spans="23:23" x14ac:dyDescent="0.35">
      <c r="W10203" s="17"/>
    </row>
    <row r="10204" spans="23:23" x14ac:dyDescent="0.35">
      <c r="W10204" s="17"/>
    </row>
    <row r="10205" spans="23:23" x14ac:dyDescent="0.35">
      <c r="W10205" s="17"/>
    </row>
    <row r="10206" spans="23:23" x14ac:dyDescent="0.35">
      <c r="W10206" s="17"/>
    </row>
    <row r="10207" spans="23:23" x14ac:dyDescent="0.35">
      <c r="W10207" s="17"/>
    </row>
    <row r="10208" spans="23:23" x14ac:dyDescent="0.35">
      <c r="W10208" s="17"/>
    </row>
    <row r="10209" spans="23:23" x14ac:dyDescent="0.35">
      <c r="W10209" s="17"/>
    </row>
    <row r="10210" spans="23:23" x14ac:dyDescent="0.35">
      <c r="W10210" s="17"/>
    </row>
    <row r="10211" spans="23:23" x14ac:dyDescent="0.35">
      <c r="W10211" s="17"/>
    </row>
    <row r="10212" spans="23:23" x14ac:dyDescent="0.35">
      <c r="W10212" s="17"/>
    </row>
    <row r="10213" spans="23:23" x14ac:dyDescent="0.35">
      <c r="W10213" s="17"/>
    </row>
    <row r="10214" spans="23:23" x14ac:dyDescent="0.35">
      <c r="W10214" s="17"/>
    </row>
    <row r="10215" spans="23:23" x14ac:dyDescent="0.35">
      <c r="W10215" s="17"/>
    </row>
    <row r="10216" spans="23:23" x14ac:dyDescent="0.35">
      <c r="W10216" s="17"/>
    </row>
    <row r="10217" spans="23:23" x14ac:dyDescent="0.35">
      <c r="W10217" s="17"/>
    </row>
    <row r="10218" spans="23:23" x14ac:dyDescent="0.35">
      <c r="W10218" s="17"/>
    </row>
    <row r="10219" spans="23:23" x14ac:dyDescent="0.35">
      <c r="W10219" s="17"/>
    </row>
    <row r="10220" spans="23:23" x14ac:dyDescent="0.35">
      <c r="W10220" s="17"/>
    </row>
    <row r="10221" spans="23:23" x14ac:dyDescent="0.35">
      <c r="W10221" s="17"/>
    </row>
    <row r="10222" spans="23:23" x14ac:dyDescent="0.35">
      <c r="W10222" s="17"/>
    </row>
    <row r="10223" spans="23:23" x14ac:dyDescent="0.35">
      <c r="W10223" s="17"/>
    </row>
    <row r="10224" spans="23:23" x14ac:dyDescent="0.35">
      <c r="W10224" s="17"/>
    </row>
    <row r="10225" spans="23:23" x14ac:dyDescent="0.35">
      <c r="W10225" s="17"/>
    </row>
    <row r="10226" spans="23:23" x14ac:dyDescent="0.35">
      <c r="W10226" s="17"/>
    </row>
    <row r="10227" spans="23:23" x14ac:dyDescent="0.35">
      <c r="W10227" s="17"/>
    </row>
    <row r="10228" spans="23:23" x14ac:dyDescent="0.35">
      <c r="W10228" s="17"/>
    </row>
    <row r="10229" spans="23:23" x14ac:dyDescent="0.35">
      <c r="W10229" s="17"/>
    </row>
    <row r="10230" spans="23:23" x14ac:dyDescent="0.35">
      <c r="W10230" s="17"/>
    </row>
    <row r="10231" spans="23:23" x14ac:dyDescent="0.35">
      <c r="W10231" s="17"/>
    </row>
    <row r="10232" spans="23:23" x14ac:dyDescent="0.35">
      <c r="W10232" s="17"/>
    </row>
    <row r="10233" spans="23:23" x14ac:dyDescent="0.35">
      <c r="W10233" s="17"/>
    </row>
    <row r="10234" spans="23:23" x14ac:dyDescent="0.35">
      <c r="W10234" s="17"/>
    </row>
    <row r="10235" spans="23:23" x14ac:dyDescent="0.35">
      <c r="W10235" s="17"/>
    </row>
    <row r="10236" spans="23:23" x14ac:dyDescent="0.35">
      <c r="W10236" s="17"/>
    </row>
    <row r="10237" spans="23:23" x14ac:dyDescent="0.35">
      <c r="W10237" s="17"/>
    </row>
    <row r="10238" spans="23:23" x14ac:dyDescent="0.35">
      <c r="W10238" s="17"/>
    </row>
    <row r="10239" spans="23:23" x14ac:dyDescent="0.35">
      <c r="W10239" s="17"/>
    </row>
    <row r="10240" spans="23:23" x14ac:dyDescent="0.35">
      <c r="W10240" s="17"/>
    </row>
    <row r="10241" spans="23:23" x14ac:dyDescent="0.35">
      <c r="W10241" s="17"/>
    </row>
    <row r="10242" spans="23:23" x14ac:dyDescent="0.35">
      <c r="W10242" s="17"/>
    </row>
    <row r="10243" spans="23:23" x14ac:dyDescent="0.35">
      <c r="W10243" s="17"/>
    </row>
    <row r="10244" spans="23:23" x14ac:dyDescent="0.35">
      <c r="W10244" s="17"/>
    </row>
    <row r="10245" spans="23:23" x14ac:dyDescent="0.35">
      <c r="W10245" s="17"/>
    </row>
    <row r="10246" spans="23:23" x14ac:dyDescent="0.35">
      <c r="W10246" s="17"/>
    </row>
    <row r="10247" spans="23:23" x14ac:dyDescent="0.35">
      <c r="W10247" s="17"/>
    </row>
    <row r="10248" spans="23:23" x14ac:dyDescent="0.35">
      <c r="W10248" s="17"/>
    </row>
    <row r="10249" spans="23:23" x14ac:dyDescent="0.35">
      <c r="W10249" s="17"/>
    </row>
    <row r="10250" spans="23:23" x14ac:dyDescent="0.35">
      <c r="W10250" s="17"/>
    </row>
    <row r="10251" spans="23:23" x14ac:dyDescent="0.35">
      <c r="W10251" s="17"/>
    </row>
    <row r="10252" spans="23:23" x14ac:dyDescent="0.35">
      <c r="W10252" s="17"/>
    </row>
    <row r="10253" spans="23:23" x14ac:dyDescent="0.35">
      <c r="W10253" s="17"/>
    </row>
    <row r="10254" spans="23:23" x14ac:dyDescent="0.35">
      <c r="W10254" s="17"/>
    </row>
    <row r="10255" spans="23:23" x14ac:dyDescent="0.35">
      <c r="W10255" s="17"/>
    </row>
    <row r="10256" spans="23:23" x14ac:dyDescent="0.35">
      <c r="W10256" s="17"/>
    </row>
    <row r="10257" spans="23:23" x14ac:dyDescent="0.35">
      <c r="W10257" s="17"/>
    </row>
    <row r="10258" spans="23:23" x14ac:dyDescent="0.35">
      <c r="W10258" s="17"/>
    </row>
    <row r="10259" spans="23:23" x14ac:dyDescent="0.35">
      <c r="W10259" s="17"/>
    </row>
    <row r="10260" spans="23:23" x14ac:dyDescent="0.35">
      <c r="W10260" s="17"/>
    </row>
    <row r="10261" spans="23:23" x14ac:dyDescent="0.35">
      <c r="W10261" s="17"/>
    </row>
    <row r="10262" spans="23:23" x14ac:dyDescent="0.35">
      <c r="W10262" s="17"/>
    </row>
    <row r="10263" spans="23:23" x14ac:dyDescent="0.35">
      <c r="W10263" s="17"/>
    </row>
    <row r="10264" spans="23:23" x14ac:dyDescent="0.35">
      <c r="W10264" s="17"/>
    </row>
    <row r="10265" spans="23:23" x14ac:dyDescent="0.35">
      <c r="W10265" s="17"/>
    </row>
    <row r="10266" spans="23:23" x14ac:dyDescent="0.35">
      <c r="W10266" s="17"/>
    </row>
    <row r="10267" spans="23:23" x14ac:dyDescent="0.35">
      <c r="W10267" s="17"/>
    </row>
    <row r="10268" spans="23:23" x14ac:dyDescent="0.35">
      <c r="W10268" s="17"/>
    </row>
    <row r="10269" spans="23:23" x14ac:dyDescent="0.35">
      <c r="W10269" s="17"/>
    </row>
    <row r="10270" spans="23:23" x14ac:dyDescent="0.35">
      <c r="W10270" s="17"/>
    </row>
    <row r="10271" spans="23:23" x14ac:dyDescent="0.35">
      <c r="W10271" s="17"/>
    </row>
    <row r="10272" spans="23:23" x14ac:dyDescent="0.35">
      <c r="W10272" s="17"/>
    </row>
    <row r="10273" spans="23:23" x14ac:dyDescent="0.35">
      <c r="W10273" s="17"/>
    </row>
    <row r="10274" spans="23:23" x14ac:dyDescent="0.35">
      <c r="W10274" s="17"/>
    </row>
    <row r="10275" spans="23:23" x14ac:dyDescent="0.35">
      <c r="W10275" s="17"/>
    </row>
    <row r="10276" spans="23:23" x14ac:dyDescent="0.35">
      <c r="W10276" s="17"/>
    </row>
    <row r="10277" spans="23:23" x14ac:dyDescent="0.35">
      <c r="W10277" s="17"/>
    </row>
    <row r="10278" spans="23:23" x14ac:dyDescent="0.35">
      <c r="W10278" s="17"/>
    </row>
    <row r="10279" spans="23:23" x14ac:dyDescent="0.35">
      <c r="W10279" s="17"/>
    </row>
    <row r="10280" spans="23:23" x14ac:dyDescent="0.35">
      <c r="W10280" s="17"/>
    </row>
    <row r="10281" spans="23:23" x14ac:dyDescent="0.35">
      <c r="W10281" s="17"/>
    </row>
    <row r="10282" spans="23:23" x14ac:dyDescent="0.35">
      <c r="W10282" s="17"/>
    </row>
    <row r="10283" spans="23:23" x14ac:dyDescent="0.35">
      <c r="W10283" s="17"/>
    </row>
    <row r="10284" spans="23:23" x14ac:dyDescent="0.35">
      <c r="W10284" s="17"/>
    </row>
    <row r="10285" spans="23:23" x14ac:dyDescent="0.35">
      <c r="W10285" s="17"/>
    </row>
    <row r="10286" spans="23:23" x14ac:dyDescent="0.35">
      <c r="W10286" s="17"/>
    </row>
    <row r="10287" spans="23:23" x14ac:dyDescent="0.35">
      <c r="W10287" s="17"/>
    </row>
    <row r="10288" spans="23:23" x14ac:dyDescent="0.35">
      <c r="W10288" s="17"/>
    </row>
    <row r="10289" spans="23:23" x14ac:dyDescent="0.35">
      <c r="W10289" s="17"/>
    </row>
    <row r="10290" spans="23:23" x14ac:dyDescent="0.35">
      <c r="W10290" s="17"/>
    </row>
    <row r="10291" spans="23:23" x14ac:dyDescent="0.35">
      <c r="W10291" s="17"/>
    </row>
    <row r="10292" spans="23:23" x14ac:dyDescent="0.35">
      <c r="W10292" s="17"/>
    </row>
    <row r="10293" spans="23:23" x14ac:dyDescent="0.35">
      <c r="W10293" s="17"/>
    </row>
    <row r="10294" spans="23:23" x14ac:dyDescent="0.35">
      <c r="W10294" s="17"/>
    </row>
    <row r="10295" spans="23:23" x14ac:dyDescent="0.35">
      <c r="W10295" s="17"/>
    </row>
    <row r="10296" spans="23:23" x14ac:dyDescent="0.35">
      <c r="W10296" s="17"/>
    </row>
    <row r="10297" spans="23:23" x14ac:dyDescent="0.35">
      <c r="W10297" s="17"/>
    </row>
    <row r="10298" spans="23:23" x14ac:dyDescent="0.35">
      <c r="W10298" s="17"/>
    </row>
    <row r="10299" spans="23:23" x14ac:dyDescent="0.35">
      <c r="W10299" s="17"/>
    </row>
    <row r="10300" spans="23:23" x14ac:dyDescent="0.35">
      <c r="W10300" s="17"/>
    </row>
    <row r="10301" spans="23:23" x14ac:dyDescent="0.35">
      <c r="W10301" s="17"/>
    </row>
    <row r="10302" spans="23:23" x14ac:dyDescent="0.35">
      <c r="W10302" s="17"/>
    </row>
    <row r="10303" spans="23:23" x14ac:dyDescent="0.35">
      <c r="W10303" s="17"/>
    </row>
    <row r="10304" spans="23:23" x14ac:dyDescent="0.35">
      <c r="W10304" s="17"/>
    </row>
    <row r="10305" spans="23:23" x14ac:dyDescent="0.35">
      <c r="W10305" s="17"/>
    </row>
    <row r="10306" spans="23:23" x14ac:dyDescent="0.35">
      <c r="W10306" s="17"/>
    </row>
    <row r="10307" spans="23:23" x14ac:dyDescent="0.35">
      <c r="W10307" s="17"/>
    </row>
    <row r="10308" spans="23:23" x14ac:dyDescent="0.35">
      <c r="W10308" s="17"/>
    </row>
    <row r="10309" spans="23:23" x14ac:dyDescent="0.35">
      <c r="W10309" s="17"/>
    </row>
    <row r="10310" spans="23:23" x14ac:dyDescent="0.35">
      <c r="W10310" s="17"/>
    </row>
    <row r="10311" spans="23:23" x14ac:dyDescent="0.35">
      <c r="W10311" s="17"/>
    </row>
    <row r="10312" spans="23:23" x14ac:dyDescent="0.35">
      <c r="W10312" s="17"/>
    </row>
    <row r="10313" spans="23:23" x14ac:dyDescent="0.35">
      <c r="W10313" s="17"/>
    </row>
    <row r="10314" spans="23:23" x14ac:dyDescent="0.35">
      <c r="W10314" s="17"/>
    </row>
    <row r="10315" spans="23:23" x14ac:dyDescent="0.35">
      <c r="W10315" s="17"/>
    </row>
    <row r="10316" spans="23:23" x14ac:dyDescent="0.35">
      <c r="W10316" s="17"/>
    </row>
    <row r="10317" spans="23:23" x14ac:dyDescent="0.35">
      <c r="W10317" s="17"/>
    </row>
    <row r="10318" spans="23:23" x14ac:dyDescent="0.35">
      <c r="W10318" s="17"/>
    </row>
    <row r="10319" spans="23:23" x14ac:dyDescent="0.35">
      <c r="W10319" s="17"/>
    </row>
    <row r="10320" spans="23:23" x14ac:dyDescent="0.35">
      <c r="W10320" s="17"/>
    </row>
    <row r="10321" spans="23:23" x14ac:dyDescent="0.35">
      <c r="W10321" s="17"/>
    </row>
    <row r="10322" spans="23:23" x14ac:dyDescent="0.35">
      <c r="W10322" s="17"/>
    </row>
    <row r="10323" spans="23:23" x14ac:dyDescent="0.35">
      <c r="W10323" s="17"/>
    </row>
    <row r="10324" spans="23:23" x14ac:dyDescent="0.35">
      <c r="W10324" s="17"/>
    </row>
    <row r="10325" spans="23:23" x14ac:dyDescent="0.35">
      <c r="W10325" s="17"/>
    </row>
    <row r="10326" spans="23:23" x14ac:dyDescent="0.35">
      <c r="W10326" s="17"/>
    </row>
    <row r="10327" spans="23:23" x14ac:dyDescent="0.35">
      <c r="W10327" s="17"/>
    </row>
    <row r="10328" spans="23:23" x14ac:dyDescent="0.35">
      <c r="W10328" s="17"/>
    </row>
    <row r="10329" spans="23:23" x14ac:dyDescent="0.35">
      <c r="W10329" s="17"/>
    </row>
    <row r="10330" spans="23:23" x14ac:dyDescent="0.35">
      <c r="W10330" s="17"/>
    </row>
    <row r="10331" spans="23:23" x14ac:dyDescent="0.35">
      <c r="W10331" s="17"/>
    </row>
    <row r="10332" spans="23:23" x14ac:dyDescent="0.35">
      <c r="W10332" s="17"/>
    </row>
    <row r="10333" spans="23:23" x14ac:dyDescent="0.35">
      <c r="W10333" s="17"/>
    </row>
    <row r="10334" spans="23:23" x14ac:dyDescent="0.35">
      <c r="W10334" s="17"/>
    </row>
    <row r="10335" spans="23:23" x14ac:dyDescent="0.35">
      <c r="W10335" s="17"/>
    </row>
    <row r="10336" spans="23:23" x14ac:dyDescent="0.35">
      <c r="W10336" s="17"/>
    </row>
    <row r="10337" spans="23:23" x14ac:dyDescent="0.35">
      <c r="W10337" s="17"/>
    </row>
    <row r="10338" spans="23:23" x14ac:dyDescent="0.35">
      <c r="W10338" s="17"/>
    </row>
    <row r="10339" spans="23:23" x14ac:dyDescent="0.35">
      <c r="W10339" s="17"/>
    </row>
    <row r="10340" spans="23:23" x14ac:dyDescent="0.35">
      <c r="W10340" s="17"/>
    </row>
    <row r="10341" spans="23:23" x14ac:dyDescent="0.35">
      <c r="W10341" s="17"/>
    </row>
    <row r="10342" spans="23:23" x14ac:dyDescent="0.35">
      <c r="W10342" s="17"/>
    </row>
    <row r="10343" spans="23:23" x14ac:dyDescent="0.35">
      <c r="W10343" s="17"/>
    </row>
    <row r="10344" spans="23:23" x14ac:dyDescent="0.35">
      <c r="W10344" s="17"/>
    </row>
    <row r="10345" spans="23:23" x14ac:dyDescent="0.35">
      <c r="W10345" s="17"/>
    </row>
    <row r="10346" spans="23:23" x14ac:dyDescent="0.35">
      <c r="W10346" s="17"/>
    </row>
    <row r="10347" spans="23:23" x14ac:dyDescent="0.35">
      <c r="W10347" s="17"/>
    </row>
    <row r="10348" spans="23:23" x14ac:dyDescent="0.35">
      <c r="W10348" s="17"/>
    </row>
    <row r="10349" spans="23:23" x14ac:dyDescent="0.35">
      <c r="W10349" s="17"/>
    </row>
    <row r="10350" spans="23:23" x14ac:dyDescent="0.35">
      <c r="W10350" s="17"/>
    </row>
    <row r="10351" spans="23:23" x14ac:dyDescent="0.35">
      <c r="W10351" s="17"/>
    </row>
    <row r="10352" spans="23:23" x14ac:dyDescent="0.35">
      <c r="W10352" s="17"/>
    </row>
    <row r="10353" spans="23:23" x14ac:dyDescent="0.35">
      <c r="W10353" s="17"/>
    </row>
    <row r="10354" spans="23:23" x14ac:dyDescent="0.35">
      <c r="W10354" s="17"/>
    </row>
    <row r="10355" spans="23:23" x14ac:dyDescent="0.35">
      <c r="W10355" s="17"/>
    </row>
    <row r="10356" spans="23:23" x14ac:dyDescent="0.35">
      <c r="W10356" s="17"/>
    </row>
    <row r="10357" spans="23:23" x14ac:dyDescent="0.35">
      <c r="W10357" s="17"/>
    </row>
    <row r="10358" spans="23:23" x14ac:dyDescent="0.35">
      <c r="W10358" s="17"/>
    </row>
    <row r="10359" spans="23:23" x14ac:dyDescent="0.35">
      <c r="W10359" s="17"/>
    </row>
    <row r="10360" spans="23:23" x14ac:dyDescent="0.35">
      <c r="W10360" s="17"/>
    </row>
    <row r="10361" spans="23:23" x14ac:dyDescent="0.35">
      <c r="W10361" s="17"/>
    </row>
    <row r="10362" spans="23:23" x14ac:dyDescent="0.35">
      <c r="W10362" s="17"/>
    </row>
    <row r="10363" spans="23:23" x14ac:dyDescent="0.35">
      <c r="W10363" s="17"/>
    </row>
    <row r="10364" spans="23:23" x14ac:dyDescent="0.35">
      <c r="W10364" s="17"/>
    </row>
    <row r="10365" spans="23:23" x14ac:dyDescent="0.35">
      <c r="W10365" s="17"/>
    </row>
    <row r="10366" spans="23:23" x14ac:dyDescent="0.35">
      <c r="W10366" s="17"/>
    </row>
    <row r="10367" spans="23:23" x14ac:dyDescent="0.35">
      <c r="W10367" s="17"/>
    </row>
    <row r="10368" spans="23:23" x14ac:dyDescent="0.35">
      <c r="W10368" s="17"/>
    </row>
    <row r="10369" spans="23:23" x14ac:dyDescent="0.35">
      <c r="W10369" s="17"/>
    </row>
    <row r="10370" spans="23:23" x14ac:dyDescent="0.35">
      <c r="W10370" s="17"/>
    </row>
    <row r="10371" spans="23:23" x14ac:dyDescent="0.35">
      <c r="W10371" s="17"/>
    </row>
    <row r="10372" spans="23:23" x14ac:dyDescent="0.35">
      <c r="W10372" s="17"/>
    </row>
    <row r="10373" spans="23:23" x14ac:dyDescent="0.35">
      <c r="W10373" s="17"/>
    </row>
    <row r="10374" spans="23:23" x14ac:dyDescent="0.35">
      <c r="W10374" s="17"/>
    </row>
    <row r="10375" spans="23:23" x14ac:dyDescent="0.35">
      <c r="W10375" s="17"/>
    </row>
    <row r="10376" spans="23:23" x14ac:dyDescent="0.35">
      <c r="W10376" s="17"/>
    </row>
    <row r="10377" spans="23:23" x14ac:dyDescent="0.35">
      <c r="W10377" s="17"/>
    </row>
    <row r="10378" spans="23:23" x14ac:dyDescent="0.35">
      <c r="W10378" s="17"/>
    </row>
    <row r="10379" spans="23:23" x14ac:dyDescent="0.35">
      <c r="W10379" s="17"/>
    </row>
    <row r="10380" spans="23:23" x14ac:dyDescent="0.35">
      <c r="W10380" s="17"/>
    </row>
    <row r="10381" spans="23:23" x14ac:dyDescent="0.35">
      <c r="W10381" s="17"/>
    </row>
    <row r="10382" spans="23:23" x14ac:dyDescent="0.35">
      <c r="W10382" s="17"/>
    </row>
    <row r="10383" spans="23:23" x14ac:dyDescent="0.35">
      <c r="W10383" s="17"/>
    </row>
    <row r="10384" spans="23:23" x14ac:dyDescent="0.35">
      <c r="W10384" s="17"/>
    </row>
    <row r="10385" spans="23:23" x14ac:dyDescent="0.35">
      <c r="W10385" s="17"/>
    </row>
    <row r="10386" spans="23:23" x14ac:dyDescent="0.35">
      <c r="W10386" s="17"/>
    </row>
    <row r="10387" spans="23:23" x14ac:dyDescent="0.35">
      <c r="W10387" s="17"/>
    </row>
    <row r="10388" spans="23:23" x14ac:dyDescent="0.35">
      <c r="W10388" s="17"/>
    </row>
    <row r="10389" spans="23:23" x14ac:dyDescent="0.35">
      <c r="W10389" s="17"/>
    </row>
    <row r="10390" spans="23:23" x14ac:dyDescent="0.35">
      <c r="W10390" s="17"/>
    </row>
    <row r="10391" spans="23:23" x14ac:dyDescent="0.35">
      <c r="W10391" s="17"/>
    </row>
    <row r="10392" spans="23:23" x14ac:dyDescent="0.35">
      <c r="W10392" s="17"/>
    </row>
    <row r="10393" spans="23:23" x14ac:dyDescent="0.35">
      <c r="W10393" s="17"/>
    </row>
    <row r="10394" spans="23:23" x14ac:dyDescent="0.35">
      <c r="W10394" s="17"/>
    </row>
    <row r="10395" spans="23:23" x14ac:dyDescent="0.35">
      <c r="W10395" s="17"/>
    </row>
    <row r="10396" spans="23:23" x14ac:dyDescent="0.35">
      <c r="W10396" s="17"/>
    </row>
    <row r="10397" spans="23:23" x14ac:dyDescent="0.35">
      <c r="W10397" s="17"/>
    </row>
    <row r="10398" spans="23:23" x14ac:dyDescent="0.35">
      <c r="W10398" s="17"/>
    </row>
    <row r="10399" spans="23:23" x14ac:dyDescent="0.35">
      <c r="W10399" s="17"/>
    </row>
    <row r="10400" spans="23:23" x14ac:dyDescent="0.35">
      <c r="W10400" s="17"/>
    </row>
    <row r="10401" spans="23:23" x14ac:dyDescent="0.35">
      <c r="W10401" s="17"/>
    </row>
    <row r="10402" spans="23:23" x14ac:dyDescent="0.35">
      <c r="W10402" s="17"/>
    </row>
    <row r="10403" spans="23:23" x14ac:dyDescent="0.35">
      <c r="W10403" s="17"/>
    </row>
    <row r="10404" spans="23:23" x14ac:dyDescent="0.35">
      <c r="W10404" s="17"/>
    </row>
    <row r="10405" spans="23:23" x14ac:dyDescent="0.35">
      <c r="W10405" s="17"/>
    </row>
    <row r="10406" spans="23:23" x14ac:dyDescent="0.35">
      <c r="W10406" s="17"/>
    </row>
    <row r="10407" spans="23:23" x14ac:dyDescent="0.35">
      <c r="W10407" s="17"/>
    </row>
    <row r="10408" spans="23:23" x14ac:dyDescent="0.35">
      <c r="W10408" s="17"/>
    </row>
    <row r="10409" spans="23:23" x14ac:dyDescent="0.35">
      <c r="W10409" s="17"/>
    </row>
    <row r="10410" spans="23:23" x14ac:dyDescent="0.35">
      <c r="W10410" s="17"/>
    </row>
    <row r="10411" spans="23:23" x14ac:dyDescent="0.35">
      <c r="W10411" s="17"/>
    </row>
    <row r="10412" spans="23:23" x14ac:dyDescent="0.35">
      <c r="W10412" s="17"/>
    </row>
    <row r="10413" spans="23:23" x14ac:dyDescent="0.35">
      <c r="W10413" s="17"/>
    </row>
    <row r="10414" spans="23:23" x14ac:dyDescent="0.35">
      <c r="W10414" s="17"/>
    </row>
    <row r="10415" spans="23:23" x14ac:dyDescent="0.35">
      <c r="W10415" s="17"/>
    </row>
    <row r="10416" spans="23:23" x14ac:dyDescent="0.35">
      <c r="W10416" s="17"/>
    </row>
    <row r="10417" spans="23:23" x14ac:dyDescent="0.35">
      <c r="W10417" s="17"/>
    </row>
    <row r="10418" spans="23:23" x14ac:dyDescent="0.35">
      <c r="W10418" s="17"/>
    </row>
    <row r="10419" spans="23:23" x14ac:dyDescent="0.35">
      <c r="W10419" s="17"/>
    </row>
    <row r="10420" spans="23:23" x14ac:dyDescent="0.35">
      <c r="W10420" s="17"/>
    </row>
    <row r="10421" spans="23:23" x14ac:dyDescent="0.35">
      <c r="W10421" s="17"/>
    </row>
    <row r="10422" spans="23:23" x14ac:dyDescent="0.35">
      <c r="W10422" s="17"/>
    </row>
    <row r="10423" spans="23:23" x14ac:dyDescent="0.35">
      <c r="W10423" s="17"/>
    </row>
    <row r="10424" spans="23:23" x14ac:dyDescent="0.35">
      <c r="W10424" s="17"/>
    </row>
    <row r="10425" spans="23:23" x14ac:dyDescent="0.35">
      <c r="W10425" s="17"/>
    </row>
    <row r="10426" spans="23:23" x14ac:dyDescent="0.35">
      <c r="W10426" s="17"/>
    </row>
    <row r="10427" spans="23:23" x14ac:dyDescent="0.35">
      <c r="W10427" s="17"/>
    </row>
    <row r="10428" spans="23:23" x14ac:dyDescent="0.35">
      <c r="W10428" s="17"/>
    </row>
    <row r="10429" spans="23:23" x14ac:dyDescent="0.35">
      <c r="W10429" s="17"/>
    </row>
    <row r="10430" spans="23:23" x14ac:dyDescent="0.35">
      <c r="W10430" s="17"/>
    </row>
    <row r="10431" spans="23:23" x14ac:dyDescent="0.35">
      <c r="W10431" s="17"/>
    </row>
    <row r="10432" spans="23:23" x14ac:dyDescent="0.35">
      <c r="W10432" s="17"/>
    </row>
    <row r="10433" spans="23:23" x14ac:dyDescent="0.35">
      <c r="W10433" s="17"/>
    </row>
    <row r="10434" spans="23:23" x14ac:dyDescent="0.35">
      <c r="W10434" s="17"/>
    </row>
    <row r="10435" spans="23:23" x14ac:dyDescent="0.35">
      <c r="W10435" s="17"/>
    </row>
    <row r="10436" spans="23:23" x14ac:dyDescent="0.35">
      <c r="W10436" s="17"/>
    </row>
    <row r="10437" spans="23:23" x14ac:dyDescent="0.35">
      <c r="W10437" s="17"/>
    </row>
    <row r="10438" spans="23:23" x14ac:dyDescent="0.35">
      <c r="W10438" s="17"/>
    </row>
    <row r="10439" spans="23:23" x14ac:dyDescent="0.35">
      <c r="W10439" s="17"/>
    </row>
    <row r="10440" spans="23:23" x14ac:dyDescent="0.35">
      <c r="W10440" s="17"/>
    </row>
    <row r="10441" spans="23:23" x14ac:dyDescent="0.35">
      <c r="W10441" s="17"/>
    </row>
    <row r="10442" spans="23:23" x14ac:dyDescent="0.35">
      <c r="W10442" s="17"/>
    </row>
    <row r="10443" spans="23:23" x14ac:dyDescent="0.35">
      <c r="W10443" s="17"/>
    </row>
    <row r="10444" spans="23:23" x14ac:dyDescent="0.35">
      <c r="W10444" s="17"/>
    </row>
    <row r="10445" spans="23:23" x14ac:dyDescent="0.35">
      <c r="W10445" s="17"/>
    </row>
    <row r="10446" spans="23:23" x14ac:dyDescent="0.35">
      <c r="W10446" s="17"/>
    </row>
    <row r="10447" spans="23:23" x14ac:dyDescent="0.35">
      <c r="W10447" s="17"/>
    </row>
    <row r="10448" spans="23:23" x14ac:dyDescent="0.35">
      <c r="W10448" s="17"/>
    </row>
    <row r="10449" spans="23:23" x14ac:dyDescent="0.35">
      <c r="W10449" s="17"/>
    </row>
    <row r="10450" spans="23:23" x14ac:dyDescent="0.35">
      <c r="W10450" s="17"/>
    </row>
    <row r="10451" spans="23:23" x14ac:dyDescent="0.35">
      <c r="W10451" s="17"/>
    </row>
    <row r="10452" spans="23:23" x14ac:dyDescent="0.35">
      <c r="W10452" s="17"/>
    </row>
    <row r="10453" spans="23:23" x14ac:dyDescent="0.35">
      <c r="W10453" s="17"/>
    </row>
    <row r="10454" spans="23:23" x14ac:dyDescent="0.35">
      <c r="W10454" s="17"/>
    </row>
    <row r="10455" spans="23:23" x14ac:dyDescent="0.35">
      <c r="W10455" s="17"/>
    </row>
    <row r="10456" spans="23:23" x14ac:dyDescent="0.35">
      <c r="W10456" s="17"/>
    </row>
    <row r="10457" spans="23:23" x14ac:dyDescent="0.35">
      <c r="W10457" s="17"/>
    </row>
    <row r="10458" spans="23:23" x14ac:dyDescent="0.35">
      <c r="W10458" s="17"/>
    </row>
    <row r="10459" spans="23:23" x14ac:dyDescent="0.35">
      <c r="W10459" s="17"/>
    </row>
    <row r="10460" spans="23:23" x14ac:dyDescent="0.35">
      <c r="W10460" s="17"/>
    </row>
    <row r="10461" spans="23:23" x14ac:dyDescent="0.35">
      <c r="W10461" s="17"/>
    </row>
    <row r="10462" spans="23:23" x14ac:dyDescent="0.35">
      <c r="W10462" s="17"/>
    </row>
    <row r="10463" spans="23:23" x14ac:dyDescent="0.35">
      <c r="W10463" s="17"/>
    </row>
    <row r="10464" spans="23:23" x14ac:dyDescent="0.35">
      <c r="W10464" s="17"/>
    </row>
    <row r="10465" spans="23:23" x14ac:dyDescent="0.35">
      <c r="W10465" s="17"/>
    </row>
    <row r="10466" spans="23:23" x14ac:dyDescent="0.35">
      <c r="W10466" s="17"/>
    </row>
    <row r="10467" spans="23:23" x14ac:dyDescent="0.35">
      <c r="W10467" s="17"/>
    </row>
    <row r="10468" spans="23:23" x14ac:dyDescent="0.35">
      <c r="W10468" s="17"/>
    </row>
    <row r="10469" spans="23:23" x14ac:dyDescent="0.35">
      <c r="W10469" s="17"/>
    </row>
    <row r="10470" spans="23:23" x14ac:dyDescent="0.35">
      <c r="W10470" s="17"/>
    </row>
    <row r="10471" spans="23:23" x14ac:dyDescent="0.35">
      <c r="W10471" s="17"/>
    </row>
    <row r="10472" spans="23:23" x14ac:dyDescent="0.35">
      <c r="W10472" s="17"/>
    </row>
    <row r="10473" spans="23:23" x14ac:dyDescent="0.35">
      <c r="W10473" s="17"/>
    </row>
    <row r="10474" spans="23:23" x14ac:dyDescent="0.35">
      <c r="W10474" s="17"/>
    </row>
    <row r="10475" spans="23:23" x14ac:dyDescent="0.35">
      <c r="W10475" s="17"/>
    </row>
    <row r="10476" spans="23:23" x14ac:dyDescent="0.35">
      <c r="W10476" s="17"/>
    </row>
    <row r="10477" spans="23:23" x14ac:dyDescent="0.35">
      <c r="W10477" s="17"/>
    </row>
    <row r="10478" spans="23:23" x14ac:dyDescent="0.35">
      <c r="W10478" s="17"/>
    </row>
    <row r="10479" spans="23:23" x14ac:dyDescent="0.35">
      <c r="W10479" s="17"/>
    </row>
    <row r="10480" spans="23:23" x14ac:dyDescent="0.35">
      <c r="W10480" s="17"/>
    </row>
    <row r="10481" spans="23:23" x14ac:dyDescent="0.35">
      <c r="W10481" s="17"/>
    </row>
    <row r="10482" spans="23:23" x14ac:dyDescent="0.35">
      <c r="W10482" s="17"/>
    </row>
    <row r="10483" spans="23:23" x14ac:dyDescent="0.35">
      <c r="W10483" s="17"/>
    </row>
    <row r="10484" spans="23:23" x14ac:dyDescent="0.35">
      <c r="W10484" s="17"/>
    </row>
    <row r="10485" spans="23:23" x14ac:dyDescent="0.35">
      <c r="W10485" s="17"/>
    </row>
    <row r="10486" spans="23:23" x14ac:dyDescent="0.35">
      <c r="W10486" s="17"/>
    </row>
    <row r="10487" spans="23:23" x14ac:dyDescent="0.35">
      <c r="W10487" s="17"/>
    </row>
    <row r="10488" spans="23:23" x14ac:dyDescent="0.35">
      <c r="W10488" s="17"/>
    </row>
    <row r="10489" spans="23:23" x14ac:dyDescent="0.35">
      <c r="W10489" s="17"/>
    </row>
    <row r="10490" spans="23:23" x14ac:dyDescent="0.35">
      <c r="W10490" s="17"/>
    </row>
    <row r="10491" spans="23:23" x14ac:dyDescent="0.35">
      <c r="W10491" s="17"/>
    </row>
    <row r="10492" spans="23:23" x14ac:dyDescent="0.35">
      <c r="W10492" s="17"/>
    </row>
    <row r="10493" spans="23:23" x14ac:dyDescent="0.35">
      <c r="W10493" s="17"/>
    </row>
    <row r="10494" spans="23:23" x14ac:dyDescent="0.35">
      <c r="W10494" s="17"/>
    </row>
    <row r="10495" spans="23:23" x14ac:dyDescent="0.35">
      <c r="W10495" s="17"/>
    </row>
    <row r="10496" spans="23:23" x14ac:dyDescent="0.35">
      <c r="W10496" s="17"/>
    </row>
    <row r="10497" spans="23:23" x14ac:dyDescent="0.35">
      <c r="W10497" s="17"/>
    </row>
    <row r="10498" spans="23:23" x14ac:dyDescent="0.35">
      <c r="W10498" s="17"/>
    </row>
    <row r="10499" spans="23:23" x14ac:dyDescent="0.35">
      <c r="W10499" s="17"/>
    </row>
    <row r="10500" spans="23:23" x14ac:dyDescent="0.35">
      <c r="W10500" s="17"/>
    </row>
    <row r="10501" spans="23:23" x14ac:dyDescent="0.35">
      <c r="W10501" s="17"/>
    </row>
    <row r="10502" spans="23:23" x14ac:dyDescent="0.35">
      <c r="W10502" s="17"/>
    </row>
    <row r="10503" spans="23:23" x14ac:dyDescent="0.35">
      <c r="W10503" s="17"/>
    </row>
    <row r="10504" spans="23:23" x14ac:dyDescent="0.35">
      <c r="W10504" s="17"/>
    </row>
    <row r="10505" spans="23:23" x14ac:dyDescent="0.35">
      <c r="W10505" s="17"/>
    </row>
    <row r="10506" spans="23:23" x14ac:dyDescent="0.35">
      <c r="W10506" s="17"/>
    </row>
    <row r="10507" spans="23:23" x14ac:dyDescent="0.35">
      <c r="W10507" s="17"/>
    </row>
    <row r="10508" spans="23:23" x14ac:dyDescent="0.35">
      <c r="W10508" s="17"/>
    </row>
    <row r="10509" spans="23:23" x14ac:dyDescent="0.35">
      <c r="W10509" s="17"/>
    </row>
    <row r="10510" spans="23:23" x14ac:dyDescent="0.35">
      <c r="W10510" s="17"/>
    </row>
    <row r="10511" spans="23:23" x14ac:dyDescent="0.35">
      <c r="W10511" s="17"/>
    </row>
    <row r="10512" spans="23:23" x14ac:dyDescent="0.35">
      <c r="W10512" s="17"/>
    </row>
    <row r="10513" spans="23:23" x14ac:dyDescent="0.35">
      <c r="W10513" s="17"/>
    </row>
    <row r="10514" spans="23:23" x14ac:dyDescent="0.35">
      <c r="W10514" s="17"/>
    </row>
    <row r="10515" spans="23:23" x14ac:dyDescent="0.35">
      <c r="W10515" s="17"/>
    </row>
    <row r="10516" spans="23:23" x14ac:dyDescent="0.35">
      <c r="W10516" s="17"/>
    </row>
    <row r="10517" spans="23:23" x14ac:dyDescent="0.35">
      <c r="W10517" s="17"/>
    </row>
    <row r="10518" spans="23:23" x14ac:dyDescent="0.35">
      <c r="W10518" s="17"/>
    </row>
    <row r="10519" spans="23:23" x14ac:dyDescent="0.35">
      <c r="W10519" s="17"/>
    </row>
    <row r="10520" spans="23:23" x14ac:dyDescent="0.35">
      <c r="W10520" s="17"/>
    </row>
    <row r="10521" spans="23:23" x14ac:dyDescent="0.35">
      <c r="W10521" s="17"/>
    </row>
    <row r="10522" spans="23:23" x14ac:dyDescent="0.35">
      <c r="W10522" s="17"/>
    </row>
    <row r="10523" spans="23:23" x14ac:dyDescent="0.35">
      <c r="W10523" s="17"/>
    </row>
    <row r="10524" spans="23:23" x14ac:dyDescent="0.35">
      <c r="W10524" s="17"/>
    </row>
    <row r="10525" spans="23:23" x14ac:dyDescent="0.35">
      <c r="W10525" s="17"/>
    </row>
    <row r="10526" spans="23:23" x14ac:dyDescent="0.35">
      <c r="W10526" s="17"/>
    </row>
    <row r="10527" spans="23:23" x14ac:dyDescent="0.35">
      <c r="W10527" s="17"/>
    </row>
    <row r="10528" spans="23:23" x14ac:dyDescent="0.35">
      <c r="W10528" s="17"/>
    </row>
    <row r="10529" spans="23:23" x14ac:dyDescent="0.35">
      <c r="W10529" s="17"/>
    </row>
    <row r="10530" spans="23:23" x14ac:dyDescent="0.35">
      <c r="W10530" s="17"/>
    </row>
    <row r="10531" spans="23:23" x14ac:dyDescent="0.35">
      <c r="W10531" s="17"/>
    </row>
    <row r="10532" spans="23:23" x14ac:dyDescent="0.35">
      <c r="W10532" s="17"/>
    </row>
    <row r="10533" spans="23:23" x14ac:dyDescent="0.35">
      <c r="W10533" s="17"/>
    </row>
    <row r="10534" spans="23:23" x14ac:dyDescent="0.35">
      <c r="W10534" s="17"/>
    </row>
    <row r="10535" spans="23:23" x14ac:dyDescent="0.35">
      <c r="W10535" s="17"/>
    </row>
    <row r="10536" spans="23:23" x14ac:dyDescent="0.35">
      <c r="W10536" s="17"/>
    </row>
    <row r="10537" spans="23:23" x14ac:dyDescent="0.35">
      <c r="W10537" s="17"/>
    </row>
    <row r="10538" spans="23:23" x14ac:dyDescent="0.35">
      <c r="W10538" s="17"/>
    </row>
    <row r="10539" spans="23:23" x14ac:dyDescent="0.35">
      <c r="W10539" s="17"/>
    </row>
    <row r="10540" spans="23:23" x14ac:dyDescent="0.35">
      <c r="W10540" s="17"/>
    </row>
    <row r="10541" spans="23:23" x14ac:dyDescent="0.35">
      <c r="W10541" s="17"/>
    </row>
    <row r="10542" spans="23:23" x14ac:dyDescent="0.35">
      <c r="W10542" s="17"/>
    </row>
    <row r="10543" spans="23:23" x14ac:dyDescent="0.35">
      <c r="W10543" s="17"/>
    </row>
    <row r="10544" spans="23:23" x14ac:dyDescent="0.35">
      <c r="W10544" s="17"/>
    </row>
    <row r="10545" spans="23:23" x14ac:dyDescent="0.35">
      <c r="W10545" s="17"/>
    </row>
    <row r="10546" spans="23:23" x14ac:dyDescent="0.35">
      <c r="W10546" s="17"/>
    </row>
    <row r="10547" spans="23:23" x14ac:dyDescent="0.35">
      <c r="W10547" s="17"/>
    </row>
    <row r="10548" spans="23:23" x14ac:dyDescent="0.35">
      <c r="W10548" s="17"/>
    </row>
    <row r="10549" spans="23:23" x14ac:dyDescent="0.35">
      <c r="W10549" s="17"/>
    </row>
    <row r="10550" spans="23:23" x14ac:dyDescent="0.35">
      <c r="W10550" s="17"/>
    </row>
    <row r="10551" spans="23:23" x14ac:dyDescent="0.35">
      <c r="W10551" s="17"/>
    </row>
    <row r="10552" spans="23:23" x14ac:dyDescent="0.35">
      <c r="W10552" s="17"/>
    </row>
    <row r="10553" spans="23:23" x14ac:dyDescent="0.35">
      <c r="W10553" s="17"/>
    </row>
    <row r="10554" spans="23:23" x14ac:dyDescent="0.35">
      <c r="W10554" s="17"/>
    </row>
    <row r="10555" spans="23:23" x14ac:dyDescent="0.35">
      <c r="W10555" s="17"/>
    </row>
    <row r="10556" spans="23:23" x14ac:dyDescent="0.35">
      <c r="W10556" s="17"/>
    </row>
    <row r="10557" spans="23:23" x14ac:dyDescent="0.35">
      <c r="W10557" s="17"/>
    </row>
    <row r="10558" spans="23:23" x14ac:dyDescent="0.35">
      <c r="W10558" s="17"/>
    </row>
    <row r="10559" spans="23:23" x14ac:dyDescent="0.35">
      <c r="W10559" s="17"/>
    </row>
    <row r="10560" spans="23:23" x14ac:dyDescent="0.35">
      <c r="W10560" s="17"/>
    </row>
    <row r="10561" spans="23:23" x14ac:dyDescent="0.35">
      <c r="W10561" s="17"/>
    </row>
    <row r="10562" spans="23:23" x14ac:dyDescent="0.35">
      <c r="W10562" s="17"/>
    </row>
    <row r="10563" spans="23:23" x14ac:dyDescent="0.35">
      <c r="W10563" s="17"/>
    </row>
    <row r="10564" spans="23:23" x14ac:dyDescent="0.35">
      <c r="W10564" s="17"/>
    </row>
    <row r="10565" spans="23:23" x14ac:dyDescent="0.35">
      <c r="W10565" s="17"/>
    </row>
    <row r="10566" spans="23:23" x14ac:dyDescent="0.35">
      <c r="W10566" s="17"/>
    </row>
    <row r="10567" spans="23:23" x14ac:dyDescent="0.35">
      <c r="W10567" s="17"/>
    </row>
    <row r="10568" spans="23:23" x14ac:dyDescent="0.35">
      <c r="W10568" s="17"/>
    </row>
    <row r="10569" spans="23:23" x14ac:dyDescent="0.35">
      <c r="W10569" s="17"/>
    </row>
    <row r="10570" spans="23:23" x14ac:dyDescent="0.35">
      <c r="W10570" s="17"/>
    </row>
    <row r="10571" spans="23:23" x14ac:dyDescent="0.35">
      <c r="W10571" s="17"/>
    </row>
    <row r="10572" spans="23:23" x14ac:dyDescent="0.35">
      <c r="W10572" s="17"/>
    </row>
    <row r="10573" spans="23:23" x14ac:dyDescent="0.35">
      <c r="W10573" s="17"/>
    </row>
    <row r="10574" spans="23:23" x14ac:dyDescent="0.35">
      <c r="W10574" s="17"/>
    </row>
    <row r="10575" spans="23:23" x14ac:dyDescent="0.35">
      <c r="W10575" s="17"/>
    </row>
    <row r="10576" spans="23:23" x14ac:dyDescent="0.35">
      <c r="W10576" s="17"/>
    </row>
    <row r="10577" spans="23:23" x14ac:dyDescent="0.35">
      <c r="W10577" s="17"/>
    </row>
    <row r="10578" spans="23:23" x14ac:dyDescent="0.35">
      <c r="W10578" s="17"/>
    </row>
    <row r="10579" spans="23:23" x14ac:dyDescent="0.35">
      <c r="W10579" s="17"/>
    </row>
    <row r="10580" spans="23:23" x14ac:dyDescent="0.35">
      <c r="W10580" s="17"/>
    </row>
    <row r="10581" spans="23:23" x14ac:dyDescent="0.35">
      <c r="W10581" s="17"/>
    </row>
    <row r="10582" spans="23:23" x14ac:dyDescent="0.35">
      <c r="W10582" s="17"/>
    </row>
    <row r="10583" spans="23:23" x14ac:dyDescent="0.35">
      <c r="W10583" s="17"/>
    </row>
    <row r="10584" spans="23:23" x14ac:dyDescent="0.35">
      <c r="W10584" s="17"/>
    </row>
    <row r="10585" spans="23:23" x14ac:dyDescent="0.35">
      <c r="W10585" s="17"/>
    </row>
    <row r="10586" spans="23:23" x14ac:dyDescent="0.35">
      <c r="W10586" s="17"/>
    </row>
    <row r="10587" spans="23:23" x14ac:dyDescent="0.35">
      <c r="W10587" s="17"/>
    </row>
    <row r="10588" spans="23:23" x14ac:dyDescent="0.35">
      <c r="W10588" s="17"/>
    </row>
    <row r="10589" spans="23:23" x14ac:dyDescent="0.35">
      <c r="W10589" s="17"/>
    </row>
    <row r="10590" spans="23:23" x14ac:dyDescent="0.35">
      <c r="W10590" s="17"/>
    </row>
    <row r="10591" spans="23:23" x14ac:dyDescent="0.35">
      <c r="W10591" s="17"/>
    </row>
    <row r="10592" spans="23:23" x14ac:dyDescent="0.35">
      <c r="W10592" s="17"/>
    </row>
    <row r="10593" spans="23:23" x14ac:dyDescent="0.35">
      <c r="W10593" s="17"/>
    </row>
    <row r="10594" spans="23:23" x14ac:dyDescent="0.35">
      <c r="W10594" s="17"/>
    </row>
    <row r="10595" spans="23:23" x14ac:dyDescent="0.35">
      <c r="W10595" s="17"/>
    </row>
    <row r="10596" spans="23:23" x14ac:dyDescent="0.35">
      <c r="W10596" s="17"/>
    </row>
    <row r="10597" spans="23:23" x14ac:dyDescent="0.35">
      <c r="W10597" s="17"/>
    </row>
    <row r="10598" spans="23:23" x14ac:dyDescent="0.35">
      <c r="W10598" s="17"/>
    </row>
    <row r="10599" spans="23:23" x14ac:dyDescent="0.35">
      <c r="W10599" s="17"/>
    </row>
    <row r="10600" spans="23:23" x14ac:dyDescent="0.35">
      <c r="W10600" s="17"/>
    </row>
    <row r="10601" spans="23:23" x14ac:dyDescent="0.35">
      <c r="W10601" s="17"/>
    </row>
    <row r="10602" spans="23:23" x14ac:dyDescent="0.35">
      <c r="W10602" s="17"/>
    </row>
    <row r="10603" spans="23:23" x14ac:dyDescent="0.35">
      <c r="W10603" s="17"/>
    </row>
    <row r="10604" spans="23:23" x14ac:dyDescent="0.35">
      <c r="W10604" s="17"/>
    </row>
    <row r="10605" spans="23:23" x14ac:dyDescent="0.35">
      <c r="W10605" s="17"/>
    </row>
    <row r="10606" spans="23:23" x14ac:dyDescent="0.35">
      <c r="W10606" s="17"/>
    </row>
    <row r="10607" spans="23:23" x14ac:dyDescent="0.35">
      <c r="W10607" s="17"/>
    </row>
    <row r="10608" spans="23:23" x14ac:dyDescent="0.35">
      <c r="W10608" s="17"/>
    </row>
    <row r="10609" spans="23:23" x14ac:dyDescent="0.35">
      <c r="W10609" s="17"/>
    </row>
    <row r="10610" spans="23:23" x14ac:dyDescent="0.35">
      <c r="W10610" s="17"/>
    </row>
    <row r="10611" spans="23:23" x14ac:dyDescent="0.35">
      <c r="W10611" s="17"/>
    </row>
    <row r="10612" spans="23:23" x14ac:dyDescent="0.35">
      <c r="W10612" s="17"/>
    </row>
    <row r="10613" spans="23:23" x14ac:dyDescent="0.35">
      <c r="W10613" s="17"/>
    </row>
    <row r="10614" spans="23:23" x14ac:dyDescent="0.35">
      <c r="W10614" s="17"/>
    </row>
    <row r="10615" spans="23:23" x14ac:dyDescent="0.35">
      <c r="W10615" s="17"/>
    </row>
    <row r="10616" spans="23:23" x14ac:dyDescent="0.35">
      <c r="W10616" s="17"/>
    </row>
    <row r="10617" spans="23:23" x14ac:dyDescent="0.35">
      <c r="W10617" s="17"/>
    </row>
    <row r="10618" spans="23:23" x14ac:dyDescent="0.35">
      <c r="W10618" s="17"/>
    </row>
    <row r="10619" spans="23:23" x14ac:dyDescent="0.35">
      <c r="W10619" s="17"/>
    </row>
    <row r="10620" spans="23:23" x14ac:dyDescent="0.35">
      <c r="W10620" s="17"/>
    </row>
    <row r="10621" spans="23:23" x14ac:dyDescent="0.35">
      <c r="W10621" s="17"/>
    </row>
    <row r="10622" spans="23:23" x14ac:dyDescent="0.35">
      <c r="W10622" s="17"/>
    </row>
    <row r="10623" spans="23:23" x14ac:dyDescent="0.35">
      <c r="W10623" s="17"/>
    </row>
    <row r="10624" spans="23:23" x14ac:dyDescent="0.35">
      <c r="W10624" s="17"/>
    </row>
    <row r="10625" spans="23:23" x14ac:dyDescent="0.35">
      <c r="W10625" s="17"/>
    </row>
    <row r="10626" spans="23:23" x14ac:dyDescent="0.35">
      <c r="W10626" s="17"/>
    </row>
    <row r="10627" spans="23:23" x14ac:dyDescent="0.35">
      <c r="W10627" s="17"/>
    </row>
    <row r="10628" spans="23:23" x14ac:dyDescent="0.35">
      <c r="W10628" s="17"/>
    </row>
    <row r="10629" spans="23:23" x14ac:dyDescent="0.35">
      <c r="W10629" s="17"/>
    </row>
    <row r="10630" spans="23:23" x14ac:dyDescent="0.35">
      <c r="W10630" s="17"/>
    </row>
    <row r="10631" spans="23:23" x14ac:dyDescent="0.35">
      <c r="W10631" s="17"/>
    </row>
    <row r="10632" spans="23:23" x14ac:dyDescent="0.35">
      <c r="W10632" s="17"/>
    </row>
    <row r="10633" spans="23:23" x14ac:dyDescent="0.35">
      <c r="W10633" s="17"/>
    </row>
    <row r="10634" spans="23:23" x14ac:dyDescent="0.35">
      <c r="W10634" s="17"/>
    </row>
    <row r="10635" spans="23:23" x14ac:dyDescent="0.35">
      <c r="W10635" s="17"/>
    </row>
    <row r="10636" spans="23:23" x14ac:dyDescent="0.35">
      <c r="W10636" s="17"/>
    </row>
    <row r="10637" spans="23:23" x14ac:dyDescent="0.35">
      <c r="W10637" s="17"/>
    </row>
    <row r="10638" spans="23:23" x14ac:dyDescent="0.35">
      <c r="W10638" s="17"/>
    </row>
    <row r="10639" spans="23:23" x14ac:dyDescent="0.35">
      <c r="W10639" s="17"/>
    </row>
    <row r="10640" spans="23:23" x14ac:dyDescent="0.35">
      <c r="W10640" s="17"/>
    </row>
    <row r="10641" spans="23:23" x14ac:dyDescent="0.35">
      <c r="W10641" s="17"/>
    </row>
    <row r="10642" spans="23:23" x14ac:dyDescent="0.35">
      <c r="W10642" s="17"/>
    </row>
    <row r="10643" spans="23:23" x14ac:dyDescent="0.35">
      <c r="W10643" s="17"/>
    </row>
    <row r="10644" spans="23:23" x14ac:dyDescent="0.35">
      <c r="W10644" s="17"/>
    </row>
    <row r="10645" spans="23:23" x14ac:dyDescent="0.35">
      <c r="W10645" s="17"/>
    </row>
    <row r="10646" spans="23:23" x14ac:dyDescent="0.35">
      <c r="W10646" s="17"/>
    </row>
    <row r="10647" spans="23:23" x14ac:dyDescent="0.35">
      <c r="W10647" s="17"/>
    </row>
    <row r="10648" spans="23:23" x14ac:dyDescent="0.35">
      <c r="W10648" s="17"/>
    </row>
    <row r="10649" spans="23:23" x14ac:dyDescent="0.35">
      <c r="W10649" s="17"/>
    </row>
    <row r="10650" spans="23:23" x14ac:dyDescent="0.35">
      <c r="W10650" s="17"/>
    </row>
    <row r="10651" spans="23:23" x14ac:dyDescent="0.35">
      <c r="W10651" s="17"/>
    </row>
    <row r="10652" spans="23:23" x14ac:dyDescent="0.35">
      <c r="W10652" s="17"/>
    </row>
    <row r="10653" spans="23:23" x14ac:dyDescent="0.35">
      <c r="W10653" s="17"/>
    </row>
    <row r="10654" spans="23:23" x14ac:dyDescent="0.35">
      <c r="W10654" s="17"/>
    </row>
    <row r="10655" spans="23:23" x14ac:dyDescent="0.35">
      <c r="W10655" s="17"/>
    </row>
    <row r="10656" spans="23:23" x14ac:dyDescent="0.35">
      <c r="W10656" s="17"/>
    </row>
    <row r="10657" spans="23:23" x14ac:dyDescent="0.35">
      <c r="W10657" s="17"/>
    </row>
    <row r="10658" spans="23:23" x14ac:dyDescent="0.35">
      <c r="W10658" s="17"/>
    </row>
    <row r="10659" spans="23:23" x14ac:dyDescent="0.35">
      <c r="W10659" s="17"/>
    </row>
    <row r="10660" spans="23:23" x14ac:dyDescent="0.35">
      <c r="W10660" s="17"/>
    </row>
    <row r="10661" spans="23:23" x14ac:dyDescent="0.35">
      <c r="W10661" s="17"/>
    </row>
    <row r="10662" spans="23:23" x14ac:dyDescent="0.35">
      <c r="W10662" s="17"/>
    </row>
    <row r="10663" spans="23:23" x14ac:dyDescent="0.35">
      <c r="W10663" s="17"/>
    </row>
    <row r="10664" spans="23:23" x14ac:dyDescent="0.35">
      <c r="W10664" s="17"/>
    </row>
    <row r="10665" spans="23:23" x14ac:dyDescent="0.35">
      <c r="W10665" s="17"/>
    </row>
    <row r="10666" spans="23:23" x14ac:dyDescent="0.35">
      <c r="W10666" s="17"/>
    </row>
    <row r="10667" spans="23:23" x14ac:dyDescent="0.35">
      <c r="W10667" s="17"/>
    </row>
    <row r="10668" spans="23:23" x14ac:dyDescent="0.35">
      <c r="W10668" s="17"/>
    </row>
    <row r="10669" spans="23:23" x14ac:dyDescent="0.35">
      <c r="W10669" s="17"/>
    </row>
    <row r="10670" spans="23:23" x14ac:dyDescent="0.35">
      <c r="W10670" s="17"/>
    </row>
    <row r="10671" spans="23:23" x14ac:dyDescent="0.35">
      <c r="W10671" s="17"/>
    </row>
    <row r="10672" spans="23:23" x14ac:dyDescent="0.35">
      <c r="W10672" s="17"/>
    </row>
    <row r="10673" spans="23:23" x14ac:dyDescent="0.35">
      <c r="W10673" s="17"/>
    </row>
    <row r="10674" spans="23:23" x14ac:dyDescent="0.35">
      <c r="W10674" s="17"/>
    </row>
    <row r="10675" spans="23:23" x14ac:dyDescent="0.35">
      <c r="W10675" s="17"/>
    </row>
    <row r="10676" spans="23:23" x14ac:dyDescent="0.35">
      <c r="W10676" s="17"/>
    </row>
    <row r="10677" spans="23:23" x14ac:dyDescent="0.35">
      <c r="W10677" s="17"/>
    </row>
    <row r="10678" spans="23:23" x14ac:dyDescent="0.35">
      <c r="W10678" s="17"/>
    </row>
    <row r="10679" spans="23:23" x14ac:dyDescent="0.35">
      <c r="W10679" s="17"/>
    </row>
    <row r="10680" spans="23:23" x14ac:dyDescent="0.35">
      <c r="W10680" s="17"/>
    </row>
    <row r="10681" spans="23:23" x14ac:dyDescent="0.35">
      <c r="W10681" s="17"/>
    </row>
    <row r="10682" spans="23:23" x14ac:dyDescent="0.35">
      <c r="W10682" s="17"/>
    </row>
    <row r="10683" spans="23:23" x14ac:dyDescent="0.35">
      <c r="W10683" s="17"/>
    </row>
    <row r="10684" spans="23:23" x14ac:dyDescent="0.35">
      <c r="W10684" s="17"/>
    </row>
    <row r="10685" spans="23:23" x14ac:dyDescent="0.35">
      <c r="W10685" s="17"/>
    </row>
    <row r="10686" spans="23:23" x14ac:dyDescent="0.35">
      <c r="W10686" s="17"/>
    </row>
    <row r="10687" spans="23:23" x14ac:dyDescent="0.35">
      <c r="W10687" s="17"/>
    </row>
    <row r="10688" spans="23:23" x14ac:dyDescent="0.35">
      <c r="W10688" s="17"/>
    </row>
    <row r="10689" spans="23:23" x14ac:dyDescent="0.35">
      <c r="W10689" s="17"/>
    </row>
    <row r="10690" spans="23:23" x14ac:dyDescent="0.35">
      <c r="W10690" s="17"/>
    </row>
    <row r="10691" spans="23:23" x14ac:dyDescent="0.35">
      <c r="W10691" s="17"/>
    </row>
    <row r="10692" spans="23:23" x14ac:dyDescent="0.35">
      <c r="W10692" s="17"/>
    </row>
    <row r="10693" spans="23:23" x14ac:dyDescent="0.35">
      <c r="W10693" s="17"/>
    </row>
    <row r="10694" spans="23:23" x14ac:dyDescent="0.35">
      <c r="W10694" s="17"/>
    </row>
    <row r="10695" spans="23:23" x14ac:dyDescent="0.35">
      <c r="W10695" s="17"/>
    </row>
    <row r="10696" spans="23:23" x14ac:dyDescent="0.35">
      <c r="W10696" s="17"/>
    </row>
    <row r="10697" spans="23:23" x14ac:dyDescent="0.35">
      <c r="W10697" s="17"/>
    </row>
    <row r="10698" spans="23:23" x14ac:dyDescent="0.35">
      <c r="W10698" s="17"/>
    </row>
    <row r="10699" spans="23:23" x14ac:dyDescent="0.35">
      <c r="W10699" s="17"/>
    </row>
    <row r="10700" spans="23:23" x14ac:dyDescent="0.35">
      <c r="W10700" s="17"/>
    </row>
    <row r="10701" spans="23:23" x14ac:dyDescent="0.35">
      <c r="W10701" s="17"/>
    </row>
    <row r="10702" spans="23:23" x14ac:dyDescent="0.35">
      <c r="W10702" s="17"/>
    </row>
    <row r="10703" spans="23:23" x14ac:dyDescent="0.35">
      <c r="W10703" s="17"/>
    </row>
    <row r="10704" spans="23:23" x14ac:dyDescent="0.35">
      <c r="W10704" s="17"/>
    </row>
    <row r="10705" spans="23:23" x14ac:dyDescent="0.35">
      <c r="W10705" s="17"/>
    </row>
    <row r="10706" spans="23:23" x14ac:dyDescent="0.35">
      <c r="W10706" s="17"/>
    </row>
    <row r="10707" spans="23:23" x14ac:dyDescent="0.35">
      <c r="W10707" s="17"/>
    </row>
    <row r="10708" spans="23:23" x14ac:dyDescent="0.35">
      <c r="W10708" s="17"/>
    </row>
    <row r="10709" spans="23:23" x14ac:dyDescent="0.35">
      <c r="W10709" s="17"/>
    </row>
    <row r="10710" spans="23:23" x14ac:dyDescent="0.35">
      <c r="W10710" s="17"/>
    </row>
    <row r="10711" spans="23:23" x14ac:dyDescent="0.35">
      <c r="W10711" s="17"/>
    </row>
    <row r="10712" spans="23:23" x14ac:dyDescent="0.35">
      <c r="W10712" s="17"/>
    </row>
    <row r="10713" spans="23:23" x14ac:dyDescent="0.35">
      <c r="W10713" s="17"/>
    </row>
    <row r="10714" spans="23:23" x14ac:dyDescent="0.35">
      <c r="W10714" s="17"/>
    </row>
    <row r="10715" spans="23:23" x14ac:dyDescent="0.35">
      <c r="W10715" s="17"/>
    </row>
    <row r="10716" spans="23:23" x14ac:dyDescent="0.35">
      <c r="W10716" s="17"/>
    </row>
    <row r="10717" spans="23:23" x14ac:dyDescent="0.35">
      <c r="W10717" s="17"/>
    </row>
    <row r="10718" spans="23:23" x14ac:dyDescent="0.35">
      <c r="W10718" s="17"/>
    </row>
    <row r="10719" spans="23:23" x14ac:dyDescent="0.35">
      <c r="W10719" s="17"/>
    </row>
    <row r="10720" spans="23:23" x14ac:dyDescent="0.35">
      <c r="W10720" s="17"/>
    </row>
    <row r="10721" spans="23:23" x14ac:dyDescent="0.35">
      <c r="W10721" s="17"/>
    </row>
    <row r="10722" spans="23:23" x14ac:dyDescent="0.35">
      <c r="W10722" s="17"/>
    </row>
    <row r="10723" spans="23:23" x14ac:dyDescent="0.35">
      <c r="W10723" s="17"/>
    </row>
    <row r="10724" spans="23:23" x14ac:dyDescent="0.35">
      <c r="W10724" s="17"/>
    </row>
    <row r="10725" spans="23:23" x14ac:dyDescent="0.35">
      <c r="W10725" s="17"/>
    </row>
    <row r="10726" spans="23:23" x14ac:dyDescent="0.35">
      <c r="W10726" s="17"/>
    </row>
    <row r="10727" spans="23:23" x14ac:dyDescent="0.35">
      <c r="W10727" s="17"/>
    </row>
    <row r="10728" spans="23:23" x14ac:dyDescent="0.35">
      <c r="W10728" s="17"/>
    </row>
    <row r="10729" spans="23:23" x14ac:dyDescent="0.35">
      <c r="W10729" s="17"/>
    </row>
    <row r="10730" spans="23:23" x14ac:dyDescent="0.35">
      <c r="W10730" s="17"/>
    </row>
    <row r="10731" spans="23:23" x14ac:dyDescent="0.35">
      <c r="W10731" s="17"/>
    </row>
    <row r="10732" spans="23:23" x14ac:dyDescent="0.35">
      <c r="W10732" s="17"/>
    </row>
    <row r="10733" spans="23:23" x14ac:dyDescent="0.35">
      <c r="W10733" s="17"/>
    </row>
    <row r="10734" spans="23:23" x14ac:dyDescent="0.35">
      <c r="W10734" s="17"/>
    </row>
    <row r="10735" spans="23:23" x14ac:dyDescent="0.35">
      <c r="W10735" s="17"/>
    </row>
    <row r="10736" spans="23:23" x14ac:dyDescent="0.35">
      <c r="W10736" s="17"/>
    </row>
    <row r="10737" spans="23:23" x14ac:dyDescent="0.35">
      <c r="W10737" s="17"/>
    </row>
    <row r="10738" spans="23:23" x14ac:dyDescent="0.35">
      <c r="W10738" s="17"/>
    </row>
    <row r="10739" spans="23:23" x14ac:dyDescent="0.35">
      <c r="W10739" s="17"/>
    </row>
    <row r="10740" spans="23:23" x14ac:dyDescent="0.35">
      <c r="W10740" s="17"/>
    </row>
    <row r="10741" spans="23:23" x14ac:dyDescent="0.35">
      <c r="W10741" s="17"/>
    </row>
    <row r="10742" spans="23:23" x14ac:dyDescent="0.35">
      <c r="W10742" s="17"/>
    </row>
    <row r="10743" spans="23:23" x14ac:dyDescent="0.35">
      <c r="W10743" s="17"/>
    </row>
    <row r="10744" spans="23:23" x14ac:dyDescent="0.35">
      <c r="W10744" s="17"/>
    </row>
    <row r="10745" spans="23:23" x14ac:dyDescent="0.35">
      <c r="W10745" s="17"/>
    </row>
    <row r="10746" spans="23:23" x14ac:dyDescent="0.35">
      <c r="W10746" s="17"/>
    </row>
    <row r="10747" spans="23:23" x14ac:dyDescent="0.35">
      <c r="W10747" s="17"/>
    </row>
    <row r="10748" spans="23:23" x14ac:dyDescent="0.35">
      <c r="W10748" s="17"/>
    </row>
    <row r="10749" spans="23:23" x14ac:dyDescent="0.35">
      <c r="W10749" s="17"/>
    </row>
    <row r="10750" spans="23:23" x14ac:dyDescent="0.35">
      <c r="W10750" s="17"/>
    </row>
    <row r="10751" spans="23:23" x14ac:dyDescent="0.35">
      <c r="W10751" s="17"/>
    </row>
    <row r="10752" spans="23:23" x14ac:dyDescent="0.35">
      <c r="W10752" s="17"/>
    </row>
    <row r="10753" spans="23:23" x14ac:dyDescent="0.35">
      <c r="W10753" s="17"/>
    </row>
    <row r="10754" spans="23:23" x14ac:dyDescent="0.35">
      <c r="W10754" s="17"/>
    </row>
    <row r="10755" spans="23:23" x14ac:dyDescent="0.35">
      <c r="W10755" s="17"/>
    </row>
    <row r="10756" spans="23:23" x14ac:dyDescent="0.35">
      <c r="W10756" s="17"/>
    </row>
    <row r="10757" spans="23:23" x14ac:dyDescent="0.35">
      <c r="W10757" s="17"/>
    </row>
    <row r="10758" spans="23:23" x14ac:dyDescent="0.35">
      <c r="W10758" s="17"/>
    </row>
    <row r="10759" spans="23:23" x14ac:dyDescent="0.35">
      <c r="W10759" s="17"/>
    </row>
    <row r="10760" spans="23:23" x14ac:dyDescent="0.35">
      <c r="W10760" s="17"/>
    </row>
    <row r="10761" spans="23:23" x14ac:dyDescent="0.35">
      <c r="W10761" s="17"/>
    </row>
    <row r="10762" spans="23:23" x14ac:dyDescent="0.35">
      <c r="W10762" s="17"/>
    </row>
    <row r="10763" spans="23:23" x14ac:dyDescent="0.35">
      <c r="W10763" s="17"/>
    </row>
    <row r="10764" spans="23:23" x14ac:dyDescent="0.35">
      <c r="W10764" s="17"/>
    </row>
    <row r="10765" spans="23:23" x14ac:dyDescent="0.35">
      <c r="W10765" s="17"/>
    </row>
    <row r="10766" spans="23:23" x14ac:dyDescent="0.35">
      <c r="W10766" s="17"/>
    </row>
    <row r="10767" spans="23:23" x14ac:dyDescent="0.35">
      <c r="W10767" s="17"/>
    </row>
    <row r="10768" spans="23:23" x14ac:dyDescent="0.35">
      <c r="W10768" s="17"/>
    </row>
    <row r="10769" spans="23:23" x14ac:dyDescent="0.35">
      <c r="W10769" s="17"/>
    </row>
    <row r="10770" spans="23:23" x14ac:dyDescent="0.35">
      <c r="W10770" s="17"/>
    </row>
    <row r="10771" spans="23:23" x14ac:dyDescent="0.35">
      <c r="W10771" s="17"/>
    </row>
    <row r="10772" spans="23:23" x14ac:dyDescent="0.35">
      <c r="W10772" s="17"/>
    </row>
    <row r="10773" spans="23:23" x14ac:dyDescent="0.35">
      <c r="W10773" s="17"/>
    </row>
    <row r="10774" spans="23:23" x14ac:dyDescent="0.35">
      <c r="W10774" s="17"/>
    </row>
    <row r="10775" spans="23:23" x14ac:dyDescent="0.35">
      <c r="W10775" s="17"/>
    </row>
    <row r="10776" spans="23:23" x14ac:dyDescent="0.35">
      <c r="W10776" s="17"/>
    </row>
    <row r="10777" spans="23:23" x14ac:dyDescent="0.35">
      <c r="W10777" s="17"/>
    </row>
    <row r="10778" spans="23:23" x14ac:dyDescent="0.35">
      <c r="W10778" s="17"/>
    </row>
    <row r="10779" spans="23:23" x14ac:dyDescent="0.35">
      <c r="W10779" s="17"/>
    </row>
    <row r="10780" spans="23:23" x14ac:dyDescent="0.35">
      <c r="W10780" s="17"/>
    </row>
    <row r="10781" spans="23:23" x14ac:dyDescent="0.35">
      <c r="W10781" s="17"/>
    </row>
    <row r="10782" spans="23:23" x14ac:dyDescent="0.35">
      <c r="W10782" s="17"/>
    </row>
    <row r="10783" spans="23:23" x14ac:dyDescent="0.35">
      <c r="W10783" s="17"/>
    </row>
    <row r="10784" spans="23:23" x14ac:dyDescent="0.35">
      <c r="W10784" s="17"/>
    </row>
    <row r="10785" spans="23:23" x14ac:dyDescent="0.35">
      <c r="W10785" s="17"/>
    </row>
    <row r="10786" spans="23:23" x14ac:dyDescent="0.35">
      <c r="W10786" s="17"/>
    </row>
    <row r="10787" spans="23:23" x14ac:dyDescent="0.35">
      <c r="W10787" s="17"/>
    </row>
    <row r="10788" spans="23:23" x14ac:dyDescent="0.35">
      <c r="W10788" s="17"/>
    </row>
    <row r="10789" spans="23:23" x14ac:dyDescent="0.35">
      <c r="W10789" s="17"/>
    </row>
    <row r="10790" spans="23:23" x14ac:dyDescent="0.35">
      <c r="W10790" s="17"/>
    </row>
    <row r="10791" spans="23:23" x14ac:dyDescent="0.35">
      <c r="W10791" s="17"/>
    </row>
    <row r="10792" spans="23:23" x14ac:dyDescent="0.35">
      <c r="W10792" s="17"/>
    </row>
    <row r="10793" spans="23:23" x14ac:dyDescent="0.35">
      <c r="W10793" s="17"/>
    </row>
    <row r="10794" spans="23:23" x14ac:dyDescent="0.35">
      <c r="W10794" s="17"/>
    </row>
    <row r="10795" spans="23:23" x14ac:dyDescent="0.35">
      <c r="W10795" s="17"/>
    </row>
    <row r="10796" spans="23:23" x14ac:dyDescent="0.35">
      <c r="W10796" s="17"/>
    </row>
    <row r="10797" spans="23:23" x14ac:dyDescent="0.35">
      <c r="W10797" s="17"/>
    </row>
    <row r="10798" spans="23:23" x14ac:dyDescent="0.35">
      <c r="W10798" s="17"/>
    </row>
    <row r="10799" spans="23:23" x14ac:dyDescent="0.35">
      <c r="W10799" s="17"/>
    </row>
    <row r="10800" spans="23:23" x14ac:dyDescent="0.35">
      <c r="W10800" s="17"/>
    </row>
    <row r="10801" spans="23:23" x14ac:dyDescent="0.35">
      <c r="W10801" s="17"/>
    </row>
    <row r="10802" spans="23:23" x14ac:dyDescent="0.35">
      <c r="W10802" s="17"/>
    </row>
    <row r="10803" spans="23:23" x14ac:dyDescent="0.35">
      <c r="W10803" s="17"/>
    </row>
    <row r="10804" spans="23:23" x14ac:dyDescent="0.35">
      <c r="W10804" s="17"/>
    </row>
    <row r="10805" spans="23:23" x14ac:dyDescent="0.35">
      <c r="W10805" s="17"/>
    </row>
    <row r="10806" spans="23:23" x14ac:dyDescent="0.35">
      <c r="W10806" s="17"/>
    </row>
    <row r="10807" spans="23:23" x14ac:dyDescent="0.35">
      <c r="W10807" s="17"/>
    </row>
    <row r="10808" spans="23:23" x14ac:dyDescent="0.35">
      <c r="W10808" s="17"/>
    </row>
    <row r="10809" spans="23:23" x14ac:dyDescent="0.35">
      <c r="W10809" s="17"/>
    </row>
    <row r="10810" spans="23:23" x14ac:dyDescent="0.35">
      <c r="W10810" s="17"/>
    </row>
    <row r="10811" spans="23:23" x14ac:dyDescent="0.35">
      <c r="W10811" s="17"/>
    </row>
    <row r="10812" spans="23:23" x14ac:dyDescent="0.35">
      <c r="W10812" s="17"/>
    </row>
    <row r="10813" spans="23:23" x14ac:dyDescent="0.35">
      <c r="W10813" s="17"/>
    </row>
    <row r="10814" spans="23:23" x14ac:dyDescent="0.35">
      <c r="W10814" s="17"/>
    </row>
    <row r="10815" spans="23:23" x14ac:dyDescent="0.35">
      <c r="W10815" s="17"/>
    </row>
    <row r="10816" spans="23:23" x14ac:dyDescent="0.35">
      <c r="W10816" s="17"/>
    </row>
    <row r="10817" spans="23:23" x14ac:dyDescent="0.35">
      <c r="W10817" s="17"/>
    </row>
    <row r="10818" spans="23:23" x14ac:dyDescent="0.35">
      <c r="W10818" s="17"/>
    </row>
    <row r="10819" spans="23:23" x14ac:dyDescent="0.35">
      <c r="W10819" s="17"/>
    </row>
    <row r="10820" spans="23:23" x14ac:dyDescent="0.35">
      <c r="W10820" s="17"/>
    </row>
    <row r="10821" spans="23:23" x14ac:dyDescent="0.35">
      <c r="W10821" s="17"/>
    </row>
    <row r="10822" spans="23:23" x14ac:dyDescent="0.35">
      <c r="W10822" s="17"/>
    </row>
    <row r="10823" spans="23:23" x14ac:dyDescent="0.35">
      <c r="W10823" s="17"/>
    </row>
    <row r="10824" spans="23:23" x14ac:dyDescent="0.35">
      <c r="W10824" s="17"/>
    </row>
    <row r="10825" spans="23:23" x14ac:dyDescent="0.35">
      <c r="W10825" s="17"/>
    </row>
    <row r="10826" spans="23:23" x14ac:dyDescent="0.35">
      <c r="W10826" s="17"/>
    </row>
    <row r="10827" spans="23:23" x14ac:dyDescent="0.35">
      <c r="W10827" s="17"/>
    </row>
    <row r="10828" spans="23:23" x14ac:dyDescent="0.35">
      <c r="W10828" s="17"/>
    </row>
    <row r="10829" spans="23:23" x14ac:dyDescent="0.35">
      <c r="W10829" s="17"/>
    </row>
    <row r="10830" spans="23:23" x14ac:dyDescent="0.35">
      <c r="W10830" s="17"/>
    </row>
    <row r="10831" spans="23:23" x14ac:dyDescent="0.35">
      <c r="W10831" s="17"/>
    </row>
    <row r="10832" spans="23:23" x14ac:dyDescent="0.35">
      <c r="W10832" s="17"/>
    </row>
    <row r="10833" spans="23:23" x14ac:dyDescent="0.35">
      <c r="W10833" s="17"/>
    </row>
    <row r="10834" spans="23:23" x14ac:dyDescent="0.35">
      <c r="W10834" s="17"/>
    </row>
    <row r="10835" spans="23:23" x14ac:dyDescent="0.35">
      <c r="W10835" s="17"/>
    </row>
    <row r="10836" spans="23:23" x14ac:dyDescent="0.35">
      <c r="W10836" s="17"/>
    </row>
    <row r="10837" spans="23:23" x14ac:dyDescent="0.35">
      <c r="W10837" s="17"/>
    </row>
    <row r="10838" spans="23:23" x14ac:dyDescent="0.35">
      <c r="W10838" s="17"/>
    </row>
    <row r="10839" spans="23:23" x14ac:dyDescent="0.35">
      <c r="W10839" s="17"/>
    </row>
    <row r="10840" spans="23:23" x14ac:dyDescent="0.35">
      <c r="W10840" s="17"/>
    </row>
    <row r="10841" spans="23:23" x14ac:dyDescent="0.35">
      <c r="W10841" s="17"/>
    </row>
    <row r="10842" spans="23:23" x14ac:dyDescent="0.35">
      <c r="W10842" s="17"/>
    </row>
    <row r="10843" spans="23:23" x14ac:dyDescent="0.35">
      <c r="W10843" s="17"/>
    </row>
    <row r="10844" spans="23:23" x14ac:dyDescent="0.35">
      <c r="W10844" s="17"/>
    </row>
    <row r="10845" spans="23:23" x14ac:dyDescent="0.35">
      <c r="W10845" s="17"/>
    </row>
    <row r="10846" spans="23:23" x14ac:dyDescent="0.35">
      <c r="W10846" s="17"/>
    </row>
    <row r="10847" spans="23:23" x14ac:dyDescent="0.35">
      <c r="W10847" s="17"/>
    </row>
    <row r="10848" spans="23:23" x14ac:dyDescent="0.35">
      <c r="W10848" s="17"/>
    </row>
    <row r="10849" spans="23:23" x14ac:dyDescent="0.35">
      <c r="W10849" s="17"/>
    </row>
    <row r="10850" spans="23:23" x14ac:dyDescent="0.35">
      <c r="W10850" s="17"/>
    </row>
    <row r="10851" spans="23:23" x14ac:dyDescent="0.35">
      <c r="W10851" s="17"/>
    </row>
    <row r="10852" spans="23:23" x14ac:dyDescent="0.35">
      <c r="W10852" s="17"/>
    </row>
    <row r="10853" spans="23:23" x14ac:dyDescent="0.35">
      <c r="W10853" s="17"/>
    </row>
    <row r="10854" spans="23:23" x14ac:dyDescent="0.35">
      <c r="W10854" s="17"/>
    </row>
    <row r="10855" spans="23:23" x14ac:dyDescent="0.35">
      <c r="W10855" s="17"/>
    </row>
    <row r="10856" spans="23:23" x14ac:dyDescent="0.35">
      <c r="W10856" s="17"/>
    </row>
    <row r="10857" spans="23:23" x14ac:dyDescent="0.35">
      <c r="W10857" s="17"/>
    </row>
    <row r="10858" spans="23:23" x14ac:dyDescent="0.35">
      <c r="W10858" s="17"/>
    </row>
    <row r="10859" spans="23:23" x14ac:dyDescent="0.35">
      <c r="W10859" s="17"/>
    </row>
    <row r="10860" spans="23:23" x14ac:dyDescent="0.35">
      <c r="W10860" s="17"/>
    </row>
    <row r="10861" spans="23:23" x14ac:dyDescent="0.35">
      <c r="W10861" s="17"/>
    </row>
    <row r="10862" spans="23:23" x14ac:dyDescent="0.35">
      <c r="W10862" s="17"/>
    </row>
    <row r="10863" spans="23:23" x14ac:dyDescent="0.35">
      <c r="W10863" s="17"/>
    </row>
    <row r="10864" spans="23:23" x14ac:dyDescent="0.35">
      <c r="W10864" s="17"/>
    </row>
    <row r="10865" spans="23:23" x14ac:dyDescent="0.35">
      <c r="W10865" s="17"/>
    </row>
    <row r="10866" spans="23:23" x14ac:dyDescent="0.35">
      <c r="W10866" s="17"/>
    </row>
    <row r="10867" spans="23:23" x14ac:dyDescent="0.35">
      <c r="W10867" s="17"/>
    </row>
    <row r="10868" spans="23:23" x14ac:dyDescent="0.35">
      <c r="W10868" s="17"/>
    </row>
    <row r="10869" spans="23:23" x14ac:dyDescent="0.35">
      <c r="W10869" s="17"/>
    </row>
    <row r="10870" spans="23:23" x14ac:dyDescent="0.35">
      <c r="W10870" s="17"/>
    </row>
    <row r="10871" spans="23:23" x14ac:dyDescent="0.35">
      <c r="W10871" s="17"/>
    </row>
    <row r="10872" spans="23:23" x14ac:dyDescent="0.35">
      <c r="W10872" s="17"/>
    </row>
    <row r="10873" spans="23:23" x14ac:dyDescent="0.35">
      <c r="W10873" s="17"/>
    </row>
    <row r="10874" spans="23:23" x14ac:dyDescent="0.35">
      <c r="W10874" s="17"/>
    </row>
    <row r="10875" spans="23:23" x14ac:dyDescent="0.35">
      <c r="W10875" s="17"/>
    </row>
    <row r="10876" spans="23:23" x14ac:dyDescent="0.35">
      <c r="W10876" s="17"/>
    </row>
    <row r="10877" spans="23:23" x14ac:dyDescent="0.35">
      <c r="W10877" s="17"/>
    </row>
    <row r="10878" spans="23:23" x14ac:dyDescent="0.35">
      <c r="W10878" s="17"/>
    </row>
    <row r="10879" spans="23:23" x14ac:dyDescent="0.35">
      <c r="W10879" s="17"/>
    </row>
    <row r="10880" spans="23:23" x14ac:dyDescent="0.35">
      <c r="W10880" s="17"/>
    </row>
    <row r="10881" spans="23:23" x14ac:dyDescent="0.35">
      <c r="W10881" s="17"/>
    </row>
    <row r="10882" spans="23:23" x14ac:dyDescent="0.35">
      <c r="W10882" s="17"/>
    </row>
    <row r="10883" spans="23:23" x14ac:dyDescent="0.35">
      <c r="W10883" s="17"/>
    </row>
    <row r="10884" spans="23:23" x14ac:dyDescent="0.35">
      <c r="W10884" s="17"/>
    </row>
    <row r="10885" spans="23:23" x14ac:dyDescent="0.35">
      <c r="W10885" s="17"/>
    </row>
    <row r="10886" spans="23:23" x14ac:dyDescent="0.35">
      <c r="W10886" s="17"/>
    </row>
    <row r="10887" spans="23:23" x14ac:dyDescent="0.35">
      <c r="W10887" s="17"/>
    </row>
    <row r="10888" spans="23:23" x14ac:dyDescent="0.35">
      <c r="W10888" s="17"/>
    </row>
    <row r="10889" spans="23:23" x14ac:dyDescent="0.35">
      <c r="W10889" s="17"/>
    </row>
    <row r="10890" spans="23:23" x14ac:dyDescent="0.35">
      <c r="W10890" s="17"/>
    </row>
    <row r="10891" spans="23:23" x14ac:dyDescent="0.35">
      <c r="W10891" s="17"/>
    </row>
    <row r="10892" spans="23:23" x14ac:dyDescent="0.35">
      <c r="W10892" s="17"/>
    </row>
    <row r="10893" spans="23:23" x14ac:dyDescent="0.35">
      <c r="W10893" s="17"/>
    </row>
    <row r="10894" spans="23:23" x14ac:dyDescent="0.35">
      <c r="W10894" s="17"/>
    </row>
    <row r="10895" spans="23:23" x14ac:dyDescent="0.35">
      <c r="W10895" s="17"/>
    </row>
    <row r="10896" spans="23:23" x14ac:dyDescent="0.35">
      <c r="W10896" s="17"/>
    </row>
    <row r="10897" spans="23:23" x14ac:dyDescent="0.35">
      <c r="W10897" s="17"/>
    </row>
    <row r="10898" spans="23:23" x14ac:dyDescent="0.35">
      <c r="W10898" s="17"/>
    </row>
    <row r="10899" spans="23:23" x14ac:dyDescent="0.35">
      <c r="W10899" s="17"/>
    </row>
    <row r="10900" spans="23:23" x14ac:dyDescent="0.35">
      <c r="W10900" s="17"/>
    </row>
    <row r="10901" spans="23:23" x14ac:dyDescent="0.35">
      <c r="W10901" s="17"/>
    </row>
    <row r="10902" spans="23:23" x14ac:dyDescent="0.35">
      <c r="W10902" s="17"/>
    </row>
    <row r="10903" spans="23:23" x14ac:dyDescent="0.35">
      <c r="W10903" s="17"/>
    </row>
    <row r="10904" spans="23:23" x14ac:dyDescent="0.35">
      <c r="W10904" s="17"/>
    </row>
    <row r="10905" spans="23:23" x14ac:dyDescent="0.35">
      <c r="W10905" s="17"/>
    </row>
    <row r="10906" spans="23:23" x14ac:dyDescent="0.35">
      <c r="W10906" s="17"/>
    </row>
    <row r="10907" spans="23:23" x14ac:dyDescent="0.35">
      <c r="W10907" s="17"/>
    </row>
    <row r="10908" spans="23:23" x14ac:dyDescent="0.35">
      <c r="W10908" s="17"/>
    </row>
    <row r="10909" spans="23:23" x14ac:dyDescent="0.35">
      <c r="W10909" s="17"/>
    </row>
    <row r="10910" spans="23:23" x14ac:dyDescent="0.35">
      <c r="W10910" s="17"/>
    </row>
    <row r="10911" spans="23:23" x14ac:dyDescent="0.35">
      <c r="W10911" s="17"/>
    </row>
    <row r="10912" spans="23:23" x14ac:dyDescent="0.35">
      <c r="W10912" s="17"/>
    </row>
    <row r="10913" spans="23:23" x14ac:dyDescent="0.35">
      <c r="W10913" s="17"/>
    </row>
    <row r="10914" spans="23:23" x14ac:dyDescent="0.35">
      <c r="W10914" s="17"/>
    </row>
    <row r="10915" spans="23:23" x14ac:dyDescent="0.35">
      <c r="W10915" s="17"/>
    </row>
    <row r="10916" spans="23:23" x14ac:dyDescent="0.35">
      <c r="W10916" s="17"/>
    </row>
    <row r="10917" spans="23:23" x14ac:dyDescent="0.35">
      <c r="W10917" s="17"/>
    </row>
    <row r="10918" spans="23:23" x14ac:dyDescent="0.35">
      <c r="W10918" s="17"/>
    </row>
    <row r="10919" spans="23:23" x14ac:dyDescent="0.35">
      <c r="W10919" s="17"/>
    </row>
    <row r="10920" spans="23:23" x14ac:dyDescent="0.35">
      <c r="W10920" s="17"/>
    </row>
    <row r="10921" spans="23:23" x14ac:dyDescent="0.35">
      <c r="W10921" s="17"/>
    </row>
    <row r="10922" spans="23:23" x14ac:dyDescent="0.35">
      <c r="W10922" s="17"/>
    </row>
    <row r="10923" spans="23:23" x14ac:dyDescent="0.35">
      <c r="W10923" s="17"/>
    </row>
    <row r="10924" spans="23:23" x14ac:dyDescent="0.35">
      <c r="W10924" s="17"/>
    </row>
    <row r="10925" spans="23:23" x14ac:dyDescent="0.35">
      <c r="W10925" s="17"/>
    </row>
    <row r="10926" spans="23:23" x14ac:dyDescent="0.35">
      <c r="W10926" s="17"/>
    </row>
    <row r="10927" spans="23:23" x14ac:dyDescent="0.35">
      <c r="W10927" s="17"/>
    </row>
    <row r="10928" spans="23:23" x14ac:dyDescent="0.35">
      <c r="W10928" s="17"/>
    </row>
    <row r="10929" spans="23:23" x14ac:dyDescent="0.35">
      <c r="W10929" s="17"/>
    </row>
    <row r="10930" spans="23:23" x14ac:dyDescent="0.35">
      <c r="W10930" s="17"/>
    </row>
    <row r="10931" spans="23:23" x14ac:dyDescent="0.35">
      <c r="W10931" s="17"/>
    </row>
    <row r="10932" spans="23:23" x14ac:dyDescent="0.35">
      <c r="W10932" s="17"/>
    </row>
    <row r="10933" spans="23:23" x14ac:dyDescent="0.35">
      <c r="W10933" s="17"/>
    </row>
    <row r="10934" spans="23:23" x14ac:dyDescent="0.35">
      <c r="W10934" s="17"/>
    </row>
    <row r="10935" spans="23:23" x14ac:dyDescent="0.35">
      <c r="W10935" s="17"/>
    </row>
    <row r="10936" spans="23:23" x14ac:dyDescent="0.35">
      <c r="W10936" s="17"/>
    </row>
    <row r="10937" spans="23:23" x14ac:dyDescent="0.35">
      <c r="W10937" s="17"/>
    </row>
    <row r="10938" spans="23:23" x14ac:dyDescent="0.35">
      <c r="W10938" s="17"/>
    </row>
    <row r="10939" spans="23:23" x14ac:dyDescent="0.35">
      <c r="W10939" s="17"/>
    </row>
    <row r="10940" spans="23:23" x14ac:dyDescent="0.35">
      <c r="W10940" s="17"/>
    </row>
    <row r="10941" spans="23:23" x14ac:dyDescent="0.35">
      <c r="W10941" s="17"/>
    </row>
    <row r="10942" spans="23:23" x14ac:dyDescent="0.35">
      <c r="W10942" s="17"/>
    </row>
    <row r="10943" spans="23:23" x14ac:dyDescent="0.35">
      <c r="W10943" s="17"/>
    </row>
    <row r="10944" spans="23:23" x14ac:dyDescent="0.35">
      <c r="W10944" s="17"/>
    </row>
    <row r="10945" spans="23:23" x14ac:dyDescent="0.35">
      <c r="W10945" s="17"/>
    </row>
    <row r="10946" spans="23:23" x14ac:dyDescent="0.35">
      <c r="W10946" s="17"/>
    </row>
    <row r="10947" spans="23:23" x14ac:dyDescent="0.35">
      <c r="W10947" s="17"/>
    </row>
    <row r="10948" spans="23:23" x14ac:dyDescent="0.35">
      <c r="W10948" s="17"/>
    </row>
    <row r="10949" spans="23:23" x14ac:dyDescent="0.35">
      <c r="W10949" s="17"/>
    </row>
    <row r="10950" spans="23:23" x14ac:dyDescent="0.35">
      <c r="W10950" s="17"/>
    </row>
    <row r="10951" spans="23:23" x14ac:dyDescent="0.35">
      <c r="W10951" s="17"/>
    </row>
    <row r="10952" spans="23:23" x14ac:dyDescent="0.35">
      <c r="W10952" s="17"/>
    </row>
    <row r="10953" spans="23:23" x14ac:dyDescent="0.35">
      <c r="W10953" s="17"/>
    </row>
    <row r="10954" spans="23:23" x14ac:dyDescent="0.35">
      <c r="W10954" s="17"/>
    </row>
    <row r="10955" spans="23:23" x14ac:dyDescent="0.35">
      <c r="W10955" s="17"/>
    </row>
    <row r="10956" spans="23:23" x14ac:dyDescent="0.35">
      <c r="W10956" s="17"/>
    </row>
    <row r="10957" spans="23:23" x14ac:dyDescent="0.35">
      <c r="W10957" s="17"/>
    </row>
    <row r="10958" spans="23:23" x14ac:dyDescent="0.35">
      <c r="W10958" s="17"/>
    </row>
    <row r="10959" spans="23:23" x14ac:dyDescent="0.35">
      <c r="W10959" s="17"/>
    </row>
    <row r="10960" spans="23:23" x14ac:dyDescent="0.35">
      <c r="W10960" s="17"/>
    </row>
    <row r="10961" spans="23:23" x14ac:dyDescent="0.35">
      <c r="W10961" s="17"/>
    </row>
    <row r="10962" spans="23:23" x14ac:dyDescent="0.35">
      <c r="W10962" s="17"/>
    </row>
    <row r="10963" spans="23:23" x14ac:dyDescent="0.35">
      <c r="W10963" s="17"/>
    </row>
    <row r="10964" spans="23:23" x14ac:dyDescent="0.35">
      <c r="W10964" s="17"/>
    </row>
    <row r="10965" spans="23:23" x14ac:dyDescent="0.35">
      <c r="W10965" s="17"/>
    </row>
    <row r="10966" spans="23:23" x14ac:dyDescent="0.35">
      <c r="W10966" s="17"/>
    </row>
    <row r="10967" spans="23:23" x14ac:dyDescent="0.35">
      <c r="W10967" s="17"/>
    </row>
    <row r="10968" spans="23:23" x14ac:dyDescent="0.35">
      <c r="W10968" s="17"/>
    </row>
    <row r="10969" spans="23:23" x14ac:dyDescent="0.35">
      <c r="W10969" s="17"/>
    </row>
    <row r="10970" spans="23:23" x14ac:dyDescent="0.35">
      <c r="W10970" s="17"/>
    </row>
    <row r="10971" spans="23:23" x14ac:dyDescent="0.35">
      <c r="W10971" s="17"/>
    </row>
    <row r="10972" spans="23:23" x14ac:dyDescent="0.35">
      <c r="W10972" s="17"/>
    </row>
    <row r="10973" spans="23:23" x14ac:dyDescent="0.35">
      <c r="W10973" s="17"/>
    </row>
    <row r="10974" spans="23:23" x14ac:dyDescent="0.35">
      <c r="W10974" s="17"/>
    </row>
    <row r="10975" spans="23:23" x14ac:dyDescent="0.35">
      <c r="W10975" s="17"/>
    </row>
    <row r="10976" spans="23:23" x14ac:dyDescent="0.35">
      <c r="W10976" s="17"/>
    </row>
    <row r="10977" spans="23:23" x14ac:dyDescent="0.35">
      <c r="W10977" s="17"/>
    </row>
    <row r="10978" spans="23:23" x14ac:dyDescent="0.35">
      <c r="W10978" s="17"/>
    </row>
    <row r="10979" spans="23:23" x14ac:dyDescent="0.35">
      <c r="W10979" s="17"/>
    </row>
    <row r="10980" spans="23:23" x14ac:dyDescent="0.35">
      <c r="W10980" s="17"/>
    </row>
    <row r="10981" spans="23:23" x14ac:dyDescent="0.35">
      <c r="W10981" s="17"/>
    </row>
    <row r="10982" spans="23:23" x14ac:dyDescent="0.35">
      <c r="W10982" s="17"/>
    </row>
    <row r="10983" spans="23:23" x14ac:dyDescent="0.35">
      <c r="W10983" s="17"/>
    </row>
    <row r="10984" spans="23:23" x14ac:dyDescent="0.35">
      <c r="W10984" s="17"/>
    </row>
    <row r="10985" spans="23:23" x14ac:dyDescent="0.35">
      <c r="W10985" s="17"/>
    </row>
    <row r="10986" spans="23:23" x14ac:dyDescent="0.35">
      <c r="W10986" s="17"/>
    </row>
    <row r="10987" spans="23:23" x14ac:dyDescent="0.35">
      <c r="W10987" s="17"/>
    </row>
    <row r="10988" spans="23:23" x14ac:dyDescent="0.35">
      <c r="W10988" s="17"/>
    </row>
    <row r="10989" spans="23:23" x14ac:dyDescent="0.35">
      <c r="W10989" s="17"/>
    </row>
    <row r="10990" spans="23:23" x14ac:dyDescent="0.35">
      <c r="W10990" s="17"/>
    </row>
    <row r="10991" spans="23:23" x14ac:dyDescent="0.35">
      <c r="W10991" s="17"/>
    </row>
    <row r="10992" spans="23:23" x14ac:dyDescent="0.35">
      <c r="W10992" s="17"/>
    </row>
    <row r="10993" spans="23:23" x14ac:dyDescent="0.35">
      <c r="W10993" s="17"/>
    </row>
    <row r="10994" spans="23:23" x14ac:dyDescent="0.35">
      <c r="W10994" s="17"/>
    </row>
    <row r="10995" spans="23:23" x14ac:dyDescent="0.35">
      <c r="W10995" s="17"/>
    </row>
    <row r="10996" spans="23:23" x14ac:dyDescent="0.35">
      <c r="W10996" s="17"/>
    </row>
    <row r="10997" spans="23:23" x14ac:dyDescent="0.35">
      <c r="W10997" s="17"/>
    </row>
    <row r="10998" spans="23:23" x14ac:dyDescent="0.35">
      <c r="W10998" s="17"/>
    </row>
    <row r="10999" spans="23:23" x14ac:dyDescent="0.35">
      <c r="W10999" s="17"/>
    </row>
    <row r="11000" spans="23:23" x14ac:dyDescent="0.35">
      <c r="W11000" s="17"/>
    </row>
    <row r="11001" spans="23:23" x14ac:dyDescent="0.35">
      <c r="W11001" s="17"/>
    </row>
    <row r="11002" spans="23:23" x14ac:dyDescent="0.35">
      <c r="W11002" s="17"/>
    </row>
    <row r="11003" spans="23:23" x14ac:dyDescent="0.35">
      <c r="W11003" s="17"/>
    </row>
    <row r="11004" spans="23:23" x14ac:dyDescent="0.35">
      <c r="W11004" s="17"/>
    </row>
    <row r="11005" spans="23:23" x14ac:dyDescent="0.35">
      <c r="W11005" s="17"/>
    </row>
    <row r="11006" spans="23:23" x14ac:dyDescent="0.35">
      <c r="W11006" s="17"/>
    </row>
    <row r="11007" spans="23:23" x14ac:dyDescent="0.35">
      <c r="W11007" s="17"/>
    </row>
    <row r="11008" spans="23:23" x14ac:dyDescent="0.35">
      <c r="W11008" s="17"/>
    </row>
    <row r="11009" spans="23:23" x14ac:dyDescent="0.35">
      <c r="W11009" s="17"/>
    </row>
    <row r="11010" spans="23:23" x14ac:dyDescent="0.35">
      <c r="W11010" s="17"/>
    </row>
    <row r="11011" spans="23:23" x14ac:dyDescent="0.35">
      <c r="W11011" s="17"/>
    </row>
    <row r="11012" spans="23:23" x14ac:dyDescent="0.35">
      <c r="W11012" s="17"/>
    </row>
    <row r="11013" spans="23:23" x14ac:dyDescent="0.35">
      <c r="W11013" s="17"/>
    </row>
    <row r="11014" spans="23:23" x14ac:dyDescent="0.35">
      <c r="W11014" s="17"/>
    </row>
    <row r="11015" spans="23:23" x14ac:dyDescent="0.35">
      <c r="W11015" s="17"/>
    </row>
    <row r="11016" spans="23:23" x14ac:dyDescent="0.35">
      <c r="W11016" s="17"/>
    </row>
    <row r="11017" spans="23:23" x14ac:dyDescent="0.35">
      <c r="W11017" s="17"/>
    </row>
    <row r="11018" spans="23:23" x14ac:dyDescent="0.35">
      <c r="W11018" s="17"/>
    </row>
    <row r="11019" spans="23:23" x14ac:dyDescent="0.35">
      <c r="W11019" s="17"/>
    </row>
    <row r="11020" spans="23:23" x14ac:dyDescent="0.35">
      <c r="W11020" s="17"/>
    </row>
    <row r="11021" spans="23:23" x14ac:dyDescent="0.35">
      <c r="W11021" s="17"/>
    </row>
    <row r="11022" spans="23:23" x14ac:dyDescent="0.35">
      <c r="W11022" s="17"/>
    </row>
    <row r="11023" spans="23:23" x14ac:dyDescent="0.35">
      <c r="W11023" s="17"/>
    </row>
    <row r="11024" spans="23:23" x14ac:dyDescent="0.35">
      <c r="W11024" s="17"/>
    </row>
    <row r="11025" spans="23:23" x14ac:dyDescent="0.35">
      <c r="W11025" s="17"/>
    </row>
    <row r="11026" spans="23:23" x14ac:dyDescent="0.35">
      <c r="W11026" s="17"/>
    </row>
    <row r="11027" spans="23:23" x14ac:dyDescent="0.35">
      <c r="W11027" s="17"/>
    </row>
    <row r="11028" spans="23:23" x14ac:dyDescent="0.35">
      <c r="W11028" s="17"/>
    </row>
    <row r="11029" spans="23:23" x14ac:dyDescent="0.35">
      <c r="W11029" s="17"/>
    </row>
    <row r="11030" spans="23:23" x14ac:dyDescent="0.35">
      <c r="W11030" s="17"/>
    </row>
    <row r="11031" spans="23:23" x14ac:dyDescent="0.35">
      <c r="W11031" s="17"/>
    </row>
    <row r="11032" spans="23:23" x14ac:dyDescent="0.35">
      <c r="W11032" s="17"/>
    </row>
    <row r="11033" spans="23:23" x14ac:dyDescent="0.35">
      <c r="W11033" s="17"/>
    </row>
    <row r="11034" spans="23:23" x14ac:dyDescent="0.35">
      <c r="W11034" s="17"/>
    </row>
    <row r="11035" spans="23:23" x14ac:dyDescent="0.35">
      <c r="W11035" s="17"/>
    </row>
    <row r="11036" spans="23:23" x14ac:dyDescent="0.35">
      <c r="W11036" s="17"/>
    </row>
    <row r="11037" spans="23:23" x14ac:dyDescent="0.35">
      <c r="W11037" s="17"/>
    </row>
    <row r="11038" spans="23:23" x14ac:dyDescent="0.35">
      <c r="W11038" s="17"/>
    </row>
    <row r="11039" spans="23:23" x14ac:dyDescent="0.35">
      <c r="W11039" s="17"/>
    </row>
    <row r="11040" spans="23:23" x14ac:dyDescent="0.35">
      <c r="W11040" s="17"/>
    </row>
    <row r="11041" spans="23:23" x14ac:dyDescent="0.35">
      <c r="W11041" s="17"/>
    </row>
    <row r="11042" spans="23:23" x14ac:dyDescent="0.35">
      <c r="W11042" s="17"/>
    </row>
    <row r="11043" spans="23:23" x14ac:dyDescent="0.35">
      <c r="W11043" s="17"/>
    </row>
    <row r="11044" spans="23:23" x14ac:dyDescent="0.35">
      <c r="W11044" s="17"/>
    </row>
    <row r="11045" spans="23:23" x14ac:dyDescent="0.35">
      <c r="W11045" s="17"/>
    </row>
    <row r="11046" spans="23:23" x14ac:dyDescent="0.35">
      <c r="W11046" s="17"/>
    </row>
    <row r="11047" spans="23:23" x14ac:dyDescent="0.35">
      <c r="W11047" s="17"/>
    </row>
    <row r="11048" spans="23:23" x14ac:dyDescent="0.35">
      <c r="W11048" s="17"/>
    </row>
    <row r="11049" spans="23:23" x14ac:dyDescent="0.35">
      <c r="W11049" s="17"/>
    </row>
    <row r="11050" spans="23:23" x14ac:dyDescent="0.35">
      <c r="W11050" s="17"/>
    </row>
    <row r="11051" spans="23:23" x14ac:dyDescent="0.35">
      <c r="W11051" s="17"/>
    </row>
    <row r="11052" spans="23:23" x14ac:dyDescent="0.35">
      <c r="W11052" s="17"/>
    </row>
    <row r="11053" spans="23:23" x14ac:dyDescent="0.35">
      <c r="W11053" s="17"/>
    </row>
    <row r="11054" spans="23:23" x14ac:dyDescent="0.35">
      <c r="W11054" s="17"/>
    </row>
    <row r="11055" spans="23:23" x14ac:dyDescent="0.35">
      <c r="W11055" s="17"/>
    </row>
    <row r="11056" spans="23:23" x14ac:dyDescent="0.35">
      <c r="W11056" s="17"/>
    </row>
    <row r="11057" spans="23:23" x14ac:dyDescent="0.35">
      <c r="W11057" s="17"/>
    </row>
    <row r="11058" spans="23:23" x14ac:dyDescent="0.35">
      <c r="W11058" s="17"/>
    </row>
    <row r="11059" spans="23:23" x14ac:dyDescent="0.35">
      <c r="W11059" s="17"/>
    </row>
    <row r="11060" spans="23:23" x14ac:dyDescent="0.35">
      <c r="W11060" s="17"/>
    </row>
    <row r="11061" spans="23:23" x14ac:dyDescent="0.35">
      <c r="W11061" s="17"/>
    </row>
    <row r="11062" spans="23:23" x14ac:dyDescent="0.35">
      <c r="W11062" s="17"/>
    </row>
    <row r="11063" spans="23:23" x14ac:dyDescent="0.35">
      <c r="W11063" s="17"/>
    </row>
    <row r="11064" spans="23:23" x14ac:dyDescent="0.35">
      <c r="W11064" s="17"/>
    </row>
    <row r="11065" spans="23:23" x14ac:dyDescent="0.35">
      <c r="W11065" s="17"/>
    </row>
    <row r="11066" spans="23:23" x14ac:dyDescent="0.35">
      <c r="W11066" s="17"/>
    </row>
    <row r="11067" spans="23:23" x14ac:dyDescent="0.35">
      <c r="W11067" s="17"/>
    </row>
    <row r="11068" spans="23:23" x14ac:dyDescent="0.35">
      <c r="W11068" s="17"/>
    </row>
    <row r="11069" spans="23:23" x14ac:dyDescent="0.35">
      <c r="W11069" s="17"/>
    </row>
    <row r="11070" spans="23:23" x14ac:dyDescent="0.35">
      <c r="W11070" s="17"/>
    </row>
    <row r="11071" spans="23:23" x14ac:dyDescent="0.35">
      <c r="W11071" s="17"/>
    </row>
    <row r="11072" spans="23:23" x14ac:dyDescent="0.35">
      <c r="W11072" s="17"/>
    </row>
    <row r="11073" spans="23:23" x14ac:dyDescent="0.35">
      <c r="W11073" s="17"/>
    </row>
    <row r="11074" spans="23:23" x14ac:dyDescent="0.35">
      <c r="W11074" s="17"/>
    </row>
    <row r="11075" spans="23:23" x14ac:dyDescent="0.35">
      <c r="W11075" s="17"/>
    </row>
    <row r="11076" spans="23:23" x14ac:dyDescent="0.35">
      <c r="W11076" s="17"/>
    </row>
    <row r="11077" spans="23:23" x14ac:dyDescent="0.35">
      <c r="W11077" s="17"/>
    </row>
    <row r="11078" spans="23:23" x14ac:dyDescent="0.35">
      <c r="W11078" s="17"/>
    </row>
    <row r="11079" spans="23:23" x14ac:dyDescent="0.35">
      <c r="W11079" s="17"/>
    </row>
    <row r="11080" spans="23:23" x14ac:dyDescent="0.35">
      <c r="W11080" s="17"/>
    </row>
    <row r="11081" spans="23:23" x14ac:dyDescent="0.35">
      <c r="W11081" s="17"/>
    </row>
    <row r="11082" spans="23:23" x14ac:dyDescent="0.35">
      <c r="W11082" s="17"/>
    </row>
    <row r="11083" spans="23:23" x14ac:dyDescent="0.35">
      <c r="W11083" s="17"/>
    </row>
    <row r="11084" spans="23:23" x14ac:dyDescent="0.35">
      <c r="W11084" s="17"/>
    </row>
    <row r="11085" spans="23:23" x14ac:dyDescent="0.35">
      <c r="W11085" s="17"/>
    </row>
    <row r="11086" spans="23:23" x14ac:dyDescent="0.35">
      <c r="W11086" s="17"/>
    </row>
    <row r="11087" spans="23:23" x14ac:dyDescent="0.35">
      <c r="W11087" s="17"/>
    </row>
    <row r="11088" spans="23:23" x14ac:dyDescent="0.35">
      <c r="W11088" s="17"/>
    </row>
    <row r="11089" spans="23:23" x14ac:dyDescent="0.35">
      <c r="W11089" s="17"/>
    </row>
    <row r="11090" spans="23:23" x14ac:dyDescent="0.35">
      <c r="W11090" s="17"/>
    </row>
    <row r="11091" spans="23:23" x14ac:dyDescent="0.35">
      <c r="W11091" s="17"/>
    </row>
    <row r="11092" spans="23:23" x14ac:dyDescent="0.35">
      <c r="W11092" s="17"/>
    </row>
    <row r="11093" spans="23:23" x14ac:dyDescent="0.35">
      <c r="W11093" s="17"/>
    </row>
    <row r="11094" spans="23:23" x14ac:dyDescent="0.35">
      <c r="W11094" s="17"/>
    </row>
    <row r="11095" spans="23:23" x14ac:dyDescent="0.35">
      <c r="W11095" s="17"/>
    </row>
    <row r="11096" spans="23:23" x14ac:dyDescent="0.35">
      <c r="W11096" s="17"/>
    </row>
    <row r="11097" spans="23:23" x14ac:dyDescent="0.35">
      <c r="W11097" s="17"/>
    </row>
    <row r="11098" spans="23:23" x14ac:dyDescent="0.35">
      <c r="W11098" s="17"/>
    </row>
    <row r="11099" spans="23:23" x14ac:dyDescent="0.35">
      <c r="W11099" s="17"/>
    </row>
    <row r="11100" spans="23:23" x14ac:dyDescent="0.35">
      <c r="W11100" s="17"/>
    </row>
    <row r="11101" spans="23:23" x14ac:dyDescent="0.35">
      <c r="W11101" s="17"/>
    </row>
    <row r="11102" spans="23:23" x14ac:dyDescent="0.35">
      <c r="W11102" s="17"/>
    </row>
    <row r="11103" spans="23:23" x14ac:dyDescent="0.35">
      <c r="W11103" s="17"/>
    </row>
    <row r="11104" spans="23:23" x14ac:dyDescent="0.35">
      <c r="W11104" s="17"/>
    </row>
    <row r="11105" spans="23:23" x14ac:dyDescent="0.35">
      <c r="W11105" s="17"/>
    </row>
    <row r="11106" spans="23:23" x14ac:dyDescent="0.35">
      <c r="W11106" s="17"/>
    </row>
    <row r="11107" spans="23:23" x14ac:dyDescent="0.35">
      <c r="W11107" s="17"/>
    </row>
    <row r="11108" spans="23:23" x14ac:dyDescent="0.35">
      <c r="W11108" s="17"/>
    </row>
    <row r="11109" spans="23:23" x14ac:dyDescent="0.35">
      <c r="W11109" s="17"/>
    </row>
    <row r="11110" spans="23:23" x14ac:dyDescent="0.35">
      <c r="W11110" s="17"/>
    </row>
    <row r="11111" spans="23:23" x14ac:dyDescent="0.35">
      <c r="W11111" s="17"/>
    </row>
    <row r="11112" spans="23:23" x14ac:dyDescent="0.35">
      <c r="W11112" s="17"/>
    </row>
    <row r="11113" spans="23:23" x14ac:dyDescent="0.35">
      <c r="W11113" s="17"/>
    </row>
    <row r="11114" spans="23:23" x14ac:dyDescent="0.35">
      <c r="W11114" s="17"/>
    </row>
    <row r="11115" spans="23:23" x14ac:dyDescent="0.35">
      <c r="W11115" s="17"/>
    </row>
    <row r="11116" spans="23:23" x14ac:dyDescent="0.35">
      <c r="W11116" s="17"/>
    </row>
    <row r="11117" spans="23:23" x14ac:dyDescent="0.35">
      <c r="W11117" s="17"/>
    </row>
    <row r="11118" spans="23:23" x14ac:dyDescent="0.35">
      <c r="W11118" s="17"/>
    </row>
    <row r="11119" spans="23:23" x14ac:dyDescent="0.35">
      <c r="W11119" s="17"/>
    </row>
    <row r="11120" spans="23:23" x14ac:dyDescent="0.35">
      <c r="W11120" s="17"/>
    </row>
    <row r="11121" spans="23:23" x14ac:dyDescent="0.35">
      <c r="W11121" s="17"/>
    </row>
    <row r="11122" spans="23:23" x14ac:dyDescent="0.35">
      <c r="W11122" s="17"/>
    </row>
    <row r="11123" spans="23:23" x14ac:dyDescent="0.35">
      <c r="W11123" s="17"/>
    </row>
    <row r="11124" spans="23:23" x14ac:dyDescent="0.35">
      <c r="W11124" s="17"/>
    </row>
    <row r="11125" spans="23:23" x14ac:dyDescent="0.35">
      <c r="W11125" s="17"/>
    </row>
    <row r="11126" spans="23:23" x14ac:dyDescent="0.35">
      <c r="W11126" s="17"/>
    </row>
    <row r="11127" spans="23:23" x14ac:dyDescent="0.35">
      <c r="W11127" s="17"/>
    </row>
    <row r="11128" spans="23:23" x14ac:dyDescent="0.35">
      <c r="W11128" s="17"/>
    </row>
    <row r="11129" spans="23:23" x14ac:dyDescent="0.35">
      <c r="W11129" s="17"/>
    </row>
    <row r="11130" spans="23:23" x14ac:dyDescent="0.35">
      <c r="W11130" s="17"/>
    </row>
    <row r="11131" spans="23:23" x14ac:dyDescent="0.35">
      <c r="W11131" s="17"/>
    </row>
    <row r="11132" spans="23:23" x14ac:dyDescent="0.35">
      <c r="W11132" s="17"/>
    </row>
    <row r="11133" spans="23:23" x14ac:dyDescent="0.35">
      <c r="W11133" s="17"/>
    </row>
    <row r="11134" spans="23:23" x14ac:dyDescent="0.35">
      <c r="W11134" s="17"/>
    </row>
    <row r="11135" spans="23:23" x14ac:dyDescent="0.35">
      <c r="W11135" s="17"/>
    </row>
    <row r="11136" spans="23:23" x14ac:dyDescent="0.35">
      <c r="W11136" s="17"/>
    </row>
    <row r="11137" spans="23:23" x14ac:dyDescent="0.35">
      <c r="W11137" s="17"/>
    </row>
    <row r="11138" spans="23:23" x14ac:dyDescent="0.35">
      <c r="W11138" s="17"/>
    </row>
    <row r="11139" spans="23:23" x14ac:dyDescent="0.35">
      <c r="W11139" s="17"/>
    </row>
    <row r="11140" spans="23:23" x14ac:dyDescent="0.35">
      <c r="W11140" s="17"/>
    </row>
    <row r="11141" spans="23:23" x14ac:dyDescent="0.35">
      <c r="W11141" s="17"/>
    </row>
    <row r="11142" spans="23:23" x14ac:dyDescent="0.35">
      <c r="W11142" s="17"/>
    </row>
    <row r="11143" spans="23:23" x14ac:dyDescent="0.35">
      <c r="W11143" s="17"/>
    </row>
    <row r="11144" spans="23:23" x14ac:dyDescent="0.35">
      <c r="W11144" s="17"/>
    </row>
    <row r="11145" spans="23:23" x14ac:dyDescent="0.35">
      <c r="W11145" s="17"/>
    </row>
    <row r="11146" spans="23:23" x14ac:dyDescent="0.35">
      <c r="W11146" s="17"/>
    </row>
    <row r="11147" spans="23:23" x14ac:dyDescent="0.35">
      <c r="W11147" s="17"/>
    </row>
    <row r="11148" spans="23:23" x14ac:dyDescent="0.35">
      <c r="W11148" s="17"/>
    </row>
    <row r="11149" spans="23:23" x14ac:dyDescent="0.35">
      <c r="W11149" s="17"/>
    </row>
    <row r="11150" spans="23:23" x14ac:dyDescent="0.35">
      <c r="W11150" s="17"/>
    </row>
    <row r="11151" spans="23:23" x14ac:dyDescent="0.35">
      <c r="W11151" s="17"/>
    </row>
    <row r="11152" spans="23:23" x14ac:dyDescent="0.35">
      <c r="W11152" s="17"/>
    </row>
    <row r="11153" spans="23:23" x14ac:dyDescent="0.35">
      <c r="W11153" s="17"/>
    </row>
    <row r="11154" spans="23:23" x14ac:dyDescent="0.35">
      <c r="W11154" s="17"/>
    </row>
    <row r="11155" spans="23:23" x14ac:dyDescent="0.35">
      <c r="W11155" s="17"/>
    </row>
    <row r="11156" spans="23:23" x14ac:dyDescent="0.35">
      <c r="W11156" s="17"/>
    </row>
    <row r="11157" spans="23:23" x14ac:dyDescent="0.35">
      <c r="W11157" s="17"/>
    </row>
    <row r="11158" spans="23:23" x14ac:dyDescent="0.35">
      <c r="W11158" s="17"/>
    </row>
    <row r="11159" spans="23:23" x14ac:dyDescent="0.35">
      <c r="W11159" s="17"/>
    </row>
    <row r="11160" spans="23:23" x14ac:dyDescent="0.35">
      <c r="W11160" s="17"/>
    </row>
    <row r="11161" spans="23:23" x14ac:dyDescent="0.35">
      <c r="W11161" s="17"/>
    </row>
    <row r="11162" spans="23:23" x14ac:dyDescent="0.35">
      <c r="W11162" s="17"/>
    </row>
    <row r="11163" spans="23:23" x14ac:dyDescent="0.35">
      <c r="W11163" s="17"/>
    </row>
    <row r="11164" spans="23:23" x14ac:dyDescent="0.35">
      <c r="W11164" s="17"/>
    </row>
    <row r="11165" spans="23:23" x14ac:dyDescent="0.35">
      <c r="W11165" s="17"/>
    </row>
    <row r="11166" spans="23:23" x14ac:dyDescent="0.35">
      <c r="W11166" s="17"/>
    </row>
    <row r="11167" spans="23:23" x14ac:dyDescent="0.35">
      <c r="W11167" s="17"/>
    </row>
    <row r="11168" spans="23:23" x14ac:dyDescent="0.35">
      <c r="W11168" s="17"/>
    </row>
    <row r="11169" spans="23:23" x14ac:dyDescent="0.35">
      <c r="W11169" s="17"/>
    </row>
    <row r="11170" spans="23:23" x14ac:dyDescent="0.35">
      <c r="W11170" s="17"/>
    </row>
    <row r="11171" spans="23:23" x14ac:dyDescent="0.35">
      <c r="W11171" s="17"/>
    </row>
    <row r="11172" spans="23:23" x14ac:dyDescent="0.35">
      <c r="W11172" s="17"/>
    </row>
    <row r="11173" spans="23:23" x14ac:dyDescent="0.35">
      <c r="W11173" s="17"/>
    </row>
    <row r="11174" spans="23:23" x14ac:dyDescent="0.35">
      <c r="W11174" s="17"/>
    </row>
    <row r="11175" spans="23:23" x14ac:dyDescent="0.35">
      <c r="W11175" s="17"/>
    </row>
    <row r="11176" spans="23:23" x14ac:dyDescent="0.35">
      <c r="W11176" s="17"/>
    </row>
    <row r="11177" spans="23:23" x14ac:dyDescent="0.35">
      <c r="W11177" s="17"/>
    </row>
    <row r="11178" spans="23:23" x14ac:dyDescent="0.35">
      <c r="W11178" s="17"/>
    </row>
    <row r="11179" spans="23:23" x14ac:dyDescent="0.35">
      <c r="W11179" s="17"/>
    </row>
    <row r="11180" spans="23:23" x14ac:dyDescent="0.35">
      <c r="W11180" s="17"/>
    </row>
    <row r="11181" spans="23:23" x14ac:dyDescent="0.35">
      <c r="W11181" s="17"/>
    </row>
    <row r="11182" spans="23:23" x14ac:dyDescent="0.35">
      <c r="W11182" s="17"/>
    </row>
    <row r="11183" spans="23:23" x14ac:dyDescent="0.35">
      <c r="W11183" s="17"/>
    </row>
    <row r="11184" spans="23:23" x14ac:dyDescent="0.35">
      <c r="W11184" s="17"/>
    </row>
    <row r="11185" spans="23:23" x14ac:dyDescent="0.35">
      <c r="W11185" s="17"/>
    </row>
    <row r="11186" spans="23:23" x14ac:dyDescent="0.35">
      <c r="W11186" s="17"/>
    </row>
    <row r="11187" spans="23:23" x14ac:dyDescent="0.35">
      <c r="W11187" s="17"/>
    </row>
    <row r="11188" spans="23:23" x14ac:dyDescent="0.35">
      <c r="W11188" s="17"/>
    </row>
    <row r="11189" spans="23:23" x14ac:dyDescent="0.35">
      <c r="W11189" s="17"/>
    </row>
    <row r="11190" spans="23:23" x14ac:dyDescent="0.35">
      <c r="W11190" s="17"/>
    </row>
    <row r="11191" spans="23:23" x14ac:dyDescent="0.35">
      <c r="W11191" s="17"/>
    </row>
    <row r="11192" spans="23:23" x14ac:dyDescent="0.35">
      <c r="W11192" s="17"/>
    </row>
    <row r="11193" spans="23:23" x14ac:dyDescent="0.35">
      <c r="W11193" s="17"/>
    </row>
    <row r="11194" spans="23:23" x14ac:dyDescent="0.35">
      <c r="W11194" s="17"/>
    </row>
    <row r="11195" spans="23:23" x14ac:dyDescent="0.35">
      <c r="W11195" s="17"/>
    </row>
    <row r="11196" spans="23:23" x14ac:dyDescent="0.35">
      <c r="W11196" s="17"/>
    </row>
    <row r="11197" spans="23:23" x14ac:dyDescent="0.35">
      <c r="W11197" s="17"/>
    </row>
    <row r="11198" spans="23:23" x14ac:dyDescent="0.35">
      <c r="W11198" s="17"/>
    </row>
    <row r="11199" spans="23:23" x14ac:dyDescent="0.35">
      <c r="W11199" s="17"/>
    </row>
    <row r="11200" spans="23:23" x14ac:dyDescent="0.35">
      <c r="W11200" s="17"/>
    </row>
    <row r="11201" spans="23:23" x14ac:dyDescent="0.35">
      <c r="W11201" s="17"/>
    </row>
    <row r="11202" spans="23:23" x14ac:dyDescent="0.35">
      <c r="W11202" s="17"/>
    </row>
    <row r="11203" spans="23:23" x14ac:dyDescent="0.35">
      <c r="W11203" s="17"/>
    </row>
    <row r="11204" spans="23:23" x14ac:dyDescent="0.35">
      <c r="W11204" s="17"/>
    </row>
    <row r="11205" spans="23:23" x14ac:dyDescent="0.35">
      <c r="W11205" s="17"/>
    </row>
    <row r="11206" spans="23:23" x14ac:dyDescent="0.35">
      <c r="W11206" s="17"/>
    </row>
    <row r="11207" spans="23:23" x14ac:dyDescent="0.35">
      <c r="W11207" s="17"/>
    </row>
    <row r="11208" spans="23:23" x14ac:dyDescent="0.35">
      <c r="W11208" s="17"/>
    </row>
    <row r="11209" spans="23:23" x14ac:dyDescent="0.35">
      <c r="W11209" s="17"/>
    </row>
    <row r="11210" spans="23:23" x14ac:dyDescent="0.35">
      <c r="W11210" s="17"/>
    </row>
    <row r="11211" spans="23:23" x14ac:dyDescent="0.35">
      <c r="W11211" s="17"/>
    </row>
    <row r="11212" spans="23:23" x14ac:dyDescent="0.35">
      <c r="W11212" s="17"/>
    </row>
    <row r="11213" spans="23:23" x14ac:dyDescent="0.35">
      <c r="W11213" s="17"/>
    </row>
    <row r="11214" spans="23:23" x14ac:dyDescent="0.35">
      <c r="W11214" s="17"/>
    </row>
    <row r="11215" spans="23:23" x14ac:dyDescent="0.35">
      <c r="W11215" s="17"/>
    </row>
    <row r="11216" spans="23:23" x14ac:dyDescent="0.35">
      <c r="W11216" s="17"/>
    </row>
    <row r="11217" spans="23:23" x14ac:dyDescent="0.35">
      <c r="W11217" s="17"/>
    </row>
    <row r="11218" spans="23:23" x14ac:dyDescent="0.35">
      <c r="W11218" s="17"/>
    </row>
    <row r="11219" spans="23:23" x14ac:dyDescent="0.35">
      <c r="W11219" s="17"/>
    </row>
    <row r="11220" spans="23:23" x14ac:dyDescent="0.35">
      <c r="W11220" s="17"/>
    </row>
    <row r="11221" spans="23:23" x14ac:dyDescent="0.35">
      <c r="W11221" s="17"/>
    </row>
    <row r="11222" spans="23:23" x14ac:dyDescent="0.35">
      <c r="W11222" s="17"/>
    </row>
    <row r="11223" spans="23:23" x14ac:dyDescent="0.35">
      <c r="W11223" s="17"/>
    </row>
    <row r="11224" spans="23:23" x14ac:dyDescent="0.35">
      <c r="W11224" s="17"/>
    </row>
    <row r="11225" spans="23:23" x14ac:dyDescent="0.35">
      <c r="W11225" s="17"/>
    </row>
    <row r="11226" spans="23:23" x14ac:dyDescent="0.35">
      <c r="W11226" s="17"/>
    </row>
    <row r="11227" spans="23:23" x14ac:dyDescent="0.35">
      <c r="W11227" s="17"/>
    </row>
    <row r="11228" spans="23:23" x14ac:dyDescent="0.35">
      <c r="W11228" s="17"/>
    </row>
    <row r="11229" spans="23:23" x14ac:dyDescent="0.35">
      <c r="W11229" s="17"/>
    </row>
    <row r="11230" spans="23:23" x14ac:dyDescent="0.35">
      <c r="W11230" s="17"/>
    </row>
    <row r="11231" spans="23:23" x14ac:dyDescent="0.35">
      <c r="W11231" s="17"/>
    </row>
    <row r="11232" spans="23:23" x14ac:dyDescent="0.35">
      <c r="W11232" s="17"/>
    </row>
    <row r="11233" spans="23:23" x14ac:dyDescent="0.35">
      <c r="W11233" s="17"/>
    </row>
    <row r="11234" spans="23:23" x14ac:dyDescent="0.35">
      <c r="W11234" s="17"/>
    </row>
    <row r="11235" spans="23:23" x14ac:dyDescent="0.35">
      <c r="W11235" s="17"/>
    </row>
    <row r="11236" spans="23:23" x14ac:dyDescent="0.35">
      <c r="W11236" s="17"/>
    </row>
    <row r="11237" spans="23:23" x14ac:dyDescent="0.35">
      <c r="W11237" s="17"/>
    </row>
    <row r="11238" spans="23:23" x14ac:dyDescent="0.35">
      <c r="W11238" s="17"/>
    </row>
    <row r="11239" spans="23:23" x14ac:dyDescent="0.35">
      <c r="W11239" s="17"/>
    </row>
    <row r="11240" spans="23:23" x14ac:dyDescent="0.35">
      <c r="W11240" s="17"/>
    </row>
    <row r="11241" spans="23:23" x14ac:dyDescent="0.35">
      <c r="W11241" s="17"/>
    </row>
    <row r="11242" spans="23:23" x14ac:dyDescent="0.35">
      <c r="W11242" s="17"/>
    </row>
    <row r="11243" spans="23:23" x14ac:dyDescent="0.35">
      <c r="W11243" s="17"/>
    </row>
    <row r="11244" spans="23:23" x14ac:dyDescent="0.35">
      <c r="W11244" s="17"/>
    </row>
    <row r="11245" spans="23:23" x14ac:dyDescent="0.35">
      <c r="W11245" s="17"/>
    </row>
    <row r="11246" spans="23:23" x14ac:dyDescent="0.35">
      <c r="W11246" s="17"/>
    </row>
    <row r="11247" spans="23:23" x14ac:dyDescent="0.35">
      <c r="W11247" s="17"/>
    </row>
    <row r="11248" spans="23:23" x14ac:dyDescent="0.35">
      <c r="W11248" s="17"/>
    </row>
    <row r="11249" spans="23:23" x14ac:dyDescent="0.35">
      <c r="W11249" s="17"/>
    </row>
    <row r="11250" spans="23:23" x14ac:dyDescent="0.35">
      <c r="W11250" s="17"/>
    </row>
    <row r="11251" spans="23:23" x14ac:dyDescent="0.35">
      <c r="W11251" s="17"/>
    </row>
    <row r="11252" spans="23:23" x14ac:dyDescent="0.35">
      <c r="W11252" s="17"/>
    </row>
    <row r="11253" spans="23:23" x14ac:dyDescent="0.35">
      <c r="W11253" s="17"/>
    </row>
    <row r="11254" spans="23:23" x14ac:dyDescent="0.35">
      <c r="W11254" s="17"/>
    </row>
    <row r="11255" spans="23:23" x14ac:dyDescent="0.35">
      <c r="W11255" s="17"/>
    </row>
    <row r="11256" spans="23:23" x14ac:dyDescent="0.35">
      <c r="W11256" s="17"/>
    </row>
    <row r="11257" spans="23:23" x14ac:dyDescent="0.35">
      <c r="W11257" s="17"/>
    </row>
    <row r="11258" spans="23:23" x14ac:dyDescent="0.35">
      <c r="W11258" s="17"/>
    </row>
    <row r="11259" spans="23:23" x14ac:dyDescent="0.35">
      <c r="W11259" s="17"/>
    </row>
    <row r="11260" spans="23:23" x14ac:dyDescent="0.35">
      <c r="W11260" s="17"/>
    </row>
    <row r="11261" spans="23:23" x14ac:dyDescent="0.35">
      <c r="W11261" s="17"/>
    </row>
    <row r="11262" spans="23:23" x14ac:dyDescent="0.35">
      <c r="W11262" s="17"/>
    </row>
    <row r="11263" spans="23:23" x14ac:dyDescent="0.35">
      <c r="W11263" s="17"/>
    </row>
    <row r="11264" spans="23:23" x14ac:dyDescent="0.35">
      <c r="W11264" s="17"/>
    </row>
    <row r="11265" spans="23:23" x14ac:dyDescent="0.35">
      <c r="W11265" s="17"/>
    </row>
    <row r="11266" spans="23:23" x14ac:dyDescent="0.35">
      <c r="W11266" s="17"/>
    </row>
    <row r="11267" spans="23:23" x14ac:dyDescent="0.35">
      <c r="W11267" s="17"/>
    </row>
    <row r="11268" spans="23:23" x14ac:dyDescent="0.35">
      <c r="W11268" s="17"/>
    </row>
    <row r="11269" spans="23:23" x14ac:dyDescent="0.35">
      <c r="W11269" s="17"/>
    </row>
    <row r="11270" spans="23:23" x14ac:dyDescent="0.35">
      <c r="W11270" s="17"/>
    </row>
    <row r="11271" spans="23:23" x14ac:dyDescent="0.35">
      <c r="W11271" s="17"/>
    </row>
    <row r="11272" spans="23:23" x14ac:dyDescent="0.35">
      <c r="W11272" s="17"/>
    </row>
    <row r="11273" spans="23:23" x14ac:dyDescent="0.35">
      <c r="W11273" s="17"/>
    </row>
    <row r="11274" spans="23:23" x14ac:dyDescent="0.35">
      <c r="W11274" s="17"/>
    </row>
    <row r="11275" spans="23:23" x14ac:dyDescent="0.35">
      <c r="W11275" s="17"/>
    </row>
    <row r="11276" spans="23:23" x14ac:dyDescent="0.35">
      <c r="W11276" s="17"/>
    </row>
    <row r="11277" spans="23:23" x14ac:dyDescent="0.35">
      <c r="W11277" s="17"/>
    </row>
    <row r="11278" spans="23:23" x14ac:dyDescent="0.35">
      <c r="W11278" s="17"/>
    </row>
    <row r="11279" spans="23:23" x14ac:dyDescent="0.35">
      <c r="W11279" s="17"/>
    </row>
    <row r="11280" spans="23:23" x14ac:dyDescent="0.35">
      <c r="W11280" s="17"/>
    </row>
    <row r="11281" spans="23:23" x14ac:dyDescent="0.35">
      <c r="W11281" s="17"/>
    </row>
    <row r="11282" spans="23:23" x14ac:dyDescent="0.35">
      <c r="W11282" s="17"/>
    </row>
    <row r="11283" spans="23:23" x14ac:dyDescent="0.35">
      <c r="W11283" s="17"/>
    </row>
    <row r="11284" spans="23:23" x14ac:dyDescent="0.35">
      <c r="W11284" s="17"/>
    </row>
    <row r="11285" spans="23:23" x14ac:dyDescent="0.35">
      <c r="W11285" s="17"/>
    </row>
    <row r="11286" spans="23:23" x14ac:dyDescent="0.35">
      <c r="W11286" s="17"/>
    </row>
    <row r="11287" spans="23:23" x14ac:dyDescent="0.35">
      <c r="W11287" s="17"/>
    </row>
    <row r="11288" spans="23:23" x14ac:dyDescent="0.35">
      <c r="W11288" s="17"/>
    </row>
    <row r="11289" spans="23:23" x14ac:dyDescent="0.35">
      <c r="W11289" s="17"/>
    </row>
    <row r="11290" spans="23:23" x14ac:dyDescent="0.35">
      <c r="W11290" s="17"/>
    </row>
    <row r="11291" spans="23:23" x14ac:dyDescent="0.35">
      <c r="W11291" s="17"/>
    </row>
    <row r="11292" spans="23:23" x14ac:dyDescent="0.35">
      <c r="W11292" s="17"/>
    </row>
    <row r="11293" spans="23:23" x14ac:dyDescent="0.35">
      <c r="W11293" s="17"/>
    </row>
    <row r="11294" spans="23:23" x14ac:dyDescent="0.35">
      <c r="W11294" s="17"/>
    </row>
    <row r="11295" spans="23:23" x14ac:dyDescent="0.35">
      <c r="W11295" s="17"/>
    </row>
    <row r="11296" spans="23:23" x14ac:dyDescent="0.35">
      <c r="W11296" s="17"/>
    </row>
    <row r="11297" spans="23:23" x14ac:dyDescent="0.35">
      <c r="W11297" s="17"/>
    </row>
    <row r="11298" spans="23:23" x14ac:dyDescent="0.35">
      <c r="W11298" s="17"/>
    </row>
    <row r="11299" spans="23:23" x14ac:dyDescent="0.35">
      <c r="W11299" s="17"/>
    </row>
    <row r="11300" spans="23:23" x14ac:dyDescent="0.35">
      <c r="W11300" s="17"/>
    </row>
    <row r="11301" spans="23:23" x14ac:dyDescent="0.35">
      <c r="W11301" s="17"/>
    </row>
    <row r="11302" spans="23:23" x14ac:dyDescent="0.35">
      <c r="W11302" s="17"/>
    </row>
    <row r="11303" spans="23:23" x14ac:dyDescent="0.35">
      <c r="W11303" s="17"/>
    </row>
    <row r="11304" spans="23:23" x14ac:dyDescent="0.35">
      <c r="W11304" s="17"/>
    </row>
    <row r="11305" spans="23:23" x14ac:dyDescent="0.35">
      <c r="W11305" s="17"/>
    </row>
    <row r="11306" spans="23:23" x14ac:dyDescent="0.35">
      <c r="W11306" s="17"/>
    </row>
    <row r="11307" spans="23:23" x14ac:dyDescent="0.35">
      <c r="W11307" s="17"/>
    </row>
    <row r="11308" spans="23:23" x14ac:dyDescent="0.35">
      <c r="W11308" s="17"/>
    </row>
    <row r="11309" spans="23:23" x14ac:dyDescent="0.35">
      <c r="W11309" s="17"/>
    </row>
    <row r="11310" spans="23:23" x14ac:dyDescent="0.35">
      <c r="W11310" s="17"/>
    </row>
    <row r="11311" spans="23:23" x14ac:dyDescent="0.35">
      <c r="W11311" s="17"/>
    </row>
    <row r="11312" spans="23:23" x14ac:dyDescent="0.35">
      <c r="W11312" s="17"/>
    </row>
    <row r="11313" spans="23:23" x14ac:dyDescent="0.35">
      <c r="W11313" s="17"/>
    </row>
    <row r="11314" spans="23:23" x14ac:dyDescent="0.35">
      <c r="W11314" s="17"/>
    </row>
    <row r="11315" spans="23:23" x14ac:dyDescent="0.35">
      <c r="W11315" s="17"/>
    </row>
    <row r="11316" spans="23:23" x14ac:dyDescent="0.35">
      <c r="W11316" s="17"/>
    </row>
    <row r="11317" spans="23:23" x14ac:dyDescent="0.35">
      <c r="W11317" s="17"/>
    </row>
    <row r="11318" spans="23:23" x14ac:dyDescent="0.35">
      <c r="W11318" s="17"/>
    </row>
    <row r="11319" spans="23:23" x14ac:dyDescent="0.35">
      <c r="W11319" s="17"/>
    </row>
    <row r="11320" spans="23:23" x14ac:dyDescent="0.35">
      <c r="W11320" s="17"/>
    </row>
    <row r="11321" spans="23:23" x14ac:dyDescent="0.35">
      <c r="W11321" s="17"/>
    </row>
    <row r="11322" spans="23:23" x14ac:dyDescent="0.35">
      <c r="W11322" s="17"/>
    </row>
    <row r="11323" spans="23:23" x14ac:dyDescent="0.35">
      <c r="W11323" s="17"/>
    </row>
    <row r="11324" spans="23:23" x14ac:dyDescent="0.35">
      <c r="W11324" s="17"/>
    </row>
    <row r="11325" spans="23:23" x14ac:dyDescent="0.35">
      <c r="W11325" s="17"/>
    </row>
    <row r="11326" spans="23:23" x14ac:dyDescent="0.35">
      <c r="W11326" s="17"/>
    </row>
    <row r="11327" spans="23:23" x14ac:dyDescent="0.35">
      <c r="W11327" s="17"/>
    </row>
    <row r="11328" spans="23:23" x14ac:dyDescent="0.35">
      <c r="W11328" s="17"/>
    </row>
    <row r="11329" spans="23:23" x14ac:dyDescent="0.35">
      <c r="W11329" s="17"/>
    </row>
    <row r="11330" spans="23:23" x14ac:dyDescent="0.35">
      <c r="W11330" s="17"/>
    </row>
    <row r="11331" spans="23:23" x14ac:dyDescent="0.35">
      <c r="W11331" s="17"/>
    </row>
    <row r="11332" spans="23:23" x14ac:dyDescent="0.35">
      <c r="W11332" s="17"/>
    </row>
    <row r="11333" spans="23:23" x14ac:dyDescent="0.35">
      <c r="W11333" s="17"/>
    </row>
    <row r="11334" spans="23:23" x14ac:dyDescent="0.35">
      <c r="W11334" s="17"/>
    </row>
    <row r="11335" spans="23:23" x14ac:dyDescent="0.35">
      <c r="W11335" s="17"/>
    </row>
    <row r="11336" spans="23:23" x14ac:dyDescent="0.35">
      <c r="W11336" s="17"/>
    </row>
    <row r="11337" spans="23:23" x14ac:dyDescent="0.35">
      <c r="W11337" s="17"/>
    </row>
    <row r="11338" spans="23:23" x14ac:dyDescent="0.35">
      <c r="W11338" s="17"/>
    </row>
    <row r="11339" spans="23:23" x14ac:dyDescent="0.35">
      <c r="W11339" s="17"/>
    </row>
    <row r="11340" spans="23:23" x14ac:dyDescent="0.35">
      <c r="W11340" s="17"/>
    </row>
    <row r="11341" spans="23:23" x14ac:dyDescent="0.35">
      <c r="W11341" s="17"/>
    </row>
    <row r="11342" spans="23:23" x14ac:dyDescent="0.35">
      <c r="W11342" s="17"/>
    </row>
    <row r="11343" spans="23:23" x14ac:dyDescent="0.35">
      <c r="W11343" s="17"/>
    </row>
    <row r="11344" spans="23:23" x14ac:dyDescent="0.35">
      <c r="W11344" s="17"/>
    </row>
    <row r="11345" spans="23:23" x14ac:dyDescent="0.35">
      <c r="W11345" s="17"/>
    </row>
    <row r="11346" spans="23:23" x14ac:dyDescent="0.35">
      <c r="W11346" s="17"/>
    </row>
    <row r="11347" spans="23:23" x14ac:dyDescent="0.35">
      <c r="W11347" s="17"/>
    </row>
    <row r="11348" spans="23:23" x14ac:dyDescent="0.35">
      <c r="W11348" s="17"/>
    </row>
    <row r="11349" spans="23:23" x14ac:dyDescent="0.35">
      <c r="W11349" s="17"/>
    </row>
    <row r="11350" spans="23:23" x14ac:dyDescent="0.35">
      <c r="W11350" s="17"/>
    </row>
    <row r="11351" spans="23:23" x14ac:dyDescent="0.35">
      <c r="W11351" s="17"/>
    </row>
    <row r="11352" spans="23:23" x14ac:dyDescent="0.35">
      <c r="W11352" s="17"/>
    </row>
    <row r="11353" spans="23:23" x14ac:dyDescent="0.35">
      <c r="W11353" s="17"/>
    </row>
    <row r="11354" spans="23:23" x14ac:dyDescent="0.35">
      <c r="W11354" s="17"/>
    </row>
    <row r="11355" spans="23:23" x14ac:dyDescent="0.35">
      <c r="W11355" s="17"/>
    </row>
    <row r="11356" spans="23:23" x14ac:dyDescent="0.35">
      <c r="W11356" s="17"/>
    </row>
    <row r="11357" spans="23:23" x14ac:dyDescent="0.35">
      <c r="W11357" s="17"/>
    </row>
    <row r="11358" spans="23:23" x14ac:dyDescent="0.35">
      <c r="W11358" s="17"/>
    </row>
    <row r="11359" spans="23:23" x14ac:dyDescent="0.35">
      <c r="W11359" s="17"/>
    </row>
    <row r="11360" spans="23:23" x14ac:dyDescent="0.35">
      <c r="W11360" s="17"/>
    </row>
    <row r="11361" spans="23:23" x14ac:dyDescent="0.35">
      <c r="W11361" s="17"/>
    </row>
    <row r="11362" spans="23:23" x14ac:dyDescent="0.35">
      <c r="W11362" s="17"/>
    </row>
    <row r="11363" spans="23:23" x14ac:dyDescent="0.35">
      <c r="W11363" s="17"/>
    </row>
    <row r="11364" spans="23:23" x14ac:dyDescent="0.35">
      <c r="W11364" s="17"/>
    </row>
    <row r="11365" spans="23:23" x14ac:dyDescent="0.35">
      <c r="W11365" s="17"/>
    </row>
    <row r="11366" spans="23:23" x14ac:dyDescent="0.35">
      <c r="W11366" s="17"/>
    </row>
    <row r="11367" spans="23:23" x14ac:dyDescent="0.35">
      <c r="W11367" s="17"/>
    </row>
    <row r="11368" spans="23:23" x14ac:dyDescent="0.35">
      <c r="W11368" s="17"/>
    </row>
    <row r="11369" spans="23:23" x14ac:dyDescent="0.35">
      <c r="W11369" s="17"/>
    </row>
    <row r="11370" spans="23:23" x14ac:dyDescent="0.35">
      <c r="W11370" s="17"/>
    </row>
    <row r="11371" spans="23:23" x14ac:dyDescent="0.35">
      <c r="W11371" s="17"/>
    </row>
    <row r="11372" spans="23:23" x14ac:dyDescent="0.35">
      <c r="W11372" s="17"/>
    </row>
    <row r="11373" spans="23:23" x14ac:dyDescent="0.35">
      <c r="W11373" s="17"/>
    </row>
    <row r="11374" spans="23:23" x14ac:dyDescent="0.35">
      <c r="W11374" s="17"/>
    </row>
    <row r="11375" spans="23:23" x14ac:dyDescent="0.35">
      <c r="W11375" s="17"/>
    </row>
    <row r="11376" spans="23:23" x14ac:dyDescent="0.35">
      <c r="W11376" s="17"/>
    </row>
    <row r="11377" spans="23:23" x14ac:dyDescent="0.35">
      <c r="W11377" s="17"/>
    </row>
    <row r="11378" spans="23:23" x14ac:dyDescent="0.35">
      <c r="W11378" s="17"/>
    </row>
    <row r="11379" spans="23:23" x14ac:dyDescent="0.35">
      <c r="W11379" s="17"/>
    </row>
    <row r="11380" spans="23:23" x14ac:dyDescent="0.35">
      <c r="W11380" s="17"/>
    </row>
    <row r="11381" spans="23:23" x14ac:dyDescent="0.35">
      <c r="W11381" s="17"/>
    </row>
    <row r="11382" spans="23:23" x14ac:dyDescent="0.35">
      <c r="W11382" s="17"/>
    </row>
    <row r="11383" spans="23:23" x14ac:dyDescent="0.35">
      <c r="W11383" s="17"/>
    </row>
    <row r="11384" spans="23:23" x14ac:dyDescent="0.35">
      <c r="W11384" s="17"/>
    </row>
    <row r="11385" spans="23:23" x14ac:dyDescent="0.35">
      <c r="W11385" s="17"/>
    </row>
    <row r="11386" spans="23:23" x14ac:dyDescent="0.35">
      <c r="W11386" s="17"/>
    </row>
    <row r="11387" spans="23:23" x14ac:dyDescent="0.35">
      <c r="W11387" s="17"/>
    </row>
    <row r="11388" spans="23:23" x14ac:dyDescent="0.35">
      <c r="W11388" s="17"/>
    </row>
    <row r="11389" spans="23:23" x14ac:dyDescent="0.35">
      <c r="W11389" s="17"/>
    </row>
    <row r="11390" spans="23:23" x14ac:dyDescent="0.35">
      <c r="W11390" s="17"/>
    </row>
    <row r="11391" spans="23:23" x14ac:dyDescent="0.35">
      <c r="W11391" s="17"/>
    </row>
    <row r="11392" spans="23:23" x14ac:dyDescent="0.35">
      <c r="W11392" s="17"/>
    </row>
    <row r="11393" spans="23:23" x14ac:dyDescent="0.35">
      <c r="W11393" s="17"/>
    </row>
    <row r="11394" spans="23:23" x14ac:dyDescent="0.35">
      <c r="W11394" s="17"/>
    </row>
    <row r="11395" spans="23:23" x14ac:dyDescent="0.35">
      <c r="W11395" s="17"/>
    </row>
    <row r="11396" spans="23:23" x14ac:dyDescent="0.35">
      <c r="W11396" s="17"/>
    </row>
    <row r="11397" spans="23:23" x14ac:dyDescent="0.35">
      <c r="W11397" s="17"/>
    </row>
    <row r="11398" spans="23:23" x14ac:dyDescent="0.35">
      <c r="W11398" s="17"/>
    </row>
    <row r="11399" spans="23:23" x14ac:dyDescent="0.35">
      <c r="W11399" s="17"/>
    </row>
    <row r="11400" spans="23:23" x14ac:dyDescent="0.35">
      <c r="W11400" s="17"/>
    </row>
    <row r="11401" spans="23:23" x14ac:dyDescent="0.35">
      <c r="W11401" s="17"/>
    </row>
    <row r="11402" spans="23:23" x14ac:dyDescent="0.35">
      <c r="W11402" s="17"/>
    </row>
    <row r="11403" spans="23:23" x14ac:dyDescent="0.35">
      <c r="W11403" s="17"/>
    </row>
    <row r="11404" spans="23:23" x14ac:dyDescent="0.35">
      <c r="W11404" s="17"/>
    </row>
    <row r="11405" spans="23:23" x14ac:dyDescent="0.35">
      <c r="W11405" s="17"/>
    </row>
    <row r="11406" spans="23:23" x14ac:dyDescent="0.35">
      <c r="W11406" s="17"/>
    </row>
    <row r="11407" spans="23:23" x14ac:dyDescent="0.35">
      <c r="W11407" s="17"/>
    </row>
    <row r="11408" spans="23:23" x14ac:dyDescent="0.35">
      <c r="W11408" s="17"/>
    </row>
    <row r="11409" spans="23:23" x14ac:dyDescent="0.35">
      <c r="W11409" s="17"/>
    </row>
    <row r="11410" spans="23:23" x14ac:dyDescent="0.35">
      <c r="W11410" s="17"/>
    </row>
    <row r="11411" spans="23:23" x14ac:dyDescent="0.35">
      <c r="W11411" s="17"/>
    </row>
    <row r="11412" spans="23:23" x14ac:dyDescent="0.35">
      <c r="W11412" s="17"/>
    </row>
    <row r="11413" spans="23:23" x14ac:dyDescent="0.35">
      <c r="W11413" s="17"/>
    </row>
    <row r="11414" spans="23:23" x14ac:dyDescent="0.35">
      <c r="W11414" s="17"/>
    </row>
    <row r="11415" spans="23:23" x14ac:dyDescent="0.35">
      <c r="W11415" s="17"/>
    </row>
    <row r="11416" spans="23:23" x14ac:dyDescent="0.35">
      <c r="W11416" s="17"/>
    </row>
    <row r="11417" spans="23:23" x14ac:dyDescent="0.35">
      <c r="W11417" s="17"/>
    </row>
    <row r="11418" spans="23:23" x14ac:dyDescent="0.35">
      <c r="W11418" s="17"/>
    </row>
    <row r="11419" spans="23:23" x14ac:dyDescent="0.35">
      <c r="W11419" s="17"/>
    </row>
    <row r="11420" spans="23:23" x14ac:dyDescent="0.35">
      <c r="W11420" s="17"/>
    </row>
    <row r="11421" spans="23:23" x14ac:dyDescent="0.35">
      <c r="W11421" s="17"/>
    </row>
    <row r="11422" spans="23:23" x14ac:dyDescent="0.35">
      <c r="W11422" s="17"/>
    </row>
    <row r="11423" spans="23:23" x14ac:dyDescent="0.35">
      <c r="W11423" s="17"/>
    </row>
    <row r="11424" spans="23:23" x14ac:dyDescent="0.35">
      <c r="W11424" s="17"/>
    </row>
    <row r="11425" spans="23:23" x14ac:dyDescent="0.35">
      <c r="W11425" s="17"/>
    </row>
    <row r="11426" spans="23:23" x14ac:dyDescent="0.35">
      <c r="W11426" s="17"/>
    </row>
    <row r="11427" spans="23:23" x14ac:dyDescent="0.35">
      <c r="W11427" s="17"/>
    </row>
    <row r="11428" spans="23:23" x14ac:dyDescent="0.35">
      <c r="W11428" s="17"/>
    </row>
    <row r="11429" spans="23:23" x14ac:dyDescent="0.35">
      <c r="W11429" s="17"/>
    </row>
    <row r="11430" spans="23:23" x14ac:dyDescent="0.35">
      <c r="W11430" s="17"/>
    </row>
    <row r="11431" spans="23:23" x14ac:dyDescent="0.35">
      <c r="W11431" s="17"/>
    </row>
    <row r="11432" spans="23:23" x14ac:dyDescent="0.35">
      <c r="W11432" s="17"/>
    </row>
    <row r="11433" spans="23:23" x14ac:dyDescent="0.35">
      <c r="W11433" s="17"/>
    </row>
    <row r="11434" spans="23:23" x14ac:dyDescent="0.35">
      <c r="W11434" s="17"/>
    </row>
    <row r="11435" spans="23:23" x14ac:dyDescent="0.35">
      <c r="W11435" s="17"/>
    </row>
    <row r="11436" spans="23:23" x14ac:dyDescent="0.35">
      <c r="W11436" s="17"/>
    </row>
    <row r="11437" spans="23:23" x14ac:dyDescent="0.35">
      <c r="W11437" s="17"/>
    </row>
    <row r="11438" spans="23:23" x14ac:dyDescent="0.35">
      <c r="W11438" s="17"/>
    </row>
    <row r="11439" spans="23:23" x14ac:dyDescent="0.35">
      <c r="W11439" s="17"/>
    </row>
    <row r="11440" spans="23:23" x14ac:dyDescent="0.35">
      <c r="W11440" s="17"/>
    </row>
    <row r="11441" spans="23:23" x14ac:dyDescent="0.35">
      <c r="W11441" s="17"/>
    </row>
    <row r="11442" spans="23:23" x14ac:dyDescent="0.35">
      <c r="W11442" s="17"/>
    </row>
    <row r="11443" spans="23:23" x14ac:dyDescent="0.35">
      <c r="W11443" s="17"/>
    </row>
    <row r="11444" spans="23:23" x14ac:dyDescent="0.35">
      <c r="W11444" s="17"/>
    </row>
    <row r="11445" spans="23:23" x14ac:dyDescent="0.35">
      <c r="W11445" s="17"/>
    </row>
    <row r="11446" spans="23:23" x14ac:dyDescent="0.35">
      <c r="W11446" s="17"/>
    </row>
    <row r="11447" spans="23:23" x14ac:dyDescent="0.35">
      <c r="W11447" s="17"/>
    </row>
    <row r="11448" spans="23:23" x14ac:dyDescent="0.35">
      <c r="W11448" s="17"/>
    </row>
    <row r="11449" spans="23:23" x14ac:dyDescent="0.35">
      <c r="W11449" s="17"/>
    </row>
    <row r="11450" spans="23:23" x14ac:dyDescent="0.35">
      <c r="W11450" s="17"/>
    </row>
    <row r="11451" spans="23:23" x14ac:dyDescent="0.35">
      <c r="W11451" s="17"/>
    </row>
    <row r="11452" spans="23:23" x14ac:dyDescent="0.35">
      <c r="W11452" s="17"/>
    </row>
    <row r="11453" spans="23:23" x14ac:dyDescent="0.35">
      <c r="W11453" s="17"/>
    </row>
    <row r="11454" spans="23:23" x14ac:dyDescent="0.35">
      <c r="W11454" s="17"/>
    </row>
    <row r="11455" spans="23:23" x14ac:dyDescent="0.35">
      <c r="W11455" s="17"/>
    </row>
    <row r="11456" spans="23:23" x14ac:dyDescent="0.35">
      <c r="W11456" s="17"/>
    </row>
    <row r="11457" spans="23:23" x14ac:dyDescent="0.35">
      <c r="W11457" s="17"/>
    </row>
    <row r="11458" spans="23:23" x14ac:dyDescent="0.35">
      <c r="W11458" s="17"/>
    </row>
    <row r="11459" spans="23:23" x14ac:dyDescent="0.35">
      <c r="W11459" s="17"/>
    </row>
    <row r="11460" spans="23:23" x14ac:dyDescent="0.35">
      <c r="W11460" s="17"/>
    </row>
    <row r="11461" spans="23:23" x14ac:dyDescent="0.35">
      <c r="W11461" s="17"/>
    </row>
    <row r="11462" spans="23:23" x14ac:dyDescent="0.35">
      <c r="W11462" s="17"/>
    </row>
    <row r="11463" spans="23:23" x14ac:dyDescent="0.35">
      <c r="W11463" s="17"/>
    </row>
    <row r="11464" spans="23:23" x14ac:dyDescent="0.35">
      <c r="W11464" s="17"/>
    </row>
    <row r="11465" spans="23:23" x14ac:dyDescent="0.35">
      <c r="W11465" s="17"/>
    </row>
    <row r="11466" spans="23:23" x14ac:dyDescent="0.35">
      <c r="W11466" s="17"/>
    </row>
    <row r="11467" spans="23:23" x14ac:dyDescent="0.35">
      <c r="W11467" s="17"/>
    </row>
    <row r="11468" spans="23:23" x14ac:dyDescent="0.35">
      <c r="W11468" s="17"/>
    </row>
    <row r="11469" spans="23:23" x14ac:dyDescent="0.35">
      <c r="W11469" s="17"/>
    </row>
    <row r="11470" spans="23:23" x14ac:dyDescent="0.35">
      <c r="W11470" s="17"/>
    </row>
    <row r="11471" spans="23:23" x14ac:dyDescent="0.35">
      <c r="W11471" s="17"/>
    </row>
    <row r="11472" spans="23:23" x14ac:dyDescent="0.35">
      <c r="W11472" s="17"/>
    </row>
    <row r="11473" spans="23:23" x14ac:dyDescent="0.35">
      <c r="W11473" s="17"/>
    </row>
    <row r="11474" spans="23:23" x14ac:dyDescent="0.35">
      <c r="W11474" s="17"/>
    </row>
    <row r="11475" spans="23:23" x14ac:dyDescent="0.35">
      <c r="W11475" s="17"/>
    </row>
    <row r="11476" spans="23:23" x14ac:dyDescent="0.35">
      <c r="W11476" s="17"/>
    </row>
    <row r="11477" spans="23:23" x14ac:dyDescent="0.35">
      <c r="W11477" s="17"/>
    </row>
    <row r="11478" spans="23:23" x14ac:dyDescent="0.35">
      <c r="W11478" s="17"/>
    </row>
    <row r="11479" spans="23:23" x14ac:dyDescent="0.35">
      <c r="W11479" s="17"/>
    </row>
    <row r="11480" spans="23:23" x14ac:dyDescent="0.35">
      <c r="W11480" s="17"/>
    </row>
    <row r="11481" spans="23:23" x14ac:dyDescent="0.35">
      <c r="W11481" s="17"/>
    </row>
    <row r="11482" spans="23:23" x14ac:dyDescent="0.35">
      <c r="W11482" s="17"/>
    </row>
    <row r="11483" spans="23:23" x14ac:dyDescent="0.35">
      <c r="W11483" s="17"/>
    </row>
    <row r="11484" spans="23:23" x14ac:dyDescent="0.35">
      <c r="W11484" s="17"/>
    </row>
    <row r="11485" spans="23:23" x14ac:dyDescent="0.35">
      <c r="W11485" s="17"/>
    </row>
    <row r="11486" spans="23:23" x14ac:dyDescent="0.35">
      <c r="W11486" s="17"/>
    </row>
    <row r="11487" spans="23:23" x14ac:dyDescent="0.35">
      <c r="W11487" s="17"/>
    </row>
    <row r="11488" spans="23:23" x14ac:dyDescent="0.35">
      <c r="W11488" s="17"/>
    </row>
    <row r="11489" spans="23:23" x14ac:dyDescent="0.35">
      <c r="W11489" s="17"/>
    </row>
    <row r="11490" spans="23:23" x14ac:dyDescent="0.35">
      <c r="W11490" s="17"/>
    </row>
    <row r="11491" spans="23:23" x14ac:dyDescent="0.35">
      <c r="W11491" s="17"/>
    </row>
    <row r="11492" spans="23:23" x14ac:dyDescent="0.35">
      <c r="W11492" s="17"/>
    </row>
    <row r="11493" spans="23:23" x14ac:dyDescent="0.35">
      <c r="W11493" s="17"/>
    </row>
    <row r="11494" spans="23:23" x14ac:dyDescent="0.35">
      <c r="W11494" s="17"/>
    </row>
    <row r="11495" spans="23:23" x14ac:dyDescent="0.35">
      <c r="W11495" s="17"/>
    </row>
    <row r="11496" spans="23:23" x14ac:dyDescent="0.35">
      <c r="W11496" s="17"/>
    </row>
    <row r="11497" spans="23:23" x14ac:dyDescent="0.35">
      <c r="W11497" s="17"/>
    </row>
    <row r="11498" spans="23:23" x14ac:dyDescent="0.35">
      <c r="W11498" s="17"/>
    </row>
    <row r="11499" spans="23:23" x14ac:dyDescent="0.35">
      <c r="W11499" s="17"/>
    </row>
    <row r="11500" spans="23:23" x14ac:dyDescent="0.35">
      <c r="W11500" s="17"/>
    </row>
    <row r="11501" spans="23:23" x14ac:dyDescent="0.35">
      <c r="W11501" s="17"/>
    </row>
    <row r="11502" spans="23:23" x14ac:dyDescent="0.35">
      <c r="W11502" s="17"/>
    </row>
    <row r="11503" spans="23:23" x14ac:dyDescent="0.35">
      <c r="W11503" s="17"/>
    </row>
    <row r="11504" spans="23:23" x14ac:dyDescent="0.35">
      <c r="W11504" s="17"/>
    </row>
    <row r="11505" spans="23:23" x14ac:dyDescent="0.35">
      <c r="W11505" s="17"/>
    </row>
    <row r="11506" spans="23:23" x14ac:dyDescent="0.35">
      <c r="W11506" s="17"/>
    </row>
    <row r="11507" spans="23:23" x14ac:dyDescent="0.35">
      <c r="W11507" s="17"/>
    </row>
    <row r="11508" spans="23:23" x14ac:dyDescent="0.35">
      <c r="W11508" s="17"/>
    </row>
    <row r="11509" spans="23:23" x14ac:dyDescent="0.35">
      <c r="W11509" s="17"/>
    </row>
    <row r="11510" spans="23:23" x14ac:dyDescent="0.35">
      <c r="W11510" s="17"/>
    </row>
    <row r="11511" spans="23:23" x14ac:dyDescent="0.35">
      <c r="W11511" s="17"/>
    </row>
    <row r="11512" spans="23:23" x14ac:dyDescent="0.35">
      <c r="W11512" s="17"/>
    </row>
    <row r="11513" spans="23:23" x14ac:dyDescent="0.35">
      <c r="W11513" s="17"/>
    </row>
    <row r="11514" spans="23:23" x14ac:dyDescent="0.35">
      <c r="W11514" s="17"/>
    </row>
    <row r="11515" spans="23:23" x14ac:dyDescent="0.35">
      <c r="W11515" s="17"/>
    </row>
    <row r="11516" spans="23:23" x14ac:dyDescent="0.35">
      <c r="W11516" s="17"/>
    </row>
    <row r="11517" spans="23:23" x14ac:dyDescent="0.35">
      <c r="W11517" s="17"/>
    </row>
    <row r="11518" spans="23:23" x14ac:dyDescent="0.35">
      <c r="W11518" s="17"/>
    </row>
    <row r="11519" spans="23:23" x14ac:dyDescent="0.35">
      <c r="W11519" s="17"/>
    </row>
    <row r="11520" spans="23:23" x14ac:dyDescent="0.35">
      <c r="W11520" s="17"/>
    </row>
    <row r="11521" spans="23:23" x14ac:dyDescent="0.35">
      <c r="W11521" s="17"/>
    </row>
    <row r="11522" spans="23:23" x14ac:dyDescent="0.35">
      <c r="W11522" s="17"/>
    </row>
    <row r="11523" spans="23:23" x14ac:dyDescent="0.35">
      <c r="W11523" s="17"/>
    </row>
    <row r="11524" spans="23:23" x14ac:dyDescent="0.35">
      <c r="W11524" s="17"/>
    </row>
    <row r="11525" spans="23:23" x14ac:dyDescent="0.35">
      <c r="W11525" s="17"/>
    </row>
    <row r="11526" spans="23:23" x14ac:dyDescent="0.35">
      <c r="W11526" s="17"/>
    </row>
    <row r="11527" spans="23:23" x14ac:dyDescent="0.35">
      <c r="W11527" s="17"/>
    </row>
    <row r="11528" spans="23:23" x14ac:dyDescent="0.35">
      <c r="W11528" s="17"/>
    </row>
    <row r="11529" spans="23:23" x14ac:dyDescent="0.35">
      <c r="W11529" s="17"/>
    </row>
    <row r="11530" spans="23:23" x14ac:dyDescent="0.35">
      <c r="W11530" s="17"/>
    </row>
    <row r="11531" spans="23:23" x14ac:dyDescent="0.35">
      <c r="W11531" s="17"/>
    </row>
    <row r="11532" spans="23:23" x14ac:dyDescent="0.35">
      <c r="W11532" s="17"/>
    </row>
    <row r="11533" spans="23:23" x14ac:dyDescent="0.35">
      <c r="W11533" s="17"/>
    </row>
    <row r="11534" spans="23:23" x14ac:dyDescent="0.35">
      <c r="W11534" s="17"/>
    </row>
    <row r="11535" spans="23:23" x14ac:dyDescent="0.35">
      <c r="W11535" s="17"/>
    </row>
    <row r="11536" spans="23:23" x14ac:dyDescent="0.35">
      <c r="W11536" s="17"/>
    </row>
    <row r="11537" spans="23:23" x14ac:dyDescent="0.35">
      <c r="W11537" s="17"/>
    </row>
    <row r="11538" spans="23:23" x14ac:dyDescent="0.35">
      <c r="W11538" s="17"/>
    </row>
    <row r="11539" spans="23:23" x14ac:dyDescent="0.35">
      <c r="W11539" s="17"/>
    </row>
    <row r="11540" spans="23:23" x14ac:dyDescent="0.35">
      <c r="W11540" s="17"/>
    </row>
    <row r="11541" spans="23:23" x14ac:dyDescent="0.35">
      <c r="W11541" s="17"/>
    </row>
    <row r="11542" spans="23:23" x14ac:dyDescent="0.35">
      <c r="W11542" s="17"/>
    </row>
    <row r="11543" spans="23:23" x14ac:dyDescent="0.35">
      <c r="W11543" s="17"/>
    </row>
    <row r="11544" spans="23:23" x14ac:dyDescent="0.35">
      <c r="W11544" s="17"/>
    </row>
    <row r="11545" spans="23:23" x14ac:dyDescent="0.35">
      <c r="W11545" s="17"/>
    </row>
    <row r="11546" spans="23:23" x14ac:dyDescent="0.35">
      <c r="W11546" s="17"/>
    </row>
    <row r="11547" spans="23:23" x14ac:dyDescent="0.35">
      <c r="W11547" s="17"/>
    </row>
    <row r="11548" spans="23:23" x14ac:dyDescent="0.35">
      <c r="W11548" s="17"/>
    </row>
    <row r="11549" spans="23:23" x14ac:dyDescent="0.35">
      <c r="W11549" s="17"/>
    </row>
    <row r="11550" spans="23:23" x14ac:dyDescent="0.35">
      <c r="W11550" s="17"/>
    </row>
    <row r="11551" spans="23:23" x14ac:dyDescent="0.35">
      <c r="W11551" s="17"/>
    </row>
    <row r="11552" spans="23:23" x14ac:dyDescent="0.35">
      <c r="W11552" s="17"/>
    </row>
    <row r="11553" spans="23:23" x14ac:dyDescent="0.35">
      <c r="W11553" s="17"/>
    </row>
    <row r="11554" spans="23:23" x14ac:dyDescent="0.35">
      <c r="W11554" s="17"/>
    </row>
    <row r="11555" spans="23:23" x14ac:dyDescent="0.35">
      <c r="W11555" s="17"/>
    </row>
    <row r="11556" spans="23:23" x14ac:dyDescent="0.35">
      <c r="W11556" s="17"/>
    </row>
    <row r="11557" spans="23:23" x14ac:dyDescent="0.35">
      <c r="W11557" s="17"/>
    </row>
    <row r="11558" spans="23:23" x14ac:dyDescent="0.35">
      <c r="W11558" s="17"/>
    </row>
    <row r="11559" spans="23:23" x14ac:dyDescent="0.35">
      <c r="W11559" s="17"/>
    </row>
    <row r="11560" spans="23:23" x14ac:dyDescent="0.35">
      <c r="W11560" s="17"/>
    </row>
    <row r="11561" spans="23:23" x14ac:dyDescent="0.35">
      <c r="W11561" s="17"/>
    </row>
    <row r="11562" spans="23:23" x14ac:dyDescent="0.35">
      <c r="W11562" s="17"/>
    </row>
    <row r="11563" spans="23:23" x14ac:dyDescent="0.35">
      <c r="W11563" s="17"/>
    </row>
    <row r="11564" spans="23:23" x14ac:dyDescent="0.35">
      <c r="W11564" s="17"/>
    </row>
    <row r="11565" spans="23:23" x14ac:dyDescent="0.35">
      <c r="W11565" s="17"/>
    </row>
    <row r="11566" spans="23:23" x14ac:dyDescent="0.35">
      <c r="W11566" s="17"/>
    </row>
    <row r="11567" spans="23:23" x14ac:dyDescent="0.35">
      <c r="W11567" s="17"/>
    </row>
    <row r="11568" spans="23:23" x14ac:dyDescent="0.35">
      <c r="W11568" s="17"/>
    </row>
    <row r="11569" spans="23:23" x14ac:dyDescent="0.35">
      <c r="W11569" s="17"/>
    </row>
    <row r="11570" spans="23:23" x14ac:dyDescent="0.35">
      <c r="W11570" s="17"/>
    </row>
    <row r="11571" spans="23:23" x14ac:dyDescent="0.35">
      <c r="W11571" s="17"/>
    </row>
    <row r="11572" spans="23:23" x14ac:dyDescent="0.35">
      <c r="W11572" s="17"/>
    </row>
    <row r="11573" spans="23:23" x14ac:dyDescent="0.35">
      <c r="W11573" s="17"/>
    </row>
    <row r="11574" spans="23:23" x14ac:dyDescent="0.35">
      <c r="W11574" s="17"/>
    </row>
    <row r="11575" spans="23:23" x14ac:dyDescent="0.35">
      <c r="W11575" s="17"/>
    </row>
    <row r="11576" spans="23:23" x14ac:dyDescent="0.35">
      <c r="W11576" s="17"/>
    </row>
    <row r="11577" spans="23:23" x14ac:dyDescent="0.35">
      <c r="W11577" s="17"/>
    </row>
    <row r="11578" spans="23:23" x14ac:dyDescent="0.35">
      <c r="W11578" s="17"/>
    </row>
    <row r="11579" spans="23:23" x14ac:dyDescent="0.35">
      <c r="W11579" s="17"/>
    </row>
    <row r="11580" spans="23:23" x14ac:dyDescent="0.35">
      <c r="W11580" s="17"/>
    </row>
    <row r="11581" spans="23:23" x14ac:dyDescent="0.35">
      <c r="W11581" s="17"/>
    </row>
    <row r="11582" spans="23:23" x14ac:dyDescent="0.35">
      <c r="W11582" s="17"/>
    </row>
    <row r="11583" spans="23:23" x14ac:dyDescent="0.35">
      <c r="W11583" s="17"/>
    </row>
    <row r="11584" spans="23:23" x14ac:dyDescent="0.35">
      <c r="W11584" s="17"/>
    </row>
    <row r="11585" spans="23:23" x14ac:dyDescent="0.35">
      <c r="W11585" s="17"/>
    </row>
    <row r="11586" spans="23:23" x14ac:dyDescent="0.35">
      <c r="W11586" s="17"/>
    </row>
    <row r="11587" spans="23:23" x14ac:dyDescent="0.35">
      <c r="W11587" s="17"/>
    </row>
    <row r="11588" spans="23:23" x14ac:dyDescent="0.35">
      <c r="W11588" s="17"/>
    </row>
    <row r="11589" spans="23:23" x14ac:dyDescent="0.35">
      <c r="W11589" s="17"/>
    </row>
    <row r="11590" spans="23:23" x14ac:dyDescent="0.35">
      <c r="W11590" s="17"/>
    </row>
    <row r="11591" spans="23:23" x14ac:dyDescent="0.35">
      <c r="W11591" s="17"/>
    </row>
    <row r="11592" spans="23:23" x14ac:dyDescent="0.35">
      <c r="W11592" s="17"/>
    </row>
    <row r="11593" spans="23:23" x14ac:dyDescent="0.35">
      <c r="W11593" s="17"/>
    </row>
    <row r="11594" spans="23:23" x14ac:dyDescent="0.35">
      <c r="W11594" s="17"/>
    </row>
    <row r="11595" spans="23:23" x14ac:dyDescent="0.35">
      <c r="W11595" s="17"/>
    </row>
    <row r="11596" spans="23:23" x14ac:dyDescent="0.35">
      <c r="W11596" s="17"/>
    </row>
    <row r="11597" spans="23:23" x14ac:dyDescent="0.35">
      <c r="W11597" s="17"/>
    </row>
    <row r="11598" spans="23:23" x14ac:dyDescent="0.35">
      <c r="W11598" s="17"/>
    </row>
    <row r="11599" spans="23:23" x14ac:dyDescent="0.35">
      <c r="W11599" s="17"/>
    </row>
    <row r="11600" spans="23:23" x14ac:dyDescent="0.35">
      <c r="W11600" s="17"/>
    </row>
    <row r="11601" spans="23:23" x14ac:dyDescent="0.35">
      <c r="W11601" s="17"/>
    </row>
    <row r="11602" spans="23:23" x14ac:dyDescent="0.35">
      <c r="W11602" s="17"/>
    </row>
    <row r="11603" spans="23:23" x14ac:dyDescent="0.35">
      <c r="W11603" s="17"/>
    </row>
    <row r="11604" spans="23:23" x14ac:dyDescent="0.35">
      <c r="W11604" s="17"/>
    </row>
    <row r="11605" spans="23:23" x14ac:dyDescent="0.35">
      <c r="W11605" s="17"/>
    </row>
    <row r="11606" spans="23:23" x14ac:dyDescent="0.35">
      <c r="W11606" s="17"/>
    </row>
    <row r="11607" spans="23:23" x14ac:dyDescent="0.35">
      <c r="W11607" s="17"/>
    </row>
    <row r="11608" spans="23:23" x14ac:dyDescent="0.35">
      <c r="W11608" s="17"/>
    </row>
    <row r="11609" spans="23:23" x14ac:dyDescent="0.35">
      <c r="W11609" s="17"/>
    </row>
    <row r="11610" spans="23:23" x14ac:dyDescent="0.35">
      <c r="W11610" s="17"/>
    </row>
    <row r="11611" spans="23:23" x14ac:dyDescent="0.35">
      <c r="W11611" s="17"/>
    </row>
    <row r="11612" spans="23:23" x14ac:dyDescent="0.35">
      <c r="W11612" s="17"/>
    </row>
    <row r="11613" spans="23:23" x14ac:dyDescent="0.35">
      <c r="W11613" s="17"/>
    </row>
    <row r="11614" spans="23:23" x14ac:dyDescent="0.35">
      <c r="W11614" s="17"/>
    </row>
    <row r="11615" spans="23:23" x14ac:dyDescent="0.35">
      <c r="W11615" s="17"/>
    </row>
    <row r="11616" spans="23:23" x14ac:dyDescent="0.35">
      <c r="W11616" s="17"/>
    </row>
    <row r="11617" spans="23:23" x14ac:dyDescent="0.35">
      <c r="W11617" s="17"/>
    </row>
    <row r="11618" spans="23:23" x14ac:dyDescent="0.35">
      <c r="W11618" s="17"/>
    </row>
    <row r="11619" spans="23:23" x14ac:dyDescent="0.35">
      <c r="W11619" s="17"/>
    </row>
    <row r="11620" spans="23:23" x14ac:dyDescent="0.35">
      <c r="W11620" s="17"/>
    </row>
    <row r="11621" spans="23:23" x14ac:dyDescent="0.35">
      <c r="W11621" s="17"/>
    </row>
    <row r="11622" spans="23:23" x14ac:dyDescent="0.35">
      <c r="W11622" s="17"/>
    </row>
    <row r="11623" spans="23:23" x14ac:dyDescent="0.35">
      <c r="W11623" s="17"/>
    </row>
    <row r="11624" spans="23:23" x14ac:dyDescent="0.35">
      <c r="W11624" s="17"/>
    </row>
    <row r="11625" spans="23:23" x14ac:dyDescent="0.35">
      <c r="W11625" s="17"/>
    </row>
    <row r="11626" spans="23:23" x14ac:dyDescent="0.35">
      <c r="W11626" s="17"/>
    </row>
    <row r="11627" spans="23:23" x14ac:dyDescent="0.35">
      <c r="W11627" s="17"/>
    </row>
    <row r="11628" spans="23:23" x14ac:dyDescent="0.35">
      <c r="W11628" s="17"/>
    </row>
    <row r="11629" spans="23:23" x14ac:dyDescent="0.35">
      <c r="W11629" s="17"/>
    </row>
    <row r="11630" spans="23:23" x14ac:dyDescent="0.35">
      <c r="W11630" s="17"/>
    </row>
    <row r="11631" spans="23:23" x14ac:dyDescent="0.35">
      <c r="W11631" s="17"/>
    </row>
    <row r="11632" spans="23:23" x14ac:dyDescent="0.35">
      <c r="W11632" s="17"/>
    </row>
    <row r="11633" spans="23:23" x14ac:dyDescent="0.35">
      <c r="W11633" s="17"/>
    </row>
    <row r="11634" spans="23:23" x14ac:dyDescent="0.35">
      <c r="W11634" s="17"/>
    </row>
    <row r="11635" spans="23:23" x14ac:dyDescent="0.35">
      <c r="W11635" s="17"/>
    </row>
    <row r="11636" spans="23:23" x14ac:dyDescent="0.35">
      <c r="W11636" s="17"/>
    </row>
    <row r="11637" spans="23:23" x14ac:dyDescent="0.35">
      <c r="W11637" s="17"/>
    </row>
    <row r="11638" spans="23:23" x14ac:dyDescent="0.35">
      <c r="W11638" s="17"/>
    </row>
    <row r="11639" spans="23:23" x14ac:dyDescent="0.35">
      <c r="W11639" s="17"/>
    </row>
    <row r="11640" spans="23:23" x14ac:dyDescent="0.35">
      <c r="W11640" s="17"/>
    </row>
    <row r="11641" spans="23:23" x14ac:dyDescent="0.35">
      <c r="W11641" s="17"/>
    </row>
    <row r="11642" spans="23:23" x14ac:dyDescent="0.35">
      <c r="W11642" s="17"/>
    </row>
    <row r="11643" spans="23:23" x14ac:dyDescent="0.35">
      <c r="W11643" s="17"/>
    </row>
    <row r="11644" spans="23:23" x14ac:dyDescent="0.35">
      <c r="W11644" s="17"/>
    </row>
    <row r="11645" spans="23:23" x14ac:dyDescent="0.35">
      <c r="W11645" s="17"/>
    </row>
    <row r="11646" spans="23:23" x14ac:dyDescent="0.35">
      <c r="W11646" s="17"/>
    </row>
    <row r="11647" spans="23:23" x14ac:dyDescent="0.35">
      <c r="W11647" s="17"/>
    </row>
    <row r="11648" spans="23:23" x14ac:dyDescent="0.35">
      <c r="W11648" s="17"/>
    </row>
    <row r="11649" spans="23:23" x14ac:dyDescent="0.35">
      <c r="W11649" s="17"/>
    </row>
    <row r="11650" spans="23:23" x14ac:dyDescent="0.35">
      <c r="W11650" s="17"/>
    </row>
    <row r="11651" spans="23:23" x14ac:dyDescent="0.35">
      <c r="W11651" s="17"/>
    </row>
    <row r="11652" spans="23:23" x14ac:dyDescent="0.35">
      <c r="W11652" s="17"/>
    </row>
    <row r="11653" spans="23:23" x14ac:dyDescent="0.35">
      <c r="W11653" s="17"/>
    </row>
    <row r="11654" spans="23:23" x14ac:dyDescent="0.35">
      <c r="W11654" s="17"/>
    </row>
    <row r="11655" spans="23:23" x14ac:dyDescent="0.35">
      <c r="W11655" s="17"/>
    </row>
    <row r="11656" spans="23:23" x14ac:dyDescent="0.35">
      <c r="W11656" s="17"/>
    </row>
    <row r="11657" spans="23:23" x14ac:dyDescent="0.35">
      <c r="W11657" s="17"/>
    </row>
    <row r="11658" spans="23:23" x14ac:dyDescent="0.35">
      <c r="W11658" s="17"/>
    </row>
    <row r="11659" spans="23:23" x14ac:dyDescent="0.35">
      <c r="W11659" s="17"/>
    </row>
    <row r="11660" spans="23:23" x14ac:dyDescent="0.35">
      <c r="W11660" s="17"/>
    </row>
    <row r="11661" spans="23:23" x14ac:dyDescent="0.35">
      <c r="W11661" s="17"/>
    </row>
    <row r="11662" spans="23:23" x14ac:dyDescent="0.35">
      <c r="W11662" s="17"/>
    </row>
    <row r="11663" spans="23:23" x14ac:dyDescent="0.35">
      <c r="W11663" s="17"/>
    </row>
    <row r="11664" spans="23:23" x14ac:dyDescent="0.35">
      <c r="W11664" s="17"/>
    </row>
    <row r="11665" spans="23:23" x14ac:dyDescent="0.35">
      <c r="W11665" s="17"/>
    </row>
    <row r="11666" spans="23:23" x14ac:dyDescent="0.35">
      <c r="W11666" s="17"/>
    </row>
    <row r="11667" spans="23:23" x14ac:dyDescent="0.35">
      <c r="W11667" s="17"/>
    </row>
    <row r="11668" spans="23:23" x14ac:dyDescent="0.35">
      <c r="W11668" s="17"/>
    </row>
    <row r="11669" spans="23:23" x14ac:dyDescent="0.35">
      <c r="W11669" s="17"/>
    </row>
    <row r="11670" spans="23:23" x14ac:dyDescent="0.35">
      <c r="W11670" s="17"/>
    </row>
    <row r="11671" spans="23:23" x14ac:dyDescent="0.35">
      <c r="W11671" s="17"/>
    </row>
    <row r="11672" spans="23:23" x14ac:dyDescent="0.35">
      <c r="W11672" s="17"/>
    </row>
    <row r="11673" spans="23:23" x14ac:dyDescent="0.35">
      <c r="W11673" s="17"/>
    </row>
    <row r="11674" spans="23:23" x14ac:dyDescent="0.35">
      <c r="W11674" s="17"/>
    </row>
    <row r="11675" spans="23:23" x14ac:dyDescent="0.35">
      <c r="W11675" s="17"/>
    </row>
    <row r="11676" spans="23:23" x14ac:dyDescent="0.35">
      <c r="W11676" s="17"/>
    </row>
    <row r="11677" spans="23:23" x14ac:dyDescent="0.35">
      <c r="W11677" s="17"/>
    </row>
    <row r="11678" spans="23:23" x14ac:dyDescent="0.35">
      <c r="W11678" s="17"/>
    </row>
    <row r="11679" spans="23:23" x14ac:dyDescent="0.35">
      <c r="W11679" s="17"/>
    </row>
    <row r="11680" spans="23:23" x14ac:dyDescent="0.35">
      <c r="W11680" s="17"/>
    </row>
    <row r="11681" spans="23:23" x14ac:dyDescent="0.35">
      <c r="W11681" s="17"/>
    </row>
    <row r="11682" spans="23:23" x14ac:dyDescent="0.35">
      <c r="W11682" s="17"/>
    </row>
    <row r="11683" spans="23:23" x14ac:dyDescent="0.35">
      <c r="W11683" s="17"/>
    </row>
    <row r="11684" spans="23:23" x14ac:dyDescent="0.35">
      <c r="W11684" s="17"/>
    </row>
    <row r="11685" spans="23:23" x14ac:dyDescent="0.35">
      <c r="W11685" s="17"/>
    </row>
    <row r="11686" spans="23:23" x14ac:dyDescent="0.35">
      <c r="W11686" s="17"/>
    </row>
    <row r="11687" spans="23:23" x14ac:dyDescent="0.35">
      <c r="W11687" s="17"/>
    </row>
    <row r="11688" spans="23:23" x14ac:dyDescent="0.35">
      <c r="W11688" s="17"/>
    </row>
    <row r="11689" spans="23:23" x14ac:dyDescent="0.35">
      <c r="W11689" s="17"/>
    </row>
    <row r="11690" spans="23:23" x14ac:dyDescent="0.35">
      <c r="W11690" s="17"/>
    </row>
    <row r="11691" spans="23:23" x14ac:dyDescent="0.35">
      <c r="W11691" s="17"/>
    </row>
    <row r="11692" spans="23:23" x14ac:dyDescent="0.35">
      <c r="W11692" s="17"/>
    </row>
    <row r="11693" spans="23:23" x14ac:dyDescent="0.35">
      <c r="W11693" s="17"/>
    </row>
    <row r="11694" spans="23:23" x14ac:dyDescent="0.35">
      <c r="W11694" s="17"/>
    </row>
    <row r="11695" spans="23:23" x14ac:dyDescent="0.35">
      <c r="W11695" s="17"/>
    </row>
    <row r="11696" spans="23:23" x14ac:dyDescent="0.35">
      <c r="W11696" s="17"/>
    </row>
    <row r="11697" spans="23:23" x14ac:dyDescent="0.35">
      <c r="W11697" s="17"/>
    </row>
    <row r="11698" spans="23:23" x14ac:dyDescent="0.35">
      <c r="W11698" s="17"/>
    </row>
    <row r="11699" spans="23:23" x14ac:dyDescent="0.35">
      <c r="W11699" s="17"/>
    </row>
    <row r="11700" spans="23:23" x14ac:dyDescent="0.35">
      <c r="W11700" s="17"/>
    </row>
    <row r="11701" spans="23:23" x14ac:dyDescent="0.35">
      <c r="W11701" s="17"/>
    </row>
    <row r="11702" spans="23:23" x14ac:dyDescent="0.35">
      <c r="W11702" s="17"/>
    </row>
    <row r="11703" spans="23:23" x14ac:dyDescent="0.35">
      <c r="W11703" s="17"/>
    </row>
    <row r="11704" spans="23:23" x14ac:dyDescent="0.35">
      <c r="W11704" s="17"/>
    </row>
    <row r="11705" spans="23:23" x14ac:dyDescent="0.35">
      <c r="W11705" s="17"/>
    </row>
    <row r="11706" spans="23:23" x14ac:dyDescent="0.35">
      <c r="W11706" s="17"/>
    </row>
    <row r="11707" spans="23:23" x14ac:dyDescent="0.35">
      <c r="W11707" s="17"/>
    </row>
    <row r="11708" spans="23:23" x14ac:dyDescent="0.35">
      <c r="W11708" s="17"/>
    </row>
    <row r="11709" spans="23:23" x14ac:dyDescent="0.35">
      <c r="W11709" s="17"/>
    </row>
    <row r="11710" spans="23:23" x14ac:dyDescent="0.35">
      <c r="W11710" s="17"/>
    </row>
    <row r="11711" spans="23:23" x14ac:dyDescent="0.35">
      <c r="W11711" s="17"/>
    </row>
    <row r="11712" spans="23:23" x14ac:dyDescent="0.35">
      <c r="W11712" s="17"/>
    </row>
    <row r="11713" spans="23:23" x14ac:dyDescent="0.35">
      <c r="W11713" s="17"/>
    </row>
    <row r="11714" spans="23:23" x14ac:dyDescent="0.35">
      <c r="W11714" s="17"/>
    </row>
    <row r="11715" spans="23:23" x14ac:dyDescent="0.35">
      <c r="W11715" s="17"/>
    </row>
    <row r="11716" spans="23:23" x14ac:dyDescent="0.35">
      <c r="W11716" s="17"/>
    </row>
    <row r="11717" spans="23:23" x14ac:dyDescent="0.35">
      <c r="W11717" s="17"/>
    </row>
    <row r="11718" spans="23:23" x14ac:dyDescent="0.35">
      <c r="W11718" s="17"/>
    </row>
    <row r="11719" spans="23:23" x14ac:dyDescent="0.35">
      <c r="W11719" s="17"/>
    </row>
    <row r="11720" spans="23:23" x14ac:dyDescent="0.35">
      <c r="W11720" s="17"/>
    </row>
    <row r="11721" spans="23:23" x14ac:dyDescent="0.35">
      <c r="W11721" s="17"/>
    </row>
    <row r="11722" spans="23:23" x14ac:dyDescent="0.35">
      <c r="W11722" s="17"/>
    </row>
    <row r="11723" spans="23:23" x14ac:dyDescent="0.35">
      <c r="W11723" s="17"/>
    </row>
    <row r="11724" spans="23:23" x14ac:dyDescent="0.35">
      <c r="W11724" s="17"/>
    </row>
    <row r="11725" spans="23:23" x14ac:dyDescent="0.35">
      <c r="W11725" s="17"/>
    </row>
    <row r="11726" spans="23:23" x14ac:dyDescent="0.35">
      <c r="W11726" s="17"/>
    </row>
    <row r="11727" spans="23:23" x14ac:dyDescent="0.35">
      <c r="W11727" s="17"/>
    </row>
    <row r="11728" spans="23:23" x14ac:dyDescent="0.35">
      <c r="W11728" s="17"/>
    </row>
    <row r="11729" spans="23:23" x14ac:dyDescent="0.35">
      <c r="W11729" s="17"/>
    </row>
    <row r="11730" spans="23:23" x14ac:dyDescent="0.35">
      <c r="W11730" s="17"/>
    </row>
    <row r="11731" spans="23:23" x14ac:dyDescent="0.35">
      <c r="W11731" s="17"/>
    </row>
    <row r="11732" spans="23:23" x14ac:dyDescent="0.35">
      <c r="W11732" s="17"/>
    </row>
    <row r="11733" spans="23:23" x14ac:dyDescent="0.35">
      <c r="W11733" s="17"/>
    </row>
    <row r="11734" spans="23:23" x14ac:dyDescent="0.35">
      <c r="W11734" s="17"/>
    </row>
    <row r="11735" spans="23:23" x14ac:dyDescent="0.35">
      <c r="W11735" s="17"/>
    </row>
    <row r="11736" spans="23:23" x14ac:dyDescent="0.35">
      <c r="W11736" s="17"/>
    </row>
    <row r="11737" spans="23:23" x14ac:dyDescent="0.35">
      <c r="W11737" s="17"/>
    </row>
    <row r="11738" spans="23:23" x14ac:dyDescent="0.35">
      <c r="W11738" s="17"/>
    </row>
    <row r="11739" spans="23:23" x14ac:dyDescent="0.35">
      <c r="W11739" s="17"/>
    </row>
    <row r="11740" spans="23:23" x14ac:dyDescent="0.35">
      <c r="W11740" s="17"/>
    </row>
    <row r="11741" spans="23:23" x14ac:dyDescent="0.35">
      <c r="W11741" s="17"/>
    </row>
    <row r="11742" spans="23:23" x14ac:dyDescent="0.35">
      <c r="W11742" s="17"/>
    </row>
    <row r="11743" spans="23:23" x14ac:dyDescent="0.35">
      <c r="W11743" s="17"/>
    </row>
    <row r="11744" spans="23:23" x14ac:dyDescent="0.35">
      <c r="W11744" s="17"/>
    </row>
    <row r="11745" spans="23:23" x14ac:dyDescent="0.35">
      <c r="W11745" s="17"/>
    </row>
    <row r="11746" spans="23:23" x14ac:dyDescent="0.35">
      <c r="W11746" s="17"/>
    </row>
    <row r="11747" spans="23:23" x14ac:dyDescent="0.35">
      <c r="W11747" s="17"/>
    </row>
    <row r="11748" spans="23:23" x14ac:dyDescent="0.35">
      <c r="W11748" s="17"/>
    </row>
    <row r="11749" spans="23:23" x14ac:dyDescent="0.35">
      <c r="W11749" s="17"/>
    </row>
    <row r="11750" spans="23:23" x14ac:dyDescent="0.35">
      <c r="W11750" s="17"/>
    </row>
    <row r="11751" spans="23:23" x14ac:dyDescent="0.35">
      <c r="W11751" s="17"/>
    </row>
    <row r="11752" spans="23:23" x14ac:dyDescent="0.35">
      <c r="W11752" s="17"/>
    </row>
    <row r="11753" spans="23:23" x14ac:dyDescent="0.35">
      <c r="W11753" s="17"/>
    </row>
    <row r="11754" spans="23:23" x14ac:dyDescent="0.35">
      <c r="W11754" s="17"/>
    </row>
    <row r="11755" spans="23:23" x14ac:dyDescent="0.35">
      <c r="W11755" s="17"/>
    </row>
    <row r="11756" spans="23:23" x14ac:dyDescent="0.35">
      <c r="W11756" s="17"/>
    </row>
    <row r="11757" spans="23:23" x14ac:dyDescent="0.35">
      <c r="W11757" s="17"/>
    </row>
    <row r="11758" spans="23:23" x14ac:dyDescent="0.35">
      <c r="W11758" s="17"/>
    </row>
    <row r="11759" spans="23:23" x14ac:dyDescent="0.35">
      <c r="W11759" s="17"/>
    </row>
    <row r="11760" spans="23:23" x14ac:dyDescent="0.35">
      <c r="W11760" s="17"/>
    </row>
    <row r="11761" spans="23:23" x14ac:dyDescent="0.35">
      <c r="W11761" s="17"/>
    </row>
    <row r="11762" spans="23:23" x14ac:dyDescent="0.35">
      <c r="W11762" s="17"/>
    </row>
    <row r="11763" spans="23:23" x14ac:dyDescent="0.35">
      <c r="W11763" s="17"/>
    </row>
    <row r="11764" spans="23:23" x14ac:dyDescent="0.35">
      <c r="W11764" s="17"/>
    </row>
    <row r="11765" spans="23:23" x14ac:dyDescent="0.35">
      <c r="W11765" s="17"/>
    </row>
    <row r="11766" spans="23:23" x14ac:dyDescent="0.35">
      <c r="W11766" s="17"/>
    </row>
    <row r="11767" spans="23:23" x14ac:dyDescent="0.35">
      <c r="W11767" s="17"/>
    </row>
    <row r="11768" spans="23:23" x14ac:dyDescent="0.35">
      <c r="W11768" s="17"/>
    </row>
    <row r="11769" spans="23:23" x14ac:dyDescent="0.35">
      <c r="W11769" s="17"/>
    </row>
    <row r="11770" spans="23:23" x14ac:dyDescent="0.35">
      <c r="W11770" s="17"/>
    </row>
    <row r="11771" spans="23:23" x14ac:dyDescent="0.35">
      <c r="W11771" s="17"/>
    </row>
    <row r="11772" spans="23:23" x14ac:dyDescent="0.35">
      <c r="W11772" s="17"/>
    </row>
    <row r="11773" spans="23:23" x14ac:dyDescent="0.35">
      <c r="W11773" s="17"/>
    </row>
    <row r="11774" spans="23:23" x14ac:dyDescent="0.35">
      <c r="W11774" s="17"/>
    </row>
    <row r="11775" spans="23:23" x14ac:dyDescent="0.35">
      <c r="W11775" s="17"/>
    </row>
    <row r="11776" spans="23:23" x14ac:dyDescent="0.35">
      <c r="W11776" s="17"/>
    </row>
    <row r="11777" spans="23:23" x14ac:dyDescent="0.35">
      <c r="W11777" s="17"/>
    </row>
    <row r="11778" spans="23:23" x14ac:dyDescent="0.35">
      <c r="W11778" s="17"/>
    </row>
    <row r="11779" spans="23:23" x14ac:dyDescent="0.35">
      <c r="W11779" s="17"/>
    </row>
    <row r="11780" spans="23:23" x14ac:dyDescent="0.35">
      <c r="W11780" s="17"/>
    </row>
    <row r="11781" spans="23:23" x14ac:dyDescent="0.35">
      <c r="W11781" s="17"/>
    </row>
    <row r="11782" spans="23:23" x14ac:dyDescent="0.35">
      <c r="W11782" s="17"/>
    </row>
    <row r="11783" spans="23:23" x14ac:dyDescent="0.35">
      <c r="W11783" s="17"/>
    </row>
    <row r="11784" spans="23:23" x14ac:dyDescent="0.35">
      <c r="W11784" s="17"/>
    </row>
    <row r="11785" spans="23:23" x14ac:dyDescent="0.35">
      <c r="W11785" s="17"/>
    </row>
    <row r="11786" spans="23:23" x14ac:dyDescent="0.35">
      <c r="W11786" s="17"/>
    </row>
    <row r="11787" spans="23:23" x14ac:dyDescent="0.35">
      <c r="W11787" s="17"/>
    </row>
    <row r="11788" spans="23:23" x14ac:dyDescent="0.35">
      <c r="W11788" s="17"/>
    </row>
    <row r="11789" spans="23:23" x14ac:dyDescent="0.35">
      <c r="W11789" s="17"/>
    </row>
    <row r="11790" spans="23:23" x14ac:dyDescent="0.35">
      <c r="W11790" s="17"/>
    </row>
    <row r="11791" spans="23:23" x14ac:dyDescent="0.35">
      <c r="W11791" s="17"/>
    </row>
    <row r="11792" spans="23:23" x14ac:dyDescent="0.35">
      <c r="W11792" s="17"/>
    </row>
    <row r="11793" spans="23:23" x14ac:dyDescent="0.35">
      <c r="W11793" s="17"/>
    </row>
    <row r="11794" spans="23:23" x14ac:dyDescent="0.35">
      <c r="W11794" s="17"/>
    </row>
    <row r="11795" spans="23:23" x14ac:dyDescent="0.35">
      <c r="W11795" s="17"/>
    </row>
    <row r="11796" spans="23:23" x14ac:dyDescent="0.35">
      <c r="W11796" s="17"/>
    </row>
    <row r="11797" spans="23:23" x14ac:dyDescent="0.35">
      <c r="W11797" s="17"/>
    </row>
    <row r="11798" spans="23:23" x14ac:dyDescent="0.35">
      <c r="W11798" s="17"/>
    </row>
    <row r="11799" spans="23:23" x14ac:dyDescent="0.35">
      <c r="W11799" s="17"/>
    </row>
    <row r="11800" spans="23:23" x14ac:dyDescent="0.35">
      <c r="W11800" s="17"/>
    </row>
    <row r="11801" spans="23:23" x14ac:dyDescent="0.35">
      <c r="W11801" s="17"/>
    </row>
    <row r="11802" spans="23:23" x14ac:dyDescent="0.35">
      <c r="W11802" s="17"/>
    </row>
    <row r="11803" spans="23:23" x14ac:dyDescent="0.35">
      <c r="W11803" s="17"/>
    </row>
    <row r="11804" spans="23:23" x14ac:dyDescent="0.35">
      <c r="W11804" s="17"/>
    </row>
    <row r="11805" spans="23:23" x14ac:dyDescent="0.35">
      <c r="W11805" s="17"/>
    </row>
    <row r="11806" spans="23:23" x14ac:dyDescent="0.35">
      <c r="W11806" s="17"/>
    </row>
    <row r="11807" spans="23:23" x14ac:dyDescent="0.35">
      <c r="W11807" s="17"/>
    </row>
    <row r="11808" spans="23:23" x14ac:dyDescent="0.35">
      <c r="W11808" s="17"/>
    </row>
    <row r="11809" spans="23:23" x14ac:dyDescent="0.35">
      <c r="W11809" s="17"/>
    </row>
    <row r="11810" spans="23:23" x14ac:dyDescent="0.35">
      <c r="W11810" s="17"/>
    </row>
    <row r="11811" spans="23:23" x14ac:dyDescent="0.35">
      <c r="W11811" s="17"/>
    </row>
    <row r="11812" spans="23:23" x14ac:dyDescent="0.35">
      <c r="W11812" s="17"/>
    </row>
    <row r="11813" spans="23:23" x14ac:dyDescent="0.35">
      <c r="W11813" s="17"/>
    </row>
    <row r="11814" spans="23:23" x14ac:dyDescent="0.35">
      <c r="W11814" s="17"/>
    </row>
    <row r="11815" spans="23:23" x14ac:dyDescent="0.35">
      <c r="W11815" s="17"/>
    </row>
    <row r="11816" spans="23:23" x14ac:dyDescent="0.35">
      <c r="W11816" s="17"/>
    </row>
    <row r="11817" spans="23:23" x14ac:dyDescent="0.35">
      <c r="W11817" s="17"/>
    </row>
    <row r="11818" spans="23:23" x14ac:dyDescent="0.35">
      <c r="W11818" s="17"/>
    </row>
    <row r="11819" spans="23:23" x14ac:dyDescent="0.35">
      <c r="W11819" s="17"/>
    </row>
    <row r="11820" spans="23:23" x14ac:dyDescent="0.35">
      <c r="W11820" s="17"/>
    </row>
    <row r="11821" spans="23:23" x14ac:dyDescent="0.35">
      <c r="W11821" s="17"/>
    </row>
    <row r="11822" spans="23:23" x14ac:dyDescent="0.35">
      <c r="W11822" s="17"/>
    </row>
    <row r="11823" spans="23:23" x14ac:dyDescent="0.35">
      <c r="W11823" s="17"/>
    </row>
    <row r="11824" spans="23:23" x14ac:dyDescent="0.35">
      <c r="W11824" s="17"/>
    </row>
    <row r="11825" spans="23:23" x14ac:dyDescent="0.35">
      <c r="W11825" s="17"/>
    </row>
    <row r="11826" spans="23:23" x14ac:dyDescent="0.35">
      <c r="W11826" s="17"/>
    </row>
    <row r="11827" spans="23:23" x14ac:dyDescent="0.35">
      <c r="W11827" s="17"/>
    </row>
    <row r="11828" spans="23:23" x14ac:dyDescent="0.35">
      <c r="W11828" s="17"/>
    </row>
    <row r="11829" spans="23:23" x14ac:dyDescent="0.35">
      <c r="W11829" s="17"/>
    </row>
    <row r="11830" spans="23:23" x14ac:dyDescent="0.35">
      <c r="W11830" s="17"/>
    </row>
    <row r="11831" spans="23:23" x14ac:dyDescent="0.35">
      <c r="W11831" s="17"/>
    </row>
    <row r="11832" spans="23:23" x14ac:dyDescent="0.35">
      <c r="W11832" s="17"/>
    </row>
    <row r="11833" spans="23:23" x14ac:dyDescent="0.35">
      <c r="W11833" s="17"/>
    </row>
    <row r="11834" spans="23:23" x14ac:dyDescent="0.35">
      <c r="W11834" s="17"/>
    </row>
    <row r="11835" spans="23:23" x14ac:dyDescent="0.35">
      <c r="W11835" s="17"/>
    </row>
    <row r="11836" spans="23:23" x14ac:dyDescent="0.35">
      <c r="W11836" s="17"/>
    </row>
    <row r="11837" spans="23:23" x14ac:dyDescent="0.35">
      <c r="W11837" s="17"/>
    </row>
    <row r="11838" spans="23:23" x14ac:dyDescent="0.35">
      <c r="W11838" s="17"/>
    </row>
    <row r="11839" spans="23:23" x14ac:dyDescent="0.35">
      <c r="W11839" s="17"/>
    </row>
    <row r="11840" spans="23:23" x14ac:dyDescent="0.35">
      <c r="W11840" s="17"/>
    </row>
    <row r="11841" spans="23:23" x14ac:dyDescent="0.35">
      <c r="W11841" s="17"/>
    </row>
    <row r="11842" spans="23:23" x14ac:dyDescent="0.35">
      <c r="W11842" s="17"/>
    </row>
    <row r="11843" spans="23:23" x14ac:dyDescent="0.35">
      <c r="W11843" s="17"/>
    </row>
    <row r="11844" spans="23:23" x14ac:dyDescent="0.35">
      <c r="W11844" s="17"/>
    </row>
    <row r="11845" spans="23:23" x14ac:dyDescent="0.35">
      <c r="W11845" s="17"/>
    </row>
    <row r="11846" spans="23:23" x14ac:dyDescent="0.35">
      <c r="W11846" s="17"/>
    </row>
    <row r="11847" spans="23:23" x14ac:dyDescent="0.35">
      <c r="W11847" s="17"/>
    </row>
    <row r="11848" spans="23:23" x14ac:dyDescent="0.35">
      <c r="W11848" s="17"/>
    </row>
    <row r="11849" spans="23:23" x14ac:dyDescent="0.35">
      <c r="W11849" s="17"/>
    </row>
    <row r="11850" spans="23:23" x14ac:dyDescent="0.35">
      <c r="W11850" s="17"/>
    </row>
    <row r="11851" spans="23:23" x14ac:dyDescent="0.35">
      <c r="W11851" s="17"/>
    </row>
    <row r="11852" spans="23:23" x14ac:dyDescent="0.35">
      <c r="W11852" s="17"/>
    </row>
    <row r="11853" spans="23:23" x14ac:dyDescent="0.35">
      <c r="W11853" s="17"/>
    </row>
    <row r="11854" spans="23:23" x14ac:dyDescent="0.35">
      <c r="W11854" s="17"/>
    </row>
    <row r="11855" spans="23:23" x14ac:dyDescent="0.35">
      <c r="W11855" s="17"/>
    </row>
    <row r="11856" spans="23:23" x14ac:dyDescent="0.35">
      <c r="W11856" s="17"/>
    </row>
    <row r="11857" spans="23:23" x14ac:dyDescent="0.35">
      <c r="W11857" s="17"/>
    </row>
    <row r="11858" spans="23:23" x14ac:dyDescent="0.35">
      <c r="W11858" s="17"/>
    </row>
    <row r="11859" spans="23:23" x14ac:dyDescent="0.35">
      <c r="W11859" s="17"/>
    </row>
    <row r="11860" spans="23:23" x14ac:dyDescent="0.35">
      <c r="W11860" s="17"/>
    </row>
    <row r="11861" spans="23:23" x14ac:dyDescent="0.35">
      <c r="W11861" s="17"/>
    </row>
    <row r="11862" spans="23:23" x14ac:dyDescent="0.35">
      <c r="W11862" s="17"/>
    </row>
    <row r="11863" spans="23:23" x14ac:dyDescent="0.35">
      <c r="W11863" s="17"/>
    </row>
    <row r="11864" spans="23:23" x14ac:dyDescent="0.35">
      <c r="W11864" s="17"/>
    </row>
    <row r="11865" spans="23:23" x14ac:dyDescent="0.35">
      <c r="W11865" s="17"/>
    </row>
    <row r="11866" spans="23:23" x14ac:dyDescent="0.35">
      <c r="W11866" s="17"/>
    </row>
    <row r="11867" spans="23:23" x14ac:dyDescent="0.35">
      <c r="W11867" s="17"/>
    </row>
    <row r="11868" spans="23:23" x14ac:dyDescent="0.35">
      <c r="W11868" s="17"/>
    </row>
    <row r="11869" spans="23:23" x14ac:dyDescent="0.35">
      <c r="W11869" s="17"/>
    </row>
    <row r="11870" spans="23:23" x14ac:dyDescent="0.35">
      <c r="W11870" s="17"/>
    </row>
    <row r="11871" spans="23:23" x14ac:dyDescent="0.35">
      <c r="W11871" s="17"/>
    </row>
    <row r="11872" spans="23:23" x14ac:dyDescent="0.35">
      <c r="W11872" s="17"/>
    </row>
    <row r="11873" spans="23:23" x14ac:dyDescent="0.35">
      <c r="W11873" s="17"/>
    </row>
    <row r="11874" spans="23:23" x14ac:dyDescent="0.35">
      <c r="W11874" s="17"/>
    </row>
    <row r="11875" spans="23:23" x14ac:dyDescent="0.35">
      <c r="W11875" s="17"/>
    </row>
    <row r="11876" spans="23:23" x14ac:dyDescent="0.35">
      <c r="W11876" s="17"/>
    </row>
    <row r="11877" spans="23:23" x14ac:dyDescent="0.35">
      <c r="W11877" s="17"/>
    </row>
    <row r="11878" spans="23:23" x14ac:dyDescent="0.35">
      <c r="W11878" s="17"/>
    </row>
    <row r="11879" spans="23:23" x14ac:dyDescent="0.35">
      <c r="W11879" s="17"/>
    </row>
    <row r="11880" spans="23:23" x14ac:dyDescent="0.35">
      <c r="W11880" s="17"/>
    </row>
    <row r="11881" spans="23:23" x14ac:dyDescent="0.35">
      <c r="W11881" s="17"/>
    </row>
    <row r="11882" spans="23:23" x14ac:dyDescent="0.35">
      <c r="W11882" s="17"/>
    </row>
    <row r="11883" spans="23:23" x14ac:dyDescent="0.35">
      <c r="W11883" s="17"/>
    </row>
    <row r="11884" spans="23:23" x14ac:dyDescent="0.35">
      <c r="W11884" s="17"/>
    </row>
    <row r="11885" spans="23:23" x14ac:dyDescent="0.35">
      <c r="W11885" s="17"/>
    </row>
    <row r="11886" spans="23:23" x14ac:dyDescent="0.35">
      <c r="W11886" s="17"/>
    </row>
    <row r="11887" spans="23:23" x14ac:dyDescent="0.35">
      <c r="W11887" s="17"/>
    </row>
    <row r="11888" spans="23:23" x14ac:dyDescent="0.35">
      <c r="W11888" s="17"/>
    </row>
    <row r="11889" spans="23:23" x14ac:dyDescent="0.35">
      <c r="W11889" s="17"/>
    </row>
    <row r="11890" spans="23:23" x14ac:dyDescent="0.35">
      <c r="W11890" s="17"/>
    </row>
    <row r="11891" spans="23:23" x14ac:dyDescent="0.35">
      <c r="W11891" s="17"/>
    </row>
    <row r="11892" spans="23:23" x14ac:dyDescent="0.35">
      <c r="W11892" s="17"/>
    </row>
    <row r="11893" spans="23:23" x14ac:dyDescent="0.35">
      <c r="W11893" s="17"/>
    </row>
    <row r="11894" spans="23:23" x14ac:dyDescent="0.35">
      <c r="W11894" s="17"/>
    </row>
    <row r="11895" spans="23:23" x14ac:dyDescent="0.35">
      <c r="W11895" s="17"/>
    </row>
    <row r="11896" spans="23:23" x14ac:dyDescent="0.35">
      <c r="W11896" s="17"/>
    </row>
    <row r="11897" spans="23:23" x14ac:dyDescent="0.35">
      <c r="W11897" s="17"/>
    </row>
    <row r="11898" spans="23:23" x14ac:dyDescent="0.35">
      <c r="W11898" s="17"/>
    </row>
    <row r="11899" spans="23:23" x14ac:dyDescent="0.35">
      <c r="W11899" s="17"/>
    </row>
    <row r="11900" spans="23:23" x14ac:dyDescent="0.35">
      <c r="W11900" s="17"/>
    </row>
    <row r="11901" spans="23:23" x14ac:dyDescent="0.35">
      <c r="W11901" s="17"/>
    </row>
    <row r="11902" spans="23:23" x14ac:dyDescent="0.35">
      <c r="W11902" s="17"/>
    </row>
    <row r="11903" spans="23:23" x14ac:dyDescent="0.35">
      <c r="W11903" s="17"/>
    </row>
    <row r="11904" spans="23:23" x14ac:dyDescent="0.35">
      <c r="W11904" s="17"/>
    </row>
    <row r="11905" spans="23:23" x14ac:dyDescent="0.35">
      <c r="W11905" s="17"/>
    </row>
    <row r="11906" spans="23:23" x14ac:dyDescent="0.35">
      <c r="W11906" s="17"/>
    </row>
    <row r="11907" spans="23:23" x14ac:dyDescent="0.35">
      <c r="W11907" s="17"/>
    </row>
    <row r="11908" spans="23:23" x14ac:dyDescent="0.35">
      <c r="W11908" s="17"/>
    </row>
    <row r="11909" spans="23:23" x14ac:dyDescent="0.35">
      <c r="W11909" s="17"/>
    </row>
    <row r="11910" spans="23:23" x14ac:dyDescent="0.35">
      <c r="W11910" s="17"/>
    </row>
    <row r="11911" spans="23:23" x14ac:dyDescent="0.35">
      <c r="W11911" s="17"/>
    </row>
    <row r="11912" spans="23:23" x14ac:dyDescent="0.35">
      <c r="W11912" s="17"/>
    </row>
    <row r="11913" spans="23:23" x14ac:dyDescent="0.35">
      <c r="W11913" s="17"/>
    </row>
    <row r="11914" spans="23:23" x14ac:dyDescent="0.35">
      <c r="W11914" s="17"/>
    </row>
    <row r="11915" spans="23:23" x14ac:dyDescent="0.35">
      <c r="W11915" s="17"/>
    </row>
    <row r="11916" spans="23:23" x14ac:dyDescent="0.35">
      <c r="W11916" s="17"/>
    </row>
    <row r="11917" spans="23:23" x14ac:dyDescent="0.35">
      <c r="W11917" s="17"/>
    </row>
    <row r="11918" spans="23:23" x14ac:dyDescent="0.35">
      <c r="W11918" s="17"/>
    </row>
    <row r="11919" spans="23:23" x14ac:dyDescent="0.35">
      <c r="W11919" s="17"/>
    </row>
    <row r="11920" spans="23:23" x14ac:dyDescent="0.35">
      <c r="W11920" s="17"/>
    </row>
    <row r="11921" spans="23:23" x14ac:dyDescent="0.35">
      <c r="W11921" s="17"/>
    </row>
    <row r="11922" spans="23:23" x14ac:dyDescent="0.35">
      <c r="W11922" s="17"/>
    </row>
    <row r="11923" spans="23:23" x14ac:dyDescent="0.35">
      <c r="W11923" s="17"/>
    </row>
    <row r="11924" spans="23:23" x14ac:dyDescent="0.35">
      <c r="W11924" s="17"/>
    </row>
    <row r="11925" spans="23:23" x14ac:dyDescent="0.35">
      <c r="W11925" s="17"/>
    </row>
    <row r="11926" spans="23:23" x14ac:dyDescent="0.35">
      <c r="W11926" s="17"/>
    </row>
    <row r="11927" spans="23:23" x14ac:dyDescent="0.35">
      <c r="W11927" s="17"/>
    </row>
    <row r="11928" spans="23:23" x14ac:dyDescent="0.35">
      <c r="W11928" s="17"/>
    </row>
    <row r="11929" spans="23:23" x14ac:dyDescent="0.35">
      <c r="W11929" s="17"/>
    </row>
    <row r="11930" spans="23:23" x14ac:dyDescent="0.35">
      <c r="W11930" s="17"/>
    </row>
    <row r="11931" spans="23:23" x14ac:dyDescent="0.35">
      <c r="W11931" s="17"/>
    </row>
    <row r="11932" spans="23:23" x14ac:dyDescent="0.35">
      <c r="W11932" s="17"/>
    </row>
    <row r="11933" spans="23:23" x14ac:dyDescent="0.35">
      <c r="W11933" s="17"/>
    </row>
    <row r="11934" spans="23:23" x14ac:dyDescent="0.35">
      <c r="W11934" s="17"/>
    </row>
    <row r="11935" spans="23:23" x14ac:dyDescent="0.35">
      <c r="W11935" s="17"/>
    </row>
    <row r="11936" spans="23:23" x14ac:dyDescent="0.35">
      <c r="W11936" s="17"/>
    </row>
    <row r="11937" spans="23:23" x14ac:dyDescent="0.35">
      <c r="W11937" s="17"/>
    </row>
    <row r="11938" spans="23:23" x14ac:dyDescent="0.35">
      <c r="W11938" s="17"/>
    </row>
    <row r="11939" spans="23:23" x14ac:dyDescent="0.35">
      <c r="W11939" s="17"/>
    </row>
    <row r="11940" spans="23:23" x14ac:dyDescent="0.35">
      <c r="W11940" s="17"/>
    </row>
    <row r="11941" spans="23:23" x14ac:dyDescent="0.35">
      <c r="W11941" s="17"/>
    </row>
    <row r="11942" spans="23:23" x14ac:dyDescent="0.35">
      <c r="W11942" s="17"/>
    </row>
    <row r="11943" spans="23:23" x14ac:dyDescent="0.35">
      <c r="W11943" s="17"/>
    </row>
    <row r="11944" spans="23:23" x14ac:dyDescent="0.35">
      <c r="W11944" s="17"/>
    </row>
    <row r="11945" spans="23:23" x14ac:dyDescent="0.35">
      <c r="W11945" s="17"/>
    </row>
    <row r="11946" spans="23:23" x14ac:dyDescent="0.35">
      <c r="W11946" s="17"/>
    </row>
    <row r="11947" spans="23:23" x14ac:dyDescent="0.35">
      <c r="W11947" s="17"/>
    </row>
    <row r="11948" spans="23:23" x14ac:dyDescent="0.35">
      <c r="W11948" s="17"/>
    </row>
    <row r="11949" spans="23:23" x14ac:dyDescent="0.35">
      <c r="W11949" s="17"/>
    </row>
    <row r="11950" spans="23:23" x14ac:dyDescent="0.35">
      <c r="W11950" s="17"/>
    </row>
    <row r="11951" spans="23:23" x14ac:dyDescent="0.35">
      <c r="W11951" s="17"/>
    </row>
    <row r="11952" spans="23:23" x14ac:dyDescent="0.35">
      <c r="W11952" s="17"/>
    </row>
    <row r="11953" spans="23:23" x14ac:dyDescent="0.35">
      <c r="W11953" s="17"/>
    </row>
    <row r="11954" spans="23:23" x14ac:dyDescent="0.35">
      <c r="W11954" s="17"/>
    </row>
    <row r="11955" spans="23:23" x14ac:dyDescent="0.35">
      <c r="W11955" s="17"/>
    </row>
    <row r="11956" spans="23:23" x14ac:dyDescent="0.35">
      <c r="W11956" s="17"/>
    </row>
    <row r="11957" spans="23:23" x14ac:dyDescent="0.35">
      <c r="W11957" s="17"/>
    </row>
    <row r="11958" spans="23:23" x14ac:dyDescent="0.35">
      <c r="W11958" s="17"/>
    </row>
    <row r="11959" spans="23:23" x14ac:dyDescent="0.35">
      <c r="W11959" s="17"/>
    </row>
    <row r="11960" spans="23:23" x14ac:dyDescent="0.35">
      <c r="W11960" s="17"/>
    </row>
    <row r="11961" spans="23:23" x14ac:dyDescent="0.35">
      <c r="W11961" s="17"/>
    </row>
    <row r="11962" spans="23:23" x14ac:dyDescent="0.35">
      <c r="W11962" s="17"/>
    </row>
    <row r="11963" spans="23:23" x14ac:dyDescent="0.35">
      <c r="W11963" s="17"/>
    </row>
    <row r="11964" spans="23:23" x14ac:dyDescent="0.35">
      <c r="W11964" s="17"/>
    </row>
    <row r="11965" spans="23:23" x14ac:dyDescent="0.35">
      <c r="W11965" s="17"/>
    </row>
    <row r="11966" spans="23:23" x14ac:dyDescent="0.35">
      <c r="W11966" s="17"/>
    </row>
    <row r="11967" spans="23:23" x14ac:dyDescent="0.35">
      <c r="W11967" s="17"/>
    </row>
    <row r="11968" spans="23:23" x14ac:dyDescent="0.35">
      <c r="W11968" s="17"/>
    </row>
    <row r="11969" spans="23:23" x14ac:dyDescent="0.35">
      <c r="W11969" s="17"/>
    </row>
    <row r="11970" spans="23:23" x14ac:dyDescent="0.35">
      <c r="W11970" s="17"/>
    </row>
    <row r="11971" spans="23:23" x14ac:dyDescent="0.35">
      <c r="W11971" s="17"/>
    </row>
    <row r="11972" spans="23:23" x14ac:dyDescent="0.35">
      <c r="W11972" s="17"/>
    </row>
    <row r="11973" spans="23:23" x14ac:dyDescent="0.35">
      <c r="W11973" s="17"/>
    </row>
    <row r="11974" spans="23:23" x14ac:dyDescent="0.35">
      <c r="W11974" s="17"/>
    </row>
    <row r="11975" spans="23:23" x14ac:dyDescent="0.35">
      <c r="W11975" s="17"/>
    </row>
    <row r="11976" spans="23:23" x14ac:dyDescent="0.35">
      <c r="W11976" s="17"/>
    </row>
    <row r="11977" spans="23:23" x14ac:dyDescent="0.35">
      <c r="W11977" s="17"/>
    </row>
    <row r="11978" spans="23:23" x14ac:dyDescent="0.35">
      <c r="W11978" s="17"/>
    </row>
    <row r="11979" spans="23:23" x14ac:dyDescent="0.35">
      <c r="W11979" s="17"/>
    </row>
    <row r="11980" spans="23:23" x14ac:dyDescent="0.35">
      <c r="W11980" s="17"/>
    </row>
    <row r="11981" spans="23:23" x14ac:dyDescent="0.35">
      <c r="W11981" s="17"/>
    </row>
    <row r="11982" spans="23:23" x14ac:dyDescent="0.35">
      <c r="W11982" s="17"/>
    </row>
    <row r="11983" spans="23:23" x14ac:dyDescent="0.35">
      <c r="W11983" s="17"/>
    </row>
    <row r="11984" spans="23:23" x14ac:dyDescent="0.35">
      <c r="W11984" s="17"/>
    </row>
    <row r="11985" spans="23:23" x14ac:dyDescent="0.35">
      <c r="W11985" s="17"/>
    </row>
    <row r="11986" spans="23:23" x14ac:dyDescent="0.35">
      <c r="W11986" s="17"/>
    </row>
    <row r="11987" spans="23:23" x14ac:dyDescent="0.35">
      <c r="W11987" s="17"/>
    </row>
    <row r="11988" spans="23:23" x14ac:dyDescent="0.35">
      <c r="W11988" s="17"/>
    </row>
    <row r="11989" spans="23:23" x14ac:dyDescent="0.35">
      <c r="W11989" s="17"/>
    </row>
    <row r="11990" spans="23:23" x14ac:dyDescent="0.35">
      <c r="W11990" s="17"/>
    </row>
    <row r="11991" spans="23:23" x14ac:dyDescent="0.35">
      <c r="W11991" s="17"/>
    </row>
    <row r="11992" spans="23:23" x14ac:dyDescent="0.35">
      <c r="W11992" s="17"/>
    </row>
    <row r="11993" spans="23:23" x14ac:dyDescent="0.35">
      <c r="W11993" s="17"/>
    </row>
    <row r="11994" spans="23:23" x14ac:dyDescent="0.35">
      <c r="W11994" s="17"/>
    </row>
    <row r="11995" spans="23:23" x14ac:dyDescent="0.35">
      <c r="W11995" s="17"/>
    </row>
    <row r="11996" spans="23:23" x14ac:dyDescent="0.35">
      <c r="W11996" s="17"/>
    </row>
    <row r="11997" spans="23:23" x14ac:dyDescent="0.35">
      <c r="W11997" s="17"/>
    </row>
    <row r="11998" spans="23:23" x14ac:dyDescent="0.35">
      <c r="W11998" s="17"/>
    </row>
    <row r="11999" spans="23:23" x14ac:dyDescent="0.35">
      <c r="W11999" s="17"/>
    </row>
    <row r="12000" spans="23:23" x14ac:dyDescent="0.35">
      <c r="W12000" s="17"/>
    </row>
    <row r="12001" spans="23:23" x14ac:dyDescent="0.35">
      <c r="W12001" s="17"/>
    </row>
    <row r="12002" spans="23:23" x14ac:dyDescent="0.35">
      <c r="W12002" s="17"/>
    </row>
    <row r="12003" spans="23:23" x14ac:dyDescent="0.35">
      <c r="W12003" s="17"/>
    </row>
    <row r="12004" spans="23:23" x14ac:dyDescent="0.35">
      <c r="W12004" s="17"/>
    </row>
    <row r="12005" spans="23:23" x14ac:dyDescent="0.35">
      <c r="W12005" s="17"/>
    </row>
    <row r="12006" spans="23:23" x14ac:dyDescent="0.35">
      <c r="W12006" s="17"/>
    </row>
    <row r="12007" spans="23:23" x14ac:dyDescent="0.35">
      <c r="W12007" s="17"/>
    </row>
    <row r="12008" spans="23:23" x14ac:dyDescent="0.35">
      <c r="W12008" s="17"/>
    </row>
    <row r="12009" spans="23:23" x14ac:dyDescent="0.35">
      <c r="W12009" s="17"/>
    </row>
    <row r="12010" spans="23:23" x14ac:dyDescent="0.35">
      <c r="W12010" s="17"/>
    </row>
    <row r="12011" spans="23:23" x14ac:dyDescent="0.35">
      <c r="W12011" s="17"/>
    </row>
    <row r="12012" spans="23:23" x14ac:dyDescent="0.35">
      <c r="W12012" s="17"/>
    </row>
    <row r="12013" spans="23:23" x14ac:dyDescent="0.35">
      <c r="W12013" s="17"/>
    </row>
    <row r="12014" spans="23:23" x14ac:dyDescent="0.35">
      <c r="W12014" s="17"/>
    </row>
    <row r="12015" spans="23:23" x14ac:dyDescent="0.35">
      <c r="W12015" s="17"/>
    </row>
    <row r="12016" spans="23:23" x14ac:dyDescent="0.35">
      <c r="W12016" s="17"/>
    </row>
    <row r="12017" spans="23:23" x14ac:dyDescent="0.35">
      <c r="W12017" s="17"/>
    </row>
    <row r="12018" spans="23:23" x14ac:dyDescent="0.35">
      <c r="W12018" s="17"/>
    </row>
    <row r="12019" spans="23:23" x14ac:dyDescent="0.35">
      <c r="W12019" s="17"/>
    </row>
    <row r="12020" spans="23:23" x14ac:dyDescent="0.35">
      <c r="W12020" s="17"/>
    </row>
    <row r="12021" spans="23:23" x14ac:dyDescent="0.35">
      <c r="W12021" s="17"/>
    </row>
    <row r="12022" spans="23:23" x14ac:dyDescent="0.35">
      <c r="W12022" s="17"/>
    </row>
    <row r="12023" spans="23:23" x14ac:dyDescent="0.35">
      <c r="W12023" s="17"/>
    </row>
    <row r="12024" spans="23:23" x14ac:dyDescent="0.35">
      <c r="W12024" s="17"/>
    </row>
    <row r="12025" spans="23:23" x14ac:dyDescent="0.35">
      <c r="W12025" s="17"/>
    </row>
    <row r="12026" spans="23:23" x14ac:dyDescent="0.35">
      <c r="W12026" s="17"/>
    </row>
    <row r="12027" spans="23:23" x14ac:dyDescent="0.35">
      <c r="W12027" s="17"/>
    </row>
    <row r="12028" spans="23:23" x14ac:dyDescent="0.35">
      <c r="W12028" s="17"/>
    </row>
    <row r="12029" spans="23:23" x14ac:dyDescent="0.35">
      <c r="W12029" s="17"/>
    </row>
    <row r="12030" spans="23:23" x14ac:dyDescent="0.35">
      <c r="W12030" s="17"/>
    </row>
    <row r="12031" spans="23:23" x14ac:dyDescent="0.35">
      <c r="W12031" s="17"/>
    </row>
    <row r="12032" spans="23:23" x14ac:dyDescent="0.35">
      <c r="W12032" s="17"/>
    </row>
    <row r="12033" spans="23:23" x14ac:dyDescent="0.35">
      <c r="W12033" s="17"/>
    </row>
    <row r="12034" spans="23:23" x14ac:dyDescent="0.35">
      <c r="W12034" s="17"/>
    </row>
    <row r="12035" spans="23:23" x14ac:dyDescent="0.35">
      <c r="W12035" s="17"/>
    </row>
    <row r="12036" spans="23:23" x14ac:dyDescent="0.35">
      <c r="W12036" s="17"/>
    </row>
    <row r="12037" spans="23:23" x14ac:dyDescent="0.35">
      <c r="W12037" s="17"/>
    </row>
    <row r="12038" spans="23:23" x14ac:dyDescent="0.35">
      <c r="W12038" s="17"/>
    </row>
    <row r="12039" spans="23:23" x14ac:dyDescent="0.35">
      <c r="W12039" s="17"/>
    </row>
    <row r="12040" spans="23:23" x14ac:dyDescent="0.35">
      <c r="W12040" s="17"/>
    </row>
    <row r="12041" spans="23:23" x14ac:dyDescent="0.35">
      <c r="W12041" s="17"/>
    </row>
    <row r="12042" spans="23:23" x14ac:dyDescent="0.35">
      <c r="W12042" s="17"/>
    </row>
    <row r="12043" spans="23:23" x14ac:dyDescent="0.35">
      <c r="W12043" s="17"/>
    </row>
    <row r="12044" spans="23:23" x14ac:dyDescent="0.35">
      <c r="W12044" s="17"/>
    </row>
    <row r="12045" spans="23:23" x14ac:dyDescent="0.35">
      <c r="W12045" s="17"/>
    </row>
    <row r="12046" spans="23:23" x14ac:dyDescent="0.35">
      <c r="W12046" s="17"/>
    </row>
    <row r="12047" spans="23:23" x14ac:dyDescent="0.35">
      <c r="W12047" s="17"/>
    </row>
    <row r="12048" spans="23:23" x14ac:dyDescent="0.35">
      <c r="W12048" s="17"/>
    </row>
    <row r="12049" spans="23:23" x14ac:dyDescent="0.35">
      <c r="W12049" s="17"/>
    </row>
    <row r="12050" spans="23:23" x14ac:dyDescent="0.35">
      <c r="W12050" s="17"/>
    </row>
    <row r="12051" spans="23:23" x14ac:dyDescent="0.35">
      <c r="W12051" s="17"/>
    </row>
    <row r="12052" spans="23:23" x14ac:dyDescent="0.35">
      <c r="W12052" s="17"/>
    </row>
    <row r="12053" spans="23:23" x14ac:dyDescent="0.35">
      <c r="W12053" s="17"/>
    </row>
    <row r="12054" spans="23:23" x14ac:dyDescent="0.35">
      <c r="W12054" s="17"/>
    </row>
    <row r="12055" spans="23:23" x14ac:dyDescent="0.35">
      <c r="W12055" s="17"/>
    </row>
    <row r="12056" spans="23:23" x14ac:dyDescent="0.35">
      <c r="W12056" s="17"/>
    </row>
    <row r="12057" spans="23:23" x14ac:dyDescent="0.35">
      <c r="W12057" s="17"/>
    </row>
    <row r="12058" spans="23:23" x14ac:dyDescent="0.35">
      <c r="W12058" s="17"/>
    </row>
    <row r="12059" spans="23:23" x14ac:dyDescent="0.35">
      <c r="W12059" s="17"/>
    </row>
    <row r="12060" spans="23:23" x14ac:dyDescent="0.35">
      <c r="W12060" s="17"/>
    </row>
    <row r="12061" spans="23:23" x14ac:dyDescent="0.35">
      <c r="W12061" s="17"/>
    </row>
    <row r="12062" spans="23:23" x14ac:dyDescent="0.35">
      <c r="W12062" s="17"/>
    </row>
    <row r="12063" spans="23:23" x14ac:dyDescent="0.35">
      <c r="W12063" s="17"/>
    </row>
    <row r="12064" spans="23:23" x14ac:dyDescent="0.35">
      <c r="W12064" s="17"/>
    </row>
    <row r="12065" spans="23:23" x14ac:dyDescent="0.35">
      <c r="W12065" s="17"/>
    </row>
    <row r="12066" spans="23:23" x14ac:dyDescent="0.35">
      <c r="W12066" s="17"/>
    </row>
    <row r="12067" spans="23:23" x14ac:dyDescent="0.35">
      <c r="W12067" s="17"/>
    </row>
    <row r="12068" spans="23:23" x14ac:dyDescent="0.35">
      <c r="W12068" s="17"/>
    </row>
    <row r="12069" spans="23:23" x14ac:dyDescent="0.35">
      <c r="W12069" s="17"/>
    </row>
    <row r="12070" spans="23:23" x14ac:dyDescent="0.35">
      <c r="W12070" s="17"/>
    </row>
    <row r="12071" spans="23:23" x14ac:dyDescent="0.35">
      <c r="W12071" s="17"/>
    </row>
    <row r="12072" spans="23:23" x14ac:dyDescent="0.35">
      <c r="W12072" s="17"/>
    </row>
    <row r="12073" spans="23:23" x14ac:dyDescent="0.35">
      <c r="W12073" s="17"/>
    </row>
    <row r="12074" spans="23:23" x14ac:dyDescent="0.35">
      <c r="W12074" s="17"/>
    </row>
    <row r="12075" spans="23:23" x14ac:dyDescent="0.35">
      <c r="W12075" s="17"/>
    </row>
    <row r="12076" spans="23:23" x14ac:dyDescent="0.35">
      <c r="W12076" s="17"/>
    </row>
    <row r="12077" spans="23:23" x14ac:dyDescent="0.35">
      <c r="W12077" s="17"/>
    </row>
    <row r="12078" spans="23:23" x14ac:dyDescent="0.35">
      <c r="W12078" s="17"/>
    </row>
    <row r="12079" spans="23:23" x14ac:dyDescent="0.35">
      <c r="W12079" s="17"/>
    </row>
    <row r="12080" spans="23:23" x14ac:dyDescent="0.35">
      <c r="W12080" s="17"/>
    </row>
    <row r="12081" spans="23:23" x14ac:dyDescent="0.35">
      <c r="W12081" s="17"/>
    </row>
    <row r="12082" spans="23:23" x14ac:dyDescent="0.35">
      <c r="W12082" s="17"/>
    </row>
    <row r="12083" spans="23:23" x14ac:dyDescent="0.35">
      <c r="W12083" s="17"/>
    </row>
    <row r="12084" spans="23:23" x14ac:dyDescent="0.35">
      <c r="W12084" s="17"/>
    </row>
    <row r="12085" spans="23:23" x14ac:dyDescent="0.35">
      <c r="W12085" s="17"/>
    </row>
    <row r="12086" spans="23:23" x14ac:dyDescent="0.35">
      <c r="W12086" s="17"/>
    </row>
    <row r="12087" spans="23:23" x14ac:dyDescent="0.35">
      <c r="W12087" s="17"/>
    </row>
    <row r="12088" spans="23:23" x14ac:dyDescent="0.35">
      <c r="W12088" s="17"/>
    </row>
    <row r="12089" spans="23:23" x14ac:dyDescent="0.35">
      <c r="W12089" s="17"/>
    </row>
    <row r="12090" spans="23:23" x14ac:dyDescent="0.35">
      <c r="W12090" s="17"/>
    </row>
    <row r="12091" spans="23:23" x14ac:dyDescent="0.35">
      <c r="W12091" s="17"/>
    </row>
    <row r="12092" spans="23:23" x14ac:dyDescent="0.35">
      <c r="W12092" s="17"/>
    </row>
    <row r="12093" spans="23:23" x14ac:dyDescent="0.35">
      <c r="W12093" s="17"/>
    </row>
    <row r="12094" spans="23:23" x14ac:dyDescent="0.35">
      <c r="W12094" s="17"/>
    </row>
    <row r="12095" spans="23:23" x14ac:dyDescent="0.35">
      <c r="W12095" s="17"/>
    </row>
    <row r="12096" spans="23:23" x14ac:dyDescent="0.35">
      <c r="W12096" s="17"/>
    </row>
    <row r="12097" spans="23:23" x14ac:dyDescent="0.35">
      <c r="W12097" s="17"/>
    </row>
    <row r="12098" spans="23:23" x14ac:dyDescent="0.35">
      <c r="W12098" s="17"/>
    </row>
    <row r="12099" spans="23:23" x14ac:dyDescent="0.35">
      <c r="W12099" s="17"/>
    </row>
    <row r="12100" spans="23:23" x14ac:dyDescent="0.35">
      <c r="W12100" s="17"/>
    </row>
    <row r="12101" spans="23:23" x14ac:dyDescent="0.35">
      <c r="W12101" s="17"/>
    </row>
    <row r="12102" spans="23:23" x14ac:dyDescent="0.35">
      <c r="W12102" s="17"/>
    </row>
    <row r="12103" spans="23:23" x14ac:dyDescent="0.35">
      <c r="W12103" s="17"/>
    </row>
    <row r="12104" spans="23:23" x14ac:dyDescent="0.35">
      <c r="W12104" s="17"/>
    </row>
    <row r="12105" spans="23:23" x14ac:dyDescent="0.35">
      <c r="W12105" s="17"/>
    </row>
    <row r="12106" spans="23:23" x14ac:dyDescent="0.35">
      <c r="W12106" s="17"/>
    </row>
    <row r="12107" spans="23:23" x14ac:dyDescent="0.35">
      <c r="W12107" s="17"/>
    </row>
    <row r="12108" spans="23:23" x14ac:dyDescent="0.35">
      <c r="W12108" s="17"/>
    </row>
    <row r="12109" spans="23:23" x14ac:dyDescent="0.35">
      <c r="W12109" s="17"/>
    </row>
    <row r="12110" spans="23:23" x14ac:dyDescent="0.35">
      <c r="W12110" s="17"/>
    </row>
    <row r="12111" spans="23:23" x14ac:dyDescent="0.35">
      <c r="W12111" s="17"/>
    </row>
    <row r="12112" spans="23:23" x14ac:dyDescent="0.35">
      <c r="W12112" s="17"/>
    </row>
    <row r="12113" spans="23:23" x14ac:dyDescent="0.35">
      <c r="W12113" s="17"/>
    </row>
    <row r="12114" spans="23:23" x14ac:dyDescent="0.35">
      <c r="W12114" s="17"/>
    </row>
    <row r="12115" spans="23:23" x14ac:dyDescent="0.35">
      <c r="W12115" s="17"/>
    </row>
    <row r="12116" spans="23:23" x14ac:dyDescent="0.35">
      <c r="W12116" s="17"/>
    </row>
    <row r="12117" spans="23:23" x14ac:dyDescent="0.35">
      <c r="W12117" s="17"/>
    </row>
    <row r="12118" spans="23:23" x14ac:dyDescent="0.35">
      <c r="W12118" s="17"/>
    </row>
    <row r="12119" spans="23:23" x14ac:dyDescent="0.35">
      <c r="W12119" s="17"/>
    </row>
    <row r="12120" spans="23:23" x14ac:dyDescent="0.35">
      <c r="W12120" s="17"/>
    </row>
    <row r="12121" spans="23:23" x14ac:dyDescent="0.35">
      <c r="W12121" s="17"/>
    </row>
    <row r="12122" spans="23:23" x14ac:dyDescent="0.35">
      <c r="W12122" s="17"/>
    </row>
    <row r="12123" spans="23:23" x14ac:dyDescent="0.35">
      <c r="W12123" s="17"/>
    </row>
    <row r="12124" spans="23:23" x14ac:dyDescent="0.35">
      <c r="W12124" s="17"/>
    </row>
    <row r="12125" spans="23:23" x14ac:dyDescent="0.35">
      <c r="W12125" s="17"/>
    </row>
    <row r="12126" spans="23:23" x14ac:dyDescent="0.35">
      <c r="W12126" s="17"/>
    </row>
    <row r="12127" spans="23:23" x14ac:dyDescent="0.35">
      <c r="W12127" s="17"/>
    </row>
    <row r="12128" spans="23:23" x14ac:dyDescent="0.35">
      <c r="W12128" s="17"/>
    </row>
    <row r="12129" spans="23:23" x14ac:dyDescent="0.35">
      <c r="W12129" s="17"/>
    </row>
    <row r="12130" spans="23:23" x14ac:dyDescent="0.35">
      <c r="W12130" s="17"/>
    </row>
    <row r="12131" spans="23:23" x14ac:dyDescent="0.35">
      <c r="W12131" s="17"/>
    </row>
    <row r="12132" spans="23:23" x14ac:dyDescent="0.35">
      <c r="W12132" s="17"/>
    </row>
    <row r="12133" spans="23:23" x14ac:dyDescent="0.35">
      <c r="W12133" s="17"/>
    </row>
    <row r="12134" spans="23:23" x14ac:dyDescent="0.35">
      <c r="W12134" s="17"/>
    </row>
    <row r="12135" spans="23:23" x14ac:dyDescent="0.35">
      <c r="W12135" s="17"/>
    </row>
    <row r="12136" spans="23:23" x14ac:dyDescent="0.35">
      <c r="W12136" s="17"/>
    </row>
    <row r="12137" spans="23:23" x14ac:dyDescent="0.35">
      <c r="W12137" s="17"/>
    </row>
    <row r="12138" spans="23:23" x14ac:dyDescent="0.35">
      <c r="W12138" s="17"/>
    </row>
    <row r="12139" spans="23:23" x14ac:dyDescent="0.35">
      <c r="W12139" s="17"/>
    </row>
    <row r="12140" spans="23:23" x14ac:dyDescent="0.35">
      <c r="W12140" s="17"/>
    </row>
    <row r="12141" spans="23:23" x14ac:dyDescent="0.35">
      <c r="W12141" s="17"/>
    </row>
    <row r="12142" spans="23:23" x14ac:dyDescent="0.35">
      <c r="W12142" s="17"/>
    </row>
    <row r="12143" spans="23:23" x14ac:dyDescent="0.35">
      <c r="W12143" s="17"/>
    </row>
    <row r="12144" spans="23:23" x14ac:dyDescent="0.35">
      <c r="W12144" s="17"/>
    </row>
    <row r="12145" spans="23:23" x14ac:dyDescent="0.35">
      <c r="W12145" s="17"/>
    </row>
    <row r="12146" spans="23:23" x14ac:dyDescent="0.35">
      <c r="W12146" s="17"/>
    </row>
    <row r="12147" spans="23:23" x14ac:dyDescent="0.35">
      <c r="W12147" s="17"/>
    </row>
    <row r="12148" spans="23:23" x14ac:dyDescent="0.35">
      <c r="W12148" s="17"/>
    </row>
    <row r="12149" spans="23:23" x14ac:dyDescent="0.35">
      <c r="W12149" s="17"/>
    </row>
    <row r="12150" spans="23:23" x14ac:dyDescent="0.35">
      <c r="W12150" s="17"/>
    </row>
    <row r="12151" spans="23:23" x14ac:dyDescent="0.35">
      <c r="W12151" s="17"/>
    </row>
    <row r="12152" spans="23:23" x14ac:dyDescent="0.35">
      <c r="W12152" s="17"/>
    </row>
    <row r="12153" spans="23:23" x14ac:dyDescent="0.35">
      <c r="W12153" s="17"/>
    </row>
    <row r="12154" spans="23:23" x14ac:dyDescent="0.35">
      <c r="W12154" s="17"/>
    </row>
    <row r="12155" spans="23:23" x14ac:dyDescent="0.35">
      <c r="W12155" s="17"/>
    </row>
    <row r="12156" spans="23:23" x14ac:dyDescent="0.35">
      <c r="W12156" s="17"/>
    </row>
    <row r="12157" spans="23:23" x14ac:dyDescent="0.35">
      <c r="W12157" s="17"/>
    </row>
    <row r="12158" spans="23:23" x14ac:dyDescent="0.35">
      <c r="W12158" s="17"/>
    </row>
    <row r="12159" spans="23:23" x14ac:dyDescent="0.35">
      <c r="W12159" s="17"/>
    </row>
    <row r="12160" spans="23:23" x14ac:dyDescent="0.35">
      <c r="W12160" s="17"/>
    </row>
    <row r="12161" spans="23:23" x14ac:dyDescent="0.35">
      <c r="W12161" s="17"/>
    </row>
    <row r="12162" spans="23:23" x14ac:dyDescent="0.35">
      <c r="W12162" s="17"/>
    </row>
    <row r="12163" spans="23:23" x14ac:dyDescent="0.35">
      <c r="W12163" s="17"/>
    </row>
    <row r="12164" spans="23:23" x14ac:dyDescent="0.35">
      <c r="W12164" s="17"/>
    </row>
    <row r="12165" spans="23:23" x14ac:dyDescent="0.35">
      <c r="W12165" s="17"/>
    </row>
    <row r="12166" spans="23:23" x14ac:dyDescent="0.35">
      <c r="W12166" s="17"/>
    </row>
    <row r="12167" spans="23:23" x14ac:dyDescent="0.35">
      <c r="W12167" s="17"/>
    </row>
    <row r="12168" spans="23:23" x14ac:dyDescent="0.35">
      <c r="W12168" s="17"/>
    </row>
    <row r="12169" spans="23:23" x14ac:dyDescent="0.35">
      <c r="W12169" s="17"/>
    </row>
    <row r="12170" spans="23:23" x14ac:dyDescent="0.35">
      <c r="W12170" s="17"/>
    </row>
    <row r="12171" spans="23:23" x14ac:dyDescent="0.35">
      <c r="W12171" s="17"/>
    </row>
    <row r="12172" spans="23:23" x14ac:dyDescent="0.35">
      <c r="W12172" s="17"/>
    </row>
    <row r="12173" spans="23:23" x14ac:dyDescent="0.35">
      <c r="W12173" s="17"/>
    </row>
    <row r="12174" spans="23:23" x14ac:dyDescent="0.35">
      <c r="W12174" s="17"/>
    </row>
    <row r="12175" spans="23:23" x14ac:dyDescent="0.35">
      <c r="W12175" s="17"/>
    </row>
    <row r="12176" spans="23:23" x14ac:dyDescent="0.35">
      <c r="W12176" s="17"/>
    </row>
    <row r="12177" spans="23:23" x14ac:dyDescent="0.35">
      <c r="W12177" s="17"/>
    </row>
    <row r="12178" spans="23:23" x14ac:dyDescent="0.35">
      <c r="W12178" s="17"/>
    </row>
    <row r="12179" spans="23:23" x14ac:dyDescent="0.35">
      <c r="W12179" s="17"/>
    </row>
    <row r="12180" spans="23:23" x14ac:dyDescent="0.35">
      <c r="W12180" s="17"/>
    </row>
    <row r="12181" spans="23:23" x14ac:dyDescent="0.35">
      <c r="W12181" s="17"/>
    </row>
    <row r="12182" spans="23:23" x14ac:dyDescent="0.35">
      <c r="W12182" s="17"/>
    </row>
    <row r="12183" spans="23:23" x14ac:dyDescent="0.35">
      <c r="W12183" s="17"/>
    </row>
    <row r="12184" spans="23:23" x14ac:dyDescent="0.35">
      <c r="W12184" s="17"/>
    </row>
    <row r="12185" spans="23:23" x14ac:dyDescent="0.35">
      <c r="W12185" s="17"/>
    </row>
    <row r="12186" spans="23:23" x14ac:dyDescent="0.35">
      <c r="W12186" s="17"/>
    </row>
    <row r="12187" spans="23:23" x14ac:dyDescent="0.35">
      <c r="W12187" s="17"/>
    </row>
    <row r="12188" spans="23:23" x14ac:dyDescent="0.35">
      <c r="W12188" s="17"/>
    </row>
    <row r="12189" spans="23:23" x14ac:dyDescent="0.35">
      <c r="W12189" s="17"/>
    </row>
    <row r="12190" spans="23:23" x14ac:dyDescent="0.35">
      <c r="W12190" s="17"/>
    </row>
    <row r="12191" spans="23:23" x14ac:dyDescent="0.35">
      <c r="W12191" s="17"/>
    </row>
    <row r="12192" spans="23:23" x14ac:dyDescent="0.35">
      <c r="W12192" s="17"/>
    </row>
    <row r="12193" spans="23:23" x14ac:dyDescent="0.35">
      <c r="W12193" s="17"/>
    </row>
    <row r="12194" spans="23:23" x14ac:dyDescent="0.35">
      <c r="W12194" s="17"/>
    </row>
    <row r="12195" spans="23:23" x14ac:dyDescent="0.35">
      <c r="W12195" s="17"/>
    </row>
    <row r="12196" spans="23:23" x14ac:dyDescent="0.35">
      <c r="W12196" s="17"/>
    </row>
    <row r="12197" spans="23:23" x14ac:dyDescent="0.35">
      <c r="W12197" s="17"/>
    </row>
    <row r="12198" spans="23:23" x14ac:dyDescent="0.35">
      <c r="W12198" s="17"/>
    </row>
    <row r="12199" spans="23:23" x14ac:dyDescent="0.35">
      <c r="W12199" s="17"/>
    </row>
    <row r="12200" spans="23:23" x14ac:dyDescent="0.35">
      <c r="W12200" s="17"/>
    </row>
    <row r="12201" spans="23:23" x14ac:dyDescent="0.35">
      <c r="W12201" s="17"/>
    </row>
    <row r="12202" spans="23:23" x14ac:dyDescent="0.35">
      <c r="W12202" s="17"/>
    </row>
    <row r="12203" spans="23:23" x14ac:dyDescent="0.35">
      <c r="W12203" s="17"/>
    </row>
    <row r="12204" spans="23:23" x14ac:dyDescent="0.35">
      <c r="W12204" s="17"/>
    </row>
    <row r="12205" spans="23:23" x14ac:dyDescent="0.35">
      <c r="W12205" s="17"/>
    </row>
    <row r="12206" spans="23:23" x14ac:dyDescent="0.35">
      <c r="W12206" s="17"/>
    </row>
    <row r="12207" spans="23:23" x14ac:dyDescent="0.35">
      <c r="W12207" s="17"/>
    </row>
    <row r="12208" spans="23:23" x14ac:dyDescent="0.35">
      <c r="W12208" s="17"/>
    </row>
    <row r="12209" spans="23:23" x14ac:dyDescent="0.35">
      <c r="W12209" s="17"/>
    </row>
    <row r="12210" spans="23:23" x14ac:dyDescent="0.35">
      <c r="W12210" s="17"/>
    </row>
    <row r="12211" spans="23:23" x14ac:dyDescent="0.35">
      <c r="W12211" s="17"/>
    </row>
    <row r="12212" spans="23:23" x14ac:dyDescent="0.35">
      <c r="W12212" s="17"/>
    </row>
    <row r="12213" spans="23:23" x14ac:dyDescent="0.35">
      <c r="W12213" s="17"/>
    </row>
    <row r="12214" spans="23:23" x14ac:dyDescent="0.35">
      <c r="W12214" s="17"/>
    </row>
    <row r="12215" spans="23:23" x14ac:dyDescent="0.35">
      <c r="W12215" s="17"/>
    </row>
    <row r="12216" spans="23:23" x14ac:dyDescent="0.35">
      <c r="W12216" s="17"/>
    </row>
    <row r="12217" spans="23:23" x14ac:dyDescent="0.35">
      <c r="W12217" s="17"/>
    </row>
    <row r="12218" spans="23:23" x14ac:dyDescent="0.35">
      <c r="W12218" s="17"/>
    </row>
    <row r="12219" spans="23:23" x14ac:dyDescent="0.35">
      <c r="W12219" s="17"/>
    </row>
    <row r="12220" spans="23:23" x14ac:dyDescent="0.35">
      <c r="W12220" s="17"/>
    </row>
    <row r="12221" spans="23:23" x14ac:dyDescent="0.35">
      <c r="W12221" s="17"/>
    </row>
    <row r="12222" spans="23:23" x14ac:dyDescent="0.35">
      <c r="W12222" s="17"/>
    </row>
    <row r="12223" spans="23:23" x14ac:dyDescent="0.35">
      <c r="W12223" s="17"/>
    </row>
    <row r="12224" spans="23:23" x14ac:dyDescent="0.35">
      <c r="W12224" s="17"/>
    </row>
    <row r="12225" spans="23:23" x14ac:dyDescent="0.35">
      <c r="W12225" s="17"/>
    </row>
    <row r="12226" spans="23:23" x14ac:dyDescent="0.35">
      <c r="W12226" s="17"/>
    </row>
    <row r="12227" spans="23:23" x14ac:dyDescent="0.35">
      <c r="W12227" s="17"/>
    </row>
    <row r="12228" spans="23:23" x14ac:dyDescent="0.35">
      <c r="W12228" s="17"/>
    </row>
    <row r="12229" spans="23:23" x14ac:dyDescent="0.35">
      <c r="W12229" s="17"/>
    </row>
    <row r="12230" spans="23:23" x14ac:dyDescent="0.35">
      <c r="W12230" s="17"/>
    </row>
    <row r="12231" spans="23:23" x14ac:dyDescent="0.35">
      <c r="W12231" s="17"/>
    </row>
    <row r="12232" spans="23:23" x14ac:dyDescent="0.35">
      <c r="W12232" s="17"/>
    </row>
    <row r="12233" spans="23:23" x14ac:dyDescent="0.35">
      <c r="W12233" s="17"/>
    </row>
    <row r="12234" spans="23:23" x14ac:dyDescent="0.35">
      <c r="W12234" s="17"/>
    </row>
    <row r="12235" spans="23:23" x14ac:dyDescent="0.35">
      <c r="W12235" s="17"/>
    </row>
    <row r="12236" spans="23:23" x14ac:dyDescent="0.35">
      <c r="W12236" s="17"/>
    </row>
    <row r="12237" spans="23:23" x14ac:dyDescent="0.35">
      <c r="W12237" s="17"/>
    </row>
    <row r="12238" spans="23:23" x14ac:dyDescent="0.35">
      <c r="W12238" s="17"/>
    </row>
    <row r="12239" spans="23:23" x14ac:dyDescent="0.35">
      <c r="W12239" s="17"/>
    </row>
    <row r="12240" spans="23:23" x14ac:dyDescent="0.35">
      <c r="W12240" s="17"/>
    </row>
    <row r="12241" spans="23:23" x14ac:dyDescent="0.35">
      <c r="W12241" s="17"/>
    </row>
    <row r="12242" spans="23:23" x14ac:dyDescent="0.35">
      <c r="W12242" s="17"/>
    </row>
    <row r="12243" spans="23:23" x14ac:dyDescent="0.35">
      <c r="W12243" s="17"/>
    </row>
    <row r="12244" spans="23:23" x14ac:dyDescent="0.35">
      <c r="W12244" s="17"/>
    </row>
    <row r="12245" spans="23:23" x14ac:dyDescent="0.35">
      <c r="W12245" s="17"/>
    </row>
    <row r="12246" spans="23:23" x14ac:dyDescent="0.35">
      <c r="W12246" s="17"/>
    </row>
    <row r="12247" spans="23:23" x14ac:dyDescent="0.35">
      <c r="W12247" s="17"/>
    </row>
    <row r="12248" spans="23:23" x14ac:dyDescent="0.35">
      <c r="W12248" s="17"/>
    </row>
    <row r="12249" spans="23:23" x14ac:dyDescent="0.35">
      <c r="W12249" s="17"/>
    </row>
    <row r="12250" spans="23:23" x14ac:dyDescent="0.35">
      <c r="W12250" s="17"/>
    </row>
    <row r="12251" spans="23:23" x14ac:dyDescent="0.35">
      <c r="W12251" s="17"/>
    </row>
    <row r="12252" spans="23:23" x14ac:dyDescent="0.35">
      <c r="W12252" s="17"/>
    </row>
    <row r="12253" spans="23:23" x14ac:dyDescent="0.35">
      <c r="W12253" s="17"/>
    </row>
    <row r="12254" spans="23:23" x14ac:dyDescent="0.35">
      <c r="W12254" s="17"/>
    </row>
    <row r="12255" spans="23:23" x14ac:dyDescent="0.35">
      <c r="W12255" s="17"/>
    </row>
    <row r="12256" spans="23:23" x14ac:dyDescent="0.35">
      <c r="W12256" s="17"/>
    </row>
    <row r="12257" spans="23:23" x14ac:dyDescent="0.35">
      <c r="W12257" s="17"/>
    </row>
    <row r="12258" spans="23:23" x14ac:dyDescent="0.35">
      <c r="W12258" s="17"/>
    </row>
    <row r="12259" spans="23:23" x14ac:dyDescent="0.35">
      <c r="W12259" s="17"/>
    </row>
    <row r="12260" spans="23:23" x14ac:dyDescent="0.35">
      <c r="W12260" s="17"/>
    </row>
    <row r="12261" spans="23:23" x14ac:dyDescent="0.35">
      <c r="W12261" s="17"/>
    </row>
    <row r="12262" spans="23:23" x14ac:dyDescent="0.35">
      <c r="W12262" s="17"/>
    </row>
    <row r="12263" spans="23:23" x14ac:dyDescent="0.35">
      <c r="W12263" s="17"/>
    </row>
    <row r="12264" spans="23:23" x14ac:dyDescent="0.35">
      <c r="W12264" s="17"/>
    </row>
    <row r="12265" spans="23:23" x14ac:dyDescent="0.35">
      <c r="W12265" s="17"/>
    </row>
    <row r="12266" spans="23:23" x14ac:dyDescent="0.35">
      <c r="W12266" s="17"/>
    </row>
    <row r="12267" spans="23:23" x14ac:dyDescent="0.35">
      <c r="W12267" s="17"/>
    </row>
    <row r="12268" spans="23:23" x14ac:dyDescent="0.35">
      <c r="W12268" s="17"/>
    </row>
    <row r="12269" spans="23:23" x14ac:dyDescent="0.35">
      <c r="W12269" s="17"/>
    </row>
    <row r="12270" spans="23:23" x14ac:dyDescent="0.35">
      <c r="W12270" s="17"/>
    </row>
    <row r="12271" spans="23:23" x14ac:dyDescent="0.35">
      <c r="W12271" s="17"/>
    </row>
    <row r="12272" spans="23:23" x14ac:dyDescent="0.35">
      <c r="W12272" s="17"/>
    </row>
    <row r="12273" spans="23:23" x14ac:dyDescent="0.35">
      <c r="W12273" s="17"/>
    </row>
    <row r="12274" spans="23:23" x14ac:dyDescent="0.35">
      <c r="W12274" s="17"/>
    </row>
    <row r="12275" spans="23:23" x14ac:dyDescent="0.35">
      <c r="W12275" s="17"/>
    </row>
    <row r="12276" spans="23:23" x14ac:dyDescent="0.35">
      <c r="W12276" s="17"/>
    </row>
    <row r="12277" spans="23:23" x14ac:dyDescent="0.35">
      <c r="W12277" s="17"/>
    </row>
    <row r="12278" spans="23:23" x14ac:dyDescent="0.35">
      <c r="W12278" s="17"/>
    </row>
    <row r="12279" spans="23:23" x14ac:dyDescent="0.35">
      <c r="W12279" s="17"/>
    </row>
    <row r="12280" spans="23:23" x14ac:dyDescent="0.35">
      <c r="W12280" s="17"/>
    </row>
    <row r="12281" spans="23:23" x14ac:dyDescent="0.35">
      <c r="W12281" s="17"/>
    </row>
    <row r="12282" spans="23:23" x14ac:dyDescent="0.35">
      <c r="W12282" s="17"/>
    </row>
    <row r="12283" spans="23:23" x14ac:dyDescent="0.35">
      <c r="W12283" s="17"/>
    </row>
    <row r="12284" spans="23:23" x14ac:dyDescent="0.35">
      <c r="W12284" s="17"/>
    </row>
    <row r="12285" spans="23:23" x14ac:dyDescent="0.35">
      <c r="W12285" s="17"/>
    </row>
    <row r="12286" spans="23:23" x14ac:dyDescent="0.35">
      <c r="W12286" s="17"/>
    </row>
    <row r="12287" spans="23:23" x14ac:dyDescent="0.35">
      <c r="W12287" s="17"/>
    </row>
    <row r="12288" spans="23:23" x14ac:dyDescent="0.35">
      <c r="W12288" s="17"/>
    </row>
    <row r="12289" spans="23:23" x14ac:dyDescent="0.35">
      <c r="W12289" s="17"/>
    </row>
    <row r="12290" spans="23:23" x14ac:dyDescent="0.35">
      <c r="W12290" s="17"/>
    </row>
    <row r="12291" spans="23:23" x14ac:dyDescent="0.35">
      <c r="W12291" s="17"/>
    </row>
    <row r="12292" spans="23:23" x14ac:dyDescent="0.35">
      <c r="W12292" s="17"/>
    </row>
    <row r="12293" spans="23:23" x14ac:dyDescent="0.35">
      <c r="W12293" s="17"/>
    </row>
    <row r="12294" spans="23:23" x14ac:dyDescent="0.35">
      <c r="W12294" s="17"/>
    </row>
    <row r="12295" spans="23:23" x14ac:dyDescent="0.35">
      <c r="W12295" s="17"/>
    </row>
    <row r="12296" spans="23:23" x14ac:dyDescent="0.35">
      <c r="W12296" s="17"/>
    </row>
    <row r="12297" spans="23:23" x14ac:dyDescent="0.35">
      <c r="W12297" s="17"/>
    </row>
    <row r="12298" spans="23:23" x14ac:dyDescent="0.35">
      <c r="W12298" s="17"/>
    </row>
    <row r="12299" spans="23:23" x14ac:dyDescent="0.35">
      <c r="W12299" s="17"/>
    </row>
    <row r="12300" spans="23:23" x14ac:dyDescent="0.35">
      <c r="W12300" s="17"/>
    </row>
    <row r="12301" spans="23:23" x14ac:dyDescent="0.35">
      <c r="W12301" s="17"/>
    </row>
    <row r="12302" spans="23:23" x14ac:dyDescent="0.35">
      <c r="W12302" s="17"/>
    </row>
    <row r="12303" spans="23:23" x14ac:dyDescent="0.35">
      <c r="W12303" s="17"/>
    </row>
    <row r="12304" spans="23:23" x14ac:dyDescent="0.35">
      <c r="W12304" s="17"/>
    </row>
    <row r="12305" spans="23:23" x14ac:dyDescent="0.35">
      <c r="W12305" s="17"/>
    </row>
    <row r="12306" spans="23:23" x14ac:dyDescent="0.35">
      <c r="W12306" s="17"/>
    </row>
    <row r="12307" spans="23:23" x14ac:dyDescent="0.35">
      <c r="W12307" s="17"/>
    </row>
    <row r="12308" spans="23:23" x14ac:dyDescent="0.35">
      <c r="W12308" s="17"/>
    </row>
    <row r="12309" spans="23:23" x14ac:dyDescent="0.35">
      <c r="W12309" s="17"/>
    </row>
    <row r="12310" spans="23:23" x14ac:dyDescent="0.35">
      <c r="W12310" s="17"/>
    </row>
    <row r="12311" spans="23:23" x14ac:dyDescent="0.35">
      <c r="W12311" s="17"/>
    </row>
    <row r="12312" spans="23:23" x14ac:dyDescent="0.35">
      <c r="W12312" s="17"/>
    </row>
    <row r="12313" spans="23:23" x14ac:dyDescent="0.35">
      <c r="W12313" s="17"/>
    </row>
    <row r="12314" spans="23:23" x14ac:dyDescent="0.35">
      <c r="W12314" s="17"/>
    </row>
    <row r="12315" spans="23:23" x14ac:dyDescent="0.35">
      <c r="W12315" s="17"/>
    </row>
    <row r="12316" spans="23:23" x14ac:dyDescent="0.35">
      <c r="W12316" s="17"/>
    </row>
    <row r="12317" spans="23:23" x14ac:dyDescent="0.35">
      <c r="W12317" s="17"/>
    </row>
    <row r="12318" spans="23:23" x14ac:dyDescent="0.35">
      <c r="W12318" s="17"/>
    </row>
    <row r="12319" spans="23:23" x14ac:dyDescent="0.35">
      <c r="W12319" s="17"/>
    </row>
    <row r="12320" spans="23:23" x14ac:dyDescent="0.35">
      <c r="W12320" s="17"/>
    </row>
    <row r="12321" spans="23:23" x14ac:dyDescent="0.35">
      <c r="W12321" s="17"/>
    </row>
    <row r="12322" spans="23:23" x14ac:dyDescent="0.35">
      <c r="W12322" s="17"/>
    </row>
    <row r="12323" spans="23:23" x14ac:dyDescent="0.35">
      <c r="W12323" s="17"/>
    </row>
    <row r="12324" spans="23:23" x14ac:dyDescent="0.35">
      <c r="W12324" s="17"/>
    </row>
    <row r="12325" spans="23:23" x14ac:dyDescent="0.35">
      <c r="W12325" s="17"/>
    </row>
    <row r="12326" spans="23:23" x14ac:dyDescent="0.35">
      <c r="W12326" s="17"/>
    </row>
    <row r="12327" spans="23:23" x14ac:dyDescent="0.35">
      <c r="W12327" s="17"/>
    </row>
    <row r="12328" spans="23:23" x14ac:dyDescent="0.35">
      <c r="W12328" s="17"/>
    </row>
    <row r="12329" spans="23:23" x14ac:dyDescent="0.35">
      <c r="W12329" s="17"/>
    </row>
    <row r="12330" spans="23:23" x14ac:dyDescent="0.35">
      <c r="W12330" s="17"/>
    </row>
    <row r="12331" spans="23:23" x14ac:dyDescent="0.35">
      <c r="W12331" s="17"/>
    </row>
    <row r="12332" spans="23:23" x14ac:dyDescent="0.35">
      <c r="W12332" s="17"/>
    </row>
    <row r="12333" spans="23:23" x14ac:dyDescent="0.35">
      <c r="W12333" s="17"/>
    </row>
    <row r="12334" spans="23:23" x14ac:dyDescent="0.35">
      <c r="W12334" s="17"/>
    </row>
    <row r="12335" spans="23:23" x14ac:dyDescent="0.35">
      <c r="W12335" s="17"/>
    </row>
    <row r="12336" spans="23:23" x14ac:dyDescent="0.35">
      <c r="W12336" s="17"/>
    </row>
    <row r="12337" spans="23:23" x14ac:dyDescent="0.35">
      <c r="W12337" s="17"/>
    </row>
    <row r="12338" spans="23:23" x14ac:dyDescent="0.35">
      <c r="W12338" s="17"/>
    </row>
    <row r="12339" spans="23:23" x14ac:dyDescent="0.35">
      <c r="W12339" s="17"/>
    </row>
    <row r="12340" spans="23:23" x14ac:dyDescent="0.35">
      <c r="W12340" s="17"/>
    </row>
    <row r="12341" spans="23:23" x14ac:dyDescent="0.35">
      <c r="W12341" s="17"/>
    </row>
    <row r="12342" spans="23:23" x14ac:dyDescent="0.35">
      <c r="W12342" s="17"/>
    </row>
    <row r="12343" spans="23:23" x14ac:dyDescent="0.35">
      <c r="W12343" s="17"/>
    </row>
    <row r="12344" spans="23:23" x14ac:dyDescent="0.35">
      <c r="W12344" s="17"/>
    </row>
    <row r="12345" spans="23:23" x14ac:dyDescent="0.35">
      <c r="W12345" s="17"/>
    </row>
    <row r="12346" spans="23:23" x14ac:dyDescent="0.35">
      <c r="W12346" s="17"/>
    </row>
    <row r="12347" spans="23:23" x14ac:dyDescent="0.35">
      <c r="W12347" s="17"/>
    </row>
    <row r="12348" spans="23:23" x14ac:dyDescent="0.35">
      <c r="W12348" s="17"/>
    </row>
    <row r="12349" spans="23:23" x14ac:dyDescent="0.35">
      <c r="W12349" s="17"/>
    </row>
    <row r="12350" spans="23:23" x14ac:dyDescent="0.35">
      <c r="W12350" s="17"/>
    </row>
    <row r="12351" spans="23:23" x14ac:dyDescent="0.35">
      <c r="W12351" s="17"/>
    </row>
    <row r="12352" spans="23:23" x14ac:dyDescent="0.35">
      <c r="W12352" s="17"/>
    </row>
    <row r="12353" spans="23:23" x14ac:dyDescent="0.35">
      <c r="W12353" s="17"/>
    </row>
    <row r="12354" spans="23:23" x14ac:dyDescent="0.35">
      <c r="W12354" s="17"/>
    </row>
    <row r="12355" spans="23:23" x14ac:dyDescent="0.35">
      <c r="W12355" s="17"/>
    </row>
    <row r="12356" spans="23:23" x14ac:dyDescent="0.35">
      <c r="W12356" s="17"/>
    </row>
    <row r="12357" spans="23:23" x14ac:dyDescent="0.35">
      <c r="W12357" s="17"/>
    </row>
    <row r="12358" spans="23:23" x14ac:dyDescent="0.35">
      <c r="W12358" s="17"/>
    </row>
    <row r="12359" spans="23:23" x14ac:dyDescent="0.35">
      <c r="W12359" s="17"/>
    </row>
    <row r="12360" spans="23:23" x14ac:dyDescent="0.35">
      <c r="W12360" s="17"/>
    </row>
    <row r="12361" spans="23:23" x14ac:dyDescent="0.35">
      <c r="W12361" s="17"/>
    </row>
    <row r="12362" spans="23:23" x14ac:dyDescent="0.35">
      <c r="W12362" s="17"/>
    </row>
    <row r="12363" spans="23:23" x14ac:dyDescent="0.35">
      <c r="W12363" s="17"/>
    </row>
    <row r="12364" spans="23:23" x14ac:dyDescent="0.35">
      <c r="W12364" s="17"/>
    </row>
    <row r="12365" spans="23:23" x14ac:dyDescent="0.35">
      <c r="W12365" s="17"/>
    </row>
    <row r="12366" spans="23:23" x14ac:dyDescent="0.35">
      <c r="W12366" s="17"/>
    </row>
    <row r="12367" spans="23:23" x14ac:dyDescent="0.35">
      <c r="W12367" s="17"/>
    </row>
    <row r="12368" spans="23:23" x14ac:dyDescent="0.35">
      <c r="W12368" s="17"/>
    </row>
    <row r="12369" spans="23:23" x14ac:dyDescent="0.35">
      <c r="W12369" s="17"/>
    </row>
    <row r="12370" spans="23:23" x14ac:dyDescent="0.35">
      <c r="W12370" s="17"/>
    </row>
    <row r="12371" spans="23:23" x14ac:dyDescent="0.35">
      <c r="W12371" s="17"/>
    </row>
    <row r="12372" spans="23:23" x14ac:dyDescent="0.35">
      <c r="W12372" s="17"/>
    </row>
    <row r="12373" spans="23:23" x14ac:dyDescent="0.35">
      <c r="W12373" s="17"/>
    </row>
    <row r="12374" spans="23:23" x14ac:dyDescent="0.35">
      <c r="W12374" s="17"/>
    </row>
    <row r="12375" spans="23:23" x14ac:dyDescent="0.35">
      <c r="W12375" s="17"/>
    </row>
    <row r="12376" spans="23:23" x14ac:dyDescent="0.35">
      <c r="W12376" s="17"/>
    </row>
    <row r="12377" spans="23:23" x14ac:dyDescent="0.35">
      <c r="W12377" s="17"/>
    </row>
    <row r="12378" spans="23:23" x14ac:dyDescent="0.35">
      <c r="W12378" s="17"/>
    </row>
    <row r="12379" spans="23:23" x14ac:dyDescent="0.35">
      <c r="W12379" s="17"/>
    </row>
    <row r="12380" spans="23:23" x14ac:dyDescent="0.35">
      <c r="W12380" s="17"/>
    </row>
    <row r="12381" spans="23:23" x14ac:dyDescent="0.35">
      <c r="W12381" s="17"/>
    </row>
    <row r="12382" spans="23:23" x14ac:dyDescent="0.35">
      <c r="W12382" s="17"/>
    </row>
    <row r="12383" spans="23:23" x14ac:dyDescent="0.35">
      <c r="W12383" s="17"/>
    </row>
    <row r="12384" spans="23:23" x14ac:dyDescent="0.35">
      <c r="W12384" s="17"/>
    </row>
    <row r="12385" spans="23:23" x14ac:dyDescent="0.35">
      <c r="W12385" s="17"/>
    </row>
    <row r="12386" spans="23:23" x14ac:dyDescent="0.35">
      <c r="W12386" s="17"/>
    </row>
    <row r="12387" spans="23:23" x14ac:dyDescent="0.35">
      <c r="W12387" s="17"/>
    </row>
    <row r="12388" spans="23:23" x14ac:dyDescent="0.35">
      <c r="W12388" s="17"/>
    </row>
    <row r="12389" spans="23:23" x14ac:dyDescent="0.35">
      <c r="W12389" s="17"/>
    </row>
    <row r="12390" spans="23:23" x14ac:dyDescent="0.35">
      <c r="W12390" s="17"/>
    </row>
    <row r="12391" spans="23:23" x14ac:dyDescent="0.35">
      <c r="W12391" s="17"/>
    </row>
    <row r="12392" spans="23:23" x14ac:dyDescent="0.35">
      <c r="W12392" s="17"/>
    </row>
    <row r="12393" spans="23:23" x14ac:dyDescent="0.35">
      <c r="W12393" s="17"/>
    </row>
    <row r="12394" spans="23:23" x14ac:dyDescent="0.35">
      <c r="W12394" s="17"/>
    </row>
    <row r="12395" spans="23:23" x14ac:dyDescent="0.35">
      <c r="W12395" s="17"/>
    </row>
    <row r="12396" spans="23:23" x14ac:dyDescent="0.35">
      <c r="W12396" s="17"/>
    </row>
    <row r="12397" spans="23:23" x14ac:dyDescent="0.35">
      <c r="W12397" s="17"/>
    </row>
    <row r="12398" spans="23:23" x14ac:dyDescent="0.35">
      <c r="W12398" s="17"/>
    </row>
    <row r="12399" spans="23:23" x14ac:dyDescent="0.35">
      <c r="W12399" s="17"/>
    </row>
    <row r="12400" spans="23:23" x14ac:dyDescent="0.35">
      <c r="W12400" s="17"/>
    </row>
    <row r="12401" spans="23:23" x14ac:dyDescent="0.35">
      <c r="W12401" s="17"/>
    </row>
    <row r="12402" spans="23:23" x14ac:dyDescent="0.35">
      <c r="W12402" s="17"/>
    </row>
    <row r="12403" spans="23:23" x14ac:dyDescent="0.35">
      <c r="W12403" s="17"/>
    </row>
    <row r="12404" spans="23:23" x14ac:dyDescent="0.35">
      <c r="W12404" s="17"/>
    </row>
    <row r="12405" spans="23:23" x14ac:dyDescent="0.35">
      <c r="W12405" s="17"/>
    </row>
    <row r="12406" spans="23:23" x14ac:dyDescent="0.35">
      <c r="W12406" s="17"/>
    </row>
    <row r="12407" spans="23:23" x14ac:dyDescent="0.35">
      <c r="W12407" s="17"/>
    </row>
    <row r="12408" spans="23:23" x14ac:dyDescent="0.35">
      <c r="W12408" s="17"/>
    </row>
    <row r="12409" spans="23:23" x14ac:dyDescent="0.35">
      <c r="W12409" s="17"/>
    </row>
    <row r="12410" spans="23:23" x14ac:dyDescent="0.35">
      <c r="W12410" s="17"/>
    </row>
    <row r="12411" spans="23:23" x14ac:dyDescent="0.35">
      <c r="W12411" s="17"/>
    </row>
    <row r="12412" spans="23:23" x14ac:dyDescent="0.35">
      <c r="W12412" s="17"/>
    </row>
    <row r="12413" spans="23:23" x14ac:dyDescent="0.35">
      <c r="W12413" s="17"/>
    </row>
    <row r="12414" spans="23:23" x14ac:dyDescent="0.35">
      <c r="W12414" s="17"/>
    </row>
    <row r="12415" spans="23:23" x14ac:dyDescent="0.35">
      <c r="W12415" s="17"/>
    </row>
    <row r="12416" spans="23:23" x14ac:dyDescent="0.35">
      <c r="W12416" s="17"/>
    </row>
    <row r="12417" spans="23:23" x14ac:dyDescent="0.35">
      <c r="W12417" s="17"/>
    </row>
    <row r="12418" spans="23:23" x14ac:dyDescent="0.35">
      <c r="W12418" s="17"/>
    </row>
    <row r="12419" spans="23:23" x14ac:dyDescent="0.35">
      <c r="W12419" s="17"/>
    </row>
    <row r="12420" spans="23:23" x14ac:dyDescent="0.35">
      <c r="W12420" s="17"/>
    </row>
    <row r="12421" spans="23:23" x14ac:dyDescent="0.35">
      <c r="W12421" s="17"/>
    </row>
    <row r="12422" spans="23:23" x14ac:dyDescent="0.35">
      <c r="W12422" s="17"/>
    </row>
    <row r="12423" spans="23:23" x14ac:dyDescent="0.35">
      <c r="W12423" s="17"/>
    </row>
    <row r="12424" spans="23:23" x14ac:dyDescent="0.35">
      <c r="W12424" s="17"/>
    </row>
    <row r="12425" spans="23:23" x14ac:dyDescent="0.35">
      <c r="W12425" s="17"/>
    </row>
    <row r="12426" spans="23:23" x14ac:dyDescent="0.35">
      <c r="W12426" s="17"/>
    </row>
    <row r="12427" spans="23:23" x14ac:dyDescent="0.35">
      <c r="W12427" s="17"/>
    </row>
    <row r="12428" spans="23:23" x14ac:dyDescent="0.35">
      <c r="W12428" s="17"/>
    </row>
    <row r="12429" spans="23:23" x14ac:dyDescent="0.35">
      <c r="W12429" s="17"/>
    </row>
    <row r="12430" spans="23:23" x14ac:dyDescent="0.35">
      <c r="W12430" s="17"/>
    </row>
    <row r="12431" spans="23:23" x14ac:dyDescent="0.35">
      <c r="W12431" s="17"/>
    </row>
    <row r="12432" spans="23:23" x14ac:dyDescent="0.35">
      <c r="W12432" s="17"/>
    </row>
    <row r="12433" spans="23:23" x14ac:dyDescent="0.35">
      <c r="W12433" s="17"/>
    </row>
    <row r="12434" spans="23:23" x14ac:dyDescent="0.35">
      <c r="W12434" s="17"/>
    </row>
    <row r="12435" spans="23:23" x14ac:dyDescent="0.35">
      <c r="W12435" s="17"/>
    </row>
    <row r="12436" spans="23:23" x14ac:dyDescent="0.35">
      <c r="W12436" s="17"/>
    </row>
    <row r="12437" spans="23:23" x14ac:dyDescent="0.35">
      <c r="W12437" s="17"/>
    </row>
    <row r="12438" spans="23:23" x14ac:dyDescent="0.35">
      <c r="W12438" s="17"/>
    </row>
    <row r="12439" spans="23:23" x14ac:dyDescent="0.35">
      <c r="W12439" s="17"/>
    </row>
    <row r="12440" spans="23:23" x14ac:dyDescent="0.35">
      <c r="W12440" s="17"/>
    </row>
    <row r="12441" spans="23:23" x14ac:dyDescent="0.35">
      <c r="W12441" s="17"/>
    </row>
    <row r="12442" spans="23:23" x14ac:dyDescent="0.35">
      <c r="W12442" s="17"/>
    </row>
    <row r="12443" spans="23:23" x14ac:dyDescent="0.35">
      <c r="W12443" s="17"/>
    </row>
    <row r="12444" spans="23:23" x14ac:dyDescent="0.35">
      <c r="W12444" s="17"/>
    </row>
    <row r="12445" spans="23:23" x14ac:dyDescent="0.35">
      <c r="W12445" s="17"/>
    </row>
    <row r="12446" spans="23:23" x14ac:dyDescent="0.35">
      <c r="W12446" s="17"/>
    </row>
    <row r="12447" spans="23:23" x14ac:dyDescent="0.35">
      <c r="W12447" s="17"/>
    </row>
    <row r="12448" spans="23:23" x14ac:dyDescent="0.35">
      <c r="W12448" s="17"/>
    </row>
    <row r="12449" spans="23:23" x14ac:dyDescent="0.35">
      <c r="W12449" s="17"/>
    </row>
    <row r="12450" spans="23:23" x14ac:dyDescent="0.35">
      <c r="W12450" s="17"/>
    </row>
    <row r="12451" spans="23:23" x14ac:dyDescent="0.35">
      <c r="W12451" s="17"/>
    </row>
    <row r="12452" spans="23:23" x14ac:dyDescent="0.35">
      <c r="W12452" s="17"/>
    </row>
    <row r="12453" spans="23:23" x14ac:dyDescent="0.35">
      <c r="W12453" s="17"/>
    </row>
    <row r="12454" spans="23:23" x14ac:dyDescent="0.35">
      <c r="W12454" s="17"/>
    </row>
    <row r="12455" spans="23:23" x14ac:dyDescent="0.35">
      <c r="W12455" s="17"/>
    </row>
    <row r="12456" spans="23:23" x14ac:dyDescent="0.35">
      <c r="W12456" s="17"/>
    </row>
    <row r="12457" spans="23:23" x14ac:dyDescent="0.35">
      <c r="W12457" s="17"/>
    </row>
    <row r="12458" spans="23:23" x14ac:dyDescent="0.35">
      <c r="W12458" s="17"/>
    </row>
    <row r="12459" spans="23:23" x14ac:dyDescent="0.35">
      <c r="W12459" s="17"/>
    </row>
    <row r="12460" spans="23:23" x14ac:dyDescent="0.35">
      <c r="W12460" s="17"/>
    </row>
    <row r="12461" spans="23:23" x14ac:dyDescent="0.35">
      <c r="W12461" s="17"/>
    </row>
    <row r="12462" spans="23:23" x14ac:dyDescent="0.35">
      <c r="W12462" s="17"/>
    </row>
    <row r="12463" spans="23:23" x14ac:dyDescent="0.35">
      <c r="W12463" s="17"/>
    </row>
    <row r="12464" spans="23:23" x14ac:dyDescent="0.35">
      <c r="W12464" s="17"/>
    </row>
    <row r="12465" spans="23:23" x14ac:dyDescent="0.35">
      <c r="W12465" s="17"/>
    </row>
    <row r="12466" spans="23:23" x14ac:dyDescent="0.35">
      <c r="W12466" s="17"/>
    </row>
    <row r="12467" spans="23:23" x14ac:dyDescent="0.35">
      <c r="W12467" s="17"/>
    </row>
    <row r="12468" spans="23:23" x14ac:dyDescent="0.35">
      <c r="W12468" s="17"/>
    </row>
    <row r="12469" spans="23:23" x14ac:dyDescent="0.35">
      <c r="W12469" s="17"/>
    </row>
    <row r="12470" spans="23:23" x14ac:dyDescent="0.35">
      <c r="W12470" s="17"/>
    </row>
    <row r="12471" spans="23:23" x14ac:dyDescent="0.35">
      <c r="W12471" s="17"/>
    </row>
    <row r="12472" spans="23:23" x14ac:dyDescent="0.35">
      <c r="W12472" s="17"/>
    </row>
    <row r="12473" spans="23:23" x14ac:dyDescent="0.35">
      <c r="W12473" s="17"/>
    </row>
    <row r="12474" spans="23:23" x14ac:dyDescent="0.35">
      <c r="W12474" s="17"/>
    </row>
    <row r="12475" spans="23:23" x14ac:dyDescent="0.35">
      <c r="W12475" s="17"/>
    </row>
    <row r="12476" spans="23:23" x14ac:dyDescent="0.35">
      <c r="W12476" s="17"/>
    </row>
    <row r="12477" spans="23:23" x14ac:dyDescent="0.35">
      <c r="W12477" s="17"/>
    </row>
    <row r="12478" spans="23:23" x14ac:dyDescent="0.35">
      <c r="W12478" s="17"/>
    </row>
    <row r="12479" spans="23:23" x14ac:dyDescent="0.35">
      <c r="W12479" s="17"/>
    </row>
    <row r="12480" spans="23:23" x14ac:dyDescent="0.35">
      <c r="W12480" s="17"/>
    </row>
    <row r="12481" spans="23:23" x14ac:dyDescent="0.35">
      <c r="W12481" s="17"/>
    </row>
    <row r="12482" spans="23:23" x14ac:dyDescent="0.35">
      <c r="W12482" s="17"/>
    </row>
    <row r="12483" spans="23:23" x14ac:dyDescent="0.35">
      <c r="W12483" s="17"/>
    </row>
    <row r="12484" spans="23:23" x14ac:dyDescent="0.35">
      <c r="W12484" s="17"/>
    </row>
    <row r="12485" spans="23:23" x14ac:dyDescent="0.35">
      <c r="W12485" s="17"/>
    </row>
    <row r="12486" spans="23:23" x14ac:dyDescent="0.35">
      <c r="W12486" s="17"/>
    </row>
    <row r="12487" spans="23:23" x14ac:dyDescent="0.35">
      <c r="W12487" s="17"/>
    </row>
    <row r="12488" spans="23:23" x14ac:dyDescent="0.35">
      <c r="W12488" s="17"/>
    </row>
    <row r="12489" spans="23:23" x14ac:dyDescent="0.35">
      <c r="W12489" s="17"/>
    </row>
    <row r="12490" spans="23:23" x14ac:dyDescent="0.35">
      <c r="W12490" s="17"/>
    </row>
    <row r="12491" spans="23:23" x14ac:dyDescent="0.35">
      <c r="W12491" s="17"/>
    </row>
    <row r="12492" spans="23:23" x14ac:dyDescent="0.35">
      <c r="W12492" s="17"/>
    </row>
    <row r="12493" spans="23:23" x14ac:dyDescent="0.35">
      <c r="W12493" s="17"/>
    </row>
    <row r="12494" spans="23:23" x14ac:dyDescent="0.35">
      <c r="W12494" s="17"/>
    </row>
    <row r="12495" spans="23:23" x14ac:dyDescent="0.35">
      <c r="W12495" s="17"/>
    </row>
    <row r="12496" spans="23:23" x14ac:dyDescent="0.35">
      <c r="W12496" s="17"/>
    </row>
    <row r="12497" spans="23:23" x14ac:dyDescent="0.35">
      <c r="W12497" s="17"/>
    </row>
    <row r="12498" spans="23:23" x14ac:dyDescent="0.35">
      <c r="W12498" s="17"/>
    </row>
    <row r="12499" spans="23:23" x14ac:dyDescent="0.35">
      <c r="W12499" s="17"/>
    </row>
    <row r="12500" spans="23:23" x14ac:dyDescent="0.35">
      <c r="W12500" s="17"/>
    </row>
    <row r="12501" spans="23:23" x14ac:dyDescent="0.35">
      <c r="W12501" s="17"/>
    </row>
    <row r="12502" spans="23:23" x14ac:dyDescent="0.35">
      <c r="W12502" s="17"/>
    </row>
    <row r="12503" spans="23:23" x14ac:dyDescent="0.35">
      <c r="W12503" s="17"/>
    </row>
    <row r="12504" spans="23:23" x14ac:dyDescent="0.35">
      <c r="W12504" s="17"/>
    </row>
    <row r="12505" spans="23:23" x14ac:dyDescent="0.35">
      <c r="W12505" s="17"/>
    </row>
    <row r="12506" spans="23:23" x14ac:dyDescent="0.35">
      <c r="W12506" s="17"/>
    </row>
    <row r="12507" spans="23:23" x14ac:dyDescent="0.35">
      <c r="W12507" s="17"/>
    </row>
    <row r="12508" spans="23:23" x14ac:dyDescent="0.35">
      <c r="W12508" s="17"/>
    </row>
    <row r="12509" spans="23:23" x14ac:dyDescent="0.35">
      <c r="W12509" s="17"/>
    </row>
    <row r="12510" spans="23:23" x14ac:dyDescent="0.35">
      <c r="W12510" s="17"/>
    </row>
    <row r="12511" spans="23:23" x14ac:dyDescent="0.35">
      <c r="W12511" s="17"/>
    </row>
    <row r="12512" spans="23:23" x14ac:dyDescent="0.35">
      <c r="W12512" s="17"/>
    </row>
    <row r="12513" spans="23:23" x14ac:dyDescent="0.35">
      <c r="W12513" s="17"/>
    </row>
    <row r="12514" spans="23:23" x14ac:dyDescent="0.35">
      <c r="W12514" s="17"/>
    </row>
    <row r="12515" spans="23:23" x14ac:dyDescent="0.35">
      <c r="W12515" s="17"/>
    </row>
    <row r="12516" spans="23:23" x14ac:dyDescent="0.35">
      <c r="W12516" s="17"/>
    </row>
    <row r="12517" spans="23:23" x14ac:dyDescent="0.35">
      <c r="W12517" s="17"/>
    </row>
    <row r="12518" spans="23:23" x14ac:dyDescent="0.35">
      <c r="W12518" s="17"/>
    </row>
    <row r="12519" spans="23:23" x14ac:dyDescent="0.35">
      <c r="W12519" s="17"/>
    </row>
    <row r="12520" spans="23:23" x14ac:dyDescent="0.35">
      <c r="W12520" s="17"/>
    </row>
    <row r="12521" spans="23:23" x14ac:dyDescent="0.35">
      <c r="W12521" s="17"/>
    </row>
    <row r="12522" spans="23:23" x14ac:dyDescent="0.35">
      <c r="W12522" s="17"/>
    </row>
    <row r="12523" spans="23:23" x14ac:dyDescent="0.35">
      <c r="W12523" s="17"/>
    </row>
    <row r="12524" spans="23:23" x14ac:dyDescent="0.35">
      <c r="W12524" s="17"/>
    </row>
    <row r="12525" spans="23:23" x14ac:dyDescent="0.35">
      <c r="W12525" s="17"/>
    </row>
    <row r="12526" spans="23:23" x14ac:dyDescent="0.35">
      <c r="W12526" s="17"/>
    </row>
    <row r="12527" spans="23:23" x14ac:dyDescent="0.35">
      <c r="W12527" s="17"/>
    </row>
    <row r="12528" spans="23:23" x14ac:dyDescent="0.35">
      <c r="W12528" s="17"/>
    </row>
    <row r="12529" spans="23:23" x14ac:dyDescent="0.35">
      <c r="W12529" s="17"/>
    </row>
    <row r="12530" spans="23:23" x14ac:dyDescent="0.35">
      <c r="W12530" s="17"/>
    </row>
    <row r="12531" spans="23:23" x14ac:dyDescent="0.35">
      <c r="W12531" s="17"/>
    </row>
    <row r="12532" spans="23:23" x14ac:dyDescent="0.35">
      <c r="W12532" s="17"/>
    </row>
    <row r="12533" spans="23:23" x14ac:dyDescent="0.35">
      <c r="W12533" s="17"/>
    </row>
    <row r="12534" spans="23:23" x14ac:dyDescent="0.35">
      <c r="W12534" s="17"/>
    </row>
    <row r="12535" spans="23:23" x14ac:dyDescent="0.35">
      <c r="W12535" s="17"/>
    </row>
    <row r="12536" spans="23:23" x14ac:dyDescent="0.35">
      <c r="W12536" s="17"/>
    </row>
    <row r="12537" spans="23:23" x14ac:dyDescent="0.35">
      <c r="W12537" s="17"/>
    </row>
    <row r="12538" spans="23:23" x14ac:dyDescent="0.35">
      <c r="W12538" s="17"/>
    </row>
    <row r="12539" spans="23:23" x14ac:dyDescent="0.35">
      <c r="W12539" s="17"/>
    </row>
    <row r="12540" spans="23:23" x14ac:dyDescent="0.35">
      <c r="W12540" s="17"/>
    </row>
    <row r="12541" spans="23:23" x14ac:dyDescent="0.35">
      <c r="W12541" s="17"/>
    </row>
    <row r="12542" spans="23:23" x14ac:dyDescent="0.35">
      <c r="W12542" s="17"/>
    </row>
    <row r="12543" spans="23:23" x14ac:dyDescent="0.35">
      <c r="W12543" s="17"/>
    </row>
    <row r="12544" spans="23:23" x14ac:dyDescent="0.35">
      <c r="W12544" s="17"/>
    </row>
    <row r="12545" spans="23:23" x14ac:dyDescent="0.35">
      <c r="W12545" s="17"/>
    </row>
    <row r="12546" spans="23:23" x14ac:dyDescent="0.35">
      <c r="W12546" s="17"/>
    </row>
    <row r="12547" spans="23:23" x14ac:dyDescent="0.35">
      <c r="W12547" s="17"/>
    </row>
    <row r="12548" spans="23:23" x14ac:dyDescent="0.35">
      <c r="W12548" s="17"/>
    </row>
    <row r="12549" spans="23:23" x14ac:dyDescent="0.35">
      <c r="W12549" s="17"/>
    </row>
    <row r="12550" spans="23:23" x14ac:dyDescent="0.35">
      <c r="W12550" s="17"/>
    </row>
    <row r="12551" spans="23:23" x14ac:dyDescent="0.35">
      <c r="W12551" s="17"/>
    </row>
    <row r="12552" spans="23:23" x14ac:dyDescent="0.35">
      <c r="W12552" s="17"/>
    </row>
    <row r="12553" spans="23:23" x14ac:dyDescent="0.35">
      <c r="W12553" s="17"/>
    </row>
    <row r="12554" spans="23:23" x14ac:dyDescent="0.35">
      <c r="W12554" s="17"/>
    </row>
    <row r="12555" spans="23:23" x14ac:dyDescent="0.35">
      <c r="W12555" s="17"/>
    </row>
    <row r="12556" spans="23:23" x14ac:dyDescent="0.35">
      <c r="W12556" s="17"/>
    </row>
    <row r="12557" spans="23:23" x14ac:dyDescent="0.35">
      <c r="W12557" s="17"/>
    </row>
    <row r="12558" spans="23:23" x14ac:dyDescent="0.35">
      <c r="W12558" s="17"/>
    </row>
    <row r="12559" spans="23:23" x14ac:dyDescent="0.35">
      <c r="W12559" s="17"/>
    </row>
    <row r="12560" spans="23:23" x14ac:dyDescent="0.35">
      <c r="W12560" s="17"/>
    </row>
    <row r="12561" spans="23:23" x14ac:dyDescent="0.35">
      <c r="W12561" s="17"/>
    </row>
    <row r="12562" spans="23:23" x14ac:dyDescent="0.35">
      <c r="W12562" s="17"/>
    </row>
    <row r="12563" spans="23:23" x14ac:dyDescent="0.35">
      <c r="W12563" s="17"/>
    </row>
    <row r="12564" spans="23:23" x14ac:dyDescent="0.35">
      <c r="W12564" s="17"/>
    </row>
    <row r="12565" spans="23:23" x14ac:dyDescent="0.35">
      <c r="W12565" s="17"/>
    </row>
    <row r="12566" spans="23:23" x14ac:dyDescent="0.35">
      <c r="W12566" s="17"/>
    </row>
    <row r="12567" spans="23:23" x14ac:dyDescent="0.35">
      <c r="W12567" s="17"/>
    </row>
    <row r="12568" spans="23:23" x14ac:dyDescent="0.35">
      <c r="W12568" s="17"/>
    </row>
    <row r="12569" spans="23:23" x14ac:dyDescent="0.35">
      <c r="W12569" s="17"/>
    </row>
    <row r="12570" spans="23:23" x14ac:dyDescent="0.35">
      <c r="W12570" s="17"/>
    </row>
    <row r="12571" spans="23:23" x14ac:dyDescent="0.35">
      <c r="W12571" s="17"/>
    </row>
    <row r="12572" spans="23:23" x14ac:dyDescent="0.35">
      <c r="W12572" s="17"/>
    </row>
    <row r="12573" spans="23:23" x14ac:dyDescent="0.35">
      <c r="W12573" s="17"/>
    </row>
    <row r="12574" spans="23:23" x14ac:dyDescent="0.35">
      <c r="W12574" s="17"/>
    </row>
    <row r="12575" spans="23:23" x14ac:dyDescent="0.35">
      <c r="W12575" s="17"/>
    </row>
    <row r="12576" spans="23:23" x14ac:dyDescent="0.35">
      <c r="W12576" s="17"/>
    </row>
    <row r="12577" spans="23:23" x14ac:dyDescent="0.35">
      <c r="W12577" s="17"/>
    </row>
    <row r="12578" spans="23:23" x14ac:dyDescent="0.35">
      <c r="W12578" s="17"/>
    </row>
    <row r="12579" spans="23:23" x14ac:dyDescent="0.35">
      <c r="W12579" s="17"/>
    </row>
    <row r="12580" spans="23:23" x14ac:dyDescent="0.35">
      <c r="W12580" s="17"/>
    </row>
    <row r="12581" spans="23:23" x14ac:dyDescent="0.35">
      <c r="W12581" s="17"/>
    </row>
    <row r="12582" spans="23:23" x14ac:dyDescent="0.35">
      <c r="W12582" s="17"/>
    </row>
    <row r="12583" spans="23:23" x14ac:dyDescent="0.35">
      <c r="W12583" s="17"/>
    </row>
    <row r="12584" spans="23:23" x14ac:dyDescent="0.35">
      <c r="W12584" s="17"/>
    </row>
    <row r="12585" spans="23:23" x14ac:dyDescent="0.35">
      <c r="W12585" s="17"/>
    </row>
    <row r="12586" spans="23:23" x14ac:dyDescent="0.35">
      <c r="W12586" s="17"/>
    </row>
    <row r="12587" spans="23:23" x14ac:dyDescent="0.35">
      <c r="W12587" s="17"/>
    </row>
    <row r="12588" spans="23:23" x14ac:dyDescent="0.35">
      <c r="W12588" s="17"/>
    </row>
    <row r="12589" spans="23:23" x14ac:dyDescent="0.35">
      <c r="W12589" s="17"/>
    </row>
    <row r="12590" spans="23:23" x14ac:dyDescent="0.35">
      <c r="W12590" s="17"/>
    </row>
    <row r="12591" spans="23:23" x14ac:dyDescent="0.35">
      <c r="W12591" s="17"/>
    </row>
    <row r="12592" spans="23:23" x14ac:dyDescent="0.35">
      <c r="W12592" s="17"/>
    </row>
    <row r="12593" spans="23:23" x14ac:dyDescent="0.35">
      <c r="W12593" s="17"/>
    </row>
    <row r="12594" spans="23:23" x14ac:dyDescent="0.35">
      <c r="W12594" s="17"/>
    </row>
    <row r="12595" spans="23:23" x14ac:dyDescent="0.35">
      <c r="W12595" s="17"/>
    </row>
    <row r="12596" spans="23:23" x14ac:dyDescent="0.35">
      <c r="W12596" s="17"/>
    </row>
    <row r="12597" spans="23:23" x14ac:dyDescent="0.35">
      <c r="W12597" s="17"/>
    </row>
    <row r="12598" spans="23:23" x14ac:dyDescent="0.35">
      <c r="W12598" s="17"/>
    </row>
    <row r="12599" spans="23:23" x14ac:dyDescent="0.35">
      <c r="W12599" s="17"/>
    </row>
    <row r="12600" spans="23:23" x14ac:dyDescent="0.35">
      <c r="W12600" s="17"/>
    </row>
    <row r="12601" spans="23:23" x14ac:dyDescent="0.35">
      <c r="W12601" s="17"/>
    </row>
    <row r="12602" spans="23:23" x14ac:dyDescent="0.35">
      <c r="W12602" s="17"/>
    </row>
    <row r="12603" spans="23:23" x14ac:dyDescent="0.35">
      <c r="W12603" s="17"/>
    </row>
    <row r="12604" spans="23:23" x14ac:dyDescent="0.35">
      <c r="W12604" s="17"/>
    </row>
    <row r="12605" spans="23:23" x14ac:dyDescent="0.35">
      <c r="W12605" s="17"/>
    </row>
    <row r="12606" spans="23:23" x14ac:dyDescent="0.35">
      <c r="W12606" s="17"/>
    </row>
    <row r="12607" spans="23:23" x14ac:dyDescent="0.35">
      <c r="W12607" s="17"/>
    </row>
    <row r="12608" spans="23:23" x14ac:dyDescent="0.35">
      <c r="W12608" s="17"/>
    </row>
    <row r="12609" spans="23:23" x14ac:dyDescent="0.35">
      <c r="W12609" s="17"/>
    </row>
    <row r="12610" spans="23:23" x14ac:dyDescent="0.35">
      <c r="W12610" s="17"/>
    </row>
    <row r="12611" spans="23:23" x14ac:dyDescent="0.35">
      <c r="W12611" s="17"/>
    </row>
    <row r="12612" spans="23:23" x14ac:dyDescent="0.35">
      <c r="W12612" s="17"/>
    </row>
    <row r="12613" spans="23:23" x14ac:dyDescent="0.35">
      <c r="W12613" s="17"/>
    </row>
    <row r="12614" spans="23:23" x14ac:dyDescent="0.35">
      <c r="W12614" s="17"/>
    </row>
    <row r="12615" spans="23:23" x14ac:dyDescent="0.35">
      <c r="W12615" s="17"/>
    </row>
    <row r="12616" spans="23:23" x14ac:dyDescent="0.35">
      <c r="W12616" s="17"/>
    </row>
    <row r="12617" spans="23:23" x14ac:dyDescent="0.35">
      <c r="W12617" s="17"/>
    </row>
    <row r="12618" spans="23:23" x14ac:dyDescent="0.35">
      <c r="W12618" s="17"/>
    </row>
    <row r="12619" spans="23:23" x14ac:dyDescent="0.35">
      <c r="W12619" s="17"/>
    </row>
    <row r="12620" spans="23:23" x14ac:dyDescent="0.35">
      <c r="W12620" s="17"/>
    </row>
    <row r="12621" spans="23:23" x14ac:dyDescent="0.35">
      <c r="W12621" s="17"/>
    </row>
    <row r="12622" spans="23:23" x14ac:dyDescent="0.35">
      <c r="W12622" s="17"/>
    </row>
    <row r="12623" spans="23:23" x14ac:dyDescent="0.35">
      <c r="W12623" s="17"/>
    </row>
    <row r="12624" spans="23:23" x14ac:dyDescent="0.35">
      <c r="W12624" s="17"/>
    </row>
    <row r="12625" spans="23:23" x14ac:dyDescent="0.35">
      <c r="W12625" s="17"/>
    </row>
    <row r="12626" spans="23:23" x14ac:dyDescent="0.35">
      <c r="W12626" s="17"/>
    </row>
    <row r="12627" spans="23:23" x14ac:dyDescent="0.35">
      <c r="W12627" s="17"/>
    </row>
    <row r="12628" spans="23:23" x14ac:dyDescent="0.35">
      <c r="W12628" s="17"/>
    </row>
    <row r="12629" spans="23:23" x14ac:dyDescent="0.35">
      <c r="W12629" s="17"/>
    </row>
    <row r="12630" spans="23:23" x14ac:dyDescent="0.35">
      <c r="W12630" s="17"/>
    </row>
    <row r="12631" spans="23:23" x14ac:dyDescent="0.35">
      <c r="W12631" s="17"/>
    </row>
    <row r="12632" spans="23:23" x14ac:dyDescent="0.35">
      <c r="W12632" s="17"/>
    </row>
    <row r="12633" spans="23:23" x14ac:dyDescent="0.35">
      <c r="W12633" s="17"/>
    </row>
    <row r="12634" spans="23:23" x14ac:dyDescent="0.35">
      <c r="W12634" s="17"/>
    </row>
    <row r="12635" spans="23:23" x14ac:dyDescent="0.35">
      <c r="W12635" s="17"/>
    </row>
    <row r="12636" spans="23:23" x14ac:dyDescent="0.35">
      <c r="W12636" s="17"/>
    </row>
    <row r="12637" spans="23:23" x14ac:dyDescent="0.35">
      <c r="W12637" s="17"/>
    </row>
    <row r="12638" spans="23:23" x14ac:dyDescent="0.35">
      <c r="W12638" s="17"/>
    </row>
    <row r="12639" spans="23:23" x14ac:dyDescent="0.35">
      <c r="W12639" s="17"/>
    </row>
    <row r="12640" spans="23:23" x14ac:dyDescent="0.35">
      <c r="W12640" s="17"/>
    </row>
    <row r="12641" spans="23:23" x14ac:dyDescent="0.35">
      <c r="W12641" s="17"/>
    </row>
    <row r="12642" spans="23:23" x14ac:dyDescent="0.35">
      <c r="W12642" s="17"/>
    </row>
    <row r="12643" spans="23:23" x14ac:dyDescent="0.35">
      <c r="W12643" s="17"/>
    </row>
    <row r="12644" spans="23:23" x14ac:dyDescent="0.35">
      <c r="W12644" s="17"/>
    </row>
    <row r="12645" spans="23:23" x14ac:dyDescent="0.35">
      <c r="W12645" s="17"/>
    </row>
    <row r="12646" spans="23:23" x14ac:dyDescent="0.35">
      <c r="W12646" s="17"/>
    </row>
    <row r="12647" spans="23:23" x14ac:dyDescent="0.35">
      <c r="W12647" s="17"/>
    </row>
    <row r="12648" spans="23:23" x14ac:dyDescent="0.35">
      <c r="W12648" s="17"/>
    </row>
    <row r="12649" spans="23:23" x14ac:dyDescent="0.35">
      <c r="W12649" s="17"/>
    </row>
    <row r="12650" spans="23:23" x14ac:dyDescent="0.35">
      <c r="W12650" s="17"/>
    </row>
    <row r="12651" spans="23:23" x14ac:dyDescent="0.35">
      <c r="W12651" s="17"/>
    </row>
    <row r="12652" spans="23:23" x14ac:dyDescent="0.35">
      <c r="W12652" s="17"/>
    </row>
    <row r="12653" spans="23:23" x14ac:dyDescent="0.35">
      <c r="W12653" s="17"/>
    </row>
    <row r="12654" spans="23:23" x14ac:dyDescent="0.35">
      <c r="W12654" s="17"/>
    </row>
    <row r="12655" spans="23:23" x14ac:dyDescent="0.35">
      <c r="W12655" s="17"/>
    </row>
    <row r="12656" spans="23:23" x14ac:dyDescent="0.35">
      <c r="W12656" s="17"/>
    </row>
    <row r="12657" spans="23:23" x14ac:dyDescent="0.35">
      <c r="W12657" s="17"/>
    </row>
    <row r="12658" spans="23:23" x14ac:dyDescent="0.35">
      <c r="W12658" s="17"/>
    </row>
    <row r="12659" spans="23:23" x14ac:dyDescent="0.35">
      <c r="W12659" s="17"/>
    </row>
    <row r="12660" spans="23:23" x14ac:dyDescent="0.35">
      <c r="W12660" s="17"/>
    </row>
    <row r="12661" spans="23:23" x14ac:dyDescent="0.35">
      <c r="W12661" s="17"/>
    </row>
    <row r="12662" spans="23:23" x14ac:dyDescent="0.35">
      <c r="W12662" s="17"/>
    </row>
    <row r="12663" spans="23:23" x14ac:dyDescent="0.35">
      <c r="W12663" s="17"/>
    </row>
    <row r="12664" spans="23:23" x14ac:dyDescent="0.35">
      <c r="W12664" s="17"/>
    </row>
    <row r="12665" spans="23:23" x14ac:dyDescent="0.35">
      <c r="W12665" s="17"/>
    </row>
    <row r="12666" spans="23:23" x14ac:dyDescent="0.35">
      <c r="W12666" s="17"/>
    </row>
    <row r="12667" spans="23:23" x14ac:dyDescent="0.35">
      <c r="W12667" s="17"/>
    </row>
    <row r="12668" spans="23:23" x14ac:dyDescent="0.35">
      <c r="W12668" s="17"/>
    </row>
    <row r="12669" spans="23:23" x14ac:dyDescent="0.35">
      <c r="W12669" s="17"/>
    </row>
    <row r="12670" spans="23:23" x14ac:dyDescent="0.35">
      <c r="W12670" s="17"/>
    </row>
    <row r="12671" spans="23:23" x14ac:dyDescent="0.35">
      <c r="W12671" s="17"/>
    </row>
    <row r="12672" spans="23:23" x14ac:dyDescent="0.35">
      <c r="W12672" s="17"/>
    </row>
    <row r="12673" spans="23:23" x14ac:dyDescent="0.35">
      <c r="W12673" s="17"/>
    </row>
    <row r="12674" spans="23:23" x14ac:dyDescent="0.35">
      <c r="W12674" s="17"/>
    </row>
    <row r="12675" spans="23:23" x14ac:dyDescent="0.35">
      <c r="W12675" s="17"/>
    </row>
    <row r="12676" spans="23:23" x14ac:dyDescent="0.35">
      <c r="W12676" s="17"/>
    </row>
    <row r="12677" spans="23:23" x14ac:dyDescent="0.35">
      <c r="W12677" s="17"/>
    </row>
    <row r="12678" spans="23:23" x14ac:dyDescent="0.35">
      <c r="W12678" s="17"/>
    </row>
    <row r="12679" spans="23:23" x14ac:dyDescent="0.35">
      <c r="W12679" s="17"/>
    </row>
    <row r="12680" spans="23:23" x14ac:dyDescent="0.35">
      <c r="W12680" s="17"/>
    </row>
    <row r="12681" spans="23:23" x14ac:dyDescent="0.35">
      <c r="W12681" s="17"/>
    </row>
    <row r="12682" spans="23:23" x14ac:dyDescent="0.35">
      <c r="W12682" s="17"/>
    </row>
    <row r="12683" spans="23:23" x14ac:dyDescent="0.35">
      <c r="W12683" s="17"/>
    </row>
    <row r="12684" spans="23:23" x14ac:dyDescent="0.35">
      <c r="W12684" s="17"/>
    </row>
    <row r="12685" spans="23:23" x14ac:dyDescent="0.35">
      <c r="W12685" s="17"/>
    </row>
    <row r="12686" spans="23:23" x14ac:dyDescent="0.35">
      <c r="W12686" s="17"/>
    </row>
    <row r="12687" spans="23:23" x14ac:dyDescent="0.35">
      <c r="W12687" s="17"/>
    </row>
    <row r="12688" spans="23:23" x14ac:dyDescent="0.35">
      <c r="W12688" s="17"/>
    </row>
    <row r="12689" spans="23:23" x14ac:dyDescent="0.35">
      <c r="W12689" s="17"/>
    </row>
    <row r="12690" spans="23:23" x14ac:dyDescent="0.35">
      <c r="W12690" s="17"/>
    </row>
    <row r="12691" spans="23:23" x14ac:dyDescent="0.35">
      <c r="W12691" s="17"/>
    </row>
    <row r="12692" spans="23:23" x14ac:dyDescent="0.35">
      <c r="W12692" s="17"/>
    </row>
    <row r="12693" spans="23:23" x14ac:dyDescent="0.35">
      <c r="W12693" s="17"/>
    </row>
    <row r="12694" spans="23:23" x14ac:dyDescent="0.35">
      <c r="W12694" s="17"/>
    </row>
    <row r="12695" spans="23:23" x14ac:dyDescent="0.35">
      <c r="W12695" s="17"/>
    </row>
    <row r="12696" spans="23:23" x14ac:dyDescent="0.35">
      <c r="W12696" s="17"/>
    </row>
    <row r="12697" spans="23:23" x14ac:dyDescent="0.35">
      <c r="W12697" s="17"/>
    </row>
    <row r="12698" spans="23:23" x14ac:dyDescent="0.35">
      <c r="W12698" s="17"/>
    </row>
    <row r="12699" spans="23:23" x14ac:dyDescent="0.35">
      <c r="W12699" s="17"/>
    </row>
    <row r="12700" spans="23:23" x14ac:dyDescent="0.35">
      <c r="W12700" s="17"/>
    </row>
    <row r="12701" spans="23:23" x14ac:dyDescent="0.35">
      <c r="W12701" s="17"/>
    </row>
    <row r="12702" spans="23:23" x14ac:dyDescent="0.35">
      <c r="W12702" s="17"/>
    </row>
    <row r="12703" spans="23:23" x14ac:dyDescent="0.35">
      <c r="W12703" s="17"/>
    </row>
    <row r="12704" spans="23:23" x14ac:dyDescent="0.35">
      <c r="W12704" s="17"/>
    </row>
    <row r="12705" spans="23:23" x14ac:dyDescent="0.35">
      <c r="W12705" s="17"/>
    </row>
    <row r="12706" spans="23:23" x14ac:dyDescent="0.35">
      <c r="W12706" s="17"/>
    </row>
    <row r="12707" spans="23:23" x14ac:dyDescent="0.35">
      <c r="W12707" s="17"/>
    </row>
    <row r="12708" spans="23:23" x14ac:dyDescent="0.35">
      <c r="W12708" s="17"/>
    </row>
    <row r="12709" spans="23:23" x14ac:dyDescent="0.35">
      <c r="W12709" s="17"/>
    </row>
    <row r="12710" spans="23:23" x14ac:dyDescent="0.35">
      <c r="W12710" s="17"/>
    </row>
    <row r="12711" spans="23:23" x14ac:dyDescent="0.35">
      <c r="W12711" s="17"/>
    </row>
    <row r="12712" spans="23:23" x14ac:dyDescent="0.35">
      <c r="W12712" s="17"/>
    </row>
    <row r="12713" spans="23:23" x14ac:dyDescent="0.35">
      <c r="W12713" s="17"/>
    </row>
    <row r="12714" spans="23:23" x14ac:dyDescent="0.35">
      <c r="W12714" s="17"/>
    </row>
    <row r="12715" spans="23:23" x14ac:dyDescent="0.35">
      <c r="W12715" s="17"/>
    </row>
    <row r="12716" spans="23:23" x14ac:dyDescent="0.35">
      <c r="W12716" s="17"/>
    </row>
    <row r="12717" spans="23:23" x14ac:dyDescent="0.35">
      <c r="W12717" s="17"/>
    </row>
    <row r="12718" spans="23:23" x14ac:dyDescent="0.35">
      <c r="W12718" s="17"/>
    </row>
    <row r="12719" spans="23:23" x14ac:dyDescent="0.35">
      <c r="W12719" s="17"/>
    </row>
    <row r="12720" spans="23:23" x14ac:dyDescent="0.35">
      <c r="W12720" s="17"/>
    </row>
    <row r="12721" spans="23:23" x14ac:dyDescent="0.35">
      <c r="W12721" s="17"/>
    </row>
    <row r="12722" spans="23:23" x14ac:dyDescent="0.35">
      <c r="W12722" s="17"/>
    </row>
    <row r="12723" spans="23:23" x14ac:dyDescent="0.35">
      <c r="W12723" s="17"/>
    </row>
    <row r="12724" spans="23:23" x14ac:dyDescent="0.35">
      <c r="W12724" s="17"/>
    </row>
    <row r="12725" spans="23:23" x14ac:dyDescent="0.35">
      <c r="W12725" s="17"/>
    </row>
    <row r="12726" spans="23:23" x14ac:dyDescent="0.35">
      <c r="W12726" s="17"/>
    </row>
    <row r="12727" spans="23:23" x14ac:dyDescent="0.35">
      <c r="W12727" s="17"/>
    </row>
    <row r="12728" spans="23:23" x14ac:dyDescent="0.35">
      <c r="W12728" s="17"/>
    </row>
    <row r="12729" spans="23:23" x14ac:dyDescent="0.35">
      <c r="W12729" s="17"/>
    </row>
    <row r="12730" spans="23:23" x14ac:dyDescent="0.35">
      <c r="W12730" s="17"/>
    </row>
    <row r="12731" spans="23:23" x14ac:dyDescent="0.35">
      <c r="W12731" s="17"/>
    </row>
    <row r="12732" spans="23:23" x14ac:dyDescent="0.35">
      <c r="W12732" s="17"/>
    </row>
    <row r="12733" spans="23:23" x14ac:dyDescent="0.35">
      <c r="W12733" s="17"/>
    </row>
    <row r="12734" spans="23:23" x14ac:dyDescent="0.35">
      <c r="W12734" s="17"/>
    </row>
    <row r="12735" spans="23:23" x14ac:dyDescent="0.35">
      <c r="W12735" s="17"/>
    </row>
    <row r="12736" spans="23:23" x14ac:dyDescent="0.35">
      <c r="W12736" s="17"/>
    </row>
    <row r="12737" spans="23:23" x14ac:dyDescent="0.35">
      <c r="W12737" s="17"/>
    </row>
    <row r="12738" spans="23:23" x14ac:dyDescent="0.35">
      <c r="W12738" s="17"/>
    </row>
    <row r="12739" spans="23:23" x14ac:dyDescent="0.35">
      <c r="W12739" s="17"/>
    </row>
    <row r="12740" spans="23:23" x14ac:dyDescent="0.35">
      <c r="W12740" s="17"/>
    </row>
    <row r="12741" spans="23:23" x14ac:dyDescent="0.35">
      <c r="W12741" s="17"/>
    </row>
    <row r="12742" spans="23:23" x14ac:dyDescent="0.35">
      <c r="W12742" s="17"/>
    </row>
    <row r="12743" spans="23:23" x14ac:dyDescent="0.35">
      <c r="W12743" s="17"/>
    </row>
    <row r="12744" spans="23:23" x14ac:dyDescent="0.35">
      <c r="W12744" s="17"/>
    </row>
    <row r="12745" spans="23:23" x14ac:dyDescent="0.35">
      <c r="W12745" s="17"/>
    </row>
    <row r="12746" spans="23:23" x14ac:dyDescent="0.35">
      <c r="W12746" s="17"/>
    </row>
    <row r="12747" spans="23:23" x14ac:dyDescent="0.35">
      <c r="W12747" s="17"/>
    </row>
    <row r="12748" spans="23:23" x14ac:dyDescent="0.35">
      <c r="W12748" s="17"/>
    </row>
    <row r="12749" spans="23:23" x14ac:dyDescent="0.35">
      <c r="W12749" s="17"/>
    </row>
    <row r="12750" spans="23:23" x14ac:dyDescent="0.35">
      <c r="W12750" s="17"/>
    </row>
    <row r="12751" spans="23:23" x14ac:dyDescent="0.35">
      <c r="W12751" s="17"/>
    </row>
    <row r="12752" spans="23:23" x14ac:dyDescent="0.35">
      <c r="W12752" s="17"/>
    </row>
    <row r="12753" spans="23:23" x14ac:dyDescent="0.35">
      <c r="W12753" s="17"/>
    </row>
    <row r="12754" spans="23:23" x14ac:dyDescent="0.35">
      <c r="W12754" s="17"/>
    </row>
    <row r="12755" spans="23:23" x14ac:dyDescent="0.35">
      <c r="W12755" s="17"/>
    </row>
    <row r="12756" spans="23:23" x14ac:dyDescent="0.35">
      <c r="W12756" s="17"/>
    </row>
    <row r="12757" spans="23:23" x14ac:dyDescent="0.35">
      <c r="W12757" s="17"/>
    </row>
    <row r="12758" spans="23:23" x14ac:dyDescent="0.35">
      <c r="W12758" s="17"/>
    </row>
    <row r="12759" spans="23:23" x14ac:dyDescent="0.35">
      <c r="W12759" s="17"/>
    </row>
    <row r="12760" spans="23:23" x14ac:dyDescent="0.35">
      <c r="W12760" s="17"/>
    </row>
    <row r="12761" spans="23:23" x14ac:dyDescent="0.35">
      <c r="W12761" s="17"/>
    </row>
    <row r="12762" spans="23:23" x14ac:dyDescent="0.35">
      <c r="W12762" s="17"/>
    </row>
    <row r="12763" spans="23:23" x14ac:dyDescent="0.35">
      <c r="W12763" s="17"/>
    </row>
    <row r="12764" spans="23:23" x14ac:dyDescent="0.35">
      <c r="W12764" s="17"/>
    </row>
    <row r="12765" spans="23:23" x14ac:dyDescent="0.35">
      <c r="W12765" s="17"/>
    </row>
    <row r="12766" spans="23:23" x14ac:dyDescent="0.35">
      <c r="W12766" s="17"/>
    </row>
    <row r="12767" spans="23:23" x14ac:dyDescent="0.35">
      <c r="W12767" s="17"/>
    </row>
    <row r="12768" spans="23:23" x14ac:dyDescent="0.35">
      <c r="W12768" s="17"/>
    </row>
    <row r="12769" spans="23:23" x14ac:dyDescent="0.35">
      <c r="W12769" s="17"/>
    </row>
    <row r="12770" spans="23:23" x14ac:dyDescent="0.35">
      <c r="W12770" s="17"/>
    </row>
    <row r="12771" spans="23:23" x14ac:dyDescent="0.35">
      <c r="W12771" s="17"/>
    </row>
    <row r="12772" spans="23:23" x14ac:dyDescent="0.35">
      <c r="W12772" s="17"/>
    </row>
    <row r="12773" spans="23:23" x14ac:dyDescent="0.35">
      <c r="W12773" s="17"/>
    </row>
    <row r="12774" spans="23:23" x14ac:dyDescent="0.35">
      <c r="W12774" s="17"/>
    </row>
    <row r="12775" spans="23:23" x14ac:dyDescent="0.35">
      <c r="W12775" s="17"/>
    </row>
    <row r="12776" spans="23:23" x14ac:dyDescent="0.35">
      <c r="W12776" s="17"/>
    </row>
    <row r="12777" spans="23:23" x14ac:dyDescent="0.35">
      <c r="W12777" s="17"/>
    </row>
    <row r="12778" spans="23:23" x14ac:dyDescent="0.35">
      <c r="W12778" s="17"/>
    </row>
    <row r="12779" spans="23:23" x14ac:dyDescent="0.35">
      <c r="W12779" s="17"/>
    </row>
    <row r="12780" spans="23:23" x14ac:dyDescent="0.35">
      <c r="W12780" s="17"/>
    </row>
    <row r="12781" spans="23:23" x14ac:dyDescent="0.35">
      <c r="W12781" s="17"/>
    </row>
    <row r="12782" spans="23:23" x14ac:dyDescent="0.35">
      <c r="W12782" s="17"/>
    </row>
    <row r="12783" spans="23:23" x14ac:dyDescent="0.35">
      <c r="W12783" s="17"/>
    </row>
    <row r="12784" spans="23:23" x14ac:dyDescent="0.35">
      <c r="W12784" s="17"/>
    </row>
    <row r="12785" spans="23:23" x14ac:dyDescent="0.35">
      <c r="W12785" s="17"/>
    </row>
    <row r="12786" spans="23:23" x14ac:dyDescent="0.35">
      <c r="W12786" s="17"/>
    </row>
    <row r="12787" spans="23:23" x14ac:dyDescent="0.35">
      <c r="W12787" s="17"/>
    </row>
    <row r="12788" spans="23:23" x14ac:dyDescent="0.35">
      <c r="W12788" s="17"/>
    </row>
    <row r="12789" spans="23:23" x14ac:dyDescent="0.35">
      <c r="W12789" s="17"/>
    </row>
    <row r="12790" spans="23:23" x14ac:dyDescent="0.35">
      <c r="W12790" s="17"/>
    </row>
    <row r="12791" spans="23:23" x14ac:dyDescent="0.35">
      <c r="W12791" s="17"/>
    </row>
    <row r="12792" spans="23:23" x14ac:dyDescent="0.35">
      <c r="W12792" s="17"/>
    </row>
    <row r="12793" spans="23:23" x14ac:dyDescent="0.35">
      <c r="W12793" s="17"/>
    </row>
    <row r="12794" spans="23:23" x14ac:dyDescent="0.35">
      <c r="W12794" s="17"/>
    </row>
    <row r="12795" spans="23:23" x14ac:dyDescent="0.35">
      <c r="W12795" s="17"/>
    </row>
    <row r="12796" spans="23:23" x14ac:dyDescent="0.35">
      <c r="W12796" s="17"/>
    </row>
    <row r="12797" spans="23:23" x14ac:dyDescent="0.35">
      <c r="W12797" s="17"/>
    </row>
    <row r="12798" spans="23:23" x14ac:dyDescent="0.35">
      <c r="W12798" s="17"/>
    </row>
    <row r="12799" spans="23:23" x14ac:dyDescent="0.35">
      <c r="W12799" s="17"/>
    </row>
    <row r="12800" spans="23:23" x14ac:dyDescent="0.35">
      <c r="W12800" s="17"/>
    </row>
    <row r="12801" spans="23:23" x14ac:dyDescent="0.35">
      <c r="W12801" s="17"/>
    </row>
    <row r="12802" spans="23:23" x14ac:dyDescent="0.35">
      <c r="W12802" s="17"/>
    </row>
    <row r="12803" spans="23:23" x14ac:dyDescent="0.35">
      <c r="W12803" s="17"/>
    </row>
    <row r="12804" spans="23:23" x14ac:dyDescent="0.35">
      <c r="W12804" s="17"/>
    </row>
    <row r="12805" spans="23:23" x14ac:dyDescent="0.35">
      <c r="W12805" s="17"/>
    </row>
    <row r="12806" spans="23:23" x14ac:dyDescent="0.35">
      <c r="W12806" s="17"/>
    </row>
    <row r="12807" spans="23:23" x14ac:dyDescent="0.35">
      <c r="W12807" s="17"/>
    </row>
    <row r="12808" spans="23:23" x14ac:dyDescent="0.35">
      <c r="W12808" s="17"/>
    </row>
    <row r="12809" spans="23:23" x14ac:dyDescent="0.35">
      <c r="W12809" s="17"/>
    </row>
    <row r="12810" spans="23:23" x14ac:dyDescent="0.35">
      <c r="W12810" s="17"/>
    </row>
    <row r="12811" spans="23:23" x14ac:dyDescent="0.35">
      <c r="W12811" s="17"/>
    </row>
    <row r="12812" spans="23:23" x14ac:dyDescent="0.35">
      <c r="W12812" s="17"/>
    </row>
    <row r="12813" spans="23:23" x14ac:dyDescent="0.35">
      <c r="W12813" s="17"/>
    </row>
    <row r="12814" spans="23:23" x14ac:dyDescent="0.35">
      <c r="W12814" s="17"/>
    </row>
    <row r="12815" spans="23:23" x14ac:dyDescent="0.35">
      <c r="W12815" s="17"/>
    </row>
    <row r="12816" spans="23:23" x14ac:dyDescent="0.35">
      <c r="W12816" s="17"/>
    </row>
    <row r="12817" spans="23:23" x14ac:dyDescent="0.35">
      <c r="W12817" s="17"/>
    </row>
    <row r="12818" spans="23:23" x14ac:dyDescent="0.35">
      <c r="W12818" s="17"/>
    </row>
    <row r="12819" spans="23:23" x14ac:dyDescent="0.35">
      <c r="W12819" s="17"/>
    </row>
    <row r="12820" spans="23:23" x14ac:dyDescent="0.35">
      <c r="W12820" s="17"/>
    </row>
    <row r="12821" spans="23:23" x14ac:dyDescent="0.35">
      <c r="W12821" s="17"/>
    </row>
    <row r="12822" spans="23:23" x14ac:dyDescent="0.35">
      <c r="W12822" s="17"/>
    </row>
    <row r="12823" spans="23:23" x14ac:dyDescent="0.35">
      <c r="W12823" s="17"/>
    </row>
    <row r="12824" spans="23:23" x14ac:dyDescent="0.35">
      <c r="W12824" s="17"/>
    </row>
    <row r="12825" spans="23:23" x14ac:dyDescent="0.35">
      <c r="W12825" s="17"/>
    </row>
    <row r="12826" spans="23:23" x14ac:dyDescent="0.35">
      <c r="W12826" s="17"/>
    </row>
    <row r="12827" spans="23:23" x14ac:dyDescent="0.35">
      <c r="W12827" s="17"/>
    </row>
    <row r="12828" spans="23:23" x14ac:dyDescent="0.35">
      <c r="W12828" s="17"/>
    </row>
    <row r="12829" spans="23:23" x14ac:dyDescent="0.35">
      <c r="W12829" s="17"/>
    </row>
    <row r="12830" spans="23:23" x14ac:dyDescent="0.35">
      <c r="W12830" s="17"/>
    </row>
    <row r="12831" spans="23:23" x14ac:dyDescent="0.35">
      <c r="W12831" s="17"/>
    </row>
    <row r="12832" spans="23:23" x14ac:dyDescent="0.35">
      <c r="W12832" s="17"/>
    </row>
    <row r="12833" spans="23:23" x14ac:dyDescent="0.35">
      <c r="W12833" s="17"/>
    </row>
    <row r="12834" spans="23:23" x14ac:dyDescent="0.35">
      <c r="W12834" s="17"/>
    </row>
    <row r="12835" spans="23:23" x14ac:dyDescent="0.35">
      <c r="W12835" s="17"/>
    </row>
    <row r="12836" spans="23:23" x14ac:dyDescent="0.35">
      <c r="W12836" s="17"/>
    </row>
    <row r="12837" spans="23:23" x14ac:dyDescent="0.35">
      <c r="W12837" s="17"/>
    </row>
    <row r="12838" spans="23:23" x14ac:dyDescent="0.35">
      <c r="W12838" s="17"/>
    </row>
    <row r="12839" spans="23:23" x14ac:dyDescent="0.35">
      <c r="W12839" s="17"/>
    </row>
    <row r="12840" spans="23:23" x14ac:dyDescent="0.35">
      <c r="W12840" s="17"/>
    </row>
    <row r="12841" spans="23:23" x14ac:dyDescent="0.35">
      <c r="W12841" s="17"/>
    </row>
    <row r="12842" spans="23:23" x14ac:dyDescent="0.35">
      <c r="W12842" s="17"/>
    </row>
    <row r="12843" spans="23:23" x14ac:dyDescent="0.35">
      <c r="W12843" s="17"/>
    </row>
    <row r="12844" spans="23:23" x14ac:dyDescent="0.35">
      <c r="W12844" s="17"/>
    </row>
    <row r="12845" spans="23:23" x14ac:dyDescent="0.35">
      <c r="W12845" s="17"/>
    </row>
    <row r="12846" spans="23:23" x14ac:dyDescent="0.35">
      <c r="W12846" s="17"/>
    </row>
    <row r="12847" spans="23:23" x14ac:dyDescent="0.35">
      <c r="W12847" s="17"/>
    </row>
    <row r="12848" spans="23:23" x14ac:dyDescent="0.35">
      <c r="W12848" s="17"/>
    </row>
    <row r="12849" spans="23:23" x14ac:dyDescent="0.35">
      <c r="W12849" s="17"/>
    </row>
    <row r="12850" spans="23:23" x14ac:dyDescent="0.35">
      <c r="W12850" s="17"/>
    </row>
    <row r="12851" spans="23:23" x14ac:dyDescent="0.35">
      <c r="W12851" s="17"/>
    </row>
    <row r="12852" spans="23:23" x14ac:dyDescent="0.35">
      <c r="W12852" s="17"/>
    </row>
    <row r="12853" spans="23:23" x14ac:dyDescent="0.35">
      <c r="W12853" s="17"/>
    </row>
    <row r="12854" spans="23:23" x14ac:dyDescent="0.35">
      <c r="W12854" s="17"/>
    </row>
    <row r="12855" spans="23:23" x14ac:dyDescent="0.35">
      <c r="W12855" s="17"/>
    </row>
    <row r="12856" spans="23:23" x14ac:dyDescent="0.35">
      <c r="W12856" s="17"/>
    </row>
    <row r="12857" spans="23:23" x14ac:dyDescent="0.35">
      <c r="W12857" s="17"/>
    </row>
    <row r="12858" spans="23:23" x14ac:dyDescent="0.35">
      <c r="W12858" s="17"/>
    </row>
    <row r="12859" spans="23:23" x14ac:dyDescent="0.35">
      <c r="W12859" s="17"/>
    </row>
    <row r="12860" spans="23:23" x14ac:dyDescent="0.35">
      <c r="W12860" s="17"/>
    </row>
    <row r="12861" spans="23:23" x14ac:dyDescent="0.35">
      <c r="W12861" s="17"/>
    </row>
    <row r="12862" spans="23:23" x14ac:dyDescent="0.35">
      <c r="W12862" s="17"/>
    </row>
    <row r="12863" spans="23:23" x14ac:dyDescent="0.35">
      <c r="W12863" s="17"/>
    </row>
    <row r="12864" spans="23:23" x14ac:dyDescent="0.35">
      <c r="W12864" s="17"/>
    </row>
    <row r="12865" spans="23:23" x14ac:dyDescent="0.35">
      <c r="W12865" s="17"/>
    </row>
    <row r="12866" spans="23:23" x14ac:dyDescent="0.35">
      <c r="W12866" s="17"/>
    </row>
    <row r="12867" spans="23:23" x14ac:dyDescent="0.35">
      <c r="W12867" s="17"/>
    </row>
    <row r="12868" spans="23:23" x14ac:dyDescent="0.35">
      <c r="W12868" s="17"/>
    </row>
    <row r="12869" spans="23:23" x14ac:dyDescent="0.35">
      <c r="W12869" s="17"/>
    </row>
    <row r="12870" spans="23:23" x14ac:dyDescent="0.35">
      <c r="W12870" s="17"/>
    </row>
    <row r="12871" spans="23:23" x14ac:dyDescent="0.35">
      <c r="W12871" s="17"/>
    </row>
    <row r="12872" spans="23:23" x14ac:dyDescent="0.35">
      <c r="W12872" s="17"/>
    </row>
    <row r="12873" spans="23:23" x14ac:dyDescent="0.35">
      <c r="W12873" s="17"/>
    </row>
    <row r="12874" spans="23:23" x14ac:dyDescent="0.35">
      <c r="W12874" s="17"/>
    </row>
    <row r="12875" spans="23:23" x14ac:dyDescent="0.35">
      <c r="W12875" s="17"/>
    </row>
    <row r="12876" spans="23:23" x14ac:dyDescent="0.35">
      <c r="W12876" s="17"/>
    </row>
    <row r="12877" spans="23:23" x14ac:dyDescent="0.35">
      <c r="W12877" s="17"/>
    </row>
    <row r="12878" spans="23:23" x14ac:dyDescent="0.35">
      <c r="W12878" s="17"/>
    </row>
    <row r="12879" spans="23:23" x14ac:dyDescent="0.35">
      <c r="W12879" s="17"/>
    </row>
    <row r="12880" spans="23:23" x14ac:dyDescent="0.35">
      <c r="W12880" s="17"/>
    </row>
    <row r="12881" spans="23:23" x14ac:dyDescent="0.35">
      <c r="W12881" s="17"/>
    </row>
    <row r="12882" spans="23:23" x14ac:dyDescent="0.35">
      <c r="W12882" s="17"/>
    </row>
    <row r="12883" spans="23:23" x14ac:dyDescent="0.35">
      <c r="W12883" s="17"/>
    </row>
    <row r="12884" spans="23:23" x14ac:dyDescent="0.35">
      <c r="W12884" s="17"/>
    </row>
    <row r="12885" spans="23:23" x14ac:dyDescent="0.35">
      <c r="W12885" s="17"/>
    </row>
    <row r="12886" spans="23:23" x14ac:dyDescent="0.35">
      <c r="W12886" s="17"/>
    </row>
    <row r="12887" spans="23:23" x14ac:dyDescent="0.35">
      <c r="W12887" s="17"/>
    </row>
    <row r="12888" spans="23:23" x14ac:dyDescent="0.35">
      <c r="W12888" s="17"/>
    </row>
    <row r="12889" spans="23:23" x14ac:dyDescent="0.35">
      <c r="W12889" s="17"/>
    </row>
    <row r="12890" spans="23:23" x14ac:dyDescent="0.35">
      <c r="W12890" s="17"/>
    </row>
    <row r="12891" spans="23:23" x14ac:dyDescent="0.35">
      <c r="W12891" s="17"/>
    </row>
    <row r="12892" spans="23:23" x14ac:dyDescent="0.35">
      <c r="W12892" s="17"/>
    </row>
    <row r="12893" spans="23:23" x14ac:dyDescent="0.35">
      <c r="W12893" s="17"/>
    </row>
    <row r="12894" spans="23:23" x14ac:dyDescent="0.35">
      <c r="W12894" s="17"/>
    </row>
    <row r="12895" spans="23:23" x14ac:dyDescent="0.35">
      <c r="W12895" s="17"/>
    </row>
    <row r="12896" spans="23:23" x14ac:dyDescent="0.35">
      <c r="W12896" s="17"/>
    </row>
    <row r="12897" spans="23:23" x14ac:dyDescent="0.35">
      <c r="W12897" s="17"/>
    </row>
    <row r="12898" spans="23:23" x14ac:dyDescent="0.35">
      <c r="W12898" s="17"/>
    </row>
    <row r="12899" spans="23:23" x14ac:dyDescent="0.35">
      <c r="W12899" s="17"/>
    </row>
    <row r="12900" spans="23:23" x14ac:dyDescent="0.35">
      <c r="W12900" s="17"/>
    </row>
    <row r="12901" spans="23:23" x14ac:dyDescent="0.35">
      <c r="W12901" s="17"/>
    </row>
    <row r="12902" spans="23:23" x14ac:dyDescent="0.35">
      <c r="W12902" s="17"/>
    </row>
    <row r="12903" spans="23:23" x14ac:dyDescent="0.35">
      <c r="W12903" s="17"/>
    </row>
    <row r="12904" spans="23:23" x14ac:dyDescent="0.35">
      <c r="W12904" s="17"/>
    </row>
    <row r="12905" spans="23:23" x14ac:dyDescent="0.35">
      <c r="W12905" s="17"/>
    </row>
    <row r="12906" spans="23:23" x14ac:dyDescent="0.35">
      <c r="W12906" s="17"/>
    </row>
    <row r="12907" spans="23:23" x14ac:dyDescent="0.35">
      <c r="W12907" s="17"/>
    </row>
    <row r="12908" spans="23:23" x14ac:dyDescent="0.35">
      <c r="W12908" s="17"/>
    </row>
    <row r="12909" spans="23:23" x14ac:dyDescent="0.35">
      <c r="W12909" s="17"/>
    </row>
    <row r="12910" spans="23:23" x14ac:dyDescent="0.35">
      <c r="W12910" s="17"/>
    </row>
    <row r="12911" spans="23:23" x14ac:dyDescent="0.35">
      <c r="W12911" s="17"/>
    </row>
    <row r="12912" spans="23:23" x14ac:dyDescent="0.35">
      <c r="W12912" s="17"/>
    </row>
    <row r="12913" spans="23:23" x14ac:dyDescent="0.35">
      <c r="W12913" s="17"/>
    </row>
    <row r="12914" spans="23:23" x14ac:dyDescent="0.35">
      <c r="W12914" s="17"/>
    </row>
    <row r="12915" spans="23:23" x14ac:dyDescent="0.35">
      <c r="W12915" s="17"/>
    </row>
    <row r="12916" spans="23:23" x14ac:dyDescent="0.35">
      <c r="W12916" s="17"/>
    </row>
    <row r="12917" spans="23:23" x14ac:dyDescent="0.35">
      <c r="W12917" s="17"/>
    </row>
    <row r="12918" spans="23:23" x14ac:dyDescent="0.35">
      <c r="W12918" s="17"/>
    </row>
    <row r="12919" spans="23:23" x14ac:dyDescent="0.35">
      <c r="W12919" s="17"/>
    </row>
    <row r="12920" spans="23:23" x14ac:dyDescent="0.35">
      <c r="W12920" s="17"/>
    </row>
    <row r="12921" spans="23:23" x14ac:dyDescent="0.35">
      <c r="W12921" s="17"/>
    </row>
    <row r="12922" spans="23:23" x14ac:dyDescent="0.35">
      <c r="W12922" s="17"/>
    </row>
    <row r="12923" spans="23:23" x14ac:dyDescent="0.35">
      <c r="W12923" s="17"/>
    </row>
    <row r="12924" spans="23:23" x14ac:dyDescent="0.35">
      <c r="W12924" s="17"/>
    </row>
    <row r="12925" spans="23:23" x14ac:dyDescent="0.35">
      <c r="W12925" s="17"/>
    </row>
    <row r="12926" spans="23:23" x14ac:dyDescent="0.35">
      <c r="W12926" s="17"/>
    </row>
    <row r="12927" spans="23:23" x14ac:dyDescent="0.35">
      <c r="W12927" s="17"/>
    </row>
    <row r="12928" spans="23:23" x14ac:dyDescent="0.35">
      <c r="W12928" s="17"/>
    </row>
    <row r="12929" spans="23:23" x14ac:dyDescent="0.35">
      <c r="W12929" s="17"/>
    </row>
    <row r="12930" spans="23:23" x14ac:dyDescent="0.35">
      <c r="W12930" s="17"/>
    </row>
    <row r="12931" spans="23:23" x14ac:dyDescent="0.35">
      <c r="W12931" s="17"/>
    </row>
    <row r="12932" spans="23:23" x14ac:dyDescent="0.35">
      <c r="W12932" s="17"/>
    </row>
    <row r="12933" spans="23:23" x14ac:dyDescent="0.35">
      <c r="W12933" s="17"/>
    </row>
    <row r="12934" spans="23:23" x14ac:dyDescent="0.35">
      <c r="W12934" s="17"/>
    </row>
    <row r="12935" spans="23:23" x14ac:dyDescent="0.35">
      <c r="W12935" s="17"/>
    </row>
    <row r="12936" spans="23:23" x14ac:dyDescent="0.35">
      <c r="W12936" s="17"/>
    </row>
    <row r="12937" spans="23:23" x14ac:dyDescent="0.35">
      <c r="W12937" s="17"/>
    </row>
    <row r="12938" spans="23:23" x14ac:dyDescent="0.35">
      <c r="W12938" s="17"/>
    </row>
    <row r="12939" spans="23:23" x14ac:dyDescent="0.35">
      <c r="W12939" s="17"/>
    </row>
    <row r="12940" spans="23:23" x14ac:dyDescent="0.35">
      <c r="W12940" s="17"/>
    </row>
    <row r="12941" spans="23:23" x14ac:dyDescent="0.35">
      <c r="W12941" s="17"/>
    </row>
    <row r="12942" spans="23:23" x14ac:dyDescent="0.35">
      <c r="W12942" s="17"/>
    </row>
    <row r="12943" spans="23:23" x14ac:dyDescent="0.35">
      <c r="W12943" s="17"/>
    </row>
    <row r="12944" spans="23:23" x14ac:dyDescent="0.35">
      <c r="W12944" s="17"/>
    </row>
    <row r="12945" spans="23:23" x14ac:dyDescent="0.35">
      <c r="W12945" s="17"/>
    </row>
    <row r="12946" spans="23:23" x14ac:dyDescent="0.35">
      <c r="W12946" s="17"/>
    </row>
    <row r="12947" spans="23:23" x14ac:dyDescent="0.35">
      <c r="W12947" s="17"/>
    </row>
    <row r="12948" spans="23:23" x14ac:dyDescent="0.35">
      <c r="W12948" s="17"/>
    </row>
    <row r="12949" spans="23:23" x14ac:dyDescent="0.35">
      <c r="W12949" s="17"/>
    </row>
    <row r="12950" spans="23:23" x14ac:dyDescent="0.35">
      <c r="W12950" s="17"/>
    </row>
    <row r="12951" spans="23:23" x14ac:dyDescent="0.35">
      <c r="W12951" s="17"/>
    </row>
    <row r="12952" spans="23:23" x14ac:dyDescent="0.35">
      <c r="W12952" s="17"/>
    </row>
    <row r="12953" spans="23:23" x14ac:dyDescent="0.35">
      <c r="W12953" s="17"/>
    </row>
    <row r="12954" spans="23:23" x14ac:dyDescent="0.35">
      <c r="W12954" s="17"/>
    </row>
    <row r="12955" spans="23:23" x14ac:dyDescent="0.35">
      <c r="W12955" s="17"/>
    </row>
    <row r="12956" spans="23:23" x14ac:dyDescent="0.35">
      <c r="W12956" s="17"/>
    </row>
    <row r="12957" spans="23:23" x14ac:dyDescent="0.35">
      <c r="W12957" s="17"/>
    </row>
    <row r="12958" spans="23:23" x14ac:dyDescent="0.35">
      <c r="W12958" s="17"/>
    </row>
    <row r="12959" spans="23:23" x14ac:dyDescent="0.35">
      <c r="W12959" s="17"/>
    </row>
    <row r="12960" spans="23:23" x14ac:dyDescent="0.35">
      <c r="W12960" s="17"/>
    </row>
    <row r="12961" spans="23:23" x14ac:dyDescent="0.35">
      <c r="W12961" s="17"/>
    </row>
    <row r="12962" spans="23:23" x14ac:dyDescent="0.35">
      <c r="W12962" s="17"/>
    </row>
    <row r="12963" spans="23:23" x14ac:dyDescent="0.35">
      <c r="W12963" s="17"/>
    </row>
    <row r="12964" spans="23:23" x14ac:dyDescent="0.35">
      <c r="W12964" s="17"/>
    </row>
    <row r="12965" spans="23:23" x14ac:dyDescent="0.35">
      <c r="W12965" s="17"/>
    </row>
    <row r="12966" spans="23:23" x14ac:dyDescent="0.35">
      <c r="W12966" s="17"/>
    </row>
    <row r="12967" spans="23:23" x14ac:dyDescent="0.35">
      <c r="W12967" s="17"/>
    </row>
    <row r="12968" spans="23:23" x14ac:dyDescent="0.35">
      <c r="W12968" s="17"/>
    </row>
    <row r="12969" spans="23:23" x14ac:dyDescent="0.35">
      <c r="W12969" s="17"/>
    </row>
    <row r="12970" spans="23:23" x14ac:dyDescent="0.35">
      <c r="W12970" s="17"/>
    </row>
    <row r="12971" spans="23:23" x14ac:dyDescent="0.35">
      <c r="W12971" s="17"/>
    </row>
    <row r="12972" spans="23:23" x14ac:dyDescent="0.35">
      <c r="W12972" s="17"/>
    </row>
    <row r="12973" spans="23:23" x14ac:dyDescent="0.35">
      <c r="W12973" s="17"/>
    </row>
    <row r="12974" spans="23:23" x14ac:dyDescent="0.35">
      <c r="W12974" s="17"/>
    </row>
    <row r="12975" spans="23:23" x14ac:dyDescent="0.35">
      <c r="W12975" s="17"/>
    </row>
    <row r="12976" spans="23:23" x14ac:dyDescent="0.35">
      <c r="W12976" s="17"/>
    </row>
    <row r="12977" spans="23:23" x14ac:dyDescent="0.35">
      <c r="W12977" s="17"/>
    </row>
    <row r="12978" spans="23:23" x14ac:dyDescent="0.35">
      <c r="W12978" s="17"/>
    </row>
    <row r="12979" spans="23:23" x14ac:dyDescent="0.35">
      <c r="W12979" s="17"/>
    </row>
    <row r="12980" spans="23:23" x14ac:dyDescent="0.35">
      <c r="W12980" s="17"/>
    </row>
    <row r="12981" spans="23:23" x14ac:dyDescent="0.35">
      <c r="W12981" s="17"/>
    </row>
    <row r="12982" spans="23:23" x14ac:dyDescent="0.35">
      <c r="W12982" s="17"/>
    </row>
    <row r="12983" spans="23:23" x14ac:dyDescent="0.35">
      <c r="W12983" s="17"/>
    </row>
    <row r="12984" spans="23:23" x14ac:dyDescent="0.35">
      <c r="W12984" s="17"/>
    </row>
    <row r="12985" spans="23:23" x14ac:dyDescent="0.35">
      <c r="W12985" s="17"/>
    </row>
    <row r="12986" spans="23:23" x14ac:dyDescent="0.35">
      <c r="W12986" s="17"/>
    </row>
    <row r="12987" spans="23:23" x14ac:dyDescent="0.35">
      <c r="W12987" s="17"/>
    </row>
    <row r="12988" spans="23:23" x14ac:dyDescent="0.35">
      <c r="W12988" s="17"/>
    </row>
    <row r="12989" spans="23:23" x14ac:dyDescent="0.35">
      <c r="W12989" s="17"/>
    </row>
    <row r="12990" spans="23:23" x14ac:dyDescent="0.35">
      <c r="W12990" s="17"/>
    </row>
    <row r="12991" spans="23:23" x14ac:dyDescent="0.35">
      <c r="W12991" s="17"/>
    </row>
    <row r="12992" spans="23:23" x14ac:dyDescent="0.35">
      <c r="W12992" s="17"/>
    </row>
    <row r="12993" spans="23:23" x14ac:dyDescent="0.35">
      <c r="W12993" s="17"/>
    </row>
    <row r="12994" spans="23:23" x14ac:dyDescent="0.35">
      <c r="W12994" s="17"/>
    </row>
    <row r="12995" spans="23:23" x14ac:dyDescent="0.35">
      <c r="W12995" s="17"/>
    </row>
    <row r="12996" spans="23:23" x14ac:dyDescent="0.35">
      <c r="W12996" s="17"/>
    </row>
    <row r="12997" spans="23:23" x14ac:dyDescent="0.35">
      <c r="W12997" s="17"/>
    </row>
    <row r="12998" spans="23:23" x14ac:dyDescent="0.35">
      <c r="W12998" s="17"/>
    </row>
    <row r="12999" spans="23:23" x14ac:dyDescent="0.35">
      <c r="W12999" s="17"/>
    </row>
    <row r="13000" spans="23:23" x14ac:dyDescent="0.35">
      <c r="W13000" s="17"/>
    </row>
    <row r="13001" spans="23:23" x14ac:dyDescent="0.35">
      <c r="W13001" s="17"/>
    </row>
    <row r="13002" spans="23:23" x14ac:dyDescent="0.35">
      <c r="W13002" s="17"/>
    </row>
    <row r="13003" spans="23:23" x14ac:dyDescent="0.35">
      <c r="W13003" s="17"/>
    </row>
    <row r="13004" spans="23:23" x14ac:dyDescent="0.35">
      <c r="W13004" s="17"/>
    </row>
    <row r="13005" spans="23:23" x14ac:dyDescent="0.35">
      <c r="W13005" s="17"/>
    </row>
    <row r="13006" spans="23:23" x14ac:dyDescent="0.35">
      <c r="W13006" s="17"/>
    </row>
    <row r="13007" spans="23:23" x14ac:dyDescent="0.35">
      <c r="W13007" s="17"/>
    </row>
    <row r="13008" spans="23:23" x14ac:dyDescent="0.35">
      <c r="W13008" s="17"/>
    </row>
    <row r="13009" spans="23:23" x14ac:dyDescent="0.35">
      <c r="W13009" s="17"/>
    </row>
    <row r="13010" spans="23:23" x14ac:dyDescent="0.35">
      <c r="W13010" s="17"/>
    </row>
    <row r="13011" spans="23:23" x14ac:dyDescent="0.35">
      <c r="W13011" s="17"/>
    </row>
    <row r="13012" spans="23:23" x14ac:dyDescent="0.35">
      <c r="W13012" s="17"/>
    </row>
    <row r="13013" spans="23:23" x14ac:dyDescent="0.35">
      <c r="W13013" s="17"/>
    </row>
    <row r="13014" spans="23:23" x14ac:dyDescent="0.35">
      <c r="W13014" s="17"/>
    </row>
    <row r="13015" spans="23:23" x14ac:dyDescent="0.35">
      <c r="W13015" s="17"/>
    </row>
    <row r="13016" spans="23:23" x14ac:dyDescent="0.35">
      <c r="W13016" s="17"/>
    </row>
    <row r="13017" spans="23:23" x14ac:dyDescent="0.35">
      <c r="W13017" s="17"/>
    </row>
    <row r="13018" spans="23:23" x14ac:dyDescent="0.35">
      <c r="W13018" s="17"/>
    </row>
    <row r="13019" spans="23:23" x14ac:dyDescent="0.35">
      <c r="W13019" s="17"/>
    </row>
    <row r="13020" spans="23:23" x14ac:dyDescent="0.35">
      <c r="W13020" s="17"/>
    </row>
    <row r="13021" spans="23:23" x14ac:dyDescent="0.35">
      <c r="W13021" s="17"/>
    </row>
    <row r="13022" spans="23:23" x14ac:dyDescent="0.35">
      <c r="W13022" s="17"/>
    </row>
    <row r="13023" spans="23:23" x14ac:dyDescent="0.35">
      <c r="W13023" s="17"/>
    </row>
    <row r="13024" spans="23:23" x14ac:dyDescent="0.35">
      <c r="W13024" s="17"/>
    </row>
    <row r="13025" spans="23:23" x14ac:dyDescent="0.35">
      <c r="W13025" s="17"/>
    </row>
    <row r="13026" spans="23:23" x14ac:dyDescent="0.35">
      <c r="W13026" s="17"/>
    </row>
    <row r="13027" spans="23:23" x14ac:dyDescent="0.35">
      <c r="W13027" s="17"/>
    </row>
    <row r="13028" spans="23:23" x14ac:dyDescent="0.35">
      <c r="W13028" s="17"/>
    </row>
    <row r="13029" spans="23:23" x14ac:dyDescent="0.35">
      <c r="W13029" s="17"/>
    </row>
    <row r="13030" spans="23:23" x14ac:dyDescent="0.35">
      <c r="W13030" s="17"/>
    </row>
    <row r="13031" spans="23:23" x14ac:dyDescent="0.35">
      <c r="W13031" s="17"/>
    </row>
    <row r="13032" spans="23:23" x14ac:dyDescent="0.35">
      <c r="W13032" s="17"/>
    </row>
    <row r="13033" spans="23:23" x14ac:dyDescent="0.35">
      <c r="W13033" s="17"/>
    </row>
    <row r="13034" spans="23:23" x14ac:dyDescent="0.35">
      <c r="W13034" s="17"/>
    </row>
    <row r="13035" spans="23:23" x14ac:dyDescent="0.35">
      <c r="W13035" s="17"/>
    </row>
    <row r="13036" spans="23:23" x14ac:dyDescent="0.35">
      <c r="W13036" s="17"/>
    </row>
    <row r="13037" spans="23:23" x14ac:dyDescent="0.35">
      <c r="W13037" s="17"/>
    </row>
    <row r="13038" spans="23:23" x14ac:dyDescent="0.35">
      <c r="W13038" s="17"/>
    </row>
    <row r="13039" spans="23:23" x14ac:dyDescent="0.35">
      <c r="W13039" s="17"/>
    </row>
    <row r="13040" spans="23:23" x14ac:dyDescent="0.35">
      <c r="W13040" s="17"/>
    </row>
    <row r="13041" spans="23:23" x14ac:dyDescent="0.35">
      <c r="W13041" s="17"/>
    </row>
    <row r="13042" spans="23:23" x14ac:dyDescent="0.35">
      <c r="W13042" s="17"/>
    </row>
    <row r="13043" spans="23:23" x14ac:dyDescent="0.35">
      <c r="W13043" s="17"/>
    </row>
    <row r="13044" spans="23:23" x14ac:dyDescent="0.35">
      <c r="W13044" s="17"/>
    </row>
    <row r="13045" spans="23:23" x14ac:dyDescent="0.35">
      <c r="W13045" s="17"/>
    </row>
    <row r="13046" spans="23:23" x14ac:dyDescent="0.35">
      <c r="W13046" s="17"/>
    </row>
    <row r="13047" spans="23:23" x14ac:dyDescent="0.35">
      <c r="W13047" s="17"/>
    </row>
    <row r="13048" spans="23:23" x14ac:dyDescent="0.35">
      <c r="W13048" s="17"/>
    </row>
    <row r="13049" spans="23:23" x14ac:dyDescent="0.35">
      <c r="W13049" s="17"/>
    </row>
    <row r="13050" spans="23:23" x14ac:dyDescent="0.35">
      <c r="W13050" s="17"/>
    </row>
    <row r="13051" spans="23:23" x14ac:dyDescent="0.35">
      <c r="W13051" s="17"/>
    </row>
    <row r="13052" spans="23:23" x14ac:dyDescent="0.35">
      <c r="W13052" s="17"/>
    </row>
    <row r="13053" spans="23:23" x14ac:dyDescent="0.35">
      <c r="W13053" s="17"/>
    </row>
    <row r="13054" spans="23:23" x14ac:dyDescent="0.35">
      <c r="W13054" s="17"/>
    </row>
    <row r="13055" spans="23:23" x14ac:dyDescent="0.35">
      <c r="W13055" s="17"/>
    </row>
    <row r="13056" spans="23:23" x14ac:dyDescent="0.35">
      <c r="W13056" s="17"/>
    </row>
    <row r="13057" spans="23:23" x14ac:dyDescent="0.35">
      <c r="W13057" s="17"/>
    </row>
    <row r="13058" spans="23:23" x14ac:dyDescent="0.35">
      <c r="W13058" s="17"/>
    </row>
    <row r="13059" spans="23:23" x14ac:dyDescent="0.35">
      <c r="W13059" s="17"/>
    </row>
    <row r="13060" spans="23:23" x14ac:dyDescent="0.35">
      <c r="W13060" s="17"/>
    </row>
    <row r="13061" spans="23:23" x14ac:dyDescent="0.35">
      <c r="W13061" s="17"/>
    </row>
    <row r="13062" spans="23:23" x14ac:dyDescent="0.35">
      <c r="W13062" s="17"/>
    </row>
    <row r="13063" spans="23:23" x14ac:dyDescent="0.35">
      <c r="W13063" s="17"/>
    </row>
    <row r="13064" spans="23:23" x14ac:dyDescent="0.35">
      <c r="W13064" s="17"/>
    </row>
    <row r="13065" spans="23:23" x14ac:dyDescent="0.35">
      <c r="W13065" s="17"/>
    </row>
    <row r="13066" spans="23:23" x14ac:dyDescent="0.35">
      <c r="W13066" s="17"/>
    </row>
    <row r="13067" spans="23:23" x14ac:dyDescent="0.35">
      <c r="W13067" s="17"/>
    </row>
    <row r="13068" spans="23:23" x14ac:dyDescent="0.35">
      <c r="W13068" s="17"/>
    </row>
    <row r="13069" spans="23:23" x14ac:dyDescent="0.35">
      <c r="W13069" s="17"/>
    </row>
    <row r="13070" spans="23:23" x14ac:dyDescent="0.35">
      <c r="W13070" s="17"/>
    </row>
    <row r="13071" spans="23:23" x14ac:dyDescent="0.35">
      <c r="W13071" s="17"/>
    </row>
    <row r="13072" spans="23:23" x14ac:dyDescent="0.35">
      <c r="W13072" s="17"/>
    </row>
    <row r="13073" spans="23:23" x14ac:dyDescent="0.35">
      <c r="W13073" s="17"/>
    </row>
    <row r="13074" spans="23:23" x14ac:dyDescent="0.35">
      <c r="W13074" s="17"/>
    </row>
    <row r="13075" spans="23:23" x14ac:dyDescent="0.35">
      <c r="W13075" s="17"/>
    </row>
    <row r="13076" spans="23:23" x14ac:dyDescent="0.35">
      <c r="W13076" s="17"/>
    </row>
    <row r="13077" spans="23:23" x14ac:dyDescent="0.35">
      <c r="W13077" s="17"/>
    </row>
    <row r="13078" spans="23:23" x14ac:dyDescent="0.35">
      <c r="W13078" s="17"/>
    </row>
    <row r="13079" spans="23:23" x14ac:dyDescent="0.35">
      <c r="W13079" s="17"/>
    </row>
    <row r="13080" spans="23:23" x14ac:dyDescent="0.35">
      <c r="W13080" s="17"/>
    </row>
    <row r="13081" spans="23:23" x14ac:dyDescent="0.35">
      <c r="W13081" s="17"/>
    </row>
    <row r="13082" spans="23:23" x14ac:dyDescent="0.35">
      <c r="W13082" s="17"/>
    </row>
    <row r="13083" spans="23:23" x14ac:dyDescent="0.35">
      <c r="W13083" s="17"/>
    </row>
    <row r="13084" spans="23:23" x14ac:dyDescent="0.35">
      <c r="W13084" s="17"/>
    </row>
    <row r="13085" spans="23:23" x14ac:dyDescent="0.35">
      <c r="W13085" s="17"/>
    </row>
    <row r="13086" spans="23:23" x14ac:dyDescent="0.35">
      <c r="W13086" s="17"/>
    </row>
    <row r="13087" spans="23:23" x14ac:dyDescent="0.35">
      <c r="W13087" s="17"/>
    </row>
    <row r="13088" spans="23:23" x14ac:dyDescent="0.35">
      <c r="W13088" s="17"/>
    </row>
    <row r="13089" spans="23:23" x14ac:dyDescent="0.35">
      <c r="W13089" s="17"/>
    </row>
    <row r="13090" spans="23:23" x14ac:dyDescent="0.35">
      <c r="W13090" s="17"/>
    </row>
    <row r="13091" spans="23:23" x14ac:dyDescent="0.35">
      <c r="W13091" s="17"/>
    </row>
    <row r="13092" spans="23:23" x14ac:dyDescent="0.35">
      <c r="W13092" s="17"/>
    </row>
    <row r="13093" spans="23:23" x14ac:dyDescent="0.35">
      <c r="W13093" s="17"/>
    </row>
    <row r="13094" spans="23:23" x14ac:dyDescent="0.35">
      <c r="W13094" s="17"/>
    </row>
    <row r="13095" spans="23:23" x14ac:dyDescent="0.35">
      <c r="W13095" s="17"/>
    </row>
    <row r="13096" spans="23:23" x14ac:dyDescent="0.35">
      <c r="W13096" s="17"/>
    </row>
    <row r="13097" spans="23:23" x14ac:dyDescent="0.35">
      <c r="W13097" s="17"/>
    </row>
    <row r="13098" spans="23:23" x14ac:dyDescent="0.35">
      <c r="W13098" s="17"/>
    </row>
    <row r="13099" spans="23:23" x14ac:dyDescent="0.35">
      <c r="W13099" s="17"/>
    </row>
    <row r="13100" spans="23:23" x14ac:dyDescent="0.35">
      <c r="W13100" s="17"/>
    </row>
    <row r="13101" spans="23:23" x14ac:dyDescent="0.35">
      <c r="W13101" s="17"/>
    </row>
    <row r="13102" spans="23:23" x14ac:dyDescent="0.35">
      <c r="W13102" s="17"/>
    </row>
    <row r="13103" spans="23:23" x14ac:dyDescent="0.35">
      <c r="W13103" s="17"/>
    </row>
    <row r="13104" spans="23:23" x14ac:dyDescent="0.35">
      <c r="W13104" s="17"/>
    </row>
    <row r="13105" spans="23:23" x14ac:dyDescent="0.35">
      <c r="W13105" s="17"/>
    </row>
    <row r="13106" spans="23:23" x14ac:dyDescent="0.35">
      <c r="W13106" s="17"/>
    </row>
    <row r="13107" spans="23:23" x14ac:dyDescent="0.35">
      <c r="W13107" s="17"/>
    </row>
    <row r="13108" spans="23:23" x14ac:dyDescent="0.35">
      <c r="W13108" s="17"/>
    </row>
    <row r="13109" spans="23:23" x14ac:dyDescent="0.35">
      <c r="W13109" s="17"/>
    </row>
    <row r="13110" spans="23:23" x14ac:dyDescent="0.35">
      <c r="W13110" s="17"/>
    </row>
    <row r="13111" spans="23:23" x14ac:dyDescent="0.35">
      <c r="W13111" s="17"/>
    </row>
    <row r="13112" spans="23:23" x14ac:dyDescent="0.35">
      <c r="W13112" s="17"/>
    </row>
    <row r="13113" spans="23:23" x14ac:dyDescent="0.35">
      <c r="W13113" s="17"/>
    </row>
    <row r="13114" spans="23:23" x14ac:dyDescent="0.35">
      <c r="W13114" s="17"/>
    </row>
    <row r="13115" spans="23:23" x14ac:dyDescent="0.35">
      <c r="W13115" s="17"/>
    </row>
    <row r="13116" spans="23:23" x14ac:dyDescent="0.35">
      <c r="W13116" s="17"/>
    </row>
    <row r="13117" spans="23:23" x14ac:dyDescent="0.35">
      <c r="W13117" s="17"/>
    </row>
    <row r="13118" spans="23:23" x14ac:dyDescent="0.35">
      <c r="W13118" s="17"/>
    </row>
    <row r="13119" spans="23:23" x14ac:dyDescent="0.35">
      <c r="W13119" s="17"/>
    </row>
    <row r="13120" spans="23:23" x14ac:dyDescent="0.35">
      <c r="W13120" s="17"/>
    </row>
    <row r="13121" spans="23:23" x14ac:dyDescent="0.35">
      <c r="W13121" s="17"/>
    </row>
    <row r="13122" spans="23:23" x14ac:dyDescent="0.35">
      <c r="W13122" s="17"/>
    </row>
    <row r="13123" spans="23:23" x14ac:dyDescent="0.35">
      <c r="W13123" s="17"/>
    </row>
    <row r="13124" spans="23:23" x14ac:dyDescent="0.35">
      <c r="W13124" s="17"/>
    </row>
    <row r="13125" spans="23:23" x14ac:dyDescent="0.35">
      <c r="W13125" s="17"/>
    </row>
    <row r="13126" spans="23:23" x14ac:dyDescent="0.35">
      <c r="W13126" s="17"/>
    </row>
    <row r="13127" spans="23:23" x14ac:dyDescent="0.35">
      <c r="W13127" s="17"/>
    </row>
    <row r="13128" spans="23:23" x14ac:dyDescent="0.35">
      <c r="W13128" s="17"/>
    </row>
    <row r="13129" spans="23:23" x14ac:dyDescent="0.35">
      <c r="W13129" s="17"/>
    </row>
    <row r="13130" spans="23:23" x14ac:dyDescent="0.35">
      <c r="W13130" s="17"/>
    </row>
    <row r="13131" spans="23:23" x14ac:dyDescent="0.35">
      <c r="W13131" s="17"/>
    </row>
    <row r="13132" spans="23:23" x14ac:dyDescent="0.35">
      <c r="W13132" s="17"/>
    </row>
    <row r="13133" spans="23:23" x14ac:dyDescent="0.35">
      <c r="W13133" s="17"/>
    </row>
    <row r="13134" spans="23:23" x14ac:dyDescent="0.35">
      <c r="W13134" s="17"/>
    </row>
    <row r="13135" spans="23:23" x14ac:dyDescent="0.35">
      <c r="W13135" s="17"/>
    </row>
    <row r="13136" spans="23:23" x14ac:dyDescent="0.35">
      <c r="W13136" s="17"/>
    </row>
    <row r="13137" spans="23:23" x14ac:dyDescent="0.35">
      <c r="W13137" s="17"/>
    </row>
    <row r="13138" spans="23:23" x14ac:dyDescent="0.35">
      <c r="W13138" s="17"/>
    </row>
    <row r="13139" spans="23:23" x14ac:dyDescent="0.35">
      <c r="W13139" s="17"/>
    </row>
    <row r="13140" spans="23:23" x14ac:dyDescent="0.35">
      <c r="W13140" s="17"/>
    </row>
    <row r="13141" spans="23:23" x14ac:dyDescent="0.35">
      <c r="W13141" s="17"/>
    </row>
    <row r="13142" spans="23:23" x14ac:dyDescent="0.35">
      <c r="W13142" s="17"/>
    </row>
    <row r="13143" spans="23:23" x14ac:dyDescent="0.35">
      <c r="W13143" s="17"/>
    </row>
    <row r="13144" spans="23:23" x14ac:dyDescent="0.35">
      <c r="W13144" s="17"/>
    </row>
    <row r="13145" spans="23:23" x14ac:dyDescent="0.35">
      <c r="W13145" s="17"/>
    </row>
    <row r="13146" spans="23:23" x14ac:dyDescent="0.35">
      <c r="W13146" s="17"/>
    </row>
    <row r="13147" spans="23:23" x14ac:dyDescent="0.35">
      <c r="W13147" s="17"/>
    </row>
    <row r="13148" spans="23:23" x14ac:dyDescent="0.35">
      <c r="W13148" s="17"/>
    </row>
    <row r="13149" spans="23:23" x14ac:dyDescent="0.35">
      <c r="W13149" s="17"/>
    </row>
    <row r="13150" spans="23:23" x14ac:dyDescent="0.35">
      <c r="W13150" s="17"/>
    </row>
    <row r="13151" spans="23:23" x14ac:dyDescent="0.35">
      <c r="W13151" s="17"/>
    </row>
    <row r="13152" spans="23:23" x14ac:dyDescent="0.35">
      <c r="W13152" s="17"/>
    </row>
    <row r="13153" spans="23:23" x14ac:dyDescent="0.35">
      <c r="W13153" s="17"/>
    </row>
    <row r="13154" spans="23:23" x14ac:dyDescent="0.35">
      <c r="W13154" s="17"/>
    </row>
    <row r="13155" spans="23:23" x14ac:dyDescent="0.35">
      <c r="W13155" s="17"/>
    </row>
    <row r="13156" spans="23:23" x14ac:dyDescent="0.35">
      <c r="W13156" s="17"/>
    </row>
    <row r="13157" spans="23:23" x14ac:dyDescent="0.35">
      <c r="W13157" s="17"/>
    </row>
    <row r="13158" spans="23:23" x14ac:dyDescent="0.35">
      <c r="W13158" s="17"/>
    </row>
    <row r="13159" spans="23:23" x14ac:dyDescent="0.35">
      <c r="W13159" s="17"/>
    </row>
    <row r="13160" spans="23:23" x14ac:dyDescent="0.35">
      <c r="W13160" s="17"/>
    </row>
    <row r="13161" spans="23:23" x14ac:dyDescent="0.35">
      <c r="W13161" s="17"/>
    </row>
    <row r="13162" spans="23:23" x14ac:dyDescent="0.35">
      <c r="W13162" s="17"/>
    </row>
    <row r="13163" spans="23:23" x14ac:dyDescent="0.35">
      <c r="W13163" s="17"/>
    </row>
    <row r="13164" spans="23:23" x14ac:dyDescent="0.35">
      <c r="W13164" s="17"/>
    </row>
    <row r="13165" spans="23:23" x14ac:dyDescent="0.35">
      <c r="W13165" s="17"/>
    </row>
    <row r="13166" spans="23:23" x14ac:dyDescent="0.35">
      <c r="W13166" s="17"/>
    </row>
    <row r="13167" spans="23:23" x14ac:dyDescent="0.35">
      <c r="W13167" s="17"/>
    </row>
    <row r="13168" spans="23:23" x14ac:dyDescent="0.35">
      <c r="W13168" s="17"/>
    </row>
    <row r="13169" spans="23:23" x14ac:dyDescent="0.35">
      <c r="W13169" s="17"/>
    </row>
    <row r="13170" spans="23:23" x14ac:dyDescent="0.35">
      <c r="W13170" s="17"/>
    </row>
    <row r="13171" spans="23:23" x14ac:dyDescent="0.35">
      <c r="W13171" s="17"/>
    </row>
    <row r="13172" spans="23:23" x14ac:dyDescent="0.35">
      <c r="W13172" s="17"/>
    </row>
    <row r="13173" spans="23:23" x14ac:dyDescent="0.35">
      <c r="W13173" s="17"/>
    </row>
    <row r="13174" spans="23:23" x14ac:dyDescent="0.35">
      <c r="W13174" s="17"/>
    </row>
    <row r="13175" spans="23:23" x14ac:dyDescent="0.35">
      <c r="W13175" s="17"/>
    </row>
    <row r="13176" spans="23:23" x14ac:dyDescent="0.35">
      <c r="W13176" s="17"/>
    </row>
    <row r="13177" spans="23:23" x14ac:dyDescent="0.35">
      <c r="W13177" s="17"/>
    </row>
    <row r="13178" spans="23:23" x14ac:dyDescent="0.35">
      <c r="W13178" s="17"/>
    </row>
    <row r="13179" spans="23:23" x14ac:dyDescent="0.35">
      <c r="W13179" s="17"/>
    </row>
    <row r="13180" spans="23:23" x14ac:dyDescent="0.35">
      <c r="W13180" s="17"/>
    </row>
    <row r="13181" spans="23:23" x14ac:dyDescent="0.35">
      <c r="W13181" s="17"/>
    </row>
    <row r="13182" spans="23:23" x14ac:dyDescent="0.35">
      <c r="W13182" s="17"/>
    </row>
    <row r="13183" spans="23:23" x14ac:dyDescent="0.35">
      <c r="W13183" s="17"/>
    </row>
    <row r="13184" spans="23:23" x14ac:dyDescent="0.35">
      <c r="W13184" s="17"/>
    </row>
    <row r="13185" spans="23:23" x14ac:dyDescent="0.35">
      <c r="W13185" s="17"/>
    </row>
    <row r="13186" spans="23:23" x14ac:dyDescent="0.35">
      <c r="W13186" s="17"/>
    </row>
    <row r="13187" spans="23:23" x14ac:dyDescent="0.35">
      <c r="W13187" s="17"/>
    </row>
    <row r="13188" spans="23:23" x14ac:dyDescent="0.35">
      <c r="W13188" s="17"/>
    </row>
    <row r="13189" spans="23:23" x14ac:dyDescent="0.35">
      <c r="W13189" s="17"/>
    </row>
    <row r="13190" spans="23:23" x14ac:dyDescent="0.35">
      <c r="W13190" s="17"/>
    </row>
    <row r="13191" spans="23:23" x14ac:dyDescent="0.35">
      <c r="W13191" s="17"/>
    </row>
    <row r="13192" spans="23:23" x14ac:dyDescent="0.35">
      <c r="W13192" s="17"/>
    </row>
    <row r="13193" spans="23:23" x14ac:dyDescent="0.35">
      <c r="W13193" s="17"/>
    </row>
    <row r="13194" spans="23:23" x14ac:dyDescent="0.35">
      <c r="W13194" s="17"/>
    </row>
    <row r="13195" spans="23:23" x14ac:dyDescent="0.35">
      <c r="W13195" s="17"/>
    </row>
    <row r="13196" spans="23:23" x14ac:dyDescent="0.35">
      <c r="W13196" s="17"/>
    </row>
    <row r="13197" spans="23:23" x14ac:dyDescent="0.35">
      <c r="W13197" s="17"/>
    </row>
    <row r="13198" spans="23:23" x14ac:dyDescent="0.35">
      <c r="W13198" s="17"/>
    </row>
    <row r="13199" spans="23:23" x14ac:dyDescent="0.35">
      <c r="W13199" s="17"/>
    </row>
    <row r="13200" spans="23:23" x14ac:dyDescent="0.35">
      <c r="W13200" s="17"/>
    </row>
    <row r="13201" spans="23:23" x14ac:dyDescent="0.35">
      <c r="W13201" s="17"/>
    </row>
    <row r="13202" spans="23:23" x14ac:dyDescent="0.35">
      <c r="W13202" s="17"/>
    </row>
    <row r="13203" spans="23:23" x14ac:dyDescent="0.35">
      <c r="W13203" s="17"/>
    </row>
    <row r="13204" spans="23:23" x14ac:dyDescent="0.35">
      <c r="W13204" s="17"/>
    </row>
    <row r="13205" spans="23:23" x14ac:dyDescent="0.35">
      <c r="W13205" s="17"/>
    </row>
    <row r="13206" spans="23:23" x14ac:dyDescent="0.35">
      <c r="W13206" s="17"/>
    </row>
    <row r="13207" spans="23:23" x14ac:dyDescent="0.35">
      <c r="W13207" s="17"/>
    </row>
    <row r="13208" spans="23:23" x14ac:dyDescent="0.35">
      <c r="W13208" s="17"/>
    </row>
    <row r="13209" spans="23:23" x14ac:dyDescent="0.35">
      <c r="W13209" s="17"/>
    </row>
    <row r="13210" spans="23:23" x14ac:dyDescent="0.35">
      <c r="W13210" s="17"/>
    </row>
    <row r="13211" spans="23:23" x14ac:dyDescent="0.35">
      <c r="W13211" s="17"/>
    </row>
    <row r="13212" spans="23:23" x14ac:dyDescent="0.35">
      <c r="W13212" s="17"/>
    </row>
    <row r="13213" spans="23:23" x14ac:dyDescent="0.35">
      <c r="W13213" s="17"/>
    </row>
    <row r="13214" spans="23:23" x14ac:dyDescent="0.35">
      <c r="W13214" s="17"/>
    </row>
    <row r="13215" spans="23:23" x14ac:dyDescent="0.35">
      <c r="W13215" s="17"/>
    </row>
    <row r="13216" spans="23:23" x14ac:dyDescent="0.35">
      <c r="W13216" s="17"/>
    </row>
    <row r="13217" spans="23:23" x14ac:dyDescent="0.35">
      <c r="W13217" s="17"/>
    </row>
    <row r="13218" spans="23:23" x14ac:dyDescent="0.35">
      <c r="W13218" s="17"/>
    </row>
    <row r="13219" spans="23:23" x14ac:dyDescent="0.35">
      <c r="W13219" s="17"/>
    </row>
    <row r="13220" spans="23:23" x14ac:dyDescent="0.35">
      <c r="W13220" s="17"/>
    </row>
    <row r="13221" spans="23:23" x14ac:dyDescent="0.35">
      <c r="W13221" s="17"/>
    </row>
    <row r="13222" spans="23:23" x14ac:dyDescent="0.35">
      <c r="W13222" s="17"/>
    </row>
    <row r="13223" spans="23:23" x14ac:dyDescent="0.35">
      <c r="W13223" s="17"/>
    </row>
    <row r="13224" spans="23:23" x14ac:dyDescent="0.35">
      <c r="W13224" s="17"/>
    </row>
    <row r="13225" spans="23:23" x14ac:dyDescent="0.35">
      <c r="W13225" s="17"/>
    </row>
    <row r="13226" spans="23:23" x14ac:dyDescent="0.35">
      <c r="W13226" s="17"/>
    </row>
    <row r="13227" spans="23:23" x14ac:dyDescent="0.35">
      <c r="W13227" s="17"/>
    </row>
    <row r="13228" spans="23:23" x14ac:dyDescent="0.35">
      <c r="W13228" s="17"/>
    </row>
    <row r="13229" spans="23:23" x14ac:dyDescent="0.35">
      <c r="W13229" s="17"/>
    </row>
    <row r="13230" spans="23:23" x14ac:dyDescent="0.35">
      <c r="W13230" s="17"/>
    </row>
    <row r="13231" spans="23:23" x14ac:dyDescent="0.35">
      <c r="W13231" s="17"/>
    </row>
    <row r="13232" spans="23:23" x14ac:dyDescent="0.35">
      <c r="W13232" s="17"/>
    </row>
    <row r="13233" spans="23:23" x14ac:dyDescent="0.35">
      <c r="W13233" s="17"/>
    </row>
    <row r="13234" spans="23:23" x14ac:dyDescent="0.35">
      <c r="W13234" s="17"/>
    </row>
    <row r="13235" spans="23:23" x14ac:dyDescent="0.35">
      <c r="W13235" s="17"/>
    </row>
    <row r="13236" spans="23:23" x14ac:dyDescent="0.35">
      <c r="W13236" s="17"/>
    </row>
    <row r="13237" spans="23:23" x14ac:dyDescent="0.35">
      <c r="W13237" s="17"/>
    </row>
    <row r="13238" spans="23:23" x14ac:dyDescent="0.35">
      <c r="W13238" s="17"/>
    </row>
    <row r="13239" spans="23:23" x14ac:dyDescent="0.35">
      <c r="W13239" s="17"/>
    </row>
    <row r="13240" spans="23:23" x14ac:dyDescent="0.35">
      <c r="W13240" s="17"/>
    </row>
    <row r="13241" spans="23:23" x14ac:dyDescent="0.35">
      <c r="W13241" s="17"/>
    </row>
    <row r="13242" spans="23:23" x14ac:dyDescent="0.35">
      <c r="W13242" s="17"/>
    </row>
    <row r="13243" spans="23:23" x14ac:dyDescent="0.35">
      <c r="W13243" s="17"/>
    </row>
    <row r="13244" spans="23:23" x14ac:dyDescent="0.35">
      <c r="W13244" s="17"/>
    </row>
    <row r="13245" spans="23:23" x14ac:dyDescent="0.35">
      <c r="W13245" s="17"/>
    </row>
    <row r="13246" spans="23:23" x14ac:dyDescent="0.35">
      <c r="W13246" s="17"/>
    </row>
    <row r="13247" spans="23:23" x14ac:dyDescent="0.35">
      <c r="W13247" s="17"/>
    </row>
    <row r="13248" spans="23:23" x14ac:dyDescent="0.35">
      <c r="W13248" s="17"/>
    </row>
    <row r="13249" spans="23:23" x14ac:dyDescent="0.35">
      <c r="W13249" s="17"/>
    </row>
    <row r="13250" spans="23:23" x14ac:dyDescent="0.35">
      <c r="W13250" s="17"/>
    </row>
    <row r="13251" spans="23:23" x14ac:dyDescent="0.35">
      <c r="W13251" s="17"/>
    </row>
    <row r="13252" spans="23:23" x14ac:dyDescent="0.35">
      <c r="W13252" s="17"/>
    </row>
    <row r="13253" spans="23:23" x14ac:dyDescent="0.35">
      <c r="W13253" s="17"/>
    </row>
    <row r="13254" spans="23:23" x14ac:dyDescent="0.35">
      <c r="W13254" s="17"/>
    </row>
    <row r="13255" spans="23:23" x14ac:dyDescent="0.35">
      <c r="W13255" s="17"/>
    </row>
    <row r="13256" spans="23:23" x14ac:dyDescent="0.35">
      <c r="W13256" s="17"/>
    </row>
    <row r="13257" spans="23:23" x14ac:dyDescent="0.35">
      <c r="W13257" s="17"/>
    </row>
    <row r="13258" spans="23:23" x14ac:dyDescent="0.35">
      <c r="W13258" s="17"/>
    </row>
    <row r="13259" spans="23:23" x14ac:dyDescent="0.35">
      <c r="W13259" s="17"/>
    </row>
    <row r="13260" spans="23:23" x14ac:dyDescent="0.35">
      <c r="W13260" s="17"/>
    </row>
    <row r="13261" spans="23:23" x14ac:dyDescent="0.35">
      <c r="W13261" s="17"/>
    </row>
    <row r="13262" spans="23:23" x14ac:dyDescent="0.35">
      <c r="W13262" s="17"/>
    </row>
    <row r="13263" spans="23:23" x14ac:dyDescent="0.35">
      <c r="W13263" s="17"/>
    </row>
    <row r="13264" spans="23:23" x14ac:dyDescent="0.35">
      <c r="W13264" s="17"/>
    </row>
    <row r="13265" spans="23:23" x14ac:dyDescent="0.35">
      <c r="W13265" s="17"/>
    </row>
    <row r="13266" spans="23:23" x14ac:dyDescent="0.35">
      <c r="W13266" s="17"/>
    </row>
    <row r="13267" spans="23:23" x14ac:dyDescent="0.35">
      <c r="W13267" s="17"/>
    </row>
    <row r="13268" spans="23:23" x14ac:dyDescent="0.35">
      <c r="W13268" s="17"/>
    </row>
    <row r="13269" spans="23:23" x14ac:dyDescent="0.35">
      <c r="W13269" s="17"/>
    </row>
    <row r="13270" spans="23:23" x14ac:dyDescent="0.35">
      <c r="W13270" s="17"/>
    </row>
    <row r="13271" spans="23:23" x14ac:dyDescent="0.35">
      <c r="W13271" s="17"/>
    </row>
    <row r="13272" spans="23:23" x14ac:dyDescent="0.35">
      <c r="W13272" s="17"/>
    </row>
    <row r="13273" spans="23:23" x14ac:dyDescent="0.35">
      <c r="W13273" s="17"/>
    </row>
    <row r="13274" spans="23:23" x14ac:dyDescent="0.35">
      <c r="W13274" s="17"/>
    </row>
    <row r="13275" spans="23:23" x14ac:dyDescent="0.35">
      <c r="W13275" s="17"/>
    </row>
    <row r="13276" spans="23:23" x14ac:dyDescent="0.35">
      <c r="W13276" s="17"/>
    </row>
    <row r="13277" spans="23:23" x14ac:dyDescent="0.35">
      <c r="W13277" s="17"/>
    </row>
    <row r="13278" spans="23:23" x14ac:dyDescent="0.35">
      <c r="W13278" s="17"/>
    </row>
    <row r="13279" spans="23:23" x14ac:dyDescent="0.35">
      <c r="W13279" s="17"/>
    </row>
    <row r="13280" spans="23:23" x14ac:dyDescent="0.35">
      <c r="W13280" s="17"/>
    </row>
    <row r="13281" spans="23:23" x14ac:dyDescent="0.35">
      <c r="W13281" s="17"/>
    </row>
    <row r="13282" spans="23:23" x14ac:dyDescent="0.35">
      <c r="W13282" s="17"/>
    </row>
    <row r="13283" spans="23:23" x14ac:dyDescent="0.35">
      <c r="W13283" s="17"/>
    </row>
    <row r="13284" spans="23:23" x14ac:dyDescent="0.35">
      <c r="W13284" s="17"/>
    </row>
    <row r="13285" spans="23:23" x14ac:dyDescent="0.35">
      <c r="W13285" s="17"/>
    </row>
    <row r="13286" spans="23:23" x14ac:dyDescent="0.35">
      <c r="W13286" s="17"/>
    </row>
    <row r="13287" spans="23:23" x14ac:dyDescent="0.35">
      <c r="W13287" s="17"/>
    </row>
    <row r="13288" spans="23:23" x14ac:dyDescent="0.35">
      <c r="W13288" s="17"/>
    </row>
    <row r="13289" spans="23:23" x14ac:dyDescent="0.35">
      <c r="W13289" s="17"/>
    </row>
    <row r="13290" spans="23:23" x14ac:dyDescent="0.35">
      <c r="W13290" s="17"/>
    </row>
    <row r="13291" spans="23:23" x14ac:dyDescent="0.35">
      <c r="W13291" s="17"/>
    </row>
    <row r="13292" spans="23:23" x14ac:dyDescent="0.35">
      <c r="W13292" s="17"/>
    </row>
    <row r="13293" spans="23:23" x14ac:dyDescent="0.35">
      <c r="W13293" s="17"/>
    </row>
    <row r="13294" spans="23:23" x14ac:dyDescent="0.35">
      <c r="W13294" s="17"/>
    </row>
    <row r="13295" spans="23:23" x14ac:dyDescent="0.35">
      <c r="W13295" s="17"/>
    </row>
    <row r="13296" spans="23:23" x14ac:dyDescent="0.35">
      <c r="W13296" s="17"/>
    </row>
    <row r="13297" spans="23:23" x14ac:dyDescent="0.35">
      <c r="W13297" s="17"/>
    </row>
    <row r="13298" spans="23:23" x14ac:dyDescent="0.35">
      <c r="W13298" s="17"/>
    </row>
    <row r="13299" spans="23:23" x14ac:dyDescent="0.35">
      <c r="W13299" s="17"/>
    </row>
    <row r="13300" spans="23:23" x14ac:dyDescent="0.35">
      <c r="W13300" s="17"/>
    </row>
    <row r="13301" spans="23:23" x14ac:dyDescent="0.35">
      <c r="W13301" s="17"/>
    </row>
    <row r="13302" spans="23:23" x14ac:dyDescent="0.35">
      <c r="W13302" s="17"/>
    </row>
    <row r="13303" spans="23:23" x14ac:dyDescent="0.35">
      <c r="W13303" s="17"/>
    </row>
    <row r="13304" spans="23:23" x14ac:dyDescent="0.35">
      <c r="W13304" s="17"/>
    </row>
    <row r="13305" spans="23:23" x14ac:dyDescent="0.35">
      <c r="W13305" s="17"/>
    </row>
    <row r="13306" spans="23:23" x14ac:dyDescent="0.35">
      <c r="W13306" s="17"/>
    </row>
    <row r="13307" spans="23:23" x14ac:dyDescent="0.35">
      <c r="W13307" s="17"/>
    </row>
    <row r="13308" spans="23:23" x14ac:dyDescent="0.35">
      <c r="W13308" s="17"/>
    </row>
    <row r="13309" spans="23:23" x14ac:dyDescent="0.35">
      <c r="W13309" s="17"/>
    </row>
    <row r="13310" spans="23:23" x14ac:dyDescent="0.35">
      <c r="W13310" s="17"/>
    </row>
    <row r="13311" spans="23:23" x14ac:dyDescent="0.35">
      <c r="W13311" s="17"/>
    </row>
    <row r="13312" spans="23:23" x14ac:dyDescent="0.35">
      <c r="W13312" s="17"/>
    </row>
    <row r="13313" spans="23:23" x14ac:dyDescent="0.35">
      <c r="W13313" s="17"/>
    </row>
    <row r="13314" spans="23:23" x14ac:dyDescent="0.35">
      <c r="W13314" s="17"/>
    </row>
    <row r="13315" spans="23:23" x14ac:dyDescent="0.35">
      <c r="W13315" s="17"/>
    </row>
    <row r="13316" spans="23:23" x14ac:dyDescent="0.35">
      <c r="W13316" s="17"/>
    </row>
    <row r="13317" spans="23:23" x14ac:dyDescent="0.35">
      <c r="W13317" s="17"/>
    </row>
    <row r="13318" spans="23:23" x14ac:dyDescent="0.35">
      <c r="W13318" s="17"/>
    </row>
    <row r="13319" spans="23:23" x14ac:dyDescent="0.35">
      <c r="W13319" s="17"/>
    </row>
    <row r="13320" spans="23:23" x14ac:dyDescent="0.35">
      <c r="W13320" s="17"/>
    </row>
    <row r="13321" spans="23:23" x14ac:dyDescent="0.35">
      <c r="W13321" s="17"/>
    </row>
    <row r="13322" spans="23:23" x14ac:dyDescent="0.35">
      <c r="W13322" s="17"/>
    </row>
    <row r="13323" spans="23:23" x14ac:dyDescent="0.35">
      <c r="W13323" s="17"/>
    </row>
    <row r="13324" spans="23:23" x14ac:dyDescent="0.35">
      <c r="W13324" s="17"/>
    </row>
    <row r="13325" spans="23:23" x14ac:dyDescent="0.35">
      <c r="W13325" s="17"/>
    </row>
    <row r="13326" spans="23:23" x14ac:dyDescent="0.35">
      <c r="W13326" s="17"/>
    </row>
    <row r="13327" spans="23:23" x14ac:dyDescent="0.35">
      <c r="W13327" s="17"/>
    </row>
    <row r="13328" spans="23:23" x14ac:dyDescent="0.35">
      <c r="W13328" s="17"/>
    </row>
    <row r="13329" spans="23:23" x14ac:dyDescent="0.35">
      <c r="W13329" s="17"/>
    </row>
    <row r="13330" spans="23:23" x14ac:dyDescent="0.35">
      <c r="W13330" s="17"/>
    </row>
    <row r="13331" spans="23:23" x14ac:dyDescent="0.35">
      <c r="W13331" s="17"/>
    </row>
    <row r="13332" spans="23:23" x14ac:dyDescent="0.35">
      <c r="W13332" s="17"/>
    </row>
    <row r="13333" spans="23:23" x14ac:dyDescent="0.35">
      <c r="W13333" s="17"/>
    </row>
    <row r="13334" spans="23:23" x14ac:dyDescent="0.35">
      <c r="W13334" s="17"/>
    </row>
    <row r="13335" spans="23:23" x14ac:dyDescent="0.35">
      <c r="W13335" s="17"/>
    </row>
    <row r="13336" spans="23:23" x14ac:dyDescent="0.35">
      <c r="W13336" s="17"/>
    </row>
    <row r="13337" spans="23:23" x14ac:dyDescent="0.35">
      <c r="W13337" s="17"/>
    </row>
    <row r="13338" spans="23:23" x14ac:dyDescent="0.35">
      <c r="W13338" s="17"/>
    </row>
    <row r="13339" spans="23:23" x14ac:dyDescent="0.35">
      <c r="W13339" s="17"/>
    </row>
    <row r="13340" spans="23:23" x14ac:dyDescent="0.35">
      <c r="W13340" s="17"/>
    </row>
    <row r="13341" spans="23:23" x14ac:dyDescent="0.35">
      <c r="W13341" s="17"/>
    </row>
    <row r="13342" spans="23:23" x14ac:dyDescent="0.35">
      <c r="W13342" s="17"/>
    </row>
    <row r="13343" spans="23:23" x14ac:dyDescent="0.35">
      <c r="W13343" s="17"/>
    </row>
    <row r="13344" spans="23:23" x14ac:dyDescent="0.35">
      <c r="W13344" s="17"/>
    </row>
    <row r="13345" spans="23:23" x14ac:dyDescent="0.35">
      <c r="W13345" s="17"/>
    </row>
    <row r="13346" spans="23:23" x14ac:dyDescent="0.35">
      <c r="W13346" s="17"/>
    </row>
    <row r="13347" spans="23:23" x14ac:dyDescent="0.35">
      <c r="W13347" s="17"/>
    </row>
    <row r="13348" spans="23:23" x14ac:dyDescent="0.35">
      <c r="W13348" s="17"/>
    </row>
    <row r="13349" spans="23:23" x14ac:dyDescent="0.35">
      <c r="W13349" s="17"/>
    </row>
    <row r="13350" spans="23:23" x14ac:dyDescent="0.35">
      <c r="W13350" s="17"/>
    </row>
    <row r="13351" spans="23:23" x14ac:dyDescent="0.35">
      <c r="W13351" s="17"/>
    </row>
    <row r="13352" spans="23:23" x14ac:dyDescent="0.35">
      <c r="W13352" s="17"/>
    </row>
    <row r="13353" spans="23:23" x14ac:dyDescent="0.35">
      <c r="W13353" s="17"/>
    </row>
    <row r="13354" spans="23:23" x14ac:dyDescent="0.35">
      <c r="W13354" s="17"/>
    </row>
    <row r="13355" spans="23:23" x14ac:dyDescent="0.35">
      <c r="W13355" s="17"/>
    </row>
    <row r="13356" spans="23:23" x14ac:dyDescent="0.35">
      <c r="W13356" s="17"/>
    </row>
    <row r="13357" spans="23:23" x14ac:dyDescent="0.35">
      <c r="W13357" s="17"/>
    </row>
    <row r="13358" spans="23:23" x14ac:dyDescent="0.35">
      <c r="W13358" s="17"/>
    </row>
    <row r="13359" spans="23:23" x14ac:dyDescent="0.35">
      <c r="W13359" s="17"/>
    </row>
    <row r="13360" spans="23:23" x14ac:dyDescent="0.35">
      <c r="W13360" s="17"/>
    </row>
    <row r="13361" spans="23:23" x14ac:dyDescent="0.35">
      <c r="W13361" s="17"/>
    </row>
    <row r="13362" spans="23:23" x14ac:dyDescent="0.35">
      <c r="W13362" s="17"/>
    </row>
    <row r="13363" spans="23:23" x14ac:dyDescent="0.35">
      <c r="W13363" s="17"/>
    </row>
    <row r="13364" spans="23:23" x14ac:dyDescent="0.35">
      <c r="W13364" s="17"/>
    </row>
    <row r="13365" spans="23:23" x14ac:dyDescent="0.35">
      <c r="W13365" s="17"/>
    </row>
    <row r="13366" spans="23:23" x14ac:dyDescent="0.35">
      <c r="W13366" s="17"/>
    </row>
    <row r="13367" spans="23:23" x14ac:dyDescent="0.35">
      <c r="W13367" s="17"/>
    </row>
    <row r="13368" spans="23:23" x14ac:dyDescent="0.35">
      <c r="W13368" s="17"/>
    </row>
    <row r="13369" spans="23:23" x14ac:dyDescent="0.35">
      <c r="W13369" s="17"/>
    </row>
    <row r="13370" spans="23:23" x14ac:dyDescent="0.35">
      <c r="W13370" s="17"/>
    </row>
    <row r="13371" spans="23:23" x14ac:dyDescent="0.35">
      <c r="W13371" s="17"/>
    </row>
    <row r="13372" spans="23:23" x14ac:dyDescent="0.35">
      <c r="W13372" s="17"/>
    </row>
    <row r="13373" spans="23:23" x14ac:dyDescent="0.35">
      <c r="W13373" s="17"/>
    </row>
    <row r="13374" spans="23:23" x14ac:dyDescent="0.35">
      <c r="W13374" s="17"/>
    </row>
    <row r="13375" spans="23:23" x14ac:dyDescent="0.35">
      <c r="W13375" s="17"/>
    </row>
    <row r="13376" spans="23:23" x14ac:dyDescent="0.35">
      <c r="W13376" s="17"/>
    </row>
    <row r="13377" spans="23:23" x14ac:dyDescent="0.35">
      <c r="W13377" s="17"/>
    </row>
    <row r="13378" spans="23:23" x14ac:dyDescent="0.35">
      <c r="W13378" s="17"/>
    </row>
    <row r="13379" spans="23:23" x14ac:dyDescent="0.35">
      <c r="W13379" s="17"/>
    </row>
    <row r="13380" spans="23:23" x14ac:dyDescent="0.35">
      <c r="W13380" s="17"/>
    </row>
    <row r="13381" spans="23:23" x14ac:dyDescent="0.35">
      <c r="W13381" s="17"/>
    </row>
    <row r="13382" spans="23:23" x14ac:dyDescent="0.35">
      <c r="W13382" s="17"/>
    </row>
    <row r="13383" spans="23:23" x14ac:dyDescent="0.35">
      <c r="W13383" s="17"/>
    </row>
    <row r="13384" spans="23:23" x14ac:dyDescent="0.35">
      <c r="W13384" s="17"/>
    </row>
    <row r="13385" spans="23:23" x14ac:dyDescent="0.35">
      <c r="W13385" s="17"/>
    </row>
    <row r="13386" spans="23:23" x14ac:dyDescent="0.35">
      <c r="W13386" s="17"/>
    </row>
    <row r="13387" spans="23:23" x14ac:dyDescent="0.35">
      <c r="W13387" s="17"/>
    </row>
    <row r="13388" spans="23:23" x14ac:dyDescent="0.35">
      <c r="W13388" s="17"/>
    </row>
    <row r="13389" spans="23:23" x14ac:dyDescent="0.35">
      <c r="W13389" s="17"/>
    </row>
    <row r="13390" spans="23:23" x14ac:dyDescent="0.35">
      <c r="W13390" s="17"/>
    </row>
    <row r="13391" spans="23:23" x14ac:dyDescent="0.35">
      <c r="W13391" s="17"/>
    </row>
    <row r="13392" spans="23:23" x14ac:dyDescent="0.35">
      <c r="W13392" s="17"/>
    </row>
    <row r="13393" spans="23:23" x14ac:dyDescent="0.35">
      <c r="W13393" s="17"/>
    </row>
    <row r="13394" spans="23:23" x14ac:dyDescent="0.35">
      <c r="W13394" s="17"/>
    </row>
    <row r="13395" spans="23:23" x14ac:dyDescent="0.35">
      <c r="W13395" s="17"/>
    </row>
    <row r="13396" spans="23:23" x14ac:dyDescent="0.35">
      <c r="W13396" s="17"/>
    </row>
    <row r="13397" spans="23:23" x14ac:dyDescent="0.35">
      <c r="W13397" s="17"/>
    </row>
    <row r="13398" spans="23:23" x14ac:dyDescent="0.35">
      <c r="W13398" s="17"/>
    </row>
    <row r="13399" spans="23:23" x14ac:dyDescent="0.35">
      <c r="W13399" s="17"/>
    </row>
    <row r="13400" spans="23:23" x14ac:dyDescent="0.35">
      <c r="W13400" s="17"/>
    </row>
    <row r="13401" spans="23:23" x14ac:dyDescent="0.35">
      <c r="W13401" s="17"/>
    </row>
    <row r="13402" spans="23:23" x14ac:dyDescent="0.35">
      <c r="W13402" s="17"/>
    </row>
    <row r="13403" spans="23:23" x14ac:dyDescent="0.35">
      <c r="W13403" s="17"/>
    </row>
    <row r="13404" spans="23:23" x14ac:dyDescent="0.35">
      <c r="W13404" s="17"/>
    </row>
    <row r="13405" spans="23:23" x14ac:dyDescent="0.35">
      <c r="W13405" s="17"/>
    </row>
    <row r="13406" spans="23:23" x14ac:dyDescent="0.35">
      <c r="W13406" s="17"/>
    </row>
    <row r="13407" spans="23:23" x14ac:dyDescent="0.35">
      <c r="W13407" s="17"/>
    </row>
    <row r="13408" spans="23:23" x14ac:dyDescent="0.35">
      <c r="W13408" s="17"/>
    </row>
    <row r="13409" spans="23:23" x14ac:dyDescent="0.35">
      <c r="W13409" s="17"/>
    </row>
    <row r="13410" spans="23:23" x14ac:dyDescent="0.35">
      <c r="W13410" s="17"/>
    </row>
    <row r="13411" spans="23:23" x14ac:dyDescent="0.35">
      <c r="W13411" s="17"/>
    </row>
    <row r="13412" spans="23:23" x14ac:dyDescent="0.35">
      <c r="W13412" s="17"/>
    </row>
    <row r="13413" spans="23:23" x14ac:dyDescent="0.35">
      <c r="W13413" s="17"/>
    </row>
    <row r="13414" spans="23:23" x14ac:dyDescent="0.35">
      <c r="W13414" s="17"/>
    </row>
    <row r="13415" spans="23:23" x14ac:dyDescent="0.35">
      <c r="W13415" s="17"/>
    </row>
    <row r="13416" spans="23:23" x14ac:dyDescent="0.35">
      <c r="W13416" s="17"/>
    </row>
    <row r="13417" spans="23:23" x14ac:dyDescent="0.35">
      <c r="W13417" s="17"/>
    </row>
    <row r="13418" spans="23:23" x14ac:dyDescent="0.35">
      <c r="W13418" s="17"/>
    </row>
    <row r="13419" spans="23:23" x14ac:dyDescent="0.35">
      <c r="W13419" s="17"/>
    </row>
    <row r="13420" spans="23:23" x14ac:dyDescent="0.35">
      <c r="W13420" s="17"/>
    </row>
    <row r="13421" spans="23:23" x14ac:dyDescent="0.35">
      <c r="W13421" s="17"/>
    </row>
    <row r="13422" spans="23:23" x14ac:dyDescent="0.35">
      <c r="W13422" s="17"/>
    </row>
    <row r="13423" spans="23:23" x14ac:dyDescent="0.35">
      <c r="W13423" s="17"/>
    </row>
    <row r="13424" spans="23:23" x14ac:dyDescent="0.35">
      <c r="W13424" s="17"/>
    </row>
    <row r="13425" spans="23:23" x14ac:dyDescent="0.35">
      <c r="W13425" s="17"/>
    </row>
    <row r="13426" spans="23:23" x14ac:dyDescent="0.35">
      <c r="W13426" s="17"/>
    </row>
    <row r="13427" spans="23:23" x14ac:dyDescent="0.35">
      <c r="W13427" s="17"/>
    </row>
    <row r="13428" spans="23:23" x14ac:dyDescent="0.35">
      <c r="W13428" s="17"/>
    </row>
    <row r="13429" spans="23:23" x14ac:dyDescent="0.35">
      <c r="W13429" s="17"/>
    </row>
    <row r="13430" spans="23:23" x14ac:dyDescent="0.35">
      <c r="W13430" s="17"/>
    </row>
    <row r="13431" spans="23:23" x14ac:dyDescent="0.35">
      <c r="W13431" s="17"/>
    </row>
    <row r="13432" spans="23:23" x14ac:dyDescent="0.35">
      <c r="W13432" s="17"/>
    </row>
    <row r="13433" spans="23:23" x14ac:dyDescent="0.35">
      <c r="W13433" s="17"/>
    </row>
    <row r="13434" spans="23:23" x14ac:dyDescent="0.35">
      <c r="W13434" s="17"/>
    </row>
    <row r="13435" spans="23:23" x14ac:dyDescent="0.35">
      <c r="W13435" s="17"/>
    </row>
    <row r="13436" spans="23:23" x14ac:dyDescent="0.35">
      <c r="W13436" s="17"/>
    </row>
    <row r="13437" spans="23:23" x14ac:dyDescent="0.35">
      <c r="W13437" s="17"/>
    </row>
    <row r="13438" spans="23:23" x14ac:dyDescent="0.35">
      <c r="W13438" s="17"/>
    </row>
    <row r="13439" spans="23:23" x14ac:dyDescent="0.35">
      <c r="W13439" s="17"/>
    </row>
    <row r="13440" spans="23:23" x14ac:dyDescent="0.35">
      <c r="W13440" s="17"/>
    </row>
    <row r="13441" spans="23:23" x14ac:dyDescent="0.35">
      <c r="W13441" s="17"/>
    </row>
    <row r="13442" spans="23:23" x14ac:dyDescent="0.35">
      <c r="W13442" s="17"/>
    </row>
    <row r="13443" spans="23:23" x14ac:dyDescent="0.35">
      <c r="W13443" s="17"/>
    </row>
    <row r="13444" spans="23:23" x14ac:dyDescent="0.35">
      <c r="W13444" s="17"/>
    </row>
    <row r="13445" spans="23:23" x14ac:dyDescent="0.35">
      <c r="W13445" s="17"/>
    </row>
    <row r="13446" spans="23:23" x14ac:dyDescent="0.35">
      <c r="W13446" s="17"/>
    </row>
    <row r="13447" spans="23:23" x14ac:dyDescent="0.35">
      <c r="W13447" s="17"/>
    </row>
    <row r="13448" spans="23:23" x14ac:dyDescent="0.35">
      <c r="W13448" s="17"/>
    </row>
    <row r="13449" spans="23:23" x14ac:dyDescent="0.35">
      <c r="W13449" s="17"/>
    </row>
    <row r="13450" spans="23:23" x14ac:dyDescent="0.35">
      <c r="W13450" s="17"/>
    </row>
    <row r="13451" spans="23:23" x14ac:dyDescent="0.35">
      <c r="W13451" s="17"/>
    </row>
    <row r="13452" spans="23:23" x14ac:dyDescent="0.35">
      <c r="W13452" s="17"/>
    </row>
    <row r="13453" spans="23:23" x14ac:dyDescent="0.35">
      <c r="W13453" s="17"/>
    </row>
    <row r="13454" spans="23:23" x14ac:dyDescent="0.35">
      <c r="W13454" s="17"/>
    </row>
    <row r="13455" spans="23:23" x14ac:dyDescent="0.35">
      <c r="W13455" s="17"/>
    </row>
    <row r="13456" spans="23:23" x14ac:dyDescent="0.35">
      <c r="W13456" s="17"/>
    </row>
    <row r="13457" spans="23:23" x14ac:dyDescent="0.35">
      <c r="W13457" s="17"/>
    </row>
    <row r="13458" spans="23:23" x14ac:dyDescent="0.35">
      <c r="W13458" s="17"/>
    </row>
    <row r="13459" spans="23:23" x14ac:dyDescent="0.35">
      <c r="W13459" s="17"/>
    </row>
    <row r="13460" spans="23:23" x14ac:dyDescent="0.35">
      <c r="W13460" s="17"/>
    </row>
    <row r="13461" spans="23:23" x14ac:dyDescent="0.35">
      <c r="W13461" s="17"/>
    </row>
    <row r="13462" spans="23:23" x14ac:dyDescent="0.35">
      <c r="W13462" s="17"/>
    </row>
    <row r="13463" spans="23:23" x14ac:dyDescent="0.35">
      <c r="W13463" s="17"/>
    </row>
    <row r="13464" spans="23:23" x14ac:dyDescent="0.35">
      <c r="W13464" s="17"/>
    </row>
    <row r="13465" spans="23:23" x14ac:dyDescent="0.35">
      <c r="W13465" s="17"/>
    </row>
    <row r="13466" spans="23:23" x14ac:dyDescent="0.35">
      <c r="W13466" s="17"/>
    </row>
    <row r="13467" spans="23:23" x14ac:dyDescent="0.35">
      <c r="W13467" s="17"/>
    </row>
    <row r="13468" spans="23:23" x14ac:dyDescent="0.35">
      <c r="W13468" s="17"/>
    </row>
    <row r="13469" spans="23:23" x14ac:dyDescent="0.35">
      <c r="W13469" s="17"/>
    </row>
    <row r="13470" spans="23:23" x14ac:dyDescent="0.35">
      <c r="W13470" s="17"/>
    </row>
    <row r="13471" spans="23:23" x14ac:dyDescent="0.35">
      <c r="W13471" s="17"/>
    </row>
    <row r="13472" spans="23:23" x14ac:dyDescent="0.35">
      <c r="W13472" s="17"/>
    </row>
    <row r="13473" spans="23:23" x14ac:dyDescent="0.35">
      <c r="W13473" s="17"/>
    </row>
    <row r="13474" spans="23:23" x14ac:dyDescent="0.35">
      <c r="W13474" s="17"/>
    </row>
    <row r="13475" spans="23:23" x14ac:dyDescent="0.35">
      <c r="W13475" s="17"/>
    </row>
    <row r="13476" spans="23:23" x14ac:dyDescent="0.35">
      <c r="W13476" s="17"/>
    </row>
    <row r="13477" spans="23:23" x14ac:dyDescent="0.35">
      <c r="W13477" s="17"/>
    </row>
    <row r="13478" spans="23:23" x14ac:dyDescent="0.35">
      <c r="W13478" s="17"/>
    </row>
    <row r="13479" spans="23:23" x14ac:dyDescent="0.35">
      <c r="W13479" s="17"/>
    </row>
    <row r="13480" spans="23:23" x14ac:dyDescent="0.35">
      <c r="W13480" s="17"/>
    </row>
    <row r="13481" spans="23:23" x14ac:dyDescent="0.35">
      <c r="W13481" s="17"/>
    </row>
    <row r="13482" spans="23:23" x14ac:dyDescent="0.35">
      <c r="W13482" s="17"/>
    </row>
    <row r="13483" spans="23:23" x14ac:dyDescent="0.35">
      <c r="W13483" s="17"/>
    </row>
    <row r="13484" spans="23:23" x14ac:dyDescent="0.35">
      <c r="W13484" s="17"/>
    </row>
    <row r="13485" spans="23:23" x14ac:dyDescent="0.35">
      <c r="W13485" s="17"/>
    </row>
    <row r="13486" spans="23:23" x14ac:dyDescent="0.35">
      <c r="W13486" s="17"/>
    </row>
    <row r="13487" spans="23:23" x14ac:dyDescent="0.35">
      <c r="W13487" s="17"/>
    </row>
    <row r="13488" spans="23:23" x14ac:dyDescent="0.35">
      <c r="W13488" s="17"/>
    </row>
    <row r="13489" spans="23:23" x14ac:dyDescent="0.35">
      <c r="W13489" s="17"/>
    </row>
    <row r="13490" spans="23:23" x14ac:dyDescent="0.35">
      <c r="W13490" s="17"/>
    </row>
    <row r="13491" spans="23:23" x14ac:dyDescent="0.35">
      <c r="W13491" s="17"/>
    </row>
    <row r="13492" spans="23:23" x14ac:dyDescent="0.35">
      <c r="W13492" s="17"/>
    </row>
    <row r="13493" spans="23:23" x14ac:dyDescent="0.35">
      <c r="W13493" s="17"/>
    </row>
    <row r="13494" spans="23:23" x14ac:dyDescent="0.35">
      <c r="W13494" s="17"/>
    </row>
    <row r="13495" spans="23:23" x14ac:dyDescent="0.35">
      <c r="W13495" s="17"/>
    </row>
    <row r="13496" spans="23:23" x14ac:dyDescent="0.35">
      <c r="W13496" s="17"/>
    </row>
    <row r="13497" spans="23:23" x14ac:dyDescent="0.35">
      <c r="W13497" s="17"/>
    </row>
    <row r="13498" spans="23:23" x14ac:dyDescent="0.35">
      <c r="W13498" s="17"/>
    </row>
    <row r="13499" spans="23:23" x14ac:dyDescent="0.35">
      <c r="W13499" s="17"/>
    </row>
    <row r="13500" spans="23:23" x14ac:dyDescent="0.35">
      <c r="W13500" s="17"/>
    </row>
    <row r="13501" spans="23:23" x14ac:dyDescent="0.35">
      <c r="W13501" s="17"/>
    </row>
    <row r="13502" spans="23:23" x14ac:dyDescent="0.35">
      <c r="W13502" s="17"/>
    </row>
    <row r="13503" spans="23:23" x14ac:dyDescent="0.35">
      <c r="W13503" s="17"/>
    </row>
    <row r="13504" spans="23:23" x14ac:dyDescent="0.35">
      <c r="W13504" s="17"/>
    </row>
    <row r="13505" spans="23:23" x14ac:dyDescent="0.35">
      <c r="W13505" s="17"/>
    </row>
    <row r="13506" spans="23:23" x14ac:dyDescent="0.35">
      <c r="W13506" s="17"/>
    </row>
    <row r="13507" spans="23:23" x14ac:dyDescent="0.35">
      <c r="W13507" s="17"/>
    </row>
    <row r="13508" spans="23:23" x14ac:dyDescent="0.35">
      <c r="W13508" s="17"/>
    </row>
    <row r="13509" spans="23:23" x14ac:dyDescent="0.35">
      <c r="W13509" s="17"/>
    </row>
    <row r="13510" spans="23:23" x14ac:dyDescent="0.35">
      <c r="W13510" s="17"/>
    </row>
    <row r="13511" spans="23:23" x14ac:dyDescent="0.35">
      <c r="W13511" s="17"/>
    </row>
    <row r="13512" spans="23:23" x14ac:dyDescent="0.35">
      <c r="W13512" s="17"/>
    </row>
    <row r="13513" spans="23:23" x14ac:dyDescent="0.35">
      <c r="W13513" s="17"/>
    </row>
    <row r="13514" spans="23:23" x14ac:dyDescent="0.35">
      <c r="W13514" s="17"/>
    </row>
    <row r="13515" spans="23:23" x14ac:dyDescent="0.35">
      <c r="W13515" s="17"/>
    </row>
    <row r="13516" spans="23:23" x14ac:dyDescent="0.35">
      <c r="W13516" s="17"/>
    </row>
    <row r="13517" spans="23:23" x14ac:dyDescent="0.35">
      <c r="W13517" s="17"/>
    </row>
    <row r="13518" spans="23:23" x14ac:dyDescent="0.35">
      <c r="W13518" s="17"/>
    </row>
    <row r="13519" spans="23:23" x14ac:dyDescent="0.35">
      <c r="W13519" s="17"/>
    </row>
    <row r="13520" spans="23:23" x14ac:dyDescent="0.35">
      <c r="W13520" s="17"/>
    </row>
    <row r="13521" spans="23:23" x14ac:dyDescent="0.35">
      <c r="W13521" s="17"/>
    </row>
    <row r="13522" spans="23:23" x14ac:dyDescent="0.35">
      <c r="W13522" s="17"/>
    </row>
    <row r="13523" spans="23:23" x14ac:dyDescent="0.35">
      <c r="W13523" s="17"/>
    </row>
    <row r="13524" spans="23:23" x14ac:dyDescent="0.35">
      <c r="W13524" s="17"/>
    </row>
    <row r="13525" spans="23:23" x14ac:dyDescent="0.35">
      <c r="W13525" s="17"/>
    </row>
    <row r="13526" spans="23:23" x14ac:dyDescent="0.35">
      <c r="W13526" s="17"/>
    </row>
    <row r="13527" spans="23:23" x14ac:dyDescent="0.35">
      <c r="W13527" s="17"/>
    </row>
    <row r="13528" spans="23:23" x14ac:dyDescent="0.35">
      <c r="W13528" s="17"/>
    </row>
    <row r="13529" spans="23:23" x14ac:dyDescent="0.35">
      <c r="W13529" s="17"/>
    </row>
    <row r="13530" spans="23:23" x14ac:dyDescent="0.35">
      <c r="W13530" s="17"/>
    </row>
    <row r="13531" spans="23:23" x14ac:dyDescent="0.35">
      <c r="W13531" s="17"/>
    </row>
    <row r="13532" spans="23:23" x14ac:dyDescent="0.35">
      <c r="W13532" s="17"/>
    </row>
    <row r="13533" spans="23:23" x14ac:dyDescent="0.35">
      <c r="W13533" s="17"/>
    </row>
    <row r="13534" spans="23:23" x14ac:dyDescent="0.35">
      <c r="W13534" s="17"/>
    </row>
    <row r="13535" spans="23:23" x14ac:dyDescent="0.35">
      <c r="W13535" s="17"/>
    </row>
    <row r="13536" spans="23:23" x14ac:dyDescent="0.35">
      <c r="W13536" s="17"/>
    </row>
    <row r="13537" spans="23:23" x14ac:dyDescent="0.35">
      <c r="W13537" s="17"/>
    </row>
    <row r="13538" spans="23:23" x14ac:dyDescent="0.35">
      <c r="W13538" s="17"/>
    </row>
    <row r="13539" spans="23:23" x14ac:dyDescent="0.35">
      <c r="W13539" s="17"/>
    </row>
    <row r="13540" spans="23:23" x14ac:dyDescent="0.35">
      <c r="W13540" s="17"/>
    </row>
    <row r="13541" spans="23:23" x14ac:dyDescent="0.35">
      <c r="W13541" s="17"/>
    </row>
    <row r="13542" spans="23:23" x14ac:dyDescent="0.35">
      <c r="W13542" s="17"/>
    </row>
    <row r="13543" spans="23:23" x14ac:dyDescent="0.35">
      <c r="W13543" s="17"/>
    </row>
    <row r="13544" spans="23:23" x14ac:dyDescent="0.35">
      <c r="W13544" s="17"/>
    </row>
    <row r="13545" spans="23:23" x14ac:dyDescent="0.35">
      <c r="W13545" s="17"/>
    </row>
    <row r="13546" spans="23:23" x14ac:dyDescent="0.35">
      <c r="W13546" s="17"/>
    </row>
    <row r="13547" spans="23:23" x14ac:dyDescent="0.35">
      <c r="W13547" s="17"/>
    </row>
    <row r="13548" spans="23:23" x14ac:dyDescent="0.35">
      <c r="W13548" s="17"/>
    </row>
    <row r="13549" spans="23:23" x14ac:dyDescent="0.35">
      <c r="W13549" s="17"/>
    </row>
    <row r="13550" spans="23:23" x14ac:dyDescent="0.35">
      <c r="W13550" s="17"/>
    </row>
    <row r="13551" spans="23:23" x14ac:dyDescent="0.35">
      <c r="W13551" s="17"/>
    </row>
    <row r="13552" spans="23:23" x14ac:dyDescent="0.35">
      <c r="W13552" s="17"/>
    </row>
    <row r="13553" spans="23:23" x14ac:dyDescent="0.35">
      <c r="W13553" s="17"/>
    </row>
    <row r="13554" spans="23:23" x14ac:dyDescent="0.35">
      <c r="W13554" s="17"/>
    </row>
    <row r="13555" spans="23:23" x14ac:dyDescent="0.35">
      <c r="W13555" s="17"/>
    </row>
    <row r="13556" spans="23:23" x14ac:dyDescent="0.35">
      <c r="W13556" s="17"/>
    </row>
    <row r="13557" spans="23:23" x14ac:dyDescent="0.35">
      <c r="W13557" s="17"/>
    </row>
    <row r="13558" spans="23:23" x14ac:dyDescent="0.35">
      <c r="W13558" s="17"/>
    </row>
    <row r="13559" spans="23:23" x14ac:dyDescent="0.35">
      <c r="W13559" s="17"/>
    </row>
    <row r="13560" spans="23:23" x14ac:dyDescent="0.35">
      <c r="W13560" s="17"/>
    </row>
    <row r="13561" spans="23:23" x14ac:dyDescent="0.35">
      <c r="W13561" s="17"/>
    </row>
    <row r="13562" spans="23:23" x14ac:dyDescent="0.35">
      <c r="W13562" s="17"/>
    </row>
    <row r="13563" spans="23:23" x14ac:dyDescent="0.35">
      <c r="W13563" s="17"/>
    </row>
    <row r="13564" spans="23:23" x14ac:dyDescent="0.35">
      <c r="W13564" s="17"/>
    </row>
    <row r="13565" spans="23:23" x14ac:dyDescent="0.35">
      <c r="W13565" s="17"/>
    </row>
    <row r="13566" spans="23:23" x14ac:dyDescent="0.35">
      <c r="W13566" s="17"/>
    </row>
    <row r="13567" spans="23:23" x14ac:dyDescent="0.35">
      <c r="W13567" s="17"/>
    </row>
    <row r="13568" spans="23:23" x14ac:dyDescent="0.35">
      <c r="W13568" s="17"/>
    </row>
    <row r="13569" spans="23:23" x14ac:dyDescent="0.35">
      <c r="W13569" s="17"/>
    </row>
    <row r="13570" spans="23:23" x14ac:dyDescent="0.35">
      <c r="W13570" s="17"/>
    </row>
    <row r="13571" spans="23:23" x14ac:dyDescent="0.35">
      <c r="W13571" s="17"/>
    </row>
    <row r="13572" spans="23:23" x14ac:dyDescent="0.35">
      <c r="W13572" s="17"/>
    </row>
    <row r="13573" spans="23:23" x14ac:dyDescent="0.35">
      <c r="W13573" s="17"/>
    </row>
    <row r="13574" spans="23:23" x14ac:dyDescent="0.35">
      <c r="W13574" s="17"/>
    </row>
    <row r="13575" spans="23:23" x14ac:dyDescent="0.35">
      <c r="W13575" s="17"/>
    </row>
    <row r="13576" spans="23:23" x14ac:dyDescent="0.35">
      <c r="W13576" s="17"/>
    </row>
    <row r="13577" spans="23:23" x14ac:dyDescent="0.35">
      <c r="W13577" s="17"/>
    </row>
    <row r="13578" spans="23:23" x14ac:dyDescent="0.35">
      <c r="W13578" s="17"/>
    </row>
    <row r="13579" spans="23:23" x14ac:dyDescent="0.35">
      <c r="W13579" s="17"/>
    </row>
    <row r="13580" spans="23:23" x14ac:dyDescent="0.35">
      <c r="W13580" s="17"/>
    </row>
    <row r="13581" spans="23:23" x14ac:dyDescent="0.35">
      <c r="W13581" s="17"/>
    </row>
    <row r="13582" spans="23:23" x14ac:dyDescent="0.35">
      <c r="W13582" s="17"/>
    </row>
    <row r="13583" spans="23:23" x14ac:dyDescent="0.35">
      <c r="W13583" s="17"/>
    </row>
    <row r="13584" spans="23:23" x14ac:dyDescent="0.35">
      <c r="W13584" s="17"/>
    </row>
    <row r="13585" spans="23:23" x14ac:dyDescent="0.35">
      <c r="W13585" s="17"/>
    </row>
    <row r="13586" spans="23:23" x14ac:dyDescent="0.35">
      <c r="W13586" s="17"/>
    </row>
    <row r="13587" spans="23:23" x14ac:dyDescent="0.35">
      <c r="W13587" s="17"/>
    </row>
    <row r="13588" spans="23:23" x14ac:dyDescent="0.35">
      <c r="W13588" s="17"/>
    </row>
    <row r="13589" spans="23:23" x14ac:dyDescent="0.35">
      <c r="W13589" s="17"/>
    </row>
    <row r="13590" spans="23:23" x14ac:dyDescent="0.35">
      <c r="W13590" s="17"/>
    </row>
    <row r="13591" spans="23:23" x14ac:dyDescent="0.35">
      <c r="W13591" s="17"/>
    </row>
    <row r="13592" spans="23:23" x14ac:dyDescent="0.35">
      <c r="W13592" s="17"/>
    </row>
    <row r="13593" spans="23:23" x14ac:dyDescent="0.35">
      <c r="W13593" s="17"/>
    </row>
    <row r="13594" spans="23:23" x14ac:dyDescent="0.35">
      <c r="W13594" s="17"/>
    </row>
    <row r="13595" spans="23:23" x14ac:dyDescent="0.35">
      <c r="W13595" s="17"/>
    </row>
    <row r="13596" spans="23:23" x14ac:dyDescent="0.35">
      <c r="W13596" s="17"/>
    </row>
    <row r="13597" spans="23:23" x14ac:dyDescent="0.35">
      <c r="W13597" s="17"/>
    </row>
    <row r="13598" spans="23:23" x14ac:dyDescent="0.35">
      <c r="W13598" s="17"/>
    </row>
    <row r="13599" spans="23:23" x14ac:dyDescent="0.35">
      <c r="W13599" s="17"/>
    </row>
    <row r="13600" spans="23:23" x14ac:dyDescent="0.35">
      <c r="W13600" s="17"/>
    </row>
    <row r="13601" spans="23:23" x14ac:dyDescent="0.35">
      <c r="W13601" s="17"/>
    </row>
    <row r="13602" spans="23:23" x14ac:dyDescent="0.35">
      <c r="W13602" s="17"/>
    </row>
    <row r="13603" spans="23:23" x14ac:dyDescent="0.35">
      <c r="W13603" s="17"/>
    </row>
    <row r="13604" spans="23:23" x14ac:dyDescent="0.35">
      <c r="W13604" s="17"/>
    </row>
    <row r="13605" spans="23:23" x14ac:dyDescent="0.35">
      <c r="W13605" s="17"/>
    </row>
    <row r="13606" spans="23:23" x14ac:dyDescent="0.35">
      <c r="W13606" s="17"/>
    </row>
    <row r="13607" spans="23:23" x14ac:dyDescent="0.35">
      <c r="W13607" s="17"/>
    </row>
    <row r="13608" spans="23:23" x14ac:dyDescent="0.35">
      <c r="W13608" s="17"/>
    </row>
    <row r="13609" spans="23:23" x14ac:dyDescent="0.35">
      <c r="W13609" s="17"/>
    </row>
    <row r="13610" spans="23:23" x14ac:dyDescent="0.35">
      <c r="W13610" s="17"/>
    </row>
    <row r="13611" spans="23:23" x14ac:dyDescent="0.35">
      <c r="W13611" s="17"/>
    </row>
    <row r="13612" spans="23:23" x14ac:dyDescent="0.35">
      <c r="W13612" s="17"/>
    </row>
    <row r="13613" spans="23:23" x14ac:dyDescent="0.35">
      <c r="W13613" s="17"/>
    </row>
    <row r="13614" spans="23:23" x14ac:dyDescent="0.35">
      <c r="W13614" s="17"/>
    </row>
    <row r="13615" spans="23:23" x14ac:dyDescent="0.35">
      <c r="W13615" s="17"/>
    </row>
    <row r="13616" spans="23:23" x14ac:dyDescent="0.35">
      <c r="W13616" s="17"/>
    </row>
    <row r="13617" spans="23:23" x14ac:dyDescent="0.35">
      <c r="W13617" s="17"/>
    </row>
    <row r="13618" spans="23:23" x14ac:dyDescent="0.35">
      <c r="W13618" s="17"/>
    </row>
    <row r="13619" spans="23:23" x14ac:dyDescent="0.35">
      <c r="W13619" s="17"/>
    </row>
    <row r="13620" spans="23:23" x14ac:dyDescent="0.35">
      <c r="W13620" s="17"/>
    </row>
    <row r="13621" spans="23:23" x14ac:dyDescent="0.35">
      <c r="W13621" s="17"/>
    </row>
    <row r="13622" spans="23:23" x14ac:dyDescent="0.35">
      <c r="W13622" s="17"/>
    </row>
    <row r="13623" spans="23:23" x14ac:dyDescent="0.35">
      <c r="W13623" s="17"/>
    </row>
    <row r="13624" spans="23:23" x14ac:dyDescent="0.35">
      <c r="W13624" s="17"/>
    </row>
    <row r="13625" spans="23:23" x14ac:dyDescent="0.35">
      <c r="W13625" s="17"/>
    </row>
    <row r="13626" spans="23:23" x14ac:dyDescent="0.35">
      <c r="W13626" s="17"/>
    </row>
    <row r="13627" spans="23:23" x14ac:dyDescent="0.35">
      <c r="W13627" s="17"/>
    </row>
    <row r="13628" spans="23:23" x14ac:dyDescent="0.35">
      <c r="W13628" s="17"/>
    </row>
    <row r="13629" spans="23:23" x14ac:dyDescent="0.35">
      <c r="W13629" s="17"/>
    </row>
    <row r="13630" spans="23:23" x14ac:dyDescent="0.35">
      <c r="W13630" s="17"/>
    </row>
    <row r="13631" spans="23:23" x14ac:dyDescent="0.35">
      <c r="W13631" s="17"/>
    </row>
    <row r="13632" spans="23:23" x14ac:dyDescent="0.35">
      <c r="W13632" s="17"/>
    </row>
    <row r="13633" spans="23:23" x14ac:dyDescent="0.35">
      <c r="W13633" s="17"/>
    </row>
    <row r="13634" spans="23:23" x14ac:dyDescent="0.35">
      <c r="W13634" s="17"/>
    </row>
    <row r="13635" spans="23:23" x14ac:dyDescent="0.35">
      <c r="W13635" s="17"/>
    </row>
    <row r="13636" spans="23:23" x14ac:dyDescent="0.35">
      <c r="W13636" s="17"/>
    </row>
    <row r="13637" spans="23:23" x14ac:dyDescent="0.35">
      <c r="W13637" s="17"/>
    </row>
    <row r="13638" spans="23:23" x14ac:dyDescent="0.35">
      <c r="W13638" s="17"/>
    </row>
    <row r="13639" spans="23:23" x14ac:dyDescent="0.35">
      <c r="W13639" s="17"/>
    </row>
    <row r="13640" spans="23:23" x14ac:dyDescent="0.35">
      <c r="W13640" s="17"/>
    </row>
    <row r="13641" spans="23:23" x14ac:dyDescent="0.35">
      <c r="W13641" s="17"/>
    </row>
    <row r="13642" spans="23:23" x14ac:dyDescent="0.35">
      <c r="W13642" s="17"/>
    </row>
    <row r="13643" spans="23:23" x14ac:dyDescent="0.35">
      <c r="W13643" s="17"/>
    </row>
    <row r="13644" spans="23:23" x14ac:dyDescent="0.35">
      <c r="W13644" s="17"/>
    </row>
    <row r="13645" spans="23:23" x14ac:dyDescent="0.35">
      <c r="W13645" s="17"/>
    </row>
    <row r="13646" spans="23:23" x14ac:dyDescent="0.35">
      <c r="W13646" s="17"/>
    </row>
    <row r="13647" spans="23:23" x14ac:dyDescent="0.35">
      <c r="W13647" s="17"/>
    </row>
    <row r="13648" spans="23:23" x14ac:dyDescent="0.35">
      <c r="W13648" s="17"/>
    </row>
    <row r="13649" spans="23:23" x14ac:dyDescent="0.35">
      <c r="W13649" s="17"/>
    </row>
    <row r="13650" spans="23:23" x14ac:dyDescent="0.35">
      <c r="W13650" s="17"/>
    </row>
    <row r="13651" spans="23:23" x14ac:dyDescent="0.35">
      <c r="W13651" s="17"/>
    </row>
    <row r="13652" spans="23:23" x14ac:dyDescent="0.35">
      <c r="W13652" s="17"/>
    </row>
    <row r="13653" spans="23:23" x14ac:dyDescent="0.35">
      <c r="W13653" s="17"/>
    </row>
    <row r="13654" spans="23:23" x14ac:dyDescent="0.35">
      <c r="W13654" s="17"/>
    </row>
    <row r="13655" spans="23:23" x14ac:dyDescent="0.35">
      <c r="W13655" s="17"/>
    </row>
    <row r="13656" spans="23:23" x14ac:dyDescent="0.35">
      <c r="W13656" s="17"/>
    </row>
    <row r="13657" spans="23:23" x14ac:dyDescent="0.35">
      <c r="W13657" s="17"/>
    </row>
    <row r="13658" spans="23:23" x14ac:dyDescent="0.35">
      <c r="W13658" s="17"/>
    </row>
    <row r="13659" spans="23:23" x14ac:dyDescent="0.35">
      <c r="W13659" s="17"/>
    </row>
    <row r="13660" spans="23:23" x14ac:dyDescent="0.35">
      <c r="W13660" s="17"/>
    </row>
    <row r="13661" spans="23:23" x14ac:dyDescent="0.35">
      <c r="W13661" s="17"/>
    </row>
    <row r="13662" spans="23:23" x14ac:dyDescent="0.35">
      <c r="W13662" s="17"/>
    </row>
    <row r="13663" spans="23:23" x14ac:dyDescent="0.35">
      <c r="W13663" s="17"/>
    </row>
    <row r="13664" spans="23:23" x14ac:dyDescent="0.35">
      <c r="W13664" s="17"/>
    </row>
    <row r="13665" spans="23:23" x14ac:dyDescent="0.35">
      <c r="W13665" s="17"/>
    </row>
    <row r="13666" spans="23:23" x14ac:dyDescent="0.35">
      <c r="W13666" s="17"/>
    </row>
    <row r="13667" spans="23:23" x14ac:dyDescent="0.35">
      <c r="W13667" s="17"/>
    </row>
    <row r="13668" spans="23:23" x14ac:dyDescent="0.35">
      <c r="W13668" s="17"/>
    </row>
    <row r="13669" spans="23:23" x14ac:dyDescent="0.35">
      <c r="W13669" s="17"/>
    </row>
    <row r="13670" spans="23:23" x14ac:dyDescent="0.35">
      <c r="W13670" s="17"/>
    </row>
    <row r="13671" spans="23:23" x14ac:dyDescent="0.35">
      <c r="W13671" s="17"/>
    </row>
    <row r="13672" spans="23:23" x14ac:dyDescent="0.35">
      <c r="W13672" s="17"/>
    </row>
    <row r="13673" spans="23:23" x14ac:dyDescent="0.35">
      <c r="W13673" s="17"/>
    </row>
    <row r="13674" spans="23:23" x14ac:dyDescent="0.35">
      <c r="W13674" s="17"/>
    </row>
    <row r="13675" spans="23:23" x14ac:dyDescent="0.35">
      <c r="W13675" s="17"/>
    </row>
    <row r="13676" spans="23:23" x14ac:dyDescent="0.35">
      <c r="W13676" s="17"/>
    </row>
    <row r="13677" spans="23:23" x14ac:dyDescent="0.35">
      <c r="W13677" s="17"/>
    </row>
    <row r="13678" spans="23:23" x14ac:dyDescent="0.35">
      <c r="W13678" s="17"/>
    </row>
    <row r="13679" spans="23:23" x14ac:dyDescent="0.35">
      <c r="W13679" s="17"/>
    </row>
    <row r="13680" spans="23:23" x14ac:dyDescent="0.35">
      <c r="W13680" s="17"/>
    </row>
    <row r="13681" spans="23:23" x14ac:dyDescent="0.35">
      <c r="W13681" s="17"/>
    </row>
    <row r="13682" spans="23:23" x14ac:dyDescent="0.35">
      <c r="W13682" s="17"/>
    </row>
    <row r="13683" spans="23:23" x14ac:dyDescent="0.35">
      <c r="W13683" s="17"/>
    </row>
    <row r="13684" spans="23:23" x14ac:dyDescent="0.35">
      <c r="W13684" s="17"/>
    </row>
    <row r="13685" spans="23:23" x14ac:dyDescent="0.35">
      <c r="W13685" s="17"/>
    </row>
    <row r="13686" spans="23:23" x14ac:dyDescent="0.35">
      <c r="W13686" s="17"/>
    </row>
    <row r="13687" spans="23:23" x14ac:dyDescent="0.35">
      <c r="W13687" s="17"/>
    </row>
    <row r="13688" spans="23:23" x14ac:dyDescent="0.35">
      <c r="W13688" s="17"/>
    </row>
    <row r="13689" spans="23:23" x14ac:dyDescent="0.35">
      <c r="W13689" s="17"/>
    </row>
    <row r="13690" spans="23:23" x14ac:dyDescent="0.35">
      <c r="W13690" s="17"/>
    </row>
    <row r="13691" spans="23:23" x14ac:dyDescent="0.35">
      <c r="W13691" s="17"/>
    </row>
    <row r="13692" spans="23:23" x14ac:dyDescent="0.35">
      <c r="W13692" s="17"/>
    </row>
    <row r="13693" spans="23:23" x14ac:dyDescent="0.35">
      <c r="W13693" s="17"/>
    </row>
    <row r="13694" spans="23:23" x14ac:dyDescent="0.35">
      <c r="W13694" s="17"/>
    </row>
    <row r="13695" spans="23:23" x14ac:dyDescent="0.35">
      <c r="W13695" s="17"/>
    </row>
    <row r="13696" spans="23:23" x14ac:dyDescent="0.35">
      <c r="W13696" s="17"/>
    </row>
    <row r="13697" spans="23:23" x14ac:dyDescent="0.35">
      <c r="W13697" s="17"/>
    </row>
    <row r="13698" spans="23:23" x14ac:dyDescent="0.35">
      <c r="W13698" s="17"/>
    </row>
    <row r="13699" spans="23:23" x14ac:dyDescent="0.35">
      <c r="W13699" s="17"/>
    </row>
    <row r="13700" spans="23:23" x14ac:dyDescent="0.35">
      <c r="W13700" s="17"/>
    </row>
    <row r="13701" spans="23:23" x14ac:dyDescent="0.35">
      <c r="W13701" s="17"/>
    </row>
    <row r="13702" spans="23:23" x14ac:dyDescent="0.35">
      <c r="W13702" s="17"/>
    </row>
    <row r="13703" spans="23:23" x14ac:dyDescent="0.35">
      <c r="W13703" s="17"/>
    </row>
    <row r="13704" spans="23:23" x14ac:dyDescent="0.35">
      <c r="W13704" s="17"/>
    </row>
    <row r="13705" spans="23:23" x14ac:dyDescent="0.35">
      <c r="W13705" s="17"/>
    </row>
    <row r="13706" spans="23:23" x14ac:dyDescent="0.35">
      <c r="W13706" s="17"/>
    </row>
    <row r="13707" spans="23:23" x14ac:dyDescent="0.35">
      <c r="W13707" s="17"/>
    </row>
    <row r="13708" spans="23:23" x14ac:dyDescent="0.35">
      <c r="W13708" s="17"/>
    </row>
    <row r="13709" spans="23:23" x14ac:dyDescent="0.35">
      <c r="W13709" s="17"/>
    </row>
    <row r="13710" spans="23:23" x14ac:dyDescent="0.35">
      <c r="W13710" s="17"/>
    </row>
    <row r="13711" spans="23:23" x14ac:dyDescent="0.35">
      <c r="W13711" s="17"/>
    </row>
    <row r="13712" spans="23:23" x14ac:dyDescent="0.35">
      <c r="W13712" s="17"/>
    </row>
    <row r="13713" spans="23:23" x14ac:dyDescent="0.35">
      <c r="W13713" s="17"/>
    </row>
    <row r="13714" spans="23:23" x14ac:dyDescent="0.35">
      <c r="W13714" s="17"/>
    </row>
    <row r="13715" spans="23:23" x14ac:dyDescent="0.35">
      <c r="W13715" s="17"/>
    </row>
    <row r="13716" spans="23:23" x14ac:dyDescent="0.35">
      <c r="W13716" s="17"/>
    </row>
    <row r="13717" spans="23:23" x14ac:dyDescent="0.35">
      <c r="W13717" s="17"/>
    </row>
    <row r="13718" spans="23:23" x14ac:dyDescent="0.35">
      <c r="W13718" s="17"/>
    </row>
    <row r="13719" spans="23:23" x14ac:dyDescent="0.35">
      <c r="W13719" s="17"/>
    </row>
    <row r="13720" spans="23:23" x14ac:dyDescent="0.35">
      <c r="W13720" s="17"/>
    </row>
    <row r="13721" spans="23:23" x14ac:dyDescent="0.35">
      <c r="W13721" s="17"/>
    </row>
    <row r="13722" spans="23:23" x14ac:dyDescent="0.35">
      <c r="W13722" s="17"/>
    </row>
    <row r="13723" spans="23:23" x14ac:dyDescent="0.35">
      <c r="W13723" s="17"/>
    </row>
    <row r="13724" spans="23:23" x14ac:dyDescent="0.35">
      <c r="W13724" s="17"/>
    </row>
    <row r="13725" spans="23:23" x14ac:dyDescent="0.35">
      <c r="W13725" s="17"/>
    </row>
    <row r="13726" spans="23:23" x14ac:dyDescent="0.35">
      <c r="W13726" s="17"/>
    </row>
    <row r="13727" spans="23:23" x14ac:dyDescent="0.35">
      <c r="W13727" s="17"/>
    </row>
    <row r="13728" spans="23:23" x14ac:dyDescent="0.35">
      <c r="W13728" s="17"/>
    </row>
    <row r="13729" spans="23:23" x14ac:dyDescent="0.35">
      <c r="W13729" s="17"/>
    </row>
    <row r="13730" spans="23:23" x14ac:dyDescent="0.35">
      <c r="W13730" s="17"/>
    </row>
    <row r="13731" spans="23:23" x14ac:dyDescent="0.35">
      <c r="W13731" s="17"/>
    </row>
    <row r="13732" spans="23:23" x14ac:dyDescent="0.35">
      <c r="W13732" s="17"/>
    </row>
    <row r="13733" spans="23:23" x14ac:dyDescent="0.35">
      <c r="W13733" s="17"/>
    </row>
    <row r="13734" spans="23:23" x14ac:dyDescent="0.35">
      <c r="W13734" s="17"/>
    </row>
    <row r="13735" spans="23:23" x14ac:dyDescent="0.35">
      <c r="W13735" s="17"/>
    </row>
    <row r="13736" spans="23:23" x14ac:dyDescent="0.35">
      <c r="W13736" s="17"/>
    </row>
    <row r="13737" spans="23:23" x14ac:dyDescent="0.35">
      <c r="W13737" s="17"/>
    </row>
    <row r="13738" spans="23:23" x14ac:dyDescent="0.35">
      <c r="W13738" s="17"/>
    </row>
    <row r="13739" spans="23:23" x14ac:dyDescent="0.35">
      <c r="W13739" s="17"/>
    </row>
    <row r="13740" spans="23:23" x14ac:dyDescent="0.35">
      <c r="W13740" s="17"/>
    </row>
    <row r="13741" spans="23:23" x14ac:dyDescent="0.35">
      <c r="W13741" s="17"/>
    </row>
    <row r="13742" spans="23:23" x14ac:dyDescent="0.35">
      <c r="W13742" s="17"/>
    </row>
    <row r="13743" spans="23:23" x14ac:dyDescent="0.35">
      <c r="W13743" s="17"/>
    </row>
    <row r="13744" spans="23:23" x14ac:dyDescent="0.35">
      <c r="W13744" s="17"/>
    </row>
    <row r="13745" spans="23:23" x14ac:dyDescent="0.35">
      <c r="W13745" s="17"/>
    </row>
    <row r="13746" spans="23:23" x14ac:dyDescent="0.35">
      <c r="W13746" s="17"/>
    </row>
    <row r="13747" spans="23:23" x14ac:dyDescent="0.35">
      <c r="W13747" s="17"/>
    </row>
    <row r="13748" spans="23:23" x14ac:dyDescent="0.35">
      <c r="W13748" s="17"/>
    </row>
    <row r="13749" spans="23:23" x14ac:dyDescent="0.35">
      <c r="W13749" s="17"/>
    </row>
    <row r="13750" spans="23:23" x14ac:dyDescent="0.35">
      <c r="W13750" s="17"/>
    </row>
    <row r="13751" spans="23:23" x14ac:dyDescent="0.35">
      <c r="W13751" s="17"/>
    </row>
    <row r="13752" spans="23:23" x14ac:dyDescent="0.35">
      <c r="W13752" s="17"/>
    </row>
    <row r="13753" spans="23:23" x14ac:dyDescent="0.35">
      <c r="W13753" s="17"/>
    </row>
    <row r="13754" spans="23:23" x14ac:dyDescent="0.35">
      <c r="W13754" s="17"/>
    </row>
    <row r="13755" spans="23:23" x14ac:dyDescent="0.35">
      <c r="W13755" s="17"/>
    </row>
    <row r="13756" spans="23:23" x14ac:dyDescent="0.35">
      <c r="W13756" s="17"/>
    </row>
    <row r="13757" spans="23:23" x14ac:dyDescent="0.35">
      <c r="W13757" s="17"/>
    </row>
    <row r="13758" spans="23:23" x14ac:dyDescent="0.35">
      <c r="W13758" s="17"/>
    </row>
    <row r="13759" spans="23:23" x14ac:dyDescent="0.35">
      <c r="W13759" s="17"/>
    </row>
    <row r="13760" spans="23:23" x14ac:dyDescent="0.35">
      <c r="W13760" s="17"/>
    </row>
    <row r="13761" spans="23:23" x14ac:dyDescent="0.35">
      <c r="W13761" s="17"/>
    </row>
    <row r="13762" spans="23:23" x14ac:dyDescent="0.35">
      <c r="W13762" s="17"/>
    </row>
    <row r="13763" spans="23:23" x14ac:dyDescent="0.35">
      <c r="W13763" s="17"/>
    </row>
    <row r="13764" spans="23:23" x14ac:dyDescent="0.35">
      <c r="W13764" s="17"/>
    </row>
    <row r="13765" spans="23:23" x14ac:dyDescent="0.35">
      <c r="W13765" s="17"/>
    </row>
    <row r="13766" spans="23:23" x14ac:dyDescent="0.35">
      <c r="W13766" s="17"/>
    </row>
    <row r="13767" spans="23:23" x14ac:dyDescent="0.35">
      <c r="W13767" s="17"/>
    </row>
    <row r="13768" spans="23:23" x14ac:dyDescent="0.35">
      <c r="W13768" s="17"/>
    </row>
    <row r="13769" spans="23:23" x14ac:dyDescent="0.35">
      <c r="W13769" s="17"/>
    </row>
    <row r="13770" spans="23:23" x14ac:dyDescent="0.35">
      <c r="W13770" s="17"/>
    </row>
    <row r="13771" spans="23:23" x14ac:dyDescent="0.35">
      <c r="W13771" s="17"/>
    </row>
    <row r="13772" spans="23:23" x14ac:dyDescent="0.35">
      <c r="W13772" s="17"/>
    </row>
    <row r="13773" spans="23:23" x14ac:dyDescent="0.35">
      <c r="W13773" s="17"/>
    </row>
    <row r="13774" spans="23:23" x14ac:dyDescent="0.35">
      <c r="W13774" s="17"/>
    </row>
    <row r="13775" spans="23:23" x14ac:dyDescent="0.35">
      <c r="W13775" s="17"/>
    </row>
    <row r="13776" spans="23:23" x14ac:dyDescent="0.35">
      <c r="W13776" s="17"/>
    </row>
    <row r="13777" spans="23:23" x14ac:dyDescent="0.35">
      <c r="W13777" s="17"/>
    </row>
    <row r="13778" spans="23:23" x14ac:dyDescent="0.35">
      <c r="W13778" s="17"/>
    </row>
    <row r="13779" spans="23:23" x14ac:dyDescent="0.35">
      <c r="W13779" s="17"/>
    </row>
    <row r="13780" spans="23:23" x14ac:dyDescent="0.35">
      <c r="W13780" s="17"/>
    </row>
    <row r="13781" spans="23:23" x14ac:dyDescent="0.35">
      <c r="W13781" s="17"/>
    </row>
    <row r="13782" spans="23:23" x14ac:dyDescent="0.35">
      <c r="W13782" s="17"/>
    </row>
    <row r="13783" spans="23:23" x14ac:dyDescent="0.35">
      <c r="W13783" s="17"/>
    </row>
    <row r="13784" spans="23:23" x14ac:dyDescent="0.35">
      <c r="W13784" s="17"/>
    </row>
    <row r="13785" spans="23:23" x14ac:dyDescent="0.35">
      <c r="W13785" s="17"/>
    </row>
    <row r="13786" spans="23:23" x14ac:dyDescent="0.35">
      <c r="W13786" s="17"/>
    </row>
    <row r="13787" spans="23:23" x14ac:dyDescent="0.35">
      <c r="W13787" s="17"/>
    </row>
    <row r="13788" spans="23:23" x14ac:dyDescent="0.35">
      <c r="W13788" s="17"/>
    </row>
    <row r="13789" spans="23:23" x14ac:dyDescent="0.35">
      <c r="W13789" s="17"/>
    </row>
    <row r="13790" spans="23:23" x14ac:dyDescent="0.35">
      <c r="W13790" s="17"/>
    </row>
    <row r="13791" spans="23:23" x14ac:dyDescent="0.35">
      <c r="W13791" s="17"/>
    </row>
    <row r="13792" spans="23:23" x14ac:dyDescent="0.35">
      <c r="W13792" s="17"/>
    </row>
    <row r="13793" spans="23:23" x14ac:dyDescent="0.35">
      <c r="W13793" s="17"/>
    </row>
    <row r="13794" spans="23:23" x14ac:dyDescent="0.35">
      <c r="W13794" s="17"/>
    </row>
    <row r="13795" spans="23:23" x14ac:dyDescent="0.35">
      <c r="W13795" s="17"/>
    </row>
    <row r="13796" spans="23:23" x14ac:dyDescent="0.35">
      <c r="W13796" s="17"/>
    </row>
    <row r="13797" spans="23:23" x14ac:dyDescent="0.35">
      <c r="W13797" s="17"/>
    </row>
    <row r="13798" spans="23:23" x14ac:dyDescent="0.35">
      <c r="W13798" s="17"/>
    </row>
    <row r="13799" spans="23:23" x14ac:dyDescent="0.35">
      <c r="W13799" s="17"/>
    </row>
    <row r="13800" spans="23:23" x14ac:dyDescent="0.35">
      <c r="W13800" s="17"/>
    </row>
    <row r="13801" spans="23:23" x14ac:dyDescent="0.35">
      <c r="W13801" s="17"/>
    </row>
    <row r="13802" spans="23:23" x14ac:dyDescent="0.35">
      <c r="W13802" s="17"/>
    </row>
    <row r="13803" spans="23:23" x14ac:dyDescent="0.35">
      <c r="W13803" s="17"/>
    </row>
    <row r="13804" spans="23:23" x14ac:dyDescent="0.35">
      <c r="W13804" s="17"/>
    </row>
    <row r="13805" spans="23:23" x14ac:dyDescent="0.35">
      <c r="W13805" s="17"/>
    </row>
    <row r="13806" spans="23:23" x14ac:dyDescent="0.35">
      <c r="W13806" s="17"/>
    </row>
    <row r="13807" spans="23:23" x14ac:dyDescent="0.35">
      <c r="W13807" s="17"/>
    </row>
    <row r="13808" spans="23:23" x14ac:dyDescent="0.35">
      <c r="W13808" s="17"/>
    </row>
    <row r="13809" spans="23:23" x14ac:dyDescent="0.35">
      <c r="W13809" s="17"/>
    </row>
    <row r="13810" spans="23:23" x14ac:dyDescent="0.35">
      <c r="W13810" s="17"/>
    </row>
    <row r="13811" spans="23:23" x14ac:dyDescent="0.35">
      <c r="W13811" s="17"/>
    </row>
    <row r="13812" spans="23:23" x14ac:dyDescent="0.35">
      <c r="W13812" s="17"/>
    </row>
    <row r="13813" spans="23:23" x14ac:dyDescent="0.35">
      <c r="W13813" s="17"/>
    </row>
    <row r="13814" spans="23:23" x14ac:dyDescent="0.35">
      <c r="W13814" s="17"/>
    </row>
    <row r="13815" spans="23:23" x14ac:dyDescent="0.35">
      <c r="W13815" s="17"/>
    </row>
    <row r="13816" spans="23:23" x14ac:dyDescent="0.35">
      <c r="W13816" s="17"/>
    </row>
    <row r="13817" spans="23:23" x14ac:dyDescent="0.35">
      <c r="W13817" s="17"/>
    </row>
    <row r="13818" spans="23:23" x14ac:dyDescent="0.35">
      <c r="W13818" s="17"/>
    </row>
    <row r="13819" spans="23:23" x14ac:dyDescent="0.35">
      <c r="W13819" s="17"/>
    </row>
    <row r="13820" spans="23:23" x14ac:dyDescent="0.35">
      <c r="W13820" s="17"/>
    </row>
    <row r="13821" spans="23:23" x14ac:dyDescent="0.35">
      <c r="W13821" s="17"/>
    </row>
    <row r="13822" spans="23:23" x14ac:dyDescent="0.35">
      <c r="W13822" s="17"/>
    </row>
    <row r="13823" spans="23:23" x14ac:dyDescent="0.35">
      <c r="W13823" s="17"/>
    </row>
    <row r="13824" spans="23:23" x14ac:dyDescent="0.35">
      <c r="W13824" s="17"/>
    </row>
    <row r="13825" spans="23:23" x14ac:dyDescent="0.35">
      <c r="W13825" s="17"/>
    </row>
    <row r="13826" spans="23:23" x14ac:dyDescent="0.35">
      <c r="W13826" s="17"/>
    </row>
    <row r="13827" spans="23:23" x14ac:dyDescent="0.35">
      <c r="W13827" s="17"/>
    </row>
    <row r="13828" spans="23:23" x14ac:dyDescent="0.35">
      <c r="W13828" s="17"/>
    </row>
    <row r="13829" spans="23:23" x14ac:dyDescent="0.35">
      <c r="W13829" s="17"/>
    </row>
    <row r="13830" spans="23:23" x14ac:dyDescent="0.35">
      <c r="W13830" s="17"/>
    </row>
    <row r="13831" spans="23:23" x14ac:dyDescent="0.35">
      <c r="W13831" s="17"/>
    </row>
    <row r="13832" spans="23:23" x14ac:dyDescent="0.35">
      <c r="W13832" s="17"/>
    </row>
    <row r="13833" spans="23:23" x14ac:dyDescent="0.35">
      <c r="W13833" s="17"/>
    </row>
    <row r="13834" spans="23:23" x14ac:dyDescent="0.35">
      <c r="W13834" s="17"/>
    </row>
    <row r="13835" spans="23:23" x14ac:dyDescent="0.35">
      <c r="W13835" s="17"/>
    </row>
    <row r="13836" spans="23:23" x14ac:dyDescent="0.35">
      <c r="W13836" s="17"/>
    </row>
    <row r="13837" spans="23:23" x14ac:dyDescent="0.35">
      <c r="W13837" s="17"/>
    </row>
    <row r="13838" spans="23:23" x14ac:dyDescent="0.35">
      <c r="W13838" s="17"/>
    </row>
    <row r="13839" spans="23:23" x14ac:dyDescent="0.35">
      <c r="W13839" s="17"/>
    </row>
    <row r="13840" spans="23:23" x14ac:dyDescent="0.35">
      <c r="W13840" s="17"/>
    </row>
    <row r="13841" spans="23:23" x14ac:dyDescent="0.35">
      <c r="W13841" s="17"/>
    </row>
    <row r="13842" spans="23:23" x14ac:dyDescent="0.35">
      <c r="W13842" s="17"/>
    </row>
    <row r="13843" spans="23:23" x14ac:dyDescent="0.35">
      <c r="W13843" s="17"/>
    </row>
    <row r="13844" spans="23:23" x14ac:dyDescent="0.35">
      <c r="W13844" s="17"/>
    </row>
    <row r="13845" spans="23:23" x14ac:dyDescent="0.35">
      <c r="W13845" s="17"/>
    </row>
    <row r="13846" spans="23:23" x14ac:dyDescent="0.35">
      <c r="W13846" s="17"/>
    </row>
    <row r="13847" spans="23:23" x14ac:dyDescent="0.35">
      <c r="W13847" s="17"/>
    </row>
    <row r="13848" spans="23:23" x14ac:dyDescent="0.35">
      <c r="W13848" s="17"/>
    </row>
    <row r="13849" spans="23:23" x14ac:dyDescent="0.35">
      <c r="W13849" s="17"/>
    </row>
    <row r="13850" spans="23:23" x14ac:dyDescent="0.35">
      <c r="W13850" s="17"/>
    </row>
    <row r="13851" spans="23:23" x14ac:dyDescent="0.35">
      <c r="W13851" s="17"/>
    </row>
    <row r="13852" spans="23:23" x14ac:dyDescent="0.35">
      <c r="W13852" s="17"/>
    </row>
    <row r="13853" spans="23:23" x14ac:dyDescent="0.35">
      <c r="W13853" s="17"/>
    </row>
    <row r="13854" spans="23:23" x14ac:dyDescent="0.35">
      <c r="W13854" s="17"/>
    </row>
    <row r="13855" spans="23:23" x14ac:dyDescent="0.35">
      <c r="W13855" s="17"/>
    </row>
    <row r="13856" spans="23:23" x14ac:dyDescent="0.35">
      <c r="W13856" s="17"/>
    </row>
    <row r="13857" spans="23:23" x14ac:dyDescent="0.35">
      <c r="W13857" s="17"/>
    </row>
    <row r="13858" spans="23:23" x14ac:dyDescent="0.35">
      <c r="W13858" s="17"/>
    </row>
    <row r="13859" spans="23:23" x14ac:dyDescent="0.35">
      <c r="W13859" s="17"/>
    </row>
    <row r="13860" spans="23:23" x14ac:dyDescent="0.35">
      <c r="W13860" s="17"/>
    </row>
    <row r="13861" spans="23:23" x14ac:dyDescent="0.35">
      <c r="W13861" s="17"/>
    </row>
    <row r="13862" spans="23:23" x14ac:dyDescent="0.35">
      <c r="W13862" s="17"/>
    </row>
    <row r="13863" spans="23:23" x14ac:dyDescent="0.35">
      <c r="W13863" s="17"/>
    </row>
    <row r="13864" spans="23:23" x14ac:dyDescent="0.35">
      <c r="W13864" s="17"/>
    </row>
    <row r="13865" spans="23:23" x14ac:dyDescent="0.35">
      <c r="W13865" s="17"/>
    </row>
    <row r="13866" spans="23:23" x14ac:dyDescent="0.35">
      <c r="W13866" s="17"/>
    </row>
    <row r="13867" spans="23:23" x14ac:dyDescent="0.35">
      <c r="W13867" s="17"/>
    </row>
    <row r="13868" spans="23:23" x14ac:dyDescent="0.35">
      <c r="W13868" s="17"/>
    </row>
    <row r="13869" spans="23:23" x14ac:dyDescent="0.35">
      <c r="W13869" s="17"/>
    </row>
    <row r="13870" spans="23:23" x14ac:dyDescent="0.35">
      <c r="W13870" s="17"/>
    </row>
    <row r="13871" spans="23:23" x14ac:dyDescent="0.35">
      <c r="W13871" s="17"/>
    </row>
    <row r="13872" spans="23:23" x14ac:dyDescent="0.35">
      <c r="W13872" s="17"/>
    </row>
    <row r="13873" spans="23:23" x14ac:dyDescent="0.35">
      <c r="W13873" s="17"/>
    </row>
    <row r="13874" spans="23:23" x14ac:dyDescent="0.35">
      <c r="W13874" s="17"/>
    </row>
    <row r="13875" spans="23:23" x14ac:dyDescent="0.35">
      <c r="W13875" s="17"/>
    </row>
    <row r="13876" spans="23:23" x14ac:dyDescent="0.35">
      <c r="W13876" s="17"/>
    </row>
    <row r="13877" spans="23:23" x14ac:dyDescent="0.35">
      <c r="W13877" s="17"/>
    </row>
    <row r="13878" spans="23:23" x14ac:dyDescent="0.35">
      <c r="W13878" s="17"/>
    </row>
    <row r="13879" spans="23:23" x14ac:dyDescent="0.35">
      <c r="W13879" s="17"/>
    </row>
    <row r="13880" spans="23:23" x14ac:dyDescent="0.35">
      <c r="W13880" s="17"/>
    </row>
    <row r="13881" spans="23:23" x14ac:dyDescent="0.35">
      <c r="W13881" s="17"/>
    </row>
    <row r="13882" spans="23:23" x14ac:dyDescent="0.35">
      <c r="W13882" s="17"/>
    </row>
    <row r="13883" spans="23:23" x14ac:dyDescent="0.35">
      <c r="W13883" s="17"/>
    </row>
    <row r="13884" spans="23:23" x14ac:dyDescent="0.35">
      <c r="W13884" s="17"/>
    </row>
    <row r="13885" spans="23:23" x14ac:dyDescent="0.35">
      <c r="W13885" s="17"/>
    </row>
    <row r="13886" spans="23:23" x14ac:dyDescent="0.35">
      <c r="W13886" s="17"/>
    </row>
    <row r="13887" spans="23:23" x14ac:dyDescent="0.35">
      <c r="W13887" s="17"/>
    </row>
    <row r="13888" spans="23:23" x14ac:dyDescent="0.35">
      <c r="W13888" s="17"/>
    </row>
    <row r="13889" spans="23:23" x14ac:dyDescent="0.35">
      <c r="W13889" s="17"/>
    </row>
    <row r="13890" spans="23:23" x14ac:dyDescent="0.35">
      <c r="W13890" s="17"/>
    </row>
    <row r="13891" spans="23:23" x14ac:dyDescent="0.35">
      <c r="W13891" s="17"/>
    </row>
    <row r="13892" spans="23:23" x14ac:dyDescent="0.35">
      <c r="W13892" s="17"/>
    </row>
    <row r="13893" spans="23:23" x14ac:dyDescent="0.35">
      <c r="W13893" s="17"/>
    </row>
    <row r="13894" spans="23:23" x14ac:dyDescent="0.35">
      <c r="W13894" s="17"/>
    </row>
    <row r="13895" spans="23:23" x14ac:dyDescent="0.35">
      <c r="W13895" s="17"/>
    </row>
    <row r="13896" spans="23:23" x14ac:dyDescent="0.35">
      <c r="W13896" s="17"/>
    </row>
    <row r="13897" spans="23:23" x14ac:dyDescent="0.35">
      <c r="W13897" s="17"/>
    </row>
    <row r="13898" spans="23:23" x14ac:dyDescent="0.35">
      <c r="W13898" s="17"/>
    </row>
    <row r="13899" spans="23:23" x14ac:dyDescent="0.35">
      <c r="W13899" s="17"/>
    </row>
    <row r="13900" spans="23:23" x14ac:dyDescent="0.35">
      <c r="W13900" s="17"/>
    </row>
    <row r="13901" spans="23:23" x14ac:dyDescent="0.35">
      <c r="W13901" s="17"/>
    </row>
    <row r="13902" spans="23:23" x14ac:dyDescent="0.35">
      <c r="W13902" s="17"/>
    </row>
    <row r="13903" spans="23:23" x14ac:dyDescent="0.35">
      <c r="W13903" s="17"/>
    </row>
    <row r="13904" spans="23:23" x14ac:dyDescent="0.35">
      <c r="W13904" s="17"/>
    </row>
    <row r="13905" spans="23:23" x14ac:dyDescent="0.35">
      <c r="W13905" s="17"/>
    </row>
    <row r="13906" spans="23:23" x14ac:dyDescent="0.35">
      <c r="W13906" s="17"/>
    </row>
    <row r="13907" spans="23:23" x14ac:dyDescent="0.35">
      <c r="W13907" s="17"/>
    </row>
    <row r="13908" spans="23:23" x14ac:dyDescent="0.35">
      <c r="W13908" s="17"/>
    </row>
    <row r="13909" spans="23:23" x14ac:dyDescent="0.35">
      <c r="W13909" s="17"/>
    </row>
    <row r="13910" spans="23:23" x14ac:dyDescent="0.35">
      <c r="W13910" s="17"/>
    </row>
    <row r="13911" spans="23:23" x14ac:dyDescent="0.35">
      <c r="W13911" s="17"/>
    </row>
    <row r="13912" spans="23:23" x14ac:dyDescent="0.35">
      <c r="W13912" s="17"/>
    </row>
    <row r="13913" spans="23:23" x14ac:dyDescent="0.35">
      <c r="W13913" s="17"/>
    </row>
    <row r="13914" spans="23:23" x14ac:dyDescent="0.35">
      <c r="W13914" s="17"/>
    </row>
    <row r="13915" spans="23:23" x14ac:dyDescent="0.35">
      <c r="W13915" s="17"/>
    </row>
    <row r="13916" spans="23:23" x14ac:dyDescent="0.35">
      <c r="W13916" s="17"/>
    </row>
    <row r="13917" spans="23:23" x14ac:dyDescent="0.35">
      <c r="W13917" s="17"/>
    </row>
    <row r="13918" spans="23:23" x14ac:dyDescent="0.35">
      <c r="W13918" s="17"/>
    </row>
    <row r="13919" spans="23:23" x14ac:dyDescent="0.35">
      <c r="W13919" s="17"/>
    </row>
    <row r="13920" spans="23:23" x14ac:dyDescent="0.35">
      <c r="W13920" s="17"/>
    </row>
    <row r="13921" spans="23:23" x14ac:dyDescent="0.35">
      <c r="W13921" s="17"/>
    </row>
    <row r="13922" spans="23:23" x14ac:dyDescent="0.35">
      <c r="W13922" s="17"/>
    </row>
    <row r="13923" spans="23:23" x14ac:dyDescent="0.35">
      <c r="W13923" s="17"/>
    </row>
    <row r="13924" spans="23:23" x14ac:dyDescent="0.35">
      <c r="W13924" s="17"/>
    </row>
    <row r="13925" spans="23:23" x14ac:dyDescent="0.35">
      <c r="W13925" s="17"/>
    </row>
    <row r="13926" spans="23:23" x14ac:dyDescent="0.35">
      <c r="W13926" s="17"/>
    </row>
    <row r="13927" spans="23:23" x14ac:dyDescent="0.35">
      <c r="W13927" s="17"/>
    </row>
    <row r="13928" spans="23:23" x14ac:dyDescent="0.35">
      <c r="W13928" s="17"/>
    </row>
    <row r="13929" spans="23:23" x14ac:dyDescent="0.35">
      <c r="W13929" s="17"/>
    </row>
    <row r="13930" spans="23:23" x14ac:dyDescent="0.35">
      <c r="W13930" s="17"/>
    </row>
    <row r="13931" spans="23:23" x14ac:dyDescent="0.35">
      <c r="W13931" s="17"/>
    </row>
    <row r="13932" spans="23:23" x14ac:dyDescent="0.35">
      <c r="W13932" s="17"/>
    </row>
    <row r="13933" spans="23:23" x14ac:dyDescent="0.35">
      <c r="W13933" s="17"/>
    </row>
    <row r="13934" spans="23:23" x14ac:dyDescent="0.35">
      <c r="W13934" s="17"/>
    </row>
    <row r="13935" spans="23:23" x14ac:dyDescent="0.35">
      <c r="W13935" s="17"/>
    </row>
    <row r="13936" spans="23:23" x14ac:dyDescent="0.35">
      <c r="W13936" s="17"/>
    </row>
    <row r="13937" spans="23:23" x14ac:dyDescent="0.35">
      <c r="W13937" s="17"/>
    </row>
    <row r="13938" spans="23:23" x14ac:dyDescent="0.35">
      <c r="W13938" s="17"/>
    </row>
    <row r="13939" spans="23:23" x14ac:dyDescent="0.35">
      <c r="W13939" s="17"/>
    </row>
    <row r="13940" spans="23:23" x14ac:dyDescent="0.35">
      <c r="W13940" s="17"/>
    </row>
    <row r="13941" spans="23:23" x14ac:dyDescent="0.35">
      <c r="W13941" s="17"/>
    </row>
    <row r="13942" spans="23:23" x14ac:dyDescent="0.35">
      <c r="W13942" s="17"/>
    </row>
    <row r="13943" spans="23:23" x14ac:dyDescent="0.35">
      <c r="W13943" s="17"/>
    </row>
    <row r="13944" spans="23:23" x14ac:dyDescent="0.35">
      <c r="W13944" s="17"/>
    </row>
    <row r="13945" spans="23:23" x14ac:dyDescent="0.35">
      <c r="W13945" s="17"/>
    </row>
    <row r="13946" spans="23:23" x14ac:dyDescent="0.35">
      <c r="W13946" s="17"/>
    </row>
    <row r="13947" spans="23:23" x14ac:dyDescent="0.35">
      <c r="W13947" s="17"/>
    </row>
    <row r="13948" spans="23:23" x14ac:dyDescent="0.35">
      <c r="W13948" s="17"/>
    </row>
    <row r="13949" spans="23:23" x14ac:dyDescent="0.35">
      <c r="W13949" s="17"/>
    </row>
    <row r="13950" spans="23:23" x14ac:dyDescent="0.35">
      <c r="W13950" s="17"/>
    </row>
    <row r="13951" spans="23:23" x14ac:dyDescent="0.35">
      <c r="W13951" s="17"/>
    </row>
    <row r="13952" spans="23:23" x14ac:dyDescent="0.35">
      <c r="W13952" s="17"/>
    </row>
    <row r="13953" spans="23:23" x14ac:dyDescent="0.35">
      <c r="W13953" s="17"/>
    </row>
    <row r="13954" spans="23:23" x14ac:dyDescent="0.35">
      <c r="W13954" s="17"/>
    </row>
    <row r="13955" spans="23:23" x14ac:dyDescent="0.35">
      <c r="W13955" s="17"/>
    </row>
    <row r="13956" spans="23:23" x14ac:dyDescent="0.35">
      <c r="W13956" s="17"/>
    </row>
    <row r="13957" spans="23:23" x14ac:dyDescent="0.35">
      <c r="W13957" s="17"/>
    </row>
    <row r="13958" spans="23:23" x14ac:dyDescent="0.35">
      <c r="W13958" s="17"/>
    </row>
    <row r="13959" spans="23:23" x14ac:dyDescent="0.35">
      <c r="W13959" s="17"/>
    </row>
    <row r="13960" spans="23:23" x14ac:dyDescent="0.35">
      <c r="W13960" s="17"/>
    </row>
    <row r="13961" spans="23:23" x14ac:dyDescent="0.35">
      <c r="W13961" s="17"/>
    </row>
    <row r="13962" spans="23:23" x14ac:dyDescent="0.35">
      <c r="W13962" s="17"/>
    </row>
    <row r="13963" spans="23:23" x14ac:dyDescent="0.35">
      <c r="W13963" s="17"/>
    </row>
    <row r="13964" spans="23:23" x14ac:dyDescent="0.35">
      <c r="W13964" s="17"/>
    </row>
    <row r="13965" spans="23:23" x14ac:dyDescent="0.35">
      <c r="W13965" s="17"/>
    </row>
    <row r="13966" spans="23:23" x14ac:dyDescent="0.35">
      <c r="W13966" s="17"/>
    </row>
    <row r="13967" spans="23:23" x14ac:dyDescent="0.35">
      <c r="W13967" s="17"/>
    </row>
    <row r="13968" spans="23:23" x14ac:dyDescent="0.35">
      <c r="W13968" s="17"/>
    </row>
    <row r="13969" spans="23:23" x14ac:dyDescent="0.35">
      <c r="W13969" s="17"/>
    </row>
    <row r="13970" spans="23:23" x14ac:dyDescent="0.35">
      <c r="W13970" s="17"/>
    </row>
    <row r="13971" spans="23:23" x14ac:dyDescent="0.35">
      <c r="W13971" s="17"/>
    </row>
    <row r="13972" spans="23:23" x14ac:dyDescent="0.35">
      <c r="W13972" s="17"/>
    </row>
    <row r="13973" spans="23:23" x14ac:dyDescent="0.35">
      <c r="W13973" s="17"/>
    </row>
    <row r="13974" spans="23:23" x14ac:dyDescent="0.35">
      <c r="W13974" s="17"/>
    </row>
    <row r="13975" spans="23:23" x14ac:dyDescent="0.35">
      <c r="W13975" s="17"/>
    </row>
    <row r="13976" spans="23:23" x14ac:dyDescent="0.35">
      <c r="W13976" s="17"/>
    </row>
    <row r="13977" spans="23:23" x14ac:dyDescent="0.35">
      <c r="W13977" s="17"/>
    </row>
    <row r="13978" spans="23:23" x14ac:dyDescent="0.35">
      <c r="W13978" s="17"/>
    </row>
    <row r="13979" spans="23:23" x14ac:dyDescent="0.35">
      <c r="W13979" s="17"/>
    </row>
    <row r="13980" spans="23:23" x14ac:dyDescent="0.35">
      <c r="W13980" s="17"/>
    </row>
    <row r="13981" spans="23:23" x14ac:dyDescent="0.35">
      <c r="W13981" s="17"/>
    </row>
    <row r="13982" spans="23:23" x14ac:dyDescent="0.35">
      <c r="W13982" s="17"/>
    </row>
    <row r="13983" spans="23:23" x14ac:dyDescent="0.35">
      <c r="W13983" s="17"/>
    </row>
    <row r="13984" spans="23:23" x14ac:dyDescent="0.35">
      <c r="W13984" s="17"/>
    </row>
    <row r="13985" spans="23:23" x14ac:dyDescent="0.35">
      <c r="W13985" s="17"/>
    </row>
    <row r="13986" spans="23:23" x14ac:dyDescent="0.35">
      <c r="W13986" s="17"/>
    </row>
    <row r="13987" spans="23:23" x14ac:dyDescent="0.35">
      <c r="W13987" s="17"/>
    </row>
    <row r="13988" spans="23:23" x14ac:dyDescent="0.35">
      <c r="W13988" s="17"/>
    </row>
    <row r="13989" spans="23:23" x14ac:dyDescent="0.35">
      <c r="W13989" s="17"/>
    </row>
    <row r="13990" spans="23:23" x14ac:dyDescent="0.35">
      <c r="W13990" s="17"/>
    </row>
    <row r="13991" spans="23:23" x14ac:dyDescent="0.35">
      <c r="W13991" s="17"/>
    </row>
    <row r="13992" spans="23:23" x14ac:dyDescent="0.35">
      <c r="W13992" s="17"/>
    </row>
    <row r="13993" spans="23:23" x14ac:dyDescent="0.35">
      <c r="W13993" s="17"/>
    </row>
    <row r="13994" spans="23:23" x14ac:dyDescent="0.35">
      <c r="W13994" s="17"/>
    </row>
    <row r="13995" spans="23:23" x14ac:dyDescent="0.35">
      <c r="W13995" s="17"/>
    </row>
    <row r="13996" spans="23:23" x14ac:dyDescent="0.35">
      <c r="W13996" s="17"/>
    </row>
    <row r="13997" spans="23:23" x14ac:dyDescent="0.35">
      <c r="W13997" s="17"/>
    </row>
    <row r="13998" spans="23:23" x14ac:dyDescent="0.35">
      <c r="W13998" s="17"/>
    </row>
    <row r="13999" spans="23:23" x14ac:dyDescent="0.35">
      <c r="W13999" s="17"/>
    </row>
    <row r="14000" spans="23:23" x14ac:dyDescent="0.35">
      <c r="W14000" s="17"/>
    </row>
    <row r="14001" spans="23:23" x14ac:dyDescent="0.35">
      <c r="W14001" s="17"/>
    </row>
    <row r="14002" spans="23:23" x14ac:dyDescent="0.35">
      <c r="W14002" s="17"/>
    </row>
    <row r="14003" spans="23:23" x14ac:dyDescent="0.35">
      <c r="W14003" s="17"/>
    </row>
    <row r="14004" spans="23:23" x14ac:dyDescent="0.35">
      <c r="W14004" s="17"/>
    </row>
    <row r="14005" spans="23:23" x14ac:dyDescent="0.35">
      <c r="W14005" s="17"/>
    </row>
    <row r="14006" spans="23:23" x14ac:dyDescent="0.35">
      <c r="W14006" s="17"/>
    </row>
    <row r="14007" spans="23:23" x14ac:dyDescent="0.35">
      <c r="W14007" s="17"/>
    </row>
    <row r="14008" spans="23:23" x14ac:dyDescent="0.35">
      <c r="W14008" s="17"/>
    </row>
    <row r="14009" spans="23:23" x14ac:dyDescent="0.35">
      <c r="W14009" s="17"/>
    </row>
    <row r="14010" spans="23:23" x14ac:dyDescent="0.35">
      <c r="W14010" s="17"/>
    </row>
    <row r="14011" spans="23:23" x14ac:dyDescent="0.35">
      <c r="W14011" s="17"/>
    </row>
    <row r="14012" spans="23:23" x14ac:dyDescent="0.35">
      <c r="W14012" s="17"/>
    </row>
    <row r="14013" spans="23:23" x14ac:dyDescent="0.35">
      <c r="W14013" s="17"/>
    </row>
    <row r="14014" spans="23:23" x14ac:dyDescent="0.35">
      <c r="W14014" s="17"/>
    </row>
    <row r="14015" spans="23:23" x14ac:dyDescent="0.35">
      <c r="W14015" s="17"/>
    </row>
    <row r="14016" spans="23:23" x14ac:dyDescent="0.35">
      <c r="W14016" s="17"/>
    </row>
    <row r="14017" spans="23:23" x14ac:dyDescent="0.35">
      <c r="W14017" s="17"/>
    </row>
    <row r="14018" spans="23:23" x14ac:dyDescent="0.35">
      <c r="W14018" s="17"/>
    </row>
    <row r="14019" spans="23:23" x14ac:dyDescent="0.35">
      <c r="W14019" s="17"/>
    </row>
    <row r="14020" spans="23:23" x14ac:dyDescent="0.35">
      <c r="W14020" s="17"/>
    </row>
    <row r="14021" spans="23:23" x14ac:dyDescent="0.35">
      <c r="W14021" s="17"/>
    </row>
    <row r="14022" spans="23:23" x14ac:dyDescent="0.35">
      <c r="W14022" s="17"/>
    </row>
    <row r="14023" spans="23:23" x14ac:dyDescent="0.35">
      <c r="W14023" s="17"/>
    </row>
    <row r="14024" spans="23:23" x14ac:dyDescent="0.35">
      <c r="W14024" s="17"/>
    </row>
    <row r="14025" spans="23:23" x14ac:dyDescent="0.35">
      <c r="W14025" s="17"/>
    </row>
    <row r="14026" spans="23:23" x14ac:dyDescent="0.35">
      <c r="W14026" s="17"/>
    </row>
    <row r="14027" spans="23:23" x14ac:dyDescent="0.35">
      <c r="W14027" s="17"/>
    </row>
    <row r="14028" spans="23:23" x14ac:dyDescent="0.35">
      <c r="W14028" s="17"/>
    </row>
    <row r="14029" spans="23:23" x14ac:dyDescent="0.35">
      <c r="W14029" s="17"/>
    </row>
    <row r="14030" spans="23:23" x14ac:dyDescent="0.35">
      <c r="W14030" s="17"/>
    </row>
    <row r="14031" spans="23:23" x14ac:dyDescent="0.35">
      <c r="W14031" s="17"/>
    </row>
    <row r="14032" spans="23:23" x14ac:dyDescent="0.35">
      <c r="W14032" s="17"/>
    </row>
    <row r="14033" spans="23:23" x14ac:dyDescent="0.35">
      <c r="W14033" s="17"/>
    </row>
    <row r="14034" spans="23:23" x14ac:dyDescent="0.35">
      <c r="W14034" s="17"/>
    </row>
    <row r="14035" spans="23:23" x14ac:dyDescent="0.35">
      <c r="W14035" s="17"/>
    </row>
    <row r="14036" spans="23:23" x14ac:dyDescent="0.35">
      <c r="W14036" s="17"/>
    </row>
    <row r="14037" spans="23:23" x14ac:dyDescent="0.35">
      <c r="W14037" s="17"/>
    </row>
    <row r="14038" spans="23:23" x14ac:dyDescent="0.35">
      <c r="W14038" s="17"/>
    </row>
    <row r="14039" spans="23:23" x14ac:dyDescent="0.35">
      <c r="W14039" s="17"/>
    </row>
    <row r="14040" spans="23:23" x14ac:dyDescent="0.35">
      <c r="W14040" s="17"/>
    </row>
    <row r="14041" spans="23:23" x14ac:dyDescent="0.35">
      <c r="W14041" s="17"/>
    </row>
    <row r="14042" spans="23:23" x14ac:dyDescent="0.35">
      <c r="W14042" s="17"/>
    </row>
    <row r="14043" spans="23:23" x14ac:dyDescent="0.35">
      <c r="W14043" s="17"/>
    </row>
    <row r="14044" spans="23:23" x14ac:dyDescent="0.35">
      <c r="W14044" s="17"/>
    </row>
    <row r="14045" spans="23:23" x14ac:dyDescent="0.35">
      <c r="W14045" s="17"/>
    </row>
    <row r="14046" spans="23:23" x14ac:dyDescent="0.35">
      <c r="W14046" s="17"/>
    </row>
    <row r="14047" spans="23:23" x14ac:dyDescent="0.35">
      <c r="W14047" s="17"/>
    </row>
    <row r="14048" spans="23:23" x14ac:dyDescent="0.35">
      <c r="W14048" s="17"/>
    </row>
    <row r="14049" spans="23:23" x14ac:dyDescent="0.35">
      <c r="W14049" s="17"/>
    </row>
    <row r="14050" spans="23:23" x14ac:dyDescent="0.35">
      <c r="W14050" s="17"/>
    </row>
    <row r="14051" spans="23:23" x14ac:dyDescent="0.35">
      <c r="W14051" s="17"/>
    </row>
    <row r="14052" spans="23:23" x14ac:dyDescent="0.35">
      <c r="W14052" s="17"/>
    </row>
    <row r="14053" spans="23:23" x14ac:dyDescent="0.35">
      <c r="W14053" s="17"/>
    </row>
    <row r="14054" spans="23:23" x14ac:dyDescent="0.35">
      <c r="W14054" s="17"/>
    </row>
    <row r="14055" spans="23:23" x14ac:dyDescent="0.35">
      <c r="W14055" s="17"/>
    </row>
    <row r="14056" spans="23:23" x14ac:dyDescent="0.35">
      <c r="W14056" s="17"/>
    </row>
    <row r="14057" spans="23:23" x14ac:dyDescent="0.35">
      <c r="W14057" s="17"/>
    </row>
    <row r="14058" spans="23:23" x14ac:dyDescent="0.35">
      <c r="W14058" s="17"/>
    </row>
    <row r="14059" spans="23:23" x14ac:dyDescent="0.35">
      <c r="W14059" s="17"/>
    </row>
    <row r="14060" spans="23:23" x14ac:dyDescent="0.35">
      <c r="W14060" s="17"/>
    </row>
    <row r="14061" spans="23:23" x14ac:dyDescent="0.35">
      <c r="W14061" s="17"/>
    </row>
    <row r="14062" spans="23:23" x14ac:dyDescent="0.35">
      <c r="W14062" s="17"/>
    </row>
    <row r="14063" spans="23:23" x14ac:dyDescent="0.35">
      <c r="W14063" s="17"/>
    </row>
    <row r="14064" spans="23:23" x14ac:dyDescent="0.35">
      <c r="W14064" s="17"/>
    </row>
    <row r="14065" spans="23:23" x14ac:dyDescent="0.35">
      <c r="W14065" s="17"/>
    </row>
    <row r="14066" spans="23:23" x14ac:dyDescent="0.35">
      <c r="W14066" s="17"/>
    </row>
    <row r="14067" spans="23:23" x14ac:dyDescent="0.35">
      <c r="W14067" s="17"/>
    </row>
    <row r="14068" spans="23:23" x14ac:dyDescent="0.35">
      <c r="W14068" s="17"/>
    </row>
    <row r="14069" spans="23:23" x14ac:dyDescent="0.35">
      <c r="W14069" s="17"/>
    </row>
    <row r="14070" spans="23:23" x14ac:dyDescent="0.35">
      <c r="W14070" s="17"/>
    </row>
    <row r="14071" spans="23:23" x14ac:dyDescent="0.35">
      <c r="W14071" s="17"/>
    </row>
    <row r="14072" spans="23:23" x14ac:dyDescent="0.35">
      <c r="W14072" s="17"/>
    </row>
    <row r="14073" spans="23:23" x14ac:dyDescent="0.35">
      <c r="W14073" s="17"/>
    </row>
    <row r="14074" spans="23:23" x14ac:dyDescent="0.35">
      <c r="W14074" s="17"/>
    </row>
    <row r="14075" spans="23:23" x14ac:dyDescent="0.35">
      <c r="W14075" s="17"/>
    </row>
    <row r="14076" spans="23:23" x14ac:dyDescent="0.35">
      <c r="W14076" s="17"/>
    </row>
    <row r="14077" spans="23:23" x14ac:dyDescent="0.35">
      <c r="W14077" s="17"/>
    </row>
    <row r="14078" spans="23:23" x14ac:dyDescent="0.35">
      <c r="W14078" s="17"/>
    </row>
    <row r="14079" spans="23:23" x14ac:dyDescent="0.35">
      <c r="W14079" s="17"/>
    </row>
    <row r="14080" spans="23:23" x14ac:dyDescent="0.35">
      <c r="W14080" s="17"/>
    </row>
    <row r="14081" spans="23:23" x14ac:dyDescent="0.35">
      <c r="W14081" s="17"/>
    </row>
    <row r="14082" spans="23:23" x14ac:dyDescent="0.35">
      <c r="W14082" s="17"/>
    </row>
    <row r="14083" spans="23:23" x14ac:dyDescent="0.35">
      <c r="W14083" s="17"/>
    </row>
    <row r="14084" spans="23:23" x14ac:dyDescent="0.35">
      <c r="W14084" s="17"/>
    </row>
    <row r="14085" spans="23:23" x14ac:dyDescent="0.35">
      <c r="W14085" s="17"/>
    </row>
    <row r="14086" spans="23:23" x14ac:dyDescent="0.35">
      <c r="W14086" s="17"/>
    </row>
    <row r="14087" spans="23:23" x14ac:dyDescent="0.35">
      <c r="W14087" s="17"/>
    </row>
    <row r="14088" spans="23:23" x14ac:dyDescent="0.35">
      <c r="W14088" s="17"/>
    </row>
    <row r="14089" spans="23:23" x14ac:dyDescent="0.35">
      <c r="W14089" s="17"/>
    </row>
    <row r="14090" spans="23:23" x14ac:dyDescent="0.35">
      <c r="W14090" s="17"/>
    </row>
    <row r="14091" spans="23:23" x14ac:dyDescent="0.35">
      <c r="W14091" s="17"/>
    </row>
    <row r="14092" spans="23:23" x14ac:dyDescent="0.35">
      <c r="W14092" s="17"/>
    </row>
    <row r="14093" spans="23:23" x14ac:dyDescent="0.35">
      <c r="W14093" s="17"/>
    </row>
    <row r="14094" spans="23:23" x14ac:dyDescent="0.35">
      <c r="W14094" s="17"/>
    </row>
    <row r="14095" spans="23:23" x14ac:dyDescent="0.35">
      <c r="W14095" s="17"/>
    </row>
    <row r="14096" spans="23:23" x14ac:dyDescent="0.35">
      <c r="W14096" s="17"/>
    </row>
    <row r="14097" spans="23:23" x14ac:dyDescent="0.35">
      <c r="W14097" s="17"/>
    </row>
    <row r="14098" spans="23:23" x14ac:dyDescent="0.35">
      <c r="W14098" s="17"/>
    </row>
    <row r="14099" spans="23:23" x14ac:dyDescent="0.35">
      <c r="W14099" s="17"/>
    </row>
    <row r="14100" spans="23:23" x14ac:dyDescent="0.35">
      <c r="W14100" s="17"/>
    </row>
    <row r="14101" spans="23:23" x14ac:dyDescent="0.35">
      <c r="W14101" s="17"/>
    </row>
    <row r="14102" spans="23:23" x14ac:dyDescent="0.35">
      <c r="W14102" s="17"/>
    </row>
    <row r="14103" spans="23:23" x14ac:dyDescent="0.35">
      <c r="W14103" s="17"/>
    </row>
    <row r="14104" spans="23:23" x14ac:dyDescent="0.35">
      <c r="W14104" s="17"/>
    </row>
    <row r="14105" spans="23:23" x14ac:dyDescent="0.35">
      <c r="W14105" s="17"/>
    </row>
    <row r="14106" spans="23:23" x14ac:dyDescent="0.35">
      <c r="W14106" s="17"/>
    </row>
    <row r="14107" spans="23:23" x14ac:dyDescent="0.35">
      <c r="W14107" s="17"/>
    </row>
    <row r="14108" spans="23:23" x14ac:dyDescent="0.35">
      <c r="W14108" s="17"/>
    </row>
    <row r="14109" spans="23:23" x14ac:dyDescent="0.35">
      <c r="W14109" s="17"/>
    </row>
    <row r="14110" spans="23:23" x14ac:dyDescent="0.35">
      <c r="W14110" s="17"/>
    </row>
    <row r="14111" spans="23:23" x14ac:dyDescent="0.35">
      <c r="W14111" s="17"/>
    </row>
    <row r="14112" spans="23:23" x14ac:dyDescent="0.35">
      <c r="W14112" s="17"/>
    </row>
    <row r="14113" spans="23:23" x14ac:dyDescent="0.35">
      <c r="W14113" s="17"/>
    </row>
    <row r="14114" spans="23:23" x14ac:dyDescent="0.35">
      <c r="W14114" s="17"/>
    </row>
    <row r="14115" spans="23:23" x14ac:dyDescent="0.35">
      <c r="W14115" s="17"/>
    </row>
    <row r="14116" spans="23:23" x14ac:dyDescent="0.35">
      <c r="W14116" s="17"/>
    </row>
    <row r="14117" spans="23:23" x14ac:dyDescent="0.35">
      <c r="W14117" s="17"/>
    </row>
    <row r="14118" spans="23:23" x14ac:dyDescent="0.35">
      <c r="W14118" s="17"/>
    </row>
    <row r="14119" spans="23:23" x14ac:dyDescent="0.35">
      <c r="W14119" s="17"/>
    </row>
    <row r="14120" spans="23:23" x14ac:dyDescent="0.35">
      <c r="W14120" s="17"/>
    </row>
    <row r="14121" spans="23:23" x14ac:dyDescent="0.35">
      <c r="W14121" s="17"/>
    </row>
    <row r="14122" spans="23:23" x14ac:dyDescent="0.35">
      <c r="W14122" s="17"/>
    </row>
    <row r="14123" spans="23:23" x14ac:dyDescent="0.35">
      <c r="W14123" s="17"/>
    </row>
    <row r="14124" spans="23:23" x14ac:dyDescent="0.35">
      <c r="W14124" s="17"/>
    </row>
    <row r="14125" spans="23:23" x14ac:dyDescent="0.35">
      <c r="W14125" s="17"/>
    </row>
    <row r="14126" spans="23:23" x14ac:dyDescent="0.35">
      <c r="W14126" s="17"/>
    </row>
    <row r="14127" spans="23:23" x14ac:dyDescent="0.35">
      <c r="W14127" s="17"/>
    </row>
    <row r="14128" spans="23:23" x14ac:dyDescent="0.35">
      <c r="W14128" s="17"/>
    </row>
    <row r="14129" spans="23:23" x14ac:dyDescent="0.35">
      <c r="W14129" s="17"/>
    </row>
    <row r="14130" spans="23:23" x14ac:dyDescent="0.35">
      <c r="W14130" s="17"/>
    </row>
    <row r="14131" spans="23:23" x14ac:dyDescent="0.35">
      <c r="W14131" s="17"/>
    </row>
    <row r="14132" spans="23:23" x14ac:dyDescent="0.35">
      <c r="W14132" s="17"/>
    </row>
    <row r="14133" spans="23:23" x14ac:dyDescent="0.35">
      <c r="W14133" s="17"/>
    </row>
    <row r="14134" spans="23:23" x14ac:dyDescent="0.35">
      <c r="W14134" s="17"/>
    </row>
    <row r="14135" spans="23:23" x14ac:dyDescent="0.35">
      <c r="W14135" s="17"/>
    </row>
    <row r="14136" spans="23:23" x14ac:dyDescent="0.35">
      <c r="W14136" s="17"/>
    </row>
    <row r="14137" spans="23:23" x14ac:dyDescent="0.35">
      <c r="W14137" s="17"/>
    </row>
    <row r="14138" spans="23:23" x14ac:dyDescent="0.35">
      <c r="W14138" s="17"/>
    </row>
    <row r="14139" spans="23:23" x14ac:dyDescent="0.35">
      <c r="W14139" s="17"/>
    </row>
    <row r="14140" spans="23:23" x14ac:dyDescent="0.35">
      <c r="W14140" s="17"/>
    </row>
    <row r="14141" spans="23:23" x14ac:dyDescent="0.35">
      <c r="W14141" s="17"/>
    </row>
    <row r="14142" spans="23:23" x14ac:dyDescent="0.35">
      <c r="W14142" s="17"/>
    </row>
    <row r="14143" spans="23:23" x14ac:dyDescent="0.35">
      <c r="W14143" s="17"/>
    </row>
    <row r="14144" spans="23:23" x14ac:dyDescent="0.35">
      <c r="W14144" s="17"/>
    </row>
    <row r="14145" spans="23:23" x14ac:dyDescent="0.35">
      <c r="W14145" s="17"/>
    </row>
    <row r="14146" spans="23:23" x14ac:dyDescent="0.35">
      <c r="W14146" s="17"/>
    </row>
    <row r="14147" spans="23:23" x14ac:dyDescent="0.35">
      <c r="W14147" s="17"/>
    </row>
    <row r="14148" spans="23:23" x14ac:dyDescent="0.35">
      <c r="W14148" s="17"/>
    </row>
    <row r="14149" spans="23:23" x14ac:dyDescent="0.35">
      <c r="W14149" s="17"/>
    </row>
    <row r="14150" spans="23:23" x14ac:dyDescent="0.35">
      <c r="W14150" s="17"/>
    </row>
    <row r="14151" spans="23:23" x14ac:dyDescent="0.35">
      <c r="W14151" s="17"/>
    </row>
    <row r="14152" spans="23:23" x14ac:dyDescent="0.35">
      <c r="W14152" s="17"/>
    </row>
    <row r="14153" spans="23:23" x14ac:dyDescent="0.35">
      <c r="W14153" s="17"/>
    </row>
    <row r="14154" spans="23:23" x14ac:dyDescent="0.35">
      <c r="W14154" s="17"/>
    </row>
    <row r="14155" spans="23:23" x14ac:dyDescent="0.35">
      <c r="W14155" s="17"/>
    </row>
    <row r="14156" spans="23:23" x14ac:dyDescent="0.35">
      <c r="W14156" s="17"/>
    </row>
    <row r="14157" spans="23:23" x14ac:dyDescent="0.35">
      <c r="W14157" s="17"/>
    </row>
    <row r="14158" spans="23:23" x14ac:dyDescent="0.35">
      <c r="W14158" s="17"/>
    </row>
    <row r="14159" spans="23:23" x14ac:dyDescent="0.35">
      <c r="W14159" s="17"/>
    </row>
    <row r="14160" spans="23:23" x14ac:dyDescent="0.35">
      <c r="W14160" s="17"/>
    </row>
    <row r="14161" spans="23:23" x14ac:dyDescent="0.35">
      <c r="W14161" s="17"/>
    </row>
    <row r="14162" spans="23:23" x14ac:dyDescent="0.35">
      <c r="W14162" s="17"/>
    </row>
    <row r="14163" spans="23:23" x14ac:dyDescent="0.35">
      <c r="W14163" s="17"/>
    </row>
    <row r="14164" spans="23:23" x14ac:dyDescent="0.35">
      <c r="W14164" s="17"/>
    </row>
    <row r="14165" spans="23:23" x14ac:dyDescent="0.35">
      <c r="W14165" s="17"/>
    </row>
    <row r="14166" spans="23:23" x14ac:dyDescent="0.35">
      <c r="W14166" s="17"/>
    </row>
    <row r="14167" spans="23:23" x14ac:dyDescent="0.35">
      <c r="W14167" s="17"/>
    </row>
    <row r="14168" spans="23:23" x14ac:dyDescent="0.35">
      <c r="W14168" s="17"/>
    </row>
    <row r="14169" spans="23:23" x14ac:dyDescent="0.35">
      <c r="W14169" s="17"/>
    </row>
    <row r="14170" spans="23:23" x14ac:dyDescent="0.35">
      <c r="W14170" s="17"/>
    </row>
    <row r="14171" spans="23:23" x14ac:dyDescent="0.35">
      <c r="W14171" s="17"/>
    </row>
    <row r="14172" spans="23:23" x14ac:dyDescent="0.35">
      <c r="W14172" s="17"/>
    </row>
    <row r="14173" spans="23:23" x14ac:dyDescent="0.35">
      <c r="W14173" s="17"/>
    </row>
    <row r="14174" spans="23:23" x14ac:dyDescent="0.35">
      <c r="W14174" s="17"/>
    </row>
    <row r="14175" spans="23:23" x14ac:dyDescent="0.35">
      <c r="W14175" s="17"/>
    </row>
    <row r="14176" spans="23:23" x14ac:dyDescent="0.35">
      <c r="W14176" s="17"/>
    </row>
    <row r="14177" spans="23:23" x14ac:dyDescent="0.35">
      <c r="W14177" s="17"/>
    </row>
    <row r="14178" spans="23:23" x14ac:dyDescent="0.35">
      <c r="W14178" s="17"/>
    </row>
    <row r="14179" spans="23:23" x14ac:dyDescent="0.35">
      <c r="W14179" s="17"/>
    </row>
    <row r="14180" spans="23:23" x14ac:dyDescent="0.35">
      <c r="W14180" s="17"/>
    </row>
    <row r="14181" spans="23:23" x14ac:dyDescent="0.35">
      <c r="W14181" s="17"/>
    </row>
    <row r="14182" spans="23:23" x14ac:dyDescent="0.35">
      <c r="W14182" s="17"/>
    </row>
    <row r="14183" spans="23:23" x14ac:dyDescent="0.35">
      <c r="W14183" s="17"/>
    </row>
    <row r="14184" spans="23:23" x14ac:dyDescent="0.35">
      <c r="W14184" s="17"/>
    </row>
    <row r="14185" spans="23:23" x14ac:dyDescent="0.35">
      <c r="W14185" s="17"/>
    </row>
    <row r="14186" spans="23:23" x14ac:dyDescent="0.35">
      <c r="W14186" s="17"/>
    </row>
    <row r="14187" spans="23:23" x14ac:dyDescent="0.35">
      <c r="W14187" s="17"/>
    </row>
    <row r="14188" spans="23:23" x14ac:dyDescent="0.35">
      <c r="W14188" s="17"/>
    </row>
    <row r="14189" spans="23:23" x14ac:dyDescent="0.35">
      <c r="W14189" s="17"/>
    </row>
    <row r="14190" spans="23:23" x14ac:dyDescent="0.35">
      <c r="W14190" s="17"/>
    </row>
    <row r="14191" spans="23:23" x14ac:dyDescent="0.35">
      <c r="W14191" s="17"/>
    </row>
    <row r="14192" spans="23:23" x14ac:dyDescent="0.35">
      <c r="W14192" s="17"/>
    </row>
    <row r="14193" spans="23:23" x14ac:dyDescent="0.35">
      <c r="W14193" s="17"/>
    </row>
    <row r="14194" spans="23:23" x14ac:dyDescent="0.35">
      <c r="W14194" s="17"/>
    </row>
    <row r="14195" spans="23:23" x14ac:dyDescent="0.35">
      <c r="W14195" s="17"/>
    </row>
    <row r="14196" spans="23:23" x14ac:dyDescent="0.35">
      <c r="W14196" s="17"/>
    </row>
    <row r="14197" spans="23:23" x14ac:dyDescent="0.35">
      <c r="W14197" s="17"/>
    </row>
    <row r="14198" spans="23:23" x14ac:dyDescent="0.35">
      <c r="W14198" s="17"/>
    </row>
    <row r="14199" spans="23:23" x14ac:dyDescent="0.35">
      <c r="W14199" s="17"/>
    </row>
    <row r="14200" spans="23:23" x14ac:dyDescent="0.35">
      <c r="W14200" s="17"/>
    </row>
    <row r="14201" spans="23:23" x14ac:dyDescent="0.35">
      <c r="W14201" s="17"/>
    </row>
    <row r="14202" spans="23:23" x14ac:dyDescent="0.35">
      <c r="W14202" s="17"/>
    </row>
    <row r="14203" spans="23:23" x14ac:dyDescent="0.35">
      <c r="W14203" s="17"/>
    </row>
    <row r="14204" spans="23:23" x14ac:dyDescent="0.35">
      <c r="W14204" s="17"/>
    </row>
    <row r="14205" spans="23:23" x14ac:dyDescent="0.35">
      <c r="W14205" s="17"/>
    </row>
    <row r="14206" spans="23:23" x14ac:dyDescent="0.35">
      <c r="W14206" s="17"/>
    </row>
    <row r="14207" spans="23:23" x14ac:dyDescent="0.35">
      <c r="W14207" s="17"/>
    </row>
    <row r="14208" spans="23:23" x14ac:dyDescent="0.35">
      <c r="W14208" s="17"/>
    </row>
    <row r="14209" spans="23:23" x14ac:dyDescent="0.35">
      <c r="W14209" s="17"/>
    </row>
    <row r="14210" spans="23:23" x14ac:dyDescent="0.35">
      <c r="W14210" s="17"/>
    </row>
    <row r="14211" spans="23:23" x14ac:dyDescent="0.35">
      <c r="W14211" s="17"/>
    </row>
    <row r="14212" spans="23:23" x14ac:dyDescent="0.35">
      <c r="W14212" s="17"/>
    </row>
    <row r="14213" spans="23:23" x14ac:dyDescent="0.35">
      <c r="W14213" s="17"/>
    </row>
    <row r="14214" spans="23:23" x14ac:dyDescent="0.35">
      <c r="W14214" s="17"/>
    </row>
    <row r="14215" spans="23:23" x14ac:dyDescent="0.35">
      <c r="W14215" s="17"/>
    </row>
    <row r="14216" spans="23:23" x14ac:dyDescent="0.35">
      <c r="W14216" s="17"/>
    </row>
    <row r="14217" spans="23:23" x14ac:dyDescent="0.35">
      <c r="W14217" s="17"/>
    </row>
    <row r="14218" spans="23:23" x14ac:dyDescent="0.35">
      <c r="W14218" s="17"/>
    </row>
    <row r="14219" spans="23:23" x14ac:dyDescent="0.35">
      <c r="W14219" s="17"/>
    </row>
    <row r="14220" spans="23:23" x14ac:dyDescent="0.35">
      <c r="W14220" s="17"/>
    </row>
    <row r="14221" spans="23:23" x14ac:dyDescent="0.35">
      <c r="W14221" s="17"/>
    </row>
    <row r="14222" spans="23:23" x14ac:dyDescent="0.35">
      <c r="W14222" s="17"/>
    </row>
    <row r="14223" spans="23:23" x14ac:dyDescent="0.35">
      <c r="W14223" s="17"/>
    </row>
    <row r="14224" spans="23:23" x14ac:dyDescent="0.35">
      <c r="W14224" s="17"/>
    </row>
    <row r="14225" spans="23:23" x14ac:dyDescent="0.35">
      <c r="W14225" s="17"/>
    </row>
    <row r="14226" spans="23:23" x14ac:dyDescent="0.35">
      <c r="W14226" s="17"/>
    </row>
    <row r="14227" spans="23:23" x14ac:dyDescent="0.35">
      <c r="W14227" s="17"/>
    </row>
    <row r="14228" spans="23:23" x14ac:dyDescent="0.35">
      <c r="W14228" s="17"/>
    </row>
    <row r="14229" spans="23:23" x14ac:dyDescent="0.35">
      <c r="W14229" s="17"/>
    </row>
    <row r="14230" spans="23:23" x14ac:dyDescent="0.35">
      <c r="W14230" s="17"/>
    </row>
    <row r="14231" spans="23:23" x14ac:dyDescent="0.35">
      <c r="W14231" s="17"/>
    </row>
    <row r="14232" spans="23:23" x14ac:dyDescent="0.35">
      <c r="W14232" s="17"/>
    </row>
    <row r="14233" spans="23:23" x14ac:dyDescent="0.35">
      <c r="W14233" s="17"/>
    </row>
    <row r="14234" spans="23:23" x14ac:dyDescent="0.35">
      <c r="W14234" s="17"/>
    </row>
    <row r="14235" spans="23:23" x14ac:dyDescent="0.35">
      <c r="W14235" s="17"/>
    </row>
    <row r="14236" spans="23:23" x14ac:dyDescent="0.35">
      <c r="W14236" s="17"/>
    </row>
    <row r="14237" spans="23:23" x14ac:dyDescent="0.35">
      <c r="W14237" s="17"/>
    </row>
    <row r="14238" spans="23:23" x14ac:dyDescent="0.35">
      <c r="W14238" s="17"/>
    </row>
    <row r="14239" spans="23:23" x14ac:dyDescent="0.35">
      <c r="W14239" s="17"/>
    </row>
    <row r="14240" spans="23:23" x14ac:dyDescent="0.35">
      <c r="W14240" s="17"/>
    </row>
    <row r="14241" spans="23:23" x14ac:dyDescent="0.35">
      <c r="W14241" s="17"/>
    </row>
    <row r="14242" spans="23:23" x14ac:dyDescent="0.35">
      <c r="W14242" s="17"/>
    </row>
    <row r="14243" spans="23:23" x14ac:dyDescent="0.35">
      <c r="W14243" s="17"/>
    </row>
    <row r="14244" spans="23:23" x14ac:dyDescent="0.35">
      <c r="W14244" s="17"/>
    </row>
    <row r="14245" spans="23:23" x14ac:dyDescent="0.35">
      <c r="W14245" s="17"/>
    </row>
    <row r="14246" spans="23:23" x14ac:dyDescent="0.35">
      <c r="W14246" s="17"/>
    </row>
    <row r="14247" spans="23:23" x14ac:dyDescent="0.35">
      <c r="W14247" s="17"/>
    </row>
    <row r="14248" spans="23:23" x14ac:dyDescent="0.35">
      <c r="W14248" s="17"/>
    </row>
    <row r="14249" spans="23:23" x14ac:dyDescent="0.35">
      <c r="W14249" s="17"/>
    </row>
    <row r="14250" spans="23:23" x14ac:dyDescent="0.35">
      <c r="W14250" s="17"/>
    </row>
    <row r="14251" spans="23:23" x14ac:dyDescent="0.35">
      <c r="W14251" s="17"/>
    </row>
    <row r="14252" spans="23:23" x14ac:dyDescent="0.35">
      <c r="W14252" s="17"/>
    </row>
    <row r="14253" spans="23:23" x14ac:dyDescent="0.35">
      <c r="W14253" s="17"/>
    </row>
    <row r="14254" spans="23:23" x14ac:dyDescent="0.35">
      <c r="W14254" s="17"/>
    </row>
    <row r="14255" spans="23:23" x14ac:dyDescent="0.35">
      <c r="W14255" s="17"/>
    </row>
    <row r="14256" spans="23:23" x14ac:dyDescent="0.35">
      <c r="W14256" s="17"/>
    </row>
    <row r="14257" spans="23:23" x14ac:dyDescent="0.35">
      <c r="W14257" s="17"/>
    </row>
    <row r="14258" spans="23:23" x14ac:dyDescent="0.35">
      <c r="W14258" s="17"/>
    </row>
    <row r="14259" spans="23:23" x14ac:dyDescent="0.35">
      <c r="W14259" s="17"/>
    </row>
    <row r="14260" spans="23:23" x14ac:dyDescent="0.35">
      <c r="W14260" s="17"/>
    </row>
    <row r="14261" spans="23:23" x14ac:dyDescent="0.35">
      <c r="W14261" s="17"/>
    </row>
    <row r="14262" spans="23:23" x14ac:dyDescent="0.35">
      <c r="W14262" s="17"/>
    </row>
    <row r="14263" spans="23:23" x14ac:dyDescent="0.35">
      <c r="W14263" s="17"/>
    </row>
    <row r="14264" spans="23:23" x14ac:dyDescent="0.35">
      <c r="W14264" s="17"/>
    </row>
    <row r="14265" spans="23:23" x14ac:dyDescent="0.35">
      <c r="W14265" s="17"/>
    </row>
    <row r="14266" spans="23:23" x14ac:dyDescent="0.35">
      <c r="W14266" s="17"/>
    </row>
    <row r="14267" spans="23:23" x14ac:dyDescent="0.35">
      <c r="W14267" s="17"/>
    </row>
    <row r="14268" spans="23:23" x14ac:dyDescent="0.35">
      <c r="W14268" s="17"/>
    </row>
    <row r="14269" spans="23:23" x14ac:dyDescent="0.35">
      <c r="W14269" s="17"/>
    </row>
    <row r="14270" spans="23:23" x14ac:dyDescent="0.35">
      <c r="W14270" s="17"/>
    </row>
    <row r="14271" spans="23:23" x14ac:dyDescent="0.35">
      <c r="W14271" s="17"/>
    </row>
    <row r="14272" spans="23:23" x14ac:dyDescent="0.35">
      <c r="W14272" s="17"/>
    </row>
    <row r="14273" spans="23:23" x14ac:dyDescent="0.35">
      <c r="W14273" s="17"/>
    </row>
    <row r="14274" spans="23:23" x14ac:dyDescent="0.35">
      <c r="W14274" s="17"/>
    </row>
    <row r="14275" spans="23:23" x14ac:dyDescent="0.35">
      <c r="W14275" s="17"/>
    </row>
    <row r="14276" spans="23:23" x14ac:dyDescent="0.35">
      <c r="W14276" s="17"/>
    </row>
    <row r="14277" spans="23:23" x14ac:dyDescent="0.35">
      <c r="W14277" s="17"/>
    </row>
    <row r="14278" spans="23:23" x14ac:dyDescent="0.35">
      <c r="W14278" s="17"/>
    </row>
    <row r="14279" spans="23:23" x14ac:dyDescent="0.35">
      <c r="W14279" s="17"/>
    </row>
    <row r="14280" spans="23:23" x14ac:dyDescent="0.35">
      <c r="W14280" s="17"/>
    </row>
    <row r="14281" spans="23:23" x14ac:dyDescent="0.35">
      <c r="W14281" s="17"/>
    </row>
    <row r="14282" spans="23:23" x14ac:dyDescent="0.35">
      <c r="W14282" s="17"/>
    </row>
    <row r="14283" spans="23:23" x14ac:dyDescent="0.35">
      <c r="W14283" s="17"/>
    </row>
    <row r="14284" spans="23:23" x14ac:dyDescent="0.35">
      <c r="W14284" s="17"/>
    </row>
    <row r="14285" spans="23:23" x14ac:dyDescent="0.35">
      <c r="W14285" s="17"/>
    </row>
    <row r="14286" spans="23:23" x14ac:dyDescent="0.35">
      <c r="W14286" s="17"/>
    </row>
    <row r="14287" spans="23:23" x14ac:dyDescent="0.35">
      <c r="W14287" s="17"/>
    </row>
    <row r="14288" spans="23:23" x14ac:dyDescent="0.35">
      <c r="W14288" s="17"/>
    </row>
    <row r="14289" spans="23:23" x14ac:dyDescent="0.35">
      <c r="W14289" s="17"/>
    </row>
    <row r="14290" spans="23:23" x14ac:dyDescent="0.35">
      <c r="W14290" s="17"/>
    </row>
    <row r="14291" spans="23:23" x14ac:dyDescent="0.35">
      <c r="W14291" s="17"/>
    </row>
    <row r="14292" spans="23:23" x14ac:dyDescent="0.35">
      <c r="W14292" s="17"/>
    </row>
    <row r="14293" spans="23:23" x14ac:dyDescent="0.35">
      <c r="W14293" s="17"/>
    </row>
    <row r="14294" spans="23:23" x14ac:dyDescent="0.35">
      <c r="W14294" s="17"/>
    </row>
    <row r="14295" spans="23:23" x14ac:dyDescent="0.35">
      <c r="W14295" s="17"/>
    </row>
    <row r="14296" spans="23:23" x14ac:dyDescent="0.35">
      <c r="W14296" s="17"/>
    </row>
    <row r="14297" spans="23:23" x14ac:dyDescent="0.35">
      <c r="W14297" s="17"/>
    </row>
    <row r="14298" spans="23:23" x14ac:dyDescent="0.35">
      <c r="W14298" s="17"/>
    </row>
    <row r="14299" spans="23:23" x14ac:dyDescent="0.35">
      <c r="W14299" s="17"/>
    </row>
    <row r="14300" spans="23:23" x14ac:dyDescent="0.35">
      <c r="W14300" s="17"/>
    </row>
    <row r="14301" spans="23:23" x14ac:dyDescent="0.35">
      <c r="W14301" s="17"/>
    </row>
    <row r="14302" spans="23:23" x14ac:dyDescent="0.35">
      <c r="W14302" s="17"/>
    </row>
    <row r="14303" spans="23:23" x14ac:dyDescent="0.35">
      <c r="W14303" s="17"/>
    </row>
    <row r="14304" spans="23:23" x14ac:dyDescent="0.35">
      <c r="W14304" s="17"/>
    </row>
    <row r="14305" spans="23:23" x14ac:dyDescent="0.35">
      <c r="W14305" s="17"/>
    </row>
    <row r="14306" spans="23:23" x14ac:dyDescent="0.35">
      <c r="W14306" s="17"/>
    </row>
    <row r="14307" spans="23:23" x14ac:dyDescent="0.35">
      <c r="W14307" s="17"/>
    </row>
    <row r="14308" spans="23:23" x14ac:dyDescent="0.35">
      <c r="W14308" s="17"/>
    </row>
    <row r="14309" spans="23:23" x14ac:dyDescent="0.35">
      <c r="W14309" s="17"/>
    </row>
    <row r="14310" spans="23:23" x14ac:dyDescent="0.35">
      <c r="W14310" s="17"/>
    </row>
    <row r="14311" spans="23:23" x14ac:dyDescent="0.35">
      <c r="W14311" s="17"/>
    </row>
    <row r="14312" spans="23:23" x14ac:dyDescent="0.35">
      <c r="W14312" s="17"/>
    </row>
    <row r="14313" spans="23:23" x14ac:dyDescent="0.35">
      <c r="W14313" s="17"/>
    </row>
    <row r="14314" spans="23:23" x14ac:dyDescent="0.35">
      <c r="W14314" s="17"/>
    </row>
    <row r="14315" spans="23:23" x14ac:dyDescent="0.35">
      <c r="W14315" s="17"/>
    </row>
    <row r="14316" spans="23:23" x14ac:dyDescent="0.35">
      <c r="W14316" s="17"/>
    </row>
    <row r="14317" spans="23:23" x14ac:dyDescent="0.35">
      <c r="W14317" s="17"/>
    </row>
    <row r="14318" spans="23:23" x14ac:dyDescent="0.35">
      <c r="W14318" s="17"/>
    </row>
    <row r="14319" spans="23:23" x14ac:dyDescent="0.35">
      <c r="W14319" s="17"/>
    </row>
    <row r="14320" spans="23:23" x14ac:dyDescent="0.35">
      <c r="W14320" s="17"/>
    </row>
    <row r="14321" spans="23:23" x14ac:dyDescent="0.35">
      <c r="W14321" s="17"/>
    </row>
    <row r="14322" spans="23:23" x14ac:dyDescent="0.35">
      <c r="W14322" s="17"/>
    </row>
    <row r="14323" spans="23:23" x14ac:dyDescent="0.35">
      <c r="W14323" s="17"/>
    </row>
    <row r="14324" spans="23:23" x14ac:dyDescent="0.35">
      <c r="W14324" s="17"/>
    </row>
    <row r="14325" spans="23:23" x14ac:dyDescent="0.35">
      <c r="W14325" s="17"/>
    </row>
    <row r="14326" spans="23:23" x14ac:dyDescent="0.35">
      <c r="W14326" s="17"/>
    </row>
    <row r="14327" spans="23:23" x14ac:dyDescent="0.35">
      <c r="W14327" s="17"/>
    </row>
    <row r="14328" spans="23:23" x14ac:dyDescent="0.35">
      <c r="W14328" s="17"/>
    </row>
    <row r="14329" spans="23:23" x14ac:dyDescent="0.35">
      <c r="W14329" s="17"/>
    </row>
    <row r="14330" spans="23:23" x14ac:dyDescent="0.35">
      <c r="W14330" s="17"/>
    </row>
    <row r="14331" spans="23:23" x14ac:dyDescent="0.35">
      <c r="W14331" s="17"/>
    </row>
    <row r="14332" spans="23:23" x14ac:dyDescent="0.35">
      <c r="W14332" s="17"/>
    </row>
    <row r="14333" spans="23:23" x14ac:dyDescent="0.35">
      <c r="W14333" s="17"/>
    </row>
    <row r="14334" spans="23:23" x14ac:dyDescent="0.35">
      <c r="W14334" s="17"/>
    </row>
    <row r="14335" spans="23:23" x14ac:dyDescent="0.35">
      <c r="W14335" s="17"/>
    </row>
    <row r="14336" spans="23:23" x14ac:dyDescent="0.35">
      <c r="W14336" s="17"/>
    </row>
    <row r="14337" spans="23:23" x14ac:dyDescent="0.35">
      <c r="W14337" s="17"/>
    </row>
    <row r="14338" spans="23:23" x14ac:dyDescent="0.35">
      <c r="W14338" s="17"/>
    </row>
    <row r="14339" spans="23:23" x14ac:dyDescent="0.35">
      <c r="W14339" s="17"/>
    </row>
    <row r="14340" spans="23:23" x14ac:dyDescent="0.35">
      <c r="W14340" s="17"/>
    </row>
    <row r="14341" spans="23:23" x14ac:dyDescent="0.35">
      <c r="W14341" s="17"/>
    </row>
    <row r="14342" spans="23:23" x14ac:dyDescent="0.35">
      <c r="W14342" s="17"/>
    </row>
    <row r="14343" spans="23:23" x14ac:dyDescent="0.35">
      <c r="W14343" s="17"/>
    </row>
    <row r="14344" spans="23:23" x14ac:dyDescent="0.35">
      <c r="W14344" s="17"/>
    </row>
    <row r="14345" spans="23:23" x14ac:dyDescent="0.35">
      <c r="W14345" s="17"/>
    </row>
    <row r="14346" spans="23:23" x14ac:dyDescent="0.35">
      <c r="W14346" s="17"/>
    </row>
    <row r="14347" spans="23:23" x14ac:dyDescent="0.35">
      <c r="W14347" s="17"/>
    </row>
    <row r="14348" spans="23:23" x14ac:dyDescent="0.35">
      <c r="W14348" s="17"/>
    </row>
    <row r="14349" spans="23:23" x14ac:dyDescent="0.35">
      <c r="W14349" s="17"/>
    </row>
    <row r="14350" spans="23:23" x14ac:dyDescent="0.35">
      <c r="W14350" s="17"/>
    </row>
    <row r="14351" spans="23:23" x14ac:dyDescent="0.35">
      <c r="W14351" s="17"/>
    </row>
    <row r="14352" spans="23:23" x14ac:dyDescent="0.35">
      <c r="W14352" s="17"/>
    </row>
    <row r="14353" spans="23:23" x14ac:dyDescent="0.35">
      <c r="W14353" s="17"/>
    </row>
    <row r="14354" spans="23:23" x14ac:dyDescent="0.35">
      <c r="W14354" s="17"/>
    </row>
    <row r="14355" spans="23:23" x14ac:dyDescent="0.35">
      <c r="W14355" s="17"/>
    </row>
    <row r="14356" spans="23:23" x14ac:dyDescent="0.35">
      <c r="W14356" s="17"/>
    </row>
    <row r="14357" spans="23:23" x14ac:dyDescent="0.35">
      <c r="W14357" s="17"/>
    </row>
    <row r="14358" spans="23:23" x14ac:dyDescent="0.35">
      <c r="W14358" s="17"/>
    </row>
    <row r="14359" spans="23:23" x14ac:dyDescent="0.35">
      <c r="W14359" s="17"/>
    </row>
    <row r="14360" spans="23:23" x14ac:dyDescent="0.35">
      <c r="W14360" s="17"/>
    </row>
    <row r="14361" spans="23:23" x14ac:dyDescent="0.35">
      <c r="W14361" s="17"/>
    </row>
    <row r="14362" spans="23:23" x14ac:dyDescent="0.35">
      <c r="W14362" s="17"/>
    </row>
    <row r="14363" spans="23:23" x14ac:dyDescent="0.35">
      <c r="W14363" s="17"/>
    </row>
    <row r="14364" spans="23:23" x14ac:dyDescent="0.35">
      <c r="W14364" s="17"/>
    </row>
    <row r="14365" spans="23:23" x14ac:dyDescent="0.35">
      <c r="W14365" s="17"/>
    </row>
    <row r="14366" spans="23:23" x14ac:dyDescent="0.35">
      <c r="W14366" s="17"/>
    </row>
    <row r="14367" spans="23:23" x14ac:dyDescent="0.35">
      <c r="W14367" s="17"/>
    </row>
    <row r="14368" spans="23:23" x14ac:dyDescent="0.35">
      <c r="W14368" s="17"/>
    </row>
    <row r="14369" spans="23:23" x14ac:dyDescent="0.35">
      <c r="W14369" s="17"/>
    </row>
    <row r="14370" spans="23:23" x14ac:dyDescent="0.35">
      <c r="W14370" s="17"/>
    </row>
    <row r="14371" spans="23:23" x14ac:dyDescent="0.35">
      <c r="W14371" s="17"/>
    </row>
    <row r="14372" spans="23:23" x14ac:dyDescent="0.35">
      <c r="W14372" s="17"/>
    </row>
    <row r="14373" spans="23:23" x14ac:dyDescent="0.35">
      <c r="W14373" s="17"/>
    </row>
    <row r="14374" spans="23:23" x14ac:dyDescent="0.35">
      <c r="W14374" s="17"/>
    </row>
    <row r="14375" spans="23:23" x14ac:dyDescent="0.35">
      <c r="W14375" s="17"/>
    </row>
    <row r="14376" spans="23:23" x14ac:dyDescent="0.35">
      <c r="W14376" s="17"/>
    </row>
    <row r="14377" spans="23:23" x14ac:dyDescent="0.35">
      <c r="W14377" s="17"/>
    </row>
    <row r="14378" spans="23:23" x14ac:dyDescent="0.35">
      <c r="W14378" s="17"/>
    </row>
    <row r="14379" spans="23:23" x14ac:dyDescent="0.35">
      <c r="W14379" s="17"/>
    </row>
    <row r="14380" spans="23:23" x14ac:dyDescent="0.35">
      <c r="W14380" s="17"/>
    </row>
    <row r="14381" spans="23:23" x14ac:dyDescent="0.35">
      <c r="W14381" s="17"/>
    </row>
    <row r="14382" spans="23:23" x14ac:dyDescent="0.35">
      <c r="W14382" s="17"/>
    </row>
    <row r="14383" spans="23:23" x14ac:dyDescent="0.35">
      <c r="W14383" s="17"/>
    </row>
    <row r="14384" spans="23:23" x14ac:dyDescent="0.35">
      <c r="W14384" s="17"/>
    </row>
    <row r="14385" spans="23:23" x14ac:dyDescent="0.35">
      <c r="W14385" s="17"/>
    </row>
    <row r="14386" spans="23:23" x14ac:dyDescent="0.35">
      <c r="W14386" s="17"/>
    </row>
    <row r="14387" spans="23:23" x14ac:dyDescent="0.35">
      <c r="W14387" s="17"/>
    </row>
    <row r="14388" spans="23:23" x14ac:dyDescent="0.35">
      <c r="W14388" s="17"/>
    </row>
    <row r="14389" spans="23:23" x14ac:dyDescent="0.35">
      <c r="W14389" s="17"/>
    </row>
    <row r="14390" spans="23:23" x14ac:dyDescent="0.35">
      <c r="W14390" s="17"/>
    </row>
    <row r="14391" spans="23:23" x14ac:dyDescent="0.35">
      <c r="W14391" s="17"/>
    </row>
    <row r="14392" spans="23:23" x14ac:dyDescent="0.35">
      <c r="W14392" s="17"/>
    </row>
    <row r="14393" spans="23:23" x14ac:dyDescent="0.35">
      <c r="W14393" s="17"/>
    </row>
    <row r="14394" spans="23:23" x14ac:dyDescent="0.35">
      <c r="W14394" s="17"/>
    </row>
    <row r="14395" spans="23:23" x14ac:dyDescent="0.35">
      <c r="W14395" s="17"/>
    </row>
    <row r="14396" spans="23:23" x14ac:dyDescent="0.35">
      <c r="W14396" s="17"/>
    </row>
    <row r="14397" spans="23:23" x14ac:dyDescent="0.35">
      <c r="W14397" s="17"/>
    </row>
    <row r="14398" spans="23:23" x14ac:dyDescent="0.35">
      <c r="W14398" s="17"/>
    </row>
    <row r="14399" spans="23:23" x14ac:dyDescent="0.35">
      <c r="W14399" s="17"/>
    </row>
    <row r="14400" spans="23:23" x14ac:dyDescent="0.35">
      <c r="W14400" s="17"/>
    </row>
    <row r="14401" spans="23:23" x14ac:dyDescent="0.35">
      <c r="W14401" s="17"/>
    </row>
    <row r="14402" spans="23:23" x14ac:dyDescent="0.35">
      <c r="W14402" s="17"/>
    </row>
    <row r="14403" spans="23:23" x14ac:dyDescent="0.35">
      <c r="W14403" s="17"/>
    </row>
    <row r="14404" spans="23:23" x14ac:dyDescent="0.35">
      <c r="W14404" s="17"/>
    </row>
    <row r="14405" spans="23:23" x14ac:dyDescent="0.35">
      <c r="W14405" s="17"/>
    </row>
    <row r="14406" spans="23:23" x14ac:dyDescent="0.35">
      <c r="W14406" s="17"/>
    </row>
    <row r="14407" spans="23:23" x14ac:dyDescent="0.35">
      <c r="W14407" s="17"/>
    </row>
    <row r="14408" spans="23:23" x14ac:dyDescent="0.35">
      <c r="W14408" s="17"/>
    </row>
    <row r="14409" spans="23:23" x14ac:dyDescent="0.35">
      <c r="W14409" s="17"/>
    </row>
    <row r="14410" spans="23:23" x14ac:dyDescent="0.35">
      <c r="W14410" s="17"/>
    </row>
    <row r="14411" spans="23:23" x14ac:dyDescent="0.35">
      <c r="W14411" s="17"/>
    </row>
    <row r="14412" spans="23:23" x14ac:dyDescent="0.35">
      <c r="W14412" s="17"/>
    </row>
    <row r="14413" spans="23:23" x14ac:dyDescent="0.35">
      <c r="W14413" s="17"/>
    </row>
    <row r="14414" spans="23:23" x14ac:dyDescent="0.35">
      <c r="W14414" s="17"/>
    </row>
    <row r="14415" spans="23:23" x14ac:dyDescent="0.35">
      <c r="W14415" s="17"/>
    </row>
    <row r="14416" spans="23:23" x14ac:dyDescent="0.35">
      <c r="W14416" s="17"/>
    </row>
    <row r="14417" spans="23:23" x14ac:dyDescent="0.35">
      <c r="W14417" s="17"/>
    </row>
    <row r="14418" spans="23:23" x14ac:dyDescent="0.35">
      <c r="W14418" s="17"/>
    </row>
    <row r="14419" spans="23:23" x14ac:dyDescent="0.35">
      <c r="W14419" s="17"/>
    </row>
    <row r="14420" spans="23:23" x14ac:dyDescent="0.35">
      <c r="W14420" s="17"/>
    </row>
    <row r="14421" spans="23:23" x14ac:dyDescent="0.35">
      <c r="W14421" s="17"/>
    </row>
    <row r="14422" spans="23:23" x14ac:dyDescent="0.35">
      <c r="W14422" s="17"/>
    </row>
    <row r="14423" spans="23:23" x14ac:dyDescent="0.35">
      <c r="W14423" s="17"/>
    </row>
    <row r="14424" spans="23:23" x14ac:dyDescent="0.35">
      <c r="W14424" s="17"/>
    </row>
    <row r="14425" spans="23:23" x14ac:dyDescent="0.35">
      <c r="W14425" s="17"/>
    </row>
    <row r="14426" spans="23:23" x14ac:dyDescent="0.35">
      <c r="W14426" s="17"/>
    </row>
    <row r="14427" spans="23:23" x14ac:dyDescent="0.35">
      <c r="W14427" s="17"/>
    </row>
    <row r="14428" spans="23:23" x14ac:dyDescent="0.35">
      <c r="W14428" s="17"/>
    </row>
    <row r="14429" spans="23:23" x14ac:dyDescent="0.35">
      <c r="W14429" s="17"/>
    </row>
    <row r="14430" spans="23:23" x14ac:dyDescent="0.35">
      <c r="W14430" s="17"/>
    </row>
    <row r="14431" spans="23:23" x14ac:dyDescent="0.35">
      <c r="W14431" s="17"/>
    </row>
    <row r="14432" spans="23:23" x14ac:dyDescent="0.35">
      <c r="W14432" s="17"/>
    </row>
    <row r="14433" spans="23:23" x14ac:dyDescent="0.35">
      <c r="W14433" s="17"/>
    </row>
    <row r="14434" spans="23:23" x14ac:dyDescent="0.35">
      <c r="W14434" s="17"/>
    </row>
    <row r="14435" spans="23:23" x14ac:dyDescent="0.35">
      <c r="W14435" s="17"/>
    </row>
    <row r="14436" spans="23:23" x14ac:dyDescent="0.35">
      <c r="W14436" s="17"/>
    </row>
    <row r="14437" spans="23:23" x14ac:dyDescent="0.35">
      <c r="W14437" s="17"/>
    </row>
    <row r="14438" spans="23:23" x14ac:dyDescent="0.35">
      <c r="W14438" s="17"/>
    </row>
    <row r="14439" spans="23:23" x14ac:dyDescent="0.35">
      <c r="W14439" s="17"/>
    </row>
    <row r="14440" spans="23:23" x14ac:dyDescent="0.35">
      <c r="W14440" s="17"/>
    </row>
    <row r="14441" spans="23:23" x14ac:dyDescent="0.35">
      <c r="W14441" s="17"/>
    </row>
    <row r="14442" spans="23:23" x14ac:dyDescent="0.35">
      <c r="W14442" s="17"/>
    </row>
    <row r="14443" spans="23:23" x14ac:dyDescent="0.35">
      <c r="W14443" s="17"/>
    </row>
    <row r="14444" spans="23:23" x14ac:dyDescent="0.35">
      <c r="W14444" s="17"/>
    </row>
    <row r="14445" spans="23:23" x14ac:dyDescent="0.35">
      <c r="W14445" s="17"/>
    </row>
    <row r="14446" spans="23:23" x14ac:dyDescent="0.35">
      <c r="W14446" s="17"/>
    </row>
    <row r="14447" spans="23:23" x14ac:dyDescent="0.35">
      <c r="W14447" s="17"/>
    </row>
    <row r="14448" spans="23:23" x14ac:dyDescent="0.35">
      <c r="W14448" s="17"/>
    </row>
    <row r="14449" spans="23:23" x14ac:dyDescent="0.35">
      <c r="W14449" s="17"/>
    </row>
    <row r="14450" spans="23:23" x14ac:dyDescent="0.35">
      <c r="W14450" s="17"/>
    </row>
    <row r="14451" spans="23:23" x14ac:dyDescent="0.35">
      <c r="W14451" s="17"/>
    </row>
    <row r="14452" spans="23:23" x14ac:dyDescent="0.35">
      <c r="W14452" s="17"/>
    </row>
    <row r="14453" spans="23:23" x14ac:dyDescent="0.35">
      <c r="W14453" s="17"/>
    </row>
    <row r="14454" spans="23:23" x14ac:dyDescent="0.35">
      <c r="W14454" s="17"/>
    </row>
    <row r="14455" spans="23:23" x14ac:dyDescent="0.35">
      <c r="W14455" s="17"/>
    </row>
    <row r="14456" spans="23:23" x14ac:dyDescent="0.35">
      <c r="W14456" s="17"/>
    </row>
    <row r="14457" spans="23:23" x14ac:dyDescent="0.35">
      <c r="W14457" s="17"/>
    </row>
    <row r="14458" spans="23:23" x14ac:dyDescent="0.35">
      <c r="W14458" s="17"/>
    </row>
    <row r="14459" spans="23:23" x14ac:dyDescent="0.35">
      <c r="W14459" s="17"/>
    </row>
    <row r="14460" spans="23:23" x14ac:dyDescent="0.35">
      <c r="W14460" s="17"/>
    </row>
    <row r="14461" spans="23:23" x14ac:dyDescent="0.35">
      <c r="W14461" s="17"/>
    </row>
    <row r="14462" spans="23:23" x14ac:dyDescent="0.35">
      <c r="W14462" s="17"/>
    </row>
    <row r="14463" spans="23:23" x14ac:dyDescent="0.35">
      <c r="W14463" s="17"/>
    </row>
    <row r="14464" spans="23:23" x14ac:dyDescent="0.35">
      <c r="W14464" s="17"/>
    </row>
    <row r="14465" spans="23:23" x14ac:dyDescent="0.35">
      <c r="W14465" s="17"/>
    </row>
    <row r="14466" spans="23:23" x14ac:dyDescent="0.35">
      <c r="W14466" s="17"/>
    </row>
    <row r="14467" spans="23:23" x14ac:dyDescent="0.35">
      <c r="W14467" s="17"/>
    </row>
    <row r="14468" spans="23:23" x14ac:dyDescent="0.35">
      <c r="W14468" s="17"/>
    </row>
    <row r="14469" spans="23:23" x14ac:dyDescent="0.35">
      <c r="W14469" s="17"/>
    </row>
    <row r="14470" spans="23:23" x14ac:dyDescent="0.35">
      <c r="W14470" s="17"/>
    </row>
    <row r="14471" spans="23:23" x14ac:dyDescent="0.35">
      <c r="W14471" s="17"/>
    </row>
    <row r="14472" spans="23:23" x14ac:dyDescent="0.35">
      <c r="W14472" s="17"/>
    </row>
    <row r="14473" spans="23:23" x14ac:dyDescent="0.35">
      <c r="W14473" s="17"/>
    </row>
    <row r="14474" spans="23:23" x14ac:dyDescent="0.35">
      <c r="W14474" s="17"/>
    </row>
    <row r="14475" spans="23:23" x14ac:dyDescent="0.35">
      <c r="W14475" s="17"/>
    </row>
    <row r="14476" spans="23:23" x14ac:dyDescent="0.35">
      <c r="W14476" s="17"/>
    </row>
    <row r="14477" spans="23:23" x14ac:dyDescent="0.35">
      <c r="W14477" s="17"/>
    </row>
    <row r="14478" spans="23:23" x14ac:dyDescent="0.35">
      <c r="W14478" s="17"/>
    </row>
    <row r="14479" spans="23:23" x14ac:dyDescent="0.35">
      <c r="W14479" s="17"/>
    </row>
    <row r="14480" spans="23:23" x14ac:dyDescent="0.35">
      <c r="W14480" s="17"/>
    </row>
    <row r="14481" spans="23:23" x14ac:dyDescent="0.35">
      <c r="W14481" s="17"/>
    </row>
    <row r="14482" spans="23:23" x14ac:dyDescent="0.35">
      <c r="W14482" s="17"/>
    </row>
    <row r="14483" spans="23:23" x14ac:dyDescent="0.35">
      <c r="W14483" s="17"/>
    </row>
    <row r="14484" spans="23:23" x14ac:dyDescent="0.35">
      <c r="W14484" s="17"/>
    </row>
    <row r="14485" spans="23:23" x14ac:dyDescent="0.35">
      <c r="W14485" s="17"/>
    </row>
    <row r="14486" spans="23:23" x14ac:dyDescent="0.35">
      <c r="W14486" s="17"/>
    </row>
    <row r="14487" spans="23:23" x14ac:dyDescent="0.35">
      <c r="W14487" s="17"/>
    </row>
    <row r="14488" spans="23:23" x14ac:dyDescent="0.35">
      <c r="W14488" s="17"/>
    </row>
    <row r="14489" spans="23:23" x14ac:dyDescent="0.35">
      <c r="W14489" s="17"/>
    </row>
    <row r="14490" spans="23:23" x14ac:dyDescent="0.35">
      <c r="W14490" s="17"/>
    </row>
    <row r="14491" spans="23:23" x14ac:dyDescent="0.35">
      <c r="W14491" s="17"/>
    </row>
    <row r="14492" spans="23:23" x14ac:dyDescent="0.35">
      <c r="W14492" s="17"/>
    </row>
    <row r="14493" spans="23:23" x14ac:dyDescent="0.35">
      <c r="W14493" s="17"/>
    </row>
    <row r="14494" spans="23:23" x14ac:dyDescent="0.35">
      <c r="W14494" s="17"/>
    </row>
    <row r="14495" spans="23:23" x14ac:dyDescent="0.35">
      <c r="W14495" s="17"/>
    </row>
    <row r="14496" spans="23:23" x14ac:dyDescent="0.35">
      <c r="W14496" s="17"/>
    </row>
    <row r="14497" spans="23:23" x14ac:dyDescent="0.35">
      <c r="W14497" s="17"/>
    </row>
    <row r="14498" spans="23:23" x14ac:dyDescent="0.35">
      <c r="W14498" s="17"/>
    </row>
    <row r="14499" spans="23:23" x14ac:dyDescent="0.35">
      <c r="W14499" s="17"/>
    </row>
    <row r="14500" spans="23:23" x14ac:dyDescent="0.35">
      <c r="W14500" s="17"/>
    </row>
    <row r="14501" spans="23:23" x14ac:dyDescent="0.35">
      <c r="W14501" s="17"/>
    </row>
    <row r="14502" spans="23:23" x14ac:dyDescent="0.35">
      <c r="W14502" s="17"/>
    </row>
    <row r="14503" spans="23:23" x14ac:dyDescent="0.35">
      <c r="W14503" s="17"/>
    </row>
    <row r="14504" spans="23:23" x14ac:dyDescent="0.35">
      <c r="W14504" s="17"/>
    </row>
    <row r="14505" spans="23:23" x14ac:dyDescent="0.35">
      <c r="W14505" s="17"/>
    </row>
    <row r="14506" spans="23:23" x14ac:dyDescent="0.35">
      <c r="W14506" s="17"/>
    </row>
    <row r="14507" spans="23:23" x14ac:dyDescent="0.35">
      <c r="W14507" s="17"/>
    </row>
    <row r="14508" spans="23:23" x14ac:dyDescent="0.35">
      <c r="W14508" s="17"/>
    </row>
    <row r="14509" spans="23:23" x14ac:dyDescent="0.35">
      <c r="W14509" s="17"/>
    </row>
    <row r="14510" spans="23:23" x14ac:dyDescent="0.35">
      <c r="W14510" s="17"/>
    </row>
    <row r="14511" spans="23:23" x14ac:dyDescent="0.35">
      <c r="W14511" s="17"/>
    </row>
    <row r="14512" spans="23:23" x14ac:dyDescent="0.35">
      <c r="W14512" s="17"/>
    </row>
    <row r="14513" spans="23:23" x14ac:dyDescent="0.35">
      <c r="W14513" s="17"/>
    </row>
    <row r="14514" spans="23:23" x14ac:dyDescent="0.35">
      <c r="W14514" s="17"/>
    </row>
    <row r="14515" spans="23:23" x14ac:dyDescent="0.35">
      <c r="W14515" s="17"/>
    </row>
    <row r="14516" spans="23:23" x14ac:dyDescent="0.35">
      <c r="W14516" s="17"/>
    </row>
    <row r="14517" spans="23:23" x14ac:dyDescent="0.35">
      <c r="W14517" s="17"/>
    </row>
    <row r="14518" spans="23:23" x14ac:dyDescent="0.35">
      <c r="W14518" s="17"/>
    </row>
    <row r="14519" spans="23:23" x14ac:dyDescent="0.35">
      <c r="W14519" s="17"/>
    </row>
    <row r="14520" spans="23:23" x14ac:dyDescent="0.35">
      <c r="W14520" s="17"/>
    </row>
    <row r="14521" spans="23:23" x14ac:dyDescent="0.35">
      <c r="W14521" s="17"/>
    </row>
    <row r="14522" spans="23:23" x14ac:dyDescent="0.35">
      <c r="W14522" s="17"/>
    </row>
    <row r="14523" spans="23:23" x14ac:dyDescent="0.35">
      <c r="W14523" s="17"/>
    </row>
    <row r="14524" spans="23:23" x14ac:dyDescent="0.35">
      <c r="W14524" s="17"/>
    </row>
    <row r="14525" spans="23:23" x14ac:dyDescent="0.35">
      <c r="W14525" s="17"/>
    </row>
    <row r="14526" spans="23:23" x14ac:dyDescent="0.35">
      <c r="W14526" s="17"/>
    </row>
    <row r="14527" spans="23:23" x14ac:dyDescent="0.35">
      <c r="W14527" s="17"/>
    </row>
    <row r="14528" spans="23:23" x14ac:dyDescent="0.35">
      <c r="W14528" s="17"/>
    </row>
    <row r="14529" spans="23:23" x14ac:dyDescent="0.35">
      <c r="W14529" s="17"/>
    </row>
    <row r="14530" spans="23:23" x14ac:dyDescent="0.35">
      <c r="W14530" s="17"/>
    </row>
    <row r="14531" spans="23:23" x14ac:dyDescent="0.35">
      <c r="W14531" s="17"/>
    </row>
    <row r="14532" spans="23:23" x14ac:dyDescent="0.35">
      <c r="W14532" s="17"/>
    </row>
    <row r="14533" spans="23:23" x14ac:dyDescent="0.35">
      <c r="W14533" s="17"/>
    </row>
    <row r="14534" spans="23:23" x14ac:dyDescent="0.35">
      <c r="W14534" s="17"/>
    </row>
    <row r="14535" spans="23:23" x14ac:dyDescent="0.35">
      <c r="W14535" s="17"/>
    </row>
    <row r="14536" spans="23:23" x14ac:dyDescent="0.35">
      <c r="W14536" s="17"/>
    </row>
    <row r="14537" spans="23:23" x14ac:dyDescent="0.35">
      <c r="W14537" s="17"/>
    </row>
    <row r="14538" spans="23:23" x14ac:dyDescent="0.35">
      <c r="W14538" s="17"/>
    </row>
    <row r="14539" spans="23:23" x14ac:dyDescent="0.35">
      <c r="W14539" s="17"/>
    </row>
    <row r="14540" spans="23:23" x14ac:dyDescent="0.35">
      <c r="W14540" s="17"/>
    </row>
    <row r="14541" spans="23:23" x14ac:dyDescent="0.35">
      <c r="W14541" s="17"/>
    </row>
    <row r="14542" spans="23:23" x14ac:dyDescent="0.35">
      <c r="W14542" s="17"/>
    </row>
    <row r="14543" spans="23:23" x14ac:dyDescent="0.35">
      <c r="W14543" s="17"/>
    </row>
    <row r="14544" spans="23:23" x14ac:dyDescent="0.35">
      <c r="W14544" s="17"/>
    </row>
    <row r="14545" spans="23:23" x14ac:dyDescent="0.35">
      <c r="W14545" s="17"/>
    </row>
    <row r="14546" spans="23:23" x14ac:dyDescent="0.35">
      <c r="W14546" s="17"/>
    </row>
    <row r="14547" spans="23:23" x14ac:dyDescent="0.35">
      <c r="W14547" s="17"/>
    </row>
    <row r="14548" spans="23:23" x14ac:dyDescent="0.35">
      <c r="W14548" s="17"/>
    </row>
    <row r="14549" spans="23:23" x14ac:dyDescent="0.35">
      <c r="W14549" s="17"/>
    </row>
    <row r="14550" spans="23:23" x14ac:dyDescent="0.35">
      <c r="W14550" s="17"/>
    </row>
    <row r="14551" spans="23:23" x14ac:dyDescent="0.35">
      <c r="W14551" s="17"/>
    </row>
    <row r="14552" spans="23:23" x14ac:dyDescent="0.35">
      <c r="W14552" s="17"/>
    </row>
    <row r="14553" spans="23:23" x14ac:dyDescent="0.35">
      <c r="W14553" s="17"/>
    </row>
    <row r="14554" spans="23:23" x14ac:dyDescent="0.35">
      <c r="W14554" s="17"/>
    </row>
    <row r="14555" spans="23:23" x14ac:dyDescent="0.35">
      <c r="W14555" s="17"/>
    </row>
    <row r="14556" spans="23:23" x14ac:dyDescent="0.35">
      <c r="W14556" s="17"/>
    </row>
    <row r="14557" spans="23:23" x14ac:dyDescent="0.35">
      <c r="W14557" s="17"/>
    </row>
    <row r="14558" spans="23:23" x14ac:dyDescent="0.35">
      <c r="W14558" s="17"/>
    </row>
    <row r="14559" spans="23:23" x14ac:dyDescent="0.35">
      <c r="W14559" s="17"/>
    </row>
    <row r="14560" spans="23:23" x14ac:dyDescent="0.35">
      <c r="W14560" s="17"/>
    </row>
    <row r="14561" spans="23:23" x14ac:dyDescent="0.35">
      <c r="W14561" s="17"/>
    </row>
    <row r="14562" spans="23:23" x14ac:dyDescent="0.35">
      <c r="W14562" s="17"/>
    </row>
    <row r="14563" spans="23:23" x14ac:dyDescent="0.35">
      <c r="W14563" s="17"/>
    </row>
    <row r="14564" spans="23:23" x14ac:dyDescent="0.35">
      <c r="W14564" s="17"/>
    </row>
    <row r="14565" spans="23:23" x14ac:dyDescent="0.35">
      <c r="W14565" s="17"/>
    </row>
    <row r="14566" spans="23:23" x14ac:dyDescent="0.35">
      <c r="W14566" s="17"/>
    </row>
    <row r="14567" spans="23:23" x14ac:dyDescent="0.35">
      <c r="W14567" s="17"/>
    </row>
    <row r="14568" spans="23:23" x14ac:dyDescent="0.35">
      <c r="W14568" s="17"/>
    </row>
    <row r="14569" spans="23:23" x14ac:dyDescent="0.35">
      <c r="W14569" s="17"/>
    </row>
    <row r="14570" spans="23:23" x14ac:dyDescent="0.35">
      <c r="W14570" s="17"/>
    </row>
    <row r="14571" spans="23:23" x14ac:dyDescent="0.35">
      <c r="W14571" s="17"/>
    </row>
    <row r="14572" spans="23:23" x14ac:dyDescent="0.35">
      <c r="W14572" s="17"/>
    </row>
    <row r="14573" spans="23:23" x14ac:dyDescent="0.35">
      <c r="W14573" s="17"/>
    </row>
    <row r="14574" spans="23:23" x14ac:dyDescent="0.35">
      <c r="W14574" s="17"/>
    </row>
    <row r="14575" spans="23:23" x14ac:dyDescent="0.35">
      <c r="W14575" s="17"/>
    </row>
    <row r="14576" spans="23:23" x14ac:dyDescent="0.35">
      <c r="W14576" s="17"/>
    </row>
    <row r="14577" spans="23:23" x14ac:dyDescent="0.35">
      <c r="W14577" s="17"/>
    </row>
    <row r="14578" spans="23:23" x14ac:dyDescent="0.35">
      <c r="W14578" s="17"/>
    </row>
    <row r="14579" spans="23:23" x14ac:dyDescent="0.35">
      <c r="W14579" s="17"/>
    </row>
    <row r="14580" spans="23:23" x14ac:dyDescent="0.35">
      <c r="W14580" s="17"/>
    </row>
    <row r="14581" spans="23:23" x14ac:dyDescent="0.35">
      <c r="W14581" s="17"/>
    </row>
    <row r="14582" spans="23:23" x14ac:dyDescent="0.35">
      <c r="W14582" s="17"/>
    </row>
    <row r="14583" spans="23:23" x14ac:dyDescent="0.35">
      <c r="W14583" s="17"/>
    </row>
    <row r="14584" spans="23:23" x14ac:dyDescent="0.35">
      <c r="W14584" s="17"/>
    </row>
    <row r="14585" spans="23:23" x14ac:dyDescent="0.35">
      <c r="W14585" s="17"/>
    </row>
    <row r="14586" spans="23:23" x14ac:dyDescent="0.35">
      <c r="W14586" s="17"/>
    </row>
    <row r="14587" spans="23:23" x14ac:dyDescent="0.35">
      <c r="W14587" s="17"/>
    </row>
    <row r="14588" spans="23:23" x14ac:dyDescent="0.35">
      <c r="W14588" s="17"/>
    </row>
    <row r="14589" spans="23:23" x14ac:dyDescent="0.35">
      <c r="W14589" s="17"/>
    </row>
    <row r="14590" spans="23:23" x14ac:dyDescent="0.35">
      <c r="W14590" s="17"/>
    </row>
    <row r="14591" spans="23:23" x14ac:dyDescent="0.35">
      <c r="W14591" s="17"/>
    </row>
    <row r="14592" spans="23:23" x14ac:dyDescent="0.35">
      <c r="W14592" s="17"/>
    </row>
    <row r="14593" spans="23:23" x14ac:dyDescent="0.35">
      <c r="W14593" s="17"/>
    </row>
    <row r="14594" spans="23:23" x14ac:dyDescent="0.35">
      <c r="W14594" s="17"/>
    </row>
    <row r="14595" spans="23:23" x14ac:dyDescent="0.35">
      <c r="W14595" s="17"/>
    </row>
    <row r="14596" spans="23:23" x14ac:dyDescent="0.35">
      <c r="W14596" s="17"/>
    </row>
    <row r="14597" spans="23:23" x14ac:dyDescent="0.35">
      <c r="W14597" s="17"/>
    </row>
    <row r="14598" spans="23:23" x14ac:dyDescent="0.35">
      <c r="W14598" s="17"/>
    </row>
    <row r="14599" spans="23:23" x14ac:dyDescent="0.35">
      <c r="W14599" s="17"/>
    </row>
    <row r="14600" spans="23:23" x14ac:dyDescent="0.35">
      <c r="W14600" s="17"/>
    </row>
    <row r="14601" spans="23:23" x14ac:dyDescent="0.35">
      <c r="W14601" s="17"/>
    </row>
    <row r="14602" spans="23:23" x14ac:dyDescent="0.35">
      <c r="W14602" s="17"/>
    </row>
    <row r="14603" spans="23:23" x14ac:dyDescent="0.35">
      <c r="W14603" s="17"/>
    </row>
    <row r="14604" spans="23:23" x14ac:dyDescent="0.35">
      <c r="W14604" s="17"/>
    </row>
    <row r="14605" spans="23:23" x14ac:dyDescent="0.35">
      <c r="W14605" s="17"/>
    </row>
    <row r="14606" spans="23:23" x14ac:dyDescent="0.35">
      <c r="W14606" s="17"/>
    </row>
    <row r="14607" spans="23:23" x14ac:dyDescent="0.35">
      <c r="W14607" s="17"/>
    </row>
    <row r="14608" spans="23:23" x14ac:dyDescent="0.35">
      <c r="W14608" s="17"/>
    </row>
    <row r="14609" spans="23:23" x14ac:dyDescent="0.35">
      <c r="W14609" s="17"/>
    </row>
    <row r="14610" spans="23:23" x14ac:dyDescent="0.35">
      <c r="W14610" s="17"/>
    </row>
    <row r="14611" spans="23:23" x14ac:dyDescent="0.35">
      <c r="W14611" s="17"/>
    </row>
    <row r="14612" spans="23:23" x14ac:dyDescent="0.35">
      <c r="W14612" s="17"/>
    </row>
    <row r="14613" spans="23:23" x14ac:dyDescent="0.35">
      <c r="W14613" s="17"/>
    </row>
    <row r="14614" spans="23:23" x14ac:dyDescent="0.35">
      <c r="W14614" s="17"/>
    </row>
    <row r="14615" spans="23:23" x14ac:dyDescent="0.35">
      <c r="W14615" s="17"/>
    </row>
    <row r="14616" spans="23:23" x14ac:dyDescent="0.35">
      <c r="W14616" s="17"/>
    </row>
    <row r="14617" spans="23:23" x14ac:dyDescent="0.35">
      <c r="W14617" s="17"/>
    </row>
    <row r="14618" spans="23:23" x14ac:dyDescent="0.35">
      <c r="W14618" s="17"/>
    </row>
    <row r="14619" spans="23:23" x14ac:dyDescent="0.35">
      <c r="W14619" s="17"/>
    </row>
    <row r="14620" spans="23:23" x14ac:dyDescent="0.35">
      <c r="W14620" s="17"/>
    </row>
    <row r="14621" spans="23:23" x14ac:dyDescent="0.35">
      <c r="W14621" s="17"/>
    </row>
    <row r="14622" spans="23:23" x14ac:dyDescent="0.35">
      <c r="W14622" s="17"/>
    </row>
    <row r="14623" spans="23:23" x14ac:dyDescent="0.35">
      <c r="W14623" s="17"/>
    </row>
    <row r="14624" spans="23:23" x14ac:dyDescent="0.35">
      <c r="W14624" s="17"/>
    </row>
    <row r="14625" spans="23:23" x14ac:dyDescent="0.35">
      <c r="W14625" s="17"/>
    </row>
    <row r="14626" spans="23:23" x14ac:dyDescent="0.35">
      <c r="W14626" s="17"/>
    </row>
    <row r="14627" spans="23:23" x14ac:dyDescent="0.35">
      <c r="W14627" s="17"/>
    </row>
    <row r="14628" spans="23:23" x14ac:dyDescent="0.35">
      <c r="W14628" s="17"/>
    </row>
    <row r="14629" spans="23:23" x14ac:dyDescent="0.35">
      <c r="W14629" s="17"/>
    </row>
    <row r="14630" spans="23:23" x14ac:dyDescent="0.35">
      <c r="W14630" s="17"/>
    </row>
    <row r="14631" spans="23:23" x14ac:dyDescent="0.35">
      <c r="W14631" s="17"/>
    </row>
    <row r="14632" spans="23:23" x14ac:dyDescent="0.35">
      <c r="W14632" s="17"/>
    </row>
    <row r="14633" spans="23:23" x14ac:dyDescent="0.35">
      <c r="W14633" s="17"/>
    </row>
    <row r="14634" spans="23:23" x14ac:dyDescent="0.35">
      <c r="W14634" s="17"/>
    </row>
    <row r="14635" spans="23:23" x14ac:dyDescent="0.35">
      <c r="W14635" s="17"/>
    </row>
    <row r="14636" spans="23:23" x14ac:dyDescent="0.35">
      <c r="W14636" s="17"/>
    </row>
    <row r="14637" spans="23:23" x14ac:dyDescent="0.35">
      <c r="W14637" s="17"/>
    </row>
    <row r="14638" spans="23:23" x14ac:dyDescent="0.35">
      <c r="W14638" s="17"/>
    </row>
    <row r="14639" spans="23:23" x14ac:dyDescent="0.35">
      <c r="W14639" s="17"/>
    </row>
    <row r="14640" spans="23:23" x14ac:dyDescent="0.35">
      <c r="W14640" s="17"/>
    </row>
    <row r="14641" spans="23:23" x14ac:dyDescent="0.35">
      <c r="W14641" s="17"/>
    </row>
    <row r="14642" spans="23:23" x14ac:dyDescent="0.35">
      <c r="W14642" s="17"/>
    </row>
    <row r="14643" spans="23:23" x14ac:dyDescent="0.35">
      <c r="W14643" s="17"/>
    </row>
    <row r="14644" spans="23:23" x14ac:dyDescent="0.35">
      <c r="W14644" s="17"/>
    </row>
    <row r="14645" spans="23:23" x14ac:dyDescent="0.35">
      <c r="W14645" s="17"/>
    </row>
    <row r="14646" spans="23:23" x14ac:dyDescent="0.35">
      <c r="W14646" s="17"/>
    </row>
    <row r="14647" spans="23:23" x14ac:dyDescent="0.35">
      <c r="W14647" s="17"/>
    </row>
    <row r="14648" spans="23:23" x14ac:dyDescent="0.35">
      <c r="W14648" s="17"/>
    </row>
    <row r="14649" spans="23:23" x14ac:dyDescent="0.35">
      <c r="W14649" s="17"/>
    </row>
    <row r="14650" spans="23:23" x14ac:dyDescent="0.35">
      <c r="W14650" s="17"/>
    </row>
    <row r="14651" spans="23:23" x14ac:dyDescent="0.35">
      <c r="W14651" s="17"/>
    </row>
    <row r="14652" spans="23:23" x14ac:dyDescent="0.35">
      <c r="W14652" s="17"/>
    </row>
    <row r="14653" spans="23:23" x14ac:dyDescent="0.35">
      <c r="W14653" s="17"/>
    </row>
    <row r="14654" spans="23:23" x14ac:dyDescent="0.35">
      <c r="W14654" s="17"/>
    </row>
    <row r="14655" spans="23:23" x14ac:dyDescent="0.35">
      <c r="W14655" s="17"/>
    </row>
    <row r="14656" spans="23:23" x14ac:dyDescent="0.35">
      <c r="W14656" s="17"/>
    </row>
    <row r="14657" spans="23:23" x14ac:dyDescent="0.35">
      <c r="W14657" s="17"/>
    </row>
    <row r="14658" spans="23:23" x14ac:dyDescent="0.35">
      <c r="W14658" s="17"/>
    </row>
    <row r="14659" spans="23:23" x14ac:dyDescent="0.35">
      <c r="W14659" s="17"/>
    </row>
    <row r="14660" spans="23:23" x14ac:dyDescent="0.35">
      <c r="W14660" s="17"/>
    </row>
    <row r="14661" spans="23:23" x14ac:dyDescent="0.35">
      <c r="W14661" s="17"/>
    </row>
    <row r="14662" spans="23:23" x14ac:dyDescent="0.35">
      <c r="W14662" s="17"/>
    </row>
    <row r="14663" spans="23:23" x14ac:dyDescent="0.35">
      <c r="W14663" s="17"/>
    </row>
    <row r="14664" spans="23:23" x14ac:dyDescent="0.35">
      <c r="W14664" s="17"/>
    </row>
    <row r="14665" spans="23:23" x14ac:dyDescent="0.35">
      <c r="W14665" s="17"/>
    </row>
    <row r="14666" spans="23:23" x14ac:dyDescent="0.35">
      <c r="W14666" s="17"/>
    </row>
    <row r="14667" spans="23:23" x14ac:dyDescent="0.35">
      <c r="W14667" s="17"/>
    </row>
    <row r="14668" spans="23:23" x14ac:dyDescent="0.35">
      <c r="W14668" s="17"/>
    </row>
    <row r="14669" spans="23:23" x14ac:dyDescent="0.35">
      <c r="W14669" s="17"/>
    </row>
    <row r="14670" spans="23:23" x14ac:dyDescent="0.35">
      <c r="W14670" s="17"/>
    </row>
    <row r="14671" spans="23:23" x14ac:dyDescent="0.35">
      <c r="W14671" s="17"/>
    </row>
    <row r="14672" spans="23:23" x14ac:dyDescent="0.35">
      <c r="W14672" s="17"/>
    </row>
    <row r="14673" spans="23:23" x14ac:dyDescent="0.35">
      <c r="W14673" s="17"/>
    </row>
    <row r="14674" spans="23:23" x14ac:dyDescent="0.35">
      <c r="W14674" s="17"/>
    </row>
    <row r="14675" spans="23:23" x14ac:dyDescent="0.35">
      <c r="W14675" s="17"/>
    </row>
    <row r="14676" spans="23:23" x14ac:dyDescent="0.35">
      <c r="W14676" s="17"/>
    </row>
    <row r="14677" spans="23:23" x14ac:dyDescent="0.35">
      <c r="W14677" s="17"/>
    </row>
    <row r="14678" spans="23:23" x14ac:dyDescent="0.35">
      <c r="W14678" s="17"/>
    </row>
    <row r="14679" spans="23:23" x14ac:dyDescent="0.35">
      <c r="W14679" s="17"/>
    </row>
    <row r="14680" spans="23:23" x14ac:dyDescent="0.35">
      <c r="W14680" s="17"/>
    </row>
    <row r="14681" spans="23:23" x14ac:dyDescent="0.35">
      <c r="W14681" s="17"/>
    </row>
    <row r="14682" spans="23:23" x14ac:dyDescent="0.35">
      <c r="W14682" s="17"/>
    </row>
    <row r="14683" spans="23:23" x14ac:dyDescent="0.35">
      <c r="W14683" s="17"/>
    </row>
    <row r="14684" spans="23:23" x14ac:dyDescent="0.35">
      <c r="W14684" s="17"/>
    </row>
    <row r="14685" spans="23:23" x14ac:dyDescent="0.35">
      <c r="W14685" s="17"/>
    </row>
    <row r="14686" spans="23:23" x14ac:dyDescent="0.35">
      <c r="W14686" s="17"/>
    </row>
    <row r="14687" spans="23:23" x14ac:dyDescent="0.35">
      <c r="W14687" s="17"/>
    </row>
    <row r="14688" spans="23:23" x14ac:dyDescent="0.35">
      <c r="W14688" s="17"/>
    </row>
    <row r="14689" spans="23:23" x14ac:dyDescent="0.35">
      <c r="W14689" s="17"/>
    </row>
    <row r="14690" spans="23:23" x14ac:dyDescent="0.35">
      <c r="W14690" s="17"/>
    </row>
    <row r="14691" spans="23:23" x14ac:dyDescent="0.35">
      <c r="W14691" s="17"/>
    </row>
    <row r="14692" spans="23:23" x14ac:dyDescent="0.35">
      <c r="W14692" s="17"/>
    </row>
    <row r="14693" spans="23:23" x14ac:dyDescent="0.35">
      <c r="W14693" s="17"/>
    </row>
    <row r="14694" spans="23:23" x14ac:dyDescent="0.35">
      <c r="W14694" s="17"/>
    </row>
    <row r="14695" spans="23:23" x14ac:dyDescent="0.35">
      <c r="W14695" s="17"/>
    </row>
    <row r="14696" spans="23:23" x14ac:dyDescent="0.35">
      <c r="W14696" s="17"/>
    </row>
    <row r="14697" spans="23:23" x14ac:dyDescent="0.35">
      <c r="W14697" s="17"/>
    </row>
    <row r="14698" spans="23:23" x14ac:dyDescent="0.35">
      <c r="W14698" s="17"/>
    </row>
    <row r="14699" spans="23:23" x14ac:dyDescent="0.35">
      <c r="W14699" s="17"/>
    </row>
    <row r="14700" spans="23:23" x14ac:dyDescent="0.35">
      <c r="W14700" s="17"/>
    </row>
    <row r="14701" spans="23:23" x14ac:dyDescent="0.35">
      <c r="W14701" s="17"/>
    </row>
    <row r="14702" spans="23:23" x14ac:dyDescent="0.35">
      <c r="W14702" s="17"/>
    </row>
    <row r="14703" spans="23:23" x14ac:dyDescent="0.35">
      <c r="W14703" s="17"/>
    </row>
    <row r="14704" spans="23:23" x14ac:dyDescent="0.35">
      <c r="W14704" s="17"/>
    </row>
    <row r="14705" spans="23:23" x14ac:dyDescent="0.35">
      <c r="W14705" s="17"/>
    </row>
    <row r="14706" spans="23:23" x14ac:dyDescent="0.35">
      <c r="W14706" s="17"/>
    </row>
    <row r="14707" spans="23:23" x14ac:dyDescent="0.35">
      <c r="W14707" s="17"/>
    </row>
    <row r="14708" spans="23:23" x14ac:dyDescent="0.35">
      <c r="W14708" s="17"/>
    </row>
    <row r="14709" spans="23:23" x14ac:dyDescent="0.35">
      <c r="W14709" s="17"/>
    </row>
    <row r="14710" spans="23:23" x14ac:dyDescent="0.35">
      <c r="W14710" s="17"/>
    </row>
    <row r="14711" spans="23:23" x14ac:dyDescent="0.35">
      <c r="W14711" s="17"/>
    </row>
    <row r="14712" spans="23:23" x14ac:dyDescent="0.35">
      <c r="W14712" s="17"/>
    </row>
    <row r="14713" spans="23:23" x14ac:dyDescent="0.35">
      <c r="W14713" s="17"/>
    </row>
    <row r="14714" spans="23:23" x14ac:dyDescent="0.35">
      <c r="W14714" s="17"/>
    </row>
    <row r="14715" spans="23:23" x14ac:dyDescent="0.35">
      <c r="W14715" s="17"/>
    </row>
    <row r="14716" spans="23:23" x14ac:dyDescent="0.35">
      <c r="W14716" s="17"/>
    </row>
    <row r="14717" spans="23:23" x14ac:dyDescent="0.35">
      <c r="W14717" s="17"/>
    </row>
    <row r="14718" spans="23:23" x14ac:dyDescent="0.35">
      <c r="W14718" s="17"/>
    </row>
    <row r="14719" spans="23:23" x14ac:dyDescent="0.35">
      <c r="W14719" s="17"/>
    </row>
    <row r="14720" spans="23:23" x14ac:dyDescent="0.35">
      <c r="W14720" s="17"/>
    </row>
    <row r="14721" spans="23:23" x14ac:dyDescent="0.35">
      <c r="W14721" s="17"/>
    </row>
    <row r="14722" spans="23:23" x14ac:dyDescent="0.35">
      <c r="W14722" s="17"/>
    </row>
    <row r="14723" spans="23:23" x14ac:dyDescent="0.35">
      <c r="W14723" s="17"/>
    </row>
    <row r="14724" spans="23:23" x14ac:dyDescent="0.35">
      <c r="W14724" s="17"/>
    </row>
    <row r="14725" spans="23:23" x14ac:dyDescent="0.35">
      <c r="W14725" s="17"/>
    </row>
    <row r="14726" spans="23:23" x14ac:dyDescent="0.35">
      <c r="W14726" s="17"/>
    </row>
    <row r="14727" spans="23:23" x14ac:dyDescent="0.35">
      <c r="W14727" s="17"/>
    </row>
    <row r="14728" spans="23:23" x14ac:dyDescent="0.35">
      <c r="W14728" s="17"/>
    </row>
    <row r="14729" spans="23:23" x14ac:dyDescent="0.35">
      <c r="W14729" s="17"/>
    </row>
    <row r="14730" spans="23:23" x14ac:dyDescent="0.35">
      <c r="W14730" s="17"/>
    </row>
    <row r="14731" spans="23:23" x14ac:dyDescent="0.35">
      <c r="W14731" s="17"/>
    </row>
    <row r="14732" spans="23:23" x14ac:dyDescent="0.35">
      <c r="W14732" s="17"/>
    </row>
    <row r="14733" spans="23:23" x14ac:dyDescent="0.35">
      <c r="W14733" s="17"/>
    </row>
    <row r="14734" spans="23:23" x14ac:dyDescent="0.35">
      <c r="W14734" s="17"/>
    </row>
    <row r="14735" spans="23:23" x14ac:dyDescent="0.35">
      <c r="W14735" s="17"/>
    </row>
    <row r="14736" spans="23:23" x14ac:dyDescent="0.35">
      <c r="W14736" s="17"/>
    </row>
    <row r="14737" spans="23:23" x14ac:dyDescent="0.35">
      <c r="W14737" s="17"/>
    </row>
    <row r="14738" spans="23:23" x14ac:dyDescent="0.35">
      <c r="W14738" s="17"/>
    </row>
    <row r="14739" spans="23:23" x14ac:dyDescent="0.35">
      <c r="W14739" s="17"/>
    </row>
    <row r="14740" spans="23:23" x14ac:dyDescent="0.35">
      <c r="W14740" s="17"/>
    </row>
    <row r="14741" spans="23:23" x14ac:dyDescent="0.35">
      <c r="W14741" s="17"/>
    </row>
    <row r="14742" spans="23:23" x14ac:dyDescent="0.35">
      <c r="W14742" s="17"/>
    </row>
    <row r="14743" spans="23:23" x14ac:dyDescent="0.35">
      <c r="W14743" s="17"/>
    </row>
    <row r="14744" spans="23:23" x14ac:dyDescent="0.35">
      <c r="W14744" s="17"/>
    </row>
    <row r="14745" spans="23:23" x14ac:dyDescent="0.35">
      <c r="W14745" s="17"/>
    </row>
    <row r="14746" spans="23:23" x14ac:dyDescent="0.35">
      <c r="W14746" s="17"/>
    </row>
    <row r="14747" spans="23:23" x14ac:dyDescent="0.35">
      <c r="W14747" s="17"/>
    </row>
    <row r="14748" spans="23:23" x14ac:dyDescent="0.35">
      <c r="W14748" s="17"/>
    </row>
    <row r="14749" spans="23:23" x14ac:dyDescent="0.35">
      <c r="W14749" s="17"/>
    </row>
    <row r="14750" spans="23:23" x14ac:dyDescent="0.35">
      <c r="W14750" s="17"/>
    </row>
    <row r="14751" spans="23:23" x14ac:dyDescent="0.35">
      <c r="W14751" s="17"/>
    </row>
    <row r="14752" spans="23:23" x14ac:dyDescent="0.35">
      <c r="W14752" s="17"/>
    </row>
    <row r="14753" spans="23:23" x14ac:dyDescent="0.35">
      <c r="W14753" s="17"/>
    </row>
    <row r="14754" spans="23:23" x14ac:dyDescent="0.35">
      <c r="W14754" s="17"/>
    </row>
    <row r="14755" spans="23:23" x14ac:dyDescent="0.35">
      <c r="W14755" s="17"/>
    </row>
    <row r="14756" spans="23:23" x14ac:dyDescent="0.35">
      <c r="W14756" s="17"/>
    </row>
    <row r="14757" spans="23:23" x14ac:dyDescent="0.35">
      <c r="W14757" s="17"/>
    </row>
    <row r="14758" spans="23:23" x14ac:dyDescent="0.35">
      <c r="W14758" s="17"/>
    </row>
    <row r="14759" spans="23:23" x14ac:dyDescent="0.35">
      <c r="W14759" s="17"/>
    </row>
    <row r="14760" spans="23:23" x14ac:dyDescent="0.35">
      <c r="W14760" s="17"/>
    </row>
    <row r="14761" spans="23:23" x14ac:dyDescent="0.35">
      <c r="W14761" s="17"/>
    </row>
    <row r="14762" spans="23:23" x14ac:dyDescent="0.35">
      <c r="W14762" s="17"/>
    </row>
    <row r="14763" spans="23:23" x14ac:dyDescent="0.35">
      <c r="W14763" s="17"/>
    </row>
    <row r="14764" spans="23:23" x14ac:dyDescent="0.35">
      <c r="W14764" s="17"/>
    </row>
    <row r="14765" spans="23:23" x14ac:dyDescent="0.35">
      <c r="W14765" s="17"/>
    </row>
    <row r="14766" spans="23:23" x14ac:dyDescent="0.35">
      <c r="W14766" s="17"/>
    </row>
    <row r="14767" spans="23:23" x14ac:dyDescent="0.35">
      <c r="W14767" s="17"/>
    </row>
    <row r="14768" spans="23:23" x14ac:dyDescent="0.35">
      <c r="W14768" s="17"/>
    </row>
    <row r="14769" spans="23:23" x14ac:dyDescent="0.35">
      <c r="W14769" s="17"/>
    </row>
    <row r="14770" spans="23:23" x14ac:dyDescent="0.35">
      <c r="W14770" s="17"/>
    </row>
    <row r="14771" spans="23:23" x14ac:dyDescent="0.35">
      <c r="W14771" s="17"/>
    </row>
    <row r="14772" spans="23:23" x14ac:dyDescent="0.35">
      <c r="W14772" s="17"/>
    </row>
    <row r="14773" spans="23:23" x14ac:dyDescent="0.35">
      <c r="W14773" s="17"/>
    </row>
    <row r="14774" spans="23:23" x14ac:dyDescent="0.35">
      <c r="W14774" s="17"/>
    </row>
    <row r="14775" spans="23:23" x14ac:dyDescent="0.35">
      <c r="W14775" s="17"/>
    </row>
    <row r="14776" spans="23:23" x14ac:dyDescent="0.35">
      <c r="W14776" s="17"/>
    </row>
    <row r="14777" spans="23:23" x14ac:dyDescent="0.35">
      <c r="W14777" s="17"/>
    </row>
    <row r="14778" spans="23:23" x14ac:dyDescent="0.35">
      <c r="W14778" s="17"/>
    </row>
    <row r="14779" spans="23:23" x14ac:dyDescent="0.35">
      <c r="W14779" s="17"/>
    </row>
    <row r="14780" spans="23:23" x14ac:dyDescent="0.35">
      <c r="W14780" s="17"/>
    </row>
    <row r="14781" spans="23:23" x14ac:dyDescent="0.35">
      <c r="W14781" s="17"/>
    </row>
    <row r="14782" spans="23:23" x14ac:dyDescent="0.35">
      <c r="W14782" s="17"/>
    </row>
    <row r="14783" spans="23:23" x14ac:dyDescent="0.35">
      <c r="W14783" s="17"/>
    </row>
    <row r="14784" spans="23:23" x14ac:dyDescent="0.35">
      <c r="W14784" s="17"/>
    </row>
    <row r="14785" spans="23:23" x14ac:dyDescent="0.35">
      <c r="W14785" s="17"/>
    </row>
    <row r="14786" spans="23:23" x14ac:dyDescent="0.35">
      <c r="W14786" s="17"/>
    </row>
    <row r="14787" spans="23:23" x14ac:dyDescent="0.35">
      <c r="W14787" s="17"/>
    </row>
    <row r="14788" spans="23:23" x14ac:dyDescent="0.35">
      <c r="W14788" s="17"/>
    </row>
    <row r="14789" spans="23:23" x14ac:dyDescent="0.35">
      <c r="W14789" s="17"/>
    </row>
    <row r="14790" spans="23:23" x14ac:dyDescent="0.35">
      <c r="W14790" s="17"/>
    </row>
    <row r="14791" spans="23:23" x14ac:dyDescent="0.35">
      <c r="W14791" s="17"/>
    </row>
    <row r="14792" spans="23:23" x14ac:dyDescent="0.35">
      <c r="W14792" s="17"/>
    </row>
    <row r="14793" spans="23:23" x14ac:dyDescent="0.35">
      <c r="W14793" s="17"/>
    </row>
    <row r="14794" spans="23:23" x14ac:dyDescent="0.35">
      <c r="W14794" s="17"/>
    </row>
    <row r="14795" spans="23:23" x14ac:dyDescent="0.35">
      <c r="W14795" s="17"/>
    </row>
    <row r="14796" spans="23:23" x14ac:dyDescent="0.35">
      <c r="W14796" s="17"/>
    </row>
    <row r="14797" spans="23:23" x14ac:dyDescent="0.35">
      <c r="W14797" s="17"/>
    </row>
    <row r="14798" spans="23:23" x14ac:dyDescent="0.35">
      <c r="W14798" s="17"/>
    </row>
    <row r="14799" spans="23:23" x14ac:dyDescent="0.35">
      <c r="W14799" s="17"/>
    </row>
    <row r="14800" spans="23:23" x14ac:dyDescent="0.35">
      <c r="W14800" s="17"/>
    </row>
    <row r="14801" spans="23:23" x14ac:dyDescent="0.35">
      <c r="W14801" s="17"/>
    </row>
    <row r="14802" spans="23:23" x14ac:dyDescent="0.35">
      <c r="W14802" s="17"/>
    </row>
    <row r="14803" spans="23:23" x14ac:dyDescent="0.35">
      <c r="W14803" s="17"/>
    </row>
    <row r="14804" spans="23:23" x14ac:dyDescent="0.35">
      <c r="W14804" s="17"/>
    </row>
    <row r="14805" spans="23:23" x14ac:dyDescent="0.35">
      <c r="W14805" s="17"/>
    </row>
    <row r="14806" spans="23:23" x14ac:dyDescent="0.35">
      <c r="W14806" s="17"/>
    </row>
    <row r="14807" spans="23:23" x14ac:dyDescent="0.35">
      <c r="W14807" s="17"/>
    </row>
    <row r="14808" spans="23:23" x14ac:dyDescent="0.35">
      <c r="W14808" s="17"/>
    </row>
    <row r="14809" spans="23:23" x14ac:dyDescent="0.35">
      <c r="W14809" s="17"/>
    </row>
    <row r="14810" spans="23:23" x14ac:dyDescent="0.35">
      <c r="W14810" s="17"/>
    </row>
    <row r="14811" spans="23:23" x14ac:dyDescent="0.35">
      <c r="W14811" s="17"/>
    </row>
    <row r="14812" spans="23:23" x14ac:dyDescent="0.35">
      <c r="W14812" s="17"/>
    </row>
    <row r="14813" spans="23:23" x14ac:dyDescent="0.35">
      <c r="W14813" s="17"/>
    </row>
    <row r="14814" spans="23:23" x14ac:dyDescent="0.35">
      <c r="W14814" s="17"/>
    </row>
    <row r="14815" spans="23:23" x14ac:dyDescent="0.35">
      <c r="W14815" s="17"/>
    </row>
    <row r="14816" spans="23:23" x14ac:dyDescent="0.35">
      <c r="W14816" s="17"/>
    </row>
    <row r="14817" spans="23:23" x14ac:dyDescent="0.35">
      <c r="W14817" s="17"/>
    </row>
    <row r="14818" spans="23:23" x14ac:dyDescent="0.35">
      <c r="W14818" s="17"/>
    </row>
    <row r="14819" spans="23:23" x14ac:dyDescent="0.35">
      <c r="W14819" s="17"/>
    </row>
    <row r="14820" spans="23:23" x14ac:dyDescent="0.35">
      <c r="W14820" s="17"/>
    </row>
    <row r="14821" spans="23:23" x14ac:dyDescent="0.35">
      <c r="W14821" s="17"/>
    </row>
    <row r="14822" spans="23:23" x14ac:dyDescent="0.35">
      <c r="W14822" s="17"/>
    </row>
    <row r="14823" spans="23:23" x14ac:dyDescent="0.35">
      <c r="W14823" s="17"/>
    </row>
    <row r="14824" spans="23:23" x14ac:dyDescent="0.35">
      <c r="W14824" s="17"/>
    </row>
    <row r="14825" spans="23:23" x14ac:dyDescent="0.35">
      <c r="W14825" s="17"/>
    </row>
    <row r="14826" spans="23:23" x14ac:dyDescent="0.35">
      <c r="W14826" s="17"/>
    </row>
    <row r="14827" spans="23:23" x14ac:dyDescent="0.35">
      <c r="W14827" s="17"/>
    </row>
    <row r="14828" spans="23:23" x14ac:dyDescent="0.35">
      <c r="W14828" s="17"/>
    </row>
    <row r="14829" spans="23:23" x14ac:dyDescent="0.35">
      <c r="W14829" s="17"/>
    </row>
    <row r="14830" spans="23:23" x14ac:dyDescent="0.35">
      <c r="W14830" s="17"/>
    </row>
    <row r="14831" spans="23:23" x14ac:dyDescent="0.35">
      <c r="W14831" s="17"/>
    </row>
    <row r="14832" spans="23:23" x14ac:dyDescent="0.35">
      <c r="W14832" s="17"/>
    </row>
    <row r="14833" spans="23:23" x14ac:dyDescent="0.35">
      <c r="W14833" s="17"/>
    </row>
    <row r="14834" spans="23:23" x14ac:dyDescent="0.35">
      <c r="W14834" s="17"/>
    </row>
    <row r="14835" spans="23:23" x14ac:dyDescent="0.35">
      <c r="W14835" s="17"/>
    </row>
    <row r="14836" spans="23:23" x14ac:dyDescent="0.35">
      <c r="W14836" s="17"/>
    </row>
    <row r="14837" spans="23:23" x14ac:dyDescent="0.35">
      <c r="W14837" s="17"/>
    </row>
    <row r="14838" spans="23:23" x14ac:dyDescent="0.35">
      <c r="W14838" s="17"/>
    </row>
    <row r="14839" spans="23:23" x14ac:dyDescent="0.35">
      <c r="W14839" s="17"/>
    </row>
    <row r="14840" spans="23:23" x14ac:dyDescent="0.35">
      <c r="W14840" s="17"/>
    </row>
    <row r="14841" spans="23:23" x14ac:dyDescent="0.35">
      <c r="W14841" s="17"/>
    </row>
    <row r="14842" spans="23:23" x14ac:dyDescent="0.35">
      <c r="W14842" s="17"/>
    </row>
    <row r="14843" spans="23:23" x14ac:dyDescent="0.35">
      <c r="W14843" s="17"/>
    </row>
    <row r="14844" spans="23:23" x14ac:dyDescent="0.35">
      <c r="W14844" s="17"/>
    </row>
    <row r="14845" spans="23:23" x14ac:dyDescent="0.35">
      <c r="W14845" s="17"/>
    </row>
    <row r="14846" spans="23:23" x14ac:dyDescent="0.35">
      <c r="W14846" s="17"/>
    </row>
    <row r="14847" spans="23:23" x14ac:dyDescent="0.35">
      <c r="W14847" s="17"/>
    </row>
    <row r="14848" spans="23:23" x14ac:dyDescent="0.35">
      <c r="W14848" s="17"/>
    </row>
    <row r="14849" spans="23:23" x14ac:dyDescent="0.35">
      <c r="W14849" s="17"/>
    </row>
    <row r="14850" spans="23:23" x14ac:dyDescent="0.35">
      <c r="W14850" s="17"/>
    </row>
    <row r="14851" spans="23:23" x14ac:dyDescent="0.35">
      <c r="W14851" s="17"/>
    </row>
    <row r="14852" spans="23:23" x14ac:dyDescent="0.35">
      <c r="W14852" s="17"/>
    </row>
    <row r="14853" spans="23:23" x14ac:dyDescent="0.35">
      <c r="W14853" s="17"/>
    </row>
    <row r="14854" spans="23:23" x14ac:dyDescent="0.35">
      <c r="W14854" s="17"/>
    </row>
    <row r="14855" spans="23:23" x14ac:dyDescent="0.35">
      <c r="W14855" s="17"/>
    </row>
    <row r="14856" spans="23:23" x14ac:dyDescent="0.35">
      <c r="W14856" s="17"/>
    </row>
    <row r="14857" spans="23:23" x14ac:dyDescent="0.35">
      <c r="W14857" s="17"/>
    </row>
    <row r="14858" spans="23:23" x14ac:dyDescent="0.35">
      <c r="W14858" s="17"/>
    </row>
    <row r="14859" spans="23:23" x14ac:dyDescent="0.35">
      <c r="W14859" s="17"/>
    </row>
    <row r="14860" spans="23:23" x14ac:dyDescent="0.35">
      <c r="W14860" s="17"/>
    </row>
    <row r="14861" spans="23:23" x14ac:dyDescent="0.35">
      <c r="W14861" s="17"/>
    </row>
    <row r="14862" spans="23:23" x14ac:dyDescent="0.35">
      <c r="W14862" s="17"/>
    </row>
    <row r="14863" spans="23:23" x14ac:dyDescent="0.35">
      <c r="W14863" s="17"/>
    </row>
    <row r="14864" spans="23:23" x14ac:dyDescent="0.35">
      <c r="W14864" s="17"/>
    </row>
    <row r="14865" spans="23:23" x14ac:dyDescent="0.35">
      <c r="W14865" s="17"/>
    </row>
    <row r="14866" spans="23:23" x14ac:dyDescent="0.35">
      <c r="W14866" s="17"/>
    </row>
    <row r="14867" spans="23:23" x14ac:dyDescent="0.35">
      <c r="W14867" s="17"/>
    </row>
    <row r="14868" spans="23:23" x14ac:dyDescent="0.35">
      <c r="W14868" s="17"/>
    </row>
    <row r="14869" spans="23:23" x14ac:dyDescent="0.35">
      <c r="W14869" s="17"/>
    </row>
    <row r="14870" spans="23:23" x14ac:dyDescent="0.35">
      <c r="W14870" s="17"/>
    </row>
    <row r="14871" spans="23:23" x14ac:dyDescent="0.35">
      <c r="W14871" s="17"/>
    </row>
    <row r="14872" spans="23:23" x14ac:dyDescent="0.35">
      <c r="W14872" s="17"/>
    </row>
    <row r="14873" spans="23:23" x14ac:dyDescent="0.35">
      <c r="W14873" s="17"/>
    </row>
    <row r="14874" spans="23:23" x14ac:dyDescent="0.35">
      <c r="W14874" s="17"/>
    </row>
    <row r="14875" spans="23:23" x14ac:dyDescent="0.35">
      <c r="W14875" s="17"/>
    </row>
    <row r="14876" spans="23:23" x14ac:dyDescent="0.35">
      <c r="W14876" s="17"/>
    </row>
    <row r="14877" spans="23:23" x14ac:dyDescent="0.35">
      <c r="W14877" s="17"/>
    </row>
    <row r="14878" spans="23:23" x14ac:dyDescent="0.35">
      <c r="W14878" s="17"/>
    </row>
    <row r="14879" spans="23:23" x14ac:dyDescent="0.35">
      <c r="W14879" s="17"/>
    </row>
    <row r="14880" spans="23:23" x14ac:dyDescent="0.35">
      <c r="W14880" s="17"/>
    </row>
    <row r="14881" spans="23:23" x14ac:dyDescent="0.35">
      <c r="W14881" s="17"/>
    </row>
    <row r="14882" spans="23:23" x14ac:dyDescent="0.35">
      <c r="W14882" s="17"/>
    </row>
    <row r="14883" spans="23:23" x14ac:dyDescent="0.35">
      <c r="W14883" s="17"/>
    </row>
    <row r="14884" spans="23:23" x14ac:dyDescent="0.35">
      <c r="W14884" s="17"/>
    </row>
    <row r="14885" spans="23:23" x14ac:dyDescent="0.35">
      <c r="W14885" s="17"/>
    </row>
    <row r="14886" spans="23:23" x14ac:dyDescent="0.35">
      <c r="W14886" s="17"/>
    </row>
    <row r="14887" spans="23:23" x14ac:dyDescent="0.35">
      <c r="W14887" s="17"/>
    </row>
    <row r="14888" spans="23:23" x14ac:dyDescent="0.35">
      <c r="W14888" s="17"/>
    </row>
    <row r="14889" spans="23:23" x14ac:dyDescent="0.35">
      <c r="W14889" s="17"/>
    </row>
    <row r="14890" spans="23:23" x14ac:dyDescent="0.35">
      <c r="W14890" s="17"/>
    </row>
    <row r="14891" spans="23:23" x14ac:dyDescent="0.35">
      <c r="W14891" s="17"/>
    </row>
    <row r="14892" spans="23:23" x14ac:dyDescent="0.35">
      <c r="W14892" s="17"/>
    </row>
    <row r="14893" spans="23:23" x14ac:dyDescent="0.35">
      <c r="W14893" s="17"/>
    </row>
    <row r="14894" spans="23:23" x14ac:dyDescent="0.35">
      <c r="W14894" s="17"/>
    </row>
    <row r="14895" spans="23:23" x14ac:dyDescent="0.35">
      <c r="W14895" s="17"/>
    </row>
    <row r="14896" spans="23:23" x14ac:dyDescent="0.35">
      <c r="W14896" s="17"/>
    </row>
    <row r="14897" spans="23:23" x14ac:dyDescent="0.35">
      <c r="W14897" s="17"/>
    </row>
    <row r="14898" spans="23:23" x14ac:dyDescent="0.35">
      <c r="W14898" s="17"/>
    </row>
    <row r="14899" spans="23:23" x14ac:dyDescent="0.35">
      <c r="W14899" s="17"/>
    </row>
    <row r="14900" spans="23:23" x14ac:dyDescent="0.35">
      <c r="W14900" s="17"/>
    </row>
    <row r="14901" spans="23:23" x14ac:dyDescent="0.35">
      <c r="W14901" s="17"/>
    </row>
    <row r="14902" spans="23:23" x14ac:dyDescent="0.35">
      <c r="W14902" s="17"/>
    </row>
    <row r="14903" spans="23:23" x14ac:dyDescent="0.35">
      <c r="W14903" s="17"/>
    </row>
    <row r="14904" spans="23:23" x14ac:dyDescent="0.35">
      <c r="W14904" s="17"/>
    </row>
    <row r="14905" spans="23:23" x14ac:dyDescent="0.35">
      <c r="W14905" s="17"/>
    </row>
    <row r="14906" spans="23:23" x14ac:dyDescent="0.35">
      <c r="W14906" s="17"/>
    </row>
    <row r="14907" spans="23:23" x14ac:dyDescent="0.35">
      <c r="W14907" s="17"/>
    </row>
    <row r="14908" spans="23:23" x14ac:dyDescent="0.35">
      <c r="W14908" s="17"/>
    </row>
    <row r="14909" spans="23:23" x14ac:dyDescent="0.35">
      <c r="W14909" s="17"/>
    </row>
    <row r="14910" spans="23:23" x14ac:dyDescent="0.35">
      <c r="W14910" s="17"/>
    </row>
    <row r="14911" spans="23:23" x14ac:dyDescent="0.35">
      <c r="W14911" s="17"/>
    </row>
    <row r="14912" spans="23:23" x14ac:dyDescent="0.35">
      <c r="W14912" s="17"/>
    </row>
    <row r="14913" spans="23:23" x14ac:dyDescent="0.35">
      <c r="W14913" s="17"/>
    </row>
    <row r="14914" spans="23:23" x14ac:dyDescent="0.35">
      <c r="W14914" s="17"/>
    </row>
    <row r="14915" spans="23:23" x14ac:dyDescent="0.35">
      <c r="W14915" s="17"/>
    </row>
    <row r="14916" spans="23:23" x14ac:dyDescent="0.35">
      <c r="W14916" s="17"/>
    </row>
    <row r="14917" spans="23:23" x14ac:dyDescent="0.35">
      <c r="W14917" s="17"/>
    </row>
    <row r="14918" spans="23:23" x14ac:dyDescent="0.35">
      <c r="W14918" s="17"/>
    </row>
    <row r="14919" spans="23:23" x14ac:dyDescent="0.35">
      <c r="W14919" s="17"/>
    </row>
    <row r="14920" spans="23:23" x14ac:dyDescent="0.35">
      <c r="W14920" s="17"/>
    </row>
    <row r="14921" spans="23:23" x14ac:dyDescent="0.35">
      <c r="W14921" s="17"/>
    </row>
    <row r="14922" spans="23:23" x14ac:dyDescent="0.35">
      <c r="W14922" s="17"/>
    </row>
    <row r="14923" spans="23:23" x14ac:dyDescent="0.35">
      <c r="W14923" s="17"/>
    </row>
    <row r="14924" spans="23:23" x14ac:dyDescent="0.35">
      <c r="W14924" s="17"/>
    </row>
    <row r="14925" spans="23:23" x14ac:dyDescent="0.35">
      <c r="W14925" s="17"/>
    </row>
    <row r="14926" spans="23:23" x14ac:dyDescent="0.35">
      <c r="W14926" s="17"/>
    </row>
    <row r="14927" spans="23:23" x14ac:dyDescent="0.35">
      <c r="W14927" s="17"/>
    </row>
    <row r="14928" spans="23:23" x14ac:dyDescent="0.35">
      <c r="W14928" s="17"/>
    </row>
    <row r="14929" spans="23:23" x14ac:dyDescent="0.35">
      <c r="W14929" s="17"/>
    </row>
    <row r="14930" spans="23:23" x14ac:dyDescent="0.35">
      <c r="W14930" s="17"/>
    </row>
    <row r="14931" spans="23:23" x14ac:dyDescent="0.35">
      <c r="W14931" s="17"/>
    </row>
    <row r="14932" spans="23:23" x14ac:dyDescent="0.35">
      <c r="W14932" s="17"/>
    </row>
    <row r="14933" spans="23:23" x14ac:dyDescent="0.35">
      <c r="W14933" s="17"/>
    </row>
    <row r="14934" spans="23:23" x14ac:dyDescent="0.35">
      <c r="W14934" s="17"/>
    </row>
    <row r="14935" spans="23:23" x14ac:dyDescent="0.35">
      <c r="W14935" s="17"/>
    </row>
    <row r="14936" spans="23:23" x14ac:dyDescent="0.35">
      <c r="W14936" s="17"/>
    </row>
    <row r="14937" spans="23:23" x14ac:dyDescent="0.35">
      <c r="W14937" s="17"/>
    </row>
    <row r="14938" spans="23:23" x14ac:dyDescent="0.35">
      <c r="W14938" s="17"/>
    </row>
    <row r="14939" spans="23:23" x14ac:dyDescent="0.35">
      <c r="W14939" s="17"/>
    </row>
    <row r="14940" spans="23:23" x14ac:dyDescent="0.35">
      <c r="W14940" s="17"/>
    </row>
    <row r="14941" spans="23:23" x14ac:dyDescent="0.35">
      <c r="W14941" s="17"/>
    </row>
    <row r="14942" spans="23:23" x14ac:dyDescent="0.35">
      <c r="W14942" s="17"/>
    </row>
    <row r="14943" spans="23:23" x14ac:dyDescent="0.35">
      <c r="W14943" s="17"/>
    </row>
    <row r="14944" spans="23:23" x14ac:dyDescent="0.35">
      <c r="W14944" s="17"/>
    </row>
    <row r="14945" spans="23:23" x14ac:dyDescent="0.35">
      <c r="W14945" s="17"/>
    </row>
    <row r="14946" spans="23:23" x14ac:dyDescent="0.35">
      <c r="W14946" s="17"/>
    </row>
    <row r="14947" spans="23:23" x14ac:dyDescent="0.35">
      <c r="W14947" s="17"/>
    </row>
    <row r="14948" spans="23:23" x14ac:dyDescent="0.35">
      <c r="W14948" s="17"/>
    </row>
    <row r="14949" spans="23:23" x14ac:dyDescent="0.35">
      <c r="W14949" s="17"/>
    </row>
    <row r="14950" spans="23:23" x14ac:dyDescent="0.35">
      <c r="W14950" s="17"/>
    </row>
    <row r="14951" spans="23:23" x14ac:dyDescent="0.35">
      <c r="W14951" s="17"/>
    </row>
    <row r="14952" spans="23:23" x14ac:dyDescent="0.35">
      <c r="W14952" s="17"/>
    </row>
    <row r="14953" spans="23:23" x14ac:dyDescent="0.35">
      <c r="W14953" s="17"/>
    </row>
    <row r="14954" spans="23:23" x14ac:dyDescent="0.35">
      <c r="W14954" s="17"/>
    </row>
    <row r="14955" spans="23:23" x14ac:dyDescent="0.35">
      <c r="W14955" s="17"/>
    </row>
    <row r="14956" spans="23:23" x14ac:dyDescent="0.35">
      <c r="W14956" s="17"/>
    </row>
    <row r="14957" spans="23:23" x14ac:dyDescent="0.35">
      <c r="W14957" s="17"/>
    </row>
    <row r="14958" spans="23:23" x14ac:dyDescent="0.35">
      <c r="W14958" s="17"/>
    </row>
    <row r="14959" spans="23:23" x14ac:dyDescent="0.35">
      <c r="W14959" s="17"/>
    </row>
    <row r="14960" spans="23:23" x14ac:dyDescent="0.35">
      <c r="W14960" s="17"/>
    </row>
    <row r="14961" spans="23:23" x14ac:dyDescent="0.35">
      <c r="W14961" s="17"/>
    </row>
    <row r="14962" spans="23:23" x14ac:dyDescent="0.35">
      <c r="W14962" s="17"/>
    </row>
    <row r="14963" spans="23:23" x14ac:dyDescent="0.35">
      <c r="W14963" s="17"/>
    </row>
    <row r="14964" spans="23:23" x14ac:dyDescent="0.35">
      <c r="W14964" s="17"/>
    </row>
    <row r="14965" spans="23:23" x14ac:dyDescent="0.35">
      <c r="W14965" s="17"/>
    </row>
    <row r="14966" spans="23:23" x14ac:dyDescent="0.35">
      <c r="W14966" s="17"/>
    </row>
    <row r="14967" spans="23:23" x14ac:dyDescent="0.35">
      <c r="W14967" s="17"/>
    </row>
    <row r="14968" spans="23:23" x14ac:dyDescent="0.35">
      <c r="W14968" s="17"/>
    </row>
    <row r="14969" spans="23:23" x14ac:dyDescent="0.35">
      <c r="W14969" s="17"/>
    </row>
    <row r="14970" spans="23:23" x14ac:dyDescent="0.35">
      <c r="W14970" s="17"/>
    </row>
    <row r="14971" spans="23:23" x14ac:dyDescent="0.35">
      <c r="W14971" s="17"/>
    </row>
    <row r="14972" spans="23:23" x14ac:dyDescent="0.35">
      <c r="W14972" s="17"/>
    </row>
    <row r="14973" spans="23:23" x14ac:dyDescent="0.35">
      <c r="W14973" s="17"/>
    </row>
    <row r="14974" spans="23:23" x14ac:dyDescent="0.35">
      <c r="W14974" s="17"/>
    </row>
    <row r="14975" spans="23:23" x14ac:dyDescent="0.35">
      <c r="W14975" s="17"/>
    </row>
    <row r="14976" spans="23:23" x14ac:dyDescent="0.35">
      <c r="W14976" s="17"/>
    </row>
    <row r="14977" spans="23:23" x14ac:dyDescent="0.35">
      <c r="W14977" s="17"/>
    </row>
    <row r="14978" spans="23:23" x14ac:dyDescent="0.35">
      <c r="W14978" s="17"/>
    </row>
    <row r="14979" spans="23:23" x14ac:dyDescent="0.35">
      <c r="W14979" s="17"/>
    </row>
    <row r="14980" spans="23:23" x14ac:dyDescent="0.35">
      <c r="W14980" s="17"/>
    </row>
    <row r="14981" spans="23:23" x14ac:dyDescent="0.35">
      <c r="W14981" s="17"/>
    </row>
    <row r="14982" spans="23:23" x14ac:dyDescent="0.35">
      <c r="W14982" s="17"/>
    </row>
    <row r="14983" spans="23:23" x14ac:dyDescent="0.35">
      <c r="W14983" s="17"/>
    </row>
    <row r="14984" spans="23:23" x14ac:dyDescent="0.35">
      <c r="W14984" s="17"/>
    </row>
    <row r="14985" spans="23:23" x14ac:dyDescent="0.35">
      <c r="W14985" s="17"/>
    </row>
    <row r="14986" spans="23:23" x14ac:dyDescent="0.35">
      <c r="W14986" s="17"/>
    </row>
    <row r="14987" spans="23:23" x14ac:dyDescent="0.35">
      <c r="W14987" s="17"/>
    </row>
    <row r="14988" spans="23:23" x14ac:dyDescent="0.35">
      <c r="W14988" s="17"/>
    </row>
    <row r="14989" spans="23:23" x14ac:dyDescent="0.35">
      <c r="W14989" s="17"/>
    </row>
    <row r="14990" spans="23:23" x14ac:dyDescent="0.35">
      <c r="W14990" s="17"/>
    </row>
    <row r="14991" spans="23:23" x14ac:dyDescent="0.35">
      <c r="W14991" s="17"/>
    </row>
    <row r="14992" spans="23:23" x14ac:dyDescent="0.35">
      <c r="W14992" s="17"/>
    </row>
    <row r="14993" spans="23:23" x14ac:dyDescent="0.35">
      <c r="W14993" s="17"/>
    </row>
    <row r="14994" spans="23:23" x14ac:dyDescent="0.35">
      <c r="W14994" s="17"/>
    </row>
    <row r="14995" spans="23:23" x14ac:dyDescent="0.35">
      <c r="W14995" s="17"/>
    </row>
    <row r="14996" spans="23:23" x14ac:dyDescent="0.35">
      <c r="W14996" s="17"/>
    </row>
    <row r="14997" spans="23:23" x14ac:dyDescent="0.35">
      <c r="W14997" s="17"/>
    </row>
    <row r="14998" spans="23:23" x14ac:dyDescent="0.35">
      <c r="W14998" s="17"/>
    </row>
    <row r="14999" spans="23:23" x14ac:dyDescent="0.35">
      <c r="W14999" s="17"/>
    </row>
    <row r="15000" spans="23:23" x14ac:dyDescent="0.35">
      <c r="W15000" s="17"/>
    </row>
    <row r="15001" spans="23:23" x14ac:dyDescent="0.35">
      <c r="W15001" s="17"/>
    </row>
    <row r="15002" spans="23:23" x14ac:dyDescent="0.35">
      <c r="W15002" s="17"/>
    </row>
    <row r="15003" spans="23:23" x14ac:dyDescent="0.35">
      <c r="W15003" s="17"/>
    </row>
    <row r="15004" spans="23:23" x14ac:dyDescent="0.35">
      <c r="W15004" s="17"/>
    </row>
    <row r="15005" spans="23:23" x14ac:dyDescent="0.35">
      <c r="W15005" s="17"/>
    </row>
    <row r="15006" spans="23:23" x14ac:dyDescent="0.35">
      <c r="W15006" s="17"/>
    </row>
    <row r="15007" spans="23:23" x14ac:dyDescent="0.35">
      <c r="W15007" s="17"/>
    </row>
    <row r="15008" spans="23:23" x14ac:dyDescent="0.35">
      <c r="W15008" s="17"/>
    </row>
    <row r="15009" spans="23:23" x14ac:dyDescent="0.35">
      <c r="W15009" s="17"/>
    </row>
    <row r="15010" spans="23:23" x14ac:dyDescent="0.35">
      <c r="W15010" s="17"/>
    </row>
    <row r="15011" spans="23:23" x14ac:dyDescent="0.35">
      <c r="W15011" s="17"/>
    </row>
    <row r="15012" spans="23:23" x14ac:dyDescent="0.35">
      <c r="W15012" s="17"/>
    </row>
    <row r="15013" spans="23:23" x14ac:dyDescent="0.35">
      <c r="W15013" s="17"/>
    </row>
    <row r="15014" spans="23:23" x14ac:dyDescent="0.35">
      <c r="W15014" s="17"/>
    </row>
    <row r="15015" spans="23:23" x14ac:dyDescent="0.35">
      <c r="W15015" s="17"/>
    </row>
    <row r="15016" spans="23:23" x14ac:dyDescent="0.35">
      <c r="W15016" s="17"/>
    </row>
    <row r="15017" spans="23:23" x14ac:dyDescent="0.35">
      <c r="W15017" s="17"/>
    </row>
    <row r="15018" spans="23:23" x14ac:dyDescent="0.35">
      <c r="W15018" s="17"/>
    </row>
    <row r="15019" spans="23:23" x14ac:dyDescent="0.35">
      <c r="W15019" s="17"/>
    </row>
    <row r="15020" spans="23:23" x14ac:dyDescent="0.35">
      <c r="W15020" s="17"/>
    </row>
    <row r="15021" spans="23:23" x14ac:dyDescent="0.35">
      <c r="W15021" s="17"/>
    </row>
    <row r="15022" spans="23:23" x14ac:dyDescent="0.35">
      <c r="W15022" s="17"/>
    </row>
    <row r="15023" spans="23:23" x14ac:dyDescent="0.35">
      <c r="W15023" s="17"/>
    </row>
    <row r="15024" spans="23:23" x14ac:dyDescent="0.35">
      <c r="W15024" s="17"/>
    </row>
    <row r="15025" spans="23:23" x14ac:dyDescent="0.35">
      <c r="W15025" s="17"/>
    </row>
    <row r="15026" spans="23:23" x14ac:dyDescent="0.35">
      <c r="W15026" s="17"/>
    </row>
    <row r="15027" spans="23:23" x14ac:dyDescent="0.35">
      <c r="W15027" s="17"/>
    </row>
    <row r="15028" spans="23:23" x14ac:dyDescent="0.35">
      <c r="W15028" s="17"/>
    </row>
    <row r="15029" spans="23:23" x14ac:dyDescent="0.35">
      <c r="W15029" s="17"/>
    </row>
    <row r="15030" spans="23:23" x14ac:dyDescent="0.35">
      <c r="W15030" s="17"/>
    </row>
    <row r="15031" spans="23:23" x14ac:dyDescent="0.35">
      <c r="W15031" s="17"/>
    </row>
    <row r="15032" spans="23:23" x14ac:dyDescent="0.35">
      <c r="W15032" s="17"/>
    </row>
    <row r="15033" spans="23:23" x14ac:dyDescent="0.35">
      <c r="W15033" s="17"/>
    </row>
    <row r="15034" spans="23:23" x14ac:dyDescent="0.35">
      <c r="W15034" s="17"/>
    </row>
    <row r="15035" spans="23:23" x14ac:dyDescent="0.35">
      <c r="W15035" s="17"/>
    </row>
    <row r="15036" spans="23:23" x14ac:dyDescent="0.35">
      <c r="W15036" s="17"/>
    </row>
    <row r="15037" spans="23:23" x14ac:dyDescent="0.35">
      <c r="W15037" s="17"/>
    </row>
    <row r="15038" spans="23:23" x14ac:dyDescent="0.35">
      <c r="W15038" s="17"/>
    </row>
    <row r="15039" spans="23:23" x14ac:dyDescent="0.35">
      <c r="W15039" s="17"/>
    </row>
    <row r="15040" spans="23:23" x14ac:dyDescent="0.35">
      <c r="W15040" s="17"/>
    </row>
    <row r="15041" spans="23:23" x14ac:dyDescent="0.35">
      <c r="W15041" s="17"/>
    </row>
    <row r="15042" spans="23:23" x14ac:dyDescent="0.35">
      <c r="W15042" s="17"/>
    </row>
    <row r="15043" spans="23:23" x14ac:dyDescent="0.35">
      <c r="W15043" s="17"/>
    </row>
    <row r="15044" spans="23:23" x14ac:dyDescent="0.35">
      <c r="W15044" s="17"/>
    </row>
    <row r="15045" spans="23:23" x14ac:dyDescent="0.35">
      <c r="W15045" s="17"/>
    </row>
    <row r="15046" spans="23:23" x14ac:dyDescent="0.35">
      <c r="W15046" s="17"/>
    </row>
    <row r="15047" spans="23:23" x14ac:dyDescent="0.35">
      <c r="W15047" s="17"/>
    </row>
    <row r="15048" spans="23:23" x14ac:dyDescent="0.35">
      <c r="W15048" s="17"/>
    </row>
    <row r="15049" spans="23:23" x14ac:dyDescent="0.35">
      <c r="W15049" s="17"/>
    </row>
    <row r="15050" spans="23:23" x14ac:dyDescent="0.35">
      <c r="W15050" s="17"/>
    </row>
    <row r="15051" spans="23:23" x14ac:dyDescent="0.35">
      <c r="W15051" s="17"/>
    </row>
    <row r="15052" spans="23:23" x14ac:dyDescent="0.35">
      <c r="W15052" s="17"/>
    </row>
    <row r="15053" spans="23:23" x14ac:dyDescent="0.35">
      <c r="W15053" s="17"/>
    </row>
    <row r="15054" spans="23:23" x14ac:dyDescent="0.35">
      <c r="W15054" s="17"/>
    </row>
    <row r="15055" spans="23:23" x14ac:dyDescent="0.35">
      <c r="W15055" s="17"/>
    </row>
    <row r="15056" spans="23:23" x14ac:dyDescent="0.35">
      <c r="W15056" s="17"/>
    </row>
    <row r="15057" spans="23:23" x14ac:dyDescent="0.35">
      <c r="W15057" s="17"/>
    </row>
    <row r="15058" spans="23:23" x14ac:dyDescent="0.35">
      <c r="W15058" s="17"/>
    </row>
    <row r="15059" spans="23:23" x14ac:dyDescent="0.35">
      <c r="W15059" s="17"/>
    </row>
    <row r="15060" spans="23:23" x14ac:dyDescent="0.35">
      <c r="W15060" s="17"/>
    </row>
    <row r="15061" spans="23:23" x14ac:dyDescent="0.35">
      <c r="W15061" s="17"/>
    </row>
    <row r="15062" spans="23:23" x14ac:dyDescent="0.35">
      <c r="W15062" s="17"/>
    </row>
    <row r="15063" spans="23:23" x14ac:dyDescent="0.35">
      <c r="W15063" s="17"/>
    </row>
    <row r="15064" spans="23:23" x14ac:dyDescent="0.35">
      <c r="W15064" s="17"/>
    </row>
    <row r="15065" spans="23:23" x14ac:dyDescent="0.35">
      <c r="W15065" s="17"/>
    </row>
    <row r="15066" spans="23:23" x14ac:dyDescent="0.35">
      <c r="W15066" s="17"/>
    </row>
    <row r="15067" spans="23:23" x14ac:dyDescent="0.35">
      <c r="W15067" s="17"/>
    </row>
    <row r="15068" spans="23:23" x14ac:dyDescent="0.35">
      <c r="W15068" s="17"/>
    </row>
    <row r="15069" spans="23:23" x14ac:dyDescent="0.35">
      <c r="W15069" s="17"/>
    </row>
    <row r="15070" spans="23:23" x14ac:dyDescent="0.35">
      <c r="W15070" s="17"/>
    </row>
    <row r="15071" spans="23:23" x14ac:dyDescent="0.35">
      <c r="W15071" s="17"/>
    </row>
    <row r="15072" spans="23:23" x14ac:dyDescent="0.35">
      <c r="W15072" s="17"/>
    </row>
    <row r="15073" spans="23:23" x14ac:dyDescent="0.35">
      <c r="W15073" s="17"/>
    </row>
    <row r="15074" spans="23:23" x14ac:dyDescent="0.35">
      <c r="W15074" s="17"/>
    </row>
    <row r="15075" spans="23:23" x14ac:dyDescent="0.35">
      <c r="W15075" s="17"/>
    </row>
    <row r="15076" spans="23:23" x14ac:dyDescent="0.35">
      <c r="W15076" s="17"/>
    </row>
    <row r="15077" spans="23:23" x14ac:dyDescent="0.35">
      <c r="W15077" s="17"/>
    </row>
    <row r="15078" spans="23:23" x14ac:dyDescent="0.35">
      <c r="W15078" s="17"/>
    </row>
    <row r="15079" spans="23:23" x14ac:dyDescent="0.35">
      <c r="W15079" s="17"/>
    </row>
    <row r="15080" spans="23:23" x14ac:dyDescent="0.35">
      <c r="W15080" s="17"/>
    </row>
    <row r="15081" spans="23:23" x14ac:dyDescent="0.35">
      <c r="W15081" s="17"/>
    </row>
    <row r="15082" spans="23:23" x14ac:dyDescent="0.35">
      <c r="W15082" s="17"/>
    </row>
    <row r="15083" spans="23:23" x14ac:dyDescent="0.35">
      <c r="W15083" s="17"/>
    </row>
    <row r="15084" spans="23:23" x14ac:dyDescent="0.35">
      <c r="W15084" s="17"/>
    </row>
    <row r="15085" spans="23:23" x14ac:dyDescent="0.35">
      <c r="W15085" s="17"/>
    </row>
    <row r="15086" spans="23:23" x14ac:dyDescent="0.35">
      <c r="W15086" s="17"/>
    </row>
    <row r="15087" spans="23:23" x14ac:dyDescent="0.35">
      <c r="W15087" s="17"/>
    </row>
    <row r="15088" spans="23:23" x14ac:dyDescent="0.35">
      <c r="W15088" s="17"/>
    </row>
    <row r="15089" spans="23:23" x14ac:dyDescent="0.35">
      <c r="W15089" s="17"/>
    </row>
    <row r="15090" spans="23:23" x14ac:dyDescent="0.35">
      <c r="W15090" s="17"/>
    </row>
    <row r="15091" spans="23:23" x14ac:dyDescent="0.35">
      <c r="W15091" s="17"/>
    </row>
    <row r="15092" spans="23:23" x14ac:dyDescent="0.35">
      <c r="W15092" s="17"/>
    </row>
    <row r="15093" spans="23:23" x14ac:dyDescent="0.35">
      <c r="W15093" s="17"/>
    </row>
    <row r="15094" spans="23:23" x14ac:dyDescent="0.35">
      <c r="W15094" s="17"/>
    </row>
    <row r="15095" spans="23:23" x14ac:dyDescent="0.35">
      <c r="W15095" s="17"/>
    </row>
    <row r="15096" spans="23:23" x14ac:dyDescent="0.35">
      <c r="W15096" s="17"/>
    </row>
    <row r="15097" spans="23:23" x14ac:dyDescent="0.35">
      <c r="W15097" s="17"/>
    </row>
    <row r="15098" spans="23:23" x14ac:dyDescent="0.35">
      <c r="W15098" s="17"/>
    </row>
    <row r="15099" spans="23:23" x14ac:dyDescent="0.35">
      <c r="W15099" s="17"/>
    </row>
    <row r="15100" spans="23:23" x14ac:dyDescent="0.35">
      <c r="W15100" s="17"/>
    </row>
    <row r="15101" spans="23:23" x14ac:dyDescent="0.35">
      <c r="W15101" s="17"/>
    </row>
    <row r="15102" spans="23:23" x14ac:dyDescent="0.35">
      <c r="W15102" s="17"/>
    </row>
    <row r="15103" spans="23:23" x14ac:dyDescent="0.35">
      <c r="W15103" s="17"/>
    </row>
    <row r="15104" spans="23:23" x14ac:dyDescent="0.35">
      <c r="W15104" s="17"/>
    </row>
    <row r="15105" spans="23:23" x14ac:dyDescent="0.35">
      <c r="W15105" s="17"/>
    </row>
    <row r="15106" spans="23:23" x14ac:dyDescent="0.35">
      <c r="W15106" s="17"/>
    </row>
    <row r="15107" spans="23:23" x14ac:dyDescent="0.35">
      <c r="W15107" s="17"/>
    </row>
    <row r="15108" spans="23:23" x14ac:dyDescent="0.35">
      <c r="W15108" s="17"/>
    </row>
    <row r="15109" spans="23:23" x14ac:dyDescent="0.35">
      <c r="W15109" s="17"/>
    </row>
    <row r="15110" spans="23:23" x14ac:dyDescent="0.35">
      <c r="W15110" s="17"/>
    </row>
    <row r="15111" spans="23:23" x14ac:dyDescent="0.35">
      <c r="W15111" s="17"/>
    </row>
    <row r="15112" spans="23:23" x14ac:dyDescent="0.35">
      <c r="W15112" s="17"/>
    </row>
    <row r="15113" spans="23:23" x14ac:dyDescent="0.35">
      <c r="W15113" s="17"/>
    </row>
    <row r="15114" spans="23:23" x14ac:dyDescent="0.35">
      <c r="W15114" s="17"/>
    </row>
    <row r="15115" spans="23:23" x14ac:dyDescent="0.35">
      <c r="W15115" s="17"/>
    </row>
    <row r="15116" spans="23:23" x14ac:dyDescent="0.35">
      <c r="W15116" s="17"/>
    </row>
    <row r="15117" spans="23:23" x14ac:dyDescent="0.35">
      <c r="W15117" s="17"/>
    </row>
    <row r="15118" spans="23:23" x14ac:dyDescent="0.35">
      <c r="W15118" s="17"/>
    </row>
    <row r="15119" spans="23:23" x14ac:dyDescent="0.35">
      <c r="W15119" s="17"/>
    </row>
    <row r="15120" spans="23:23" x14ac:dyDescent="0.35">
      <c r="W15120" s="17"/>
    </row>
    <row r="15121" spans="23:23" x14ac:dyDescent="0.35">
      <c r="W15121" s="17"/>
    </row>
    <row r="15122" spans="23:23" x14ac:dyDescent="0.35">
      <c r="W15122" s="17"/>
    </row>
    <row r="15123" spans="23:23" x14ac:dyDescent="0.35">
      <c r="W15123" s="17"/>
    </row>
    <row r="15124" spans="23:23" x14ac:dyDescent="0.35">
      <c r="W15124" s="17"/>
    </row>
    <row r="15125" spans="23:23" x14ac:dyDescent="0.35">
      <c r="W15125" s="17"/>
    </row>
    <row r="15126" spans="23:23" x14ac:dyDescent="0.35">
      <c r="W15126" s="17"/>
    </row>
    <row r="15127" spans="23:23" x14ac:dyDescent="0.35">
      <c r="W15127" s="17"/>
    </row>
    <row r="15128" spans="23:23" x14ac:dyDescent="0.35">
      <c r="W15128" s="17"/>
    </row>
    <row r="15129" spans="23:23" x14ac:dyDescent="0.35">
      <c r="W15129" s="17"/>
    </row>
    <row r="15130" spans="23:23" x14ac:dyDescent="0.35">
      <c r="W15130" s="17"/>
    </row>
    <row r="15131" spans="23:23" x14ac:dyDescent="0.35">
      <c r="W15131" s="17"/>
    </row>
    <row r="15132" spans="23:23" x14ac:dyDescent="0.35">
      <c r="W15132" s="17"/>
    </row>
    <row r="15133" spans="23:23" x14ac:dyDescent="0.35">
      <c r="W15133" s="17"/>
    </row>
    <row r="15134" spans="23:23" x14ac:dyDescent="0.35">
      <c r="W15134" s="17"/>
    </row>
    <row r="15135" spans="23:23" x14ac:dyDescent="0.35">
      <c r="W15135" s="17"/>
    </row>
    <row r="15136" spans="23:23" x14ac:dyDescent="0.35">
      <c r="W15136" s="17"/>
    </row>
    <row r="15137" spans="23:23" x14ac:dyDescent="0.35">
      <c r="W15137" s="17"/>
    </row>
    <row r="15138" spans="23:23" x14ac:dyDescent="0.35">
      <c r="W15138" s="17"/>
    </row>
    <row r="15139" spans="23:23" x14ac:dyDescent="0.35">
      <c r="W15139" s="17"/>
    </row>
    <row r="15140" spans="23:23" x14ac:dyDescent="0.35">
      <c r="W15140" s="17"/>
    </row>
    <row r="15141" spans="23:23" x14ac:dyDescent="0.35">
      <c r="W15141" s="17"/>
    </row>
    <row r="15142" spans="23:23" x14ac:dyDescent="0.35">
      <c r="W15142" s="17"/>
    </row>
    <row r="15143" spans="23:23" x14ac:dyDescent="0.35">
      <c r="W15143" s="17"/>
    </row>
    <row r="15144" spans="23:23" x14ac:dyDescent="0.35">
      <c r="W15144" s="17"/>
    </row>
    <row r="15145" spans="23:23" x14ac:dyDescent="0.35">
      <c r="W15145" s="17"/>
    </row>
    <row r="15146" spans="23:23" x14ac:dyDescent="0.35">
      <c r="W15146" s="17"/>
    </row>
    <row r="15147" spans="23:23" x14ac:dyDescent="0.35">
      <c r="W15147" s="17"/>
    </row>
    <row r="15148" spans="23:23" x14ac:dyDescent="0.35">
      <c r="W15148" s="17"/>
    </row>
    <row r="15149" spans="23:23" x14ac:dyDescent="0.35">
      <c r="W15149" s="17"/>
    </row>
    <row r="15150" spans="23:23" x14ac:dyDescent="0.35">
      <c r="W15150" s="17"/>
    </row>
    <row r="15151" spans="23:23" x14ac:dyDescent="0.35">
      <c r="W15151" s="17"/>
    </row>
    <row r="15152" spans="23:23" x14ac:dyDescent="0.35">
      <c r="W15152" s="17"/>
    </row>
    <row r="15153" spans="23:23" x14ac:dyDescent="0.35">
      <c r="W15153" s="17"/>
    </row>
    <row r="15154" spans="23:23" x14ac:dyDescent="0.35">
      <c r="W15154" s="17"/>
    </row>
    <row r="15155" spans="23:23" x14ac:dyDescent="0.35">
      <c r="W15155" s="17"/>
    </row>
    <row r="15156" spans="23:23" x14ac:dyDescent="0.35">
      <c r="W15156" s="17"/>
    </row>
    <row r="15157" spans="23:23" x14ac:dyDescent="0.35">
      <c r="W15157" s="17"/>
    </row>
    <row r="15158" spans="23:23" x14ac:dyDescent="0.35">
      <c r="W15158" s="17"/>
    </row>
    <row r="15159" spans="23:23" x14ac:dyDescent="0.35">
      <c r="W15159" s="17"/>
    </row>
    <row r="15160" spans="23:23" x14ac:dyDescent="0.35">
      <c r="W15160" s="17"/>
    </row>
    <row r="15161" spans="23:23" x14ac:dyDescent="0.35">
      <c r="W15161" s="17"/>
    </row>
    <row r="15162" spans="23:23" x14ac:dyDescent="0.35">
      <c r="W15162" s="17"/>
    </row>
    <row r="15163" spans="23:23" x14ac:dyDescent="0.35">
      <c r="W15163" s="17"/>
    </row>
    <row r="15164" spans="23:23" x14ac:dyDescent="0.35">
      <c r="W15164" s="17"/>
    </row>
    <row r="15165" spans="23:23" x14ac:dyDescent="0.35">
      <c r="W15165" s="17"/>
    </row>
    <row r="15166" spans="23:23" x14ac:dyDescent="0.35">
      <c r="W15166" s="17"/>
    </row>
    <row r="15167" spans="23:23" x14ac:dyDescent="0.35">
      <c r="W15167" s="17"/>
    </row>
    <row r="15168" spans="23:23" x14ac:dyDescent="0.35">
      <c r="W15168" s="17"/>
    </row>
    <row r="15169" spans="23:23" x14ac:dyDescent="0.35">
      <c r="W15169" s="17"/>
    </row>
    <row r="15170" spans="23:23" x14ac:dyDescent="0.35">
      <c r="W15170" s="17"/>
    </row>
    <row r="15171" spans="23:23" x14ac:dyDescent="0.35">
      <c r="W15171" s="17"/>
    </row>
    <row r="15172" spans="23:23" x14ac:dyDescent="0.35">
      <c r="W15172" s="17"/>
    </row>
    <row r="15173" spans="23:23" x14ac:dyDescent="0.35">
      <c r="W15173" s="17"/>
    </row>
    <row r="15174" spans="23:23" x14ac:dyDescent="0.35">
      <c r="W15174" s="17"/>
    </row>
    <row r="15175" spans="23:23" x14ac:dyDescent="0.35">
      <c r="W15175" s="17"/>
    </row>
    <row r="15176" spans="23:23" x14ac:dyDescent="0.35">
      <c r="W15176" s="17"/>
    </row>
    <row r="15177" spans="23:23" x14ac:dyDescent="0.35">
      <c r="W15177" s="17"/>
    </row>
    <row r="15178" spans="23:23" x14ac:dyDescent="0.35">
      <c r="W15178" s="17"/>
    </row>
    <row r="15179" spans="23:23" x14ac:dyDescent="0.35">
      <c r="W15179" s="17"/>
    </row>
    <row r="15180" spans="23:23" x14ac:dyDescent="0.35">
      <c r="W15180" s="17"/>
    </row>
    <row r="15181" spans="23:23" x14ac:dyDescent="0.35">
      <c r="W15181" s="17"/>
    </row>
    <row r="15182" spans="23:23" x14ac:dyDescent="0.35">
      <c r="W15182" s="17"/>
    </row>
    <row r="15183" spans="23:23" x14ac:dyDescent="0.35">
      <c r="W15183" s="17"/>
    </row>
    <row r="15184" spans="23:23" x14ac:dyDescent="0.35">
      <c r="W15184" s="17"/>
    </row>
    <row r="15185" spans="23:23" x14ac:dyDescent="0.35">
      <c r="W15185" s="17"/>
    </row>
    <row r="15186" spans="23:23" x14ac:dyDescent="0.35">
      <c r="W15186" s="17"/>
    </row>
    <row r="15187" spans="23:23" x14ac:dyDescent="0.35">
      <c r="W15187" s="17"/>
    </row>
    <row r="15188" spans="23:23" x14ac:dyDescent="0.35">
      <c r="W15188" s="17"/>
    </row>
    <row r="15189" spans="23:23" x14ac:dyDescent="0.35">
      <c r="W15189" s="17"/>
    </row>
    <row r="15190" spans="23:23" x14ac:dyDescent="0.35">
      <c r="W15190" s="17"/>
    </row>
    <row r="15191" spans="23:23" x14ac:dyDescent="0.35">
      <c r="W15191" s="17"/>
    </row>
    <row r="15192" spans="23:23" x14ac:dyDescent="0.35">
      <c r="W15192" s="17"/>
    </row>
    <row r="15193" spans="23:23" x14ac:dyDescent="0.35">
      <c r="W15193" s="17"/>
    </row>
    <row r="15194" spans="23:23" x14ac:dyDescent="0.35">
      <c r="W15194" s="17"/>
    </row>
    <row r="15195" spans="23:23" x14ac:dyDescent="0.35">
      <c r="W15195" s="17"/>
    </row>
    <row r="15196" spans="23:23" x14ac:dyDescent="0.35">
      <c r="W15196" s="17"/>
    </row>
    <row r="15197" spans="23:23" x14ac:dyDescent="0.35">
      <c r="W15197" s="17"/>
    </row>
    <row r="15198" spans="23:23" x14ac:dyDescent="0.35">
      <c r="W15198" s="17"/>
    </row>
    <row r="15199" spans="23:23" x14ac:dyDescent="0.35">
      <c r="W15199" s="17"/>
    </row>
    <row r="15200" spans="23:23" x14ac:dyDescent="0.35">
      <c r="W15200" s="17"/>
    </row>
    <row r="15201" spans="23:23" x14ac:dyDescent="0.35">
      <c r="W15201" s="17"/>
    </row>
    <row r="15202" spans="23:23" x14ac:dyDescent="0.35">
      <c r="W15202" s="17"/>
    </row>
    <row r="15203" spans="23:23" x14ac:dyDescent="0.35">
      <c r="W15203" s="17"/>
    </row>
    <row r="15204" spans="23:23" x14ac:dyDescent="0.35">
      <c r="W15204" s="17"/>
    </row>
    <row r="15205" spans="23:23" x14ac:dyDescent="0.35">
      <c r="W15205" s="17"/>
    </row>
    <row r="15206" spans="23:23" x14ac:dyDescent="0.35">
      <c r="W15206" s="17"/>
    </row>
    <row r="15207" spans="23:23" x14ac:dyDescent="0.35">
      <c r="W15207" s="17"/>
    </row>
    <row r="15208" spans="23:23" x14ac:dyDescent="0.35">
      <c r="W15208" s="17"/>
    </row>
    <row r="15209" spans="23:23" x14ac:dyDescent="0.35">
      <c r="W15209" s="17"/>
    </row>
    <row r="15210" spans="23:23" x14ac:dyDescent="0.35">
      <c r="W15210" s="17"/>
    </row>
    <row r="15211" spans="23:23" x14ac:dyDescent="0.35">
      <c r="W15211" s="17"/>
    </row>
    <row r="15212" spans="23:23" x14ac:dyDescent="0.35">
      <c r="W15212" s="17"/>
    </row>
    <row r="15213" spans="23:23" x14ac:dyDescent="0.35">
      <c r="W15213" s="17"/>
    </row>
    <row r="15214" spans="23:23" x14ac:dyDescent="0.35">
      <c r="W15214" s="17"/>
    </row>
    <row r="15215" spans="23:23" x14ac:dyDescent="0.35">
      <c r="W15215" s="17"/>
    </row>
    <row r="15216" spans="23:23" x14ac:dyDescent="0.35">
      <c r="W15216" s="17"/>
    </row>
    <row r="15217" spans="23:23" x14ac:dyDescent="0.35">
      <c r="W15217" s="17"/>
    </row>
    <row r="15218" spans="23:23" x14ac:dyDescent="0.35">
      <c r="W15218" s="17"/>
    </row>
    <row r="15219" spans="23:23" x14ac:dyDescent="0.35">
      <c r="W15219" s="17"/>
    </row>
    <row r="15220" spans="23:23" x14ac:dyDescent="0.35">
      <c r="W15220" s="17"/>
    </row>
    <row r="15221" spans="23:23" x14ac:dyDescent="0.35">
      <c r="W15221" s="17"/>
    </row>
    <row r="15222" spans="23:23" x14ac:dyDescent="0.35">
      <c r="W15222" s="17"/>
    </row>
    <row r="15223" spans="23:23" x14ac:dyDescent="0.35">
      <c r="W15223" s="17"/>
    </row>
    <row r="15224" spans="23:23" x14ac:dyDescent="0.35">
      <c r="W15224" s="17"/>
    </row>
    <row r="15225" spans="23:23" x14ac:dyDescent="0.35">
      <c r="W15225" s="17"/>
    </row>
    <row r="15226" spans="23:23" x14ac:dyDescent="0.35">
      <c r="W15226" s="17"/>
    </row>
    <row r="15227" spans="23:23" x14ac:dyDescent="0.35">
      <c r="W15227" s="17"/>
    </row>
    <row r="15228" spans="23:23" x14ac:dyDescent="0.35">
      <c r="W15228" s="17"/>
    </row>
    <row r="15229" spans="23:23" x14ac:dyDescent="0.35">
      <c r="W15229" s="17"/>
    </row>
    <row r="15230" spans="23:23" x14ac:dyDescent="0.35">
      <c r="W15230" s="17"/>
    </row>
    <row r="15231" spans="23:23" x14ac:dyDescent="0.35">
      <c r="W15231" s="17"/>
    </row>
    <row r="15232" spans="23:23" x14ac:dyDescent="0.35">
      <c r="W15232" s="17"/>
    </row>
    <row r="15233" spans="23:23" x14ac:dyDescent="0.35">
      <c r="W15233" s="17"/>
    </row>
    <row r="15234" spans="23:23" x14ac:dyDescent="0.35">
      <c r="W15234" s="17"/>
    </row>
    <row r="15235" spans="23:23" x14ac:dyDescent="0.35">
      <c r="W15235" s="17"/>
    </row>
    <row r="15236" spans="23:23" x14ac:dyDescent="0.35">
      <c r="W15236" s="17"/>
    </row>
    <row r="15237" spans="23:23" x14ac:dyDescent="0.35">
      <c r="W15237" s="17"/>
    </row>
    <row r="15238" spans="23:23" x14ac:dyDescent="0.35">
      <c r="W15238" s="17"/>
    </row>
    <row r="15239" spans="23:23" x14ac:dyDescent="0.35">
      <c r="W15239" s="17"/>
    </row>
    <row r="15240" spans="23:23" x14ac:dyDescent="0.35">
      <c r="W15240" s="17"/>
    </row>
    <row r="15241" spans="23:23" x14ac:dyDescent="0.35">
      <c r="W15241" s="17"/>
    </row>
    <row r="15242" spans="23:23" x14ac:dyDescent="0.35">
      <c r="W15242" s="17"/>
    </row>
    <row r="15243" spans="23:23" x14ac:dyDescent="0.35">
      <c r="W15243" s="17"/>
    </row>
    <row r="15244" spans="23:23" x14ac:dyDescent="0.35">
      <c r="W15244" s="17"/>
    </row>
    <row r="15245" spans="23:23" x14ac:dyDescent="0.35">
      <c r="W15245" s="17"/>
    </row>
    <row r="15246" spans="23:23" x14ac:dyDescent="0.35">
      <c r="W15246" s="17"/>
    </row>
    <row r="15247" spans="23:23" x14ac:dyDescent="0.35">
      <c r="W15247" s="17"/>
    </row>
    <row r="15248" spans="23:23" x14ac:dyDescent="0.35">
      <c r="W15248" s="17"/>
    </row>
    <row r="15249" spans="23:23" x14ac:dyDescent="0.35">
      <c r="W15249" s="17"/>
    </row>
    <row r="15250" spans="23:23" x14ac:dyDescent="0.35">
      <c r="W15250" s="17"/>
    </row>
    <row r="15251" spans="23:23" x14ac:dyDescent="0.35">
      <c r="W15251" s="17"/>
    </row>
    <row r="15252" spans="23:23" x14ac:dyDescent="0.35">
      <c r="W15252" s="17"/>
    </row>
    <row r="15253" spans="23:23" x14ac:dyDescent="0.35">
      <c r="W15253" s="17"/>
    </row>
    <row r="15254" spans="23:23" x14ac:dyDescent="0.35">
      <c r="W15254" s="17"/>
    </row>
    <row r="15255" spans="23:23" x14ac:dyDescent="0.35">
      <c r="W15255" s="17"/>
    </row>
    <row r="15256" spans="23:23" x14ac:dyDescent="0.35">
      <c r="W15256" s="17"/>
    </row>
    <row r="15257" spans="23:23" x14ac:dyDescent="0.35">
      <c r="W15257" s="17"/>
    </row>
    <row r="15258" spans="23:23" x14ac:dyDescent="0.35">
      <c r="W15258" s="17"/>
    </row>
    <row r="15259" spans="23:23" x14ac:dyDescent="0.35">
      <c r="W15259" s="17"/>
    </row>
    <row r="15260" spans="23:23" x14ac:dyDescent="0.35">
      <c r="W15260" s="17"/>
    </row>
    <row r="15261" spans="23:23" x14ac:dyDescent="0.35">
      <c r="W15261" s="17"/>
    </row>
    <row r="15262" spans="23:23" x14ac:dyDescent="0.35">
      <c r="W15262" s="17"/>
    </row>
    <row r="15263" spans="23:23" x14ac:dyDescent="0.35">
      <c r="W15263" s="17"/>
    </row>
    <row r="15264" spans="23:23" x14ac:dyDescent="0.35">
      <c r="W15264" s="17"/>
    </row>
    <row r="15265" spans="23:23" x14ac:dyDescent="0.35">
      <c r="W15265" s="17"/>
    </row>
    <row r="15266" spans="23:23" x14ac:dyDescent="0.35">
      <c r="W15266" s="17"/>
    </row>
    <row r="15267" spans="23:23" x14ac:dyDescent="0.35">
      <c r="W15267" s="17"/>
    </row>
    <row r="15268" spans="23:23" x14ac:dyDescent="0.35">
      <c r="W15268" s="17"/>
    </row>
    <row r="15269" spans="23:23" x14ac:dyDescent="0.35">
      <c r="W15269" s="17"/>
    </row>
    <row r="15270" spans="23:23" x14ac:dyDescent="0.35">
      <c r="W15270" s="17"/>
    </row>
    <row r="15271" spans="23:23" x14ac:dyDescent="0.35">
      <c r="W15271" s="17"/>
    </row>
    <row r="15272" spans="23:23" x14ac:dyDescent="0.35">
      <c r="W15272" s="17"/>
    </row>
    <row r="15273" spans="23:23" x14ac:dyDescent="0.35">
      <c r="W15273" s="17"/>
    </row>
    <row r="15274" spans="23:23" x14ac:dyDescent="0.35">
      <c r="W15274" s="17"/>
    </row>
    <row r="15275" spans="23:23" x14ac:dyDescent="0.35">
      <c r="W15275" s="17"/>
    </row>
    <row r="15276" spans="23:23" x14ac:dyDescent="0.35">
      <c r="W15276" s="17"/>
    </row>
    <row r="15277" spans="23:23" x14ac:dyDescent="0.35">
      <c r="W15277" s="17"/>
    </row>
    <row r="15278" spans="23:23" x14ac:dyDescent="0.35">
      <c r="W15278" s="17"/>
    </row>
    <row r="15279" spans="23:23" x14ac:dyDescent="0.35">
      <c r="W15279" s="17"/>
    </row>
    <row r="15280" spans="23:23" x14ac:dyDescent="0.35">
      <c r="W15280" s="17"/>
    </row>
    <row r="15281" spans="23:23" x14ac:dyDescent="0.35">
      <c r="W15281" s="17"/>
    </row>
    <row r="15282" spans="23:23" x14ac:dyDescent="0.35">
      <c r="W15282" s="17"/>
    </row>
    <row r="15283" spans="23:23" x14ac:dyDescent="0.35">
      <c r="W15283" s="17"/>
    </row>
    <row r="15284" spans="23:23" x14ac:dyDescent="0.35">
      <c r="W15284" s="17"/>
    </row>
    <row r="15285" spans="23:23" x14ac:dyDescent="0.35">
      <c r="W15285" s="17"/>
    </row>
    <row r="15286" spans="23:23" x14ac:dyDescent="0.35">
      <c r="W15286" s="17"/>
    </row>
    <row r="15287" spans="23:23" x14ac:dyDescent="0.35">
      <c r="W15287" s="17"/>
    </row>
    <row r="15288" spans="23:23" x14ac:dyDescent="0.35">
      <c r="W15288" s="17"/>
    </row>
    <row r="15289" spans="23:23" x14ac:dyDescent="0.35">
      <c r="W15289" s="17"/>
    </row>
    <row r="15290" spans="23:23" x14ac:dyDescent="0.35">
      <c r="W15290" s="17"/>
    </row>
    <row r="15291" spans="23:23" x14ac:dyDescent="0.35">
      <c r="W15291" s="17"/>
    </row>
    <row r="15292" spans="23:23" x14ac:dyDescent="0.35">
      <c r="W15292" s="17"/>
    </row>
    <row r="15293" spans="23:23" x14ac:dyDescent="0.35">
      <c r="W15293" s="17"/>
    </row>
    <row r="15294" spans="23:23" x14ac:dyDescent="0.35">
      <c r="W15294" s="17"/>
    </row>
    <row r="15295" spans="23:23" x14ac:dyDescent="0.35">
      <c r="W15295" s="17"/>
    </row>
    <row r="15296" spans="23:23" x14ac:dyDescent="0.35">
      <c r="W15296" s="17"/>
    </row>
    <row r="15297" spans="23:23" x14ac:dyDescent="0.35">
      <c r="W15297" s="17"/>
    </row>
    <row r="15298" spans="23:23" x14ac:dyDescent="0.35">
      <c r="W15298" s="17"/>
    </row>
    <row r="15299" spans="23:23" x14ac:dyDescent="0.35">
      <c r="W15299" s="17"/>
    </row>
    <row r="15300" spans="23:23" x14ac:dyDescent="0.35">
      <c r="W15300" s="17"/>
    </row>
    <row r="15301" spans="23:23" x14ac:dyDescent="0.35">
      <c r="W15301" s="17"/>
    </row>
    <row r="15302" spans="23:23" x14ac:dyDescent="0.35">
      <c r="W15302" s="17"/>
    </row>
    <row r="15303" spans="23:23" x14ac:dyDescent="0.35">
      <c r="W15303" s="17"/>
    </row>
    <row r="15304" spans="23:23" x14ac:dyDescent="0.35">
      <c r="W15304" s="17"/>
    </row>
    <row r="15305" spans="23:23" x14ac:dyDescent="0.35">
      <c r="W15305" s="17"/>
    </row>
    <row r="15306" spans="23:23" x14ac:dyDescent="0.35">
      <c r="W15306" s="17"/>
    </row>
    <row r="15307" spans="23:23" x14ac:dyDescent="0.35">
      <c r="W15307" s="17"/>
    </row>
    <row r="15308" spans="23:23" x14ac:dyDescent="0.35">
      <c r="W15308" s="17"/>
    </row>
    <row r="15309" spans="23:23" x14ac:dyDescent="0.35">
      <c r="W15309" s="17"/>
    </row>
    <row r="15310" spans="23:23" x14ac:dyDescent="0.35">
      <c r="W15310" s="17"/>
    </row>
    <row r="15311" spans="23:23" x14ac:dyDescent="0.35">
      <c r="W15311" s="17"/>
    </row>
    <row r="15312" spans="23:23" x14ac:dyDescent="0.35">
      <c r="W15312" s="17"/>
    </row>
    <row r="15313" spans="23:23" x14ac:dyDescent="0.35">
      <c r="W15313" s="17"/>
    </row>
    <row r="15314" spans="23:23" x14ac:dyDescent="0.35">
      <c r="W15314" s="17"/>
    </row>
    <row r="15315" spans="23:23" x14ac:dyDescent="0.35">
      <c r="W15315" s="17"/>
    </row>
    <row r="15316" spans="23:23" x14ac:dyDescent="0.35">
      <c r="W15316" s="17"/>
    </row>
    <row r="15317" spans="23:23" x14ac:dyDescent="0.35">
      <c r="W15317" s="17"/>
    </row>
    <row r="15318" spans="23:23" x14ac:dyDescent="0.35">
      <c r="W15318" s="17"/>
    </row>
    <row r="15319" spans="23:23" x14ac:dyDescent="0.35">
      <c r="W15319" s="17"/>
    </row>
    <row r="15320" spans="23:23" x14ac:dyDescent="0.35">
      <c r="W15320" s="17"/>
    </row>
    <row r="15321" spans="23:23" x14ac:dyDescent="0.35">
      <c r="W15321" s="17"/>
    </row>
    <row r="15322" spans="23:23" x14ac:dyDescent="0.35">
      <c r="W15322" s="17"/>
    </row>
    <row r="15323" spans="23:23" x14ac:dyDescent="0.35">
      <c r="W15323" s="17"/>
    </row>
    <row r="15324" spans="23:23" x14ac:dyDescent="0.35">
      <c r="W15324" s="17"/>
    </row>
    <row r="15325" spans="23:23" x14ac:dyDescent="0.35">
      <c r="W15325" s="17"/>
    </row>
    <row r="15326" spans="23:23" x14ac:dyDescent="0.35">
      <c r="W15326" s="17"/>
    </row>
    <row r="15327" spans="23:23" x14ac:dyDescent="0.35">
      <c r="W15327" s="17"/>
    </row>
    <row r="15328" spans="23:23" x14ac:dyDescent="0.35">
      <c r="W15328" s="17"/>
    </row>
    <row r="15329" spans="23:23" x14ac:dyDescent="0.35">
      <c r="W15329" s="17"/>
    </row>
    <row r="15330" spans="23:23" x14ac:dyDescent="0.35">
      <c r="W15330" s="17"/>
    </row>
    <row r="15331" spans="23:23" x14ac:dyDescent="0.35">
      <c r="W15331" s="17"/>
    </row>
    <row r="15332" spans="23:23" x14ac:dyDescent="0.35">
      <c r="W15332" s="17"/>
    </row>
    <row r="15333" spans="23:23" x14ac:dyDescent="0.35">
      <c r="W15333" s="17"/>
    </row>
    <row r="15334" spans="23:23" x14ac:dyDescent="0.35">
      <c r="W15334" s="17"/>
    </row>
    <row r="15335" spans="23:23" x14ac:dyDescent="0.35">
      <c r="W15335" s="17"/>
    </row>
    <row r="15336" spans="23:23" x14ac:dyDescent="0.35">
      <c r="W15336" s="17"/>
    </row>
    <row r="15337" spans="23:23" x14ac:dyDescent="0.35">
      <c r="W15337" s="17"/>
    </row>
    <row r="15338" spans="23:23" x14ac:dyDescent="0.35">
      <c r="W15338" s="17"/>
    </row>
    <row r="15339" spans="23:23" x14ac:dyDescent="0.35">
      <c r="W15339" s="17"/>
    </row>
    <row r="15340" spans="23:23" x14ac:dyDescent="0.35">
      <c r="W15340" s="17"/>
    </row>
    <row r="15341" spans="23:23" x14ac:dyDescent="0.35">
      <c r="W15341" s="17"/>
    </row>
    <row r="15342" spans="23:23" x14ac:dyDescent="0.35">
      <c r="W15342" s="17"/>
    </row>
    <row r="15343" spans="23:23" x14ac:dyDescent="0.35">
      <c r="W15343" s="17"/>
    </row>
    <row r="15344" spans="23:23" x14ac:dyDescent="0.35">
      <c r="W15344" s="17"/>
    </row>
    <row r="15345" spans="23:23" x14ac:dyDescent="0.35">
      <c r="W15345" s="17"/>
    </row>
    <row r="15346" spans="23:23" x14ac:dyDescent="0.35">
      <c r="W15346" s="17"/>
    </row>
    <row r="15347" spans="23:23" x14ac:dyDescent="0.35">
      <c r="W15347" s="17"/>
    </row>
    <row r="15348" spans="23:23" x14ac:dyDescent="0.35">
      <c r="W15348" s="17"/>
    </row>
    <row r="15349" spans="23:23" x14ac:dyDescent="0.35">
      <c r="W15349" s="17"/>
    </row>
    <row r="15350" spans="23:23" x14ac:dyDescent="0.35">
      <c r="W15350" s="17"/>
    </row>
    <row r="15351" spans="23:23" x14ac:dyDescent="0.35">
      <c r="W15351" s="17"/>
    </row>
    <row r="15352" spans="23:23" x14ac:dyDescent="0.35">
      <c r="W15352" s="17"/>
    </row>
    <row r="15353" spans="23:23" x14ac:dyDescent="0.35">
      <c r="W15353" s="17"/>
    </row>
    <row r="15354" spans="23:23" x14ac:dyDescent="0.35">
      <c r="W15354" s="17"/>
    </row>
    <row r="15355" spans="23:23" x14ac:dyDescent="0.35">
      <c r="W15355" s="17"/>
    </row>
    <row r="15356" spans="23:23" x14ac:dyDescent="0.35">
      <c r="W15356" s="17"/>
    </row>
    <row r="15357" spans="23:23" x14ac:dyDescent="0.35">
      <c r="W15357" s="17"/>
    </row>
    <row r="15358" spans="23:23" x14ac:dyDescent="0.35">
      <c r="W15358" s="17"/>
    </row>
    <row r="15359" spans="23:23" x14ac:dyDescent="0.35">
      <c r="W15359" s="17"/>
    </row>
    <row r="15360" spans="23:23" x14ac:dyDescent="0.35">
      <c r="W15360" s="17"/>
    </row>
    <row r="15361" spans="23:23" x14ac:dyDescent="0.35">
      <c r="W15361" s="17"/>
    </row>
    <row r="15362" spans="23:23" x14ac:dyDescent="0.35">
      <c r="W15362" s="17"/>
    </row>
    <row r="15363" spans="23:23" x14ac:dyDescent="0.35">
      <c r="W15363" s="17"/>
    </row>
    <row r="15364" spans="23:23" x14ac:dyDescent="0.35">
      <c r="W15364" s="17"/>
    </row>
    <row r="15365" spans="23:23" x14ac:dyDescent="0.35">
      <c r="W15365" s="17"/>
    </row>
    <row r="15366" spans="23:23" x14ac:dyDescent="0.35">
      <c r="W15366" s="17"/>
    </row>
    <row r="15367" spans="23:23" x14ac:dyDescent="0.35">
      <c r="W15367" s="17"/>
    </row>
    <row r="15368" spans="23:23" x14ac:dyDescent="0.35">
      <c r="W15368" s="17"/>
    </row>
    <row r="15369" spans="23:23" x14ac:dyDescent="0.35">
      <c r="W15369" s="17"/>
    </row>
    <row r="15370" spans="23:23" x14ac:dyDescent="0.35">
      <c r="W15370" s="17"/>
    </row>
    <row r="15371" spans="23:23" x14ac:dyDescent="0.35">
      <c r="W15371" s="17"/>
    </row>
    <row r="15372" spans="23:23" x14ac:dyDescent="0.35">
      <c r="W15372" s="17"/>
    </row>
    <row r="15373" spans="23:23" x14ac:dyDescent="0.35">
      <c r="W15373" s="17"/>
    </row>
    <row r="15374" spans="23:23" x14ac:dyDescent="0.35">
      <c r="W15374" s="17"/>
    </row>
    <row r="15375" spans="23:23" x14ac:dyDescent="0.35">
      <c r="W15375" s="17"/>
    </row>
    <row r="15376" spans="23:23" x14ac:dyDescent="0.35">
      <c r="W15376" s="17"/>
    </row>
    <row r="15377" spans="23:23" x14ac:dyDescent="0.35">
      <c r="W15377" s="17"/>
    </row>
    <row r="15378" spans="23:23" x14ac:dyDescent="0.35">
      <c r="W15378" s="17"/>
    </row>
    <row r="15379" spans="23:23" x14ac:dyDescent="0.35">
      <c r="W15379" s="17"/>
    </row>
    <row r="15380" spans="23:23" x14ac:dyDescent="0.35">
      <c r="W15380" s="17"/>
    </row>
    <row r="15381" spans="23:23" x14ac:dyDescent="0.35">
      <c r="W15381" s="17"/>
    </row>
    <row r="15382" spans="23:23" x14ac:dyDescent="0.35">
      <c r="W15382" s="17"/>
    </row>
    <row r="15383" spans="23:23" x14ac:dyDescent="0.35">
      <c r="W15383" s="17"/>
    </row>
    <row r="15384" spans="23:23" x14ac:dyDescent="0.35">
      <c r="W15384" s="17"/>
    </row>
    <row r="15385" spans="23:23" x14ac:dyDescent="0.35">
      <c r="W15385" s="17"/>
    </row>
    <row r="15386" spans="23:23" x14ac:dyDescent="0.35">
      <c r="W15386" s="17"/>
    </row>
    <row r="15387" spans="23:23" x14ac:dyDescent="0.35">
      <c r="W15387" s="17"/>
    </row>
    <row r="15388" spans="23:23" x14ac:dyDescent="0.35">
      <c r="W15388" s="17"/>
    </row>
    <row r="15389" spans="23:23" x14ac:dyDescent="0.35">
      <c r="W15389" s="17"/>
    </row>
    <row r="15390" spans="23:23" x14ac:dyDescent="0.35">
      <c r="W15390" s="17"/>
    </row>
    <row r="15391" spans="23:23" x14ac:dyDescent="0.35">
      <c r="W15391" s="17"/>
    </row>
    <row r="15392" spans="23:23" x14ac:dyDescent="0.35">
      <c r="W15392" s="17"/>
    </row>
    <row r="15393" spans="23:23" x14ac:dyDescent="0.35">
      <c r="W15393" s="17"/>
    </row>
    <row r="15394" spans="23:23" x14ac:dyDescent="0.35">
      <c r="W15394" s="17"/>
    </row>
    <row r="15395" spans="23:23" x14ac:dyDescent="0.35">
      <c r="W15395" s="17"/>
    </row>
    <row r="15396" spans="23:23" x14ac:dyDescent="0.35">
      <c r="W15396" s="17"/>
    </row>
    <row r="15397" spans="23:23" x14ac:dyDescent="0.35">
      <c r="W15397" s="17"/>
    </row>
    <row r="15398" spans="23:23" x14ac:dyDescent="0.35">
      <c r="W15398" s="17"/>
    </row>
    <row r="15399" spans="23:23" x14ac:dyDescent="0.35">
      <c r="W15399" s="17"/>
    </row>
    <row r="15400" spans="23:23" x14ac:dyDescent="0.35">
      <c r="W15400" s="17"/>
    </row>
    <row r="15401" spans="23:23" x14ac:dyDescent="0.35">
      <c r="W15401" s="17"/>
    </row>
    <row r="15402" spans="23:23" x14ac:dyDescent="0.35">
      <c r="W15402" s="17"/>
    </row>
    <row r="15403" spans="23:23" x14ac:dyDescent="0.35">
      <c r="W15403" s="17"/>
    </row>
    <row r="15404" spans="23:23" x14ac:dyDescent="0.35">
      <c r="W15404" s="17"/>
    </row>
    <row r="15405" spans="23:23" x14ac:dyDescent="0.35">
      <c r="W15405" s="17"/>
    </row>
    <row r="15406" spans="23:23" x14ac:dyDescent="0.35">
      <c r="W15406" s="17"/>
    </row>
    <row r="15407" spans="23:23" x14ac:dyDescent="0.35">
      <c r="W15407" s="17"/>
    </row>
    <row r="15408" spans="23:23" x14ac:dyDescent="0.35">
      <c r="W15408" s="17"/>
    </row>
    <row r="15409" spans="23:23" x14ac:dyDescent="0.35">
      <c r="W15409" s="17"/>
    </row>
    <row r="15410" spans="23:23" x14ac:dyDescent="0.35">
      <c r="W15410" s="17"/>
    </row>
    <row r="15411" spans="23:23" x14ac:dyDescent="0.35">
      <c r="W15411" s="17"/>
    </row>
    <row r="15412" spans="23:23" x14ac:dyDescent="0.35">
      <c r="W15412" s="17"/>
    </row>
    <row r="15413" spans="23:23" x14ac:dyDescent="0.35">
      <c r="W15413" s="17"/>
    </row>
    <row r="15414" spans="23:23" x14ac:dyDescent="0.35">
      <c r="W15414" s="17"/>
    </row>
    <row r="15415" spans="23:23" x14ac:dyDescent="0.35">
      <c r="W15415" s="17"/>
    </row>
    <row r="15416" spans="23:23" x14ac:dyDescent="0.35">
      <c r="W15416" s="17"/>
    </row>
    <row r="15417" spans="23:23" x14ac:dyDescent="0.35">
      <c r="W15417" s="17"/>
    </row>
    <row r="15418" spans="23:23" x14ac:dyDescent="0.35">
      <c r="W15418" s="17"/>
    </row>
    <row r="15419" spans="23:23" x14ac:dyDescent="0.35">
      <c r="W15419" s="17"/>
    </row>
    <row r="15420" spans="23:23" x14ac:dyDescent="0.35">
      <c r="W15420" s="17"/>
    </row>
    <row r="15421" spans="23:23" x14ac:dyDescent="0.35">
      <c r="W15421" s="17"/>
    </row>
    <row r="15422" spans="23:23" x14ac:dyDescent="0.35">
      <c r="W15422" s="17"/>
    </row>
    <row r="15423" spans="23:23" x14ac:dyDescent="0.35">
      <c r="W15423" s="17"/>
    </row>
    <row r="15424" spans="23:23" x14ac:dyDescent="0.35">
      <c r="W15424" s="17"/>
    </row>
    <row r="15425" spans="23:23" x14ac:dyDescent="0.35">
      <c r="W15425" s="17"/>
    </row>
    <row r="15426" spans="23:23" x14ac:dyDescent="0.35">
      <c r="W15426" s="17"/>
    </row>
    <row r="15427" spans="23:23" x14ac:dyDescent="0.35">
      <c r="W15427" s="17"/>
    </row>
    <row r="15428" spans="23:23" x14ac:dyDescent="0.35">
      <c r="W15428" s="17"/>
    </row>
    <row r="15429" spans="23:23" x14ac:dyDescent="0.35">
      <c r="W15429" s="17"/>
    </row>
    <row r="15430" spans="23:23" x14ac:dyDescent="0.35">
      <c r="W15430" s="17"/>
    </row>
    <row r="15431" spans="23:23" x14ac:dyDescent="0.35">
      <c r="W15431" s="17"/>
    </row>
    <row r="15432" spans="23:23" x14ac:dyDescent="0.35">
      <c r="W15432" s="17"/>
    </row>
    <row r="15433" spans="23:23" x14ac:dyDescent="0.35">
      <c r="W15433" s="17"/>
    </row>
    <row r="15434" spans="23:23" x14ac:dyDescent="0.35">
      <c r="W15434" s="17"/>
    </row>
    <row r="15435" spans="23:23" x14ac:dyDescent="0.35">
      <c r="W15435" s="17"/>
    </row>
    <row r="15436" spans="23:23" x14ac:dyDescent="0.35">
      <c r="W15436" s="17"/>
    </row>
    <row r="15437" spans="23:23" x14ac:dyDescent="0.35">
      <c r="W15437" s="17"/>
    </row>
    <row r="15438" spans="23:23" x14ac:dyDescent="0.35">
      <c r="W15438" s="17"/>
    </row>
    <row r="15439" spans="23:23" x14ac:dyDescent="0.35">
      <c r="W15439" s="17"/>
    </row>
    <row r="15440" spans="23:23" x14ac:dyDescent="0.35">
      <c r="W15440" s="17"/>
    </row>
    <row r="15441" spans="23:23" x14ac:dyDescent="0.35">
      <c r="W15441" s="17"/>
    </row>
    <row r="15442" spans="23:23" x14ac:dyDescent="0.35">
      <c r="W15442" s="17"/>
    </row>
    <row r="15443" spans="23:23" x14ac:dyDescent="0.35">
      <c r="W15443" s="17"/>
    </row>
    <row r="15444" spans="23:23" x14ac:dyDescent="0.35">
      <c r="W15444" s="17"/>
    </row>
    <row r="15445" spans="23:23" x14ac:dyDescent="0.35">
      <c r="W15445" s="17"/>
    </row>
    <row r="15446" spans="23:23" x14ac:dyDescent="0.35">
      <c r="W15446" s="17"/>
    </row>
    <row r="15447" spans="23:23" x14ac:dyDescent="0.35">
      <c r="W15447" s="17"/>
    </row>
    <row r="15448" spans="23:23" x14ac:dyDescent="0.35">
      <c r="W15448" s="17"/>
    </row>
    <row r="15449" spans="23:23" x14ac:dyDescent="0.35">
      <c r="W15449" s="17"/>
    </row>
    <row r="15450" spans="23:23" x14ac:dyDescent="0.35">
      <c r="W15450" s="17"/>
    </row>
    <row r="15451" spans="23:23" x14ac:dyDescent="0.35">
      <c r="W15451" s="17"/>
    </row>
    <row r="15452" spans="23:23" x14ac:dyDescent="0.35">
      <c r="W15452" s="17"/>
    </row>
    <row r="15453" spans="23:23" x14ac:dyDescent="0.35">
      <c r="W15453" s="17"/>
    </row>
    <row r="15454" spans="23:23" x14ac:dyDescent="0.35">
      <c r="W15454" s="17"/>
    </row>
    <row r="15455" spans="23:23" x14ac:dyDescent="0.35">
      <c r="W15455" s="17"/>
    </row>
    <row r="15456" spans="23:23" x14ac:dyDescent="0.35">
      <c r="W15456" s="17"/>
    </row>
    <row r="15457" spans="23:23" x14ac:dyDescent="0.35">
      <c r="W15457" s="17"/>
    </row>
    <row r="15458" spans="23:23" x14ac:dyDescent="0.35">
      <c r="W15458" s="17"/>
    </row>
    <row r="15459" spans="23:23" x14ac:dyDescent="0.35">
      <c r="W15459" s="17"/>
    </row>
    <row r="15460" spans="23:23" x14ac:dyDescent="0.35">
      <c r="W15460" s="17"/>
    </row>
    <row r="15461" spans="23:23" x14ac:dyDescent="0.35">
      <c r="W15461" s="17"/>
    </row>
    <row r="15462" spans="23:23" x14ac:dyDescent="0.35">
      <c r="W15462" s="17"/>
    </row>
    <row r="15463" spans="23:23" x14ac:dyDescent="0.35">
      <c r="W15463" s="17"/>
    </row>
    <row r="15464" spans="23:23" x14ac:dyDescent="0.35">
      <c r="W15464" s="17"/>
    </row>
    <row r="15465" spans="23:23" x14ac:dyDescent="0.35">
      <c r="W15465" s="17"/>
    </row>
    <row r="15466" spans="23:23" x14ac:dyDescent="0.35">
      <c r="W15466" s="17"/>
    </row>
    <row r="15467" spans="23:23" x14ac:dyDescent="0.35">
      <c r="W15467" s="17"/>
    </row>
    <row r="15468" spans="23:23" x14ac:dyDescent="0.35">
      <c r="W15468" s="17"/>
    </row>
    <row r="15469" spans="23:23" x14ac:dyDescent="0.35">
      <c r="W15469" s="17"/>
    </row>
    <row r="15470" spans="23:23" x14ac:dyDescent="0.35">
      <c r="W15470" s="17"/>
    </row>
    <row r="15471" spans="23:23" x14ac:dyDescent="0.35">
      <c r="W15471" s="17"/>
    </row>
    <row r="15472" spans="23:23" x14ac:dyDescent="0.35">
      <c r="W15472" s="17"/>
    </row>
    <row r="15473" spans="23:23" x14ac:dyDescent="0.35">
      <c r="W15473" s="17"/>
    </row>
    <row r="15474" spans="23:23" x14ac:dyDescent="0.35">
      <c r="W15474" s="17"/>
    </row>
    <row r="15475" spans="23:23" x14ac:dyDescent="0.35">
      <c r="W15475" s="17"/>
    </row>
    <row r="15476" spans="23:23" x14ac:dyDescent="0.35">
      <c r="W15476" s="17"/>
    </row>
    <row r="15477" spans="23:23" x14ac:dyDescent="0.35">
      <c r="W15477" s="17"/>
    </row>
    <row r="15478" spans="23:23" x14ac:dyDescent="0.35">
      <c r="W15478" s="17"/>
    </row>
    <row r="15479" spans="23:23" x14ac:dyDescent="0.35">
      <c r="W15479" s="17"/>
    </row>
    <row r="15480" spans="23:23" x14ac:dyDescent="0.35">
      <c r="W15480" s="17"/>
    </row>
    <row r="15481" spans="23:23" x14ac:dyDescent="0.35">
      <c r="W15481" s="17"/>
    </row>
    <row r="15482" spans="23:23" x14ac:dyDescent="0.35">
      <c r="W15482" s="17"/>
    </row>
    <row r="15483" spans="23:23" x14ac:dyDescent="0.35">
      <c r="W15483" s="17"/>
    </row>
    <row r="15484" spans="23:23" x14ac:dyDescent="0.35">
      <c r="W15484" s="17"/>
    </row>
    <row r="15485" spans="23:23" x14ac:dyDescent="0.35">
      <c r="W15485" s="17"/>
    </row>
    <row r="15486" spans="23:23" x14ac:dyDescent="0.35">
      <c r="W15486" s="17"/>
    </row>
    <row r="15487" spans="23:23" x14ac:dyDescent="0.35">
      <c r="W15487" s="17"/>
    </row>
    <row r="15488" spans="23:23" x14ac:dyDescent="0.35">
      <c r="W15488" s="17"/>
    </row>
    <row r="15489" spans="23:23" x14ac:dyDescent="0.35">
      <c r="W15489" s="17"/>
    </row>
    <row r="15490" spans="23:23" x14ac:dyDescent="0.35">
      <c r="W15490" s="17"/>
    </row>
    <row r="15491" spans="23:23" x14ac:dyDescent="0.35">
      <c r="W15491" s="17"/>
    </row>
    <row r="15492" spans="23:23" x14ac:dyDescent="0.35">
      <c r="W15492" s="17"/>
    </row>
    <row r="15493" spans="23:23" x14ac:dyDescent="0.35">
      <c r="W15493" s="17"/>
    </row>
    <row r="15494" spans="23:23" x14ac:dyDescent="0.35">
      <c r="W15494" s="17"/>
    </row>
    <row r="15495" spans="23:23" x14ac:dyDescent="0.35">
      <c r="W15495" s="17"/>
    </row>
    <row r="15496" spans="23:23" x14ac:dyDescent="0.35">
      <c r="W15496" s="17"/>
    </row>
    <row r="15497" spans="23:23" x14ac:dyDescent="0.35">
      <c r="W15497" s="17"/>
    </row>
    <row r="15498" spans="23:23" x14ac:dyDescent="0.35">
      <c r="W15498" s="17"/>
    </row>
    <row r="15499" spans="23:23" x14ac:dyDescent="0.35">
      <c r="W15499" s="17"/>
    </row>
    <row r="15500" spans="23:23" x14ac:dyDescent="0.35">
      <c r="W15500" s="17"/>
    </row>
    <row r="15501" spans="23:23" x14ac:dyDescent="0.35">
      <c r="W15501" s="17"/>
    </row>
    <row r="15502" spans="23:23" x14ac:dyDescent="0.35">
      <c r="W15502" s="17"/>
    </row>
    <row r="15503" spans="23:23" x14ac:dyDescent="0.35">
      <c r="W15503" s="17"/>
    </row>
    <row r="15504" spans="23:23" x14ac:dyDescent="0.35">
      <c r="W15504" s="17"/>
    </row>
    <row r="15505" spans="23:23" x14ac:dyDescent="0.35">
      <c r="W15505" s="17"/>
    </row>
    <row r="15506" spans="23:23" x14ac:dyDescent="0.35">
      <c r="W15506" s="17"/>
    </row>
    <row r="15507" spans="23:23" x14ac:dyDescent="0.35">
      <c r="W15507" s="17"/>
    </row>
    <row r="15508" spans="23:23" x14ac:dyDescent="0.35">
      <c r="W15508" s="17"/>
    </row>
    <row r="15509" spans="23:23" x14ac:dyDescent="0.35">
      <c r="W15509" s="17"/>
    </row>
    <row r="15510" spans="23:23" x14ac:dyDescent="0.35">
      <c r="W15510" s="17"/>
    </row>
    <row r="15511" spans="23:23" x14ac:dyDescent="0.35">
      <c r="W15511" s="17"/>
    </row>
    <row r="15512" spans="23:23" x14ac:dyDescent="0.35">
      <c r="W15512" s="17"/>
    </row>
    <row r="15513" spans="23:23" x14ac:dyDescent="0.35">
      <c r="W15513" s="17"/>
    </row>
    <row r="15514" spans="23:23" x14ac:dyDescent="0.35">
      <c r="W15514" s="17"/>
    </row>
    <row r="15515" spans="23:23" x14ac:dyDescent="0.35">
      <c r="W15515" s="17"/>
    </row>
    <row r="15516" spans="23:23" x14ac:dyDescent="0.35">
      <c r="W15516" s="17"/>
    </row>
    <row r="15517" spans="23:23" x14ac:dyDescent="0.35">
      <c r="W15517" s="17"/>
    </row>
    <row r="15518" spans="23:23" x14ac:dyDescent="0.35">
      <c r="W15518" s="17"/>
    </row>
    <row r="15519" spans="23:23" x14ac:dyDescent="0.35">
      <c r="W15519" s="17"/>
    </row>
    <row r="15520" spans="23:23" x14ac:dyDescent="0.35">
      <c r="W15520" s="17"/>
    </row>
    <row r="15521" spans="23:23" x14ac:dyDescent="0.35">
      <c r="W15521" s="17"/>
    </row>
    <row r="15522" spans="23:23" x14ac:dyDescent="0.35">
      <c r="W15522" s="17"/>
    </row>
    <row r="15523" spans="23:23" x14ac:dyDescent="0.35">
      <c r="W15523" s="17"/>
    </row>
    <row r="15524" spans="23:23" x14ac:dyDescent="0.35">
      <c r="W15524" s="17"/>
    </row>
    <row r="15525" spans="23:23" x14ac:dyDescent="0.35">
      <c r="W15525" s="17"/>
    </row>
    <row r="15526" spans="23:23" x14ac:dyDescent="0.35">
      <c r="W15526" s="17"/>
    </row>
    <row r="15527" spans="23:23" x14ac:dyDescent="0.35">
      <c r="W15527" s="17"/>
    </row>
    <row r="15528" spans="23:23" x14ac:dyDescent="0.35">
      <c r="W15528" s="17"/>
    </row>
    <row r="15529" spans="23:23" x14ac:dyDescent="0.35">
      <c r="W15529" s="17"/>
    </row>
    <row r="15530" spans="23:23" x14ac:dyDescent="0.35">
      <c r="W15530" s="17"/>
    </row>
    <row r="15531" spans="23:23" x14ac:dyDescent="0.35">
      <c r="W15531" s="17"/>
    </row>
    <row r="15532" spans="23:23" x14ac:dyDescent="0.35">
      <c r="W15532" s="17"/>
    </row>
    <row r="15533" spans="23:23" x14ac:dyDescent="0.35">
      <c r="W15533" s="17"/>
    </row>
    <row r="15534" spans="23:23" x14ac:dyDescent="0.35">
      <c r="W15534" s="17"/>
    </row>
    <row r="15535" spans="23:23" x14ac:dyDescent="0.35">
      <c r="W15535" s="17"/>
    </row>
    <row r="15536" spans="23:23" x14ac:dyDescent="0.35">
      <c r="W15536" s="17"/>
    </row>
    <row r="15537" spans="23:23" x14ac:dyDescent="0.35">
      <c r="W15537" s="17"/>
    </row>
    <row r="15538" spans="23:23" x14ac:dyDescent="0.35">
      <c r="W15538" s="17"/>
    </row>
    <row r="15539" spans="23:23" x14ac:dyDescent="0.35">
      <c r="W15539" s="17"/>
    </row>
    <row r="15540" spans="23:23" x14ac:dyDescent="0.35">
      <c r="W15540" s="17"/>
    </row>
    <row r="15541" spans="23:23" x14ac:dyDescent="0.35">
      <c r="W15541" s="17"/>
    </row>
    <row r="15542" spans="23:23" x14ac:dyDescent="0.35">
      <c r="W15542" s="17"/>
    </row>
    <row r="15543" spans="23:23" x14ac:dyDescent="0.35">
      <c r="W15543" s="17"/>
    </row>
    <row r="15544" spans="23:23" x14ac:dyDescent="0.35">
      <c r="W15544" s="17"/>
    </row>
    <row r="15545" spans="23:23" x14ac:dyDescent="0.35">
      <c r="W15545" s="17"/>
    </row>
    <row r="15546" spans="23:23" x14ac:dyDescent="0.35">
      <c r="W15546" s="17"/>
    </row>
    <row r="15547" spans="23:23" x14ac:dyDescent="0.35">
      <c r="W15547" s="17"/>
    </row>
    <row r="15548" spans="23:23" x14ac:dyDescent="0.35">
      <c r="W15548" s="17"/>
    </row>
    <row r="15549" spans="23:23" x14ac:dyDescent="0.35">
      <c r="W15549" s="17"/>
    </row>
    <row r="15550" spans="23:23" x14ac:dyDescent="0.35">
      <c r="W15550" s="17"/>
    </row>
    <row r="15551" spans="23:23" x14ac:dyDescent="0.35">
      <c r="W15551" s="17"/>
    </row>
    <row r="15552" spans="23:23" x14ac:dyDescent="0.35">
      <c r="W15552" s="17"/>
    </row>
    <row r="15553" spans="23:23" x14ac:dyDescent="0.35">
      <c r="W15553" s="17"/>
    </row>
    <row r="15554" spans="23:23" x14ac:dyDescent="0.35">
      <c r="W15554" s="17"/>
    </row>
    <row r="15555" spans="23:23" x14ac:dyDescent="0.35">
      <c r="W15555" s="17"/>
    </row>
    <row r="15556" spans="23:23" x14ac:dyDescent="0.35">
      <c r="W15556" s="17"/>
    </row>
    <row r="15557" spans="23:23" x14ac:dyDescent="0.35">
      <c r="W15557" s="17"/>
    </row>
    <row r="15558" spans="23:23" x14ac:dyDescent="0.35">
      <c r="W15558" s="17"/>
    </row>
    <row r="15559" spans="23:23" x14ac:dyDescent="0.35">
      <c r="W15559" s="17"/>
    </row>
    <row r="15560" spans="23:23" x14ac:dyDescent="0.35">
      <c r="W15560" s="17"/>
    </row>
    <row r="15561" spans="23:23" x14ac:dyDescent="0.35">
      <c r="W15561" s="17"/>
    </row>
    <row r="15562" spans="23:23" x14ac:dyDescent="0.35">
      <c r="W15562" s="17"/>
    </row>
    <row r="15563" spans="23:23" x14ac:dyDescent="0.35">
      <c r="W15563" s="17"/>
    </row>
    <row r="15564" spans="23:23" x14ac:dyDescent="0.35">
      <c r="W15564" s="17"/>
    </row>
    <row r="15565" spans="23:23" x14ac:dyDescent="0.35">
      <c r="W15565" s="17"/>
    </row>
    <row r="15566" spans="23:23" x14ac:dyDescent="0.35">
      <c r="W15566" s="17"/>
    </row>
    <row r="15567" spans="23:23" x14ac:dyDescent="0.35">
      <c r="W15567" s="17"/>
    </row>
    <row r="15568" spans="23:23" x14ac:dyDescent="0.35">
      <c r="W15568" s="17"/>
    </row>
    <row r="15569" spans="23:23" x14ac:dyDescent="0.35">
      <c r="W15569" s="17"/>
    </row>
    <row r="15570" spans="23:23" x14ac:dyDescent="0.35">
      <c r="W15570" s="17"/>
    </row>
    <row r="15571" spans="23:23" x14ac:dyDescent="0.35">
      <c r="W15571" s="17"/>
    </row>
    <row r="15572" spans="23:23" x14ac:dyDescent="0.35">
      <c r="W15572" s="17"/>
    </row>
    <row r="15573" spans="23:23" x14ac:dyDescent="0.35">
      <c r="W15573" s="17"/>
    </row>
    <row r="15574" spans="23:23" x14ac:dyDescent="0.35">
      <c r="W15574" s="17"/>
    </row>
    <row r="15575" spans="23:23" x14ac:dyDescent="0.35">
      <c r="W15575" s="17"/>
    </row>
    <row r="15576" spans="23:23" x14ac:dyDescent="0.35">
      <c r="W15576" s="17"/>
    </row>
    <row r="15577" spans="23:23" x14ac:dyDescent="0.35">
      <c r="W15577" s="17"/>
    </row>
    <row r="15578" spans="23:23" x14ac:dyDescent="0.35">
      <c r="W15578" s="17"/>
    </row>
    <row r="15579" spans="23:23" x14ac:dyDescent="0.35">
      <c r="W15579" s="17"/>
    </row>
    <row r="15580" spans="23:23" x14ac:dyDescent="0.35">
      <c r="W15580" s="17"/>
    </row>
    <row r="15581" spans="23:23" x14ac:dyDescent="0.35">
      <c r="W15581" s="17"/>
    </row>
    <row r="15582" spans="23:23" x14ac:dyDescent="0.35">
      <c r="W15582" s="17"/>
    </row>
    <row r="15583" spans="23:23" x14ac:dyDescent="0.35">
      <c r="W15583" s="17"/>
    </row>
    <row r="15584" spans="23:23" x14ac:dyDescent="0.35">
      <c r="W15584" s="17"/>
    </row>
    <row r="15585" spans="23:23" x14ac:dyDescent="0.35">
      <c r="W15585" s="17"/>
    </row>
    <row r="15586" spans="23:23" x14ac:dyDescent="0.35">
      <c r="W15586" s="17"/>
    </row>
    <row r="15587" spans="23:23" x14ac:dyDescent="0.35">
      <c r="W15587" s="17"/>
    </row>
    <row r="15588" spans="23:23" x14ac:dyDescent="0.35">
      <c r="W15588" s="17"/>
    </row>
    <row r="15589" spans="23:23" x14ac:dyDescent="0.35">
      <c r="W15589" s="17"/>
    </row>
    <row r="15590" spans="23:23" x14ac:dyDescent="0.35">
      <c r="W15590" s="17"/>
    </row>
    <row r="15591" spans="23:23" x14ac:dyDescent="0.35">
      <c r="W15591" s="17"/>
    </row>
    <row r="15592" spans="23:23" x14ac:dyDescent="0.35">
      <c r="W15592" s="17"/>
    </row>
    <row r="15593" spans="23:23" x14ac:dyDescent="0.35">
      <c r="W15593" s="17"/>
    </row>
    <row r="15594" spans="23:23" x14ac:dyDescent="0.35">
      <c r="W15594" s="17"/>
    </row>
    <row r="15595" spans="23:23" x14ac:dyDescent="0.35">
      <c r="W15595" s="17"/>
    </row>
    <row r="15596" spans="23:23" x14ac:dyDescent="0.35">
      <c r="W15596" s="17"/>
    </row>
    <row r="15597" spans="23:23" x14ac:dyDescent="0.35">
      <c r="W15597" s="17"/>
    </row>
    <row r="15598" spans="23:23" x14ac:dyDescent="0.35">
      <c r="W15598" s="17"/>
    </row>
    <row r="15599" spans="23:23" x14ac:dyDescent="0.35">
      <c r="W15599" s="17"/>
    </row>
    <row r="15600" spans="23:23" x14ac:dyDescent="0.35">
      <c r="W15600" s="17"/>
    </row>
    <row r="15601" spans="23:23" x14ac:dyDescent="0.35">
      <c r="W15601" s="17"/>
    </row>
    <row r="15602" spans="23:23" x14ac:dyDescent="0.35">
      <c r="W15602" s="17"/>
    </row>
    <row r="15603" spans="23:23" x14ac:dyDescent="0.35">
      <c r="W15603" s="17"/>
    </row>
    <row r="15604" spans="23:23" x14ac:dyDescent="0.35">
      <c r="W15604" s="17"/>
    </row>
    <row r="15605" spans="23:23" x14ac:dyDescent="0.35">
      <c r="W15605" s="17"/>
    </row>
    <row r="15606" spans="23:23" x14ac:dyDescent="0.35">
      <c r="W15606" s="17"/>
    </row>
    <row r="15607" spans="23:23" x14ac:dyDescent="0.35">
      <c r="W15607" s="17"/>
    </row>
    <row r="15608" spans="23:23" x14ac:dyDescent="0.35">
      <c r="W15608" s="17"/>
    </row>
    <row r="15609" spans="23:23" x14ac:dyDescent="0.35">
      <c r="W15609" s="17"/>
    </row>
    <row r="15610" spans="23:23" x14ac:dyDescent="0.35">
      <c r="W15610" s="17"/>
    </row>
    <row r="15611" spans="23:23" x14ac:dyDescent="0.35">
      <c r="W15611" s="17"/>
    </row>
    <row r="15612" spans="23:23" x14ac:dyDescent="0.35">
      <c r="W15612" s="17"/>
    </row>
    <row r="15613" spans="23:23" x14ac:dyDescent="0.35">
      <c r="W15613" s="17"/>
    </row>
    <row r="15614" spans="23:23" x14ac:dyDescent="0.35">
      <c r="W15614" s="17"/>
    </row>
    <row r="15615" spans="23:23" x14ac:dyDescent="0.35">
      <c r="W15615" s="17"/>
    </row>
    <row r="15616" spans="23:23" x14ac:dyDescent="0.35">
      <c r="W15616" s="17"/>
    </row>
    <row r="15617" spans="23:23" x14ac:dyDescent="0.35">
      <c r="W15617" s="17"/>
    </row>
    <row r="15618" spans="23:23" x14ac:dyDescent="0.35">
      <c r="W15618" s="17"/>
    </row>
    <row r="15619" spans="23:23" x14ac:dyDescent="0.35">
      <c r="W15619" s="17"/>
    </row>
    <row r="15620" spans="23:23" x14ac:dyDescent="0.35">
      <c r="W15620" s="17"/>
    </row>
    <row r="15621" spans="23:23" x14ac:dyDescent="0.35">
      <c r="W15621" s="17"/>
    </row>
    <row r="15622" spans="23:23" x14ac:dyDescent="0.35">
      <c r="W15622" s="17"/>
    </row>
    <row r="15623" spans="23:23" x14ac:dyDescent="0.35">
      <c r="W15623" s="17"/>
    </row>
    <row r="15624" spans="23:23" x14ac:dyDescent="0.35">
      <c r="W15624" s="17"/>
    </row>
    <row r="15625" spans="23:23" x14ac:dyDescent="0.35">
      <c r="W15625" s="17"/>
    </row>
    <row r="15626" spans="23:23" x14ac:dyDescent="0.35">
      <c r="W15626" s="17"/>
    </row>
    <row r="15627" spans="23:23" x14ac:dyDescent="0.35">
      <c r="W15627" s="17"/>
    </row>
    <row r="15628" spans="23:23" x14ac:dyDescent="0.35">
      <c r="W15628" s="17"/>
    </row>
    <row r="15629" spans="23:23" x14ac:dyDescent="0.35">
      <c r="W15629" s="17"/>
    </row>
    <row r="15630" spans="23:23" x14ac:dyDescent="0.35">
      <c r="W15630" s="17"/>
    </row>
    <row r="15631" spans="23:23" x14ac:dyDescent="0.35">
      <c r="W15631" s="17"/>
    </row>
    <row r="15632" spans="23:23" x14ac:dyDescent="0.35">
      <c r="W15632" s="17"/>
    </row>
    <row r="15633" spans="23:23" x14ac:dyDescent="0.35">
      <c r="W15633" s="17"/>
    </row>
    <row r="15634" spans="23:23" x14ac:dyDescent="0.35">
      <c r="W15634" s="17"/>
    </row>
    <row r="15635" spans="23:23" x14ac:dyDescent="0.35">
      <c r="W15635" s="17"/>
    </row>
    <row r="15636" spans="23:23" x14ac:dyDescent="0.35">
      <c r="W15636" s="17"/>
    </row>
    <row r="15637" spans="23:23" x14ac:dyDescent="0.35">
      <c r="W15637" s="17"/>
    </row>
    <row r="15638" spans="23:23" x14ac:dyDescent="0.35">
      <c r="W15638" s="17"/>
    </row>
    <row r="15639" spans="23:23" x14ac:dyDescent="0.35">
      <c r="W15639" s="17"/>
    </row>
    <row r="15640" spans="23:23" x14ac:dyDescent="0.35">
      <c r="W15640" s="17"/>
    </row>
    <row r="15641" spans="23:23" x14ac:dyDescent="0.35">
      <c r="W15641" s="17"/>
    </row>
    <row r="15642" spans="23:23" x14ac:dyDescent="0.35">
      <c r="W15642" s="17"/>
    </row>
    <row r="15643" spans="23:23" x14ac:dyDescent="0.35">
      <c r="W15643" s="17"/>
    </row>
    <row r="15644" spans="23:23" x14ac:dyDescent="0.35">
      <c r="W15644" s="17"/>
    </row>
    <row r="15645" spans="23:23" x14ac:dyDescent="0.35">
      <c r="W15645" s="17"/>
    </row>
    <row r="15646" spans="23:23" x14ac:dyDescent="0.35">
      <c r="W15646" s="17"/>
    </row>
    <row r="15647" spans="23:23" x14ac:dyDescent="0.35">
      <c r="W15647" s="17"/>
    </row>
    <row r="15648" spans="23:23" x14ac:dyDescent="0.35">
      <c r="W15648" s="17"/>
    </row>
    <row r="15649" spans="23:23" x14ac:dyDescent="0.35">
      <c r="W15649" s="17"/>
    </row>
    <row r="15650" spans="23:23" x14ac:dyDescent="0.35">
      <c r="W15650" s="17"/>
    </row>
    <row r="15651" spans="23:23" x14ac:dyDescent="0.35">
      <c r="W15651" s="17"/>
    </row>
    <row r="15652" spans="23:23" x14ac:dyDescent="0.35">
      <c r="W15652" s="17"/>
    </row>
    <row r="15653" spans="23:23" x14ac:dyDescent="0.35">
      <c r="W15653" s="17"/>
    </row>
    <row r="15654" spans="23:23" x14ac:dyDescent="0.35">
      <c r="W15654" s="17"/>
    </row>
    <row r="15655" spans="23:23" x14ac:dyDescent="0.35">
      <c r="W15655" s="17"/>
    </row>
    <row r="15656" spans="23:23" x14ac:dyDescent="0.35">
      <c r="W15656" s="17"/>
    </row>
    <row r="15657" spans="23:23" x14ac:dyDescent="0.35">
      <c r="W15657" s="17"/>
    </row>
    <row r="15658" spans="23:23" x14ac:dyDescent="0.35">
      <c r="W15658" s="17"/>
    </row>
    <row r="15659" spans="23:23" x14ac:dyDescent="0.35">
      <c r="W15659" s="17"/>
    </row>
    <row r="15660" spans="23:23" x14ac:dyDescent="0.35">
      <c r="W15660" s="17"/>
    </row>
    <row r="15661" spans="23:23" x14ac:dyDescent="0.35">
      <c r="W15661" s="17"/>
    </row>
    <row r="15662" spans="23:23" x14ac:dyDescent="0.35">
      <c r="W15662" s="17"/>
    </row>
    <row r="15663" spans="23:23" x14ac:dyDescent="0.35">
      <c r="W15663" s="17"/>
    </row>
    <row r="15664" spans="23:23" x14ac:dyDescent="0.35">
      <c r="W15664" s="17"/>
    </row>
    <row r="15665" spans="23:23" x14ac:dyDescent="0.35">
      <c r="W15665" s="17"/>
    </row>
    <row r="15666" spans="23:23" x14ac:dyDescent="0.35">
      <c r="W15666" s="17"/>
    </row>
    <row r="15667" spans="23:23" x14ac:dyDescent="0.35">
      <c r="W15667" s="17"/>
    </row>
    <row r="15668" spans="23:23" x14ac:dyDescent="0.35">
      <c r="W15668" s="17"/>
    </row>
    <row r="15669" spans="23:23" x14ac:dyDescent="0.35">
      <c r="W15669" s="17"/>
    </row>
    <row r="15670" spans="23:23" x14ac:dyDescent="0.35">
      <c r="W15670" s="17"/>
    </row>
    <row r="15671" spans="23:23" x14ac:dyDescent="0.35">
      <c r="W15671" s="17"/>
    </row>
    <row r="15672" spans="23:23" x14ac:dyDescent="0.35">
      <c r="W15672" s="17"/>
    </row>
    <row r="15673" spans="23:23" x14ac:dyDescent="0.35">
      <c r="W15673" s="17"/>
    </row>
    <row r="15674" spans="23:23" x14ac:dyDescent="0.35">
      <c r="W15674" s="17"/>
    </row>
    <row r="15675" spans="23:23" x14ac:dyDescent="0.35">
      <c r="W15675" s="17"/>
    </row>
    <row r="15676" spans="23:23" x14ac:dyDescent="0.35">
      <c r="W15676" s="17"/>
    </row>
    <row r="15677" spans="23:23" x14ac:dyDescent="0.35">
      <c r="W15677" s="17"/>
    </row>
    <row r="15678" spans="23:23" x14ac:dyDescent="0.35">
      <c r="W15678" s="17"/>
    </row>
    <row r="15679" spans="23:23" x14ac:dyDescent="0.35">
      <c r="W15679" s="17"/>
    </row>
    <row r="15680" spans="23:23" x14ac:dyDescent="0.35">
      <c r="W15680" s="17"/>
    </row>
    <row r="15681" spans="23:23" x14ac:dyDescent="0.35">
      <c r="W15681" s="17"/>
    </row>
    <row r="15682" spans="23:23" x14ac:dyDescent="0.35">
      <c r="W15682" s="17"/>
    </row>
    <row r="15683" spans="23:23" x14ac:dyDescent="0.35">
      <c r="W15683" s="17"/>
    </row>
    <row r="15684" spans="23:23" x14ac:dyDescent="0.35">
      <c r="W15684" s="17"/>
    </row>
    <row r="15685" spans="23:23" x14ac:dyDescent="0.35">
      <c r="W15685" s="17"/>
    </row>
    <row r="15686" spans="23:23" x14ac:dyDescent="0.35">
      <c r="W15686" s="17"/>
    </row>
    <row r="15687" spans="23:23" x14ac:dyDescent="0.35">
      <c r="W15687" s="17"/>
    </row>
    <row r="15688" spans="23:23" x14ac:dyDescent="0.35">
      <c r="W15688" s="17"/>
    </row>
    <row r="15689" spans="23:23" x14ac:dyDescent="0.35">
      <c r="W15689" s="17"/>
    </row>
    <row r="15690" spans="23:23" x14ac:dyDescent="0.35">
      <c r="W15690" s="17"/>
    </row>
    <row r="15691" spans="23:23" x14ac:dyDescent="0.35">
      <c r="W15691" s="17"/>
    </row>
    <row r="15692" spans="23:23" x14ac:dyDescent="0.35">
      <c r="W15692" s="17"/>
    </row>
    <row r="15693" spans="23:23" x14ac:dyDescent="0.35">
      <c r="W15693" s="17"/>
    </row>
    <row r="15694" spans="23:23" x14ac:dyDescent="0.35">
      <c r="W15694" s="17"/>
    </row>
    <row r="15695" spans="23:23" x14ac:dyDescent="0.35">
      <c r="W15695" s="17"/>
    </row>
    <row r="15696" spans="23:23" x14ac:dyDescent="0.35">
      <c r="W15696" s="17"/>
    </row>
    <row r="15697" spans="23:23" x14ac:dyDescent="0.35">
      <c r="W15697" s="17"/>
    </row>
    <row r="15698" spans="23:23" x14ac:dyDescent="0.35">
      <c r="W15698" s="17"/>
    </row>
    <row r="15699" spans="23:23" x14ac:dyDescent="0.35">
      <c r="W15699" s="17"/>
    </row>
    <row r="15700" spans="23:23" x14ac:dyDescent="0.35">
      <c r="W15700" s="17"/>
    </row>
    <row r="15701" spans="23:23" x14ac:dyDescent="0.35">
      <c r="W15701" s="17"/>
    </row>
    <row r="15702" spans="23:23" x14ac:dyDescent="0.35">
      <c r="W15702" s="17"/>
    </row>
    <row r="15703" spans="23:23" x14ac:dyDescent="0.35">
      <c r="W15703" s="17"/>
    </row>
    <row r="15704" spans="23:23" x14ac:dyDescent="0.35">
      <c r="W15704" s="17"/>
    </row>
    <row r="15705" spans="23:23" x14ac:dyDescent="0.35">
      <c r="W15705" s="17"/>
    </row>
    <row r="15706" spans="23:23" x14ac:dyDescent="0.35">
      <c r="W15706" s="17"/>
    </row>
    <row r="15707" spans="23:23" x14ac:dyDescent="0.35">
      <c r="W15707" s="17"/>
    </row>
    <row r="15708" spans="23:23" x14ac:dyDescent="0.35">
      <c r="W15708" s="17"/>
    </row>
    <row r="15709" spans="23:23" x14ac:dyDescent="0.35">
      <c r="W15709" s="17"/>
    </row>
    <row r="15710" spans="23:23" x14ac:dyDescent="0.35">
      <c r="W15710" s="17"/>
    </row>
    <row r="15711" spans="23:23" x14ac:dyDescent="0.35">
      <c r="W15711" s="17"/>
    </row>
    <row r="15712" spans="23:23" x14ac:dyDescent="0.35">
      <c r="W15712" s="17"/>
    </row>
    <row r="15713" spans="23:23" x14ac:dyDescent="0.35">
      <c r="W15713" s="17"/>
    </row>
    <row r="15714" spans="23:23" x14ac:dyDescent="0.35">
      <c r="W15714" s="17"/>
    </row>
    <row r="15715" spans="23:23" x14ac:dyDescent="0.35">
      <c r="W15715" s="17"/>
    </row>
    <row r="15716" spans="23:23" x14ac:dyDescent="0.35">
      <c r="W15716" s="17"/>
    </row>
    <row r="15717" spans="23:23" x14ac:dyDescent="0.35">
      <c r="W15717" s="17"/>
    </row>
    <row r="15718" spans="23:23" x14ac:dyDescent="0.35">
      <c r="W15718" s="17"/>
    </row>
    <row r="15719" spans="23:23" x14ac:dyDescent="0.35">
      <c r="W15719" s="17"/>
    </row>
    <row r="15720" spans="23:23" x14ac:dyDescent="0.35">
      <c r="W15720" s="17"/>
    </row>
    <row r="15721" spans="23:23" x14ac:dyDescent="0.35">
      <c r="W15721" s="17"/>
    </row>
    <row r="15722" spans="23:23" x14ac:dyDescent="0.35">
      <c r="W15722" s="17"/>
    </row>
    <row r="15723" spans="23:23" x14ac:dyDescent="0.35">
      <c r="W15723" s="17"/>
    </row>
    <row r="15724" spans="23:23" x14ac:dyDescent="0.35">
      <c r="W15724" s="17"/>
    </row>
    <row r="15725" spans="23:23" x14ac:dyDescent="0.35">
      <c r="W15725" s="17"/>
    </row>
    <row r="15726" spans="23:23" x14ac:dyDescent="0.35">
      <c r="W15726" s="17"/>
    </row>
    <row r="15727" spans="23:23" x14ac:dyDescent="0.35">
      <c r="W15727" s="17"/>
    </row>
    <row r="15728" spans="23:23" x14ac:dyDescent="0.35">
      <c r="W15728" s="17"/>
    </row>
    <row r="15729" spans="23:23" x14ac:dyDescent="0.35">
      <c r="W15729" s="17"/>
    </row>
    <row r="15730" spans="23:23" x14ac:dyDescent="0.35">
      <c r="W15730" s="17"/>
    </row>
    <row r="15731" spans="23:23" x14ac:dyDescent="0.35">
      <c r="W15731" s="17"/>
    </row>
    <row r="15732" spans="23:23" x14ac:dyDescent="0.35">
      <c r="W15732" s="17"/>
    </row>
    <row r="15733" spans="23:23" x14ac:dyDescent="0.35">
      <c r="W15733" s="17"/>
    </row>
    <row r="15734" spans="23:23" x14ac:dyDescent="0.35">
      <c r="W15734" s="17"/>
    </row>
    <row r="15735" spans="23:23" x14ac:dyDescent="0.35">
      <c r="W15735" s="17"/>
    </row>
    <row r="15736" spans="23:23" x14ac:dyDescent="0.35">
      <c r="W15736" s="17"/>
    </row>
    <row r="15737" spans="23:23" x14ac:dyDescent="0.35">
      <c r="W15737" s="17"/>
    </row>
    <row r="15738" spans="23:23" x14ac:dyDescent="0.35">
      <c r="W15738" s="17"/>
    </row>
    <row r="15739" spans="23:23" x14ac:dyDescent="0.35">
      <c r="W15739" s="17"/>
    </row>
    <row r="15740" spans="23:23" x14ac:dyDescent="0.35">
      <c r="W15740" s="17"/>
    </row>
    <row r="15741" spans="23:23" x14ac:dyDescent="0.35">
      <c r="W15741" s="17"/>
    </row>
    <row r="15742" spans="23:23" x14ac:dyDescent="0.35">
      <c r="W15742" s="17"/>
    </row>
    <row r="15743" spans="23:23" x14ac:dyDescent="0.35">
      <c r="W15743" s="17"/>
    </row>
    <row r="15744" spans="23:23" x14ac:dyDescent="0.35">
      <c r="W15744" s="17"/>
    </row>
    <row r="15745" spans="23:23" x14ac:dyDescent="0.35">
      <c r="W15745" s="17"/>
    </row>
    <row r="15746" spans="23:23" x14ac:dyDescent="0.35">
      <c r="W15746" s="17"/>
    </row>
    <row r="15747" spans="23:23" x14ac:dyDescent="0.35">
      <c r="W15747" s="17"/>
    </row>
    <row r="15748" spans="23:23" x14ac:dyDescent="0.35">
      <c r="W15748" s="17"/>
    </row>
    <row r="15749" spans="23:23" x14ac:dyDescent="0.35">
      <c r="W15749" s="17"/>
    </row>
    <row r="15750" spans="23:23" x14ac:dyDescent="0.35">
      <c r="W15750" s="17"/>
    </row>
    <row r="15751" spans="23:23" x14ac:dyDescent="0.35">
      <c r="W15751" s="17"/>
    </row>
    <row r="15752" spans="23:23" x14ac:dyDescent="0.35">
      <c r="W15752" s="17"/>
    </row>
    <row r="15753" spans="23:23" x14ac:dyDescent="0.35">
      <c r="W15753" s="17"/>
    </row>
    <row r="15754" spans="23:23" x14ac:dyDescent="0.35">
      <c r="W15754" s="17"/>
    </row>
    <row r="15755" spans="23:23" x14ac:dyDescent="0.35">
      <c r="W15755" s="17"/>
    </row>
    <row r="15756" spans="23:23" x14ac:dyDescent="0.35">
      <c r="W15756" s="17"/>
    </row>
    <row r="15757" spans="23:23" x14ac:dyDescent="0.35">
      <c r="W15757" s="17"/>
    </row>
    <row r="15758" spans="23:23" x14ac:dyDescent="0.35">
      <c r="W15758" s="17"/>
    </row>
    <row r="15759" spans="23:23" x14ac:dyDescent="0.35">
      <c r="W15759" s="17"/>
    </row>
    <row r="15760" spans="23:23" x14ac:dyDescent="0.35">
      <c r="W15760" s="17"/>
    </row>
    <row r="15761" spans="23:23" x14ac:dyDescent="0.35">
      <c r="W15761" s="17"/>
    </row>
    <row r="15762" spans="23:23" x14ac:dyDescent="0.35">
      <c r="W15762" s="17"/>
    </row>
    <row r="15763" spans="23:23" x14ac:dyDescent="0.35">
      <c r="W15763" s="17"/>
    </row>
    <row r="15764" spans="23:23" x14ac:dyDescent="0.35">
      <c r="W15764" s="17"/>
    </row>
    <row r="15765" spans="23:23" x14ac:dyDescent="0.35">
      <c r="W15765" s="17"/>
    </row>
    <row r="15766" spans="23:23" x14ac:dyDescent="0.35">
      <c r="W15766" s="17"/>
    </row>
    <row r="15767" spans="23:23" x14ac:dyDescent="0.35">
      <c r="W15767" s="17"/>
    </row>
    <row r="15768" spans="23:23" x14ac:dyDescent="0.35">
      <c r="W15768" s="17"/>
    </row>
    <row r="15769" spans="23:23" x14ac:dyDescent="0.35">
      <c r="W15769" s="17"/>
    </row>
    <row r="15770" spans="23:23" x14ac:dyDescent="0.35">
      <c r="W15770" s="17"/>
    </row>
    <row r="15771" spans="23:23" x14ac:dyDescent="0.35">
      <c r="W15771" s="17"/>
    </row>
    <row r="15772" spans="23:23" x14ac:dyDescent="0.35">
      <c r="W15772" s="17"/>
    </row>
    <row r="15773" spans="23:23" x14ac:dyDescent="0.35">
      <c r="W15773" s="17"/>
    </row>
    <row r="15774" spans="23:23" x14ac:dyDescent="0.35">
      <c r="W15774" s="17"/>
    </row>
    <row r="15775" spans="23:23" x14ac:dyDescent="0.35">
      <c r="W15775" s="17"/>
    </row>
    <row r="15776" spans="23:23" x14ac:dyDescent="0.35">
      <c r="W15776" s="17"/>
    </row>
    <row r="15777" spans="23:23" x14ac:dyDescent="0.35">
      <c r="W15777" s="17"/>
    </row>
    <row r="15778" spans="23:23" x14ac:dyDescent="0.35">
      <c r="W15778" s="17"/>
    </row>
    <row r="15779" spans="23:23" x14ac:dyDescent="0.35">
      <c r="W15779" s="17"/>
    </row>
    <row r="15780" spans="23:23" x14ac:dyDescent="0.35">
      <c r="W15780" s="17"/>
    </row>
    <row r="15781" spans="23:23" x14ac:dyDescent="0.35">
      <c r="W15781" s="17"/>
    </row>
    <row r="15782" spans="23:23" x14ac:dyDescent="0.35">
      <c r="W15782" s="17"/>
    </row>
    <row r="15783" spans="23:23" x14ac:dyDescent="0.35">
      <c r="W15783" s="17"/>
    </row>
    <row r="15784" spans="23:23" x14ac:dyDescent="0.35">
      <c r="W15784" s="17"/>
    </row>
    <row r="15785" spans="23:23" x14ac:dyDescent="0.35">
      <c r="W15785" s="17"/>
    </row>
    <row r="15786" spans="23:23" x14ac:dyDescent="0.35">
      <c r="W15786" s="17"/>
    </row>
    <row r="15787" spans="23:23" x14ac:dyDescent="0.35">
      <c r="W15787" s="17"/>
    </row>
    <row r="15788" spans="23:23" x14ac:dyDescent="0.35">
      <c r="W15788" s="17"/>
    </row>
    <row r="15789" spans="23:23" x14ac:dyDescent="0.35">
      <c r="W15789" s="17"/>
    </row>
    <row r="15790" spans="23:23" x14ac:dyDescent="0.35">
      <c r="W15790" s="17"/>
    </row>
    <row r="15791" spans="23:23" x14ac:dyDescent="0.35">
      <c r="W15791" s="17"/>
    </row>
    <row r="15792" spans="23:23" x14ac:dyDescent="0.35">
      <c r="W15792" s="17"/>
    </row>
    <row r="15793" spans="23:23" x14ac:dyDescent="0.35">
      <c r="W15793" s="17"/>
    </row>
    <row r="15794" spans="23:23" x14ac:dyDescent="0.35">
      <c r="W15794" s="17"/>
    </row>
    <row r="15795" spans="23:23" x14ac:dyDescent="0.35">
      <c r="W15795" s="17"/>
    </row>
    <row r="15796" spans="23:23" x14ac:dyDescent="0.35">
      <c r="W15796" s="17"/>
    </row>
    <row r="15797" spans="23:23" x14ac:dyDescent="0.35">
      <c r="W15797" s="17"/>
    </row>
    <row r="15798" spans="23:23" x14ac:dyDescent="0.35">
      <c r="W15798" s="17"/>
    </row>
    <row r="15799" spans="23:23" x14ac:dyDescent="0.35">
      <c r="W15799" s="17"/>
    </row>
    <row r="15800" spans="23:23" x14ac:dyDescent="0.35">
      <c r="W15800" s="17"/>
    </row>
    <row r="15801" spans="23:23" x14ac:dyDescent="0.35">
      <c r="W15801" s="17"/>
    </row>
    <row r="15802" spans="23:23" x14ac:dyDescent="0.35">
      <c r="W15802" s="17"/>
    </row>
    <row r="15803" spans="23:23" x14ac:dyDescent="0.35">
      <c r="W15803" s="17"/>
    </row>
    <row r="15804" spans="23:23" x14ac:dyDescent="0.35">
      <c r="W15804" s="17"/>
    </row>
    <row r="15805" spans="23:23" x14ac:dyDescent="0.35">
      <c r="W15805" s="17"/>
    </row>
    <row r="15806" spans="23:23" x14ac:dyDescent="0.35">
      <c r="W15806" s="17"/>
    </row>
    <row r="15807" spans="23:23" x14ac:dyDescent="0.35">
      <c r="W15807" s="17"/>
    </row>
    <row r="15808" spans="23:23" x14ac:dyDescent="0.35">
      <c r="W15808" s="17"/>
    </row>
    <row r="15809" spans="23:23" x14ac:dyDescent="0.35">
      <c r="W15809" s="17"/>
    </row>
    <row r="15810" spans="23:23" x14ac:dyDescent="0.35">
      <c r="W15810" s="17"/>
    </row>
    <row r="15811" spans="23:23" x14ac:dyDescent="0.35">
      <c r="W15811" s="17"/>
    </row>
    <row r="15812" spans="23:23" x14ac:dyDescent="0.35">
      <c r="W15812" s="17"/>
    </row>
    <row r="15813" spans="23:23" x14ac:dyDescent="0.35">
      <c r="W15813" s="17"/>
    </row>
    <row r="15814" spans="23:23" x14ac:dyDescent="0.35">
      <c r="W15814" s="17"/>
    </row>
    <row r="15815" spans="23:23" x14ac:dyDescent="0.35">
      <c r="W15815" s="17"/>
    </row>
    <row r="15816" spans="23:23" x14ac:dyDescent="0.35">
      <c r="W15816" s="17"/>
    </row>
    <row r="15817" spans="23:23" x14ac:dyDescent="0.35">
      <c r="W15817" s="17"/>
    </row>
    <row r="15818" spans="23:23" x14ac:dyDescent="0.35">
      <c r="W15818" s="17"/>
    </row>
    <row r="15819" spans="23:23" x14ac:dyDescent="0.35">
      <c r="W15819" s="17"/>
    </row>
    <row r="15820" spans="23:23" x14ac:dyDescent="0.35">
      <c r="W15820" s="17"/>
    </row>
    <row r="15821" spans="23:23" x14ac:dyDescent="0.35">
      <c r="W15821" s="17"/>
    </row>
    <row r="15822" spans="23:23" x14ac:dyDescent="0.35">
      <c r="W15822" s="17"/>
    </row>
    <row r="15823" spans="23:23" x14ac:dyDescent="0.35">
      <c r="W15823" s="17"/>
    </row>
    <row r="15824" spans="23:23" x14ac:dyDescent="0.35">
      <c r="W15824" s="17"/>
    </row>
    <row r="15825" spans="23:23" x14ac:dyDescent="0.35">
      <c r="W15825" s="17"/>
    </row>
    <row r="15826" spans="23:23" x14ac:dyDescent="0.35">
      <c r="W15826" s="17"/>
    </row>
    <row r="15827" spans="23:23" x14ac:dyDescent="0.35">
      <c r="W15827" s="17"/>
    </row>
    <row r="15828" spans="23:23" x14ac:dyDescent="0.35">
      <c r="W15828" s="17"/>
    </row>
    <row r="15829" spans="23:23" x14ac:dyDescent="0.35">
      <c r="W15829" s="17"/>
    </row>
    <row r="15830" spans="23:23" x14ac:dyDescent="0.35">
      <c r="W15830" s="17"/>
    </row>
    <row r="15831" spans="23:23" x14ac:dyDescent="0.35">
      <c r="W15831" s="17"/>
    </row>
    <row r="15832" spans="23:23" x14ac:dyDescent="0.35">
      <c r="W15832" s="17"/>
    </row>
    <row r="15833" spans="23:23" x14ac:dyDescent="0.35">
      <c r="W15833" s="17"/>
    </row>
    <row r="15834" spans="23:23" x14ac:dyDescent="0.35">
      <c r="W15834" s="17"/>
    </row>
    <row r="15835" spans="23:23" x14ac:dyDescent="0.35">
      <c r="W15835" s="17"/>
    </row>
    <row r="15836" spans="23:23" x14ac:dyDescent="0.35">
      <c r="W15836" s="17"/>
    </row>
    <row r="15837" spans="23:23" x14ac:dyDescent="0.35">
      <c r="W15837" s="17"/>
    </row>
    <row r="15838" spans="23:23" x14ac:dyDescent="0.35">
      <c r="W15838" s="17"/>
    </row>
    <row r="15839" spans="23:23" x14ac:dyDescent="0.35">
      <c r="W15839" s="17"/>
    </row>
    <row r="15840" spans="23:23" x14ac:dyDescent="0.35">
      <c r="W15840" s="17"/>
    </row>
    <row r="15841" spans="23:23" x14ac:dyDescent="0.35">
      <c r="W15841" s="17"/>
    </row>
    <row r="15842" spans="23:23" x14ac:dyDescent="0.35">
      <c r="W15842" s="17"/>
    </row>
    <row r="15843" spans="23:23" x14ac:dyDescent="0.35">
      <c r="W15843" s="17"/>
    </row>
    <row r="15844" spans="23:23" x14ac:dyDescent="0.35">
      <c r="W15844" s="17"/>
    </row>
    <row r="15845" spans="23:23" x14ac:dyDescent="0.35">
      <c r="W15845" s="17"/>
    </row>
    <row r="15846" spans="23:23" x14ac:dyDescent="0.35">
      <c r="W15846" s="17"/>
    </row>
    <row r="15847" spans="23:23" x14ac:dyDescent="0.35">
      <c r="W15847" s="17"/>
    </row>
    <row r="15848" spans="23:23" x14ac:dyDescent="0.35">
      <c r="W15848" s="17"/>
    </row>
    <row r="15849" spans="23:23" x14ac:dyDescent="0.35">
      <c r="W15849" s="17"/>
    </row>
    <row r="15850" spans="23:23" x14ac:dyDescent="0.35">
      <c r="W15850" s="17"/>
    </row>
    <row r="15851" spans="23:23" x14ac:dyDescent="0.35">
      <c r="W15851" s="17"/>
    </row>
    <row r="15852" spans="23:23" x14ac:dyDescent="0.35">
      <c r="W15852" s="17"/>
    </row>
    <row r="15853" spans="23:23" x14ac:dyDescent="0.35">
      <c r="W15853" s="17"/>
    </row>
    <row r="15854" spans="23:23" x14ac:dyDescent="0.35">
      <c r="W15854" s="17"/>
    </row>
    <row r="15855" spans="23:23" x14ac:dyDescent="0.35">
      <c r="W15855" s="17"/>
    </row>
    <row r="15856" spans="23:23" x14ac:dyDescent="0.35">
      <c r="W15856" s="17"/>
    </row>
    <row r="15857" spans="23:23" x14ac:dyDescent="0.35">
      <c r="W15857" s="17"/>
    </row>
    <row r="15858" spans="23:23" x14ac:dyDescent="0.35">
      <c r="W15858" s="17"/>
    </row>
    <row r="15859" spans="23:23" x14ac:dyDescent="0.35">
      <c r="W15859" s="17"/>
    </row>
    <row r="15860" spans="23:23" x14ac:dyDescent="0.35">
      <c r="W15860" s="17"/>
    </row>
    <row r="15861" spans="23:23" x14ac:dyDescent="0.35">
      <c r="W15861" s="17"/>
    </row>
    <row r="15862" spans="23:23" x14ac:dyDescent="0.35">
      <c r="W15862" s="17"/>
    </row>
    <row r="15863" spans="23:23" x14ac:dyDescent="0.35">
      <c r="W15863" s="17"/>
    </row>
    <row r="15864" spans="23:23" x14ac:dyDescent="0.35">
      <c r="W15864" s="17"/>
    </row>
    <row r="15865" spans="23:23" x14ac:dyDescent="0.35">
      <c r="W15865" s="17"/>
    </row>
    <row r="15866" spans="23:23" x14ac:dyDescent="0.35">
      <c r="W15866" s="17"/>
    </row>
    <row r="15867" spans="23:23" x14ac:dyDescent="0.35">
      <c r="W15867" s="17"/>
    </row>
    <row r="15868" spans="23:23" x14ac:dyDescent="0.35">
      <c r="W15868" s="17"/>
    </row>
    <row r="15869" spans="23:23" x14ac:dyDescent="0.35">
      <c r="W15869" s="17"/>
    </row>
    <row r="15870" spans="23:23" x14ac:dyDescent="0.35">
      <c r="W15870" s="17"/>
    </row>
    <row r="15871" spans="23:23" x14ac:dyDescent="0.35">
      <c r="W15871" s="17"/>
    </row>
    <row r="15872" spans="23:23" x14ac:dyDescent="0.35">
      <c r="W15872" s="17"/>
    </row>
    <row r="15873" spans="23:23" x14ac:dyDescent="0.35">
      <c r="W15873" s="17"/>
    </row>
    <row r="15874" spans="23:23" x14ac:dyDescent="0.35">
      <c r="W15874" s="17"/>
    </row>
    <row r="15875" spans="23:23" x14ac:dyDescent="0.35">
      <c r="W15875" s="17"/>
    </row>
    <row r="15876" spans="23:23" x14ac:dyDescent="0.35">
      <c r="W15876" s="17"/>
    </row>
    <row r="15877" spans="23:23" x14ac:dyDescent="0.35">
      <c r="W15877" s="17"/>
    </row>
    <row r="15878" spans="23:23" x14ac:dyDescent="0.35">
      <c r="W15878" s="17"/>
    </row>
    <row r="15879" spans="23:23" x14ac:dyDescent="0.35">
      <c r="W15879" s="17"/>
    </row>
    <row r="15880" spans="23:23" x14ac:dyDescent="0.35">
      <c r="W15880" s="17"/>
    </row>
    <row r="15881" spans="23:23" x14ac:dyDescent="0.35">
      <c r="W15881" s="17"/>
    </row>
    <row r="15882" spans="23:23" x14ac:dyDescent="0.35">
      <c r="W15882" s="17"/>
    </row>
    <row r="15883" spans="23:23" x14ac:dyDescent="0.35">
      <c r="W15883" s="17"/>
    </row>
    <row r="15884" spans="23:23" x14ac:dyDescent="0.35">
      <c r="W15884" s="17"/>
    </row>
    <row r="15885" spans="23:23" x14ac:dyDescent="0.35">
      <c r="W15885" s="17"/>
    </row>
    <row r="15886" spans="23:23" x14ac:dyDescent="0.35">
      <c r="W15886" s="17"/>
    </row>
    <row r="15887" spans="23:23" x14ac:dyDescent="0.35">
      <c r="W15887" s="17"/>
    </row>
    <row r="15888" spans="23:23" x14ac:dyDescent="0.35">
      <c r="W15888" s="17"/>
    </row>
    <row r="15889" spans="23:23" x14ac:dyDescent="0.35">
      <c r="W15889" s="17"/>
    </row>
    <row r="15890" spans="23:23" x14ac:dyDescent="0.35">
      <c r="W15890" s="17"/>
    </row>
    <row r="15891" spans="23:23" x14ac:dyDescent="0.35">
      <c r="W15891" s="17"/>
    </row>
    <row r="15892" spans="23:23" x14ac:dyDescent="0.35">
      <c r="W15892" s="17"/>
    </row>
    <row r="15893" spans="23:23" x14ac:dyDescent="0.35">
      <c r="W15893" s="17"/>
    </row>
    <row r="15894" spans="23:23" x14ac:dyDescent="0.35">
      <c r="W15894" s="17"/>
    </row>
    <row r="15895" spans="23:23" x14ac:dyDescent="0.35">
      <c r="W15895" s="17"/>
    </row>
    <row r="15896" spans="23:23" x14ac:dyDescent="0.35">
      <c r="W15896" s="17"/>
    </row>
    <row r="15897" spans="23:23" x14ac:dyDescent="0.35">
      <c r="W15897" s="17"/>
    </row>
    <row r="15898" spans="23:23" x14ac:dyDescent="0.35">
      <c r="W15898" s="17"/>
    </row>
    <row r="15899" spans="23:23" x14ac:dyDescent="0.35">
      <c r="W15899" s="17"/>
    </row>
    <row r="15900" spans="23:23" x14ac:dyDescent="0.35">
      <c r="W15900" s="17"/>
    </row>
    <row r="15901" spans="23:23" x14ac:dyDescent="0.35">
      <c r="W15901" s="17"/>
    </row>
    <row r="15902" spans="23:23" x14ac:dyDescent="0.35">
      <c r="W15902" s="17"/>
    </row>
    <row r="15903" spans="23:23" x14ac:dyDescent="0.35">
      <c r="W15903" s="17"/>
    </row>
    <row r="15904" spans="23:23" x14ac:dyDescent="0.35">
      <c r="W15904" s="17"/>
    </row>
    <row r="15905" spans="23:23" x14ac:dyDescent="0.35">
      <c r="W15905" s="17"/>
    </row>
    <row r="15906" spans="23:23" x14ac:dyDescent="0.35">
      <c r="W15906" s="17"/>
    </row>
    <row r="15907" spans="23:23" x14ac:dyDescent="0.35">
      <c r="W15907" s="17"/>
    </row>
    <row r="15908" spans="23:23" x14ac:dyDescent="0.35">
      <c r="W15908" s="17"/>
    </row>
    <row r="15909" spans="23:23" x14ac:dyDescent="0.35">
      <c r="W15909" s="17"/>
    </row>
    <row r="15910" spans="23:23" x14ac:dyDescent="0.35">
      <c r="W15910" s="17"/>
    </row>
    <row r="15911" spans="23:23" x14ac:dyDescent="0.35">
      <c r="W15911" s="17"/>
    </row>
    <row r="15912" spans="23:23" x14ac:dyDescent="0.35">
      <c r="W15912" s="17"/>
    </row>
    <row r="15913" spans="23:23" x14ac:dyDescent="0.35">
      <c r="W15913" s="17"/>
    </row>
    <row r="15914" spans="23:23" x14ac:dyDescent="0.35">
      <c r="W15914" s="17"/>
    </row>
    <row r="15915" spans="23:23" x14ac:dyDescent="0.35">
      <c r="W15915" s="17"/>
    </row>
    <row r="15916" spans="23:23" x14ac:dyDescent="0.35">
      <c r="W15916" s="17"/>
    </row>
    <row r="15917" spans="23:23" x14ac:dyDescent="0.35">
      <c r="W15917" s="17"/>
    </row>
    <row r="15918" spans="23:23" x14ac:dyDescent="0.35">
      <c r="W15918" s="17"/>
    </row>
    <row r="15919" spans="23:23" x14ac:dyDescent="0.35">
      <c r="W15919" s="17"/>
    </row>
    <row r="15920" spans="23:23" x14ac:dyDescent="0.35">
      <c r="W15920" s="17"/>
    </row>
    <row r="15921" spans="23:23" x14ac:dyDescent="0.35">
      <c r="W15921" s="17"/>
    </row>
    <row r="15922" spans="23:23" x14ac:dyDescent="0.35">
      <c r="W15922" s="17"/>
    </row>
    <row r="15923" spans="23:23" x14ac:dyDescent="0.35">
      <c r="W15923" s="17"/>
    </row>
    <row r="15924" spans="23:23" x14ac:dyDescent="0.35">
      <c r="W15924" s="17"/>
    </row>
    <row r="15925" spans="23:23" x14ac:dyDescent="0.35">
      <c r="W15925" s="17"/>
    </row>
    <row r="15926" spans="23:23" x14ac:dyDescent="0.35">
      <c r="W15926" s="17"/>
    </row>
    <row r="15927" spans="23:23" x14ac:dyDescent="0.35">
      <c r="W15927" s="17"/>
    </row>
    <row r="15928" spans="23:23" x14ac:dyDescent="0.35">
      <c r="W15928" s="17"/>
    </row>
    <row r="15929" spans="23:23" x14ac:dyDescent="0.35">
      <c r="W15929" s="17"/>
    </row>
    <row r="15930" spans="23:23" x14ac:dyDescent="0.35">
      <c r="W15930" s="17"/>
    </row>
    <row r="15931" spans="23:23" x14ac:dyDescent="0.35">
      <c r="W15931" s="17"/>
    </row>
    <row r="15932" spans="23:23" x14ac:dyDescent="0.35">
      <c r="W15932" s="17"/>
    </row>
    <row r="15933" spans="23:23" x14ac:dyDescent="0.35">
      <c r="W15933" s="17"/>
    </row>
    <row r="15934" spans="23:23" x14ac:dyDescent="0.35">
      <c r="W15934" s="17"/>
    </row>
    <row r="15935" spans="23:23" x14ac:dyDescent="0.35">
      <c r="W15935" s="17"/>
    </row>
    <row r="15936" spans="23:23" x14ac:dyDescent="0.35">
      <c r="W15936" s="17"/>
    </row>
    <row r="15937" spans="23:23" x14ac:dyDescent="0.35">
      <c r="W15937" s="17"/>
    </row>
    <row r="15938" spans="23:23" x14ac:dyDescent="0.35">
      <c r="W15938" s="17"/>
    </row>
    <row r="15939" spans="23:23" x14ac:dyDescent="0.35">
      <c r="W15939" s="17"/>
    </row>
    <row r="15940" spans="23:23" x14ac:dyDescent="0.35">
      <c r="W15940" s="17"/>
    </row>
    <row r="15941" spans="23:23" x14ac:dyDescent="0.35">
      <c r="W15941" s="17"/>
    </row>
    <row r="15942" spans="23:23" x14ac:dyDescent="0.35">
      <c r="W15942" s="17"/>
    </row>
    <row r="15943" spans="23:23" x14ac:dyDescent="0.35">
      <c r="W15943" s="17"/>
    </row>
    <row r="15944" spans="23:23" x14ac:dyDescent="0.35">
      <c r="W15944" s="17"/>
    </row>
    <row r="15945" spans="23:23" x14ac:dyDescent="0.35">
      <c r="W15945" s="17"/>
    </row>
    <row r="15946" spans="23:23" x14ac:dyDescent="0.35">
      <c r="W15946" s="17"/>
    </row>
    <row r="15947" spans="23:23" x14ac:dyDescent="0.35">
      <c r="W15947" s="17"/>
    </row>
    <row r="15948" spans="23:23" x14ac:dyDescent="0.35">
      <c r="W15948" s="17"/>
    </row>
    <row r="15949" spans="23:23" x14ac:dyDescent="0.35">
      <c r="W15949" s="17"/>
    </row>
    <row r="15950" spans="23:23" x14ac:dyDescent="0.35">
      <c r="W15950" s="17"/>
    </row>
    <row r="15951" spans="23:23" x14ac:dyDescent="0.35">
      <c r="W15951" s="17"/>
    </row>
    <row r="15952" spans="23:23" x14ac:dyDescent="0.35">
      <c r="W15952" s="17"/>
    </row>
    <row r="15953" spans="23:23" x14ac:dyDescent="0.35">
      <c r="W15953" s="17"/>
    </row>
    <row r="15954" spans="23:23" x14ac:dyDescent="0.35">
      <c r="W15954" s="17"/>
    </row>
    <row r="15955" spans="23:23" x14ac:dyDescent="0.35">
      <c r="W15955" s="17"/>
    </row>
    <row r="15956" spans="23:23" x14ac:dyDescent="0.35">
      <c r="W15956" s="17"/>
    </row>
    <row r="15957" spans="23:23" x14ac:dyDescent="0.35">
      <c r="W15957" s="17"/>
    </row>
    <row r="15958" spans="23:23" x14ac:dyDescent="0.35">
      <c r="W15958" s="17"/>
    </row>
    <row r="15959" spans="23:23" x14ac:dyDescent="0.35">
      <c r="W15959" s="17"/>
    </row>
    <row r="15960" spans="23:23" x14ac:dyDescent="0.35">
      <c r="W15960" s="17"/>
    </row>
    <row r="15961" spans="23:23" x14ac:dyDescent="0.35">
      <c r="W15961" s="17"/>
    </row>
    <row r="15962" spans="23:23" x14ac:dyDescent="0.35">
      <c r="W15962" s="17"/>
    </row>
    <row r="15963" spans="23:23" x14ac:dyDescent="0.35">
      <c r="W15963" s="17"/>
    </row>
    <row r="15964" spans="23:23" x14ac:dyDescent="0.35">
      <c r="W15964" s="17"/>
    </row>
    <row r="15965" spans="23:23" x14ac:dyDescent="0.35">
      <c r="W15965" s="17"/>
    </row>
    <row r="15966" spans="23:23" x14ac:dyDescent="0.35">
      <c r="W15966" s="17"/>
    </row>
    <row r="15967" spans="23:23" x14ac:dyDescent="0.35">
      <c r="W15967" s="17"/>
    </row>
    <row r="15968" spans="23:23" x14ac:dyDescent="0.35">
      <c r="W15968" s="17"/>
    </row>
    <row r="15969" spans="23:23" x14ac:dyDescent="0.35">
      <c r="W15969" s="17"/>
    </row>
    <row r="15970" spans="23:23" x14ac:dyDescent="0.35">
      <c r="W15970" s="17"/>
    </row>
    <row r="15971" spans="23:23" x14ac:dyDescent="0.35">
      <c r="W15971" s="17"/>
    </row>
    <row r="15972" spans="23:23" x14ac:dyDescent="0.35">
      <c r="W15972" s="17"/>
    </row>
    <row r="15973" spans="23:23" x14ac:dyDescent="0.35">
      <c r="W15973" s="17"/>
    </row>
    <row r="15974" spans="23:23" x14ac:dyDescent="0.35">
      <c r="W15974" s="17"/>
    </row>
    <row r="15975" spans="23:23" x14ac:dyDescent="0.35">
      <c r="W15975" s="17"/>
    </row>
    <row r="15976" spans="23:23" x14ac:dyDescent="0.35">
      <c r="W15976" s="17"/>
    </row>
    <row r="15977" spans="23:23" x14ac:dyDescent="0.35">
      <c r="W15977" s="17"/>
    </row>
    <row r="15978" spans="23:23" x14ac:dyDescent="0.35">
      <c r="W15978" s="17"/>
    </row>
    <row r="15979" spans="23:23" x14ac:dyDescent="0.35">
      <c r="W15979" s="17"/>
    </row>
    <row r="15980" spans="23:23" x14ac:dyDescent="0.35">
      <c r="W15980" s="17"/>
    </row>
    <row r="15981" spans="23:23" x14ac:dyDescent="0.35">
      <c r="W15981" s="17"/>
    </row>
    <row r="15982" spans="23:23" x14ac:dyDescent="0.35">
      <c r="W15982" s="17"/>
    </row>
    <row r="15983" spans="23:23" x14ac:dyDescent="0.35">
      <c r="W15983" s="17"/>
    </row>
    <row r="15984" spans="23:23" x14ac:dyDescent="0.35">
      <c r="W15984" s="17"/>
    </row>
    <row r="15985" spans="23:23" x14ac:dyDescent="0.35">
      <c r="W15985" s="17"/>
    </row>
    <row r="15986" spans="23:23" x14ac:dyDescent="0.35">
      <c r="W15986" s="17"/>
    </row>
    <row r="15987" spans="23:23" x14ac:dyDescent="0.35">
      <c r="W15987" s="17"/>
    </row>
    <row r="15988" spans="23:23" x14ac:dyDescent="0.35">
      <c r="W15988" s="17"/>
    </row>
    <row r="15989" spans="23:23" x14ac:dyDescent="0.35">
      <c r="W15989" s="17"/>
    </row>
    <row r="15990" spans="23:23" x14ac:dyDescent="0.35">
      <c r="W15990" s="17"/>
    </row>
    <row r="15991" spans="23:23" x14ac:dyDescent="0.35">
      <c r="W15991" s="17"/>
    </row>
    <row r="15992" spans="23:23" x14ac:dyDescent="0.35">
      <c r="W15992" s="17"/>
    </row>
    <row r="15993" spans="23:23" x14ac:dyDescent="0.35">
      <c r="W15993" s="17"/>
    </row>
    <row r="15994" spans="23:23" x14ac:dyDescent="0.35">
      <c r="W15994" s="17"/>
    </row>
    <row r="15995" spans="23:23" x14ac:dyDescent="0.35">
      <c r="W15995" s="17"/>
    </row>
    <row r="15996" spans="23:23" x14ac:dyDescent="0.35">
      <c r="W15996" s="17"/>
    </row>
    <row r="15997" spans="23:23" x14ac:dyDescent="0.35">
      <c r="W15997" s="17"/>
    </row>
    <row r="15998" spans="23:23" x14ac:dyDescent="0.35">
      <c r="W15998" s="17"/>
    </row>
    <row r="15999" spans="23:23" x14ac:dyDescent="0.35">
      <c r="W15999" s="17"/>
    </row>
    <row r="16000" spans="23:23" x14ac:dyDescent="0.35">
      <c r="W16000" s="17"/>
    </row>
    <row r="16001" spans="23:23" x14ac:dyDescent="0.35">
      <c r="W16001" s="17"/>
    </row>
    <row r="16002" spans="23:23" x14ac:dyDescent="0.35">
      <c r="W16002" s="17"/>
    </row>
    <row r="16003" spans="23:23" x14ac:dyDescent="0.35">
      <c r="W16003" s="17"/>
    </row>
    <row r="16004" spans="23:23" x14ac:dyDescent="0.35">
      <c r="W16004" s="17"/>
    </row>
    <row r="16005" spans="23:23" x14ac:dyDescent="0.35">
      <c r="W16005" s="17"/>
    </row>
    <row r="16006" spans="23:23" x14ac:dyDescent="0.35">
      <c r="W16006" s="17"/>
    </row>
    <row r="16007" spans="23:23" x14ac:dyDescent="0.35">
      <c r="W16007" s="17"/>
    </row>
    <row r="16008" spans="23:23" x14ac:dyDescent="0.35">
      <c r="W16008" s="17"/>
    </row>
    <row r="16009" spans="23:23" x14ac:dyDescent="0.35">
      <c r="W16009" s="17"/>
    </row>
    <row r="16010" spans="23:23" x14ac:dyDescent="0.35">
      <c r="W16010" s="17"/>
    </row>
    <row r="16011" spans="23:23" x14ac:dyDescent="0.35">
      <c r="W16011" s="17"/>
    </row>
    <row r="16012" spans="23:23" x14ac:dyDescent="0.35">
      <c r="W16012" s="17"/>
    </row>
    <row r="16013" spans="23:23" x14ac:dyDescent="0.35">
      <c r="W16013" s="17"/>
    </row>
    <row r="16014" spans="23:23" x14ac:dyDescent="0.35">
      <c r="W16014" s="17"/>
    </row>
    <row r="16015" spans="23:23" x14ac:dyDescent="0.35">
      <c r="W16015" s="17"/>
    </row>
    <row r="16016" spans="23:23" x14ac:dyDescent="0.35">
      <c r="W16016" s="17"/>
    </row>
    <row r="16017" spans="23:23" x14ac:dyDescent="0.35">
      <c r="W16017" s="17"/>
    </row>
    <row r="16018" spans="23:23" x14ac:dyDescent="0.35">
      <c r="W16018" s="17"/>
    </row>
    <row r="16019" spans="23:23" x14ac:dyDescent="0.35">
      <c r="W16019" s="17"/>
    </row>
    <row r="16020" spans="23:23" x14ac:dyDescent="0.35">
      <c r="W16020" s="17"/>
    </row>
    <row r="16021" spans="23:23" x14ac:dyDescent="0.35">
      <c r="W16021" s="17"/>
    </row>
    <row r="16022" spans="23:23" x14ac:dyDescent="0.35">
      <c r="W16022" s="17"/>
    </row>
    <row r="16023" spans="23:23" x14ac:dyDescent="0.35">
      <c r="W16023" s="17"/>
    </row>
    <row r="16024" spans="23:23" x14ac:dyDescent="0.35">
      <c r="W16024" s="17"/>
    </row>
    <row r="16025" spans="23:23" x14ac:dyDescent="0.35">
      <c r="W16025" s="17"/>
    </row>
    <row r="16026" spans="23:23" x14ac:dyDescent="0.35">
      <c r="W16026" s="17"/>
    </row>
    <row r="16027" spans="23:23" x14ac:dyDescent="0.35">
      <c r="W16027" s="17"/>
    </row>
    <row r="16028" spans="23:23" x14ac:dyDescent="0.35">
      <c r="W16028" s="17"/>
    </row>
    <row r="16029" spans="23:23" x14ac:dyDescent="0.35">
      <c r="W16029" s="17"/>
    </row>
    <row r="16030" spans="23:23" x14ac:dyDescent="0.35">
      <c r="W16030" s="17"/>
    </row>
    <row r="16031" spans="23:23" x14ac:dyDescent="0.35">
      <c r="W16031" s="17"/>
    </row>
    <row r="16032" spans="23:23" x14ac:dyDescent="0.35">
      <c r="W16032" s="17"/>
    </row>
    <row r="16033" spans="23:23" x14ac:dyDescent="0.35">
      <c r="W16033" s="17"/>
    </row>
    <row r="16034" spans="23:23" x14ac:dyDescent="0.35">
      <c r="W16034" s="17"/>
    </row>
    <row r="16035" spans="23:23" x14ac:dyDescent="0.35">
      <c r="W16035" s="17"/>
    </row>
    <row r="16036" spans="23:23" x14ac:dyDescent="0.35">
      <c r="W16036" s="17"/>
    </row>
    <row r="16037" spans="23:23" x14ac:dyDescent="0.35">
      <c r="W16037" s="17"/>
    </row>
    <row r="16038" spans="23:23" x14ac:dyDescent="0.35">
      <c r="W16038" s="17"/>
    </row>
    <row r="16039" spans="23:23" x14ac:dyDescent="0.35">
      <c r="W16039" s="17"/>
    </row>
    <row r="16040" spans="23:23" x14ac:dyDescent="0.35">
      <c r="W16040" s="17"/>
    </row>
    <row r="16041" spans="23:23" x14ac:dyDescent="0.35">
      <c r="W16041" s="17"/>
    </row>
    <row r="16042" spans="23:23" x14ac:dyDescent="0.35">
      <c r="W16042" s="17"/>
    </row>
    <row r="16043" spans="23:23" x14ac:dyDescent="0.35">
      <c r="W16043" s="17"/>
    </row>
    <row r="16044" spans="23:23" x14ac:dyDescent="0.35">
      <c r="W16044" s="17"/>
    </row>
    <row r="16045" spans="23:23" x14ac:dyDescent="0.35">
      <c r="W16045" s="17"/>
    </row>
    <row r="16046" spans="23:23" x14ac:dyDescent="0.35">
      <c r="W16046" s="17"/>
    </row>
    <row r="16047" spans="23:23" x14ac:dyDescent="0.35">
      <c r="W16047" s="17"/>
    </row>
    <row r="16048" spans="23:23" x14ac:dyDescent="0.35">
      <c r="W16048" s="17"/>
    </row>
    <row r="16049" spans="23:23" x14ac:dyDescent="0.35">
      <c r="W16049" s="17"/>
    </row>
    <row r="16050" spans="23:23" x14ac:dyDescent="0.35">
      <c r="W16050" s="17"/>
    </row>
    <row r="16051" spans="23:23" x14ac:dyDescent="0.35">
      <c r="W16051" s="17"/>
    </row>
    <row r="16052" spans="23:23" x14ac:dyDescent="0.35">
      <c r="W16052" s="17"/>
    </row>
    <row r="16053" spans="23:23" x14ac:dyDescent="0.35">
      <c r="W16053" s="17"/>
    </row>
    <row r="16054" spans="23:23" x14ac:dyDescent="0.35">
      <c r="W16054" s="17"/>
    </row>
    <row r="16055" spans="23:23" x14ac:dyDescent="0.35">
      <c r="W16055" s="17"/>
    </row>
    <row r="16056" spans="23:23" x14ac:dyDescent="0.35">
      <c r="W16056" s="17"/>
    </row>
    <row r="16057" spans="23:23" x14ac:dyDescent="0.35">
      <c r="W16057" s="17"/>
    </row>
    <row r="16058" spans="23:23" x14ac:dyDescent="0.35">
      <c r="W16058" s="17"/>
    </row>
    <row r="16059" spans="23:23" x14ac:dyDescent="0.35">
      <c r="W16059" s="17"/>
    </row>
    <row r="16060" spans="23:23" x14ac:dyDescent="0.35">
      <c r="W16060" s="17"/>
    </row>
    <row r="16061" spans="23:23" x14ac:dyDescent="0.35">
      <c r="W16061" s="17"/>
    </row>
    <row r="16062" spans="23:23" x14ac:dyDescent="0.35">
      <c r="W16062" s="17"/>
    </row>
    <row r="16063" spans="23:23" x14ac:dyDescent="0.35">
      <c r="W16063" s="17"/>
    </row>
    <row r="16064" spans="23:23" x14ac:dyDescent="0.35">
      <c r="W16064" s="17"/>
    </row>
    <row r="16065" spans="23:23" x14ac:dyDescent="0.35">
      <c r="W16065" s="17"/>
    </row>
    <row r="16066" spans="23:23" x14ac:dyDescent="0.35">
      <c r="W16066" s="17"/>
    </row>
    <row r="16067" spans="23:23" x14ac:dyDescent="0.35">
      <c r="W16067" s="17"/>
    </row>
    <row r="16068" spans="23:23" x14ac:dyDescent="0.35">
      <c r="W16068" s="17"/>
    </row>
    <row r="16069" spans="23:23" x14ac:dyDescent="0.35">
      <c r="W16069" s="17"/>
    </row>
    <row r="16070" spans="23:23" x14ac:dyDescent="0.35">
      <c r="W16070" s="17"/>
    </row>
    <row r="16071" spans="23:23" x14ac:dyDescent="0.35">
      <c r="W16071" s="17"/>
    </row>
    <row r="16072" spans="23:23" x14ac:dyDescent="0.35">
      <c r="W16072" s="17"/>
    </row>
    <row r="16073" spans="23:23" x14ac:dyDescent="0.35">
      <c r="W16073" s="17"/>
    </row>
    <row r="16074" spans="23:23" x14ac:dyDescent="0.35">
      <c r="W16074" s="17"/>
    </row>
    <row r="16075" spans="23:23" x14ac:dyDescent="0.35">
      <c r="W16075" s="17"/>
    </row>
    <row r="16076" spans="23:23" x14ac:dyDescent="0.35">
      <c r="W16076" s="17"/>
    </row>
    <row r="16077" spans="23:23" x14ac:dyDescent="0.35">
      <c r="W16077" s="17"/>
    </row>
    <row r="16078" spans="23:23" x14ac:dyDescent="0.35">
      <c r="W16078" s="17"/>
    </row>
    <row r="16079" spans="23:23" x14ac:dyDescent="0.35">
      <c r="W16079" s="17"/>
    </row>
    <row r="16080" spans="23:23" x14ac:dyDescent="0.35">
      <c r="W16080" s="17"/>
    </row>
    <row r="16081" spans="23:23" x14ac:dyDescent="0.35">
      <c r="W16081" s="17"/>
    </row>
    <row r="16082" spans="23:23" x14ac:dyDescent="0.35">
      <c r="W16082" s="17"/>
    </row>
    <row r="16083" spans="23:23" x14ac:dyDescent="0.35">
      <c r="W16083" s="17"/>
    </row>
    <row r="16084" spans="23:23" x14ac:dyDescent="0.35">
      <c r="W16084" s="17"/>
    </row>
    <row r="16085" spans="23:23" x14ac:dyDescent="0.35">
      <c r="W16085" s="17"/>
    </row>
    <row r="16086" spans="23:23" x14ac:dyDescent="0.35">
      <c r="W16086" s="17"/>
    </row>
    <row r="16087" spans="23:23" x14ac:dyDescent="0.35">
      <c r="W16087" s="17"/>
    </row>
    <row r="16088" spans="23:23" x14ac:dyDescent="0.35">
      <c r="W16088" s="17"/>
    </row>
    <row r="16089" spans="23:23" x14ac:dyDescent="0.35">
      <c r="W16089" s="17"/>
    </row>
    <row r="16090" spans="23:23" x14ac:dyDescent="0.35">
      <c r="W16090" s="17"/>
    </row>
    <row r="16091" spans="23:23" x14ac:dyDescent="0.35">
      <c r="W16091" s="17"/>
    </row>
    <row r="16092" spans="23:23" x14ac:dyDescent="0.35">
      <c r="W16092" s="17"/>
    </row>
    <row r="16093" spans="23:23" x14ac:dyDescent="0.35">
      <c r="W16093" s="17"/>
    </row>
    <row r="16094" spans="23:23" x14ac:dyDescent="0.35">
      <c r="W16094" s="17"/>
    </row>
    <row r="16095" spans="23:23" x14ac:dyDescent="0.35">
      <c r="W16095" s="17"/>
    </row>
    <row r="16096" spans="23:23" x14ac:dyDescent="0.35">
      <c r="W16096" s="17"/>
    </row>
    <row r="16097" spans="23:23" x14ac:dyDescent="0.35">
      <c r="W16097" s="17"/>
    </row>
    <row r="16098" spans="23:23" x14ac:dyDescent="0.35">
      <c r="W16098" s="17"/>
    </row>
    <row r="16099" spans="23:23" x14ac:dyDescent="0.35">
      <c r="W16099" s="17"/>
    </row>
    <row r="16100" spans="23:23" x14ac:dyDescent="0.35">
      <c r="W16100" s="17"/>
    </row>
    <row r="16101" spans="23:23" x14ac:dyDescent="0.35">
      <c r="W16101" s="17"/>
    </row>
    <row r="16102" spans="23:23" x14ac:dyDescent="0.35">
      <c r="W16102" s="17"/>
    </row>
    <row r="16103" spans="23:23" x14ac:dyDescent="0.35">
      <c r="W16103" s="17"/>
    </row>
    <row r="16104" spans="23:23" x14ac:dyDescent="0.35">
      <c r="W16104" s="17"/>
    </row>
    <row r="16105" spans="23:23" x14ac:dyDescent="0.35">
      <c r="W16105" s="17"/>
    </row>
    <row r="16106" spans="23:23" x14ac:dyDescent="0.35">
      <c r="W16106" s="17"/>
    </row>
    <row r="16107" spans="23:23" x14ac:dyDescent="0.35">
      <c r="W16107" s="17"/>
    </row>
    <row r="16108" spans="23:23" x14ac:dyDescent="0.35">
      <c r="W16108" s="17"/>
    </row>
    <row r="16109" spans="23:23" x14ac:dyDescent="0.35">
      <c r="W16109" s="17"/>
    </row>
    <row r="16110" spans="23:23" x14ac:dyDescent="0.35">
      <c r="W16110" s="17"/>
    </row>
    <row r="16111" spans="23:23" x14ac:dyDescent="0.35">
      <c r="W16111" s="17"/>
    </row>
    <row r="16112" spans="23:23" x14ac:dyDescent="0.35">
      <c r="W16112" s="17"/>
    </row>
    <row r="16113" spans="23:23" x14ac:dyDescent="0.35">
      <c r="W16113" s="17"/>
    </row>
    <row r="16114" spans="23:23" x14ac:dyDescent="0.35">
      <c r="W16114" s="17"/>
    </row>
    <row r="16115" spans="23:23" x14ac:dyDescent="0.35">
      <c r="W16115" s="17"/>
    </row>
    <row r="16116" spans="23:23" x14ac:dyDescent="0.35">
      <c r="W16116" s="17"/>
    </row>
    <row r="16117" spans="23:23" x14ac:dyDescent="0.35">
      <c r="W16117" s="17"/>
    </row>
    <row r="16118" spans="23:23" x14ac:dyDescent="0.35">
      <c r="W16118" s="17"/>
    </row>
    <row r="16119" spans="23:23" x14ac:dyDescent="0.35">
      <c r="W16119" s="17"/>
    </row>
    <row r="16120" spans="23:23" x14ac:dyDescent="0.35">
      <c r="W16120" s="17"/>
    </row>
    <row r="16121" spans="23:23" x14ac:dyDescent="0.35">
      <c r="W16121" s="17"/>
    </row>
    <row r="16122" spans="23:23" x14ac:dyDescent="0.35">
      <c r="W16122" s="17"/>
    </row>
    <row r="16123" spans="23:23" x14ac:dyDescent="0.35">
      <c r="W16123" s="17"/>
    </row>
    <row r="16124" spans="23:23" x14ac:dyDescent="0.35">
      <c r="W16124" s="17"/>
    </row>
    <row r="16125" spans="23:23" x14ac:dyDescent="0.35">
      <c r="W16125" s="17"/>
    </row>
    <row r="16126" spans="23:23" x14ac:dyDescent="0.35">
      <c r="W16126" s="17"/>
    </row>
    <row r="16127" spans="23:23" x14ac:dyDescent="0.35">
      <c r="W16127" s="17"/>
    </row>
    <row r="16128" spans="23:23" x14ac:dyDescent="0.35">
      <c r="W16128" s="17"/>
    </row>
    <row r="16129" spans="23:23" x14ac:dyDescent="0.35">
      <c r="W16129" s="17"/>
    </row>
    <row r="16130" spans="23:23" x14ac:dyDescent="0.35">
      <c r="W16130" s="17"/>
    </row>
    <row r="16131" spans="23:23" x14ac:dyDescent="0.35">
      <c r="W16131" s="17"/>
    </row>
    <row r="16132" spans="23:23" x14ac:dyDescent="0.35">
      <c r="W16132" s="17"/>
    </row>
    <row r="16133" spans="23:23" x14ac:dyDescent="0.35">
      <c r="W16133" s="17"/>
    </row>
    <row r="16134" spans="23:23" x14ac:dyDescent="0.35">
      <c r="W16134" s="17"/>
    </row>
    <row r="16135" spans="23:23" x14ac:dyDescent="0.35">
      <c r="W16135" s="17"/>
    </row>
    <row r="16136" spans="23:23" x14ac:dyDescent="0.35">
      <c r="W16136" s="17"/>
    </row>
    <row r="16137" spans="23:23" x14ac:dyDescent="0.35">
      <c r="W16137" s="17"/>
    </row>
    <row r="16138" spans="23:23" x14ac:dyDescent="0.35">
      <c r="W16138" s="17"/>
    </row>
    <row r="16139" spans="23:23" x14ac:dyDescent="0.35">
      <c r="W16139" s="17"/>
    </row>
    <row r="16140" spans="23:23" x14ac:dyDescent="0.35">
      <c r="W16140" s="17"/>
    </row>
    <row r="16141" spans="23:23" x14ac:dyDescent="0.35">
      <c r="W16141" s="17"/>
    </row>
    <row r="16142" spans="23:23" x14ac:dyDescent="0.35">
      <c r="W16142" s="17"/>
    </row>
    <row r="16143" spans="23:23" x14ac:dyDescent="0.35">
      <c r="W16143" s="17"/>
    </row>
    <row r="16144" spans="23:23" x14ac:dyDescent="0.35">
      <c r="W16144" s="17"/>
    </row>
    <row r="16145" spans="23:23" x14ac:dyDescent="0.35">
      <c r="W16145" s="17"/>
    </row>
    <row r="16146" spans="23:23" x14ac:dyDescent="0.35">
      <c r="W16146" s="17"/>
    </row>
    <row r="16147" spans="23:23" x14ac:dyDescent="0.35">
      <c r="W16147" s="17"/>
    </row>
    <row r="16148" spans="23:23" x14ac:dyDescent="0.35">
      <c r="W16148" s="17"/>
    </row>
    <row r="16149" spans="23:23" x14ac:dyDescent="0.35">
      <c r="W16149" s="17"/>
    </row>
    <row r="16150" spans="23:23" x14ac:dyDescent="0.35">
      <c r="W16150" s="17"/>
    </row>
    <row r="16151" spans="23:23" x14ac:dyDescent="0.35">
      <c r="W16151" s="17"/>
    </row>
    <row r="16152" spans="23:23" x14ac:dyDescent="0.35">
      <c r="W16152" s="17"/>
    </row>
    <row r="16153" spans="23:23" x14ac:dyDescent="0.35">
      <c r="W16153" s="17"/>
    </row>
    <row r="16154" spans="23:23" x14ac:dyDescent="0.35">
      <c r="W16154" s="17"/>
    </row>
    <row r="16155" spans="23:23" x14ac:dyDescent="0.35">
      <c r="W16155" s="17"/>
    </row>
    <row r="16156" spans="23:23" x14ac:dyDescent="0.35">
      <c r="W16156" s="17"/>
    </row>
    <row r="16157" spans="23:23" x14ac:dyDescent="0.35">
      <c r="W16157" s="17"/>
    </row>
    <row r="16158" spans="23:23" x14ac:dyDescent="0.35">
      <c r="W16158" s="17"/>
    </row>
    <row r="16159" spans="23:23" x14ac:dyDescent="0.35">
      <c r="W16159" s="17"/>
    </row>
    <row r="16160" spans="23:23" x14ac:dyDescent="0.35">
      <c r="W16160" s="17"/>
    </row>
    <row r="16161" spans="23:23" x14ac:dyDescent="0.35">
      <c r="W16161" s="17"/>
    </row>
    <row r="16162" spans="23:23" x14ac:dyDescent="0.35">
      <c r="W16162" s="17"/>
    </row>
    <row r="16163" spans="23:23" x14ac:dyDescent="0.35">
      <c r="W16163" s="17"/>
    </row>
    <row r="16164" spans="23:23" x14ac:dyDescent="0.35">
      <c r="W16164" s="17"/>
    </row>
    <row r="16165" spans="23:23" x14ac:dyDescent="0.35">
      <c r="W16165" s="17"/>
    </row>
    <row r="16166" spans="23:23" x14ac:dyDescent="0.35">
      <c r="W16166" s="17"/>
    </row>
    <row r="16167" spans="23:23" x14ac:dyDescent="0.35">
      <c r="W16167" s="17"/>
    </row>
    <row r="16168" spans="23:23" x14ac:dyDescent="0.35">
      <c r="W16168" s="17"/>
    </row>
    <row r="16169" spans="23:23" x14ac:dyDescent="0.35">
      <c r="W16169" s="17"/>
    </row>
    <row r="16170" spans="23:23" x14ac:dyDescent="0.35">
      <c r="W16170" s="17"/>
    </row>
    <row r="16171" spans="23:23" x14ac:dyDescent="0.35">
      <c r="W16171" s="17"/>
    </row>
    <row r="16172" spans="23:23" x14ac:dyDescent="0.35">
      <c r="W16172" s="17"/>
    </row>
    <row r="16173" spans="23:23" x14ac:dyDescent="0.35">
      <c r="W16173" s="17"/>
    </row>
    <row r="16174" spans="23:23" x14ac:dyDescent="0.35">
      <c r="W16174" s="17"/>
    </row>
    <row r="16175" spans="23:23" x14ac:dyDescent="0.35">
      <c r="W16175" s="17"/>
    </row>
    <row r="16176" spans="23:23" x14ac:dyDescent="0.35">
      <c r="W16176" s="17"/>
    </row>
    <row r="16177" spans="23:23" x14ac:dyDescent="0.35">
      <c r="W16177" s="17"/>
    </row>
    <row r="16178" spans="23:23" x14ac:dyDescent="0.35">
      <c r="W16178" s="17"/>
    </row>
    <row r="16179" spans="23:23" x14ac:dyDescent="0.35">
      <c r="W16179" s="17"/>
    </row>
    <row r="16180" spans="23:23" x14ac:dyDescent="0.35">
      <c r="W16180" s="17"/>
    </row>
    <row r="16181" spans="23:23" x14ac:dyDescent="0.35">
      <c r="W16181" s="17"/>
    </row>
    <row r="16182" spans="23:23" x14ac:dyDescent="0.35">
      <c r="W16182" s="17"/>
    </row>
    <row r="16183" spans="23:23" x14ac:dyDescent="0.35">
      <c r="W16183" s="17"/>
    </row>
    <row r="16184" spans="23:23" x14ac:dyDescent="0.35">
      <c r="W16184" s="17"/>
    </row>
    <row r="16185" spans="23:23" x14ac:dyDescent="0.35">
      <c r="W16185" s="17"/>
    </row>
    <row r="16186" spans="23:23" x14ac:dyDescent="0.35">
      <c r="W16186" s="17"/>
    </row>
    <row r="16187" spans="23:23" x14ac:dyDescent="0.35">
      <c r="W16187" s="17"/>
    </row>
    <row r="16188" spans="23:23" x14ac:dyDescent="0.35">
      <c r="W16188" s="17"/>
    </row>
    <row r="16189" spans="23:23" x14ac:dyDescent="0.35">
      <c r="W16189" s="17"/>
    </row>
    <row r="16190" spans="23:23" x14ac:dyDescent="0.35">
      <c r="W16190" s="17"/>
    </row>
    <row r="16191" spans="23:23" x14ac:dyDescent="0.35">
      <c r="W16191" s="17"/>
    </row>
    <row r="16192" spans="23:23" x14ac:dyDescent="0.35">
      <c r="W16192" s="17"/>
    </row>
    <row r="16193" spans="23:23" x14ac:dyDescent="0.35">
      <c r="W16193" s="17"/>
    </row>
    <row r="16194" spans="23:23" x14ac:dyDescent="0.35">
      <c r="W16194" s="17"/>
    </row>
    <row r="16195" spans="23:23" x14ac:dyDescent="0.35">
      <c r="W16195" s="17"/>
    </row>
    <row r="16196" spans="23:23" x14ac:dyDescent="0.35">
      <c r="W16196" s="17"/>
    </row>
    <row r="16197" spans="23:23" x14ac:dyDescent="0.35">
      <c r="W16197" s="17"/>
    </row>
    <row r="16198" spans="23:23" x14ac:dyDescent="0.35">
      <c r="W16198" s="17"/>
    </row>
    <row r="16199" spans="23:23" x14ac:dyDescent="0.35">
      <c r="W16199" s="17"/>
    </row>
    <row r="16200" spans="23:23" x14ac:dyDescent="0.35">
      <c r="W16200" s="17"/>
    </row>
    <row r="16201" spans="23:23" x14ac:dyDescent="0.35">
      <c r="W16201" s="17"/>
    </row>
    <row r="16202" spans="23:23" x14ac:dyDescent="0.35">
      <c r="W16202" s="17"/>
    </row>
    <row r="16203" spans="23:23" x14ac:dyDescent="0.35">
      <c r="W16203" s="17"/>
    </row>
    <row r="16204" spans="23:23" x14ac:dyDescent="0.35">
      <c r="W16204" s="17"/>
    </row>
    <row r="16205" spans="23:23" x14ac:dyDescent="0.35">
      <c r="W16205" s="17"/>
    </row>
    <row r="16206" spans="23:23" x14ac:dyDescent="0.35">
      <c r="W16206" s="17"/>
    </row>
    <row r="16207" spans="23:23" x14ac:dyDescent="0.35">
      <c r="W16207" s="17"/>
    </row>
    <row r="16208" spans="23:23" x14ac:dyDescent="0.35">
      <c r="W16208" s="17"/>
    </row>
    <row r="16209" spans="23:23" x14ac:dyDescent="0.35">
      <c r="W16209" s="17"/>
    </row>
    <row r="16210" spans="23:23" x14ac:dyDescent="0.35">
      <c r="W16210" s="17"/>
    </row>
    <row r="16211" spans="23:23" x14ac:dyDescent="0.35">
      <c r="W16211" s="17"/>
    </row>
    <row r="16212" spans="23:23" x14ac:dyDescent="0.35">
      <c r="W16212" s="17"/>
    </row>
    <row r="16213" spans="23:23" x14ac:dyDescent="0.35">
      <c r="W16213" s="17"/>
    </row>
    <row r="16214" spans="23:23" x14ac:dyDescent="0.35">
      <c r="W16214" s="17"/>
    </row>
    <row r="16215" spans="23:23" x14ac:dyDescent="0.35">
      <c r="W16215" s="17"/>
    </row>
    <row r="16216" spans="23:23" x14ac:dyDescent="0.35">
      <c r="W16216" s="17"/>
    </row>
    <row r="16217" spans="23:23" x14ac:dyDescent="0.35">
      <c r="W16217" s="17"/>
    </row>
    <row r="16218" spans="23:23" x14ac:dyDescent="0.35">
      <c r="W16218" s="17"/>
    </row>
    <row r="16219" spans="23:23" x14ac:dyDescent="0.35">
      <c r="W16219" s="17"/>
    </row>
    <row r="16220" spans="23:23" x14ac:dyDescent="0.35">
      <c r="W16220" s="17"/>
    </row>
    <row r="16221" spans="23:23" x14ac:dyDescent="0.35">
      <c r="W16221" s="17"/>
    </row>
    <row r="16222" spans="23:23" x14ac:dyDescent="0.35">
      <c r="W16222" s="17"/>
    </row>
    <row r="16223" spans="23:23" x14ac:dyDescent="0.35">
      <c r="W16223" s="17"/>
    </row>
    <row r="16224" spans="23:23" x14ac:dyDescent="0.35">
      <c r="W16224" s="17"/>
    </row>
    <row r="16225" spans="23:23" x14ac:dyDescent="0.35">
      <c r="W16225" s="17"/>
    </row>
    <row r="16226" spans="23:23" x14ac:dyDescent="0.35">
      <c r="W16226" s="17"/>
    </row>
    <row r="16227" spans="23:23" x14ac:dyDescent="0.35">
      <c r="W16227" s="17"/>
    </row>
    <row r="16228" spans="23:23" x14ac:dyDescent="0.35">
      <c r="W16228" s="17"/>
    </row>
    <row r="16229" spans="23:23" x14ac:dyDescent="0.35">
      <c r="W16229" s="17"/>
    </row>
    <row r="16230" spans="23:23" x14ac:dyDescent="0.35">
      <c r="W16230" s="17"/>
    </row>
    <row r="16231" spans="23:23" x14ac:dyDescent="0.35">
      <c r="W16231" s="17"/>
    </row>
    <row r="16232" spans="23:23" x14ac:dyDescent="0.35">
      <c r="W16232" s="17"/>
    </row>
    <row r="16233" spans="23:23" x14ac:dyDescent="0.35">
      <c r="W16233" s="17"/>
    </row>
    <row r="16234" spans="23:23" x14ac:dyDescent="0.35">
      <c r="W16234" s="17"/>
    </row>
    <row r="16235" spans="23:23" x14ac:dyDescent="0.35">
      <c r="W16235" s="17"/>
    </row>
    <row r="16236" spans="23:23" x14ac:dyDescent="0.35">
      <c r="W16236" s="17"/>
    </row>
    <row r="16237" spans="23:23" x14ac:dyDescent="0.35">
      <c r="W16237" s="17"/>
    </row>
    <row r="16238" spans="23:23" x14ac:dyDescent="0.35">
      <c r="W16238" s="17"/>
    </row>
    <row r="16239" spans="23:23" x14ac:dyDescent="0.35">
      <c r="W16239" s="17"/>
    </row>
    <row r="16240" spans="23:23" x14ac:dyDescent="0.35">
      <c r="W16240" s="17"/>
    </row>
    <row r="16241" spans="23:23" x14ac:dyDescent="0.35">
      <c r="W16241" s="17"/>
    </row>
    <row r="16242" spans="23:23" x14ac:dyDescent="0.35">
      <c r="W16242" s="17"/>
    </row>
    <row r="16243" spans="23:23" x14ac:dyDescent="0.35">
      <c r="W16243" s="17"/>
    </row>
    <row r="16244" spans="23:23" x14ac:dyDescent="0.35">
      <c r="W16244" s="17"/>
    </row>
    <row r="16245" spans="23:23" x14ac:dyDescent="0.35">
      <c r="W16245" s="17"/>
    </row>
    <row r="16246" spans="23:23" x14ac:dyDescent="0.35">
      <c r="W16246" s="17"/>
    </row>
    <row r="16247" spans="23:23" x14ac:dyDescent="0.35">
      <c r="W16247" s="17"/>
    </row>
    <row r="16248" spans="23:23" x14ac:dyDescent="0.35">
      <c r="W16248" s="17"/>
    </row>
    <row r="16249" spans="23:23" x14ac:dyDescent="0.35">
      <c r="W16249" s="17"/>
    </row>
    <row r="16250" spans="23:23" x14ac:dyDescent="0.35">
      <c r="W16250" s="17"/>
    </row>
    <row r="16251" spans="23:23" x14ac:dyDescent="0.35">
      <c r="W16251" s="17"/>
    </row>
    <row r="16252" spans="23:23" x14ac:dyDescent="0.35">
      <c r="W16252" s="17"/>
    </row>
    <row r="16253" spans="23:23" x14ac:dyDescent="0.35">
      <c r="W16253" s="17"/>
    </row>
    <row r="16254" spans="23:23" x14ac:dyDescent="0.35">
      <c r="W16254" s="17"/>
    </row>
    <row r="16255" spans="23:23" x14ac:dyDescent="0.35">
      <c r="W16255" s="17"/>
    </row>
    <row r="16256" spans="23:23" x14ac:dyDescent="0.35">
      <c r="W16256" s="17"/>
    </row>
    <row r="16257" spans="23:23" x14ac:dyDescent="0.35">
      <c r="W16257" s="17"/>
    </row>
    <row r="16258" spans="23:23" x14ac:dyDescent="0.35">
      <c r="W16258" s="17"/>
    </row>
    <row r="16259" spans="23:23" x14ac:dyDescent="0.35">
      <c r="W16259" s="17"/>
    </row>
    <row r="16260" spans="23:23" x14ac:dyDescent="0.35">
      <c r="W16260" s="17"/>
    </row>
    <row r="16261" spans="23:23" x14ac:dyDescent="0.35">
      <c r="W16261" s="17"/>
    </row>
    <row r="16262" spans="23:23" x14ac:dyDescent="0.35">
      <c r="W16262" s="17"/>
    </row>
    <row r="16263" spans="23:23" x14ac:dyDescent="0.35">
      <c r="W16263" s="17"/>
    </row>
    <row r="16264" spans="23:23" x14ac:dyDescent="0.35">
      <c r="W16264" s="17"/>
    </row>
    <row r="16265" spans="23:23" x14ac:dyDescent="0.35">
      <c r="W16265" s="17"/>
    </row>
    <row r="16266" spans="23:23" x14ac:dyDescent="0.35">
      <c r="W16266" s="17"/>
    </row>
    <row r="16267" spans="23:23" x14ac:dyDescent="0.35">
      <c r="W16267" s="17"/>
    </row>
    <row r="16268" spans="23:23" x14ac:dyDescent="0.35">
      <c r="W16268" s="17"/>
    </row>
    <row r="16269" spans="23:23" x14ac:dyDescent="0.35">
      <c r="W16269" s="17"/>
    </row>
    <row r="16270" spans="23:23" x14ac:dyDescent="0.35">
      <c r="W16270" s="17"/>
    </row>
    <row r="16271" spans="23:23" x14ac:dyDescent="0.35">
      <c r="W16271" s="17"/>
    </row>
    <row r="16272" spans="23:23" x14ac:dyDescent="0.35">
      <c r="W16272" s="17"/>
    </row>
    <row r="16273" spans="23:23" x14ac:dyDescent="0.35">
      <c r="W16273" s="17"/>
    </row>
    <row r="16274" spans="23:23" x14ac:dyDescent="0.35">
      <c r="W16274" s="17"/>
    </row>
    <row r="16275" spans="23:23" x14ac:dyDescent="0.35">
      <c r="W16275" s="17"/>
    </row>
    <row r="16276" spans="23:23" x14ac:dyDescent="0.35">
      <c r="W16276" s="17"/>
    </row>
    <row r="16277" spans="23:23" x14ac:dyDescent="0.35">
      <c r="W16277" s="17"/>
    </row>
    <row r="16278" spans="23:23" x14ac:dyDescent="0.35">
      <c r="W16278" s="17"/>
    </row>
    <row r="16279" spans="23:23" x14ac:dyDescent="0.35">
      <c r="W16279" s="17"/>
    </row>
    <row r="16280" spans="23:23" x14ac:dyDescent="0.35">
      <c r="W16280" s="17"/>
    </row>
    <row r="16281" spans="23:23" x14ac:dyDescent="0.35">
      <c r="W16281" s="17"/>
    </row>
    <row r="16282" spans="23:23" x14ac:dyDescent="0.35">
      <c r="W16282" s="17"/>
    </row>
    <row r="16283" spans="23:23" x14ac:dyDescent="0.35">
      <c r="W16283" s="17"/>
    </row>
    <row r="16284" spans="23:23" x14ac:dyDescent="0.35">
      <c r="W16284" s="17"/>
    </row>
    <row r="16285" spans="23:23" x14ac:dyDescent="0.35">
      <c r="W16285" s="17"/>
    </row>
    <row r="16286" spans="23:23" x14ac:dyDescent="0.35">
      <c r="W16286" s="17"/>
    </row>
    <row r="16287" spans="23:23" x14ac:dyDescent="0.35">
      <c r="W16287" s="17"/>
    </row>
    <row r="16288" spans="23:23" x14ac:dyDescent="0.35">
      <c r="W16288" s="17"/>
    </row>
    <row r="16289" spans="23:23" x14ac:dyDescent="0.35">
      <c r="W16289" s="17"/>
    </row>
    <row r="16290" spans="23:23" x14ac:dyDescent="0.35">
      <c r="W16290" s="17"/>
    </row>
    <row r="16291" spans="23:23" x14ac:dyDescent="0.35">
      <c r="W16291" s="17"/>
    </row>
    <row r="16292" spans="23:23" x14ac:dyDescent="0.35">
      <c r="W16292" s="17"/>
    </row>
    <row r="16293" spans="23:23" x14ac:dyDescent="0.35">
      <c r="W16293" s="17"/>
    </row>
    <row r="16294" spans="23:23" x14ac:dyDescent="0.35">
      <c r="W16294" s="17"/>
    </row>
    <row r="16295" spans="23:23" x14ac:dyDescent="0.35">
      <c r="W16295" s="17"/>
    </row>
    <row r="16296" spans="23:23" x14ac:dyDescent="0.35">
      <c r="W16296" s="17"/>
    </row>
    <row r="16297" spans="23:23" x14ac:dyDescent="0.35">
      <c r="W16297" s="17"/>
    </row>
    <row r="16298" spans="23:23" x14ac:dyDescent="0.35">
      <c r="W16298" s="17"/>
    </row>
    <row r="16299" spans="23:23" x14ac:dyDescent="0.35">
      <c r="W16299" s="17"/>
    </row>
    <row r="16300" spans="23:23" x14ac:dyDescent="0.35">
      <c r="W16300" s="17"/>
    </row>
    <row r="16301" spans="23:23" x14ac:dyDescent="0.35">
      <c r="W16301" s="17"/>
    </row>
    <row r="16302" spans="23:23" x14ac:dyDescent="0.35">
      <c r="W16302" s="17"/>
    </row>
    <row r="16303" spans="23:23" x14ac:dyDescent="0.35">
      <c r="W16303" s="17"/>
    </row>
    <row r="16304" spans="23:23" x14ac:dyDescent="0.35">
      <c r="W16304" s="17"/>
    </row>
    <row r="16305" spans="23:23" x14ac:dyDescent="0.35">
      <c r="W16305" s="17"/>
    </row>
    <row r="16306" spans="23:23" x14ac:dyDescent="0.35">
      <c r="W16306" s="17"/>
    </row>
    <row r="16307" spans="23:23" x14ac:dyDescent="0.35">
      <c r="W16307" s="17"/>
    </row>
    <row r="16308" spans="23:23" x14ac:dyDescent="0.35">
      <c r="W16308" s="17"/>
    </row>
    <row r="16309" spans="23:23" x14ac:dyDescent="0.35">
      <c r="W16309" s="17"/>
    </row>
    <row r="16310" spans="23:23" x14ac:dyDescent="0.35">
      <c r="W16310" s="17"/>
    </row>
    <row r="16311" spans="23:23" x14ac:dyDescent="0.35">
      <c r="W16311" s="17"/>
    </row>
    <row r="16312" spans="23:23" x14ac:dyDescent="0.35">
      <c r="W16312" s="17"/>
    </row>
    <row r="16313" spans="23:23" x14ac:dyDescent="0.35">
      <c r="W16313" s="17"/>
    </row>
    <row r="16314" spans="23:23" x14ac:dyDescent="0.35">
      <c r="W16314" s="17"/>
    </row>
    <row r="16315" spans="23:23" x14ac:dyDescent="0.35">
      <c r="W16315" s="17"/>
    </row>
    <row r="16316" spans="23:23" x14ac:dyDescent="0.35">
      <c r="W16316" s="17"/>
    </row>
    <row r="16317" spans="23:23" x14ac:dyDescent="0.35">
      <c r="W16317" s="17"/>
    </row>
    <row r="16318" spans="23:23" x14ac:dyDescent="0.35">
      <c r="W16318" s="17"/>
    </row>
    <row r="16319" spans="23:23" x14ac:dyDescent="0.35">
      <c r="W16319" s="17"/>
    </row>
    <row r="16320" spans="23:23" x14ac:dyDescent="0.35">
      <c r="W16320" s="17"/>
    </row>
    <row r="16321" spans="23:23" x14ac:dyDescent="0.35">
      <c r="W16321" s="17"/>
    </row>
    <row r="16322" spans="23:23" x14ac:dyDescent="0.35">
      <c r="W16322" s="17"/>
    </row>
    <row r="16323" spans="23:23" x14ac:dyDescent="0.35">
      <c r="W16323" s="17"/>
    </row>
    <row r="16324" spans="23:23" x14ac:dyDescent="0.35">
      <c r="W16324" s="17"/>
    </row>
    <row r="16325" spans="23:23" x14ac:dyDescent="0.35">
      <c r="W16325" s="17"/>
    </row>
    <row r="16326" spans="23:23" x14ac:dyDescent="0.35">
      <c r="W16326" s="17"/>
    </row>
    <row r="16327" spans="23:23" x14ac:dyDescent="0.35">
      <c r="W16327" s="17"/>
    </row>
    <row r="16328" spans="23:23" x14ac:dyDescent="0.35">
      <c r="W16328" s="17"/>
    </row>
    <row r="16329" spans="23:23" x14ac:dyDescent="0.35">
      <c r="W16329" s="17"/>
    </row>
    <row r="16330" spans="23:23" x14ac:dyDescent="0.35">
      <c r="W16330" s="17"/>
    </row>
    <row r="16331" spans="23:23" x14ac:dyDescent="0.35">
      <c r="W16331" s="17"/>
    </row>
    <row r="16332" spans="23:23" x14ac:dyDescent="0.35">
      <c r="W16332" s="17"/>
    </row>
    <row r="16333" spans="23:23" x14ac:dyDescent="0.35">
      <c r="W16333" s="17"/>
    </row>
    <row r="16334" spans="23:23" x14ac:dyDescent="0.35">
      <c r="W16334" s="17"/>
    </row>
    <row r="16335" spans="23:23" x14ac:dyDescent="0.35">
      <c r="W16335" s="17"/>
    </row>
    <row r="16336" spans="23:23" x14ac:dyDescent="0.35">
      <c r="W16336" s="17"/>
    </row>
    <row r="16337" spans="23:23" x14ac:dyDescent="0.35">
      <c r="W16337" s="17"/>
    </row>
    <row r="16338" spans="23:23" x14ac:dyDescent="0.35">
      <c r="W16338" s="17"/>
    </row>
    <row r="16339" spans="23:23" x14ac:dyDescent="0.35">
      <c r="W16339" s="17"/>
    </row>
    <row r="16340" spans="23:23" x14ac:dyDescent="0.35">
      <c r="W16340" s="17"/>
    </row>
    <row r="16341" spans="23:23" x14ac:dyDescent="0.35">
      <c r="W16341" s="17"/>
    </row>
    <row r="16342" spans="23:23" x14ac:dyDescent="0.35">
      <c r="W16342" s="17"/>
    </row>
    <row r="16343" spans="23:23" x14ac:dyDescent="0.35">
      <c r="W16343" s="17"/>
    </row>
    <row r="16344" spans="23:23" x14ac:dyDescent="0.35">
      <c r="W16344" s="17"/>
    </row>
    <row r="16345" spans="23:23" x14ac:dyDescent="0.35">
      <c r="W16345" s="17"/>
    </row>
    <row r="16346" spans="23:23" x14ac:dyDescent="0.35">
      <c r="W16346" s="17"/>
    </row>
    <row r="16347" spans="23:23" x14ac:dyDescent="0.35">
      <c r="W16347" s="17"/>
    </row>
    <row r="16348" spans="23:23" x14ac:dyDescent="0.35">
      <c r="W16348" s="17"/>
    </row>
    <row r="16349" spans="23:23" x14ac:dyDescent="0.35">
      <c r="W16349" s="17"/>
    </row>
    <row r="16350" spans="23:23" x14ac:dyDescent="0.35">
      <c r="W16350" s="17"/>
    </row>
    <row r="16351" spans="23:23" x14ac:dyDescent="0.35">
      <c r="W16351" s="17"/>
    </row>
    <row r="16352" spans="23:23" x14ac:dyDescent="0.35">
      <c r="W16352" s="17"/>
    </row>
    <row r="16353" spans="23:23" x14ac:dyDescent="0.35">
      <c r="W16353" s="17"/>
    </row>
    <row r="16354" spans="23:23" x14ac:dyDescent="0.35">
      <c r="W16354" s="17"/>
    </row>
    <row r="16355" spans="23:23" x14ac:dyDescent="0.35">
      <c r="W16355" s="17"/>
    </row>
    <row r="16356" spans="23:23" x14ac:dyDescent="0.35">
      <c r="W16356" s="17"/>
    </row>
    <row r="16357" spans="23:23" x14ac:dyDescent="0.35">
      <c r="W16357" s="17"/>
    </row>
    <row r="16358" spans="23:23" x14ac:dyDescent="0.35">
      <c r="W16358" s="17"/>
    </row>
    <row r="16359" spans="23:23" x14ac:dyDescent="0.35">
      <c r="W16359" s="17"/>
    </row>
    <row r="16360" spans="23:23" x14ac:dyDescent="0.35">
      <c r="W16360" s="17"/>
    </row>
    <row r="16361" spans="23:23" x14ac:dyDescent="0.35">
      <c r="W16361" s="17"/>
    </row>
    <row r="16362" spans="23:23" x14ac:dyDescent="0.35">
      <c r="W16362" s="17"/>
    </row>
    <row r="16363" spans="23:23" x14ac:dyDescent="0.35">
      <c r="W16363" s="17"/>
    </row>
    <row r="16364" spans="23:23" x14ac:dyDescent="0.35">
      <c r="W16364" s="17"/>
    </row>
    <row r="16365" spans="23:23" x14ac:dyDescent="0.35">
      <c r="W16365" s="17"/>
    </row>
    <row r="16366" spans="23:23" x14ac:dyDescent="0.35">
      <c r="W16366" s="17"/>
    </row>
    <row r="16367" spans="23:23" x14ac:dyDescent="0.35">
      <c r="W16367" s="17"/>
    </row>
    <row r="16368" spans="23:23" x14ac:dyDescent="0.35">
      <c r="W16368" s="17"/>
    </row>
    <row r="16369" spans="23:23" x14ac:dyDescent="0.35">
      <c r="W16369" s="17"/>
    </row>
    <row r="16370" spans="23:23" x14ac:dyDescent="0.35">
      <c r="W16370" s="17"/>
    </row>
    <row r="16371" spans="23:23" x14ac:dyDescent="0.35">
      <c r="W16371" s="17"/>
    </row>
    <row r="16372" spans="23:23" x14ac:dyDescent="0.35">
      <c r="W16372" s="17"/>
    </row>
    <row r="16373" spans="23:23" x14ac:dyDescent="0.35">
      <c r="W16373" s="17"/>
    </row>
    <row r="16374" spans="23:23" x14ac:dyDescent="0.35">
      <c r="W16374" s="17"/>
    </row>
    <row r="16375" spans="23:23" x14ac:dyDescent="0.35">
      <c r="W16375" s="17"/>
    </row>
    <row r="16376" spans="23:23" x14ac:dyDescent="0.35">
      <c r="W16376" s="17"/>
    </row>
    <row r="16377" spans="23:23" x14ac:dyDescent="0.35">
      <c r="W16377" s="17"/>
    </row>
    <row r="16378" spans="23:23" x14ac:dyDescent="0.35">
      <c r="W16378" s="17"/>
    </row>
    <row r="16379" spans="23:23" x14ac:dyDescent="0.35">
      <c r="W16379" s="17"/>
    </row>
    <row r="16380" spans="23:23" x14ac:dyDescent="0.35">
      <c r="W16380" s="17"/>
    </row>
    <row r="16381" spans="23:23" x14ac:dyDescent="0.35">
      <c r="W16381" s="17"/>
    </row>
    <row r="16382" spans="23:23" x14ac:dyDescent="0.35">
      <c r="W16382" s="17"/>
    </row>
    <row r="16383" spans="23:23" x14ac:dyDescent="0.35">
      <c r="W16383" s="17"/>
    </row>
    <row r="16384" spans="23:23" x14ac:dyDescent="0.35">
      <c r="W16384" s="17"/>
    </row>
    <row r="16385" spans="23:23" x14ac:dyDescent="0.35">
      <c r="W16385" s="17"/>
    </row>
    <row r="16386" spans="23:23" x14ac:dyDescent="0.35">
      <c r="W16386" s="17"/>
    </row>
    <row r="16387" spans="23:23" x14ac:dyDescent="0.35">
      <c r="W16387" s="17"/>
    </row>
    <row r="16388" spans="23:23" x14ac:dyDescent="0.35">
      <c r="W16388" s="17"/>
    </row>
    <row r="16389" spans="23:23" x14ac:dyDescent="0.35">
      <c r="W16389" s="17"/>
    </row>
    <row r="16390" spans="23:23" x14ac:dyDescent="0.35">
      <c r="W16390" s="17"/>
    </row>
    <row r="16391" spans="23:23" x14ac:dyDescent="0.35">
      <c r="W16391" s="17"/>
    </row>
    <row r="16392" spans="23:23" x14ac:dyDescent="0.35">
      <c r="W16392" s="17"/>
    </row>
    <row r="16393" spans="23:23" x14ac:dyDescent="0.35">
      <c r="W16393" s="17"/>
    </row>
    <row r="16394" spans="23:23" x14ac:dyDescent="0.35">
      <c r="W16394" s="17"/>
    </row>
    <row r="16395" spans="23:23" x14ac:dyDescent="0.35">
      <c r="W16395" s="17"/>
    </row>
    <row r="16396" spans="23:23" x14ac:dyDescent="0.35">
      <c r="W16396" s="17"/>
    </row>
    <row r="16397" spans="23:23" x14ac:dyDescent="0.35">
      <c r="W16397" s="17"/>
    </row>
    <row r="16398" spans="23:23" x14ac:dyDescent="0.35">
      <c r="W16398" s="17"/>
    </row>
    <row r="16399" spans="23:23" x14ac:dyDescent="0.35">
      <c r="W16399" s="17"/>
    </row>
    <row r="16400" spans="23:23" x14ac:dyDescent="0.35">
      <c r="W16400" s="17"/>
    </row>
    <row r="16401" spans="23:23" x14ac:dyDescent="0.35">
      <c r="W16401" s="17"/>
    </row>
    <row r="16402" spans="23:23" x14ac:dyDescent="0.35">
      <c r="W16402" s="17"/>
    </row>
    <row r="16403" spans="23:23" x14ac:dyDescent="0.35">
      <c r="W16403" s="17"/>
    </row>
    <row r="16404" spans="23:23" x14ac:dyDescent="0.35">
      <c r="W16404" s="17"/>
    </row>
    <row r="16405" spans="23:23" x14ac:dyDescent="0.35">
      <c r="W16405" s="17"/>
    </row>
    <row r="16406" spans="23:23" x14ac:dyDescent="0.35">
      <c r="W16406" s="17"/>
    </row>
    <row r="16407" spans="23:23" x14ac:dyDescent="0.35">
      <c r="W16407" s="17"/>
    </row>
    <row r="16408" spans="23:23" x14ac:dyDescent="0.35">
      <c r="W16408" s="17"/>
    </row>
    <row r="16409" spans="23:23" x14ac:dyDescent="0.35">
      <c r="W16409" s="17"/>
    </row>
    <row r="16410" spans="23:23" x14ac:dyDescent="0.35">
      <c r="W16410" s="17"/>
    </row>
    <row r="16411" spans="23:23" x14ac:dyDescent="0.35">
      <c r="W16411" s="17"/>
    </row>
    <row r="16412" spans="23:23" x14ac:dyDescent="0.35">
      <c r="W16412" s="17"/>
    </row>
    <row r="16413" spans="23:23" x14ac:dyDescent="0.35">
      <c r="W16413" s="17"/>
    </row>
    <row r="16414" spans="23:23" x14ac:dyDescent="0.35">
      <c r="W16414" s="17"/>
    </row>
    <row r="16415" spans="23:23" x14ac:dyDescent="0.35">
      <c r="W16415" s="17"/>
    </row>
    <row r="16416" spans="23:23" x14ac:dyDescent="0.35">
      <c r="W16416" s="17"/>
    </row>
    <row r="16417" spans="23:23" x14ac:dyDescent="0.35">
      <c r="W16417" s="17"/>
    </row>
    <row r="16418" spans="23:23" x14ac:dyDescent="0.35">
      <c r="W16418" s="17"/>
    </row>
    <row r="16419" spans="23:23" x14ac:dyDescent="0.35">
      <c r="W16419" s="17"/>
    </row>
    <row r="16420" spans="23:23" x14ac:dyDescent="0.35">
      <c r="W16420" s="17"/>
    </row>
    <row r="16421" spans="23:23" x14ac:dyDescent="0.35">
      <c r="W16421" s="17"/>
    </row>
    <row r="16422" spans="23:23" x14ac:dyDescent="0.35">
      <c r="W16422" s="17"/>
    </row>
    <row r="16423" spans="23:23" x14ac:dyDescent="0.35">
      <c r="W16423" s="17"/>
    </row>
    <row r="16424" spans="23:23" x14ac:dyDescent="0.35">
      <c r="W16424" s="17"/>
    </row>
    <row r="16425" spans="23:23" x14ac:dyDescent="0.35">
      <c r="W16425" s="17"/>
    </row>
    <row r="16426" spans="23:23" x14ac:dyDescent="0.35">
      <c r="W16426" s="17"/>
    </row>
    <row r="16427" spans="23:23" x14ac:dyDescent="0.35">
      <c r="W16427" s="17"/>
    </row>
    <row r="16428" spans="23:23" x14ac:dyDescent="0.35">
      <c r="W16428" s="17"/>
    </row>
    <row r="16429" spans="23:23" x14ac:dyDescent="0.35">
      <c r="W16429" s="17"/>
    </row>
    <row r="16430" spans="23:23" x14ac:dyDescent="0.35">
      <c r="W16430" s="17"/>
    </row>
    <row r="16431" spans="23:23" x14ac:dyDescent="0.35">
      <c r="W16431" s="17"/>
    </row>
    <row r="16432" spans="23:23" x14ac:dyDescent="0.35">
      <c r="W16432" s="17"/>
    </row>
    <row r="16433" spans="23:23" x14ac:dyDescent="0.35">
      <c r="W16433" s="17"/>
    </row>
    <row r="16434" spans="23:23" x14ac:dyDescent="0.35">
      <c r="W16434" s="17"/>
    </row>
    <row r="16435" spans="23:23" x14ac:dyDescent="0.35">
      <c r="W16435" s="17"/>
    </row>
    <row r="16436" spans="23:23" x14ac:dyDescent="0.35">
      <c r="W16436" s="17"/>
    </row>
    <row r="16437" spans="23:23" x14ac:dyDescent="0.35">
      <c r="W16437" s="17"/>
    </row>
    <row r="16438" spans="23:23" x14ac:dyDescent="0.35">
      <c r="W16438" s="17"/>
    </row>
    <row r="16439" spans="23:23" x14ac:dyDescent="0.35">
      <c r="W16439" s="17"/>
    </row>
    <row r="16440" spans="23:23" x14ac:dyDescent="0.35">
      <c r="W16440" s="17"/>
    </row>
    <row r="16441" spans="23:23" x14ac:dyDescent="0.35">
      <c r="W16441" s="17"/>
    </row>
    <row r="16442" spans="23:23" x14ac:dyDescent="0.35">
      <c r="W16442" s="17"/>
    </row>
    <row r="16443" spans="23:23" x14ac:dyDescent="0.35">
      <c r="W16443" s="17"/>
    </row>
    <row r="16444" spans="23:23" x14ac:dyDescent="0.35">
      <c r="W16444" s="17"/>
    </row>
    <row r="16445" spans="23:23" x14ac:dyDescent="0.35">
      <c r="W16445" s="17"/>
    </row>
    <row r="16446" spans="23:23" x14ac:dyDescent="0.35">
      <c r="W16446" s="17"/>
    </row>
    <row r="16447" spans="23:23" x14ac:dyDescent="0.35">
      <c r="W16447" s="17"/>
    </row>
    <row r="16448" spans="23:23" x14ac:dyDescent="0.35">
      <c r="W16448" s="17"/>
    </row>
    <row r="16449" spans="23:23" x14ac:dyDescent="0.35">
      <c r="W16449" s="17"/>
    </row>
    <row r="16450" spans="23:23" x14ac:dyDescent="0.35">
      <c r="W16450" s="17"/>
    </row>
    <row r="16451" spans="23:23" x14ac:dyDescent="0.35">
      <c r="W16451" s="17"/>
    </row>
    <row r="16452" spans="23:23" x14ac:dyDescent="0.35">
      <c r="W16452" s="17"/>
    </row>
    <row r="16453" spans="23:23" x14ac:dyDescent="0.35">
      <c r="W16453" s="17"/>
    </row>
    <row r="16454" spans="23:23" x14ac:dyDescent="0.35">
      <c r="W16454" s="17"/>
    </row>
    <row r="16455" spans="23:23" x14ac:dyDescent="0.35">
      <c r="W16455" s="17"/>
    </row>
    <row r="16456" spans="23:23" x14ac:dyDescent="0.35">
      <c r="W16456" s="17"/>
    </row>
    <row r="16457" spans="23:23" x14ac:dyDescent="0.35">
      <c r="W16457" s="17"/>
    </row>
    <row r="16458" spans="23:23" x14ac:dyDescent="0.35">
      <c r="W16458" s="17"/>
    </row>
    <row r="16459" spans="23:23" x14ac:dyDescent="0.35">
      <c r="W16459" s="17"/>
    </row>
    <row r="16460" spans="23:23" x14ac:dyDescent="0.35">
      <c r="W16460" s="17"/>
    </row>
    <row r="16461" spans="23:23" x14ac:dyDescent="0.35">
      <c r="W16461" s="17"/>
    </row>
    <row r="16462" spans="23:23" x14ac:dyDescent="0.35">
      <c r="W16462" s="17"/>
    </row>
    <row r="16463" spans="23:23" x14ac:dyDescent="0.35">
      <c r="W16463" s="17"/>
    </row>
    <row r="16464" spans="23:23" x14ac:dyDescent="0.35">
      <c r="W16464" s="17"/>
    </row>
    <row r="16465" spans="23:23" x14ac:dyDescent="0.35">
      <c r="W16465" s="17"/>
    </row>
    <row r="16466" spans="23:23" x14ac:dyDescent="0.35">
      <c r="W16466" s="17"/>
    </row>
    <row r="16467" spans="23:23" x14ac:dyDescent="0.35">
      <c r="W16467" s="17"/>
    </row>
    <row r="16468" spans="23:23" x14ac:dyDescent="0.35">
      <c r="W16468" s="17"/>
    </row>
    <row r="16469" spans="23:23" x14ac:dyDescent="0.35">
      <c r="W16469" s="17"/>
    </row>
    <row r="16470" spans="23:23" x14ac:dyDescent="0.35">
      <c r="W16470" s="17"/>
    </row>
    <row r="16471" spans="23:23" x14ac:dyDescent="0.35">
      <c r="W16471" s="17"/>
    </row>
    <row r="16472" spans="23:23" x14ac:dyDescent="0.35">
      <c r="W16472" s="17"/>
    </row>
    <row r="16473" spans="23:23" x14ac:dyDescent="0.35">
      <c r="W16473" s="17"/>
    </row>
    <row r="16474" spans="23:23" x14ac:dyDescent="0.35">
      <c r="W16474" s="17"/>
    </row>
    <row r="16475" spans="23:23" x14ac:dyDescent="0.35">
      <c r="W16475" s="17"/>
    </row>
    <row r="16476" spans="23:23" x14ac:dyDescent="0.35">
      <c r="W16476" s="17"/>
    </row>
    <row r="16477" spans="23:23" x14ac:dyDescent="0.35">
      <c r="W16477" s="17"/>
    </row>
    <row r="16478" spans="23:23" x14ac:dyDescent="0.35">
      <c r="W16478" s="17"/>
    </row>
    <row r="16479" spans="23:23" x14ac:dyDescent="0.35">
      <c r="W16479" s="17"/>
    </row>
    <row r="16480" spans="23:23" x14ac:dyDescent="0.35">
      <c r="W16480" s="17"/>
    </row>
    <row r="16481" spans="23:23" x14ac:dyDescent="0.35">
      <c r="W16481" s="17"/>
    </row>
    <row r="16482" spans="23:23" x14ac:dyDescent="0.35">
      <c r="W16482" s="17"/>
    </row>
    <row r="16483" spans="23:23" x14ac:dyDescent="0.35">
      <c r="W16483" s="17"/>
    </row>
    <row r="16484" spans="23:23" x14ac:dyDescent="0.35">
      <c r="W16484" s="17"/>
    </row>
    <row r="16485" spans="23:23" x14ac:dyDescent="0.35">
      <c r="W16485" s="17"/>
    </row>
    <row r="16486" spans="23:23" x14ac:dyDescent="0.35">
      <c r="W16486" s="17"/>
    </row>
    <row r="16487" spans="23:23" x14ac:dyDescent="0.35">
      <c r="W16487" s="17"/>
    </row>
    <row r="16488" spans="23:23" x14ac:dyDescent="0.35">
      <c r="W16488" s="17"/>
    </row>
    <row r="16489" spans="23:23" x14ac:dyDescent="0.35">
      <c r="W16489" s="17"/>
    </row>
    <row r="16490" spans="23:23" x14ac:dyDescent="0.35">
      <c r="W16490" s="17"/>
    </row>
    <row r="16491" spans="23:23" x14ac:dyDescent="0.35">
      <c r="W16491" s="17"/>
    </row>
    <row r="16492" spans="23:23" x14ac:dyDescent="0.35">
      <c r="W16492" s="17"/>
    </row>
    <row r="16493" spans="23:23" x14ac:dyDescent="0.35">
      <c r="W16493" s="17"/>
    </row>
    <row r="16494" spans="23:23" x14ac:dyDescent="0.35">
      <c r="W16494" s="17"/>
    </row>
    <row r="16495" spans="23:23" x14ac:dyDescent="0.35">
      <c r="W16495" s="17"/>
    </row>
    <row r="16496" spans="23:23" x14ac:dyDescent="0.35">
      <c r="W16496" s="17"/>
    </row>
    <row r="16497" spans="23:23" x14ac:dyDescent="0.35">
      <c r="W16497" s="17"/>
    </row>
    <row r="16498" spans="23:23" x14ac:dyDescent="0.35">
      <c r="W16498" s="17"/>
    </row>
    <row r="16499" spans="23:23" x14ac:dyDescent="0.35">
      <c r="W16499" s="17"/>
    </row>
    <row r="16500" spans="23:23" x14ac:dyDescent="0.35">
      <c r="W16500" s="17"/>
    </row>
    <row r="16501" spans="23:23" x14ac:dyDescent="0.35">
      <c r="W16501" s="17"/>
    </row>
    <row r="16502" spans="23:23" x14ac:dyDescent="0.35">
      <c r="W16502" s="17"/>
    </row>
    <row r="16503" spans="23:23" x14ac:dyDescent="0.35">
      <c r="W16503" s="17"/>
    </row>
    <row r="16504" spans="23:23" x14ac:dyDescent="0.35">
      <c r="W16504" s="17"/>
    </row>
    <row r="16505" spans="23:23" x14ac:dyDescent="0.35">
      <c r="W16505" s="17"/>
    </row>
    <row r="16506" spans="23:23" x14ac:dyDescent="0.35">
      <c r="W16506" s="17"/>
    </row>
    <row r="16507" spans="23:23" x14ac:dyDescent="0.35">
      <c r="W16507" s="17"/>
    </row>
    <row r="16508" spans="23:23" x14ac:dyDescent="0.35">
      <c r="W16508" s="17"/>
    </row>
    <row r="16509" spans="23:23" x14ac:dyDescent="0.35">
      <c r="W16509" s="17"/>
    </row>
    <row r="16510" spans="23:23" x14ac:dyDescent="0.35">
      <c r="W16510" s="17"/>
    </row>
    <row r="16511" spans="23:23" x14ac:dyDescent="0.35">
      <c r="W16511" s="17"/>
    </row>
    <row r="16512" spans="23:23" x14ac:dyDescent="0.35">
      <c r="W16512" s="17"/>
    </row>
    <row r="16513" spans="23:23" x14ac:dyDescent="0.35">
      <c r="W16513" s="17"/>
    </row>
    <row r="16514" spans="23:23" x14ac:dyDescent="0.35">
      <c r="W16514" s="17"/>
    </row>
    <row r="16515" spans="23:23" x14ac:dyDescent="0.35">
      <c r="W16515" s="17"/>
    </row>
    <row r="16516" spans="23:23" x14ac:dyDescent="0.35">
      <c r="W16516" s="17"/>
    </row>
    <row r="16517" spans="23:23" x14ac:dyDescent="0.35">
      <c r="W16517" s="17"/>
    </row>
    <row r="16518" spans="23:23" x14ac:dyDescent="0.35">
      <c r="W16518" s="17"/>
    </row>
    <row r="16519" spans="23:23" x14ac:dyDescent="0.35">
      <c r="W16519" s="17"/>
    </row>
    <row r="16520" spans="23:23" x14ac:dyDescent="0.35">
      <c r="W16520" s="17"/>
    </row>
    <row r="16521" spans="23:23" x14ac:dyDescent="0.35">
      <c r="W16521" s="17"/>
    </row>
    <row r="16522" spans="23:23" x14ac:dyDescent="0.35">
      <c r="W16522" s="17"/>
    </row>
    <row r="16523" spans="23:23" x14ac:dyDescent="0.35">
      <c r="W16523" s="17"/>
    </row>
    <row r="16524" spans="23:23" x14ac:dyDescent="0.35">
      <c r="W16524" s="17"/>
    </row>
    <row r="16525" spans="23:23" x14ac:dyDescent="0.35">
      <c r="W16525" s="17"/>
    </row>
    <row r="16526" spans="23:23" x14ac:dyDescent="0.35">
      <c r="W16526" s="17"/>
    </row>
    <row r="16527" spans="23:23" x14ac:dyDescent="0.35">
      <c r="W16527" s="17"/>
    </row>
    <row r="16528" spans="23:23" x14ac:dyDescent="0.35">
      <c r="W16528" s="17"/>
    </row>
    <row r="16529" spans="23:23" x14ac:dyDescent="0.35">
      <c r="W16529" s="17"/>
    </row>
    <row r="16530" spans="23:23" x14ac:dyDescent="0.35">
      <c r="W16530" s="17"/>
    </row>
    <row r="16531" spans="23:23" x14ac:dyDescent="0.35">
      <c r="W16531" s="17"/>
    </row>
    <row r="16532" spans="23:23" x14ac:dyDescent="0.35">
      <c r="W16532" s="17"/>
    </row>
    <row r="16533" spans="23:23" x14ac:dyDescent="0.35">
      <c r="W16533" s="17"/>
    </row>
    <row r="16534" spans="23:23" x14ac:dyDescent="0.35">
      <c r="W16534" s="17"/>
    </row>
    <row r="16535" spans="23:23" x14ac:dyDescent="0.35">
      <c r="W16535" s="17"/>
    </row>
    <row r="16536" spans="23:23" x14ac:dyDescent="0.35">
      <c r="W16536" s="17"/>
    </row>
    <row r="16537" spans="23:23" x14ac:dyDescent="0.35">
      <c r="W16537" s="17"/>
    </row>
    <row r="16538" spans="23:23" x14ac:dyDescent="0.35">
      <c r="W16538" s="17"/>
    </row>
    <row r="16539" spans="23:23" x14ac:dyDescent="0.35">
      <c r="W16539" s="17"/>
    </row>
    <row r="16540" spans="23:23" x14ac:dyDescent="0.35">
      <c r="W16540" s="17"/>
    </row>
    <row r="16541" spans="23:23" x14ac:dyDescent="0.35">
      <c r="W16541" s="17"/>
    </row>
    <row r="16542" spans="23:23" x14ac:dyDescent="0.35">
      <c r="W16542" s="17"/>
    </row>
    <row r="16543" spans="23:23" x14ac:dyDescent="0.35">
      <c r="W16543" s="17"/>
    </row>
    <row r="16544" spans="23:23" x14ac:dyDescent="0.35">
      <c r="W16544" s="17"/>
    </row>
    <row r="16545" spans="23:23" x14ac:dyDescent="0.35">
      <c r="W16545" s="17"/>
    </row>
    <row r="16546" spans="23:23" x14ac:dyDescent="0.35">
      <c r="W16546" s="17"/>
    </row>
    <row r="16547" spans="23:23" x14ac:dyDescent="0.35">
      <c r="W16547" s="17"/>
    </row>
    <row r="16548" spans="23:23" x14ac:dyDescent="0.35">
      <c r="W16548" s="17"/>
    </row>
    <row r="16549" spans="23:23" x14ac:dyDescent="0.35">
      <c r="W16549" s="17"/>
    </row>
    <row r="16550" spans="23:23" x14ac:dyDescent="0.35">
      <c r="W16550" s="17"/>
    </row>
    <row r="16551" spans="23:23" x14ac:dyDescent="0.35">
      <c r="W16551" s="17"/>
    </row>
    <row r="16552" spans="23:23" x14ac:dyDescent="0.35">
      <c r="W16552" s="17"/>
    </row>
    <row r="16553" spans="23:23" x14ac:dyDescent="0.35">
      <c r="W16553" s="17"/>
    </row>
    <row r="16554" spans="23:23" x14ac:dyDescent="0.35">
      <c r="W16554" s="17"/>
    </row>
    <row r="16555" spans="23:23" x14ac:dyDescent="0.35">
      <c r="W16555" s="17"/>
    </row>
    <row r="16556" spans="23:23" x14ac:dyDescent="0.35">
      <c r="W16556" s="17"/>
    </row>
    <row r="16557" spans="23:23" x14ac:dyDescent="0.35">
      <c r="W16557" s="17"/>
    </row>
    <row r="16558" spans="23:23" x14ac:dyDescent="0.35">
      <c r="W16558" s="17"/>
    </row>
    <row r="16559" spans="23:23" x14ac:dyDescent="0.35">
      <c r="W16559" s="17"/>
    </row>
    <row r="16560" spans="23:23" x14ac:dyDescent="0.35">
      <c r="W16560" s="17"/>
    </row>
    <row r="16561" spans="23:23" x14ac:dyDescent="0.35">
      <c r="W16561" s="17"/>
    </row>
    <row r="16562" spans="23:23" x14ac:dyDescent="0.35">
      <c r="W16562" s="17"/>
    </row>
    <row r="16563" spans="23:23" x14ac:dyDescent="0.35">
      <c r="W16563" s="17"/>
    </row>
    <row r="16564" spans="23:23" x14ac:dyDescent="0.35">
      <c r="W16564" s="17"/>
    </row>
    <row r="16565" spans="23:23" x14ac:dyDescent="0.35">
      <c r="W16565" s="17"/>
    </row>
    <row r="16566" spans="23:23" x14ac:dyDescent="0.35">
      <c r="W16566" s="17"/>
    </row>
    <row r="16567" spans="23:23" x14ac:dyDescent="0.35">
      <c r="W16567" s="17"/>
    </row>
    <row r="16568" spans="23:23" x14ac:dyDescent="0.35">
      <c r="W16568" s="17"/>
    </row>
    <row r="16569" spans="23:23" x14ac:dyDescent="0.35">
      <c r="W16569" s="17"/>
    </row>
    <row r="16570" spans="23:23" x14ac:dyDescent="0.35">
      <c r="W16570" s="17"/>
    </row>
    <row r="16571" spans="23:23" x14ac:dyDescent="0.35">
      <c r="W16571" s="17"/>
    </row>
    <row r="16572" spans="23:23" x14ac:dyDescent="0.35">
      <c r="W16572" s="17"/>
    </row>
    <row r="16573" spans="23:23" x14ac:dyDescent="0.35">
      <c r="W16573" s="17"/>
    </row>
    <row r="16574" spans="23:23" x14ac:dyDescent="0.35">
      <c r="W16574" s="17"/>
    </row>
    <row r="16575" spans="23:23" x14ac:dyDescent="0.35">
      <c r="W16575" s="17"/>
    </row>
    <row r="16576" spans="23:23" x14ac:dyDescent="0.35">
      <c r="W16576" s="17"/>
    </row>
    <row r="16577" spans="23:23" x14ac:dyDescent="0.35">
      <c r="W16577" s="17"/>
    </row>
    <row r="16578" spans="23:23" x14ac:dyDescent="0.35">
      <c r="W16578" s="17"/>
    </row>
    <row r="16579" spans="23:23" x14ac:dyDescent="0.35">
      <c r="W16579" s="17"/>
    </row>
    <row r="16580" spans="23:23" x14ac:dyDescent="0.35">
      <c r="W16580" s="17"/>
    </row>
    <row r="16581" spans="23:23" x14ac:dyDescent="0.35">
      <c r="W16581" s="17"/>
    </row>
    <row r="16582" spans="23:23" x14ac:dyDescent="0.35">
      <c r="W16582" s="17"/>
    </row>
    <row r="16583" spans="23:23" x14ac:dyDescent="0.35">
      <c r="W16583" s="17"/>
    </row>
    <row r="16584" spans="23:23" x14ac:dyDescent="0.35">
      <c r="W16584" s="17"/>
    </row>
    <row r="16585" spans="23:23" x14ac:dyDescent="0.35">
      <c r="W16585" s="17"/>
    </row>
    <row r="16586" spans="23:23" x14ac:dyDescent="0.35">
      <c r="W16586" s="17"/>
    </row>
    <row r="16587" spans="23:23" x14ac:dyDescent="0.35">
      <c r="W16587" s="17"/>
    </row>
    <row r="16588" spans="23:23" x14ac:dyDescent="0.35">
      <c r="W16588" s="17"/>
    </row>
    <row r="16589" spans="23:23" x14ac:dyDescent="0.35">
      <c r="W16589" s="17"/>
    </row>
    <row r="16590" spans="23:23" x14ac:dyDescent="0.35">
      <c r="W16590" s="17"/>
    </row>
    <row r="16591" spans="23:23" x14ac:dyDescent="0.35">
      <c r="W16591" s="17"/>
    </row>
    <row r="16592" spans="23:23" x14ac:dyDescent="0.35">
      <c r="W16592" s="17"/>
    </row>
    <row r="16593" spans="23:23" x14ac:dyDescent="0.35">
      <c r="W16593" s="17"/>
    </row>
    <row r="16594" spans="23:23" x14ac:dyDescent="0.35">
      <c r="W16594" s="17"/>
    </row>
    <row r="16595" spans="23:23" x14ac:dyDescent="0.35">
      <c r="W16595" s="17"/>
    </row>
    <row r="16596" spans="23:23" x14ac:dyDescent="0.35">
      <c r="W16596" s="17"/>
    </row>
    <row r="16597" spans="23:23" x14ac:dyDescent="0.35">
      <c r="W16597" s="17"/>
    </row>
    <row r="16598" spans="23:23" x14ac:dyDescent="0.35">
      <c r="W16598" s="17"/>
    </row>
    <row r="16599" spans="23:23" x14ac:dyDescent="0.35">
      <c r="W16599" s="17"/>
    </row>
    <row r="16600" spans="23:23" x14ac:dyDescent="0.35">
      <c r="W16600" s="17"/>
    </row>
    <row r="16601" spans="23:23" x14ac:dyDescent="0.35">
      <c r="W16601" s="17"/>
    </row>
    <row r="16602" spans="23:23" x14ac:dyDescent="0.35">
      <c r="W16602" s="17"/>
    </row>
    <row r="16603" spans="23:23" x14ac:dyDescent="0.35">
      <c r="W16603" s="17"/>
    </row>
    <row r="16604" spans="23:23" x14ac:dyDescent="0.35">
      <c r="W16604" s="17"/>
    </row>
    <row r="16605" spans="23:23" x14ac:dyDescent="0.35">
      <c r="W16605" s="17"/>
    </row>
    <row r="16606" spans="23:23" x14ac:dyDescent="0.35">
      <c r="W16606" s="17"/>
    </row>
    <row r="16607" spans="23:23" x14ac:dyDescent="0.35">
      <c r="W16607" s="17"/>
    </row>
    <row r="16608" spans="23:23" x14ac:dyDescent="0.35">
      <c r="W16608" s="17"/>
    </row>
    <row r="16609" spans="23:23" x14ac:dyDescent="0.35">
      <c r="W16609" s="17"/>
    </row>
    <row r="16610" spans="23:23" x14ac:dyDescent="0.35">
      <c r="W16610" s="17"/>
    </row>
    <row r="16611" spans="23:23" x14ac:dyDescent="0.35">
      <c r="W16611" s="17"/>
    </row>
    <row r="16612" spans="23:23" x14ac:dyDescent="0.35">
      <c r="W16612" s="17"/>
    </row>
    <row r="16613" spans="23:23" x14ac:dyDescent="0.35">
      <c r="W16613" s="17"/>
    </row>
    <row r="16614" spans="23:23" x14ac:dyDescent="0.35">
      <c r="W16614" s="17"/>
    </row>
    <row r="16615" spans="23:23" x14ac:dyDescent="0.35">
      <c r="W16615" s="17"/>
    </row>
    <row r="16616" spans="23:23" x14ac:dyDescent="0.35">
      <c r="W16616" s="17"/>
    </row>
    <row r="16617" spans="23:23" x14ac:dyDescent="0.35">
      <c r="W16617" s="17"/>
    </row>
    <row r="16618" spans="23:23" x14ac:dyDescent="0.35">
      <c r="W16618" s="17"/>
    </row>
    <row r="16619" spans="23:23" x14ac:dyDescent="0.35">
      <c r="W16619" s="17"/>
    </row>
    <row r="16620" spans="23:23" x14ac:dyDescent="0.35">
      <c r="W16620" s="17"/>
    </row>
    <row r="16621" spans="23:23" x14ac:dyDescent="0.35">
      <c r="W16621" s="17"/>
    </row>
    <row r="16622" spans="23:23" x14ac:dyDescent="0.35">
      <c r="W16622" s="17"/>
    </row>
    <row r="16623" spans="23:23" x14ac:dyDescent="0.35">
      <c r="W16623" s="17"/>
    </row>
    <row r="16624" spans="23:23" x14ac:dyDescent="0.35">
      <c r="W16624" s="17"/>
    </row>
    <row r="16625" spans="23:23" x14ac:dyDescent="0.35">
      <c r="W16625" s="17"/>
    </row>
    <row r="16626" spans="23:23" x14ac:dyDescent="0.35">
      <c r="W16626" s="17"/>
    </row>
    <row r="16627" spans="23:23" x14ac:dyDescent="0.35">
      <c r="W16627" s="17"/>
    </row>
    <row r="16628" spans="23:23" x14ac:dyDescent="0.35">
      <c r="W16628" s="17"/>
    </row>
    <row r="16629" spans="23:23" x14ac:dyDescent="0.35">
      <c r="W16629" s="17"/>
    </row>
    <row r="16630" spans="23:23" x14ac:dyDescent="0.35">
      <c r="W16630" s="17"/>
    </row>
    <row r="16631" spans="23:23" x14ac:dyDescent="0.35">
      <c r="W16631" s="17"/>
    </row>
    <row r="16632" spans="23:23" x14ac:dyDescent="0.35">
      <c r="W16632" s="17"/>
    </row>
    <row r="16633" spans="23:23" x14ac:dyDescent="0.35">
      <c r="W16633" s="17"/>
    </row>
    <row r="16634" spans="23:23" x14ac:dyDescent="0.35">
      <c r="W16634" s="17"/>
    </row>
    <row r="16635" spans="23:23" x14ac:dyDescent="0.35">
      <c r="W16635" s="17"/>
    </row>
    <row r="16636" spans="23:23" x14ac:dyDescent="0.35">
      <c r="W16636" s="17"/>
    </row>
    <row r="16637" spans="23:23" x14ac:dyDescent="0.35">
      <c r="W16637" s="17"/>
    </row>
    <row r="16638" spans="23:23" x14ac:dyDescent="0.35">
      <c r="W16638" s="17"/>
    </row>
    <row r="16639" spans="23:23" x14ac:dyDescent="0.35">
      <c r="W16639" s="17"/>
    </row>
    <row r="16640" spans="23:23" x14ac:dyDescent="0.35">
      <c r="W16640" s="17"/>
    </row>
    <row r="16641" spans="23:23" x14ac:dyDescent="0.35">
      <c r="W16641" s="17"/>
    </row>
    <row r="16642" spans="23:23" x14ac:dyDescent="0.35">
      <c r="W16642" s="17"/>
    </row>
    <row r="16643" spans="23:23" x14ac:dyDescent="0.35">
      <c r="W16643" s="17"/>
    </row>
    <row r="16644" spans="23:23" x14ac:dyDescent="0.35">
      <c r="W16644" s="17"/>
    </row>
    <row r="16645" spans="23:23" x14ac:dyDescent="0.35">
      <c r="W16645" s="17"/>
    </row>
    <row r="16646" spans="23:23" x14ac:dyDescent="0.35">
      <c r="W16646" s="17"/>
    </row>
    <row r="16647" spans="23:23" x14ac:dyDescent="0.35">
      <c r="W16647" s="17"/>
    </row>
    <row r="16648" spans="23:23" x14ac:dyDescent="0.35">
      <c r="W16648" s="17"/>
    </row>
    <row r="16649" spans="23:23" x14ac:dyDescent="0.35">
      <c r="W16649" s="17"/>
    </row>
    <row r="16650" spans="23:23" x14ac:dyDescent="0.35">
      <c r="W16650" s="17"/>
    </row>
    <row r="16651" spans="23:23" x14ac:dyDescent="0.35">
      <c r="W16651" s="17"/>
    </row>
    <row r="16652" spans="23:23" x14ac:dyDescent="0.35">
      <c r="W16652" s="17"/>
    </row>
    <row r="16653" spans="23:23" x14ac:dyDescent="0.35">
      <c r="W16653" s="17"/>
    </row>
    <row r="16654" spans="23:23" x14ac:dyDescent="0.35">
      <c r="W16654" s="17"/>
    </row>
    <row r="16655" spans="23:23" x14ac:dyDescent="0.35">
      <c r="W16655" s="17"/>
    </row>
    <row r="16656" spans="23:23" x14ac:dyDescent="0.35">
      <c r="W16656" s="17"/>
    </row>
    <row r="16657" spans="23:23" x14ac:dyDescent="0.35">
      <c r="W16657" s="17"/>
    </row>
    <row r="16658" spans="23:23" x14ac:dyDescent="0.35">
      <c r="W16658" s="17"/>
    </row>
    <row r="16659" spans="23:23" x14ac:dyDescent="0.35">
      <c r="W16659" s="17"/>
    </row>
    <row r="16660" spans="23:23" x14ac:dyDescent="0.35">
      <c r="W16660" s="17"/>
    </row>
    <row r="16661" spans="23:23" x14ac:dyDescent="0.35">
      <c r="W16661" s="17"/>
    </row>
    <row r="16662" spans="23:23" x14ac:dyDescent="0.35">
      <c r="W16662" s="17"/>
    </row>
    <row r="16663" spans="23:23" x14ac:dyDescent="0.35">
      <c r="W16663" s="17"/>
    </row>
    <row r="16664" spans="23:23" x14ac:dyDescent="0.35">
      <c r="W16664" s="17"/>
    </row>
    <row r="16665" spans="23:23" x14ac:dyDescent="0.35">
      <c r="W16665" s="17"/>
    </row>
    <row r="16666" spans="23:23" x14ac:dyDescent="0.35">
      <c r="W16666" s="17"/>
    </row>
    <row r="16667" spans="23:23" x14ac:dyDescent="0.35">
      <c r="W16667" s="17"/>
    </row>
    <row r="16668" spans="23:23" x14ac:dyDescent="0.35">
      <c r="W16668" s="17"/>
    </row>
    <row r="16669" spans="23:23" x14ac:dyDescent="0.35">
      <c r="W16669" s="17"/>
    </row>
    <row r="16670" spans="23:23" x14ac:dyDescent="0.35">
      <c r="W16670" s="17"/>
    </row>
    <row r="16671" spans="23:23" x14ac:dyDescent="0.35">
      <c r="W16671" s="17"/>
    </row>
    <row r="16672" spans="23:23" x14ac:dyDescent="0.35">
      <c r="W16672" s="17"/>
    </row>
    <row r="16673" spans="23:23" x14ac:dyDescent="0.35">
      <c r="W16673" s="17"/>
    </row>
    <row r="16674" spans="23:23" x14ac:dyDescent="0.35">
      <c r="W16674" s="17"/>
    </row>
    <row r="16675" spans="23:23" x14ac:dyDescent="0.35">
      <c r="W16675" s="17"/>
    </row>
    <row r="16676" spans="23:23" x14ac:dyDescent="0.35">
      <c r="W16676" s="17"/>
    </row>
    <row r="16677" spans="23:23" x14ac:dyDescent="0.35">
      <c r="W16677" s="17"/>
    </row>
    <row r="16678" spans="23:23" x14ac:dyDescent="0.35">
      <c r="W16678" s="17"/>
    </row>
    <row r="16679" spans="23:23" x14ac:dyDescent="0.35">
      <c r="W16679" s="17"/>
    </row>
    <row r="16680" spans="23:23" x14ac:dyDescent="0.35">
      <c r="W16680" s="17"/>
    </row>
    <row r="16681" spans="23:23" x14ac:dyDescent="0.35">
      <c r="W16681" s="17"/>
    </row>
    <row r="16682" spans="23:23" x14ac:dyDescent="0.35">
      <c r="W16682" s="17"/>
    </row>
    <row r="16683" spans="23:23" x14ac:dyDescent="0.35">
      <c r="W16683" s="17"/>
    </row>
    <row r="16684" spans="23:23" x14ac:dyDescent="0.35">
      <c r="W16684" s="17"/>
    </row>
    <row r="16685" spans="23:23" x14ac:dyDescent="0.35">
      <c r="W16685" s="17"/>
    </row>
    <row r="16686" spans="23:23" x14ac:dyDescent="0.35">
      <c r="W16686" s="17"/>
    </row>
    <row r="16687" spans="23:23" x14ac:dyDescent="0.35">
      <c r="W16687" s="17"/>
    </row>
    <row r="16688" spans="23:23" x14ac:dyDescent="0.35">
      <c r="W16688" s="17"/>
    </row>
    <row r="16689" spans="23:23" x14ac:dyDescent="0.35">
      <c r="W16689" s="17"/>
    </row>
    <row r="16690" spans="23:23" x14ac:dyDescent="0.35">
      <c r="W16690" s="17"/>
    </row>
    <row r="16691" spans="23:23" x14ac:dyDescent="0.35">
      <c r="W16691" s="17"/>
    </row>
    <row r="16692" spans="23:23" x14ac:dyDescent="0.35">
      <c r="W16692" s="17"/>
    </row>
    <row r="16693" spans="23:23" x14ac:dyDescent="0.35">
      <c r="W16693" s="17"/>
    </row>
    <row r="16694" spans="23:23" x14ac:dyDescent="0.35">
      <c r="W16694" s="17"/>
    </row>
    <row r="16695" spans="23:23" x14ac:dyDescent="0.35">
      <c r="W16695" s="17"/>
    </row>
    <row r="16696" spans="23:23" x14ac:dyDescent="0.35">
      <c r="W16696" s="17"/>
    </row>
    <row r="16697" spans="23:23" x14ac:dyDescent="0.35">
      <c r="W16697" s="17"/>
    </row>
    <row r="16698" spans="23:23" x14ac:dyDescent="0.35">
      <c r="W16698" s="17"/>
    </row>
    <row r="16699" spans="23:23" x14ac:dyDescent="0.35">
      <c r="W16699" s="17"/>
    </row>
    <row r="16700" spans="23:23" x14ac:dyDescent="0.35">
      <c r="W16700" s="17"/>
    </row>
    <row r="16701" spans="23:23" x14ac:dyDescent="0.35">
      <c r="W16701" s="17"/>
    </row>
    <row r="16702" spans="23:23" x14ac:dyDescent="0.35">
      <c r="W16702" s="17"/>
    </row>
    <row r="16703" spans="23:23" x14ac:dyDescent="0.35">
      <c r="W16703" s="17"/>
    </row>
    <row r="16704" spans="23:23" x14ac:dyDescent="0.35">
      <c r="W16704" s="17"/>
    </row>
    <row r="16705" spans="23:23" x14ac:dyDescent="0.35">
      <c r="W16705" s="17"/>
    </row>
    <row r="16706" spans="23:23" x14ac:dyDescent="0.35">
      <c r="W16706" s="17"/>
    </row>
    <row r="16707" spans="23:23" x14ac:dyDescent="0.35">
      <c r="W16707" s="17"/>
    </row>
    <row r="16708" spans="23:23" x14ac:dyDescent="0.35">
      <c r="W16708" s="17"/>
    </row>
    <row r="16709" spans="23:23" x14ac:dyDescent="0.35">
      <c r="W16709" s="17"/>
    </row>
    <row r="16710" spans="23:23" x14ac:dyDescent="0.35">
      <c r="W16710" s="17"/>
    </row>
    <row r="16711" spans="23:23" x14ac:dyDescent="0.35">
      <c r="W16711" s="17"/>
    </row>
    <row r="16712" spans="23:23" x14ac:dyDescent="0.35">
      <c r="W16712" s="17"/>
    </row>
    <row r="16713" spans="23:23" x14ac:dyDescent="0.35">
      <c r="W16713" s="17"/>
    </row>
    <row r="16714" spans="23:23" x14ac:dyDescent="0.35">
      <c r="W16714" s="17"/>
    </row>
    <row r="16715" spans="23:23" x14ac:dyDescent="0.35">
      <c r="W16715" s="17"/>
    </row>
    <row r="16716" spans="23:23" x14ac:dyDescent="0.35">
      <c r="W16716" s="17"/>
    </row>
    <row r="16717" spans="23:23" x14ac:dyDescent="0.35">
      <c r="W16717" s="17"/>
    </row>
    <row r="16718" spans="23:23" x14ac:dyDescent="0.35">
      <c r="W16718" s="17"/>
    </row>
    <row r="16719" spans="23:23" x14ac:dyDescent="0.35">
      <c r="W16719" s="17"/>
    </row>
    <row r="16720" spans="23:23" x14ac:dyDescent="0.35">
      <c r="W16720" s="17"/>
    </row>
    <row r="16721" spans="23:23" x14ac:dyDescent="0.35">
      <c r="W16721" s="17"/>
    </row>
    <row r="16722" spans="23:23" x14ac:dyDescent="0.35">
      <c r="W16722" s="17"/>
    </row>
    <row r="16723" spans="23:23" x14ac:dyDescent="0.35">
      <c r="W16723" s="17"/>
    </row>
    <row r="16724" spans="23:23" x14ac:dyDescent="0.35">
      <c r="W16724" s="17"/>
    </row>
    <row r="16725" spans="23:23" x14ac:dyDescent="0.35">
      <c r="W16725" s="17"/>
    </row>
    <row r="16726" spans="23:23" x14ac:dyDescent="0.35">
      <c r="W16726" s="17"/>
    </row>
    <row r="16727" spans="23:23" x14ac:dyDescent="0.35">
      <c r="W16727" s="17"/>
    </row>
    <row r="16728" spans="23:23" x14ac:dyDescent="0.35">
      <c r="W16728" s="17"/>
    </row>
    <row r="16729" spans="23:23" x14ac:dyDescent="0.35">
      <c r="W16729" s="17"/>
    </row>
    <row r="16730" spans="23:23" x14ac:dyDescent="0.35">
      <c r="W16730" s="17"/>
    </row>
    <row r="16731" spans="23:23" x14ac:dyDescent="0.35">
      <c r="W16731" s="17"/>
    </row>
    <row r="16732" spans="23:23" x14ac:dyDescent="0.35">
      <c r="W16732" s="17"/>
    </row>
    <row r="16733" spans="23:23" x14ac:dyDescent="0.35">
      <c r="W16733" s="17"/>
    </row>
    <row r="16734" spans="23:23" x14ac:dyDescent="0.35">
      <c r="W16734" s="17"/>
    </row>
    <row r="16735" spans="23:23" x14ac:dyDescent="0.35">
      <c r="W16735" s="17"/>
    </row>
    <row r="16736" spans="23:23" x14ac:dyDescent="0.35">
      <c r="W16736" s="17"/>
    </row>
    <row r="16737" spans="23:23" x14ac:dyDescent="0.35">
      <c r="W16737" s="17"/>
    </row>
    <row r="16738" spans="23:23" x14ac:dyDescent="0.35">
      <c r="W16738" s="17"/>
    </row>
    <row r="16739" spans="23:23" x14ac:dyDescent="0.35">
      <c r="W16739" s="17"/>
    </row>
    <row r="16740" spans="23:23" x14ac:dyDescent="0.35">
      <c r="W16740" s="17"/>
    </row>
    <row r="16741" spans="23:23" x14ac:dyDescent="0.35">
      <c r="W16741" s="17"/>
    </row>
    <row r="16742" spans="23:23" x14ac:dyDescent="0.35">
      <c r="W16742" s="17"/>
    </row>
    <row r="16743" spans="23:23" x14ac:dyDescent="0.35">
      <c r="W16743" s="17"/>
    </row>
    <row r="16744" spans="23:23" x14ac:dyDescent="0.35">
      <c r="W16744" s="17"/>
    </row>
    <row r="16745" spans="23:23" x14ac:dyDescent="0.35">
      <c r="W16745" s="17"/>
    </row>
    <row r="16746" spans="23:23" x14ac:dyDescent="0.35">
      <c r="W16746" s="17"/>
    </row>
    <row r="16747" spans="23:23" x14ac:dyDescent="0.35">
      <c r="W16747" s="17"/>
    </row>
    <row r="16748" spans="23:23" x14ac:dyDescent="0.35">
      <c r="W16748" s="17"/>
    </row>
    <row r="16749" spans="23:23" x14ac:dyDescent="0.35">
      <c r="W16749" s="17"/>
    </row>
    <row r="16750" spans="23:23" x14ac:dyDescent="0.35">
      <c r="W16750" s="17"/>
    </row>
    <row r="16751" spans="23:23" x14ac:dyDescent="0.35">
      <c r="W16751" s="17"/>
    </row>
    <row r="16752" spans="23:23" x14ac:dyDescent="0.35">
      <c r="W16752" s="17"/>
    </row>
    <row r="16753" spans="23:23" x14ac:dyDescent="0.35">
      <c r="W16753" s="17"/>
    </row>
    <row r="16754" spans="23:23" x14ac:dyDescent="0.35">
      <c r="W16754" s="17"/>
    </row>
    <row r="16755" spans="23:23" x14ac:dyDescent="0.35">
      <c r="W16755" s="17"/>
    </row>
    <row r="16756" spans="23:23" x14ac:dyDescent="0.35">
      <c r="W16756" s="17"/>
    </row>
    <row r="16757" spans="23:23" x14ac:dyDescent="0.35">
      <c r="W16757" s="17"/>
    </row>
    <row r="16758" spans="23:23" x14ac:dyDescent="0.35">
      <c r="W16758" s="17"/>
    </row>
    <row r="16759" spans="23:23" x14ac:dyDescent="0.35">
      <c r="W16759" s="17"/>
    </row>
    <row r="16760" spans="23:23" x14ac:dyDescent="0.35">
      <c r="W16760" s="17"/>
    </row>
    <row r="16761" spans="23:23" x14ac:dyDescent="0.35">
      <c r="W16761" s="17"/>
    </row>
    <row r="16762" spans="23:23" x14ac:dyDescent="0.35">
      <c r="W16762" s="17"/>
    </row>
    <row r="16763" spans="23:23" x14ac:dyDescent="0.35">
      <c r="W16763" s="17"/>
    </row>
    <row r="16764" spans="23:23" x14ac:dyDescent="0.35">
      <c r="W16764" s="17"/>
    </row>
    <row r="16765" spans="23:23" x14ac:dyDescent="0.35">
      <c r="W16765" s="17"/>
    </row>
    <row r="16766" spans="23:23" x14ac:dyDescent="0.35">
      <c r="W16766" s="17"/>
    </row>
    <row r="16767" spans="23:23" x14ac:dyDescent="0.35">
      <c r="W16767" s="17"/>
    </row>
    <row r="16768" spans="23:23" x14ac:dyDescent="0.35">
      <c r="W16768" s="17"/>
    </row>
    <row r="16769" spans="23:23" x14ac:dyDescent="0.35">
      <c r="W16769" s="17"/>
    </row>
    <row r="16770" spans="23:23" x14ac:dyDescent="0.35">
      <c r="W16770" s="17"/>
    </row>
    <row r="16771" spans="23:23" x14ac:dyDescent="0.35">
      <c r="W16771" s="17"/>
    </row>
    <row r="16772" spans="23:23" x14ac:dyDescent="0.35">
      <c r="W16772" s="17"/>
    </row>
    <row r="16773" spans="23:23" x14ac:dyDescent="0.35">
      <c r="W16773" s="17"/>
    </row>
    <row r="16774" spans="23:23" x14ac:dyDescent="0.35">
      <c r="W16774" s="17"/>
    </row>
    <row r="16775" spans="23:23" x14ac:dyDescent="0.35">
      <c r="W16775" s="17"/>
    </row>
    <row r="16776" spans="23:23" x14ac:dyDescent="0.35">
      <c r="W16776" s="17"/>
    </row>
    <row r="16777" spans="23:23" x14ac:dyDescent="0.35">
      <c r="W16777" s="17"/>
    </row>
    <row r="16778" spans="23:23" x14ac:dyDescent="0.35">
      <c r="W16778" s="17"/>
    </row>
    <row r="16779" spans="23:23" x14ac:dyDescent="0.35">
      <c r="W16779" s="17"/>
    </row>
    <row r="16780" spans="23:23" x14ac:dyDescent="0.35">
      <c r="W16780" s="17"/>
    </row>
    <row r="16781" spans="23:23" x14ac:dyDescent="0.35">
      <c r="W16781" s="17"/>
    </row>
    <row r="16782" spans="23:23" x14ac:dyDescent="0.35">
      <c r="W16782" s="17"/>
    </row>
    <row r="16783" spans="23:23" x14ac:dyDescent="0.35">
      <c r="W16783" s="17"/>
    </row>
    <row r="16784" spans="23:23" x14ac:dyDescent="0.35">
      <c r="W16784" s="17"/>
    </row>
    <row r="16785" spans="23:23" x14ac:dyDescent="0.35">
      <c r="W16785" s="17"/>
    </row>
    <row r="16786" spans="23:23" x14ac:dyDescent="0.35">
      <c r="W16786" s="17"/>
    </row>
    <row r="16787" spans="23:23" x14ac:dyDescent="0.35">
      <c r="W16787" s="17"/>
    </row>
    <row r="16788" spans="23:23" x14ac:dyDescent="0.35">
      <c r="W16788" s="17"/>
    </row>
    <row r="16789" spans="23:23" x14ac:dyDescent="0.35">
      <c r="W16789" s="17"/>
    </row>
    <row r="16790" spans="23:23" x14ac:dyDescent="0.35">
      <c r="W16790" s="17"/>
    </row>
    <row r="16791" spans="23:23" x14ac:dyDescent="0.35">
      <c r="W16791" s="17"/>
    </row>
    <row r="16792" spans="23:23" x14ac:dyDescent="0.35">
      <c r="W16792" s="17"/>
    </row>
    <row r="16793" spans="23:23" x14ac:dyDescent="0.35">
      <c r="W16793" s="17"/>
    </row>
    <row r="16794" spans="23:23" x14ac:dyDescent="0.35">
      <c r="W16794" s="17"/>
    </row>
    <row r="16795" spans="23:23" x14ac:dyDescent="0.35">
      <c r="W16795" s="17"/>
    </row>
    <row r="16796" spans="23:23" x14ac:dyDescent="0.35">
      <c r="W16796" s="17"/>
    </row>
    <row r="16797" spans="23:23" x14ac:dyDescent="0.35">
      <c r="W16797" s="17"/>
    </row>
    <row r="16798" spans="23:23" x14ac:dyDescent="0.35">
      <c r="W16798" s="17"/>
    </row>
    <row r="16799" spans="23:23" x14ac:dyDescent="0.35">
      <c r="W16799" s="17"/>
    </row>
    <row r="16800" spans="23:23" x14ac:dyDescent="0.35">
      <c r="W16800" s="17"/>
    </row>
    <row r="16801" spans="23:23" x14ac:dyDescent="0.35">
      <c r="W16801" s="17"/>
    </row>
    <row r="16802" spans="23:23" x14ac:dyDescent="0.35">
      <c r="W16802" s="17"/>
    </row>
    <row r="16803" spans="23:23" x14ac:dyDescent="0.35">
      <c r="W16803" s="17"/>
    </row>
    <row r="16804" spans="23:23" x14ac:dyDescent="0.35">
      <c r="W16804" s="17"/>
    </row>
    <row r="16805" spans="23:23" x14ac:dyDescent="0.35">
      <c r="W16805" s="17"/>
    </row>
    <row r="16806" spans="23:23" x14ac:dyDescent="0.35">
      <c r="W16806" s="17"/>
    </row>
    <row r="16807" spans="23:23" x14ac:dyDescent="0.35">
      <c r="W16807" s="17"/>
    </row>
    <row r="16808" spans="23:23" x14ac:dyDescent="0.35">
      <c r="W16808" s="17"/>
    </row>
    <row r="16809" spans="23:23" x14ac:dyDescent="0.35">
      <c r="W16809" s="17"/>
    </row>
    <row r="16810" spans="23:23" x14ac:dyDescent="0.35">
      <c r="W16810" s="17"/>
    </row>
    <row r="16811" spans="23:23" x14ac:dyDescent="0.35">
      <c r="W16811" s="17"/>
    </row>
    <row r="16812" spans="23:23" x14ac:dyDescent="0.35">
      <c r="W16812" s="17"/>
    </row>
    <row r="16813" spans="23:23" x14ac:dyDescent="0.35">
      <c r="W16813" s="17"/>
    </row>
    <row r="16814" spans="23:23" x14ac:dyDescent="0.35">
      <c r="W16814" s="17"/>
    </row>
    <row r="16815" spans="23:23" x14ac:dyDescent="0.35">
      <c r="W16815" s="17"/>
    </row>
    <row r="16816" spans="23:23" x14ac:dyDescent="0.35">
      <c r="W16816" s="17"/>
    </row>
    <row r="16817" spans="23:23" x14ac:dyDescent="0.35">
      <c r="W16817" s="17"/>
    </row>
    <row r="16818" spans="23:23" x14ac:dyDescent="0.35">
      <c r="W16818" s="17"/>
    </row>
    <row r="16819" spans="23:23" x14ac:dyDescent="0.35">
      <c r="W16819" s="17"/>
    </row>
    <row r="16820" spans="23:23" x14ac:dyDescent="0.35">
      <c r="W16820" s="17"/>
    </row>
    <row r="16821" spans="23:23" x14ac:dyDescent="0.35">
      <c r="W16821" s="17"/>
    </row>
    <row r="16822" spans="23:23" x14ac:dyDescent="0.35">
      <c r="W16822" s="17"/>
    </row>
    <row r="16823" spans="23:23" x14ac:dyDescent="0.35">
      <c r="W16823" s="17"/>
    </row>
    <row r="16824" spans="23:23" x14ac:dyDescent="0.35">
      <c r="W16824" s="17"/>
    </row>
    <row r="16825" spans="23:23" x14ac:dyDescent="0.35">
      <c r="W16825" s="17"/>
    </row>
    <row r="16826" spans="23:23" x14ac:dyDescent="0.35">
      <c r="W16826" s="17"/>
    </row>
    <row r="16827" spans="23:23" x14ac:dyDescent="0.35">
      <c r="W16827" s="17"/>
    </row>
    <row r="16828" spans="23:23" x14ac:dyDescent="0.35">
      <c r="W16828" s="17"/>
    </row>
    <row r="16829" spans="23:23" x14ac:dyDescent="0.35">
      <c r="W16829" s="17"/>
    </row>
    <row r="16830" spans="23:23" x14ac:dyDescent="0.35">
      <c r="W16830" s="17"/>
    </row>
    <row r="16831" spans="23:23" x14ac:dyDescent="0.35">
      <c r="W16831" s="17"/>
    </row>
    <row r="16832" spans="23:23" x14ac:dyDescent="0.35">
      <c r="W16832" s="17"/>
    </row>
    <row r="16833" spans="23:23" x14ac:dyDescent="0.35">
      <c r="W16833" s="17"/>
    </row>
    <row r="16834" spans="23:23" x14ac:dyDescent="0.35">
      <c r="W16834" s="17"/>
    </row>
    <row r="16835" spans="23:23" x14ac:dyDescent="0.35">
      <c r="W16835" s="17"/>
    </row>
    <row r="16836" spans="23:23" x14ac:dyDescent="0.35">
      <c r="W16836" s="17"/>
    </row>
    <row r="16837" spans="23:23" x14ac:dyDescent="0.35">
      <c r="W16837" s="17"/>
    </row>
    <row r="16838" spans="23:23" x14ac:dyDescent="0.35">
      <c r="W16838" s="17"/>
    </row>
    <row r="16839" spans="23:23" x14ac:dyDescent="0.35">
      <c r="W16839" s="17"/>
    </row>
    <row r="16840" spans="23:23" x14ac:dyDescent="0.35">
      <c r="W16840" s="17"/>
    </row>
    <row r="16841" spans="23:23" x14ac:dyDescent="0.35">
      <c r="W16841" s="17"/>
    </row>
    <row r="16842" spans="23:23" x14ac:dyDescent="0.35">
      <c r="W16842" s="17"/>
    </row>
    <row r="16843" spans="23:23" x14ac:dyDescent="0.35">
      <c r="W16843" s="17"/>
    </row>
    <row r="16844" spans="23:23" x14ac:dyDescent="0.35">
      <c r="W16844" s="17"/>
    </row>
    <row r="16845" spans="23:23" x14ac:dyDescent="0.35">
      <c r="W16845" s="17"/>
    </row>
    <row r="16846" spans="23:23" x14ac:dyDescent="0.35">
      <c r="W16846" s="17"/>
    </row>
    <row r="16847" spans="23:23" x14ac:dyDescent="0.35">
      <c r="W16847" s="17"/>
    </row>
    <row r="16848" spans="23:23" x14ac:dyDescent="0.35">
      <c r="W16848" s="17"/>
    </row>
    <row r="16849" spans="23:23" x14ac:dyDescent="0.35">
      <c r="W16849" s="17"/>
    </row>
    <row r="16850" spans="23:23" x14ac:dyDescent="0.35">
      <c r="W16850" s="17"/>
    </row>
    <row r="16851" spans="23:23" x14ac:dyDescent="0.35">
      <c r="W16851" s="17"/>
    </row>
    <row r="16852" spans="23:23" x14ac:dyDescent="0.35">
      <c r="W16852" s="17"/>
    </row>
    <row r="16853" spans="23:23" x14ac:dyDescent="0.35">
      <c r="W16853" s="17"/>
    </row>
    <row r="16854" spans="23:23" x14ac:dyDescent="0.35">
      <c r="W16854" s="17"/>
    </row>
    <row r="16855" spans="23:23" x14ac:dyDescent="0.35">
      <c r="W16855" s="17"/>
    </row>
    <row r="16856" spans="23:23" x14ac:dyDescent="0.35">
      <c r="W16856" s="17"/>
    </row>
    <row r="16857" spans="23:23" x14ac:dyDescent="0.35">
      <c r="W16857" s="17"/>
    </row>
    <row r="16858" spans="23:23" x14ac:dyDescent="0.35">
      <c r="W16858" s="17"/>
    </row>
    <row r="16859" spans="23:23" x14ac:dyDescent="0.35">
      <c r="W16859" s="17"/>
    </row>
    <row r="16860" spans="23:23" x14ac:dyDescent="0.35">
      <c r="W16860" s="17"/>
    </row>
    <row r="16861" spans="23:23" x14ac:dyDescent="0.35">
      <c r="W16861" s="17"/>
    </row>
    <row r="16862" spans="23:23" x14ac:dyDescent="0.35">
      <c r="W16862" s="17"/>
    </row>
    <row r="16863" spans="23:23" x14ac:dyDescent="0.35">
      <c r="W16863" s="17"/>
    </row>
    <row r="16864" spans="23:23" x14ac:dyDescent="0.35">
      <c r="W16864" s="17"/>
    </row>
    <row r="16865" spans="23:23" x14ac:dyDescent="0.35">
      <c r="W16865" s="17"/>
    </row>
    <row r="16866" spans="23:23" x14ac:dyDescent="0.35">
      <c r="W16866" s="17"/>
    </row>
    <row r="16867" spans="23:23" x14ac:dyDescent="0.35">
      <c r="W16867" s="17"/>
    </row>
    <row r="16868" spans="23:23" x14ac:dyDescent="0.35">
      <c r="W16868" s="17"/>
    </row>
    <row r="16869" spans="23:23" x14ac:dyDescent="0.35">
      <c r="W16869" s="17"/>
    </row>
    <row r="16870" spans="23:23" x14ac:dyDescent="0.35">
      <c r="W16870" s="17"/>
    </row>
    <row r="16871" spans="23:23" x14ac:dyDescent="0.35">
      <c r="W16871" s="17"/>
    </row>
    <row r="16872" spans="23:23" x14ac:dyDescent="0.35">
      <c r="W16872" s="17"/>
    </row>
    <row r="16873" spans="23:23" x14ac:dyDescent="0.35">
      <c r="W16873" s="17"/>
    </row>
    <row r="16874" spans="23:23" x14ac:dyDescent="0.35">
      <c r="W16874" s="17"/>
    </row>
    <row r="16875" spans="23:23" x14ac:dyDescent="0.35">
      <c r="W16875" s="17"/>
    </row>
    <row r="16876" spans="23:23" x14ac:dyDescent="0.35">
      <c r="W16876" s="17"/>
    </row>
    <row r="16877" spans="23:23" x14ac:dyDescent="0.35">
      <c r="W16877" s="17"/>
    </row>
    <row r="16878" spans="23:23" x14ac:dyDescent="0.35">
      <c r="W16878" s="17"/>
    </row>
    <row r="16879" spans="23:23" x14ac:dyDescent="0.35">
      <c r="W16879" s="17"/>
    </row>
    <row r="16880" spans="23:23" x14ac:dyDescent="0.35">
      <c r="W16880" s="17"/>
    </row>
    <row r="16881" spans="23:23" x14ac:dyDescent="0.35">
      <c r="W16881" s="17"/>
    </row>
    <row r="16882" spans="23:23" x14ac:dyDescent="0.35">
      <c r="W16882" s="17"/>
    </row>
    <row r="16883" spans="23:23" x14ac:dyDescent="0.35">
      <c r="W16883" s="17"/>
    </row>
    <row r="16884" spans="23:23" x14ac:dyDescent="0.35">
      <c r="W16884" s="17"/>
    </row>
    <row r="16885" spans="23:23" x14ac:dyDescent="0.35">
      <c r="W16885" s="17"/>
    </row>
    <row r="16886" spans="23:23" x14ac:dyDescent="0.35">
      <c r="W16886" s="17"/>
    </row>
    <row r="16887" spans="23:23" x14ac:dyDescent="0.35">
      <c r="W16887" s="17"/>
    </row>
    <row r="16888" spans="23:23" x14ac:dyDescent="0.35">
      <c r="W16888" s="17"/>
    </row>
    <row r="16889" spans="23:23" x14ac:dyDescent="0.35">
      <c r="W16889" s="17"/>
    </row>
    <row r="16890" spans="23:23" x14ac:dyDescent="0.35">
      <c r="W16890" s="17"/>
    </row>
    <row r="16891" spans="23:23" x14ac:dyDescent="0.35">
      <c r="W16891" s="17"/>
    </row>
    <row r="16892" spans="23:23" x14ac:dyDescent="0.35">
      <c r="W16892" s="17"/>
    </row>
    <row r="16893" spans="23:23" x14ac:dyDescent="0.35">
      <c r="W16893" s="17"/>
    </row>
    <row r="16894" spans="23:23" x14ac:dyDescent="0.35">
      <c r="W16894" s="17"/>
    </row>
    <row r="16895" spans="23:23" x14ac:dyDescent="0.35">
      <c r="W16895" s="17"/>
    </row>
    <row r="16896" spans="23:23" x14ac:dyDescent="0.35">
      <c r="W16896" s="17"/>
    </row>
    <row r="16897" spans="23:23" x14ac:dyDescent="0.35">
      <c r="W16897" s="17"/>
    </row>
    <row r="16898" spans="23:23" x14ac:dyDescent="0.35">
      <c r="W16898" s="17"/>
    </row>
    <row r="16899" spans="23:23" x14ac:dyDescent="0.35">
      <c r="W16899" s="17"/>
    </row>
    <row r="16900" spans="23:23" x14ac:dyDescent="0.35">
      <c r="W16900" s="17"/>
    </row>
    <row r="16901" spans="23:23" x14ac:dyDescent="0.35">
      <c r="W16901" s="17"/>
    </row>
    <row r="16902" spans="23:23" x14ac:dyDescent="0.35">
      <c r="W16902" s="17"/>
    </row>
    <row r="16903" spans="23:23" x14ac:dyDescent="0.35">
      <c r="W16903" s="17"/>
    </row>
    <row r="16904" spans="23:23" x14ac:dyDescent="0.35">
      <c r="W16904" s="17"/>
    </row>
    <row r="16905" spans="23:23" x14ac:dyDescent="0.35">
      <c r="W16905" s="17"/>
    </row>
    <row r="16906" spans="23:23" x14ac:dyDescent="0.35">
      <c r="W16906" s="17"/>
    </row>
    <row r="16907" spans="23:23" x14ac:dyDescent="0.35">
      <c r="W16907" s="17"/>
    </row>
    <row r="16908" spans="23:23" x14ac:dyDescent="0.35">
      <c r="W16908" s="17"/>
    </row>
    <row r="16909" spans="23:23" x14ac:dyDescent="0.35">
      <c r="W16909" s="17"/>
    </row>
    <row r="16910" spans="23:23" x14ac:dyDescent="0.35">
      <c r="W16910" s="17"/>
    </row>
    <row r="16911" spans="23:23" x14ac:dyDescent="0.35">
      <c r="W16911" s="17"/>
    </row>
    <row r="16912" spans="23:23" x14ac:dyDescent="0.35">
      <c r="W16912" s="17"/>
    </row>
    <row r="16913" spans="23:23" x14ac:dyDescent="0.35">
      <c r="W16913" s="17"/>
    </row>
    <row r="16914" spans="23:23" x14ac:dyDescent="0.35">
      <c r="W16914" s="17"/>
    </row>
    <row r="16915" spans="23:23" x14ac:dyDescent="0.35">
      <c r="W16915" s="17"/>
    </row>
    <row r="16916" spans="23:23" x14ac:dyDescent="0.35">
      <c r="W16916" s="17"/>
    </row>
    <row r="16917" spans="23:23" x14ac:dyDescent="0.35">
      <c r="W16917" s="17"/>
    </row>
    <row r="16918" spans="23:23" x14ac:dyDescent="0.35">
      <c r="W16918" s="17"/>
    </row>
    <row r="16919" spans="23:23" x14ac:dyDescent="0.35">
      <c r="W16919" s="17"/>
    </row>
    <row r="16920" spans="23:23" x14ac:dyDescent="0.35">
      <c r="W16920" s="17"/>
    </row>
    <row r="16921" spans="23:23" x14ac:dyDescent="0.35">
      <c r="W16921" s="17"/>
    </row>
    <row r="16922" spans="23:23" x14ac:dyDescent="0.35">
      <c r="W16922" s="17"/>
    </row>
    <row r="16923" spans="23:23" x14ac:dyDescent="0.35">
      <c r="W16923" s="17"/>
    </row>
    <row r="16924" spans="23:23" x14ac:dyDescent="0.35">
      <c r="W16924" s="17"/>
    </row>
    <row r="16925" spans="23:23" x14ac:dyDescent="0.35">
      <c r="W16925" s="17"/>
    </row>
    <row r="16926" spans="23:23" x14ac:dyDescent="0.35">
      <c r="W16926" s="17"/>
    </row>
    <row r="16927" spans="23:23" x14ac:dyDescent="0.35">
      <c r="W16927" s="17"/>
    </row>
    <row r="16928" spans="23:23" x14ac:dyDescent="0.35">
      <c r="W16928" s="17"/>
    </row>
    <row r="16929" spans="23:23" x14ac:dyDescent="0.35">
      <c r="W16929" s="17"/>
    </row>
    <row r="16930" spans="23:23" x14ac:dyDescent="0.35">
      <c r="W16930" s="17"/>
    </row>
    <row r="16931" spans="23:23" x14ac:dyDescent="0.35">
      <c r="W16931" s="17"/>
    </row>
    <row r="16932" spans="23:23" x14ac:dyDescent="0.35">
      <c r="W16932" s="17"/>
    </row>
    <row r="16933" spans="23:23" x14ac:dyDescent="0.35">
      <c r="W16933" s="17"/>
    </row>
    <row r="16934" spans="23:23" x14ac:dyDescent="0.35">
      <c r="W16934" s="17"/>
    </row>
    <row r="16935" spans="23:23" x14ac:dyDescent="0.35">
      <c r="W16935" s="17"/>
    </row>
    <row r="16936" spans="23:23" x14ac:dyDescent="0.35">
      <c r="W16936" s="17"/>
    </row>
    <row r="16937" spans="23:23" x14ac:dyDescent="0.35">
      <c r="W16937" s="17"/>
    </row>
    <row r="16938" spans="23:23" x14ac:dyDescent="0.35">
      <c r="W16938" s="17"/>
    </row>
    <row r="16939" spans="23:23" x14ac:dyDescent="0.35">
      <c r="W16939" s="17"/>
    </row>
    <row r="16940" spans="23:23" x14ac:dyDescent="0.35">
      <c r="W16940" s="17"/>
    </row>
    <row r="16941" spans="23:23" x14ac:dyDescent="0.35">
      <c r="W16941" s="17"/>
    </row>
    <row r="16942" spans="23:23" x14ac:dyDescent="0.35">
      <c r="W16942" s="17"/>
    </row>
    <row r="16943" spans="23:23" x14ac:dyDescent="0.35">
      <c r="W16943" s="17"/>
    </row>
    <row r="16944" spans="23:23" x14ac:dyDescent="0.35">
      <c r="W16944" s="17"/>
    </row>
    <row r="16945" spans="23:23" x14ac:dyDescent="0.35">
      <c r="W16945" s="17"/>
    </row>
    <row r="16946" spans="23:23" x14ac:dyDescent="0.35">
      <c r="W16946" s="17"/>
    </row>
    <row r="16947" spans="23:23" x14ac:dyDescent="0.35">
      <c r="W16947" s="17"/>
    </row>
    <row r="16948" spans="23:23" x14ac:dyDescent="0.35">
      <c r="W16948" s="17"/>
    </row>
    <row r="16949" spans="23:23" x14ac:dyDescent="0.35">
      <c r="W16949" s="17"/>
    </row>
    <row r="16950" spans="23:23" x14ac:dyDescent="0.35">
      <c r="W16950" s="17"/>
    </row>
    <row r="16951" spans="23:23" x14ac:dyDescent="0.35">
      <c r="W16951" s="17"/>
    </row>
    <row r="16952" spans="23:23" x14ac:dyDescent="0.35">
      <c r="W16952" s="17"/>
    </row>
    <row r="16953" spans="23:23" x14ac:dyDescent="0.35">
      <c r="W16953" s="17"/>
    </row>
    <row r="16954" spans="23:23" x14ac:dyDescent="0.35">
      <c r="W16954" s="17"/>
    </row>
    <row r="16955" spans="23:23" x14ac:dyDescent="0.35">
      <c r="W16955" s="17"/>
    </row>
    <row r="16956" spans="23:23" x14ac:dyDescent="0.35">
      <c r="W16956" s="17"/>
    </row>
    <row r="16957" spans="23:23" x14ac:dyDescent="0.35">
      <c r="W16957" s="17"/>
    </row>
    <row r="16958" spans="23:23" x14ac:dyDescent="0.35">
      <c r="W16958" s="17"/>
    </row>
    <row r="16959" spans="23:23" x14ac:dyDescent="0.35">
      <c r="W16959" s="17"/>
    </row>
    <row r="16960" spans="23:23" x14ac:dyDescent="0.35">
      <c r="W16960" s="17"/>
    </row>
    <row r="16961" spans="23:23" x14ac:dyDescent="0.35">
      <c r="W16961" s="17"/>
    </row>
    <row r="16962" spans="23:23" x14ac:dyDescent="0.35">
      <c r="W16962" s="17"/>
    </row>
    <row r="16963" spans="23:23" x14ac:dyDescent="0.35">
      <c r="W16963" s="17"/>
    </row>
    <row r="16964" spans="23:23" x14ac:dyDescent="0.35">
      <c r="W16964" s="17"/>
    </row>
    <row r="16965" spans="23:23" x14ac:dyDescent="0.35">
      <c r="W16965" s="17"/>
    </row>
    <row r="16966" spans="23:23" x14ac:dyDescent="0.35">
      <c r="W16966" s="17"/>
    </row>
    <row r="16967" spans="23:23" x14ac:dyDescent="0.35">
      <c r="W16967" s="17"/>
    </row>
    <row r="16968" spans="23:23" x14ac:dyDescent="0.35">
      <c r="W16968" s="17"/>
    </row>
    <row r="16969" spans="23:23" x14ac:dyDescent="0.35">
      <c r="W16969" s="17"/>
    </row>
    <row r="16970" spans="23:23" x14ac:dyDescent="0.35">
      <c r="W16970" s="17"/>
    </row>
    <row r="16971" spans="23:23" x14ac:dyDescent="0.35">
      <c r="W16971" s="17"/>
    </row>
    <row r="16972" spans="23:23" x14ac:dyDescent="0.35">
      <c r="W16972" s="17"/>
    </row>
    <row r="16973" spans="23:23" x14ac:dyDescent="0.35">
      <c r="W16973" s="17"/>
    </row>
    <row r="16974" spans="23:23" x14ac:dyDescent="0.35">
      <c r="W16974" s="17"/>
    </row>
    <row r="16975" spans="23:23" x14ac:dyDescent="0.35">
      <c r="W16975" s="17"/>
    </row>
    <row r="16976" spans="23:23" x14ac:dyDescent="0.35">
      <c r="W16976" s="17"/>
    </row>
    <row r="16977" spans="23:23" x14ac:dyDescent="0.35">
      <c r="W16977" s="17"/>
    </row>
    <row r="16978" spans="23:23" x14ac:dyDescent="0.35">
      <c r="W16978" s="17"/>
    </row>
    <row r="16979" spans="23:23" x14ac:dyDescent="0.35">
      <c r="W16979" s="17"/>
    </row>
    <row r="16980" spans="23:23" x14ac:dyDescent="0.35">
      <c r="W16980" s="17"/>
    </row>
    <row r="16981" spans="23:23" x14ac:dyDescent="0.35">
      <c r="W16981" s="17"/>
    </row>
    <row r="16982" spans="23:23" x14ac:dyDescent="0.35">
      <c r="W16982" s="17"/>
    </row>
    <row r="16983" spans="23:23" x14ac:dyDescent="0.35">
      <c r="W16983" s="17"/>
    </row>
    <row r="16984" spans="23:23" x14ac:dyDescent="0.35">
      <c r="W16984" s="17"/>
    </row>
    <row r="16985" spans="23:23" x14ac:dyDescent="0.35">
      <c r="W16985" s="17"/>
    </row>
    <row r="16986" spans="23:23" x14ac:dyDescent="0.35">
      <c r="W16986" s="17"/>
    </row>
    <row r="16987" spans="23:23" x14ac:dyDescent="0.35">
      <c r="W16987" s="17"/>
    </row>
    <row r="16988" spans="23:23" x14ac:dyDescent="0.35">
      <c r="W16988" s="17"/>
    </row>
    <row r="16989" spans="23:23" x14ac:dyDescent="0.35">
      <c r="W16989" s="17"/>
    </row>
    <row r="16990" spans="23:23" x14ac:dyDescent="0.35">
      <c r="W16990" s="17"/>
    </row>
    <row r="16991" spans="23:23" x14ac:dyDescent="0.35">
      <c r="W16991" s="17"/>
    </row>
    <row r="16992" spans="23:23" x14ac:dyDescent="0.35">
      <c r="W16992" s="17"/>
    </row>
    <row r="16993" spans="23:23" x14ac:dyDescent="0.35">
      <c r="W16993" s="17"/>
    </row>
    <row r="16994" spans="23:23" x14ac:dyDescent="0.35">
      <c r="W16994" s="17"/>
    </row>
    <row r="16995" spans="23:23" x14ac:dyDescent="0.35">
      <c r="W16995" s="17"/>
    </row>
    <row r="16996" spans="23:23" x14ac:dyDescent="0.35">
      <c r="W16996" s="17"/>
    </row>
    <row r="16997" spans="23:23" x14ac:dyDescent="0.35">
      <c r="W16997" s="17"/>
    </row>
    <row r="16998" spans="23:23" x14ac:dyDescent="0.35">
      <c r="W16998" s="17"/>
    </row>
    <row r="16999" spans="23:23" x14ac:dyDescent="0.35">
      <c r="W16999" s="17"/>
    </row>
    <row r="17000" spans="23:23" x14ac:dyDescent="0.35">
      <c r="W17000" s="17"/>
    </row>
    <row r="17001" spans="23:23" x14ac:dyDescent="0.35">
      <c r="W17001" s="17"/>
    </row>
    <row r="17002" spans="23:23" x14ac:dyDescent="0.35">
      <c r="W17002" s="17"/>
    </row>
    <row r="17003" spans="23:23" x14ac:dyDescent="0.35">
      <c r="W17003" s="17"/>
    </row>
    <row r="17004" spans="23:23" x14ac:dyDescent="0.35">
      <c r="W17004" s="17"/>
    </row>
    <row r="17005" spans="23:23" x14ac:dyDescent="0.35">
      <c r="W17005" s="17"/>
    </row>
    <row r="17006" spans="23:23" x14ac:dyDescent="0.35">
      <c r="W17006" s="17"/>
    </row>
    <row r="17007" spans="23:23" x14ac:dyDescent="0.35">
      <c r="W17007" s="17"/>
    </row>
    <row r="17008" spans="23:23" x14ac:dyDescent="0.35">
      <c r="W17008" s="17"/>
    </row>
    <row r="17009" spans="23:23" x14ac:dyDescent="0.35">
      <c r="W17009" s="17"/>
    </row>
    <row r="17010" spans="23:23" x14ac:dyDescent="0.35">
      <c r="W17010" s="17"/>
    </row>
    <row r="17011" spans="23:23" x14ac:dyDescent="0.35">
      <c r="W17011" s="17"/>
    </row>
    <row r="17012" spans="23:23" x14ac:dyDescent="0.35">
      <c r="W17012" s="17"/>
    </row>
    <row r="17013" spans="23:23" x14ac:dyDescent="0.35">
      <c r="W17013" s="17"/>
    </row>
    <row r="17014" spans="23:23" x14ac:dyDescent="0.35">
      <c r="W17014" s="17"/>
    </row>
    <row r="17015" spans="23:23" x14ac:dyDescent="0.35">
      <c r="W17015" s="17"/>
    </row>
    <row r="17016" spans="23:23" x14ac:dyDescent="0.35">
      <c r="W17016" s="17"/>
    </row>
    <row r="17017" spans="23:23" x14ac:dyDescent="0.35">
      <c r="W17017" s="17"/>
    </row>
    <row r="17018" spans="23:23" x14ac:dyDescent="0.35">
      <c r="W17018" s="17"/>
    </row>
    <row r="17019" spans="23:23" x14ac:dyDescent="0.35">
      <c r="W17019" s="17"/>
    </row>
    <row r="17020" spans="23:23" x14ac:dyDescent="0.35">
      <c r="W17020" s="17"/>
    </row>
    <row r="17021" spans="23:23" x14ac:dyDescent="0.35">
      <c r="W17021" s="17"/>
    </row>
    <row r="17022" spans="23:23" x14ac:dyDescent="0.35">
      <c r="W17022" s="17"/>
    </row>
    <row r="17023" spans="23:23" x14ac:dyDescent="0.35">
      <c r="W17023" s="17"/>
    </row>
    <row r="17024" spans="23:23" x14ac:dyDescent="0.35">
      <c r="W17024" s="17"/>
    </row>
    <row r="17025" spans="23:23" x14ac:dyDescent="0.35">
      <c r="W17025" s="17"/>
    </row>
    <row r="17026" spans="23:23" x14ac:dyDescent="0.35">
      <c r="W17026" s="17"/>
    </row>
    <row r="17027" spans="23:23" x14ac:dyDescent="0.35">
      <c r="W17027" s="17"/>
    </row>
    <row r="17028" spans="23:23" x14ac:dyDescent="0.35">
      <c r="W17028" s="17"/>
    </row>
    <row r="17029" spans="23:23" x14ac:dyDescent="0.35">
      <c r="W17029" s="17"/>
    </row>
    <row r="17030" spans="23:23" x14ac:dyDescent="0.35">
      <c r="W17030" s="17"/>
    </row>
    <row r="17031" spans="23:23" x14ac:dyDescent="0.35">
      <c r="W17031" s="17"/>
    </row>
    <row r="17032" spans="23:23" x14ac:dyDescent="0.35">
      <c r="W17032" s="17"/>
    </row>
    <row r="17033" spans="23:23" x14ac:dyDescent="0.35">
      <c r="W17033" s="17"/>
    </row>
    <row r="17034" spans="23:23" x14ac:dyDescent="0.35">
      <c r="W17034" s="17"/>
    </row>
    <row r="17035" spans="23:23" x14ac:dyDescent="0.35">
      <c r="W17035" s="17"/>
    </row>
    <row r="17036" spans="23:23" x14ac:dyDescent="0.35">
      <c r="W17036" s="17"/>
    </row>
    <row r="17037" spans="23:23" x14ac:dyDescent="0.35">
      <c r="W17037" s="17"/>
    </row>
    <row r="17038" spans="23:23" x14ac:dyDescent="0.35">
      <c r="W17038" s="17"/>
    </row>
    <row r="17039" spans="23:23" x14ac:dyDescent="0.35">
      <c r="W17039" s="17"/>
    </row>
    <row r="17040" spans="23:23" x14ac:dyDescent="0.35">
      <c r="W17040" s="17"/>
    </row>
    <row r="17041" spans="23:23" x14ac:dyDescent="0.35">
      <c r="W17041" s="17"/>
    </row>
    <row r="17042" spans="23:23" x14ac:dyDescent="0.35">
      <c r="W17042" s="17"/>
    </row>
    <row r="17043" spans="23:23" x14ac:dyDescent="0.35">
      <c r="W17043" s="17"/>
    </row>
    <row r="17044" spans="23:23" x14ac:dyDescent="0.35">
      <c r="W17044" s="17"/>
    </row>
    <row r="17045" spans="23:23" x14ac:dyDescent="0.35">
      <c r="W17045" s="17"/>
    </row>
    <row r="17046" spans="23:23" x14ac:dyDescent="0.35">
      <c r="W17046" s="17"/>
    </row>
    <row r="17047" spans="23:23" x14ac:dyDescent="0.35">
      <c r="W17047" s="17"/>
    </row>
    <row r="17048" spans="23:23" x14ac:dyDescent="0.35">
      <c r="W17048" s="17"/>
    </row>
    <row r="17049" spans="23:23" x14ac:dyDescent="0.35">
      <c r="W17049" s="17"/>
    </row>
    <row r="17050" spans="23:23" x14ac:dyDescent="0.35">
      <c r="W17050" s="17"/>
    </row>
    <row r="17051" spans="23:23" x14ac:dyDescent="0.35">
      <c r="W17051" s="17"/>
    </row>
    <row r="17052" spans="23:23" x14ac:dyDescent="0.35">
      <c r="W17052" s="17"/>
    </row>
    <row r="17053" spans="23:23" x14ac:dyDescent="0.35">
      <c r="W17053" s="17"/>
    </row>
    <row r="17054" spans="23:23" x14ac:dyDescent="0.35">
      <c r="W17054" s="17"/>
    </row>
    <row r="17055" spans="23:23" x14ac:dyDescent="0.35">
      <c r="W17055" s="17"/>
    </row>
    <row r="17056" spans="23:23" x14ac:dyDescent="0.35">
      <c r="W17056" s="17"/>
    </row>
    <row r="17057" spans="23:23" x14ac:dyDescent="0.35">
      <c r="W17057" s="17"/>
    </row>
    <row r="17058" spans="23:23" x14ac:dyDescent="0.35">
      <c r="W17058" s="17"/>
    </row>
    <row r="17059" spans="23:23" x14ac:dyDescent="0.35">
      <c r="W17059" s="17"/>
    </row>
    <row r="17060" spans="23:23" x14ac:dyDescent="0.35">
      <c r="W17060" s="17"/>
    </row>
    <row r="17061" spans="23:23" x14ac:dyDescent="0.35">
      <c r="W17061" s="17"/>
    </row>
    <row r="17062" spans="23:23" x14ac:dyDescent="0.35">
      <c r="W17062" s="17"/>
    </row>
    <row r="17063" spans="23:23" x14ac:dyDescent="0.35">
      <c r="W17063" s="17"/>
    </row>
    <row r="17064" spans="23:23" x14ac:dyDescent="0.35">
      <c r="W17064" s="17"/>
    </row>
    <row r="17065" spans="23:23" x14ac:dyDescent="0.35">
      <c r="W17065" s="17"/>
    </row>
    <row r="17066" spans="23:23" x14ac:dyDescent="0.35">
      <c r="W17066" s="17"/>
    </row>
    <row r="17067" spans="23:23" x14ac:dyDescent="0.35">
      <c r="W17067" s="17"/>
    </row>
    <row r="17068" spans="23:23" x14ac:dyDescent="0.35">
      <c r="W17068" s="17"/>
    </row>
    <row r="17069" spans="23:23" x14ac:dyDescent="0.35">
      <c r="W17069" s="17"/>
    </row>
    <row r="17070" spans="23:23" x14ac:dyDescent="0.35">
      <c r="W17070" s="17"/>
    </row>
    <row r="17071" spans="23:23" x14ac:dyDescent="0.35">
      <c r="W17071" s="17"/>
    </row>
    <row r="17072" spans="23:23" x14ac:dyDescent="0.35">
      <c r="W17072" s="17"/>
    </row>
    <row r="17073" spans="23:23" x14ac:dyDescent="0.35">
      <c r="W17073" s="17"/>
    </row>
    <row r="17074" spans="23:23" x14ac:dyDescent="0.35">
      <c r="W17074" s="17"/>
    </row>
    <row r="17075" spans="23:23" x14ac:dyDescent="0.35">
      <c r="W17075" s="17"/>
    </row>
    <row r="17076" spans="23:23" x14ac:dyDescent="0.35">
      <c r="W17076" s="17"/>
    </row>
    <row r="17077" spans="23:23" x14ac:dyDescent="0.35">
      <c r="W17077" s="17"/>
    </row>
    <row r="17078" spans="23:23" x14ac:dyDescent="0.35">
      <c r="W17078" s="17"/>
    </row>
    <row r="17079" spans="23:23" x14ac:dyDescent="0.35">
      <c r="W17079" s="17"/>
    </row>
    <row r="17080" spans="23:23" x14ac:dyDescent="0.35">
      <c r="W17080" s="17"/>
    </row>
    <row r="17081" spans="23:23" x14ac:dyDescent="0.35">
      <c r="W17081" s="17"/>
    </row>
    <row r="17082" spans="23:23" x14ac:dyDescent="0.35">
      <c r="W17082" s="17"/>
    </row>
    <row r="17083" spans="23:23" x14ac:dyDescent="0.35">
      <c r="W17083" s="17"/>
    </row>
    <row r="17084" spans="23:23" x14ac:dyDescent="0.35">
      <c r="W17084" s="17"/>
    </row>
    <row r="17085" spans="23:23" x14ac:dyDescent="0.35">
      <c r="W17085" s="17"/>
    </row>
    <row r="17086" spans="23:23" x14ac:dyDescent="0.35">
      <c r="W17086" s="17"/>
    </row>
    <row r="17087" spans="23:23" x14ac:dyDescent="0.35">
      <c r="W17087" s="17"/>
    </row>
    <row r="17088" spans="23:23" x14ac:dyDescent="0.35">
      <c r="W17088" s="17"/>
    </row>
    <row r="17089" spans="23:23" x14ac:dyDescent="0.35">
      <c r="W17089" s="17"/>
    </row>
    <row r="17090" spans="23:23" x14ac:dyDescent="0.35">
      <c r="W17090" s="17"/>
    </row>
    <row r="17091" spans="23:23" x14ac:dyDescent="0.35">
      <c r="W17091" s="17"/>
    </row>
    <row r="17092" spans="23:23" x14ac:dyDescent="0.35">
      <c r="W17092" s="17"/>
    </row>
    <row r="17093" spans="23:23" x14ac:dyDescent="0.35">
      <c r="W17093" s="17"/>
    </row>
    <row r="17094" spans="23:23" x14ac:dyDescent="0.35">
      <c r="W17094" s="17"/>
    </row>
    <row r="17095" spans="23:23" x14ac:dyDescent="0.35">
      <c r="W17095" s="17"/>
    </row>
    <row r="17096" spans="23:23" x14ac:dyDescent="0.35">
      <c r="W17096" s="17"/>
    </row>
    <row r="17097" spans="23:23" x14ac:dyDescent="0.35">
      <c r="W17097" s="17"/>
    </row>
    <row r="17098" spans="23:23" x14ac:dyDescent="0.35">
      <c r="W17098" s="17"/>
    </row>
    <row r="17099" spans="23:23" x14ac:dyDescent="0.35">
      <c r="W17099" s="17"/>
    </row>
    <row r="17100" spans="23:23" x14ac:dyDescent="0.35">
      <c r="W17100" s="17"/>
    </row>
    <row r="17101" spans="23:23" x14ac:dyDescent="0.35">
      <c r="W17101" s="17"/>
    </row>
    <row r="17102" spans="23:23" x14ac:dyDescent="0.35">
      <c r="W17102" s="17"/>
    </row>
    <row r="17103" spans="23:23" x14ac:dyDescent="0.35">
      <c r="W17103" s="17"/>
    </row>
    <row r="17104" spans="23:23" x14ac:dyDescent="0.35">
      <c r="W17104" s="17"/>
    </row>
    <row r="17105" spans="23:23" x14ac:dyDescent="0.35">
      <c r="W17105" s="17"/>
    </row>
    <row r="17106" spans="23:23" x14ac:dyDescent="0.35">
      <c r="W17106" s="17"/>
    </row>
    <row r="17107" spans="23:23" x14ac:dyDescent="0.35">
      <c r="W17107" s="17"/>
    </row>
    <row r="17108" spans="23:23" x14ac:dyDescent="0.35">
      <c r="W17108" s="17"/>
    </row>
    <row r="17109" spans="23:23" x14ac:dyDescent="0.35">
      <c r="W17109" s="17"/>
    </row>
    <row r="17110" spans="23:23" x14ac:dyDescent="0.35">
      <c r="W17110" s="17"/>
    </row>
    <row r="17111" spans="23:23" x14ac:dyDescent="0.35">
      <c r="W17111" s="17"/>
    </row>
    <row r="17112" spans="23:23" x14ac:dyDescent="0.35">
      <c r="W17112" s="17"/>
    </row>
    <row r="17113" spans="23:23" x14ac:dyDescent="0.35">
      <c r="W17113" s="17"/>
    </row>
    <row r="17114" spans="23:23" x14ac:dyDescent="0.35">
      <c r="W17114" s="17"/>
    </row>
    <row r="17115" spans="23:23" x14ac:dyDescent="0.35">
      <c r="W17115" s="17"/>
    </row>
    <row r="17116" spans="23:23" x14ac:dyDescent="0.35">
      <c r="W17116" s="17"/>
    </row>
    <row r="17117" spans="23:23" x14ac:dyDescent="0.35">
      <c r="W17117" s="17"/>
    </row>
    <row r="17118" spans="23:23" x14ac:dyDescent="0.35">
      <c r="W17118" s="17"/>
    </row>
    <row r="17119" spans="23:23" x14ac:dyDescent="0.35">
      <c r="W17119" s="17"/>
    </row>
    <row r="17120" spans="23:23" x14ac:dyDescent="0.35">
      <c r="W17120" s="17"/>
    </row>
    <row r="17121" spans="23:23" x14ac:dyDescent="0.35">
      <c r="W17121" s="17"/>
    </row>
    <row r="17122" spans="23:23" x14ac:dyDescent="0.35">
      <c r="W17122" s="17"/>
    </row>
    <row r="17123" spans="23:23" x14ac:dyDescent="0.35">
      <c r="W17123" s="17"/>
    </row>
    <row r="17124" spans="23:23" x14ac:dyDescent="0.35">
      <c r="W17124" s="17"/>
    </row>
    <row r="17125" spans="23:23" x14ac:dyDescent="0.35">
      <c r="W17125" s="17"/>
    </row>
    <row r="17126" spans="23:23" x14ac:dyDescent="0.35">
      <c r="W17126" s="17"/>
    </row>
    <row r="17127" spans="23:23" x14ac:dyDescent="0.35">
      <c r="W17127" s="17"/>
    </row>
    <row r="17128" spans="23:23" x14ac:dyDescent="0.35">
      <c r="W17128" s="17"/>
    </row>
    <row r="17129" spans="23:23" x14ac:dyDescent="0.35">
      <c r="W17129" s="17"/>
    </row>
    <row r="17130" spans="23:23" x14ac:dyDescent="0.35">
      <c r="W17130" s="17"/>
    </row>
    <row r="17131" spans="23:23" x14ac:dyDescent="0.35">
      <c r="W17131" s="17"/>
    </row>
    <row r="17132" spans="23:23" x14ac:dyDescent="0.35">
      <c r="W17132" s="17"/>
    </row>
    <row r="17133" spans="23:23" x14ac:dyDescent="0.35">
      <c r="W17133" s="17"/>
    </row>
    <row r="17134" spans="23:23" x14ac:dyDescent="0.35">
      <c r="W17134" s="17"/>
    </row>
    <row r="17135" spans="23:23" x14ac:dyDescent="0.35">
      <c r="W17135" s="17"/>
    </row>
    <row r="17136" spans="23:23" x14ac:dyDescent="0.35">
      <c r="W17136" s="17"/>
    </row>
    <row r="17137" spans="23:23" x14ac:dyDescent="0.35">
      <c r="W17137" s="17"/>
    </row>
    <row r="17138" spans="23:23" x14ac:dyDescent="0.35">
      <c r="W17138" s="17"/>
    </row>
    <row r="17139" spans="23:23" x14ac:dyDescent="0.35">
      <c r="W17139" s="17"/>
    </row>
    <row r="17140" spans="23:23" x14ac:dyDescent="0.35">
      <c r="W17140" s="17"/>
    </row>
    <row r="17141" spans="23:23" x14ac:dyDescent="0.35">
      <c r="W17141" s="17"/>
    </row>
    <row r="17142" spans="23:23" x14ac:dyDescent="0.35">
      <c r="W17142" s="17"/>
    </row>
    <row r="17143" spans="23:23" x14ac:dyDescent="0.35">
      <c r="W17143" s="17"/>
    </row>
    <row r="17144" spans="23:23" x14ac:dyDescent="0.35">
      <c r="W17144" s="17"/>
    </row>
    <row r="17145" spans="23:23" x14ac:dyDescent="0.35">
      <c r="W17145" s="17"/>
    </row>
    <row r="17146" spans="23:23" x14ac:dyDescent="0.35">
      <c r="W17146" s="17"/>
    </row>
    <row r="17147" spans="23:23" x14ac:dyDescent="0.35">
      <c r="W17147" s="17"/>
    </row>
    <row r="17148" spans="23:23" x14ac:dyDescent="0.35">
      <c r="W17148" s="17"/>
    </row>
    <row r="17149" spans="23:23" x14ac:dyDescent="0.35">
      <c r="W17149" s="17"/>
    </row>
    <row r="17150" spans="23:23" x14ac:dyDescent="0.35">
      <c r="W17150" s="17"/>
    </row>
    <row r="17151" spans="23:23" x14ac:dyDescent="0.35">
      <c r="W17151" s="17"/>
    </row>
    <row r="17152" spans="23:23" x14ac:dyDescent="0.35">
      <c r="W17152" s="17"/>
    </row>
    <row r="17153" spans="23:23" x14ac:dyDescent="0.35">
      <c r="W17153" s="17"/>
    </row>
    <row r="17154" spans="23:23" x14ac:dyDescent="0.35">
      <c r="W17154" s="17"/>
    </row>
    <row r="17155" spans="23:23" x14ac:dyDescent="0.35">
      <c r="W17155" s="17"/>
    </row>
    <row r="17156" spans="23:23" x14ac:dyDescent="0.35">
      <c r="W17156" s="17"/>
    </row>
    <row r="17157" spans="23:23" x14ac:dyDescent="0.35">
      <c r="W17157" s="17"/>
    </row>
    <row r="17158" spans="23:23" x14ac:dyDescent="0.35">
      <c r="W17158" s="17"/>
    </row>
    <row r="17159" spans="23:23" x14ac:dyDescent="0.35">
      <c r="W17159" s="17"/>
    </row>
    <row r="17160" spans="23:23" x14ac:dyDescent="0.35">
      <c r="W17160" s="17"/>
    </row>
    <row r="17161" spans="23:23" x14ac:dyDescent="0.35">
      <c r="W17161" s="17"/>
    </row>
    <row r="17162" spans="23:23" x14ac:dyDescent="0.35">
      <c r="W17162" s="17"/>
    </row>
    <row r="17163" spans="23:23" x14ac:dyDescent="0.35">
      <c r="W17163" s="17"/>
    </row>
    <row r="17164" spans="23:23" x14ac:dyDescent="0.35">
      <c r="W17164" s="17"/>
    </row>
    <row r="17165" spans="23:23" x14ac:dyDescent="0.35">
      <c r="W17165" s="17"/>
    </row>
    <row r="17166" spans="23:23" x14ac:dyDescent="0.35">
      <c r="W17166" s="17"/>
    </row>
    <row r="17167" spans="23:23" x14ac:dyDescent="0.35">
      <c r="W17167" s="17"/>
    </row>
    <row r="17168" spans="23:23" x14ac:dyDescent="0.35">
      <c r="W17168" s="17"/>
    </row>
    <row r="17169" spans="23:23" x14ac:dyDescent="0.35">
      <c r="W17169" s="17"/>
    </row>
    <row r="17170" spans="23:23" x14ac:dyDescent="0.35">
      <c r="W17170" s="17"/>
    </row>
    <row r="17171" spans="23:23" x14ac:dyDescent="0.35">
      <c r="W17171" s="17"/>
    </row>
    <row r="17172" spans="23:23" x14ac:dyDescent="0.35">
      <c r="W17172" s="17"/>
    </row>
    <row r="17173" spans="23:23" x14ac:dyDescent="0.35">
      <c r="W17173" s="17"/>
    </row>
    <row r="17174" spans="23:23" x14ac:dyDescent="0.35">
      <c r="W17174" s="17"/>
    </row>
    <row r="17175" spans="23:23" x14ac:dyDescent="0.35">
      <c r="W17175" s="17"/>
    </row>
    <row r="17176" spans="23:23" x14ac:dyDescent="0.35">
      <c r="W17176" s="17"/>
    </row>
    <row r="17177" spans="23:23" x14ac:dyDescent="0.35">
      <c r="W17177" s="17"/>
    </row>
    <row r="17178" spans="23:23" x14ac:dyDescent="0.35">
      <c r="W17178" s="17"/>
    </row>
    <row r="17179" spans="23:23" x14ac:dyDescent="0.35">
      <c r="W17179" s="17"/>
    </row>
    <row r="17180" spans="23:23" x14ac:dyDescent="0.35">
      <c r="W17180" s="17"/>
    </row>
    <row r="17181" spans="23:23" x14ac:dyDescent="0.35">
      <c r="W17181" s="17"/>
    </row>
    <row r="17182" spans="23:23" x14ac:dyDescent="0.35">
      <c r="W17182" s="17"/>
    </row>
    <row r="17183" spans="23:23" x14ac:dyDescent="0.35">
      <c r="W17183" s="17"/>
    </row>
    <row r="17184" spans="23:23" x14ac:dyDescent="0.35">
      <c r="W17184" s="17"/>
    </row>
    <row r="17185" spans="23:23" x14ac:dyDescent="0.35">
      <c r="W17185" s="17"/>
    </row>
    <row r="17186" spans="23:23" x14ac:dyDescent="0.35">
      <c r="W17186" s="17"/>
    </row>
    <row r="17187" spans="23:23" x14ac:dyDescent="0.35">
      <c r="W17187" s="17"/>
    </row>
    <row r="17188" spans="23:23" x14ac:dyDescent="0.35">
      <c r="W17188" s="17"/>
    </row>
    <row r="17189" spans="23:23" x14ac:dyDescent="0.35">
      <c r="W17189" s="17"/>
    </row>
    <row r="17190" spans="23:23" x14ac:dyDescent="0.35">
      <c r="W17190" s="17"/>
    </row>
    <row r="17191" spans="23:23" x14ac:dyDescent="0.35">
      <c r="W17191" s="17"/>
    </row>
    <row r="17192" spans="23:23" x14ac:dyDescent="0.35">
      <c r="W17192" s="17"/>
    </row>
    <row r="17193" spans="23:23" x14ac:dyDescent="0.35">
      <c r="W17193" s="17"/>
    </row>
    <row r="17194" spans="23:23" x14ac:dyDescent="0.35">
      <c r="W17194" s="17"/>
    </row>
    <row r="17195" spans="23:23" x14ac:dyDescent="0.35">
      <c r="W17195" s="17"/>
    </row>
    <row r="17196" spans="23:23" x14ac:dyDescent="0.35">
      <c r="W17196" s="17"/>
    </row>
    <row r="17197" spans="23:23" x14ac:dyDescent="0.35">
      <c r="W17197" s="17"/>
    </row>
    <row r="17198" spans="23:23" x14ac:dyDescent="0.35">
      <c r="W17198" s="17"/>
    </row>
    <row r="17199" spans="23:23" x14ac:dyDescent="0.35">
      <c r="W17199" s="17"/>
    </row>
    <row r="17200" spans="23:23" x14ac:dyDescent="0.35">
      <c r="W17200" s="17"/>
    </row>
    <row r="17201" spans="23:23" x14ac:dyDescent="0.35">
      <c r="W17201" s="17"/>
    </row>
    <row r="17202" spans="23:23" x14ac:dyDescent="0.35">
      <c r="W17202" s="17"/>
    </row>
    <row r="17203" spans="23:23" x14ac:dyDescent="0.35">
      <c r="W17203" s="17"/>
    </row>
    <row r="17204" spans="23:23" x14ac:dyDescent="0.35">
      <c r="W17204" s="17"/>
    </row>
    <row r="17205" spans="23:23" x14ac:dyDescent="0.35">
      <c r="W17205" s="17"/>
    </row>
    <row r="17206" spans="23:23" x14ac:dyDescent="0.35">
      <c r="W17206" s="17"/>
    </row>
    <row r="17207" spans="23:23" x14ac:dyDescent="0.35">
      <c r="W17207" s="17"/>
    </row>
    <row r="17208" spans="23:23" x14ac:dyDescent="0.35">
      <c r="W17208" s="17"/>
    </row>
    <row r="17209" spans="23:23" x14ac:dyDescent="0.35">
      <c r="W17209" s="17"/>
    </row>
    <row r="17210" spans="23:23" x14ac:dyDescent="0.35">
      <c r="W17210" s="17"/>
    </row>
    <row r="17211" spans="23:23" x14ac:dyDescent="0.35">
      <c r="W17211" s="17"/>
    </row>
    <row r="17212" spans="23:23" x14ac:dyDescent="0.35">
      <c r="W17212" s="17"/>
    </row>
    <row r="17213" spans="23:23" x14ac:dyDescent="0.35">
      <c r="W17213" s="17"/>
    </row>
    <row r="17214" spans="23:23" x14ac:dyDescent="0.35">
      <c r="W17214" s="17"/>
    </row>
    <row r="17215" spans="23:23" x14ac:dyDescent="0.35">
      <c r="W17215" s="17"/>
    </row>
    <row r="17216" spans="23:23" x14ac:dyDescent="0.35">
      <c r="W17216" s="17"/>
    </row>
    <row r="17217" spans="23:23" x14ac:dyDescent="0.35">
      <c r="W17217" s="17"/>
    </row>
    <row r="17218" spans="23:23" x14ac:dyDescent="0.35">
      <c r="W17218" s="17"/>
    </row>
    <row r="17219" spans="23:23" x14ac:dyDescent="0.35">
      <c r="W17219" s="17"/>
    </row>
    <row r="17220" spans="23:23" x14ac:dyDescent="0.35">
      <c r="W17220" s="17"/>
    </row>
    <row r="17221" spans="23:23" x14ac:dyDescent="0.35">
      <c r="W17221" s="17"/>
    </row>
    <row r="17222" spans="23:23" x14ac:dyDescent="0.35">
      <c r="W17222" s="17"/>
    </row>
    <row r="17223" spans="23:23" x14ac:dyDescent="0.35">
      <c r="W17223" s="17"/>
    </row>
    <row r="17224" spans="23:23" x14ac:dyDescent="0.35">
      <c r="W17224" s="17"/>
    </row>
    <row r="17225" spans="23:23" x14ac:dyDescent="0.35">
      <c r="W17225" s="17"/>
    </row>
    <row r="17226" spans="23:23" x14ac:dyDescent="0.35">
      <c r="W17226" s="17"/>
    </row>
    <row r="17227" spans="23:23" x14ac:dyDescent="0.35">
      <c r="W17227" s="17"/>
    </row>
    <row r="17228" spans="23:23" x14ac:dyDescent="0.35">
      <c r="W17228" s="17"/>
    </row>
    <row r="17229" spans="23:23" x14ac:dyDescent="0.35">
      <c r="W17229" s="17"/>
    </row>
    <row r="17230" spans="23:23" x14ac:dyDescent="0.35">
      <c r="W17230" s="17"/>
    </row>
    <row r="17231" spans="23:23" x14ac:dyDescent="0.35">
      <c r="W17231" s="17"/>
    </row>
    <row r="17232" spans="23:23" x14ac:dyDescent="0.35">
      <c r="W17232" s="17"/>
    </row>
    <row r="17233" spans="23:23" x14ac:dyDescent="0.35">
      <c r="W17233" s="17"/>
    </row>
    <row r="17234" spans="23:23" x14ac:dyDescent="0.35">
      <c r="W17234" s="17"/>
    </row>
    <row r="17235" spans="23:23" x14ac:dyDescent="0.35">
      <c r="W17235" s="17"/>
    </row>
    <row r="17236" spans="23:23" x14ac:dyDescent="0.35">
      <c r="W17236" s="17"/>
    </row>
    <row r="17237" spans="23:23" x14ac:dyDescent="0.35">
      <c r="W17237" s="17"/>
    </row>
    <row r="17238" spans="23:23" x14ac:dyDescent="0.35">
      <c r="W17238" s="17"/>
    </row>
    <row r="17239" spans="23:23" x14ac:dyDescent="0.35">
      <c r="W17239" s="17"/>
    </row>
    <row r="17240" spans="23:23" x14ac:dyDescent="0.35">
      <c r="W17240" s="17"/>
    </row>
    <row r="17241" spans="23:23" x14ac:dyDescent="0.35">
      <c r="W17241" s="17"/>
    </row>
    <row r="17242" spans="23:23" x14ac:dyDescent="0.35">
      <c r="W17242" s="17"/>
    </row>
    <row r="17243" spans="23:23" x14ac:dyDescent="0.35">
      <c r="W17243" s="17"/>
    </row>
    <row r="17244" spans="23:23" x14ac:dyDescent="0.35">
      <c r="W17244" s="17"/>
    </row>
    <row r="17245" spans="23:23" x14ac:dyDescent="0.35">
      <c r="W17245" s="17"/>
    </row>
    <row r="17246" spans="23:23" x14ac:dyDescent="0.35">
      <c r="W17246" s="17"/>
    </row>
    <row r="17247" spans="23:23" x14ac:dyDescent="0.35">
      <c r="W17247" s="17"/>
    </row>
    <row r="17248" spans="23:23" x14ac:dyDescent="0.35">
      <c r="W17248" s="17"/>
    </row>
    <row r="17249" spans="23:23" x14ac:dyDescent="0.35">
      <c r="W17249" s="17"/>
    </row>
    <row r="17250" spans="23:23" x14ac:dyDescent="0.35">
      <c r="W17250" s="17"/>
    </row>
    <row r="17251" spans="23:23" x14ac:dyDescent="0.35">
      <c r="W17251" s="17"/>
    </row>
    <row r="17252" spans="23:23" x14ac:dyDescent="0.35">
      <c r="W17252" s="17"/>
    </row>
    <row r="17253" spans="23:23" x14ac:dyDescent="0.35">
      <c r="W17253" s="17"/>
    </row>
    <row r="17254" spans="23:23" x14ac:dyDescent="0.35">
      <c r="W17254" s="17"/>
    </row>
    <row r="17255" spans="23:23" x14ac:dyDescent="0.35">
      <c r="W17255" s="17"/>
    </row>
    <row r="17256" spans="23:23" x14ac:dyDescent="0.35">
      <c r="W17256" s="17"/>
    </row>
    <row r="17257" spans="23:23" x14ac:dyDescent="0.35">
      <c r="W17257" s="17"/>
    </row>
    <row r="17258" spans="23:23" x14ac:dyDescent="0.35">
      <c r="W17258" s="17"/>
    </row>
    <row r="17259" spans="23:23" x14ac:dyDescent="0.35">
      <c r="W17259" s="17"/>
    </row>
    <row r="17260" spans="23:23" x14ac:dyDescent="0.35">
      <c r="W17260" s="17"/>
    </row>
    <row r="17261" spans="23:23" x14ac:dyDescent="0.35">
      <c r="W17261" s="17"/>
    </row>
    <row r="17262" spans="23:23" x14ac:dyDescent="0.35">
      <c r="W17262" s="17"/>
    </row>
    <row r="17263" spans="23:23" x14ac:dyDescent="0.35">
      <c r="W17263" s="17"/>
    </row>
    <row r="17264" spans="23:23" x14ac:dyDescent="0.35">
      <c r="W17264" s="17"/>
    </row>
    <row r="17265" spans="23:23" x14ac:dyDescent="0.35">
      <c r="W17265" s="17"/>
    </row>
    <row r="17266" spans="23:23" x14ac:dyDescent="0.35">
      <c r="W17266" s="17"/>
    </row>
    <row r="17267" spans="23:23" x14ac:dyDescent="0.35">
      <c r="W17267" s="17"/>
    </row>
    <row r="17268" spans="23:23" x14ac:dyDescent="0.35">
      <c r="W17268" s="17"/>
    </row>
    <row r="17269" spans="23:23" x14ac:dyDescent="0.35">
      <c r="W17269" s="17"/>
    </row>
    <row r="17270" spans="23:23" x14ac:dyDescent="0.35">
      <c r="W17270" s="17"/>
    </row>
    <row r="17271" spans="23:23" x14ac:dyDescent="0.35">
      <c r="W17271" s="17"/>
    </row>
    <row r="17272" spans="23:23" x14ac:dyDescent="0.35">
      <c r="W17272" s="17"/>
    </row>
    <row r="17273" spans="23:23" x14ac:dyDescent="0.35">
      <c r="W17273" s="17"/>
    </row>
    <row r="17274" spans="23:23" x14ac:dyDescent="0.35">
      <c r="W17274" s="17"/>
    </row>
    <row r="17275" spans="23:23" x14ac:dyDescent="0.35">
      <c r="W17275" s="17"/>
    </row>
    <row r="17276" spans="23:23" x14ac:dyDescent="0.35">
      <c r="W17276" s="17"/>
    </row>
    <row r="17277" spans="23:23" x14ac:dyDescent="0.35">
      <c r="W17277" s="17"/>
    </row>
    <row r="17278" spans="23:23" x14ac:dyDescent="0.35">
      <c r="W17278" s="17"/>
    </row>
    <row r="17279" spans="23:23" x14ac:dyDescent="0.35">
      <c r="W17279" s="17"/>
    </row>
    <row r="17280" spans="23:23" x14ac:dyDescent="0.35">
      <c r="W17280" s="17"/>
    </row>
    <row r="17281" spans="23:23" x14ac:dyDescent="0.35">
      <c r="W17281" s="17"/>
    </row>
    <row r="17282" spans="23:23" x14ac:dyDescent="0.35">
      <c r="W17282" s="17"/>
    </row>
    <row r="17283" spans="23:23" x14ac:dyDescent="0.35">
      <c r="W17283" s="17"/>
    </row>
    <row r="17284" spans="23:23" x14ac:dyDescent="0.35">
      <c r="W17284" s="17"/>
    </row>
    <row r="17285" spans="23:23" x14ac:dyDescent="0.35">
      <c r="W17285" s="17"/>
    </row>
    <row r="17286" spans="23:23" x14ac:dyDescent="0.35">
      <c r="W17286" s="17"/>
    </row>
    <row r="17287" spans="23:23" x14ac:dyDescent="0.35">
      <c r="W17287" s="17"/>
    </row>
    <row r="17288" spans="23:23" x14ac:dyDescent="0.35">
      <c r="W17288" s="17"/>
    </row>
    <row r="17289" spans="23:23" x14ac:dyDescent="0.35">
      <c r="W17289" s="17"/>
    </row>
    <row r="17290" spans="23:23" x14ac:dyDescent="0.35">
      <c r="W17290" s="17"/>
    </row>
    <row r="17291" spans="23:23" x14ac:dyDescent="0.35">
      <c r="W17291" s="17"/>
    </row>
    <row r="17292" spans="23:23" x14ac:dyDescent="0.35">
      <c r="W17292" s="17"/>
    </row>
    <row r="17293" spans="23:23" x14ac:dyDescent="0.35">
      <c r="W17293" s="17"/>
    </row>
    <row r="17294" spans="23:23" x14ac:dyDescent="0.35">
      <c r="W17294" s="17"/>
    </row>
    <row r="17295" spans="23:23" x14ac:dyDescent="0.35">
      <c r="W17295" s="17"/>
    </row>
    <row r="17296" spans="23:23" x14ac:dyDescent="0.35">
      <c r="W17296" s="17"/>
    </row>
    <row r="17297" spans="23:23" x14ac:dyDescent="0.35">
      <c r="W17297" s="17"/>
    </row>
    <row r="17298" spans="23:23" x14ac:dyDescent="0.35">
      <c r="W17298" s="17"/>
    </row>
    <row r="17299" spans="23:23" x14ac:dyDescent="0.35">
      <c r="W17299" s="17"/>
    </row>
    <row r="17300" spans="23:23" x14ac:dyDescent="0.35">
      <c r="W17300" s="17"/>
    </row>
    <row r="17301" spans="23:23" x14ac:dyDescent="0.35">
      <c r="W17301" s="17"/>
    </row>
    <row r="17302" spans="23:23" x14ac:dyDescent="0.35">
      <c r="W17302" s="17"/>
    </row>
    <row r="17303" spans="23:23" x14ac:dyDescent="0.35">
      <c r="W17303" s="17"/>
    </row>
    <row r="17304" spans="23:23" x14ac:dyDescent="0.35">
      <c r="W17304" s="17"/>
    </row>
    <row r="17305" spans="23:23" x14ac:dyDescent="0.35">
      <c r="W17305" s="17"/>
    </row>
    <row r="17306" spans="23:23" x14ac:dyDescent="0.35">
      <c r="W17306" s="17"/>
    </row>
    <row r="17307" spans="23:23" x14ac:dyDescent="0.35">
      <c r="W17307" s="17"/>
    </row>
    <row r="17308" spans="23:23" x14ac:dyDescent="0.35">
      <c r="W17308" s="17"/>
    </row>
    <row r="17309" spans="23:23" x14ac:dyDescent="0.35">
      <c r="W17309" s="17"/>
    </row>
    <row r="17310" spans="23:23" x14ac:dyDescent="0.35">
      <c r="W17310" s="17"/>
    </row>
    <row r="17311" spans="23:23" x14ac:dyDescent="0.35">
      <c r="W17311" s="17"/>
    </row>
    <row r="17312" spans="23:23" x14ac:dyDescent="0.35">
      <c r="W17312" s="17"/>
    </row>
    <row r="17313" spans="23:23" x14ac:dyDescent="0.35">
      <c r="W17313" s="17"/>
    </row>
    <row r="17314" spans="23:23" x14ac:dyDescent="0.35">
      <c r="W17314" s="17"/>
    </row>
    <row r="17315" spans="23:23" x14ac:dyDescent="0.35">
      <c r="W17315" s="17"/>
    </row>
    <row r="17316" spans="23:23" x14ac:dyDescent="0.35">
      <c r="W17316" s="17"/>
    </row>
    <row r="17317" spans="23:23" x14ac:dyDescent="0.35">
      <c r="W17317" s="17"/>
    </row>
    <row r="17318" spans="23:23" x14ac:dyDescent="0.35">
      <c r="W17318" s="17"/>
    </row>
    <row r="17319" spans="23:23" x14ac:dyDescent="0.35">
      <c r="W17319" s="17"/>
    </row>
    <row r="17320" spans="23:23" x14ac:dyDescent="0.35">
      <c r="W17320" s="17"/>
    </row>
    <row r="17321" spans="23:23" x14ac:dyDescent="0.35">
      <c r="W17321" s="17"/>
    </row>
    <row r="17322" spans="23:23" x14ac:dyDescent="0.35">
      <c r="W17322" s="17"/>
    </row>
    <row r="17323" spans="23:23" x14ac:dyDescent="0.35">
      <c r="W17323" s="17"/>
    </row>
    <row r="17324" spans="23:23" x14ac:dyDescent="0.35">
      <c r="W17324" s="17"/>
    </row>
    <row r="17325" spans="23:23" x14ac:dyDescent="0.35">
      <c r="W17325" s="17"/>
    </row>
    <row r="17326" spans="23:23" x14ac:dyDescent="0.35">
      <c r="W17326" s="17"/>
    </row>
    <row r="17327" spans="23:23" x14ac:dyDescent="0.35">
      <c r="W17327" s="17"/>
    </row>
    <row r="17328" spans="23:23" x14ac:dyDescent="0.35">
      <c r="W17328" s="17"/>
    </row>
    <row r="17329" spans="23:23" x14ac:dyDescent="0.35">
      <c r="W17329" s="17"/>
    </row>
    <row r="17330" spans="23:23" x14ac:dyDescent="0.35">
      <c r="W17330" s="17"/>
    </row>
    <row r="17331" spans="23:23" x14ac:dyDescent="0.35">
      <c r="W17331" s="17"/>
    </row>
    <row r="17332" spans="23:23" x14ac:dyDescent="0.35">
      <c r="W17332" s="17"/>
    </row>
    <row r="17333" spans="23:23" x14ac:dyDescent="0.35">
      <c r="W17333" s="17"/>
    </row>
    <row r="17334" spans="23:23" x14ac:dyDescent="0.35">
      <c r="W17334" s="17"/>
    </row>
    <row r="17335" spans="23:23" x14ac:dyDescent="0.35">
      <c r="W17335" s="17"/>
    </row>
    <row r="17336" spans="23:23" x14ac:dyDescent="0.35">
      <c r="W17336" s="17"/>
    </row>
    <row r="17337" spans="23:23" x14ac:dyDescent="0.35">
      <c r="W17337" s="17"/>
    </row>
    <row r="17338" spans="23:23" x14ac:dyDescent="0.35">
      <c r="W17338" s="17"/>
    </row>
    <row r="17339" spans="23:23" x14ac:dyDescent="0.35">
      <c r="W17339" s="17"/>
    </row>
    <row r="17340" spans="23:23" x14ac:dyDescent="0.35">
      <c r="W17340" s="17"/>
    </row>
    <row r="17341" spans="23:23" x14ac:dyDescent="0.35">
      <c r="W17341" s="17"/>
    </row>
    <row r="17342" spans="23:23" x14ac:dyDescent="0.35">
      <c r="W17342" s="17"/>
    </row>
    <row r="17343" spans="23:23" x14ac:dyDescent="0.35">
      <c r="W17343" s="17"/>
    </row>
    <row r="17344" spans="23:23" x14ac:dyDescent="0.35">
      <c r="W17344" s="17"/>
    </row>
    <row r="17345" spans="23:23" x14ac:dyDescent="0.35">
      <c r="W17345" s="17"/>
    </row>
    <row r="17346" spans="23:23" x14ac:dyDescent="0.35">
      <c r="W17346" s="17"/>
    </row>
    <row r="17347" spans="23:23" x14ac:dyDescent="0.35">
      <c r="W17347" s="17"/>
    </row>
    <row r="17348" spans="23:23" x14ac:dyDescent="0.35">
      <c r="W17348" s="17"/>
    </row>
    <row r="17349" spans="23:23" x14ac:dyDescent="0.35">
      <c r="W17349" s="17"/>
    </row>
    <row r="17350" spans="23:23" x14ac:dyDescent="0.35">
      <c r="W17350" s="17"/>
    </row>
    <row r="17351" spans="23:23" x14ac:dyDescent="0.35">
      <c r="W17351" s="17"/>
    </row>
    <row r="17352" spans="23:23" x14ac:dyDescent="0.35">
      <c r="W17352" s="17"/>
    </row>
    <row r="17353" spans="23:23" x14ac:dyDescent="0.35">
      <c r="W17353" s="17"/>
    </row>
    <row r="17354" spans="23:23" x14ac:dyDescent="0.35">
      <c r="W17354" s="17"/>
    </row>
    <row r="17355" spans="23:23" x14ac:dyDescent="0.35">
      <c r="W17355" s="17"/>
    </row>
    <row r="17356" spans="23:23" x14ac:dyDescent="0.35">
      <c r="W17356" s="17"/>
    </row>
    <row r="17357" spans="23:23" x14ac:dyDescent="0.35">
      <c r="W17357" s="17"/>
    </row>
    <row r="17358" spans="23:23" x14ac:dyDescent="0.35">
      <c r="W17358" s="17"/>
    </row>
    <row r="17359" spans="23:23" x14ac:dyDescent="0.35">
      <c r="W17359" s="17"/>
    </row>
    <row r="17360" spans="23:23" x14ac:dyDescent="0.35">
      <c r="W17360" s="17"/>
    </row>
    <row r="17361" spans="23:23" x14ac:dyDescent="0.35">
      <c r="W17361" s="17"/>
    </row>
    <row r="17362" spans="23:23" x14ac:dyDescent="0.35">
      <c r="W17362" s="17"/>
    </row>
    <row r="17363" spans="23:23" x14ac:dyDescent="0.35">
      <c r="W17363" s="17"/>
    </row>
    <row r="17364" spans="23:23" x14ac:dyDescent="0.35">
      <c r="W17364" s="17"/>
    </row>
    <row r="17365" spans="23:23" x14ac:dyDescent="0.35">
      <c r="W17365" s="17"/>
    </row>
    <row r="17366" spans="23:23" x14ac:dyDescent="0.35">
      <c r="W17366" s="17"/>
    </row>
    <row r="17367" spans="23:23" x14ac:dyDescent="0.35">
      <c r="W17367" s="17"/>
    </row>
    <row r="17368" spans="23:23" x14ac:dyDescent="0.35">
      <c r="W17368" s="17"/>
    </row>
    <row r="17369" spans="23:23" x14ac:dyDescent="0.35">
      <c r="W17369" s="17"/>
    </row>
    <row r="17370" spans="23:23" x14ac:dyDescent="0.35">
      <c r="W17370" s="17"/>
    </row>
    <row r="17371" spans="23:23" x14ac:dyDescent="0.35">
      <c r="W17371" s="17"/>
    </row>
    <row r="17372" spans="23:23" x14ac:dyDescent="0.35">
      <c r="W17372" s="17"/>
    </row>
    <row r="17373" spans="23:23" x14ac:dyDescent="0.35">
      <c r="W17373" s="17"/>
    </row>
    <row r="17374" spans="23:23" x14ac:dyDescent="0.35">
      <c r="W17374" s="17"/>
    </row>
    <row r="17375" spans="23:23" x14ac:dyDescent="0.35">
      <c r="W17375" s="17"/>
    </row>
    <row r="17376" spans="23:23" x14ac:dyDescent="0.35">
      <c r="W17376" s="17"/>
    </row>
    <row r="17377" spans="23:23" x14ac:dyDescent="0.35">
      <c r="W17377" s="17"/>
    </row>
    <row r="17378" spans="23:23" x14ac:dyDescent="0.35">
      <c r="W17378" s="17"/>
    </row>
    <row r="17379" spans="23:23" x14ac:dyDescent="0.35">
      <c r="W17379" s="17"/>
    </row>
    <row r="17380" spans="23:23" x14ac:dyDescent="0.35">
      <c r="W17380" s="17"/>
    </row>
    <row r="17381" spans="23:23" x14ac:dyDescent="0.35">
      <c r="W17381" s="17"/>
    </row>
    <row r="17382" spans="23:23" x14ac:dyDescent="0.35">
      <c r="W17382" s="17"/>
    </row>
    <row r="17383" spans="23:23" x14ac:dyDescent="0.35">
      <c r="W17383" s="17"/>
    </row>
    <row r="17384" spans="23:23" x14ac:dyDescent="0.35">
      <c r="W17384" s="17"/>
    </row>
    <row r="17385" spans="23:23" x14ac:dyDescent="0.35">
      <c r="W17385" s="17"/>
    </row>
    <row r="17386" spans="23:23" x14ac:dyDescent="0.35">
      <c r="W17386" s="17"/>
    </row>
    <row r="17387" spans="23:23" x14ac:dyDescent="0.35">
      <c r="W17387" s="17"/>
    </row>
    <row r="17388" spans="23:23" x14ac:dyDescent="0.35">
      <c r="W17388" s="17"/>
    </row>
    <row r="17389" spans="23:23" x14ac:dyDescent="0.35">
      <c r="W17389" s="17"/>
    </row>
    <row r="17390" spans="23:23" x14ac:dyDescent="0.35">
      <c r="W17390" s="17"/>
    </row>
    <row r="17391" spans="23:23" x14ac:dyDescent="0.35">
      <c r="W17391" s="17"/>
    </row>
    <row r="17392" spans="23:23" x14ac:dyDescent="0.35">
      <c r="W17392" s="17"/>
    </row>
    <row r="17393" spans="23:23" x14ac:dyDescent="0.35">
      <c r="W17393" s="17"/>
    </row>
    <row r="17394" spans="23:23" x14ac:dyDescent="0.35">
      <c r="W17394" s="17"/>
    </row>
    <row r="17395" spans="23:23" x14ac:dyDescent="0.35">
      <c r="W17395" s="17"/>
    </row>
    <row r="17396" spans="23:23" x14ac:dyDescent="0.35">
      <c r="W17396" s="17"/>
    </row>
    <row r="17397" spans="23:23" x14ac:dyDescent="0.35">
      <c r="W17397" s="17"/>
    </row>
    <row r="17398" spans="23:23" x14ac:dyDescent="0.35">
      <c r="W17398" s="17"/>
    </row>
    <row r="17399" spans="23:23" x14ac:dyDescent="0.35">
      <c r="W17399" s="17"/>
    </row>
    <row r="17400" spans="23:23" x14ac:dyDescent="0.35">
      <c r="W17400" s="17"/>
    </row>
    <row r="17401" spans="23:23" x14ac:dyDescent="0.35">
      <c r="W17401" s="17"/>
    </row>
    <row r="17402" spans="23:23" x14ac:dyDescent="0.35">
      <c r="W17402" s="17"/>
    </row>
    <row r="17403" spans="23:23" x14ac:dyDescent="0.35">
      <c r="W17403" s="17"/>
    </row>
    <row r="17404" spans="23:23" x14ac:dyDescent="0.35">
      <c r="W17404" s="17"/>
    </row>
    <row r="17405" spans="23:23" x14ac:dyDescent="0.35">
      <c r="W17405" s="17"/>
    </row>
    <row r="17406" spans="23:23" x14ac:dyDescent="0.35">
      <c r="W17406" s="17"/>
    </row>
    <row r="17407" spans="23:23" x14ac:dyDescent="0.35">
      <c r="W17407" s="17"/>
    </row>
    <row r="17408" spans="23:23" x14ac:dyDescent="0.35">
      <c r="W17408" s="17"/>
    </row>
    <row r="17409" spans="23:23" x14ac:dyDescent="0.35">
      <c r="W17409" s="17"/>
    </row>
    <row r="17410" spans="23:23" x14ac:dyDescent="0.35">
      <c r="W17410" s="17"/>
    </row>
    <row r="17411" spans="23:23" x14ac:dyDescent="0.35">
      <c r="W17411" s="17"/>
    </row>
    <row r="17412" spans="23:23" x14ac:dyDescent="0.35">
      <c r="W17412" s="17"/>
    </row>
    <row r="17413" spans="23:23" x14ac:dyDescent="0.35">
      <c r="W17413" s="17"/>
    </row>
    <row r="17414" spans="23:23" x14ac:dyDescent="0.35">
      <c r="W17414" s="17"/>
    </row>
    <row r="17415" spans="23:23" x14ac:dyDescent="0.35">
      <c r="W17415" s="17"/>
    </row>
    <row r="17416" spans="23:23" x14ac:dyDescent="0.35">
      <c r="W17416" s="17"/>
    </row>
    <row r="17417" spans="23:23" x14ac:dyDescent="0.35">
      <c r="W17417" s="17"/>
    </row>
    <row r="17418" spans="23:23" x14ac:dyDescent="0.35">
      <c r="W17418" s="17"/>
    </row>
    <row r="17419" spans="23:23" x14ac:dyDescent="0.35">
      <c r="W17419" s="17"/>
    </row>
    <row r="17420" spans="23:23" x14ac:dyDescent="0.35">
      <c r="W17420" s="17"/>
    </row>
    <row r="17421" spans="23:23" x14ac:dyDescent="0.35">
      <c r="W17421" s="17"/>
    </row>
    <row r="17422" spans="23:23" x14ac:dyDescent="0.35">
      <c r="W17422" s="17"/>
    </row>
    <row r="17423" spans="23:23" x14ac:dyDescent="0.35">
      <c r="W17423" s="17"/>
    </row>
    <row r="17424" spans="23:23" x14ac:dyDescent="0.35">
      <c r="W17424" s="17"/>
    </row>
    <row r="17425" spans="23:23" x14ac:dyDescent="0.35">
      <c r="W17425" s="17"/>
    </row>
    <row r="17426" spans="23:23" x14ac:dyDescent="0.35">
      <c r="W17426" s="17"/>
    </row>
    <row r="17427" spans="23:23" x14ac:dyDescent="0.35">
      <c r="W17427" s="17"/>
    </row>
    <row r="17428" spans="23:23" x14ac:dyDescent="0.35">
      <c r="W17428" s="17"/>
    </row>
    <row r="17429" spans="23:23" x14ac:dyDescent="0.35">
      <c r="W17429" s="17"/>
    </row>
    <row r="17430" spans="23:23" x14ac:dyDescent="0.35">
      <c r="W17430" s="17"/>
    </row>
    <row r="17431" spans="23:23" x14ac:dyDescent="0.35">
      <c r="W17431" s="17"/>
    </row>
    <row r="17432" spans="23:23" x14ac:dyDescent="0.35">
      <c r="W17432" s="17"/>
    </row>
    <row r="17433" spans="23:23" x14ac:dyDescent="0.35">
      <c r="W17433" s="17"/>
    </row>
    <row r="17434" spans="23:23" x14ac:dyDescent="0.35">
      <c r="W17434" s="17"/>
    </row>
    <row r="17435" spans="23:23" x14ac:dyDescent="0.35">
      <c r="W17435" s="17"/>
    </row>
    <row r="17436" spans="23:23" x14ac:dyDescent="0.35">
      <c r="W17436" s="17"/>
    </row>
    <row r="17437" spans="23:23" x14ac:dyDescent="0.35">
      <c r="W17437" s="17"/>
    </row>
    <row r="17438" spans="23:23" x14ac:dyDescent="0.35">
      <c r="W17438" s="17"/>
    </row>
    <row r="17439" spans="23:23" x14ac:dyDescent="0.35">
      <c r="W17439" s="17"/>
    </row>
    <row r="17440" spans="23:23" x14ac:dyDescent="0.35">
      <c r="W17440" s="17"/>
    </row>
    <row r="17441" spans="23:23" x14ac:dyDescent="0.35">
      <c r="W17441" s="17"/>
    </row>
    <row r="17442" spans="23:23" x14ac:dyDescent="0.35">
      <c r="W17442" s="17"/>
    </row>
    <row r="17443" spans="23:23" x14ac:dyDescent="0.35">
      <c r="W17443" s="17"/>
    </row>
    <row r="17444" spans="23:23" x14ac:dyDescent="0.35">
      <c r="W17444" s="17"/>
    </row>
    <row r="17445" spans="23:23" x14ac:dyDescent="0.35">
      <c r="W17445" s="17"/>
    </row>
    <row r="17446" spans="23:23" x14ac:dyDescent="0.35">
      <c r="W17446" s="17"/>
    </row>
    <row r="17447" spans="23:23" x14ac:dyDescent="0.35">
      <c r="W17447" s="17"/>
    </row>
    <row r="17448" spans="23:23" x14ac:dyDescent="0.35">
      <c r="W17448" s="17"/>
    </row>
    <row r="17449" spans="23:23" x14ac:dyDescent="0.35">
      <c r="W17449" s="17"/>
    </row>
    <row r="17450" spans="23:23" x14ac:dyDescent="0.35">
      <c r="W17450" s="17"/>
    </row>
    <row r="17451" spans="23:23" x14ac:dyDescent="0.35">
      <c r="W17451" s="17"/>
    </row>
    <row r="17452" spans="23:23" x14ac:dyDescent="0.35">
      <c r="W17452" s="17"/>
    </row>
    <row r="17453" spans="23:23" x14ac:dyDescent="0.35">
      <c r="W17453" s="17"/>
    </row>
    <row r="17454" spans="23:23" x14ac:dyDescent="0.35">
      <c r="W17454" s="17"/>
    </row>
    <row r="17455" spans="23:23" x14ac:dyDescent="0.35">
      <c r="W17455" s="17"/>
    </row>
    <row r="17456" spans="23:23" x14ac:dyDescent="0.35">
      <c r="W17456" s="17"/>
    </row>
    <row r="17457" spans="23:23" x14ac:dyDescent="0.35">
      <c r="W17457" s="17"/>
    </row>
    <row r="17458" spans="23:23" x14ac:dyDescent="0.35">
      <c r="W17458" s="17"/>
    </row>
    <row r="17459" spans="23:23" x14ac:dyDescent="0.35">
      <c r="W17459" s="17"/>
    </row>
    <row r="17460" spans="23:23" x14ac:dyDescent="0.35">
      <c r="W17460" s="17"/>
    </row>
    <row r="17461" spans="23:23" x14ac:dyDescent="0.35">
      <c r="W17461" s="17"/>
    </row>
    <row r="17462" spans="23:23" x14ac:dyDescent="0.35">
      <c r="W17462" s="17"/>
    </row>
    <row r="17463" spans="23:23" x14ac:dyDescent="0.35">
      <c r="W17463" s="17"/>
    </row>
    <row r="17464" spans="23:23" x14ac:dyDescent="0.35">
      <c r="W17464" s="17"/>
    </row>
    <row r="17465" spans="23:23" x14ac:dyDescent="0.35">
      <c r="W17465" s="17"/>
    </row>
    <row r="17466" spans="23:23" x14ac:dyDescent="0.35">
      <c r="W17466" s="17"/>
    </row>
    <row r="17467" spans="23:23" x14ac:dyDescent="0.35">
      <c r="W17467" s="17"/>
    </row>
    <row r="17468" spans="23:23" x14ac:dyDescent="0.35">
      <c r="W17468" s="17"/>
    </row>
    <row r="17469" spans="23:23" x14ac:dyDescent="0.35">
      <c r="W17469" s="17"/>
    </row>
    <row r="17470" spans="23:23" x14ac:dyDescent="0.35">
      <c r="W17470" s="17"/>
    </row>
    <row r="17471" spans="23:23" x14ac:dyDescent="0.35">
      <c r="W17471" s="17"/>
    </row>
    <row r="17472" spans="23:23" x14ac:dyDescent="0.35">
      <c r="W17472" s="17"/>
    </row>
    <row r="17473" spans="23:23" x14ac:dyDescent="0.35">
      <c r="W17473" s="17"/>
    </row>
    <row r="17474" spans="23:23" x14ac:dyDescent="0.35">
      <c r="W17474" s="17"/>
    </row>
    <row r="17475" spans="23:23" x14ac:dyDescent="0.35">
      <c r="W17475" s="17"/>
    </row>
    <row r="17476" spans="23:23" x14ac:dyDescent="0.35">
      <c r="W17476" s="17"/>
    </row>
    <row r="17477" spans="23:23" x14ac:dyDescent="0.35">
      <c r="W17477" s="17"/>
    </row>
    <row r="17478" spans="23:23" x14ac:dyDescent="0.35">
      <c r="W17478" s="17"/>
    </row>
    <row r="17479" spans="23:23" x14ac:dyDescent="0.35">
      <c r="W17479" s="17"/>
    </row>
    <row r="17480" spans="23:23" x14ac:dyDescent="0.35">
      <c r="W17480" s="17"/>
    </row>
    <row r="17481" spans="23:23" x14ac:dyDescent="0.35">
      <c r="W17481" s="17"/>
    </row>
    <row r="17482" spans="23:23" x14ac:dyDescent="0.35">
      <c r="W17482" s="17"/>
    </row>
    <row r="17483" spans="23:23" x14ac:dyDescent="0.35">
      <c r="W17483" s="17"/>
    </row>
    <row r="17484" spans="23:23" x14ac:dyDescent="0.35">
      <c r="W17484" s="17"/>
    </row>
    <row r="17485" spans="23:23" x14ac:dyDescent="0.35">
      <c r="W17485" s="17"/>
    </row>
    <row r="17486" spans="23:23" x14ac:dyDescent="0.35">
      <c r="W17486" s="17"/>
    </row>
    <row r="17487" spans="23:23" x14ac:dyDescent="0.35">
      <c r="W17487" s="17"/>
    </row>
    <row r="17488" spans="23:23" x14ac:dyDescent="0.35">
      <c r="W17488" s="17"/>
    </row>
    <row r="17489" spans="23:23" x14ac:dyDescent="0.35">
      <c r="W17489" s="17"/>
    </row>
    <row r="17490" spans="23:23" x14ac:dyDescent="0.35">
      <c r="W17490" s="17"/>
    </row>
    <row r="17491" spans="23:23" x14ac:dyDescent="0.35">
      <c r="W17491" s="17"/>
    </row>
    <row r="17492" spans="23:23" x14ac:dyDescent="0.35">
      <c r="W17492" s="17"/>
    </row>
    <row r="17493" spans="23:23" x14ac:dyDescent="0.35">
      <c r="W17493" s="17"/>
    </row>
    <row r="17494" spans="23:23" x14ac:dyDescent="0.35">
      <c r="W17494" s="17"/>
    </row>
    <row r="17495" spans="23:23" x14ac:dyDescent="0.35">
      <c r="W17495" s="17"/>
    </row>
    <row r="17496" spans="23:23" x14ac:dyDescent="0.35">
      <c r="W17496" s="17"/>
    </row>
    <row r="17497" spans="23:23" x14ac:dyDescent="0.35">
      <c r="W17497" s="17"/>
    </row>
    <row r="17498" spans="23:23" x14ac:dyDescent="0.35">
      <c r="W17498" s="17"/>
    </row>
    <row r="17499" spans="23:23" x14ac:dyDescent="0.35">
      <c r="W17499" s="17"/>
    </row>
    <row r="17500" spans="23:23" x14ac:dyDescent="0.35">
      <c r="W17500" s="17"/>
    </row>
    <row r="17501" spans="23:23" x14ac:dyDescent="0.35">
      <c r="W17501" s="17"/>
    </row>
    <row r="17502" spans="23:23" x14ac:dyDescent="0.35">
      <c r="W17502" s="17"/>
    </row>
    <row r="17503" spans="23:23" x14ac:dyDescent="0.35">
      <c r="W17503" s="17"/>
    </row>
    <row r="17504" spans="23:23" x14ac:dyDescent="0.35">
      <c r="W17504" s="17"/>
    </row>
    <row r="17505" spans="23:23" x14ac:dyDescent="0.35">
      <c r="W17505" s="17"/>
    </row>
    <row r="17506" spans="23:23" x14ac:dyDescent="0.35">
      <c r="W17506" s="17"/>
    </row>
    <row r="17507" spans="23:23" x14ac:dyDescent="0.35">
      <c r="W17507" s="17"/>
    </row>
    <row r="17508" spans="23:23" x14ac:dyDescent="0.35">
      <c r="W17508" s="17"/>
    </row>
    <row r="17509" spans="23:23" x14ac:dyDescent="0.35">
      <c r="W17509" s="17"/>
    </row>
    <row r="17510" spans="23:23" x14ac:dyDescent="0.35">
      <c r="W17510" s="17"/>
    </row>
    <row r="17511" spans="23:23" x14ac:dyDescent="0.35">
      <c r="W17511" s="17"/>
    </row>
    <row r="17512" spans="23:23" x14ac:dyDescent="0.35">
      <c r="W17512" s="17"/>
    </row>
    <row r="17513" spans="23:23" x14ac:dyDescent="0.35">
      <c r="W17513" s="17"/>
    </row>
    <row r="17514" spans="23:23" x14ac:dyDescent="0.35">
      <c r="W17514" s="17"/>
    </row>
    <row r="17515" spans="23:23" x14ac:dyDescent="0.35">
      <c r="W17515" s="17"/>
    </row>
    <row r="17516" spans="23:23" x14ac:dyDescent="0.35">
      <c r="W17516" s="17"/>
    </row>
    <row r="17517" spans="23:23" x14ac:dyDescent="0.35">
      <c r="W17517" s="17"/>
    </row>
    <row r="17518" spans="23:23" x14ac:dyDescent="0.35">
      <c r="W17518" s="17"/>
    </row>
    <row r="17519" spans="23:23" x14ac:dyDescent="0.35">
      <c r="W17519" s="17"/>
    </row>
    <row r="17520" spans="23:23" x14ac:dyDescent="0.35">
      <c r="W17520" s="17"/>
    </row>
    <row r="17521" spans="23:23" x14ac:dyDescent="0.35">
      <c r="W17521" s="17"/>
    </row>
    <row r="17522" spans="23:23" x14ac:dyDescent="0.35">
      <c r="W17522" s="17"/>
    </row>
    <row r="17523" spans="23:23" x14ac:dyDescent="0.35">
      <c r="W17523" s="17"/>
    </row>
    <row r="17524" spans="23:23" x14ac:dyDescent="0.35">
      <c r="W17524" s="17"/>
    </row>
    <row r="17525" spans="23:23" x14ac:dyDescent="0.35">
      <c r="W17525" s="17"/>
    </row>
    <row r="17526" spans="23:23" x14ac:dyDescent="0.35">
      <c r="W17526" s="17"/>
    </row>
    <row r="17527" spans="23:23" x14ac:dyDescent="0.35">
      <c r="W17527" s="17"/>
    </row>
    <row r="17528" spans="23:23" x14ac:dyDescent="0.35">
      <c r="W17528" s="17"/>
    </row>
    <row r="17529" spans="23:23" x14ac:dyDescent="0.35">
      <c r="W17529" s="17"/>
    </row>
    <row r="17530" spans="23:23" x14ac:dyDescent="0.35">
      <c r="W17530" s="17"/>
    </row>
    <row r="17531" spans="23:23" x14ac:dyDescent="0.35">
      <c r="W17531" s="17"/>
    </row>
    <row r="17532" spans="23:23" x14ac:dyDescent="0.35">
      <c r="W17532" s="17"/>
    </row>
    <row r="17533" spans="23:23" x14ac:dyDescent="0.35">
      <c r="W17533" s="17"/>
    </row>
    <row r="17534" spans="23:23" x14ac:dyDescent="0.35">
      <c r="W17534" s="17"/>
    </row>
    <row r="17535" spans="23:23" x14ac:dyDescent="0.35">
      <c r="W17535" s="17"/>
    </row>
    <row r="17536" spans="23:23" x14ac:dyDescent="0.35">
      <c r="W17536" s="17"/>
    </row>
    <row r="17537" spans="23:23" x14ac:dyDescent="0.35">
      <c r="W17537" s="17"/>
    </row>
    <row r="17538" spans="23:23" x14ac:dyDescent="0.35">
      <c r="W17538" s="17"/>
    </row>
    <row r="17539" spans="23:23" x14ac:dyDescent="0.35">
      <c r="W17539" s="17"/>
    </row>
    <row r="17540" spans="23:23" x14ac:dyDescent="0.35">
      <c r="W17540" s="17"/>
    </row>
    <row r="17541" spans="23:23" x14ac:dyDescent="0.35">
      <c r="W17541" s="17"/>
    </row>
    <row r="17542" spans="23:23" x14ac:dyDescent="0.35">
      <c r="W17542" s="17"/>
    </row>
    <row r="17543" spans="23:23" x14ac:dyDescent="0.35">
      <c r="W17543" s="17"/>
    </row>
    <row r="17544" spans="23:23" x14ac:dyDescent="0.35">
      <c r="W17544" s="17"/>
    </row>
    <row r="17545" spans="23:23" x14ac:dyDescent="0.35">
      <c r="W17545" s="17"/>
    </row>
    <row r="17546" spans="23:23" x14ac:dyDescent="0.35">
      <c r="W17546" s="17"/>
    </row>
    <row r="17547" spans="23:23" x14ac:dyDescent="0.35">
      <c r="W17547" s="17"/>
    </row>
    <row r="17548" spans="23:23" x14ac:dyDescent="0.35">
      <c r="W17548" s="17"/>
    </row>
    <row r="17549" spans="23:23" x14ac:dyDescent="0.35">
      <c r="W17549" s="17"/>
    </row>
    <row r="17550" spans="23:23" x14ac:dyDescent="0.35">
      <c r="W17550" s="17"/>
    </row>
    <row r="17551" spans="23:23" x14ac:dyDescent="0.35">
      <c r="W17551" s="17"/>
    </row>
    <row r="17552" spans="23:23" x14ac:dyDescent="0.35">
      <c r="W17552" s="17"/>
    </row>
    <row r="17553" spans="23:23" x14ac:dyDescent="0.35">
      <c r="W17553" s="17"/>
    </row>
    <row r="17554" spans="23:23" x14ac:dyDescent="0.35">
      <c r="W17554" s="17"/>
    </row>
    <row r="17555" spans="23:23" x14ac:dyDescent="0.35">
      <c r="W17555" s="17"/>
    </row>
    <row r="17556" spans="23:23" x14ac:dyDescent="0.35">
      <c r="W17556" s="17"/>
    </row>
    <row r="17557" spans="23:23" x14ac:dyDescent="0.35">
      <c r="W17557" s="17"/>
    </row>
    <row r="17558" spans="23:23" x14ac:dyDescent="0.35">
      <c r="W17558" s="17"/>
    </row>
    <row r="17559" spans="23:23" x14ac:dyDescent="0.35">
      <c r="W17559" s="17"/>
    </row>
    <row r="17560" spans="23:23" x14ac:dyDescent="0.35">
      <c r="W17560" s="17"/>
    </row>
    <row r="17561" spans="23:23" x14ac:dyDescent="0.35">
      <c r="W17561" s="17"/>
    </row>
    <row r="17562" spans="23:23" x14ac:dyDescent="0.35">
      <c r="W17562" s="17"/>
    </row>
    <row r="17563" spans="23:23" x14ac:dyDescent="0.35">
      <c r="W17563" s="17"/>
    </row>
    <row r="17564" spans="23:23" x14ac:dyDescent="0.35">
      <c r="W17564" s="17"/>
    </row>
    <row r="17565" spans="23:23" x14ac:dyDescent="0.35">
      <c r="W17565" s="17"/>
    </row>
    <row r="17566" spans="23:23" x14ac:dyDescent="0.35">
      <c r="W17566" s="17"/>
    </row>
    <row r="17567" spans="23:23" x14ac:dyDescent="0.35">
      <c r="W17567" s="17"/>
    </row>
    <row r="17568" spans="23:23" x14ac:dyDescent="0.35">
      <c r="W17568" s="17"/>
    </row>
    <row r="17569" spans="23:23" x14ac:dyDescent="0.35">
      <c r="W17569" s="17"/>
    </row>
    <row r="17570" spans="23:23" x14ac:dyDescent="0.35">
      <c r="W17570" s="17"/>
    </row>
    <row r="17571" spans="23:23" x14ac:dyDescent="0.35">
      <c r="W17571" s="17"/>
    </row>
    <row r="17572" spans="23:23" x14ac:dyDescent="0.35">
      <c r="W17572" s="17"/>
    </row>
    <row r="17573" spans="23:23" x14ac:dyDescent="0.35">
      <c r="W17573" s="17"/>
    </row>
    <row r="17574" spans="23:23" x14ac:dyDescent="0.35">
      <c r="W17574" s="17"/>
    </row>
    <row r="17575" spans="23:23" x14ac:dyDescent="0.35">
      <c r="W17575" s="17"/>
    </row>
    <row r="17576" spans="23:23" x14ac:dyDescent="0.35">
      <c r="W17576" s="17"/>
    </row>
    <row r="17577" spans="23:23" x14ac:dyDescent="0.35">
      <c r="W17577" s="17"/>
    </row>
    <row r="17578" spans="23:23" x14ac:dyDescent="0.35">
      <c r="W17578" s="17"/>
    </row>
    <row r="17579" spans="23:23" x14ac:dyDescent="0.35">
      <c r="W17579" s="17"/>
    </row>
    <row r="17580" spans="23:23" x14ac:dyDescent="0.35">
      <c r="W17580" s="17"/>
    </row>
    <row r="17581" spans="23:23" x14ac:dyDescent="0.35">
      <c r="W17581" s="17"/>
    </row>
    <row r="17582" spans="23:23" x14ac:dyDescent="0.35">
      <c r="W17582" s="17"/>
    </row>
    <row r="17583" spans="23:23" x14ac:dyDescent="0.35">
      <c r="W17583" s="17"/>
    </row>
    <row r="17584" spans="23:23" x14ac:dyDescent="0.35">
      <c r="W17584" s="17"/>
    </row>
    <row r="17585" spans="23:23" x14ac:dyDescent="0.35">
      <c r="W17585" s="17"/>
    </row>
    <row r="17586" spans="23:23" x14ac:dyDescent="0.35">
      <c r="W17586" s="17"/>
    </row>
    <row r="17587" spans="23:23" x14ac:dyDescent="0.35">
      <c r="W17587" s="17"/>
    </row>
    <row r="17588" spans="23:23" x14ac:dyDescent="0.35">
      <c r="W17588" s="17"/>
    </row>
    <row r="17589" spans="23:23" x14ac:dyDescent="0.35">
      <c r="W17589" s="17"/>
    </row>
    <row r="17590" spans="23:23" x14ac:dyDescent="0.35">
      <c r="W17590" s="17"/>
    </row>
    <row r="17591" spans="23:23" x14ac:dyDescent="0.35">
      <c r="W17591" s="17"/>
    </row>
    <row r="17592" spans="23:23" x14ac:dyDescent="0.35">
      <c r="W17592" s="17"/>
    </row>
    <row r="17593" spans="23:23" x14ac:dyDescent="0.35">
      <c r="W17593" s="17"/>
    </row>
    <row r="17594" spans="23:23" x14ac:dyDescent="0.35">
      <c r="W17594" s="17"/>
    </row>
    <row r="17595" spans="23:23" x14ac:dyDescent="0.35">
      <c r="W17595" s="17"/>
    </row>
    <row r="17596" spans="23:23" x14ac:dyDescent="0.35">
      <c r="W17596" s="17"/>
    </row>
    <row r="17597" spans="23:23" x14ac:dyDescent="0.35">
      <c r="W17597" s="17"/>
    </row>
    <row r="17598" spans="23:23" x14ac:dyDescent="0.35">
      <c r="W17598" s="17"/>
    </row>
    <row r="17599" spans="23:23" x14ac:dyDescent="0.35">
      <c r="W17599" s="17"/>
    </row>
    <row r="17600" spans="23:23" x14ac:dyDescent="0.35">
      <c r="W17600" s="17"/>
    </row>
    <row r="17601" spans="23:23" x14ac:dyDescent="0.35">
      <c r="W17601" s="17"/>
    </row>
    <row r="17602" spans="23:23" x14ac:dyDescent="0.35">
      <c r="W17602" s="17"/>
    </row>
    <row r="17603" spans="23:23" x14ac:dyDescent="0.35">
      <c r="W17603" s="17"/>
    </row>
    <row r="17604" spans="23:23" x14ac:dyDescent="0.35">
      <c r="W17604" s="17"/>
    </row>
    <row r="17605" spans="23:23" x14ac:dyDescent="0.35">
      <c r="W17605" s="17"/>
    </row>
    <row r="17606" spans="23:23" x14ac:dyDescent="0.35">
      <c r="W17606" s="17"/>
    </row>
    <row r="17607" spans="23:23" x14ac:dyDescent="0.35">
      <c r="W17607" s="17"/>
    </row>
    <row r="17608" spans="23:23" x14ac:dyDescent="0.35">
      <c r="W17608" s="17"/>
    </row>
    <row r="17609" spans="23:23" x14ac:dyDescent="0.35">
      <c r="W17609" s="17"/>
    </row>
    <row r="17610" spans="23:23" x14ac:dyDescent="0.35">
      <c r="W17610" s="17"/>
    </row>
    <row r="17611" spans="23:23" x14ac:dyDescent="0.35">
      <c r="W17611" s="17"/>
    </row>
    <row r="17612" spans="23:23" x14ac:dyDescent="0.35">
      <c r="W17612" s="17"/>
    </row>
    <row r="17613" spans="23:23" x14ac:dyDescent="0.35">
      <c r="W17613" s="17"/>
    </row>
    <row r="17614" spans="23:23" x14ac:dyDescent="0.35">
      <c r="W17614" s="17"/>
    </row>
    <row r="17615" spans="23:23" x14ac:dyDescent="0.35">
      <c r="W17615" s="17"/>
    </row>
    <row r="17616" spans="23:23" x14ac:dyDescent="0.35">
      <c r="W17616" s="17"/>
    </row>
    <row r="17617" spans="23:23" x14ac:dyDescent="0.35">
      <c r="W17617" s="17"/>
    </row>
    <row r="17618" spans="23:23" x14ac:dyDescent="0.35">
      <c r="W17618" s="17"/>
    </row>
    <row r="17619" spans="23:23" x14ac:dyDescent="0.35">
      <c r="W17619" s="17"/>
    </row>
    <row r="17620" spans="23:23" x14ac:dyDescent="0.35">
      <c r="W17620" s="17"/>
    </row>
    <row r="17621" spans="23:23" x14ac:dyDescent="0.35">
      <c r="W17621" s="17"/>
    </row>
    <row r="17622" spans="23:23" x14ac:dyDescent="0.35">
      <c r="W17622" s="17"/>
    </row>
    <row r="17623" spans="23:23" x14ac:dyDescent="0.35">
      <c r="W17623" s="17"/>
    </row>
    <row r="17624" spans="23:23" x14ac:dyDescent="0.35">
      <c r="W17624" s="17"/>
    </row>
    <row r="17625" spans="23:23" x14ac:dyDescent="0.35">
      <c r="W17625" s="17"/>
    </row>
    <row r="17626" spans="23:23" x14ac:dyDescent="0.35">
      <c r="W17626" s="17"/>
    </row>
    <row r="17627" spans="23:23" x14ac:dyDescent="0.35">
      <c r="W17627" s="17"/>
    </row>
    <row r="17628" spans="23:23" x14ac:dyDescent="0.35">
      <c r="W17628" s="17"/>
    </row>
    <row r="17629" spans="23:23" x14ac:dyDescent="0.35">
      <c r="W17629" s="17"/>
    </row>
    <row r="17630" spans="23:23" x14ac:dyDescent="0.35">
      <c r="W17630" s="17"/>
    </row>
    <row r="17631" spans="23:23" x14ac:dyDescent="0.35">
      <c r="W17631" s="17"/>
    </row>
    <row r="17632" spans="23:23" x14ac:dyDescent="0.35">
      <c r="W17632" s="17"/>
    </row>
    <row r="17633" spans="23:23" x14ac:dyDescent="0.35">
      <c r="W17633" s="17"/>
    </row>
    <row r="17634" spans="23:23" x14ac:dyDescent="0.35">
      <c r="W17634" s="17"/>
    </row>
    <row r="17635" spans="23:23" x14ac:dyDescent="0.35">
      <c r="W17635" s="17"/>
    </row>
    <row r="17636" spans="23:23" x14ac:dyDescent="0.35">
      <c r="W17636" s="17"/>
    </row>
    <row r="17637" spans="23:23" x14ac:dyDescent="0.35">
      <c r="W17637" s="17"/>
    </row>
    <row r="17638" spans="23:23" x14ac:dyDescent="0.35">
      <c r="W17638" s="17"/>
    </row>
    <row r="17639" spans="23:23" x14ac:dyDescent="0.35">
      <c r="W17639" s="17"/>
    </row>
    <row r="17640" spans="23:23" x14ac:dyDescent="0.35">
      <c r="W17640" s="17"/>
    </row>
    <row r="17641" spans="23:23" x14ac:dyDescent="0.35">
      <c r="W17641" s="17"/>
    </row>
    <row r="17642" spans="23:23" x14ac:dyDescent="0.35">
      <c r="W17642" s="17"/>
    </row>
    <row r="17643" spans="23:23" x14ac:dyDescent="0.35">
      <c r="W17643" s="17"/>
    </row>
    <row r="17644" spans="23:23" x14ac:dyDescent="0.35">
      <c r="W17644" s="17"/>
    </row>
    <row r="17645" spans="23:23" x14ac:dyDescent="0.35">
      <c r="W17645" s="17"/>
    </row>
    <row r="17646" spans="23:23" x14ac:dyDescent="0.35">
      <c r="W17646" s="17"/>
    </row>
    <row r="17647" spans="23:23" x14ac:dyDescent="0.35">
      <c r="W17647" s="17"/>
    </row>
    <row r="17648" spans="23:23" x14ac:dyDescent="0.35">
      <c r="W17648" s="17"/>
    </row>
    <row r="17649" spans="23:23" x14ac:dyDescent="0.35">
      <c r="W17649" s="17"/>
    </row>
    <row r="17650" spans="23:23" x14ac:dyDescent="0.35">
      <c r="W17650" s="17"/>
    </row>
    <row r="17651" spans="23:23" x14ac:dyDescent="0.35">
      <c r="W17651" s="17"/>
    </row>
    <row r="17652" spans="23:23" x14ac:dyDescent="0.35">
      <c r="W17652" s="17"/>
    </row>
    <row r="17653" spans="23:23" x14ac:dyDescent="0.35">
      <c r="W17653" s="17"/>
    </row>
    <row r="17654" spans="23:23" x14ac:dyDescent="0.35">
      <c r="W17654" s="17"/>
    </row>
    <row r="17655" spans="23:23" x14ac:dyDescent="0.35">
      <c r="W17655" s="17"/>
    </row>
    <row r="17656" spans="23:23" x14ac:dyDescent="0.35">
      <c r="W17656" s="17"/>
    </row>
    <row r="17657" spans="23:23" x14ac:dyDescent="0.35">
      <c r="W17657" s="17"/>
    </row>
    <row r="17658" spans="23:23" x14ac:dyDescent="0.35">
      <c r="W17658" s="17"/>
    </row>
    <row r="17659" spans="23:23" x14ac:dyDescent="0.35">
      <c r="W17659" s="17"/>
    </row>
    <row r="17660" spans="23:23" x14ac:dyDescent="0.35">
      <c r="W17660" s="17"/>
    </row>
    <row r="17661" spans="23:23" x14ac:dyDescent="0.35">
      <c r="W17661" s="17"/>
    </row>
    <row r="17662" spans="23:23" x14ac:dyDescent="0.35">
      <c r="W17662" s="17"/>
    </row>
    <row r="17663" spans="23:23" x14ac:dyDescent="0.35">
      <c r="W17663" s="17"/>
    </row>
    <row r="17664" spans="23:23" x14ac:dyDescent="0.35">
      <c r="W17664" s="17"/>
    </row>
    <row r="17665" spans="23:23" x14ac:dyDescent="0.35">
      <c r="W17665" s="17"/>
    </row>
    <row r="17666" spans="23:23" x14ac:dyDescent="0.35">
      <c r="W17666" s="17"/>
    </row>
    <row r="17667" spans="23:23" x14ac:dyDescent="0.35">
      <c r="W17667" s="17"/>
    </row>
    <row r="17668" spans="23:23" x14ac:dyDescent="0.35">
      <c r="W17668" s="17"/>
    </row>
    <row r="17669" spans="23:23" x14ac:dyDescent="0.35">
      <c r="W17669" s="17"/>
    </row>
    <row r="17670" spans="23:23" x14ac:dyDescent="0.35">
      <c r="W17670" s="17"/>
    </row>
    <row r="17671" spans="23:23" x14ac:dyDescent="0.35">
      <c r="W17671" s="17"/>
    </row>
    <row r="17672" spans="23:23" x14ac:dyDescent="0.35">
      <c r="W17672" s="17"/>
    </row>
    <row r="17673" spans="23:23" x14ac:dyDescent="0.35">
      <c r="W17673" s="17"/>
    </row>
    <row r="17674" spans="23:23" x14ac:dyDescent="0.35">
      <c r="W17674" s="17"/>
    </row>
    <row r="17675" spans="23:23" x14ac:dyDescent="0.35">
      <c r="W17675" s="17"/>
    </row>
    <row r="17676" spans="23:23" x14ac:dyDescent="0.35">
      <c r="W17676" s="17"/>
    </row>
    <row r="17677" spans="23:23" x14ac:dyDescent="0.35">
      <c r="W17677" s="17"/>
    </row>
    <row r="17678" spans="23:23" x14ac:dyDescent="0.35">
      <c r="W17678" s="17"/>
    </row>
    <row r="17679" spans="23:23" x14ac:dyDescent="0.35">
      <c r="W17679" s="17"/>
    </row>
    <row r="17680" spans="23:23" x14ac:dyDescent="0.35">
      <c r="W17680" s="17"/>
    </row>
    <row r="17681" spans="23:23" x14ac:dyDescent="0.35">
      <c r="W17681" s="17"/>
    </row>
    <row r="17682" spans="23:23" x14ac:dyDescent="0.35">
      <c r="W17682" s="17"/>
    </row>
    <row r="17683" spans="23:23" x14ac:dyDescent="0.35">
      <c r="W17683" s="17"/>
    </row>
    <row r="17684" spans="23:23" x14ac:dyDescent="0.35">
      <c r="W17684" s="17"/>
    </row>
    <row r="17685" spans="23:23" x14ac:dyDescent="0.35">
      <c r="W17685" s="17"/>
    </row>
    <row r="17686" spans="23:23" x14ac:dyDescent="0.35">
      <c r="W17686" s="17"/>
    </row>
    <row r="17687" spans="23:23" x14ac:dyDescent="0.35">
      <c r="W17687" s="17"/>
    </row>
    <row r="17688" spans="23:23" x14ac:dyDescent="0.35">
      <c r="W17688" s="17"/>
    </row>
    <row r="17689" spans="23:23" x14ac:dyDescent="0.35">
      <c r="W17689" s="17"/>
    </row>
    <row r="17690" spans="23:23" x14ac:dyDescent="0.35">
      <c r="W17690" s="17"/>
    </row>
    <row r="17691" spans="23:23" x14ac:dyDescent="0.35">
      <c r="W17691" s="17"/>
    </row>
    <row r="17692" spans="23:23" x14ac:dyDescent="0.35">
      <c r="W17692" s="17"/>
    </row>
    <row r="17693" spans="23:23" x14ac:dyDescent="0.35">
      <c r="W17693" s="17"/>
    </row>
    <row r="17694" spans="23:23" x14ac:dyDescent="0.35">
      <c r="W17694" s="17"/>
    </row>
    <row r="17695" spans="23:23" x14ac:dyDescent="0.35">
      <c r="W17695" s="17"/>
    </row>
    <row r="17696" spans="23:23" x14ac:dyDescent="0.35">
      <c r="W17696" s="17"/>
    </row>
    <row r="17697" spans="23:23" x14ac:dyDescent="0.35">
      <c r="W17697" s="17"/>
    </row>
    <row r="17698" spans="23:23" x14ac:dyDescent="0.35">
      <c r="W17698" s="17"/>
    </row>
    <row r="17699" spans="23:23" x14ac:dyDescent="0.35">
      <c r="W17699" s="17"/>
    </row>
    <row r="17700" spans="23:23" x14ac:dyDescent="0.35">
      <c r="W17700" s="17"/>
    </row>
    <row r="17701" spans="23:23" x14ac:dyDescent="0.35">
      <c r="W17701" s="17"/>
    </row>
    <row r="17702" spans="23:23" x14ac:dyDescent="0.35">
      <c r="W17702" s="17"/>
    </row>
    <row r="17703" spans="23:23" x14ac:dyDescent="0.35">
      <c r="W17703" s="17"/>
    </row>
    <row r="17704" spans="23:23" x14ac:dyDescent="0.35">
      <c r="W17704" s="17"/>
    </row>
    <row r="17705" spans="23:23" x14ac:dyDescent="0.35">
      <c r="W17705" s="17"/>
    </row>
    <row r="17706" spans="23:23" x14ac:dyDescent="0.35">
      <c r="W17706" s="17"/>
    </row>
    <row r="17707" spans="23:23" x14ac:dyDescent="0.35">
      <c r="W17707" s="17"/>
    </row>
    <row r="17708" spans="23:23" x14ac:dyDescent="0.35">
      <c r="W17708" s="17"/>
    </row>
    <row r="17709" spans="23:23" x14ac:dyDescent="0.35">
      <c r="W17709" s="17"/>
    </row>
    <row r="17710" spans="23:23" x14ac:dyDescent="0.35">
      <c r="W17710" s="17"/>
    </row>
    <row r="17711" spans="23:23" x14ac:dyDescent="0.35">
      <c r="W17711" s="17"/>
    </row>
    <row r="17712" spans="23:23" x14ac:dyDescent="0.35">
      <c r="W17712" s="17"/>
    </row>
    <row r="17713" spans="23:23" x14ac:dyDescent="0.35">
      <c r="W17713" s="17"/>
    </row>
    <row r="17714" spans="23:23" x14ac:dyDescent="0.35">
      <c r="W17714" s="17"/>
    </row>
    <row r="17715" spans="23:23" x14ac:dyDescent="0.35">
      <c r="W17715" s="17"/>
    </row>
    <row r="17716" spans="23:23" x14ac:dyDescent="0.35">
      <c r="W17716" s="17"/>
    </row>
    <row r="17717" spans="23:23" x14ac:dyDescent="0.35">
      <c r="W17717" s="17"/>
    </row>
    <row r="17718" spans="23:23" x14ac:dyDescent="0.35">
      <c r="W17718" s="17"/>
    </row>
    <row r="17719" spans="23:23" x14ac:dyDescent="0.35">
      <c r="W17719" s="17"/>
    </row>
    <row r="17720" spans="23:23" x14ac:dyDescent="0.35">
      <c r="W17720" s="17"/>
    </row>
    <row r="17721" spans="23:23" x14ac:dyDescent="0.35">
      <c r="W17721" s="17"/>
    </row>
    <row r="17722" spans="23:23" x14ac:dyDescent="0.35">
      <c r="W17722" s="17"/>
    </row>
    <row r="17723" spans="23:23" x14ac:dyDescent="0.35">
      <c r="W17723" s="17"/>
    </row>
    <row r="17724" spans="23:23" x14ac:dyDescent="0.35">
      <c r="W17724" s="17"/>
    </row>
    <row r="17725" spans="23:23" x14ac:dyDescent="0.35">
      <c r="W17725" s="17"/>
    </row>
    <row r="17726" spans="23:23" x14ac:dyDescent="0.35">
      <c r="W17726" s="17"/>
    </row>
    <row r="17727" spans="23:23" x14ac:dyDescent="0.35">
      <c r="W17727" s="17"/>
    </row>
    <row r="17728" spans="23:23" x14ac:dyDescent="0.35">
      <c r="W17728" s="17"/>
    </row>
    <row r="17729" spans="23:23" x14ac:dyDescent="0.35">
      <c r="W17729" s="17"/>
    </row>
    <row r="17730" spans="23:23" x14ac:dyDescent="0.35">
      <c r="W17730" s="17"/>
    </row>
    <row r="17731" spans="23:23" x14ac:dyDescent="0.35">
      <c r="W17731" s="17"/>
    </row>
    <row r="17732" spans="23:23" x14ac:dyDescent="0.35">
      <c r="W17732" s="17"/>
    </row>
    <row r="17733" spans="23:23" x14ac:dyDescent="0.35">
      <c r="W17733" s="17"/>
    </row>
    <row r="17734" spans="23:23" x14ac:dyDescent="0.35">
      <c r="W17734" s="17"/>
    </row>
    <row r="17735" spans="23:23" x14ac:dyDescent="0.35">
      <c r="W17735" s="17"/>
    </row>
    <row r="17736" spans="23:23" x14ac:dyDescent="0.35">
      <c r="W17736" s="17"/>
    </row>
    <row r="17737" spans="23:23" x14ac:dyDescent="0.35">
      <c r="W17737" s="17"/>
    </row>
    <row r="17738" spans="23:23" x14ac:dyDescent="0.35">
      <c r="W17738" s="17"/>
    </row>
    <row r="17739" spans="23:23" x14ac:dyDescent="0.35">
      <c r="W17739" s="17"/>
    </row>
    <row r="17740" spans="23:23" x14ac:dyDescent="0.35">
      <c r="W17740" s="17"/>
    </row>
    <row r="17741" spans="23:23" x14ac:dyDescent="0.35">
      <c r="W17741" s="17"/>
    </row>
    <row r="17742" spans="23:23" x14ac:dyDescent="0.35">
      <c r="W17742" s="17"/>
    </row>
    <row r="17743" spans="23:23" x14ac:dyDescent="0.35">
      <c r="W17743" s="17"/>
    </row>
    <row r="17744" spans="23:23" x14ac:dyDescent="0.35">
      <c r="W17744" s="17"/>
    </row>
    <row r="17745" spans="23:23" x14ac:dyDescent="0.35">
      <c r="W17745" s="17"/>
    </row>
    <row r="17746" spans="23:23" x14ac:dyDescent="0.35">
      <c r="W17746" s="17"/>
    </row>
    <row r="17747" spans="23:23" x14ac:dyDescent="0.35">
      <c r="W17747" s="17"/>
    </row>
    <row r="17748" spans="23:23" x14ac:dyDescent="0.35">
      <c r="W17748" s="17"/>
    </row>
    <row r="17749" spans="23:23" x14ac:dyDescent="0.35">
      <c r="W17749" s="17"/>
    </row>
    <row r="17750" spans="23:23" x14ac:dyDescent="0.35">
      <c r="W17750" s="17"/>
    </row>
    <row r="17751" spans="23:23" x14ac:dyDescent="0.35">
      <c r="W17751" s="17"/>
    </row>
    <row r="17752" spans="23:23" x14ac:dyDescent="0.35">
      <c r="W17752" s="17"/>
    </row>
    <row r="17753" spans="23:23" x14ac:dyDescent="0.35">
      <c r="W17753" s="17"/>
    </row>
    <row r="17754" spans="23:23" x14ac:dyDescent="0.35">
      <c r="W17754" s="17"/>
    </row>
    <row r="17755" spans="23:23" x14ac:dyDescent="0.35">
      <c r="W17755" s="17"/>
    </row>
    <row r="17756" spans="23:23" x14ac:dyDescent="0.35">
      <c r="W17756" s="17"/>
    </row>
    <row r="17757" spans="23:23" x14ac:dyDescent="0.35">
      <c r="W17757" s="17"/>
    </row>
    <row r="17758" spans="23:23" x14ac:dyDescent="0.35">
      <c r="W17758" s="17"/>
    </row>
    <row r="17759" spans="23:23" x14ac:dyDescent="0.35">
      <c r="W17759" s="17"/>
    </row>
    <row r="17760" spans="23:23" x14ac:dyDescent="0.35">
      <c r="W17760" s="17"/>
    </row>
    <row r="17761" spans="23:23" x14ac:dyDescent="0.35">
      <c r="W17761" s="17"/>
    </row>
    <row r="17762" spans="23:23" x14ac:dyDescent="0.35">
      <c r="W17762" s="17"/>
    </row>
    <row r="17763" spans="23:23" x14ac:dyDescent="0.35">
      <c r="W17763" s="17"/>
    </row>
    <row r="17764" spans="23:23" x14ac:dyDescent="0.35">
      <c r="W17764" s="17"/>
    </row>
    <row r="17765" spans="23:23" x14ac:dyDescent="0.35">
      <c r="W17765" s="17"/>
    </row>
    <row r="17766" spans="23:23" x14ac:dyDescent="0.35">
      <c r="W17766" s="17"/>
    </row>
    <row r="17767" spans="23:23" x14ac:dyDescent="0.35">
      <c r="W17767" s="17"/>
    </row>
    <row r="17768" spans="23:23" x14ac:dyDescent="0.35">
      <c r="W17768" s="17"/>
    </row>
    <row r="17769" spans="23:23" x14ac:dyDescent="0.35">
      <c r="W17769" s="17"/>
    </row>
    <row r="17770" spans="23:23" x14ac:dyDescent="0.35">
      <c r="W17770" s="17"/>
    </row>
    <row r="17771" spans="23:23" x14ac:dyDescent="0.35">
      <c r="W17771" s="17"/>
    </row>
    <row r="17772" spans="23:23" x14ac:dyDescent="0.35">
      <c r="W17772" s="17"/>
    </row>
    <row r="17773" spans="23:23" x14ac:dyDescent="0.35">
      <c r="W17773" s="17"/>
    </row>
    <row r="17774" spans="23:23" x14ac:dyDescent="0.35">
      <c r="W17774" s="17"/>
    </row>
    <row r="17775" spans="23:23" x14ac:dyDescent="0.35">
      <c r="W17775" s="17"/>
    </row>
    <row r="17776" spans="23:23" x14ac:dyDescent="0.35">
      <c r="W17776" s="17"/>
    </row>
    <row r="17777" spans="23:23" x14ac:dyDescent="0.35">
      <c r="W17777" s="17"/>
    </row>
    <row r="17778" spans="23:23" x14ac:dyDescent="0.35">
      <c r="W17778" s="17"/>
    </row>
    <row r="17779" spans="23:23" x14ac:dyDescent="0.35">
      <c r="W17779" s="17"/>
    </row>
    <row r="17780" spans="23:23" x14ac:dyDescent="0.35">
      <c r="W17780" s="17"/>
    </row>
    <row r="17781" spans="23:23" x14ac:dyDescent="0.35">
      <c r="W17781" s="17"/>
    </row>
    <row r="17782" spans="23:23" x14ac:dyDescent="0.35">
      <c r="W17782" s="17"/>
    </row>
    <row r="17783" spans="23:23" x14ac:dyDescent="0.35">
      <c r="W17783" s="17"/>
    </row>
    <row r="17784" spans="23:23" x14ac:dyDescent="0.35">
      <c r="W17784" s="17"/>
    </row>
    <row r="17785" spans="23:23" x14ac:dyDescent="0.35">
      <c r="W17785" s="17"/>
    </row>
    <row r="17786" spans="23:23" x14ac:dyDescent="0.35">
      <c r="W17786" s="17"/>
    </row>
    <row r="17787" spans="23:23" x14ac:dyDescent="0.35">
      <c r="W17787" s="17"/>
    </row>
    <row r="17788" spans="23:23" x14ac:dyDescent="0.35">
      <c r="W17788" s="17"/>
    </row>
    <row r="17789" spans="23:23" x14ac:dyDescent="0.35">
      <c r="W17789" s="17"/>
    </row>
    <row r="17790" spans="23:23" x14ac:dyDescent="0.35">
      <c r="W17790" s="17"/>
    </row>
    <row r="17791" spans="23:23" x14ac:dyDescent="0.35">
      <c r="W17791" s="17"/>
    </row>
    <row r="17792" spans="23:23" x14ac:dyDescent="0.35">
      <c r="W17792" s="17"/>
    </row>
    <row r="17793" spans="23:23" x14ac:dyDescent="0.35">
      <c r="W17793" s="17"/>
    </row>
    <row r="17794" spans="23:23" x14ac:dyDescent="0.35">
      <c r="W17794" s="17"/>
    </row>
    <row r="17795" spans="23:23" x14ac:dyDescent="0.35">
      <c r="W17795" s="17"/>
    </row>
    <row r="17796" spans="23:23" x14ac:dyDescent="0.35">
      <c r="W17796" s="17"/>
    </row>
    <row r="17797" spans="23:23" x14ac:dyDescent="0.35">
      <c r="W17797" s="17"/>
    </row>
    <row r="17798" spans="23:23" x14ac:dyDescent="0.35">
      <c r="W17798" s="17"/>
    </row>
    <row r="17799" spans="23:23" x14ac:dyDescent="0.35">
      <c r="W17799" s="17"/>
    </row>
    <row r="17800" spans="23:23" x14ac:dyDescent="0.35">
      <c r="W17800" s="17"/>
    </row>
    <row r="17801" spans="23:23" x14ac:dyDescent="0.35">
      <c r="W17801" s="17"/>
    </row>
    <row r="17802" spans="23:23" x14ac:dyDescent="0.35">
      <c r="W17802" s="17"/>
    </row>
    <row r="17803" spans="23:23" x14ac:dyDescent="0.35">
      <c r="W17803" s="17"/>
    </row>
    <row r="17804" spans="23:23" x14ac:dyDescent="0.35">
      <c r="W17804" s="17"/>
    </row>
    <row r="17805" spans="23:23" x14ac:dyDescent="0.35">
      <c r="W17805" s="17"/>
    </row>
    <row r="17806" spans="23:23" x14ac:dyDescent="0.35">
      <c r="W17806" s="17"/>
    </row>
    <row r="17807" spans="23:23" x14ac:dyDescent="0.35">
      <c r="W17807" s="17"/>
    </row>
    <row r="17808" spans="23:23" x14ac:dyDescent="0.35">
      <c r="W17808" s="17"/>
    </row>
    <row r="17809" spans="23:23" x14ac:dyDescent="0.35">
      <c r="W17809" s="17"/>
    </row>
    <row r="17810" spans="23:23" x14ac:dyDescent="0.35">
      <c r="W17810" s="17"/>
    </row>
    <row r="17811" spans="23:23" x14ac:dyDescent="0.35">
      <c r="W17811" s="17"/>
    </row>
    <row r="17812" spans="23:23" x14ac:dyDescent="0.35">
      <c r="W17812" s="17"/>
    </row>
    <row r="17813" spans="23:23" x14ac:dyDescent="0.35">
      <c r="W17813" s="17"/>
    </row>
    <row r="17814" spans="23:23" x14ac:dyDescent="0.35">
      <c r="W17814" s="17"/>
    </row>
    <row r="17815" spans="23:23" x14ac:dyDescent="0.35">
      <c r="W17815" s="17"/>
    </row>
    <row r="17816" spans="23:23" x14ac:dyDescent="0.35">
      <c r="W17816" s="17"/>
    </row>
    <row r="17817" spans="23:23" x14ac:dyDescent="0.35">
      <c r="W17817" s="17"/>
    </row>
    <row r="17818" spans="23:23" x14ac:dyDescent="0.35">
      <c r="W17818" s="17"/>
    </row>
    <row r="17819" spans="23:23" x14ac:dyDescent="0.35">
      <c r="W17819" s="17"/>
    </row>
    <row r="17820" spans="23:23" x14ac:dyDescent="0.35">
      <c r="W17820" s="17"/>
    </row>
    <row r="17821" spans="23:23" x14ac:dyDescent="0.35">
      <c r="W17821" s="17"/>
    </row>
    <row r="17822" spans="23:23" x14ac:dyDescent="0.35">
      <c r="W17822" s="17"/>
    </row>
    <row r="17823" spans="23:23" x14ac:dyDescent="0.35">
      <c r="W17823" s="17"/>
    </row>
    <row r="17824" spans="23:23" x14ac:dyDescent="0.35">
      <c r="W17824" s="17"/>
    </row>
    <row r="17825" spans="23:23" x14ac:dyDescent="0.35">
      <c r="W17825" s="17"/>
    </row>
    <row r="17826" spans="23:23" x14ac:dyDescent="0.35">
      <c r="W17826" s="17"/>
    </row>
    <row r="17827" spans="23:23" x14ac:dyDescent="0.35">
      <c r="W17827" s="17"/>
    </row>
    <row r="17828" spans="23:23" x14ac:dyDescent="0.35">
      <c r="W17828" s="17"/>
    </row>
    <row r="17829" spans="23:23" x14ac:dyDescent="0.35">
      <c r="W17829" s="17"/>
    </row>
    <row r="17830" spans="23:23" x14ac:dyDescent="0.35">
      <c r="W17830" s="17"/>
    </row>
    <row r="17831" spans="23:23" x14ac:dyDescent="0.35">
      <c r="W17831" s="17"/>
    </row>
    <row r="17832" spans="23:23" x14ac:dyDescent="0.35">
      <c r="W17832" s="17"/>
    </row>
    <row r="17833" spans="23:23" x14ac:dyDescent="0.35">
      <c r="W17833" s="17"/>
    </row>
    <row r="17834" spans="23:23" x14ac:dyDescent="0.35">
      <c r="W17834" s="17"/>
    </row>
    <row r="17835" spans="23:23" x14ac:dyDescent="0.35">
      <c r="W17835" s="17"/>
    </row>
    <row r="17836" spans="23:23" x14ac:dyDescent="0.35">
      <c r="W17836" s="17"/>
    </row>
    <row r="17837" spans="23:23" x14ac:dyDescent="0.35">
      <c r="W17837" s="17"/>
    </row>
    <row r="17838" spans="23:23" x14ac:dyDescent="0.35">
      <c r="W17838" s="17"/>
    </row>
    <row r="17839" spans="23:23" x14ac:dyDescent="0.35">
      <c r="W17839" s="17"/>
    </row>
    <row r="17840" spans="23:23" x14ac:dyDescent="0.35">
      <c r="W17840" s="17"/>
    </row>
    <row r="17841" spans="23:23" x14ac:dyDescent="0.35">
      <c r="W17841" s="17"/>
    </row>
    <row r="17842" spans="23:23" x14ac:dyDescent="0.35">
      <c r="W17842" s="17"/>
    </row>
    <row r="17843" spans="23:23" x14ac:dyDescent="0.35">
      <c r="W17843" s="17"/>
    </row>
    <row r="17844" spans="23:23" x14ac:dyDescent="0.35">
      <c r="W17844" s="17"/>
    </row>
    <row r="17845" spans="23:23" x14ac:dyDescent="0.35">
      <c r="W17845" s="17"/>
    </row>
    <row r="17846" spans="23:23" x14ac:dyDescent="0.35">
      <c r="W17846" s="17"/>
    </row>
    <row r="17847" spans="23:23" x14ac:dyDescent="0.35">
      <c r="W17847" s="17"/>
    </row>
    <row r="17848" spans="23:23" x14ac:dyDescent="0.35">
      <c r="W17848" s="17"/>
    </row>
    <row r="17849" spans="23:23" x14ac:dyDescent="0.35">
      <c r="W17849" s="17"/>
    </row>
    <row r="17850" spans="23:23" x14ac:dyDescent="0.35">
      <c r="W17850" s="17"/>
    </row>
    <row r="17851" spans="23:23" x14ac:dyDescent="0.35">
      <c r="W17851" s="17"/>
    </row>
    <row r="17852" spans="23:23" x14ac:dyDescent="0.35">
      <c r="W17852" s="17"/>
    </row>
    <row r="17853" spans="23:23" x14ac:dyDescent="0.35">
      <c r="W17853" s="17"/>
    </row>
    <row r="17854" spans="23:23" x14ac:dyDescent="0.35">
      <c r="W17854" s="17"/>
    </row>
    <row r="17855" spans="23:23" x14ac:dyDescent="0.35">
      <c r="W17855" s="17"/>
    </row>
    <row r="17856" spans="23:23" x14ac:dyDescent="0.35">
      <c r="W17856" s="17"/>
    </row>
    <row r="17857" spans="23:23" x14ac:dyDescent="0.35">
      <c r="W17857" s="17"/>
    </row>
    <row r="17858" spans="23:23" x14ac:dyDescent="0.35">
      <c r="W17858" s="17"/>
    </row>
    <row r="17859" spans="23:23" x14ac:dyDescent="0.35">
      <c r="W17859" s="17"/>
    </row>
    <row r="17860" spans="23:23" x14ac:dyDescent="0.35">
      <c r="W17860" s="17"/>
    </row>
    <row r="17861" spans="23:23" x14ac:dyDescent="0.35">
      <c r="W17861" s="17"/>
    </row>
    <row r="17862" spans="23:23" x14ac:dyDescent="0.35">
      <c r="W17862" s="17"/>
    </row>
    <row r="17863" spans="23:23" x14ac:dyDescent="0.35">
      <c r="W17863" s="17"/>
    </row>
    <row r="17864" spans="23:23" x14ac:dyDescent="0.35">
      <c r="W17864" s="17"/>
    </row>
    <row r="17865" spans="23:23" x14ac:dyDescent="0.35">
      <c r="W17865" s="17"/>
    </row>
    <row r="17866" spans="23:23" x14ac:dyDescent="0.35">
      <c r="W17866" s="17"/>
    </row>
    <row r="17867" spans="23:23" x14ac:dyDescent="0.35">
      <c r="W17867" s="17"/>
    </row>
    <row r="17868" spans="23:23" x14ac:dyDescent="0.35">
      <c r="W17868" s="17"/>
    </row>
    <row r="17869" spans="23:23" x14ac:dyDescent="0.35">
      <c r="W17869" s="17"/>
    </row>
    <row r="17870" spans="23:23" x14ac:dyDescent="0.35">
      <c r="W17870" s="17"/>
    </row>
    <row r="17871" spans="23:23" x14ac:dyDescent="0.35">
      <c r="W17871" s="17"/>
    </row>
    <row r="17872" spans="23:23" x14ac:dyDescent="0.35">
      <c r="W17872" s="17"/>
    </row>
    <row r="17873" spans="23:23" x14ac:dyDescent="0.35">
      <c r="W17873" s="17"/>
    </row>
    <row r="17874" spans="23:23" x14ac:dyDescent="0.35">
      <c r="W17874" s="17"/>
    </row>
    <row r="17875" spans="23:23" x14ac:dyDescent="0.35">
      <c r="W17875" s="17"/>
    </row>
    <row r="17876" spans="23:23" x14ac:dyDescent="0.35">
      <c r="W17876" s="17"/>
    </row>
    <row r="17877" spans="23:23" x14ac:dyDescent="0.35">
      <c r="W17877" s="17"/>
    </row>
    <row r="17878" spans="23:23" x14ac:dyDescent="0.35">
      <c r="W17878" s="17"/>
    </row>
    <row r="17879" spans="23:23" x14ac:dyDescent="0.35">
      <c r="W17879" s="17"/>
    </row>
    <row r="17880" spans="23:23" x14ac:dyDescent="0.35">
      <c r="W17880" s="17"/>
    </row>
    <row r="17881" spans="23:23" x14ac:dyDescent="0.35">
      <c r="W17881" s="17"/>
    </row>
    <row r="17882" spans="23:23" x14ac:dyDescent="0.35">
      <c r="W17882" s="17"/>
    </row>
    <row r="17883" spans="23:23" x14ac:dyDescent="0.35">
      <c r="W17883" s="17"/>
    </row>
    <row r="17884" spans="23:23" x14ac:dyDescent="0.35">
      <c r="W17884" s="17"/>
    </row>
    <row r="17885" spans="23:23" x14ac:dyDescent="0.35">
      <c r="W17885" s="17"/>
    </row>
    <row r="17886" spans="23:23" x14ac:dyDescent="0.35">
      <c r="W17886" s="17"/>
    </row>
    <row r="17887" spans="23:23" x14ac:dyDescent="0.35">
      <c r="W17887" s="17"/>
    </row>
    <row r="17888" spans="23:23" x14ac:dyDescent="0.35">
      <c r="W17888" s="17"/>
    </row>
    <row r="17889" spans="23:23" x14ac:dyDescent="0.35">
      <c r="W17889" s="17"/>
    </row>
    <row r="17890" spans="23:23" x14ac:dyDescent="0.35">
      <c r="W17890" s="17"/>
    </row>
    <row r="17891" spans="23:23" x14ac:dyDescent="0.35">
      <c r="W17891" s="17"/>
    </row>
    <row r="17892" spans="23:23" x14ac:dyDescent="0.35">
      <c r="W17892" s="17"/>
    </row>
    <row r="17893" spans="23:23" x14ac:dyDescent="0.35">
      <c r="W17893" s="17"/>
    </row>
    <row r="17894" spans="23:23" x14ac:dyDescent="0.35">
      <c r="W17894" s="17"/>
    </row>
    <row r="17895" spans="23:23" x14ac:dyDescent="0.35">
      <c r="W17895" s="17"/>
    </row>
    <row r="17896" spans="23:23" x14ac:dyDescent="0.35">
      <c r="W17896" s="17"/>
    </row>
    <row r="17897" spans="23:23" x14ac:dyDescent="0.35">
      <c r="W17897" s="17"/>
    </row>
    <row r="17898" spans="23:23" x14ac:dyDescent="0.35">
      <c r="W17898" s="17"/>
    </row>
    <row r="17899" spans="23:23" x14ac:dyDescent="0.35">
      <c r="W17899" s="17"/>
    </row>
    <row r="17900" spans="23:23" x14ac:dyDescent="0.35">
      <c r="W17900" s="17"/>
    </row>
    <row r="17901" spans="23:23" x14ac:dyDescent="0.35">
      <c r="W17901" s="17"/>
    </row>
    <row r="17902" spans="23:23" x14ac:dyDescent="0.35">
      <c r="W17902" s="17"/>
    </row>
    <row r="17903" spans="23:23" x14ac:dyDescent="0.35">
      <c r="W17903" s="17"/>
    </row>
    <row r="17904" spans="23:23" x14ac:dyDescent="0.35">
      <c r="W17904" s="17"/>
    </row>
    <row r="17905" spans="23:23" x14ac:dyDescent="0.35">
      <c r="W17905" s="17"/>
    </row>
    <row r="17906" spans="23:23" x14ac:dyDescent="0.35">
      <c r="W17906" s="17"/>
    </row>
    <row r="17907" spans="23:23" x14ac:dyDescent="0.35">
      <c r="W17907" s="17"/>
    </row>
    <row r="17908" spans="23:23" x14ac:dyDescent="0.35">
      <c r="W17908" s="17"/>
    </row>
    <row r="17909" spans="23:23" x14ac:dyDescent="0.35">
      <c r="W17909" s="17"/>
    </row>
    <row r="17910" spans="23:23" x14ac:dyDescent="0.35">
      <c r="W17910" s="17"/>
    </row>
    <row r="17911" spans="23:23" x14ac:dyDescent="0.35">
      <c r="W17911" s="17"/>
    </row>
    <row r="17912" spans="23:23" x14ac:dyDescent="0.35">
      <c r="W17912" s="17"/>
    </row>
    <row r="17913" spans="23:23" x14ac:dyDescent="0.35">
      <c r="W17913" s="17"/>
    </row>
    <row r="17914" spans="23:23" x14ac:dyDescent="0.35">
      <c r="W17914" s="17"/>
    </row>
    <row r="17915" spans="23:23" x14ac:dyDescent="0.35">
      <c r="W17915" s="17"/>
    </row>
    <row r="17916" spans="23:23" x14ac:dyDescent="0.35">
      <c r="W17916" s="17"/>
    </row>
    <row r="17917" spans="23:23" x14ac:dyDescent="0.35">
      <c r="W17917" s="17"/>
    </row>
    <row r="17918" spans="23:23" x14ac:dyDescent="0.35">
      <c r="W17918" s="17"/>
    </row>
    <row r="17919" spans="23:23" x14ac:dyDescent="0.35">
      <c r="W17919" s="17"/>
    </row>
    <row r="17920" spans="23:23" x14ac:dyDescent="0.35">
      <c r="W17920" s="17"/>
    </row>
    <row r="17921" spans="23:23" x14ac:dyDescent="0.35">
      <c r="W17921" s="17"/>
    </row>
    <row r="17922" spans="23:23" x14ac:dyDescent="0.35">
      <c r="W17922" s="17"/>
    </row>
    <row r="17923" spans="23:23" x14ac:dyDescent="0.35">
      <c r="W17923" s="17"/>
    </row>
    <row r="17924" spans="23:23" x14ac:dyDescent="0.35">
      <c r="W17924" s="17"/>
    </row>
    <row r="17925" spans="23:23" x14ac:dyDescent="0.35">
      <c r="W17925" s="17"/>
    </row>
    <row r="17926" spans="23:23" x14ac:dyDescent="0.35">
      <c r="W17926" s="17"/>
    </row>
    <row r="17927" spans="23:23" x14ac:dyDescent="0.35">
      <c r="W17927" s="17"/>
    </row>
    <row r="17928" spans="23:23" x14ac:dyDescent="0.35">
      <c r="W17928" s="17"/>
    </row>
    <row r="17929" spans="23:23" x14ac:dyDescent="0.35">
      <c r="W17929" s="17"/>
    </row>
    <row r="17930" spans="23:23" x14ac:dyDescent="0.35">
      <c r="W17930" s="17"/>
    </row>
    <row r="17931" spans="23:23" x14ac:dyDescent="0.35">
      <c r="W17931" s="17"/>
    </row>
    <row r="17932" spans="23:23" x14ac:dyDescent="0.35">
      <c r="W17932" s="17"/>
    </row>
    <row r="17933" spans="23:23" x14ac:dyDescent="0.35">
      <c r="W17933" s="17"/>
    </row>
    <row r="17934" spans="23:23" x14ac:dyDescent="0.35">
      <c r="W17934" s="17"/>
    </row>
    <row r="17935" spans="23:23" x14ac:dyDescent="0.35">
      <c r="W17935" s="17"/>
    </row>
    <row r="17936" spans="23:23" x14ac:dyDescent="0.35">
      <c r="W17936" s="17"/>
    </row>
    <row r="17937" spans="23:23" x14ac:dyDescent="0.35">
      <c r="W17937" s="17"/>
    </row>
    <row r="17938" spans="23:23" x14ac:dyDescent="0.35">
      <c r="W17938" s="17"/>
    </row>
    <row r="17939" spans="23:23" x14ac:dyDescent="0.35">
      <c r="W17939" s="17"/>
    </row>
    <row r="17940" spans="23:23" x14ac:dyDescent="0.35">
      <c r="W17940" s="17"/>
    </row>
    <row r="17941" spans="23:23" x14ac:dyDescent="0.35">
      <c r="W17941" s="17"/>
    </row>
    <row r="17942" spans="23:23" x14ac:dyDescent="0.35">
      <c r="W17942" s="17"/>
    </row>
    <row r="17943" spans="23:23" x14ac:dyDescent="0.35">
      <c r="W17943" s="17"/>
    </row>
    <row r="17944" spans="23:23" x14ac:dyDescent="0.35">
      <c r="W17944" s="17"/>
    </row>
    <row r="17945" spans="23:23" x14ac:dyDescent="0.35">
      <c r="W17945" s="17"/>
    </row>
    <row r="17946" spans="23:23" x14ac:dyDescent="0.35">
      <c r="W17946" s="17"/>
    </row>
    <row r="17947" spans="23:23" x14ac:dyDescent="0.35">
      <c r="W17947" s="17"/>
    </row>
    <row r="17948" spans="23:23" x14ac:dyDescent="0.35">
      <c r="W17948" s="17"/>
    </row>
    <row r="17949" spans="23:23" x14ac:dyDescent="0.35">
      <c r="W17949" s="17"/>
    </row>
    <row r="17950" spans="23:23" x14ac:dyDescent="0.35">
      <c r="W17950" s="17"/>
    </row>
    <row r="17951" spans="23:23" x14ac:dyDescent="0.35">
      <c r="W17951" s="17"/>
    </row>
    <row r="17952" spans="23:23" x14ac:dyDescent="0.35">
      <c r="W17952" s="17"/>
    </row>
    <row r="17953" spans="23:23" x14ac:dyDescent="0.35">
      <c r="W17953" s="17"/>
    </row>
    <row r="17954" spans="23:23" x14ac:dyDescent="0.35">
      <c r="W17954" s="17"/>
    </row>
    <row r="17955" spans="23:23" x14ac:dyDescent="0.35">
      <c r="W17955" s="17"/>
    </row>
    <row r="17956" spans="23:23" x14ac:dyDescent="0.35">
      <c r="W17956" s="17"/>
    </row>
    <row r="17957" spans="23:23" x14ac:dyDescent="0.35">
      <c r="W17957" s="17"/>
    </row>
    <row r="17958" spans="23:23" x14ac:dyDescent="0.35">
      <c r="W17958" s="17"/>
    </row>
    <row r="17959" spans="23:23" x14ac:dyDescent="0.35">
      <c r="W17959" s="17"/>
    </row>
    <row r="17960" spans="23:23" x14ac:dyDescent="0.35">
      <c r="W17960" s="17"/>
    </row>
    <row r="17961" spans="23:23" x14ac:dyDescent="0.35">
      <c r="W17961" s="17"/>
    </row>
    <row r="17962" spans="23:23" x14ac:dyDescent="0.35">
      <c r="W17962" s="17"/>
    </row>
    <row r="17963" spans="23:23" x14ac:dyDescent="0.35">
      <c r="W17963" s="17"/>
    </row>
    <row r="17964" spans="23:23" x14ac:dyDescent="0.35">
      <c r="W17964" s="17"/>
    </row>
    <row r="17965" spans="23:23" x14ac:dyDescent="0.35">
      <c r="W17965" s="17"/>
    </row>
    <row r="17966" spans="23:23" x14ac:dyDescent="0.35">
      <c r="W17966" s="17"/>
    </row>
    <row r="17967" spans="23:23" x14ac:dyDescent="0.35">
      <c r="W17967" s="17"/>
    </row>
    <row r="17968" spans="23:23" x14ac:dyDescent="0.35">
      <c r="W17968" s="17"/>
    </row>
    <row r="17969" spans="23:23" x14ac:dyDescent="0.35">
      <c r="W17969" s="17"/>
    </row>
    <row r="17970" spans="23:23" x14ac:dyDescent="0.35">
      <c r="W17970" s="17"/>
    </row>
    <row r="17971" spans="23:23" x14ac:dyDescent="0.35">
      <c r="W17971" s="17"/>
    </row>
    <row r="17972" spans="23:23" x14ac:dyDescent="0.35">
      <c r="W17972" s="17"/>
    </row>
    <row r="17973" spans="23:23" x14ac:dyDescent="0.35">
      <c r="W17973" s="17"/>
    </row>
    <row r="17974" spans="23:23" x14ac:dyDescent="0.35">
      <c r="W17974" s="17"/>
    </row>
    <row r="17975" spans="23:23" x14ac:dyDescent="0.35">
      <c r="W17975" s="17"/>
    </row>
    <row r="17976" spans="23:23" x14ac:dyDescent="0.35">
      <c r="W17976" s="17"/>
    </row>
    <row r="17977" spans="23:23" x14ac:dyDescent="0.35">
      <c r="W17977" s="17"/>
    </row>
    <row r="17978" spans="23:23" x14ac:dyDescent="0.35">
      <c r="W17978" s="17"/>
    </row>
    <row r="17979" spans="23:23" x14ac:dyDescent="0.35">
      <c r="W17979" s="17"/>
    </row>
    <row r="17980" spans="23:23" x14ac:dyDescent="0.35">
      <c r="W17980" s="17"/>
    </row>
    <row r="17981" spans="23:23" x14ac:dyDescent="0.35">
      <c r="W17981" s="17"/>
    </row>
    <row r="17982" spans="23:23" x14ac:dyDescent="0.35">
      <c r="W17982" s="17"/>
    </row>
    <row r="17983" spans="23:23" x14ac:dyDescent="0.35">
      <c r="W17983" s="17"/>
    </row>
    <row r="17984" spans="23:23" x14ac:dyDescent="0.35">
      <c r="W17984" s="17"/>
    </row>
    <row r="17985" spans="23:23" x14ac:dyDescent="0.35">
      <c r="W17985" s="17"/>
    </row>
    <row r="17986" spans="23:23" x14ac:dyDescent="0.35">
      <c r="W17986" s="17"/>
    </row>
    <row r="17987" spans="23:23" x14ac:dyDescent="0.35">
      <c r="W17987" s="17"/>
    </row>
    <row r="17988" spans="23:23" x14ac:dyDescent="0.35">
      <c r="W17988" s="17"/>
    </row>
    <row r="17989" spans="23:23" x14ac:dyDescent="0.35">
      <c r="W17989" s="17"/>
    </row>
    <row r="17990" spans="23:23" x14ac:dyDescent="0.35">
      <c r="W17990" s="17"/>
    </row>
    <row r="17991" spans="23:23" x14ac:dyDescent="0.35">
      <c r="W17991" s="17"/>
    </row>
    <row r="17992" spans="23:23" x14ac:dyDescent="0.35">
      <c r="W17992" s="17"/>
    </row>
    <row r="17993" spans="23:23" x14ac:dyDescent="0.35">
      <c r="W17993" s="17"/>
    </row>
    <row r="17994" spans="23:23" x14ac:dyDescent="0.35">
      <c r="W17994" s="17"/>
    </row>
    <row r="17995" spans="23:23" x14ac:dyDescent="0.35">
      <c r="W17995" s="17"/>
    </row>
    <row r="17996" spans="23:23" x14ac:dyDescent="0.35">
      <c r="W17996" s="17"/>
    </row>
    <row r="17997" spans="23:23" x14ac:dyDescent="0.35">
      <c r="W17997" s="17"/>
    </row>
    <row r="17998" spans="23:23" x14ac:dyDescent="0.35">
      <c r="W17998" s="17"/>
    </row>
    <row r="17999" spans="23:23" x14ac:dyDescent="0.35">
      <c r="W17999" s="17"/>
    </row>
    <row r="18000" spans="23:23" x14ac:dyDescent="0.35">
      <c r="W18000" s="17"/>
    </row>
    <row r="18001" spans="23:23" x14ac:dyDescent="0.35">
      <c r="W18001" s="17"/>
    </row>
    <row r="18002" spans="23:23" x14ac:dyDescent="0.35">
      <c r="W18002" s="17"/>
    </row>
    <row r="18003" spans="23:23" x14ac:dyDescent="0.35">
      <c r="W18003" s="17"/>
    </row>
    <row r="18004" spans="23:23" x14ac:dyDescent="0.35">
      <c r="W18004" s="17"/>
    </row>
    <row r="18005" spans="23:23" x14ac:dyDescent="0.35">
      <c r="W18005" s="17"/>
    </row>
    <row r="18006" spans="23:23" x14ac:dyDescent="0.35">
      <c r="W18006" s="17"/>
    </row>
    <row r="18007" spans="23:23" x14ac:dyDescent="0.35">
      <c r="W18007" s="17"/>
    </row>
    <row r="18008" spans="23:23" x14ac:dyDescent="0.35">
      <c r="W18008" s="17"/>
    </row>
    <row r="18009" spans="23:23" x14ac:dyDescent="0.35">
      <c r="W18009" s="17"/>
    </row>
    <row r="18010" spans="23:23" x14ac:dyDescent="0.35">
      <c r="W18010" s="17"/>
    </row>
    <row r="18011" spans="23:23" x14ac:dyDescent="0.35">
      <c r="W18011" s="17"/>
    </row>
    <row r="18012" spans="23:23" x14ac:dyDescent="0.35">
      <c r="W18012" s="17"/>
    </row>
    <row r="18013" spans="23:23" x14ac:dyDescent="0.35">
      <c r="W18013" s="17"/>
    </row>
    <row r="18014" spans="23:23" x14ac:dyDescent="0.35">
      <c r="W18014" s="17"/>
    </row>
    <row r="18015" spans="23:23" x14ac:dyDescent="0.35">
      <c r="W18015" s="17"/>
    </row>
    <row r="18016" spans="23:23" x14ac:dyDescent="0.35">
      <c r="W18016" s="17"/>
    </row>
    <row r="18017" spans="23:23" x14ac:dyDescent="0.35">
      <c r="W18017" s="17"/>
    </row>
    <row r="18018" spans="23:23" x14ac:dyDescent="0.35">
      <c r="W18018" s="17"/>
    </row>
    <row r="18019" spans="23:23" x14ac:dyDescent="0.35">
      <c r="W18019" s="17"/>
    </row>
    <row r="18020" spans="23:23" x14ac:dyDescent="0.35">
      <c r="W18020" s="17"/>
    </row>
    <row r="18021" spans="23:23" x14ac:dyDescent="0.35">
      <c r="W18021" s="17"/>
    </row>
    <row r="18022" spans="23:23" x14ac:dyDescent="0.35">
      <c r="W18022" s="17"/>
    </row>
    <row r="18023" spans="23:23" x14ac:dyDescent="0.35">
      <c r="W18023" s="17"/>
    </row>
    <row r="18024" spans="23:23" x14ac:dyDescent="0.35">
      <c r="W18024" s="17"/>
    </row>
    <row r="18025" spans="23:23" x14ac:dyDescent="0.35">
      <c r="W18025" s="17"/>
    </row>
    <row r="18026" spans="23:23" x14ac:dyDescent="0.35">
      <c r="W18026" s="17"/>
    </row>
    <row r="18027" spans="23:23" x14ac:dyDescent="0.35">
      <c r="W18027" s="17"/>
    </row>
    <row r="18028" spans="23:23" x14ac:dyDescent="0.35">
      <c r="W18028" s="17"/>
    </row>
    <row r="18029" spans="23:23" x14ac:dyDescent="0.35">
      <c r="W18029" s="17"/>
    </row>
    <row r="18030" spans="23:23" x14ac:dyDescent="0.35">
      <c r="W18030" s="17"/>
    </row>
    <row r="18031" spans="23:23" x14ac:dyDescent="0.35">
      <c r="W18031" s="17"/>
    </row>
    <row r="18032" spans="23:23" x14ac:dyDescent="0.35">
      <c r="W18032" s="17"/>
    </row>
    <row r="18033" spans="23:23" x14ac:dyDescent="0.35">
      <c r="W18033" s="17"/>
    </row>
    <row r="18034" spans="23:23" x14ac:dyDescent="0.35">
      <c r="W18034" s="17"/>
    </row>
    <row r="18035" spans="23:23" x14ac:dyDescent="0.35">
      <c r="W18035" s="17"/>
    </row>
    <row r="18036" spans="23:23" x14ac:dyDescent="0.35">
      <c r="W18036" s="17"/>
    </row>
    <row r="18037" spans="23:23" x14ac:dyDescent="0.35">
      <c r="W18037" s="17"/>
    </row>
    <row r="18038" spans="23:23" x14ac:dyDescent="0.35">
      <c r="W18038" s="17"/>
    </row>
    <row r="18039" spans="23:23" x14ac:dyDescent="0.35">
      <c r="W18039" s="17"/>
    </row>
    <row r="18040" spans="23:23" x14ac:dyDescent="0.35">
      <c r="W18040" s="17"/>
    </row>
    <row r="18041" spans="23:23" x14ac:dyDescent="0.35">
      <c r="W18041" s="17"/>
    </row>
    <row r="18042" spans="23:23" x14ac:dyDescent="0.35">
      <c r="W18042" s="17"/>
    </row>
    <row r="18043" spans="23:23" x14ac:dyDescent="0.35">
      <c r="W18043" s="17"/>
    </row>
    <row r="18044" spans="23:23" x14ac:dyDescent="0.35">
      <c r="W18044" s="17"/>
    </row>
    <row r="18045" spans="23:23" x14ac:dyDescent="0.35">
      <c r="W18045" s="17"/>
    </row>
    <row r="18046" spans="23:23" x14ac:dyDescent="0.35">
      <c r="W18046" s="17"/>
    </row>
    <row r="18047" spans="23:23" x14ac:dyDescent="0.35">
      <c r="W18047" s="17"/>
    </row>
    <row r="18048" spans="23:23" x14ac:dyDescent="0.35">
      <c r="W18048" s="17"/>
    </row>
    <row r="18049" spans="23:23" x14ac:dyDescent="0.35">
      <c r="W18049" s="17"/>
    </row>
    <row r="18050" spans="23:23" x14ac:dyDescent="0.35">
      <c r="W18050" s="17"/>
    </row>
    <row r="18051" spans="23:23" x14ac:dyDescent="0.35">
      <c r="W18051" s="17"/>
    </row>
    <row r="18052" spans="23:23" x14ac:dyDescent="0.35">
      <c r="W18052" s="17"/>
    </row>
    <row r="18053" spans="23:23" x14ac:dyDescent="0.35">
      <c r="W18053" s="17"/>
    </row>
    <row r="18054" spans="23:23" x14ac:dyDescent="0.35">
      <c r="W18054" s="17"/>
    </row>
    <row r="18055" spans="23:23" x14ac:dyDescent="0.35">
      <c r="W18055" s="17"/>
    </row>
    <row r="18056" spans="23:23" x14ac:dyDescent="0.35">
      <c r="W18056" s="17"/>
    </row>
    <row r="18057" spans="23:23" x14ac:dyDescent="0.35">
      <c r="W18057" s="17"/>
    </row>
    <row r="18058" spans="23:23" x14ac:dyDescent="0.35">
      <c r="W18058" s="17"/>
    </row>
    <row r="18059" spans="23:23" x14ac:dyDescent="0.35">
      <c r="W18059" s="17"/>
    </row>
    <row r="18060" spans="23:23" x14ac:dyDescent="0.35">
      <c r="W18060" s="17"/>
    </row>
    <row r="18061" spans="23:23" x14ac:dyDescent="0.35">
      <c r="W18061" s="17"/>
    </row>
    <row r="18062" spans="23:23" x14ac:dyDescent="0.35">
      <c r="W18062" s="17"/>
    </row>
    <row r="18063" spans="23:23" x14ac:dyDescent="0.35">
      <c r="W18063" s="17"/>
    </row>
    <row r="18064" spans="23:23" x14ac:dyDescent="0.35">
      <c r="W18064" s="17"/>
    </row>
    <row r="18065" spans="23:23" x14ac:dyDescent="0.35">
      <c r="W18065" s="17"/>
    </row>
    <row r="18066" spans="23:23" x14ac:dyDescent="0.35">
      <c r="W18066" s="17"/>
    </row>
    <row r="18067" spans="23:23" x14ac:dyDescent="0.35">
      <c r="W18067" s="17"/>
    </row>
    <row r="18068" spans="23:23" x14ac:dyDescent="0.35">
      <c r="W18068" s="17"/>
    </row>
    <row r="18069" spans="23:23" x14ac:dyDescent="0.35">
      <c r="W18069" s="17"/>
    </row>
    <row r="18070" spans="23:23" x14ac:dyDescent="0.35">
      <c r="W18070" s="17"/>
    </row>
    <row r="18071" spans="23:23" x14ac:dyDescent="0.35">
      <c r="W18071" s="17"/>
    </row>
    <row r="18072" spans="23:23" x14ac:dyDescent="0.35">
      <c r="W18072" s="17"/>
    </row>
    <row r="18073" spans="23:23" x14ac:dyDescent="0.35">
      <c r="W18073" s="17"/>
    </row>
    <row r="18074" spans="23:23" x14ac:dyDescent="0.35">
      <c r="W18074" s="17"/>
    </row>
    <row r="18075" spans="23:23" x14ac:dyDescent="0.35">
      <c r="W18075" s="17"/>
    </row>
    <row r="18076" spans="23:23" x14ac:dyDescent="0.35">
      <c r="W18076" s="17"/>
    </row>
    <row r="18077" spans="23:23" x14ac:dyDescent="0.35">
      <c r="W18077" s="17"/>
    </row>
    <row r="18078" spans="23:23" x14ac:dyDescent="0.35">
      <c r="W18078" s="17"/>
    </row>
    <row r="18079" spans="23:23" x14ac:dyDescent="0.35">
      <c r="W18079" s="17"/>
    </row>
    <row r="18080" spans="23:23" x14ac:dyDescent="0.35">
      <c r="W18080" s="17"/>
    </row>
    <row r="18081" spans="23:23" x14ac:dyDescent="0.35">
      <c r="W18081" s="17"/>
    </row>
    <row r="18082" spans="23:23" x14ac:dyDescent="0.35">
      <c r="W18082" s="17"/>
    </row>
    <row r="18083" spans="23:23" x14ac:dyDescent="0.35">
      <c r="W18083" s="17"/>
    </row>
    <row r="18084" spans="23:23" x14ac:dyDescent="0.35">
      <c r="W18084" s="17"/>
    </row>
    <row r="18085" spans="23:23" x14ac:dyDescent="0.35">
      <c r="W18085" s="17"/>
    </row>
    <row r="18086" spans="23:23" x14ac:dyDescent="0.35">
      <c r="W18086" s="17"/>
    </row>
    <row r="18087" spans="23:23" x14ac:dyDescent="0.35">
      <c r="W18087" s="17"/>
    </row>
    <row r="18088" spans="23:23" x14ac:dyDescent="0.35">
      <c r="W18088" s="17"/>
    </row>
    <row r="18089" spans="23:23" x14ac:dyDescent="0.35">
      <c r="W18089" s="17"/>
    </row>
    <row r="18090" spans="23:23" x14ac:dyDescent="0.35">
      <c r="W18090" s="17"/>
    </row>
    <row r="18091" spans="23:23" x14ac:dyDescent="0.35">
      <c r="W18091" s="17"/>
    </row>
    <row r="18092" spans="23:23" x14ac:dyDescent="0.35">
      <c r="W18092" s="17"/>
    </row>
    <row r="18093" spans="23:23" x14ac:dyDescent="0.35">
      <c r="W18093" s="17"/>
    </row>
    <row r="18094" spans="23:23" x14ac:dyDescent="0.35">
      <c r="W18094" s="17"/>
    </row>
    <row r="18095" spans="23:23" x14ac:dyDescent="0.35">
      <c r="W18095" s="17"/>
    </row>
    <row r="18096" spans="23:23" x14ac:dyDescent="0.35">
      <c r="W18096" s="17"/>
    </row>
    <row r="18097" spans="23:23" x14ac:dyDescent="0.35">
      <c r="W18097" s="17"/>
    </row>
    <row r="18098" spans="23:23" x14ac:dyDescent="0.35">
      <c r="W18098" s="17"/>
    </row>
    <row r="18099" spans="23:23" x14ac:dyDescent="0.35">
      <c r="W18099" s="17"/>
    </row>
    <row r="18100" spans="23:23" x14ac:dyDescent="0.35">
      <c r="W18100" s="17"/>
    </row>
    <row r="18101" spans="23:23" x14ac:dyDescent="0.35">
      <c r="W18101" s="17"/>
    </row>
    <row r="18102" spans="23:23" x14ac:dyDescent="0.35">
      <c r="W18102" s="17"/>
    </row>
    <row r="18103" spans="23:23" x14ac:dyDescent="0.35">
      <c r="W18103" s="17"/>
    </row>
    <row r="18104" spans="23:23" x14ac:dyDescent="0.35">
      <c r="W18104" s="17"/>
    </row>
    <row r="18105" spans="23:23" x14ac:dyDescent="0.35">
      <c r="W18105" s="17"/>
    </row>
    <row r="18106" spans="23:23" x14ac:dyDescent="0.35">
      <c r="W18106" s="17"/>
    </row>
    <row r="18107" spans="23:23" x14ac:dyDescent="0.35">
      <c r="W18107" s="17"/>
    </row>
    <row r="18108" spans="23:23" x14ac:dyDescent="0.35">
      <c r="W18108" s="17"/>
    </row>
    <row r="18109" spans="23:23" x14ac:dyDescent="0.35">
      <c r="W18109" s="17"/>
    </row>
    <row r="18110" spans="23:23" x14ac:dyDescent="0.35">
      <c r="W18110" s="17"/>
    </row>
    <row r="18111" spans="23:23" x14ac:dyDescent="0.35">
      <c r="W18111" s="17"/>
    </row>
    <row r="18112" spans="23:23" x14ac:dyDescent="0.35">
      <c r="W18112" s="17"/>
    </row>
    <row r="18113" spans="23:23" x14ac:dyDescent="0.35">
      <c r="W18113" s="17"/>
    </row>
    <row r="18114" spans="23:23" x14ac:dyDescent="0.35">
      <c r="W18114" s="17"/>
    </row>
    <row r="18115" spans="23:23" x14ac:dyDescent="0.35">
      <c r="W18115" s="17"/>
    </row>
    <row r="18116" spans="23:23" x14ac:dyDescent="0.35">
      <c r="W18116" s="17"/>
    </row>
    <row r="18117" spans="23:23" x14ac:dyDescent="0.35">
      <c r="W18117" s="17"/>
    </row>
    <row r="18118" spans="23:23" x14ac:dyDescent="0.35">
      <c r="W18118" s="17"/>
    </row>
    <row r="18119" spans="23:23" x14ac:dyDescent="0.35">
      <c r="W18119" s="17"/>
    </row>
    <row r="18120" spans="23:23" x14ac:dyDescent="0.35">
      <c r="W18120" s="17"/>
    </row>
    <row r="18121" spans="23:23" x14ac:dyDescent="0.35">
      <c r="W18121" s="17"/>
    </row>
    <row r="18122" spans="23:23" x14ac:dyDescent="0.35">
      <c r="W18122" s="17"/>
    </row>
    <row r="18123" spans="23:23" x14ac:dyDescent="0.35">
      <c r="W18123" s="17"/>
    </row>
    <row r="18124" spans="23:23" x14ac:dyDescent="0.35">
      <c r="W18124" s="17"/>
    </row>
    <row r="18125" spans="23:23" x14ac:dyDescent="0.35">
      <c r="W18125" s="17"/>
    </row>
    <row r="18126" spans="23:23" x14ac:dyDescent="0.35">
      <c r="W18126" s="17"/>
    </row>
    <row r="18127" spans="23:23" x14ac:dyDescent="0.35">
      <c r="W18127" s="17"/>
    </row>
    <row r="18128" spans="23:23" x14ac:dyDescent="0.35">
      <c r="W18128" s="17"/>
    </row>
    <row r="18129" spans="23:23" x14ac:dyDescent="0.35">
      <c r="W18129" s="17"/>
    </row>
    <row r="18130" spans="23:23" x14ac:dyDescent="0.35">
      <c r="W18130" s="17"/>
    </row>
    <row r="18131" spans="23:23" x14ac:dyDescent="0.35">
      <c r="W18131" s="17"/>
    </row>
    <row r="18132" spans="23:23" x14ac:dyDescent="0.35">
      <c r="W18132" s="17"/>
    </row>
    <row r="18133" spans="23:23" x14ac:dyDescent="0.35">
      <c r="W18133" s="17"/>
    </row>
    <row r="18134" spans="23:23" x14ac:dyDescent="0.35">
      <c r="W18134" s="17"/>
    </row>
    <row r="18135" spans="23:23" x14ac:dyDescent="0.35">
      <c r="W18135" s="17"/>
    </row>
    <row r="18136" spans="23:23" x14ac:dyDescent="0.35">
      <c r="W18136" s="17"/>
    </row>
    <row r="18137" spans="23:23" x14ac:dyDescent="0.35">
      <c r="W18137" s="17"/>
    </row>
    <row r="18138" spans="23:23" x14ac:dyDescent="0.35">
      <c r="W18138" s="17"/>
    </row>
    <row r="18139" spans="23:23" x14ac:dyDescent="0.35">
      <c r="W18139" s="17"/>
    </row>
    <row r="18140" spans="23:23" x14ac:dyDescent="0.35">
      <c r="W18140" s="17"/>
    </row>
    <row r="18141" spans="23:23" x14ac:dyDescent="0.35">
      <c r="W18141" s="17"/>
    </row>
    <row r="18142" spans="23:23" x14ac:dyDescent="0.35">
      <c r="W18142" s="17"/>
    </row>
    <row r="18143" spans="23:23" x14ac:dyDescent="0.35">
      <c r="W18143" s="17"/>
    </row>
    <row r="18144" spans="23:23" x14ac:dyDescent="0.35">
      <c r="W18144" s="17"/>
    </row>
    <row r="18145" spans="23:23" x14ac:dyDescent="0.35">
      <c r="W18145" s="17"/>
    </row>
    <row r="18146" spans="23:23" x14ac:dyDescent="0.35">
      <c r="W18146" s="17"/>
    </row>
    <row r="18147" spans="23:23" x14ac:dyDescent="0.35">
      <c r="W18147" s="17"/>
    </row>
    <row r="18148" spans="23:23" x14ac:dyDescent="0.35">
      <c r="W18148" s="17"/>
    </row>
    <row r="18149" spans="23:23" x14ac:dyDescent="0.35">
      <c r="W18149" s="17"/>
    </row>
    <row r="18150" spans="23:23" x14ac:dyDescent="0.35">
      <c r="W18150" s="17"/>
    </row>
    <row r="18151" spans="23:23" x14ac:dyDescent="0.35">
      <c r="W18151" s="17"/>
    </row>
    <row r="18152" spans="23:23" x14ac:dyDescent="0.35">
      <c r="W18152" s="17"/>
    </row>
    <row r="18153" spans="23:23" x14ac:dyDescent="0.35">
      <c r="W18153" s="17"/>
    </row>
    <row r="18154" spans="23:23" x14ac:dyDescent="0.35">
      <c r="W18154" s="17"/>
    </row>
    <row r="18155" spans="23:23" x14ac:dyDescent="0.35">
      <c r="W18155" s="17"/>
    </row>
    <row r="18156" spans="23:23" x14ac:dyDescent="0.35">
      <c r="W18156" s="17"/>
    </row>
    <row r="18157" spans="23:23" x14ac:dyDescent="0.35">
      <c r="W18157" s="17"/>
    </row>
    <row r="18158" spans="23:23" x14ac:dyDescent="0.35">
      <c r="W18158" s="17"/>
    </row>
    <row r="18159" spans="23:23" x14ac:dyDescent="0.35">
      <c r="W18159" s="17"/>
    </row>
    <row r="18160" spans="23:23" x14ac:dyDescent="0.35">
      <c r="W18160" s="17"/>
    </row>
    <row r="18161" spans="23:23" x14ac:dyDescent="0.35">
      <c r="W18161" s="17"/>
    </row>
    <row r="18162" spans="23:23" x14ac:dyDescent="0.35">
      <c r="W18162" s="17"/>
    </row>
    <row r="18163" spans="23:23" x14ac:dyDescent="0.35">
      <c r="W18163" s="17"/>
    </row>
    <row r="18164" spans="23:23" x14ac:dyDescent="0.35">
      <c r="W18164" s="17"/>
    </row>
    <row r="18165" spans="23:23" x14ac:dyDescent="0.35">
      <c r="W18165" s="17"/>
    </row>
    <row r="18166" spans="23:23" x14ac:dyDescent="0.35">
      <c r="W18166" s="17"/>
    </row>
    <row r="18167" spans="23:23" x14ac:dyDescent="0.35">
      <c r="W18167" s="17"/>
    </row>
    <row r="18168" spans="23:23" x14ac:dyDescent="0.35">
      <c r="W18168" s="17"/>
    </row>
    <row r="18169" spans="23:23" x14ac:dyDescent="0.35">
      <c r="W18169" s="17"/>
    </row>
    <row r="18170" spans="23:23" x14ac:dyDescent="0.35">
      <c r="W18170" s="17"/>
    </row>
    <row r="18171" spans="23:23" x14ac:dyDescent="0.35">
      <c r="W18171" s="17"/>
    </row>
    <row r="18172" spans="23:23" x14ac:dyDescent="0.35">
      <c r="W18172" s="17"/>
    </row>
    <row r="18173" spans="23:23" x14ac:dyDescent="0.35">
      <c r="W18173" s="17"/>
    </row>
    <row r="18174" spans="23:23" x14ac:dyDescent="0.35">
      <c r="W18174" s="17"/>
    </row>
    <row r="18175" spans="23:23" x14ac:dyDescent="0.35">
      <c r="W18175" s="17"/>
    </row>
    <row r="18176" spans="23:23" x14ac:dyDescent="0.35">
      <c r="W18176" s="17"/>
    </row>
    <row r="18177" spans="23:23" x14ac:dyDescent="0.35">
      <c r="W18177" s="17"/>
    </row>
    <row r="18178" spans="23:23" x14ac:dyDescent="0.35">
      <c r="W18178" s="17"/>
    </row>
    <row r="18179" spans="23:23" x14ac:dyDescent="0.35">
      <c r="W18179" s="17"/>
    </row>
    <row r="18180" spans="23:23" x14ac:dyDescent="0.35">
      <c r="W18180" s="17"/>
    </row>
    <row r="18181" spans="23:23" x14ac:dyDescent="0.35">
      <c r="W18181" s="17"/>
    </row>
    <row r="18182" spans="23:23" x14ac:dyDescent="0.35">
      <c r="W18182" s="17"/>
    </row>
    <row r="18183" spans="23:23" x14ac:dyDescent="0.35">
      <c r="W18183" s="17"/>
    </row>
    <row r="18184" spans="23:23" x14ac:dyDescent="0.35">
      <c r="W18184" s="17"/>
    </row>
    <row r="18185" spans="23:23" x14ac:dyDescent="0.35">
      <c r="W18185" s="17"/>
    </row>
    <row r="18186" spans="23:23" x14ac:dyDescent="0.35">
      <c r="W18186" s="17"/>
    </row>
    <row r="18187" spans="23:23" x14ac:dyDescent="0.35">
      <c r="W18187" s="17"/>
    </row>
    <row r="18188" spans="23:23" x14ac:dyDescent="0.35">
      <c r="W18188" s="17"/>
    </row>
    <row r="18189" spans="23:23" x14ac:dyDescent="0.35">
      <c r="W18189" s="17"/>
    </row>
    <row r="18190" spans="23:23" x14ac:dyDescent="0.35">
      <c r="W18190" s="17"/>
    </row>
    <row r="18191" spans="23:23" x14ac:dyDescent="0.35">
      <c r="W18191" s="17"/>
    </row>
    <row r="18192" spans="23:23" x14ac:dyDescent="0.35">
      <c r="W18192" s="17"/>
    </row>
    <row r="18193" spans="23:23" x14ac:dyDescent="0.35">
      <c r="W18193" s="17"/>
    </row>
    <row r="18194" spans="23:23" x14ac:dyDescent="0.35">
      <c r="W18194" s="17"/>
    </row>
    <row r="18195" spans="23:23" x14ac:dyDescent="0.35">
      <c r="W18195" s="17"/>
    </row>
    <row r="18196" spans="23:23" x14ac:dyDescent="0.35">
      <c r="W18196" s="17"/>
    </row>
    <row r="18197" spans="23:23" x14ac:dyDescent="0.35">
      <c r="W18197" s="17"/>
    </row>
    <row r="18198" spans="23:23" x14ac:dyDescent="0.35">
      <c r="W18198" s="17"/>
    </row>
    <row r="18199" spans="23:23" x14ac:dyDescent="0.35">
      <c r="W18199" s="17"/>
    </row>
    <row r="18200" spans="23:23" x14ac:dyDescent="0.35">
      <c r="W18200" s="17"/>
    </row>
    <row r="18201" spans="23:23" x14ac:dyDescent="0.35">
      <c r="W18201" s="17"/>
    </row>
    <row r="18202" spans="23:23" x14ac:dyDescent="0.35">
      <c r="W18202" s="17"/>
    </row>
    <row r="18203" spans="23:23" x14ac:dyDescent="0.35">
      <c r="W18203" s="17"/>
    </row>
    <row r="18204" spans="23:23" x14ac:dyDescent="0.35">
      <c r="W18204" s="17"/>
    </row>
    <row r="18205" spans="23:23" x14ac:dyDescent="0.35">
      <c r="W18205" s="17"/>
    </row>
    <row r="18206" spans="23:23" x14ac:dyDescent="0.35">
      <c r="W18206" s="17"/>
    </row>
    <row r="18207" spans="23:23" x14ac:dyDescent="0.35">
      <c r="W18207" s="17"/>
    </row>
    <row r="18208" spans="23:23" x14ac:dyDescent="0.35">
      <c r="W18208" s="17"/>
    </row>
    <row r="18209" spans="23:23" x14ac:dyDescent="0.35">
      <c r="W18209" s="17"/>
    </row>
    <row r="18210" spans="23:23" x14ac:dyDescent="0.35">
      <c r="W18210" s="17"/>
    </row>
    <row r="18211" spans="23:23" x14ac:dyDescent="0.35">
      <c r="W18211" s="17"/>
    </row>
    <row r="18212" spans="23:23" x14ac:dyDescent="0.35">
      <c r="W18212" s="17"/>
    </row>
    <row r="18213" spans="23:23" x14ac:dyDescent="0.35">
      <c r="W18213" s="17"/>
    </row>
    <row r="18214" spans="23:23" x14ac:dyDescent="0.35">
      <c r="W18214" s="17"/>
    </row>
    <row r="18215" spans="23:23" x14ac:dyDescent="0.35">
      <c r="W18215" s="17"/>
    </row>
    <row r="18216" spans="23:23" x14ac:dyDescent="0.35">
      <c r="W18216" s="17"/>
    </row>
    <row r="18217" spans="23:23" x14ac:dyDescent="0.35">
      <c r="W18217" s="17"/>
    </row>
    <row r="18218" spans="23:23" x14ac:dyDescent="0.35">
      <c r="W18218" s="17"/>
    </row>
    <row r="18219" spans="23:23" x14ac:dyDescent="0.35">
      <c r="W18219" s="17"/>
    </row>
    <row r="18220" spans="23:23" x14ac:dyDescent="0.35">
      <c r="W18220" s="17"/>
    </row>
    <row r="18221" spans="23:23" x14ac:dyDescent="0.35">
      <c r="W18221" s="17"/>
    </row>
    <row r="18222" spans="23:23" x14ac:dyDescent="0.35">
      <c r="W18222" s="17"/>
    </row>
    <row r="18223" spans="23:23" x14ac:dyDescent="0.35">
      <c r="W18223" s="17"/>
    </row>
    <row r="18224" spans="23:23" x14ac:dyDescent="0.35">
      <c r="W18224" s="17"/>
    </row>
    <row r="18225" spans="23:23" x14ac:dyDescent="0.35">
      <c r="W18225" s="17"/>
    </row>
    <row r="18226" spans="23:23" x14ac:dyDescent="0.35">
      <c r="W18226" s="17"/>
    </row>
    <row r="18227" spans="23:23" x14ac:dyDescent="0.35">
      <c r="W18227" s="17"/>
    </row>
    <row r="18228" spans="23:23" x14ac:dyDescent="0.35">
      <c r="W18228" s="17"/>
    </row>
    <row r="18229" spans="23:23" x14ac:dyDescent="0.35">
      <c r="W18229" s="17"/>
    </row>
    <row r="18230" spans="23:23" x14ac:dyDescent="0.35">
      <c r="W18230" s="17"/>
    </row>
    <row r="18231" spans="23:23" x14ac:dyDescent="0.35">
      <c r="W18231" s="17"/>
    </row>
    <row r="18232" spans="23:23" x14ac:dyDescent="0.35">
      <c r="W18232" s="17"/>
    </row>
    <row r="18233" spans="23:23" x14ac:dyDescent="0.35">
      <c r="W18233" s="17"/>
    </row>
    <row r="18234" spans="23:23" x14ac:dyDescent="0.35">
      <c r="W18234" s="17"/>
    </row>
    <row r="18235" spans="23:23" x14ac:dyDescent="0.35">
      <c r="W18235" s="17"/>
    </row>
    <row r="18236" spans="23:23" x14ac:dyDescent="0.35">
      <c r="W18236" s="17"/>
    </row>
    <row r="18237" spans="23:23" x14ac:dyDescent="0.35">
      <c r="W18237" s="17"/>
    </row>
    <row r="18238" spans="23:23" x14ac:dyDescent="0.35">
      <c r="W18238" s="17"/>
    </row>
    <row r="18239" spans="23:23" x14ac:dyDescent="0.35">
      <c r="W18239" s="17"/>
    </row>
    <row r="18240" spans="23:23" x14ac:dyDescent="0.35">
      <c r="W18240" s="17"/>
    </row>
    <row r="18241" spans="23:23" x14ac:dyDescent="0.35">
      <c r="W18241" s="17"/>
    </row>
    <row r="18242" spans="23:23" x14ac:dyDescent="0.35">
      <c r="W18242" s="17"/>
    </row>
    <row r="18243" spans="23:23" x14ac:dyDescent="0.35">
      <c r="W18243" s="17"/>
    </row>
    <row r="18244" spans="23:23" x14ac:dyDescent="0.35">
      <c r="W18244" s="17"/>
    </row>
    <row r="18245" spans="23:23" x14ac:dyDescent="0.35">
      <c r="W18245" s="17"/>
    </row>
    <row r="18246" spans="23:23" x14ac:dyDescent="0.35">
      <c r="W18246" s="17"/>
    </row>
    <row r="18247" spans="23:23" x14ac:dyDescent="0.35">
      <c r="W18247" s="17"/>
    </row>
    <row r="18248" spans="23:23" x14ac:dyDescent="0.35">
      <c r="W18248" s="17"/>
    </row>
    <row r="18249" spans="23:23" x14ac:dyDescent="0.35">
      <c r="W18249" s="17"/>
    </row>
    <row r="18250" spans="23:23" x14ac:dyDescent="0.35">
      <c r="W18250" s="17"/>
    </row>
    <row r="18251" spans="23:23" x14ac:dyDescent="0.35">
      <c r="W18251" s="17"/>
    </row>
    <row r="18252" spans="23:23" x14ac:dyDescent="0.35">
      <c r="W18252" s="17"/>
    </row>
    <row r="18253" spans="23:23" x14ac:dyDescent="0.35">
      <c r="W18253" s="17"/>
    </row>
    <row r="18254" spans="23:23" x14ac:dyDescent="0.35">
      <c r="W18254" s="17"/>
    </row>
    <row r="18255" spans="23:23" x14ac:dyDescent="0.35">
      <c r="W18255" s="17"/>
    </row>
    <row r="18256" spans="23:23" x14ac:dyDescent="0.35">
      <c r="W18256" s="17"/>
    </row>
    <row r="18257" spans="23:23" x14ac:dyDescent="0.35">
      <c r="W18257" s="17"/>
    </row>
    <row r="18258" spans="23:23" x14ac:dyDescent="0.35">
      <c r="W18258" s="17"/>
    </row>
    <row r="18259" spans="23:23" x14ac:dyDescent="0.35">
      <c r="W18259" s="17"/>
    </row>
    <row r="18260" spans="23:23" x14ac:dyDescent="0.35">
      <c r="W18260" s="17"/>
    </row>
    <row r="18261" spans="23:23" x14ac:dyDescent="0.35">
      <c r="W18261" s="17"/>
    </row>
    <row r="18262" spans="23:23" x14ac:dyDescent="0.35">
      <c r="W18262" s="17"/>
    </row>
    <row r="18263" spans="23:23" x14ac:dyDescent="0.35">
      <c r="W18263" s="17"/>
    </row>
    <row r="18264" spans="23:23" x14ac:dyDescent="0.35">
      <c r="W18264" s="17"/>
    </row>
    <row r="18265" spans="23:23" x14ac:dyDescent="0.35">
      <c r="W18265" s="17"/>
    </row>
    <row r="18266" spans="23:23" x14ac:dyDescent="0.35">
      <c r="W18266" s="17"/>
    </row>
    <row r="18267" spans="23:23" x14ac:dyDescent="0.35">
      <c r="W18267" s="17"/>
    </row>
    <row r="18268" spans="23:23" x14ac:dyDescent="0.35">
      <c r="W18268" s="17"/>
    </row>
    <row r="18269" spans="23:23" x14ac:dyDescent="0.35">
      <c r="W18269" s="17"/>
    </row>
    <row r="18270" spans="23:23" x14ac:dyDescent="0.35">
      <c r="W18270" s="17"/>
    </row>
    <row r="18271" spans="23:23" x14ac:dyDescent="0.35">
      <c r="W18271" s="17"/>
    </row>
    <row r="18272" spans="23:23" x14ac:dyDescent="0.35">
      <c r="W18272" s="17"/>
    </row>
    <row r="18273" spans="23:23" x14ac:dyDescent="0.35">
      <c r="W18273" s="17"/>
    </row>
    <row r="18274" spans="23:23" x14ac:dyDescent="0.35">
      <c r="W18274" s="17"/>
    </row>
    <row r="18275" spans="23:23" x14ac:dyDescent="0.35">
      <c r="W18275" s="17"/>
    </row>
    <row r="18276" spans="23:23" x14ac:dyDescent="0.35">
      <c r="W18276" s="17"/>
    </row>
    <row r="18277" spans="23:23" x14ac:dyDescent="0.35">
      <c r="W18277" s="17"/>
    </row>
    <row r="18278" spans="23:23" x14ac:dyDescent="0.35">
      <c r="W18278" s="17"/>
    </row>
    <row r="18279" spans="23:23" x14ac:dyDescent="0.35">
      <c r="W18279" s="17"/>
    </row>
    <row r="18280" spans="23:23" x14ac:dyDescent="0.35">
      <c r="W18280" s="17"/>
    </row>
    <row r="18281" spans="23:23" x14ac:dyDescent="0.35">
      <c r="W18281" s="17"/>
    </row>
    <row r="18282" spans="23:23" x14ac:dyDescent="0.35">
      <c r="W18282" s="17"/>
    </row>
    <row r="18283" spans="23:23" x14ac:dyDescent="0.35">
      <c r="W18283" s="17"/>
    </row>
    <row r="18284" spans="23:23" x14ac:dyDescent="0.35">
      <c r="W18284" s="17"/>
    </row>
    <row r="18285" spans="23:23" x14ac:dyDescent="0.35">
      <c r="W18285" s="17"/>
    </row>
    <row r="18286" spans="23:23" x14ac:dyDescent="0.35">
      <c r="W18286" s="17"/>
    </row>
    <row r="18287" spans="23:23" x14ac:dyDescent="0.35">
      <c r="W18287" s="17"/>
    </row>
    <row r="18288" spans="23:23" x14ac:dyDescent="0.35">
      <c r="W18288" s="17"/>
    </row>
    <row r="18289" spans="23:23" x14ac:dyDescent="0.35">
      <c r="W18289" s="17"/>
    </row>
    <row r="18290" spans="23:23" x14ac:dyDescent="0.35">
      <c r="W18290" s="17"/>
    </row>
    <row r="18291" spans="23:23" x14ac:dyDescent="0.35">
      <c r="W18291" s="17"/>
    </row>
    <row r="18292" spans="23:23" x14ac:dyDescent="0.35">
      <c r="W18292" s="17"/>
    </row>
    <row r="18293" spans="23:23" x14ac:dyDescent="0.35">
      <c r="W18293" s="17"/>
    </row>
    <row r="18294" spans="23:23" x14ac:dyDescent="0.35">
      <c r="W18294" s="17"/>
    </row>
    <row r="18295" spans="23:23" x14ac:dyDescent="0.35">
      <c r="W18295" s="17"/>
    </row>
    <row r="18296" spans="23:23" x14ac:dyDescent="0.35">
      <c r="W18296" s="17"/>
    </row>
    <row r="18297" spans="23:23" x14ac:dyDescent="0.35">
      <c r="W18297" s="17"/>
    </row>
    <row r="18298" spans="23:23" x14ac:dyDescent="0.35">
      <c r="W18298" s="17"/>
    </row>
    <row r="18299" spans="23:23" x14ac:dyDescent="0.35">
      <c r="W18299" s="17"/>
    </row>
    <row r="18300" spans="23:23" x14ac:dyDescent="0.35">
      <c r="W18300" s="17"/>
    </row>
    <row r="18301" spans="23:23" x14ac:dyDescent="0.35">
      <c r="W18301" s="17"/>
    </row>
    <row r="18302" spans="23:23" x14ac:dyDescent="0.35">
      <c r="W18302" s="17"/>
    </row>
    <row r="18303" spans="23:23" x14ac:dyDescent="0.35">
      <c r="W18303" s="17"/>
    </row>
    <row r="18304" spans="23:23" x14ac:dyDescent="0.35">
      <c r="W18304" s="17"/>
    </row>
    <row r="18305" spans="23:23" x14ac:dyDescent="0.35">
      <c r="W18305" s="17"/>
    </row>
    <row r="18306" spans="23:23" x14ac:dyDescent="0.35">
      <c r="W18306" s="17"/>
    </row>
    <row r="18307" spans="23:23" x14ac:dyDescent="0.35">
      <c r="W18307" s="17"/>
    </row>
    <row r="18308" spans="23:23" x14ac:dyDescent="0.35">
      <c r="W18308" s="17"/>
    </row>
    <row r="18309" spans="23:23" x14ac:dyDescent="0.35">
      <c r="W18309" s="17"/>
    </row>
    <row r="18310" spans="23:23" x14ac:dyDescent="0.35">
      <c r="W18310" s="17"/>
    </row>
    <row r="18311" spans="23:23" x14ac:dyDescent="0.35">
      <c r="W18311" s="17"/>
    </row>
    <row r="18312" spans="23:23" x14ac:dyDescent="0.35">
      <c r="W18312" s="17"/>
    </row>
    <row r="18313" spans="23:23" x14ac:dyDescent="0.35">
      <c r="W18313" s="17"/>
    </row>
    <row r="18314" spans="23:23" x14ac:dyDescent="0.35">
      <c r="W18314" s="17"/>
    </row>
    <row r="18315" spans="23:23" x14ac:dyDescent="0.35">
      <c r="W18315" s="17"/>
    </row>
    <row r="18316" spans="23:23" x14ac:dyDescent="0.35">
      <c r="W18316" s="17"/>
    </row>
    <row r="18317" spans="23:23" x14ac:dyDescent="0.35">
      <c r="W18317" s="17"/>
    </row>
    <row r="18318" spans="23:23" x14ac:dyDescent="0.35">
      <c r="W18318" s="17"/>
    </row>
    <row r="18319" spans="23:23" x14ac:dyDescent="0.35">
      <c r="W18319" s="17"/>
    </row>
    <row r="18320" spans="23:23" x14ac:dyDescent="0.35">
      <c r="W18320" s="17"/>
    </row>
    <row r="18321" spans="23:23" x14ac:dyDescent="0.35">
      <c r="W18321" s="17"/>
    </row>
    <row r="18322" spans="23:23" x14ac:dyDescent="0.35">
      <c r="W18322" s="17"/>
    </row>
    <row r="18323" spans="23:23" x14ac:dyDescent="0.35">
      <c r="W18323" s="17"/>
    </row>
    <row r="18324" spans="23:23" x14ac:dyDescent="0.35">
      <c r="W18324" s="17"/>
    </row>
    <row r="18325" spans="23:23" x14ac:dyDescent="0.35">
      <c r="W18325" s="17"/>
    </row>
    <row r="18326" spans="23:23" x14ac:dyDescent="0.35">
      <c r="W18326" s="17"/>
    </row>
    <row r="18327" spans="23:23" x14ac:dyDescent="0.35">
      <c r="W18327" s="17"/>
    </row>
    <row r="18328" spans="23:23" x14ac:dyDescent="0.35">
      <c r="W18328" s="17"/>
    </row>
    <row r="18329" spans="23:23" x14ac:dyDescent="0.35">
      <c r="W18329" s="17"/>
    </row>
    <row r="18330" spans="23:23" x14ac:dyDescent="0.35">
      <c r="W18330" s="17"/>
    </row>
    <row r="18331" spans="23:23" x14ac:dyDescent="0.35">
      <c r="W18331" s="17"/>
    </row>
    <row r="18332" spans="23:23" x14ac:dyDescent="0.35">
      <c r="W18332" s="17"/>
    </row>
    <row r="18333" spans="23:23" x14ac:dyDescent="0.35">
      <c r="W18333" s="17"/>
    </row>
    <row r="18334" spans="23:23" x14ac:dyDescent="0.35">
      <c r="W18334" s="17"/>
    </row>
    <row r="18335" spans="23:23" x14ac:dyDescent="0.35">
      <c r="W18335" s="17"/>
    </row>
    <row r="18336" spans="23:23" x14ac:dyDescent="0.35">
      <c r="W18336" s="17"/>
    </row>
    <row r="18337" spans="23:23" x14ac:dyDescent="0.35">
      <c r="W18337" s="17"/>
    </row>
    <row r="18338" spans="23:23" x14ac:dyDescent="0.35">
      <c r="W18338" s="17"/>
    </row>
    <row r="18339" spans="23:23" x14ac:dyDescent="0.35">
      <c r="W18339" s="17"/>
    </row>
    <row r="18340" spans="23:23" x14ac:dyDescent="0.35">
      <c r="W18340" s="17"/>
    </row>
    <row r="18341" spans="23:23" x14ac:dyDescent="0.35">
      <c r="W18341" s="17"/>
    </row>
    <row r="18342" spans="23:23" x14ac:dyDescent="0.35">
      <c r="W18342" s="17"/>
    </row>
    <row r="18343" spans="23:23" x14ac:dyDescent="0.35">
      <c r="W18343" s="17"/>
    </row>
    <row r="18344" spans="23:23" x14ac:dyDescent="0.35">
      <c r="W18344" s="17"/>
    </row>
    <row r="18345" spans="23:23" x14ac:dyDescent="0.35">
      <c r="W18345" s="17"/>
    </row>
    <row r="18346" spans="23:23" x14ac:dyDescent="0.35">
      <c r="W18346" s="17"/>
    </row>
    <row r="18347" spans="23:23" x14ac:dyDescent="0.35">
      <c r="W18347" s="17"/>
    </row>
    <row r="18348" spans="23:23" x14ac:dyDescent="0.35">
      <c r="W18348" s="17"/>
    </row>
    <row r="18349" spans="23:23" x14ac:dyDescent="0.35">
      <c r="W18349" s="17"/>
    </row>
    <row r="18350" spans="23:23" x14ac:dyDescent="0.35">
      <c r="W18350" s="17"/>
    </row>
    <row r="18351" spans="23:23" x14ac:dyDescent="0.35">
      <c r="W18351" s="17"/>
    </row>
    <row r="18352" spans="23:23" x14ac:dyDescent="0.35">
      <c r="W18352" s="17"/>
    </row>
    <row r="18353" spans="23:23" x14ac:dyDescent="0.35">
      <c r="W18353" s="17"/>
    </row>
    <row r="18354" spans="23:23" x14ac:dyDescent="0.35">
      <c r="W18354" s="17"/>
    </row>
    <row r="18355" spans="23:23" x14ac:dyDescent="0.35">
      <c r="W18355" s="17"/>
    </row>
    <row r="18356" spans="23:23" x14ac:dyDescent="0.35">
      <c r="W18356" s="17"/>
    </row>
    <row r="18357" spans="23:23" x14ac:dyDescent="0.35">
      <c r="W18357" s="17"/>
    </row>
    <row r="18358" spans="23:23" x14ac:dyDescent="0.35">
      <c r="W18358" s="17"/>
    </row>
    <row r="18359" spans="23:23" x14ac:dyDescent="0.35">
      <c r="W18359" s="17"/>
    </row>
    <row r="18360" spans="23:23" x14ac:dyDescent="0.35">
      <c r="W18360" s="17"/>
    </row>
    <row r="18361" spans="23:23" x14ac:dyDescent="0.35">
      <c r="W18361" s="17"/>
    </row>
    <row r="18362" spans="23:23" x14ac:dyDescent="0.35">
      <c r="W18362" s="17"/>
    </row>
    <row r="18363" spans="23:23" x14ac:dyDescent="0.35">
      <c r="W18363" s="17"/>
    </row>
    <row r="18364" spans="23:23" x14ac:dyDescent="0.35">
      <c r="W18364" s="17"/>
    </row>
    <row r="18365" spans="23:23" x14ac:dyDescent="0.35">
      <c r="W18365" s="17"/>
    </row>
    <row r="18366" spans="23:23" x14ac:dyDescent="0.35">
      <c r="W18366" s="17"/>
    </row>
    <row r="18367" spans="23:23" x14ac:dyDescent="0.35">
      <c r="W18367" s="17"/>
    </row>
    <row r="18368" spans="23:23" x14ac:dyDescent="0.35">
      <c r="W18368" s="17"/>
    </row>
    <row r="18369" spans="23:23" x14ac:dyDescent="0.35">
      <c r="W18369" s="17"/>
    </row>
    <row r="18370" spans="23:23" x14ac:dyDescent="0.35">
      <c r="W18370" s="17"/>
    </row>
    <row r="18371" spans="23:23" x14ac:dyDescent="0.35">
      <c r="W18371" s="17"/>
    </row>
    <row r="18372" spans="23:23" x14ac:dyDescent="0.35">
      <c r="W18372" s="17"/>
    </row>
    <row r="18373" spans="23:23" x14ac:dyDescent="0.35">
      <c r="W18373" s="17"/>
    </row>
    <row r="18374" spans="23:23" x14ac:dyDescent="0.35">
      <c r="W18374" s="17"/>
    </row>
    <row r="18375" spans="23:23" x14ac:dyDescent="0.35">
      <c r="W18375" s="17"/>
    </row>
    <row r="18376" spans="23:23" x14ac:dyDescent="0.35">
      <c r="W18376" s="17"/>
    </row>
    <row r="18377" spans="23:23" x14ac:dyDescent="0.35">
      <c r="W18377" s="17"/>
    </row>
    <row r="18378" spans="23:23" x14ac:dyDescent="0.35">
      <c r="W18378" s="17"/>
    </row>
    <row r="18379" spans="23:23" x14ac:dyDescent="0.35">
      <c r="W18379" s="17"/>
    </row>
    <row r="18380" spans="23:23" x14ac:dyDescent="0.35">
      <c r="W18380" s="17"/>
    </row>
    <row r="18381" spans="23:23" x14ac:dyDescent="0.35">
      <c r="W18381" s="17"/>
    </row>
    <row r="18382" spans="23:23" x14ac:dyDescent="0.35">
      <c r="W18382" s="17"/>
    </row>
    <row r="18383" spans="23:23" x14ac:dyDescent="0.35">
      <c r="W18383" s="17"/>
    </row>
    <row r="18384" spans="23:23" x14ac:dyDescent="0.35">
      <c r="W18384" s="17"/>
    </row>
    <row r="18385" spans="23:23" x14ac:dyDescent="0.35">
      <c r="W18385" s="17"/>
    </row>
    <row r="18386" spans="23:23" x14ac:dyDescent="0.35">
      <c r="W18386" s="17"/>
    </row>
    <row r="18387" spans="23:23" x14ac:dyDescent="0.35">
      <c r="W18387" s="17"/>
    </row>
    <row r="18388" spans="23:23" x14ac:dyDescent="0.35">
      <c r="W18388" s="17"/>
    </row>
    <row r="18389" spans="23:23" x14ac:dyDescent="0.35">
      <c r="W18389" s="17"/>
    </row>
    <row r="18390" spans="23:23" x14ac:dyDescent="0.35">
      <c r="W18390" s="17"/>
    </row>
    <row r="18391" spans="23:23" x14ac:dyDescent="0.35">
      <c r="W18391" s="17"/>
    </row>
    <row r="18392" spans="23:23" x14ac:dyDescent="0.35">
      <c r="W18392" s="17"/>
    </row>
    <row r="18393" spans="23:23" x14ac:dyDescent="0.35">
      <c r="W18393" s="17"/>
    </row>
    <row r="18394" spans="23:23" x14ac:dyDescent="0.35">
      <c r="W18394" s="17"/>
    </row>
    <row r="18395" spans="23:23" x14ac:dyDescent="0.35">
      <c r="W18395" s="17"/>
    </row>
    <row r="18396" spans="23:23" x14ac:dyDescent="0.35">
      <c r="W18396" s="17"/>
    </row>
    <row r="18397" spans="23:23" x14ac:dyDescent="0.35">
      <c r="W18397" s="17"/>
    </row>
    <row r="18398" spans="23:23" x14ac:dyDescent="0.35">
      <c r="W18398" s="17"/>
    </row>
    <row r="18399" spans="23:23" x14ac:dyDescent="0.35">
      <c r="W18399" s="17"/>
    </row>
    <row r="18400" spans="23:23" x14ac:dyDescent="0.35">
      <c r="W18400" s="17"/>
    </row>
    <row r="18401" spans="23:23" x14ac:dyDescent="0.35">
      <c r="W18401" s="17"/>
    </row>
    <row r="18402" spans="23:23" x14ac:dyDescent="0.35">
      <c r="W18402" s="17"/>
    </row>
    <row r="18403" spans="23:23" x14ac:dyDescent="0.35">
      <c r="W18403" s="17"/>
    </row>
    <row r="18404" spans="23:23" x14ac:dyDescent="0.35">
      <c r="W18404" s="17"/>
    </row>
    <row r="18405" spans="23:23" x14ac:dyDescent="0.35">
      <c r="W18405" s="17"/>
    </row>
    <row r="18406" spans="23:23" x14ac:dyDescent="0.35">
      <c r="W18406" s="17"/>
    </row>
    <row r="18407" spans="23:23" x14ac:dyDescent="0.35">
      <c r="W18407" s="17"/>
    </row>
    <row r="18408" spans="23:23" x14ac:dyDescent="0.35">
      <c r="W18408" s="17"/>
    </row>
    <row r="18409" spans="23:23" x14ac:dyDescent="0.35">
      <c r="W18409" s="17"/>
    </row>
    <row r="18410" spans="23:23" x14ac:dyDescent="0.35">
      <c r="W18410" s="17"/>
    </row>
    <row r="18411" spans="23:23" x14ac:dyDescent="0.35">
      <c r="W18411" s="17"/>
    </row>
    <row r="18412" spans="23:23" x14ac:dyDescent="0.35">
      <c r="W18412" s="17"/>
    </row>
    <row r="18413" spans="23:23" x14ac:dyDescent="0.35">
      <c r="W18413" s="17"/>
    </row>
    <row r="18414" spans="23:23" x14ac:dyDescent="0.35">
      <c r="W18414" s="17"/>
    </row>
    <row r="18415" spans="23:23" x14ac:dyDescent="0.35">
      <c r="W18415" s="17"/>
    </row>
    <row r="18416" spans="23:23" x14ac:dyDescent="0.35">
      <c r="W18416" s="17"/>
    </row>
    <row r="18417" spans="23:23" x14ac:dyDescent="0.35">
      <c r="W18417" s="17"/>
    </row>
    <row r="18418" spans="23:23" x14ac:dyDescent="0.35">
      <c r="W18418" s="17"/>
    </row>
    <row r="18419" spans="23:23" x14ac:dyDescent="0.35">
      <c r="W18419" s="17"/>
    </row>
    <row r="18420" spans="23:23" x14ac:dyDescent="0.35">
      <c r="W18420" s="17"/>
    </row>
    <row r="18421" spans="23:23" x14ac:dyDescent="0.35">
      <c r="W18421" s="17"/>
    </row>
    <row r="18422" spans="23:23" x14ac:dyDescent="0.35">
      <c r="W18422" s="17"/>
    </row>
    <row r="18423" spans="23:23" x14ac:dyDescent="0.35">
      <c r="W18423" s="17"/>
    </row>
    <row r="18424" spans="23:23" x14ac:dyDescent="0.35">
      <c r="W18424" s="17"/>
    </row>
    <row r="18425" spans="23:23" x14ac:dyDescent="0.35">
      <c r="W18425" s="17"/>
    </row>
    <row r="18426" spans="23:23" x14ac:dyDescent="0.35">
      <c r="W18426" s="17"/>
    </row>
    <row r="18427" spans="23:23" x14ac:dyDescent="0.35">
      <c r="W18427" s="17"/>
    </row>
    <row r="18428" spans="23:23" x14ac:dyDescent="0.35">
      <c r="W18428" s="17"/>
    </row>
    <row r="18429" spans="23:23" x14ac:dyDescent="0.35">
      <c r="W18429" s="17"/>
    </row>
    <row r="18430" spans="23:23" x14ac:dyDescent="0.35">
      <c r="W18430" s="17"/>
    </row>
    <row r="18431" spans="23:23" x14ac:dyDescent="0.35">
      <c r="W18431" s="17"/>
    </row>
    <row r="18432" spans="23:23" x14ac:dyDescent="0.35">
      <c r="W18432" s="17"/>
    </row>
    <row r="18433" spans="23:23" x14ac:dyDescent="0.35">
      <c r="W18433" s="17"/>
    </row>
    <row r="18434" spans="23:23" x14ac:dyDescent="0.35">
      <c r="W18434" s="17"/>
    </row>
    <row r="18435" spans="23:23" x14ac:dyDescent="0.35">
      <c r="W18435" s="17"/>
    </row>
    <row r="18436" spans="23:23" x14ac:dyDescent="0.35">
      <c r="W18436" s="17"/>
    </row>
    <row r="18437" spans="23:23" x14ac:dyDescent="0.35">
      <c r="W18437" s="17"/>
    </row>
    <row r="18438" spans="23:23" x14ac:dyDescent="0.35">
      <c r="W18438" s="17"/>
    </row>
    <row r="18439" spans="23:23" x14ac:dyDescent="0.35">
      <c r="W18439" s="17"/>
    </row>
    <row r="18440" spans="23:23" x14ac:dyDescent="0.35">
      <c r="W18440" s="17"/>
    </row>
    <row r="18441" spans="23:23" x14ac:dyDescent="0.35">
      <c r="W18441" s="17"/>
    </row>
    <row r="18442" spans="23:23" x14ac:dyDescent="0.35">
      <c r="W18442" s="17"/>
    </row>
    <row r="18443" spans="23:23" x14ac:dyDescent="0.35">
      <c r="W18443" s="17"/>
    </row>
    <row r="18444" spans="23:23" x14ac:dyDescent="0.35">
      <c r="W18444" s="17"/>
    </row>
    <row r="18445" spans="23:23" x14ac:dyDescent="0.35">
      <c r="W18445" s="17"/>
    </row>
    <row r="18446" spans="23:23" x14ac:dyDescent="0.35">
      <c r="W18446" s="17"/>
    </row>
    <row r="18447" spans="23:23" x14ac:dyDescent="0.35">
      <c r="W18447" s="17"/>
    </row>
    <row r="18448" spans="23:23" x14ac:dyDescent="0.35">
      <c r="W18448" s="17"/>
    </row>
    <row r="18449" spans="23:23" x14ac:dyDescent="0.35">
      <c r="W18449" s="17"/>
    </row>
    <row r="18450" spans="23:23" x14ac:dyDescent="0.35">
      <c r="W18450" s="17"/>
    </row>
    <row r="18451" spans="23:23" x14ac:dyDescent="0.35">
      <c r="W18451" s="17"/>
    </row>
    <row r="18452" spans="23:23" x14ac:dyDescent="0.35">
      <c r="W18452" s="17"/>
    </row>
    <row r="18453" spans="23:23" x14ac:dyDescent="0.35">
      <c r="W18453" s="17"/>
    </row>
    <row r="18454" spans="23:23" x14ac:dyDescent="0.35">
      <c r="W18454" s="17"/>
    </row>
    <row r="18455" spans="23:23" x14ac:dyDescent="0.35">
      <c r="W18455" s="17"/>
    </row>
    <row r="18456" spans="23:23" x14ac:dyDescent="0.35">
      <c r="W18456" s="17"/>
    </row>
    <row r="18457" spans="23:23" x14ac:dyDescent="0.35">
      <c r="W18457" s="17"/>
    </row>
    <row r="18458" spans="23:23" x14ac:dyDescent="0.35">
      <c r="W18458" s="17"/>
    </row>
    <row r="18459" spans="23:23" x14ac:dyDescent="0.35">
      <c r="W18459" s="17"/>
    </row>
    <row r="18460" spans="23:23" x14ac:dyDescent="0.35">
      <c r="W18460" s="17"/>
    </row>
    <row r="18461" spans="23:23" x14ac:dyDescent="0.35">
      <c r="W18461" s="17"/>
    </row>
    <row r="18462" spans="23:23" x14ac:dyDescent="0.35">
      <c r="W18462" s="17"/>
    </row>
    <row r="18463" spans="23:23" x14ac:dyDescent="0.35">
      <c r="W18463" s="17"/>
    </row>
    <row r="18464" spans="23:23" x14ac:dyDescent="0.35">
      <c r="W18464" s="17"/>
    </row>
    <row r="18465" spans="23:23" x14ac:dyDescent="0.35">
      <c r="W18465" s="17"/>
    </row>
    <row r="18466" spans="23:23" x14ac:dyDescent="0.35">
      <c r="W18466" s="17"/>
    </row>
    <row r="18467" spans="23:23" x14ac:dyDescent="0.35">
      <c r="W18467" s="17"/>
    </row>
    <row r="18468" spans="23:23" x14ac:dyDescent="0.35">
      <c r="W18468" s="17"/>
    </row>
    <row r="18469" spans="23:23" x14ac:dyDescent="0.35">
      <c r="W18469" s="17"/>
    </row>
    <row r="18470" spans="23:23" x14ac:dyDescent="0.35">
      <c r="W18470" s="17"/>
    </row>
    <row r="18471" spans="23:23" x14ac:dyDescent="0.35">
      <c r="W18471" s="17"/>
    </row>
    <row r="18472" spans="23:23" x14ac:dyDescent="0.35">
      <c r="W18472" s="17"/>
    </row>
    <row r="18473" spans="23:23" x14ac:dyDescent="0.35">
      <c r="W18473" s="17"/>
    </row>
    <row r="18474" spans="23:23" x14ac:dyDescent="0.35">
      <c r="W18474" s="17"/>
    </row>
    <row r="18475" spans="23:23" x14ac:dyDescent="0.35">
      <c r="W18475" s="17"/>
    </row>
    <row r="18476" spans="23:23" x14ac:dyDescent="0.35">
      <c r="W18476" s="17"/>
    </row>
    <row r="18477" spans="23:23" x14ac:dyDescent="0.35">
      <c r="W18477" s="17"/>
    </row>
    <row r="18478" spans="23:23" x14ac:dyDescent="0.35">
      <c r="W18478" s="17"/>
    </row>
    <row r="18479" spans="23:23" x14ac:dyDescent="0.35">
      <c r="W18479" s="17"/>
    </row>
    <row r="18480" spans="23:23" x14ac:dyDescent="0.35">
      <c r="W18480" s="17"/>
    </row>
    <row r="18481" spans="23:23" x14ac:dyDescent="0.35">
      <c r="W18481" s="17"/>
    </row>
    <row r="18482" spans="23:23" x14ac:dyDescent="0.35">
      <c r="W18482" s="17"/>
    </row>
    <row r="18483" spans="23:23" x14ac:dyDescent="0.35">
      <c r="W18483" s="17"/>
    </row>
    <row r="18484" spans="23:23" x14ac:dyDescent="0.35">
      <c r="W18484" s="17"/>
    </row>
    <row r="18485" spans="23:23" x14ac:dyDescent="0.35">
      <c r="W18485" s="17"/>
    </row>
    <row r="18486" spans="23:23" x14ac:dyDescent="0.35">
      <c r="W18486" s="17"/>
    </row>
    <row r="18487" spans="23:23" x14ac:dyDescent="0.35">
      <c r="W18487" s="17"/>
    </row>
    <row r="18488" spans="23:23" x14ac:dyDescent="0.35">
      <c r="W18488" s="17"/>
    </row>
    <row r="18489" spans="23:23" x14ac:dyDescent="0.35">
      <c r="W18489" s="17"/>
    </row>
    <row r="18490" spans="23:23" x14ac:dyDescent="0.35">
      <c r="W18490" s="17"/>
    </row>
    <row r="18491" spans="23:23" x14ac:dyDescent="0.35">
      <c r="W18491" s="17"/>
    </row>
    <row r="18492" spans="23:23" x14ac:dyDescent="0.35">
      <c r="W18492" s="17"/>
    </row>
    <row r="18493" spans="23:23" x14ac:dyDescent="0.35">
      <c r="W18493" s="17"/>
    </row>
    <row r="18494" spans="23:23" x14ac:dyDescent="0.35">
      <c r="W18494" s="17"/>
    </row>
    <row r="18495" spans="23:23" x14ac:dyDescent="0.35">
      <c r="W18495" s="17"/>
    </row>
    <row r="18496" spans="23:23" x14ac:dyDescent="0.35">
      <c r="W18496" s="17"/>
    </row>
    <row r="18497" spans="23:23" x14ac:dyDescent="0.35">
      <c r="W18497" s="17"/>
    </row>
    <row r="18498" spans="23:23" x14ac:dyDescent="0.35">
      <c r="W18498" s="17"/>
    </row>
    <row r="18499" spans="23:23" x14ac:dyDescent="0.35">
      <c r="W18499" s="17"/>
    </row>
    <row r="18500" spans="23:23" x14ac:dyDescent="0.35">
      <c r="W18500" s="17"/>
    </row>
    <row r="18501" spans="23:23" x14ac:dyDescent="0.35">
      <c r="W18501" s="17"/>
    </row>
    <row r="18502" spans="23:23" x14ac:dyDescent="0.35">
      <c r="W18502" s="17"/>
    </row>
    <row r="18503" spans="23:23" x14ac:dyDescent="0.35">
      <c r="W18503" s="17"/>
    </row>
    <row r="18504" spans="23:23" x14ac:dyDescent="0.35">
      <c r="W18504" s="17"/>
    </row>
    <row r="18505" spans="23:23" x14ac:dyDescent="0.35">
      <c r="W18505" s="17"/>
    </row>
    <row r="18506" spans="23:23" x14ac:dyDescent="0.35">
      <c r="W18506" s="17"/>
    </row>
    <row r="18507" spans="23:23" x14ac:dyDescent="0.35">
      <c r="W18507" s="17"/>
    </row>
    <row r="18508" spans="23:23" x14ac:dyDescent="0.35">
      <c r="W18508" s="17"/>
    </row>
    <row r="18509" spans="23:23" x14ac:dyDescent="0.35">
      <c r="W18509" s="17"/>
    </row>
    <row r="18510" spans="23:23" x14ac:dyDescent="0.35">
      <c r="W18510" s="17"/>
    </row>
    <row r="18511" spans="23:23" x14ac:dyDescent="0.35">
      <c r="W18511" s="17"/>
    </row>
    <row r="18512" spans="23:23" x14ac:dyDescent="0.35">
      <c r="W18512" s="17"/>
    </row>
    <row r="18513" spans="23:23" x14ac:dyDescent="0.35">
      <c r="W18513" s="17"/>
    </row>
    <row r="18514" spans="23:23" x14ac:dyDescent="0.35">
      <c r="W18514" s="17"/>
    </row>
    <row r="18515" spans="23:23" x14ac:dyDescent="0.35">
      <c r="W18515" s="17"/>
    </row>
    <row r="18516" spans="23:23" x14ac:dyDescent="0.35">
      <c r="W18516" s="17"/>
    </row>
    <row r="18517" spans="23:23" x14ac:dyDescent="0.35">
      <c r="W18517" s="17"/>
    </row>
    <row r="18518" spans="23:23" x14ac:dyDescent="0.35">
      <c r="W18518" s="17"/>
    </row>
    <row r="18519" spans="23:23" x14ac:dyDescent="0.35">
      <c r="W18519" s="17"/>
    </row>
    <row r="18520" spans="23:23" x14ac:dyDescent="0.35">
      <c r="W18520" s="17"/>
    </row>
    <row r="18521" spans="23:23" x14ac:dyDescent="0.35">
      <c r="W18521" s="17"/>
    </row>
    <row r="18522" spans="23:23" x14ac:dyDescent="0.35">
      <c r="W18522" s="17"/>
    </row>
    <row r="18523" spans="23:23" x14ac:dyDescent="0.35">
      <c r="W18523" s="17"/>
    </row>
    <row r="18524" spans="23:23" x14ac:dyDescent="0.35">
      <c r="W18524" s="17"/>
    </row>
    <row r="18525" spans="23:23" x14ac:dyDescent="0.35">
      <c r="W18525" s="17"/>
    </row>
    <row r="18526" spans="23:23" x14ac:dyDescent="0.35">
      <c r="W18526" s="17"/>
    </row>
    <row r="18527" spans="23:23" x14ac:dyDescent="0.35">
      <c r="W18527" s="17"/>
    </row>
    <row r="18528" spans="23:23" x14ac:dyDescent="0.35">
      <c r="W18528" s="17"/>
    </row>
    <row r="18529" spans="23:23" x14ac:dyDescent="0.35">
      <c r="W18529" s="17"/>
    </row>
    <row r="18530" spans="23:23" x14ac:dyDescent="0.35">
      <c r="W18530" s="17"/>
    </row>
    <row r="18531" spans="23:23" x14ac:dyDescent="0.35">
      <c r="W18531" s="17"/>
    </row>
    <row r="18532" spans="23:23" x14ac:dyDescent="0.35">
      <c r="W18532" s="17"/>
    </row>
    <row r="18533" spans="23:23" x14ac:dyDescent="0.35">
      <c r="W18533" s="17"/>
    </row>
    <row r="18534" spans="23:23" x14ac:dyDescent="0.35">
      <c r="W18534" s="17"/>
    </row>
    <row r="18535" spans="23:23" x14ac:dyDescent="0.35">
      <c r="W18535" s="17"/>
    </row>
    <row r="18536" spans="23:23" x14ac:dyDescent="0.35">
      <c r="W18536" s="17"/>
    </row>
    <row r="18537" spans="23:23" x14ac:dyDescent="0.35">
      <c r="W18537" s="17"/>
    </row>
    <row r="18538" spans="23:23" x14ac:dyDescent="0.35">
      <c r="W18538" s="17"/>
    </row>
    <row r="18539" spans="23:23" x14ac:dyDescent="0.35">
      <c r="W18539" s="17"/>
    </row>
    <row r="18540" spans="23:23" x14ac:dyDescent="0.35">
      <c r="W18540" s="17"/>
    </row>
    <row r="18541" spans="23:23" x14ac:dyDescent="0.35">
      <c r="W18541" s="17"/>
    </row>
    <row r="18542" spans="23:23" x14ac:dyDescent="0.35">
      <c r="W18542" s="17"/>
    </row>
    <row r="18543" spans="23:23" x14ac:dyDescent="0.35">
      <c r="W18543" s="17"/>
    </row>
    <row r="18544" spans="23:23" x14ac:dyDescent="0.35">
      <c r="W18544" s="17"/>
    </row>
    <row r="18545" spans="23:23" x14ac:dyDescent="0.35">
      <c r="W18545" s="17"/>
    </row>
    <row r="18546" spans="23:23" x14ac:dyDescent="0.35">
      <c r="W18546" s="17"/>
    </row>
    <row r="18547" spans="23:23" x14ac:dyDescent="0.35">
      <c r="W18547" s="17"/>
    </row>
    <row r="18548" spans="23:23" x14ac:dyDescent="0.35">
      <c r="W18548" s="17"/>
    </row>
    <row r="18549" spans="23:23" x14ac:dyDescent="0.35">
      <c r="W18549" s="17"/>
    </row>
    <row r="18550" spans="23:23" x14ac:dyDescent="0.35">
      <c r="W18550" s="17"/>
    </row>
    <row r="18551" spans="23:23" x14ac:dyDescent="0.35">
      <c r="W18551" s="17"/>
    </row>
    <row r="18552" spans="23:23" x14ac:dyDescent="0.35">
      <c r="W18552" s="17"/>
    </row>
    <row r="18553" spans="23:23" x14ac:dyDescent="0.35">
      <c r="W18553" s="17"/>
    </row>
    <row r="18554" spans="23:23" x14ac:dyDescent="0.35">
      <c r="W18554" s="17"/>
    </row>
    <row r="18555" spans="23:23" x14ac:dyDescent="0.35">
      <c r="W18555" s="17"/>
    </row>
    <row r="18556" spans="23:23" x14ac:dyDescent="0.35">
      <c r="W18556" s="17"/>
    </row>
    <row r="18557" spans="23:23" x14ac:dyDescent="0.35">
      <c r="W18557" s="17"/>
    </row>
    <row r="18558" spans="23:23" x14ac:dyDescent="0.35">
      <c r="W18558" s="17"/>
    </row>
    <row r="18559" spans="23:23" x14ac:dyDescent="0.35">
      <c r="W18559" s="17"/>
    </row>
    <row r="18560" spans="23:23" x14ac:dyDescent="0.35">
      <c r="W18560" s="17"/>
    </row>
    <row r="18561" spans="23:23" x14ac:dyDescent="0.35">
      <c r="W18561" s="17"/>
    </row>
    <row r="18562" spans="23:23" x14ac:dyDescent="0.35">
      <c r="W18562" s="17"/>
    </row>
    <row r="18563" spans="23:23" x14ac:dyDescent="0.35">
      <c r="W18563" s="17"/>
    </row>
    <row r="18564" spans="23:23" x14ac:dyDescent="0.35">
      <c r="W18564" s="17"/>
    </row>
    <row r="18565" spans="23:23" x14ac:dyDescent="0.35">
      <c r="W18565" s="17"/>
    </row>
    <row r="18566" spans="23:23" x14ac:dyDescent="0.35">
      <c r="W18566" s="17"/>
    </row>
    <row r="18567" spans="23:23" x14ac:dyDescent="0.35">
      <c r="W18567" s="17"/>
    </row>
    <row r="18568" spans="23:23" x14ac:dyDescent="0.35">
      <c r="W18568" s="17"/>
    </row>
    <row r="18569" spans="23:23" x14ac:dyDescent="0.35">
      <c r="W18569" s="17"/>
    </row>
    <row r="18570" spans="23:23" x14ac:dyDescent="0.35">
      <c r="W18570" s="17"/>
    </row>
    <row r="18571" spans="23:23" x14ac:dyDescent="0.35">
      <c r="W18571" s="17"/>
    </row>
    <row r="18572" spans="23:23" x14ac:dyDescent="0.35">
      <c r="W18572" s="17"/>
    </row>
    <row r="18573" spans="23:23" x14ac:dyDescent="0.35">
      <c r="W18573" s="17"/>
    </row>
    <row r="18574" spans="23:23" x14ac:dyDescent="0.35">
      <c r="W18574" s="17"/>
    </row>
    <row r="18575" spans="23:23" x14ac:dyDescent="0.35">
      <c r="W18575" s="17"/>
    </row>
    <row r="18576" spans="23:23" x14ac:dyDescent="0.35">
      <c r="W18576" s="17"/>
    </row>
    <row r="18577" spans="23:23" x14ac:dyDescent="0.35">
      <c r="W18577" s="17"/>
    </row>
    <row r="18578" spans="23:23" x14ac:dyDescent="0.35">
      <c r="W18578" s="17"/>
    </row>
    <row r="18579" spans="23:23" x14ac:dyDescent="0.35">
      <c r="W18579" s="17"/>
    </row>
    <row r="18580" spans="23:23" x14ac:dyDescent="0.35">
      <c r="W18580" s="17"/>
    </row>
    <row r="18581" spans="23:23" x14ac:dyDescent="0.35">
      <c r="W18581" s="17"/>
    </row>
    <row r="18582" spans="23:23" x14ac:dyDescent="0.35">
      <c r="W18582" s="17"/>
    </row>
    <row r="18583" spans="23:23" x14ac:dyDescent="0.35">
      <c r="W18583" s="17"/>
    </row>
    <row r="18584" spans="23:23" x14ac:dyDescent="0.35">
      <c r="W18584" s="17"/>
    </row>
    <row r="18585" spans="23:23" x14ac:dyDescent="0.35">
      <c r="W18585" s="17"/>
    </row>
    <row r="18586" spans="23:23" x14ac:dyDescent="0.35">
      <c r="W18586" s="17"/>
    </row>
    <row r="18587" spans="23:23" x14ac:dyDescent="0.35">
      <c r="W18587" s="17"/>
    </row>
    <row r="18588" spans="23:23" x14ac:dyDescent="0.35">
      <c r="W18588" s="17"/>
    </row>
    <row r="18589" spans="23:23" x14ac:dyDescent="0.35">
      <c r="W18589" s="17"/>
    </row>
    <row r="18590" spans="23:23" x14ac:dyDescent="0.35">
      <c r="W18590" s="17"/>
    </row>
    <row r="18591" spans="23:23" x14ac:dyDescent="0.35">
      <c r="W18591" s="17"/>
    </row>
    <row r="18592" spans="23:23" x14ac:dyDescent="0.35">
      <c r="W18592" s="17"/>
    </row>
    <row r="18593" spans="23:23" x14ac:dyDescent="0.35">
      <c r="W18593" s="17"/>
    </row>
    <row r="18594" spans="23:23" x14ac:dyDescent="0.35">
      <c r="W18594" s="17"/>
    </row>
    <row r="18595" spans="23:23" x14ac:dyDescent="0.35">
      <c r="W18595" s="17"/>
    </row>
    <row r="18596" spans="23:23" x14ac:dyDescent="0.35">
      <c r="W18596" s="17"/>
    </row>
    <row r="18597" spans="23:23" x14ac:dyDescent="0.35">
      <c r="W18597" s="17"/>
    </row>
    <row r="18598" spans="23:23" x14ac:dyDescent="0.35">
      <c r="W18598" s="17"/>
    </row>
    <row r="18599" spans="23:23" x14ac:dyDescent="0.35">
      <c r="W18599" s="17"/>
    </row>
    <row r="18600" spans="23:23" x14ac:dyDescent="0.35">
      <c r="W18600" s="17"/>
    </row>
    <row r="18601" spans="23:23" x14ac:dyDescent="0.35">
      <c r="W18601" s="17"/>
    </row>
    <row r="18602" spans="23:23" x14ac:dyDescent="0.35">
      <c r="W18602" s="17"/>
    </row>
    <row r="18603" spans="23:23" x14ac:dyDescent="0.35">
      <c r="W18603" s="17"/>
    </row>
    <row r="18604" spans="23:23" x14ac:dyDescent="0.35">
      <c r="W18604" s="17"/>
    </row>
    <row r="18605" spans="23:23" x14ac:dyDescent="0.35">
      <c r="W18605" s="17"/>
    </row>
    <row r="18606" spans="23:23" x14ac:dyDescent="0.35">
      <c r="W18606" s="17"/>
    </row>
    <row r="18607" spans="23:23" x14ac:dyDescent="0.35">
      <c r="W18607" s="17"/>
    </row>
    <row r="18608" spans="23:23" x14ac:dyDescent="0.35">
      <c r="W18608" s="17"/>
    </row>
    <row r="18609" spans="23:23" x14ac:dyDescent="0.35">
      <c r="W18609" s="17"/>
    </row>
    <row r="18610" spans="23:23" x14ac:dyDescent="0.35">
      <c r="W18610" s="17"/>
    </row>
    <row r="18611" spans="23:23" x14ac:dyDescent="0.35">
      <c r="W18611" s="17"/>
    </row>
    <row r="18612" spans="23:23" x14ac:dyDescent="0.35">
      <c r="W18612" s="17"/>
    </row>
    <row r="18613" spans="23:23" x14ac:dyDescent="0.35">
      <c r="W18613" s="17"/>
    </row>
    <row r="18614" spans="23:23" x14ac:dyDescent="0.35">
      <c r="W18614" s="17"/>
    </row>
    <row r="18615" spans="23:23" x14ac:dyDescent="0.35">
      <c r="W18615" s="17"/>
    </row>
    <row r="18616" spans="23:23" x14ac:dyDescent="0.35">
      <c r="W18616" s="17"/>
    </row>
    <row r="18617" spans="23:23" x14ac:dyDescent="0.35">
      <c r="W18617" s="17"/>
    </row>
    <row r="18618" spans="23:23" x14ac:dyDescent="0.35">
      <c r="W18618" s="17"/>
    </row>
    <row r="18619" spans="23:23" x14ac:dyDescent="0.35">
      <c r="W18619" s="17"/>
    </row>
    <row r="18620" spans="23:23" x14ac:dyDescent="0.35">
      <c r="W18620" s="17"/>
    </row>
    <row r="18621" spans="23:23" x14ac:dyDescent="0.35">
      <c r="W18621" s="17"/>
    </row>
    <row r="18622" spans="23:23" x14ac:dyDescent="0.35">
      <c r="W18622" s="17"/>
    </row>
    <row r="18623" spans="23:23" x14ac:dyDescent="0.35">
      <c r="W18623" s="17"/>
    </row>
    <row r="18624" spans="23:23" x14ac:dyDescent="0.35">
      <c r="W18624" s="17"/>
    </row>
    <row r="18625" spans="23:23" x14ac:dyDescent="0.35">
      <c r="W18625" s="17"/>
    </row>
    <row r="18626" spans="23:23" x14ac:dyDescent="0.35">
      <c r="W18626" s="17"/>
    </row>
    <row r="18627" spans="23:23" x14ac:dyDescent="0.35">
      <c r="W18627" s="17"/>
    </row>
    <row r="18628" spans="23:23" x14ac:dyDescent="0.35">
      <c r="W18628" s="17"/>
    </row>
    <row r="18629" spans="23:23" x14ac:dyDescent="0.35">
      <c r="W18629" s="17"/>
    </row>
    <row r="18630" spans="23:23" x14ac:dyDescent="0.35">
      <c r="W18630" s="17"/>
    </row>
    <row r="18631" spans="23:23" x14ac:dyDescent="0.35">
      <c r="W18631" s="17"/>
    </row>
    <row r="18632" spans="23:23" x14ac:dyDescent="0.35">
      <c r="W18632" s="17"/>
    </row>
    <row r="18633" spans="23:23" x14ac:dyDescent="0.35">
      <c r="W18633" s="17"/>
    </row>
    <row r="18634" spans="23:23" x14ac:dyDescent="0.35">
      <c r="W18634" s="17"/>
    </row>
    <row r="18635" spans="23:23" x14ac:dyDescent="0.35">
      <c r="W18635" s="17"/>
    </row>
    <row r="18636" spans="23:23" x14ac:dyDescent="0.35">
      <c r="W18636" s="17"/>
    </row>
    <row r="18637" spans="23:23" x14ac:dyDescent="0.35">
      <c r="W18637" s="17"/>
    </row>
    <row r="18638" spans="23:23" x14ac:dyDescent="0.35">
      <c r="W18638" s="17"/>
    </row>
    <row r="18639" spans="23:23" x14ac:dyDescent="0.35">
      <c r="W18639" s="17"/>
    </row>
    <row r="18640" spans="23:23" x14ac:dyDescent="0.35">
      <c r="W18640" s="17"/>
    </row>
    <row r="18641" spans="23:23" x14ac:dyDescent="0.35">
      <c r="W18641" s="17"/>
    </row>
    <row r="18642" spans="23:23" x14ac:dyDescent="0.35">
      <c r="W18642" s="17"/>
    </row>
    <row r="18643" spans="23:23" x14ac:dyDescent="0.35">
      <c r="W18643" s="17"/>
    </row>
    <row r="18644" spans="23:23" x14ac:dyDescent="0.35">
      <c r="W18644" s="17"/>
    </row>
    <row r="18645" spans="23:23" x14ac:dyDescent="0.35">
      <c r="W18645" s="17"/>
    </row>
    <row r="18646" spans="23:23" x14ac:dyDescent="0.35">
      <c r="W18646" s="17"/>
    </row>
    <row r="18647" spans="23:23" x14ac:dyDescent="0.35">
      <c r="W18647" s="17"/>
    </row>
    <row r="18648" spans="23:23" x14ac:dyDescent="0.35">
      <c r="W18648" s="17"/>
    </row>
    <row r="18649" spans="23:23" x14ac:dyDescent="0.35">
      <c r="W18649" s="17"/>
    </row>
    <row r="18650" spans="23:23" x14ac:dyDescent="0.35">
      <c r="W18650" s="17"/>
    </row>
    <row r="18651" spans="23:23" x14ac:dyDescent="0.35">
      <c r="W18651" s="17"/>
    </row>
    <row r="18652" spans="23:23" x14ac:dyDescent="0.35">
      <c r="W18652" s="17"/>
    </row>
    <row r="18653" spans="23:23" x14ac:dyDescent="0.35">
      <c r="W18653" s="17"/>
    </row>
    <row r="18654" spans="23:23" x14ac:dyDescent="0.35">
      <c r="W18654" s="17"/>
    </row>
    <row r="18655" spans="23:23" x14ac:dyDescent="0.35">
      <c r="W18655" s="17"/>
    </row>
    <row r="18656" spans="23:23" x14ac:dyDescent="0.35">
      <c r="W18656" s="17"/>
    </row>
    <row r="18657" spans="23:23" x14ac:dyDescent="0.35">
      <c r="W18657" s="17"/>
    </row>
    <row r="18658" spans="23:23" x14ac:dyDescent="0.35">
      <c r="W18658" s="17"/>
    </row>
    <row r="18659" spans="23:23" x14ac:dyDescent="0.35">
      <c r="W18659" s="17"/>
    </row>
    <row r="18660" spans="23:23" x14ac:dyDescent="0.35">
      <c r="W18660" s="17"/>
    </row>
    <row r="18661" spans="23:23" x14ac:dyDescent="0.35">
      <c r="W18661" s="17"/>
    </row>
    <row r="18662" spans="23:23" x14ac:dyDescent="0.35">
      <c r="W18662" s="17"/>
    </row>
    <row r="18663" spans="23:23" x14ac:dyDescent="0.35">
      <c r="W18663" s="17"/>
    </row>
    <row r="18664" spans="23:23" x14ac:dyDescent="0.35">
      <c r="W18664" s="17"/>
    </row>
    <row r="18665" spans="23:23" x14ac:dyDescent="0.35">
      <c r="W18665" s="17"/>
    </row>
    <row r="18666" spans="23:23" x14ac:dyDescent="0.35">
      <c r="W18666" s="17"/>
    </row>
    <row r="18667" spans="23:23" x14ac:dyDescent="0.35">
      <c r="W18667" s="17"/>
    </row>
    <row r="18668" spans="23:23" x14ac:dyDescent="0.35">
      <c r="W18668" s="17"/>
    </row>
    <row r="18669" spans="23:23" x14ac:dyDescent="0.35">
      <c r="W18669" s="17"/>
    </row>
    <row r="18670" spans="23:23" x14ac:dyDescent="0.35">
      <c r="W18670" s="17"/>
    </row>
    <row r="18671" spans="23:23" x14ac:dyDescent="0.35">
      <c r="W18671" s="17"/>
    </row>
    <row r="18672" spans="23:23" x14ac:dyDescent="0.35">
      <c r="W18672" s="17"/>
    </row>
    <row r="18673" spans="23:23" x14ac:dyDescent="0.35">
      <c r="W18673" s="17"/>
    </row>
    <row r="18674" spans="23:23" x14ac:dyDescent="0.35">
      <c r="W18674" s="17"/>
    </row>
    <row r="18675" spans="23:23" x14ac:dyDescent="0.35">
      <c r="W18675" s="17"/>
    </row>
    <row r="18676" spans="23:23" x14ac:dyDescent="0.35">
      <c r="W18676" s="17"/>
    </row>
    <row r="18677" spans="23:23" x14ac:dyDescent="0.35">
      <c r="W18677" s="17"/>
    </row>
    <row r="18678" spans="23:23" x14ac:dyDescent="0.35">
      <c r="W18678" s="17"/>
    </row>
    <row r="18679" spans="23:23" x14ac:dyDescent="0.35">
      <c r="W18679" s="17"/>
    </row>
    <row r="18680" spans="23:23" x14ac:dyDescent="0.35">
      <c r="W18680" s="17"/>
    </row>
    <row r="18681" spans="23:23" x14ac:dyDescent="0.35">
      <c r="W18681" s="17"/>
    </row>
    <row r="18682" spans="23:23" x14ac:dyDescent="0.35">
      <c r="W18682" s="17"/>
    </row>
    <row r="18683" spans="23:23" x14ac:dyDescent="0.35">
      <c r="W18683" s="17"/>
    </row>
    <row r="18684" spans="23:23" x14ac:dyDescent="0.35">
      <c r="W18684" s="17"/>
    </row>
    <row r="18685" spans="23:23" x14ac:dyDescent="0.35">
      <c r="W18685" s="17"/>
    </row>
    <row r="18686" spans="23:23" x14ac:dyDescent="0.35">
      <c r="W18686" s="17"/>
    </row>
    <row r="18687" spans="23:23" x14ac:dyDescent="0.35">
      <c r="W18687" s="17"/>
    </row>
    <row r="18688" spans="23:23" x14ac:dyDescent="0.35">
      <c r="W18688" s="17"/>
    </row>
    <row r="18689" spans="23:23" x14ac:dyDescent="0.35">
      <c r="W18689" s="17"/>
    </row>
    <row r="18690" spans="23:23" x14ac:dyDescent="0.35">
      <c r="W18690" s="17"/>
    </row>
    <row r="18691" spans="23:23" x14ac:dyDescent="0.35">
      <c r="W18691" s="17"/>
    </row>
    <row r="18692" spans="23:23" x14ac:dyDescent="0.35">
      <c r="W18692" s="17"/>
    </row>
    <row r="18693" spans="23:23" x14ac:dyDescent="0.35">
      <c r="W18693" s="17"/>
    </row>
    <row r="18694" spans="23:23" x14ac:dyDescent="0.35">
      <c r="W18694" s="17"/>
    </row>
    <row r="18695" spans="23:23" x14ac:dyDescent="0.35">
      <c r="W18695" s="17"/>
    </row>
    <row r="18696" spans="23:23" x14ac:dyDescent="0.35">
      <c r="W18696" s="17"/>
    </row>
    <row r="18697" spans="23:23" x14ac:dyDescent="0.35">
      <c r="W18697" s="17"/>
    </row>
    <row r="18698" spans="23:23" x14ac:dyDescent="0.35">
      <c r="W18698" s="17"/>
    </row>
    <row r="18699" spans="23:23" x14ac:dyDescent="0.35">
      <c r="W18699" s="17"/>
    </row>
    <row r="18700" spans="23:23" x14ac:dyDescent="0.35">
      <c r="W18700" s="17"/>
    </row>
    <row r="18701" spans="23:23" x14ac:dyDescent="0.35">
      <c r="W18701" s="17"/>
    </row>
    <row r="18702" spans="23:23" x14ac:dyDescent="0.35">
      <c r="W18702" s="17"/>
    </row>
    <row r="18703" spans="23:23" x14ac:dyDescent="0.35">
      <c r="W18703" s="17"/>
    </row>
    <row r="18704" spans="23:23" x14ac:dyDescent="0.35">
      <c r="W18704" s="17"/>
    </row>
    <row r="18705" spans="23:23" x14ac:dyDescent="0.35">
      <c r="W18705" s="17"/>
    </row>
    <row r="18706" spans="23:23" x14ac:dyDescent="0.35">
      <c r="W18706" s="17"/>
    </row>
    <row r="18707" spans="23:23" x14ac:dyDescent="0.35">
      <c r="W18707" s="17"/>
    </row>
    <row r="18708" spans="23:23" x14ac:dyDescent="0.35">
      <c r="W18708" s="17"/>
    </row>
    <row r="18709" spans="23:23" x14ac:dyDescent="0.35">
      <c r="W18709" s="17"/>
    </row>
    <row r="18710" spans="23:23" x14ac:dyDescent="0.35">
      <c r="W18710" s="17"/>
    </row>
    <row r="18711" spans="23:23" x14ac:dyDescent="0.35">
      <c r="W18711" s="17"/>
    </row>
    <row r="18712" spans="23:23" x14ac:dyDescent="0.35">
      <c r="W18712" s="17"/>
    </row>
    <row r="18713" spans="23:23" x14ac:dyDescent="0.35">
      <c r="W18713" s="17"/>
    </row>
    <row r="18714" spans="23:23" x14ac:dyDescent="0.35">
      <c r="W18714" s="17"/>
    </row>
    <row r="18715" spans="23:23" x14ac:dyDescent="0.35">
      <c r="W18715" s="17"/>
    </row>
    <row r="18716" spans="23:23" x14ac:dyDescent="0.35">
      <c r="W18716" s="17"/>
    </row>
    <row r="18717" spans="23:23" x14ac:dyDescent="0.35">
      <c r="W18717" s="17"/>
    </row>
    <row r="18718" spans="23:23" x14ac:dyDescent="0.35">
      <c r="W18718" s="17"/>
    </row>
    <row r="18719" spans="23:23" x14ac:dyDescent="0.35">
      <c r="W18719" s="17"/>
    </row>
    <row r="18720" spans="23:23" x14ac:dyDescent="0.35">
      <c r="W18720" s="17"/>
    </row>
    <row r="18721" spans="23:23" x14ac:dyDescent="0.35">
      <c r="W18721" s="17"/>
    </row>
    <row r="18722" spans="23:23" x14ac:dyDescent="0.35">
      <c r="W18722" s="17"/>
    </row>
    <row r="18723" spans="23:23" x14ac:dyDescent="0.35">
      <c r="W18723" s="17"/>
    </row>
    <row r="18724" spans="23:23" x14ac:dyDescent="0.35">
      <c r="W18724" s="17"/>
    </row>
    <row r="18725" spans="23:23" x14ac:dyDescent="0.35">
      <c r="W18725" s="17"/>
    </row>
    <row r="18726" spans="23:23" x14ac:dyDescent="0.35">
      <c r="W18726" s="17"/>
    </row>
    <row r="18727" spans="23:23" x14ac:dyDescent="0.35">
      <c r="W18727" s="17"/>
    </row>
    <row r="18728" spans="23:23" x14ac:dyDescent="0.35">
      <c r="W18728" s="17"/>
    </row>
    <row r="18729" spans="23:23" x14ac:dyDescent="0.35">
      <c r="W18729" s="17"/>
    </row>
    <row r="18730" spans="23:23" x14ac:dyDescent="0.35">
      <c r="W18730" s="17"/>
    </row>
    <row r="18731" spans="23:23" x14ac:dyDescent="0.35">
      <c r="W18731" s="17"/>
    </row>
    <row r="18732" spans="23:23" x14ac:dyDescent="0.35">
      <c r="W18732" s="17"/>
    </row>
    <row r="18733" spans="23:23" x14ac:dyDescent="0.35">
      <c r="W18733" s="17"/>
    </row>
    <row r="18734" spans="23:23" x14ac:dyDescent="0.35">
      <c r="W18734" s="17"/>
    </row>
    <row r="18735" spans="23:23" x14ac:dyDescent="0.35">
      <c r="W18735" s="17"/>
    </row>
    <row r="18736" spans="23:23" x14ac:dyDescent="0.35">
      <c r="W18736" s="17"/>
    </row>
    <row r="18737" spans="23:23" x14ac:dyDescent="0.35">
      <c r="W18737" s="17"/>
    </row>
    <row r="18738" spans="23:23" x14ac:dyDescent="0.35">
      <c r="W18738" s="17"/>
    </row>
    <row r="18739" spans="23:23" x14ac:dyDescent="0.35">
      <c r="W18739" s="17"/>
    </row>
    <row r="18740" spans="23:23" x14ac:dyDescent="0.35">
      <c r="W18740" s="17"/>
    </row>
    <row r="18741" spans="23:23" x14ac:dyDescent="0.35">
      <c r="W18741" s="17"/>
    </row>
    <row r="18742" spans="23:23" x14ac:dyDescent="0.35">
      <c r="W18742" s="17"/>
    </row>
    <row r="18743" spans="23:23" x14ac:dyDescent="0.35">
      <c r="W18743" s="17"/>
    </row>
    <row r="18744" spans="23:23" x14ac:dyDescent="0.35">
      <c r="W18744" s="17"/>
    </row>
    <row r="18745" spans="23:23" x14ac:dyDescent="0.35">
      <c r="W18745" s="17"/>
    </row>
    <row r="18746" spans="23:23" x14ac:dyDescent="0.35">
      <c r="W18746" s="17"/>
    </row>
    <row r="18747" spans="23:23" x14ac:dyDescent="0.35">
      <c r="W18747" s="17"/>
    </row>
    <row r="18748" spans="23:23" x14ac:dyDescent="0.35">
      <c r="W18748" s="17"/>
    </row>
    <row r="18749" spans="23:23" x14ac:dyDescent="0.35">
      <c r="W18749" s="17"/>
    </row>
    <row r="18750" spans="23:23" x14ac:dyDescent="0.35">
      <c r="W18750" s="17"/>
    </row>
    <row r="18751" spans="23:23" x14ac:dyDescent="0.35">
      <c r="W18751" s="17"/>
    </row>
    <row r="18752" spans="23:23" x14ac:dyDescent="0.35">
      <c r="W18752" s="17"/>
    </row>
    <row r="18753" spans="23:23" x14ac:dyDescent="0.35">
      <c r="W18753" s="17"/>
    </row>
    <row r="18754" spans="23:23" x14ac:dyDescent="0.35">
      <c r="W18754" s="17"/>
    </row>
    <row r="18755" spans="23:23" x14ac:dyDescent="0.35">
      <c r="W18755" s="17"/>
    </row>
    <row r="18756" spans="23:23" x14ac:dyDescent="0.35">
      <c r="W18756" s="17"/>
    </row>
    <row r="18757" spans="23:23" x14ac:dyDescent="0.35">
      <c r="W18757" s="17"/>
    </row>
    <row r="18758" spans="23:23" x14ac:dyDescent="0.35">
      <c r="W18758" s="17"/>
    </row>
    <row r="18759" spans="23:23" x14ac:dyDescent="0.35">
      <c r="W18759" s="17"/>
    </row>
    <row r="18760" spans="23:23" x14ac:dyDescent="0.35">
      <c r="W18760" s="17"/>
    </row>
    <row r="18761" spans="23:23" x14ac:dyDescent="0.35">
      <c r="W18761" s="17"/>
    </row>
    <row r="18762" spans="23:23" x14ac:dyDescent="0.35">
      <c r="W18762" s="17"/>
    </row>
    <row r="18763" spans="23:23" x14ac:dyDescent="0.35">
      <c r="W18763" s="17"/>
    </row>
    <row r="18764" spans="23:23" x14ac:dyDescent="0.35">
      <c r="W18764" s="17"/>
    </row>
    <row r="18765" spans="23:23" x14ac:dyDescent="0.35">
      <c r="W18765" s="17"/>
    </row>
    <row r="18766" spans="23:23" x14ac:dyDescent="0.35">
      <c r="W18766" s="17"/>
    </row>
    <row r="18767" spans="23:23" x14ac:dyDescent="0.35">
      <c r="W18767" s="17"/>
    </row>
    <row r="18768" spans="23:23" x14ac:dyDescent="0.35">
      <c r="W18768" s="17"/>
    </row>
    <row r="18769" spans="23:23" x14ac:dyDescent="0.35">
      <c r="W18769" s="17"/>
    </row>
    <row r="18770" spans="23:23" x14ac:dyDescent="0.35">
      <c r="W18770" s="17"/>
    </row>
    <row r="18771" spans="23:23" x14ac:dyDescent="0.35">
      <c r="W18771" s="17"/>
    </row>
    <row r="18772" spans="23:23" x14ac:dyDescent="0.35">
      <c r="W18772" s="17"/>
    </row>
    <row r="18773" spans="23:23" x14ac:dyDescent="0.35">
      <c r="W18773" s="17"/>
    </row>
    <row r="18774" spans="23:23" x14ac:dyDescent="0.35">
      <c r="W18774" s="17"/>
    </row>
    <row r="18775" spans="23:23" x14ac:dyDescent="0.35">
      <c r="W18775" s="17"/>
    </row>
    <row r="18776" spans="23:23" x14ac:dyDescent="0.35">
      <c r="W18776" s="17"/>
    </row>
    <row r="18777" spans="23:23" x14ac:dyDescent="0.35">
      <c r="W18777" s="17"/>
    </row>
    <row r="18778" spans="23:23" x14ac:dyDescent="0.35">
      <c r="W18778" s="17"/>
    </row>
    <row r="18779" spans="23:23" x14ac:dyDescent="0.35">
      <c r="W18779" s="17"/>
    </row>
    <row r="18780" spans="23:23" x14ac:dyDescent="0.35">
      <c r="W18780" s="17"/>
    </row>
    <row r="18781" spans="23:23" x14ac:dyDescent="0.35">
      <c r="W18781" s="17"/>
    </row>
    <row r="18782" spans="23:23" x14ac:dyDescent="0.35">
      <c r="W18782" s="17"/>
    </row>
    <row r="18783" spans="23:23" x14ac:dyDescent="0.35">
      <c r="W18783" s="17"/>
    </row>
    <row r="18784" spans="23:23" x14ac:dyDescent="0.35">
      <c r="W18784" s="17"/>
    </row>
    <row r="18785" spans="23:23" x14ac:dyDescent="0.35">
      <c r="W18785" s="17"/>
    </row>
    <row r="18786" spans="23:23" x14ac:dyDescent="0.35">
      <c r="W18786" s="17"/>
    </row>
    <row r="18787" spans="23:23" x14ac:dyDescent="0.35">
      <c r="W18787" s="17"/>
    </row>
    <row r="18788" spans="23:23" x14ac:dyDescent="0.35">
      <c r="W18788" s="17"/>
    </row>
    <row r="18789" spans="23:23" x14ac:dyDescent="0.35">
      <c r="W18789" s="17"/>
    </row>
    <row r="18790" spans="23:23" x14ac:dyDescent="0.35">
      <c r="W18790" s="17"/>
    </row>
    <row r="18791" spans="23:23" x14ac:dyDescent="0.35">
      <c r="W18791" s="17"/>
    </row>
    <row r="18792" spans="23:23" x14ac:dyDescent="0.35">
      <c r="W18792" s="17"/>
    </row>
    <row r="18793" spans="23:23" x14ac:dyDescent="0.35">
      <c r="W18793" s="17"/>
    </row>
    <row r="18794" spans="23:23" x14ac:dyDescent="0.35">
      <c r="W18794" s="17"/>
    </row>
    <row r="18795" spans="23:23" x14ac:dyDescent="0.35">
      <c r="W18795" s="17"/>
    </row>
    <row r="18796" spans="23:23" x14ac:dyDescent="0.35">
      <c r="W18796" s="17"/>
    </row>
    <row r="18797" spans="23:23" x14ac:dyDescent="0.35">
      <c r="W18797" s="17"/>
    </row>
    <row r="18798" spans="23:23" x14ac:dyDescent="0.35">
      <c r="W18798" s="17"/>
    </row>
    <row r="18799" spans="23:23" x14ac:dyDescent="0.35">
      <c r="W18799" s="17"/>
    </row>
    <row r="18800" spans="23:23" x14ac:dyDescent="0.35">
      <c r="W18800" s="17"/>
    </row>
    <row r="18801" spans="23:23" x14ac:dyDescent="0.35">
      <c r="W18801" s="17"/>
    </row>
    <row r="18802" spans="23:23" x14ac:dyDescent="0.35">
      <c r="W18802" s="17"/>
    </row>
    <row r="18803" spans="23:23" x14ac:dyDescent="0.35">
      <c r="W18803" s="17"/>
    </row>
    <row r="18804" spans="23:23" x14ac:dyDescent="0.35">
      <c r="W18804" s="17"/>
    </row>
    <row r="18805" spans="23:23" x14ac:dyDescent="0.35">
      <c r="W18805" s="17"/>
    </row>
    <row r="18806" spans="23:23" x14ac:dyDescent="0.35">
      <c r="W18806" s="17"/>
    </row>
    <row r="18807" spans="23:23" x14ac:dyDescent="0.35">
      <c r="W18807" s="17"/>
    </row>
    <row r="18808" spans="23:23" x14ac:dyDescent="0.35">
      <c r="W18808" s="17"/>
    </row>
    <row r="18809" spans="23:23" x14ac:dyDescent="0.35">
      <c r="W18809" s="17"/>
    </row>
    <row r="18810" spans="23:23" x14ac:dyDescent="0.35">
      <c r="W18810" s="17"/>
    </row>
    <row r="18811" spans="23:23" x14ac:dyDescent="0.35">
      <c r="W18811" s="17"/>
    </row>
    <row r="18812" spans="23:23" x14ac:dyDescent="0.35">
      <c r="W18812" s="17"/>
    </row>
    <row r="18813" spans="23:23" x14ac:dyDescent="0.35">
      <c r="W18813" s="17"/>
    </row>
    <row r="18814" spans="23:23" x14ac:dyDescent="0.35">
      <c r="W18814" s="17"/>
    </row>
    <row r="18815" spans="23:23" x14ac:dyDescent="0.35">
      <c r="W18815" s="17"/>
    </row>
    <row r="18816" spans="23:23" x14ac:dyDescent="0.35">
      <c r="W18816" s="17"/>
    </row>
    <row r="18817" spans="23:23" x14ac:dyDescent="0.35">
      <c r="W18817" s="17"/>
    </row>
    <row r="18818" spans="23:23" x14ac:dyDescent="0.35">
      <c r="W18818" s="17"/>
    </row>
    <row r="18819" spans="23:23" x14ac:dyDescent="0.35">
      <c r="W18819" s="17"/>
    </row>
    <row r="18820" spans="23:23" x14ac:dyDescent="0.35">
      <c r="W18820" s="17"/>
    </row>
    <row r="18821" spans="23:23" x14ac:dyDescent="0.35">
      <c r="W18821" s="17"/>
    </row>
    <row r="18822" spans="23:23" x14ac:dyDescent="0.35">
      <c r="W18822" s="17"/>
    </row>
    <row r="18823" spans="23:23" x14ac:dyDescent="0.35">
      <c r="W18823" s="17"/>
    </row>
    <row r="18824" spans="23:23" x14ac:dyDescent="0.35">
      <c r="W18824" s="17"/>
    </row>
    <row r="18825" spans="23:23" x14ac:dyDescent="0.35">
      <c r="W18825" s="17"/>
    </row>
    <row r="18826" spans="23:23" x14ac:dyDescent="0.35">
      <c r="W18826" s="17"/>
    </row>
    <row r="18827" spans="23:23" x14ac:dyDescent="0.35">
      <c r="W18827" s="17"/>
    </row>
    <row r="18828" spans="23:23" x14ac:dyDescent="0.35">
      <c r="W18828" s="17"/>
    </row>
    <row r="18829" spans="23:23" x14ac:dyDescent="0.35">
      <c r="W18829" s="17"/>
    </row>
    <row r="18830" spans="23:23" x14ac:dyDescent="0.35">
      <c r="W18830" s="17"/>
    </row>
    <row r="18831" spans="23:23" x14ac:dyDescent="0.35">
      <c r="W18831" s="17"/>
    </row>
    <row r="18832" spans="23:23" x14ac:dyDescent="0.35">
      <c r="W18832" s="17"/>
    </row>
    <row r="18833" spans="23:23" x14ac:dyDescent="0.35">
      <c r="W18833" s="17"/>
    </row>
    <row r="18834" spans="23:23" x14ac:dyDescent="0.35">
      <c r="W18834" s="17"/>
    </row>
    <row r="18835" spans="23:23" x14ac:dyDescent="0.35">
      <c r="W18835" s="17"/>
    </row>
    <row r="18836" spans="23:23" x14ac:dyDescent="0.35">
      <c r="W18836" s="17"/>
    </row>
    <row r="18837" spans="23:23" x14ac:dyDescent="0.35">
      <c r="W18837" s="17"/>
    </row>
    <row r="18838" spans="23:23" x14ac:dyDescent="0.35">
      <c r="W18838" s="17"/>
    </row>
    <row r="18839" spans="23:23" x14ac:dyDescent="0.35">
      <c r="W18839" s="17"/>
    </row>
    <row r="18840" spans="23:23" x14ac:dyDescent="0.35">
      <c r="W18840" s="17"/>
    </row>
    <row r="18841" spans="23:23" x14ac:dyDescent="0.35">
      <c r="W18841" s="17"/>
    </row>
    <row r="18842" spans="23:23" x14ac:dyDescent="0.35">
      <c r="W18842" s="17"/>
    </row>
    <row r="18843" spans="23:23" x14ac:dyDescent="0.35">
      <c r="W18843" s="17"/>
    </row>
    <row r="18844" spans="23:23" x14ac:dyDescent="0.35">
      <c r="W18844" s="17"/>
    </row>
    <row r="18845" spans="23:23" x14ac:dyDescent="0.35">
      <c r="W18845" s="17"/>
    </row>
    <row r="18846" spans="23:23" x14ac:dyDescent="0.35">
      <c r="W18846" s="17"/>
    </row>
    <row r="18847" spans="23:23" x14ac:dyDescent="0.35">
      <c r="W18847" s="17"/>
    </row>
    <row r="18848" spans="23:23" x14ac:dyDescent="0.35">
      <c r="W18848" s="17"/>
    </row>
    <row r="18849" spans="23:23" x14ac:dyDescent="0.35">
      <c r="W18849" s="17"/>
    </row>
    <row r="18850" spans="23:23" x14ac:dyDescent="0.35">
      <c r="W18850" s="17"/>
    </row>
    <row r="18851" spans="23:23" x14ac:dyDescent="0.35">
      <c r="W18851" s="17"/>
    </row>
    <row r="18852" spans="23:23" x14ac:dyDescent="0.35">
      <c r="W18852" s="17"/>
    </row>
    <row r="18853" spans="23:23" x14ac:dyDescent="0.35">
      <c r="W18853" s="17"/>
    </row>
    <row r="18854" spans="23:23" x14ac:dyDescent="0.35">
      <c r="W18854" s="17"/>
    </row>
    <row r="18855" spans="23:23" x14ac:dyDescent="0.35">
      <c r="W18855" s="17"/>
    </row>
    <row r="18856" spans="23:23" x14ac:dyDescent="0.35">
      <c r="W18856" s="17"/>
    </row>
    <row r="18857" spans="23:23" x14ac:dyDescent="0.35">
      <c r="W18857" s="17"/>
    </row>
    <row r="18858" spans="23:23" x14ac:dyDescent="0.35">
      <c r="W18858" s="17"/>
    </row>
    <row r="18859" spans="23:23" x14ac:dyDescent="0.35">
      <c r="W18859" s="17"/>
    </row>
    <row r="18860" spans="23:23" x14ac:dyDescent="0.35">
      <c r="W18860" s="17"/>
    </row>
    <row r="18861" spans="23:23" x14ac:dyDescent="0.35">
      <c r="W18861" s="17"/>
    </row>
    <row r="18862" spans="23:23" x14ac:dyDescent="0.35">
      <c r="W18862" s="17"/>
    </row>
    <row r="18863" spans="23:23" x14ac:dyDescent="0.35">
      <c r="W18863" s="17"/>
    </row>
    <row r="18864" spans="23:23" x14ac:dyDescent="0.35">
      <c r="W18864" s="17"/>
    </row>
    <row r="18865" spans="23:23" x14ac:dyDescent="0.35">
      <c r="W18865" s="17"/>
    </row>
    <row r="18866" spans="23:23" x14ac:dyDescent="0.35">
      <c r="W18866" s="17"/>
    </row>
    <row r="18867" spans="23:23" x14ac:dyDescent="0.35">
      <c r="W18867" s="17"/>
    </row>
    <row r="18868" spans="23:23" x14ac:dyDescent="0.35">
      <c r="W18868" s="17"/>
    </row>
    <row r="18869" spans="23:23" x14ac:dyDescent="0.35">
      <c r="W18869" s="17"/>
    </row>
    <row r="18870" spans="23:23" x14ac:dyDescent="0.35">
      <c r="W18870" s="17"/>
    </row>
    <row r="18871" spans="23:23" x14ac:dyDescent="0.35">
      <c r="W18871" s="17"/>
    </row>
    <row r="18872" spans="23:23" x14ac:dyDescent="0.35">
      <c r="W18872" s="17"/>
    </row>
    <row r="18873" spans="23:23" x14ac:dyDescent="0.35">
      <c r="W18873" s="17"/>
    </row>
    <row r="18874" spans="23:23" x14ac:dyDescent="0.35">
      <c r="W18874" s="17"/>
    </row>
    <row r="18875" spans="23:23" x14ac:dyDescent="0.35">
      <c r="W18875" s="17"/>
    </row>
    <row r="18876" spans="23:23" x14ac:dyDescent="0.35">
      <c r="W18876" s="17"/>
    </row>
    <row r="18877" spans="23:23" x14ac:dyDescent="0.35">
      <c r="W18877" s="17"/>
    </row>
    <row r="18878" spans="23:23" x14ac:dyDescent="0.35">
      <c r="W18878" s="17"/>
    </row>
    <row r="18879" spans="23:23" x14ac:dyDescent="0.35">
      <c r="W18879" s="17"/>
    </row>
    <row r="18880" spans="23:23" x14ac:dyDescent="0.35">
      <c r="W18880" s="17"/>
    </row>
    <row r="18881" spans="23:23" x14ac:dyDescent="0.35">
      <c r="W18881" s="17"/>
    </row>
    <row r="18882" spans="23:23" x14ac:dyDescent="0.35">
      <c r="W18882" s="17"/>
    </row>
    <row r="18883" spans="23:23" x14ac:dyDescent="0.35">
      <c r="W18883" s="17"/>
    </row>
    <row r="18884" spans="23:23" x14ac:dyDescent="0.35">
      <c r="W18884" s="17"/>
    </row>
    <row r="18885" spans="23:23" x14ac:dyDescent="0.35">
      <c r="W18885" s="17"/>
    </row>
    <row r="18886" spans="23:23" x14ac:dyDescent="0.35">
      <c r="W18886" s="17"/>
    </row>
    <row r="18887" spans="23:23" x14ac:dyDescent="0.35">
      <c r="W18887" s="17"/>
    </row>
    <row r="18888" spans="23:23" x14ac:dyDescent="0.35">
      <c r="W18888" s="17"/>
    </row>
    <row r="18889" spans="23:23" x14ac:dyDescent="0.35">
      <c r="W18889" s="17"/>
    </row>
    <row r="18890" spans="23:23" x14ac:dyDescent="0.35">
      <c r="W18890" s="17"/>
    </row>
    <row r="18891" spans="23:23" x14ac:dyDescent="0.35">
      <c r="W18891" s="17"/>
    </row>
    <row r="18892" spans="23:23" x14ac:dyDescent="0.35">
      <c r="W18892" s="17"/>
    </row>
    <row r="18893" spans="23:23" x14ac:dyDescent="0.35">
      <c r="W18893" s="17"/>
    </row>
    <row r="18894" spans="23:23" x14ac:dyDescent="0.35">
      <c r="W18894" s="17"/>
    </row>
    <row r="18895" spans="23:23" x14ac:dyDescent="0.35">
      <c r="W18895" s="17"/>
    </row>
    <row r="18896" spans="23:23" x14ac:dyDescent="0.35">
      <c r="W18896" s="17"/>
    </row>
    <row r="18897" spans="23:23" x14ac:dyDescent="0.35">
      <c r="W18897" s="17"/>
    </row>
    <row r="18898" spans="23:23" x14ac:dyDescent="0.35">
      <c r="W18898" s="17"/>
    </row>
    <row r="18899" spans="23:23" x14ac:dyDescent="0.35">
      <c r="W18899" s="17"/>
    </row>
    <row r="18900" spans="23:23" x14ac:dyDescent="0.35">
      <c r="W18900" s="17"/>
    </row>
    <row r="18901" spans="23:23" x14ac:dyDescent="0.35">
      <c r="W18901" s="17"/>
    </row>
    <row r="18902" spans="23:23" x14ac:dyDescent="0.35">
      <c r="W18902" s="17"/>
    </row>
    <row r="18903" spans="23:23" x14ac:dyDescent="0.35">
      <c r="W18903" s="17"/>
    </row>
    <row r="18904" spans="23:23" x14ac:dyDescent="0.35">
      <c r="W18904" s="17"/>
    </row>
    <row r="18905" spans="23:23" x14ac:dyDescent="0.35">
      <c r="W18905" s="17"/>
    </row>
    <row r="18906" spans="23:23" x14ac:dyDescent="0.35">
      <c r="W18906" s="17"/>
    </row>
    <row r="18907" spans="23:23" x14ac:dyDescent="0.35">
      <c r="W18907" s="17"/>
    </row>
    <row r="18908" spans="23:23" x14ac:dyDescent="0.35">
      <c r="W18908" s="17"/>
    </row>
    <row r="18909" spans="23:23" x14ac:dyDescent="0.35">
      <c r="W18909" s="17"/>
    </row>
    <row r="18910" spans="23:23" x14ac:dyDescent="0.35">
      <c r="W18910" s="17"/>
    </row>
    <row r="18911" spans="23:23" x14ac:dyDescent="0.35">
      <c r="W18911" s="17"/>
    </row>
    <row r="18912" spans="23:23" x14ac:dyDescent="0.35">
      <c r="W18912" s="17"/>
    </row>
    <row r="18913" spans="23:23" x14ac:dyDescent="0.35">
      <c r="W18913" s="17"/>
    </row>
    <row r="18914" spans="23:23" x14ac:dyDescent="0.35">
      <c r="W18914" s="17"/>
    </row>
    <row r="18915" spans="23:23" x14ac:dyDescent="0.35">
      <c r="W18915" s="17"/>
    </row>
    <row r="18916" spans="23:23" x14ac:dyDescent="0.35">
      <c r="W18916" s="17"/>
    </row>
    <row r="18917" spans="23:23" x14ac:dyDescent="0.35">
      <c r="W18917" s="17"/>
    </row>
    <row r="18918" spans="23:23" x14ac:dyDescent="0.35">
      <c r="W18918" s="17"/>
    </row>
    <row r="18919" spans="23:23" x14ac:dyDescent="0.35">
      <c r="W18919" s="17"/>
    </row>
    <row r="18920" spans="23:23" x14ac:dyDescent="0.35">
      <c r="W18920" s="17"/>
    </row>
    <row r="18921" spans="23:23" x14ac:dyDescent="0.35">
      <c r="W18921" s="17"/>
    </row>
    <row r="18922" spans="23:23" x14ac:dyDescent="0.35">
      <c r="W18922" s="17"/>
    </row>
    <row r="18923" spans="23:23" x14ac:dyDescent="0.35">
      <c r="W18923" s="17"/>
    </row>
    <row r="18924" spans="23:23" x14ac:dyDescent="0.35">
      <c r="W18924" s="17"/>
    </row>
    <row r="18925" spans="23:23" x14ac:dyDescent="0.35">
      <c r="W18925" s="17"/>
    </row>
    <row r="18926" spans="23:23" x14ac:dyDescent="0.35">
      <c r="W18926" s="17"/>
    </row>
    <row r="18927" spans="23:23" x14ac:dyDescent="0.35">
      <c r="W18927" s="17"/>
    </row>
    <row r="18928" spans="23:23" x14ac:dyDescent="0.35">
      <c r="W18928" s="17"/>
    </row>
    <row r="18929" spans="23:23" x14ac:dyDescent="0.35">
      <c r="W18929" s="17"/>
    </row>
    <row r="18930" spans="23:23" x14ac:dyDescent="0.35">
      <c r="W18930" s="17"/>
    </row>
    <row r="18931" spans="23:23" x14ac:dyDescent="0.35">
      <c r="W18931" s="17"/>
    </row>
    <row r="18932" spans="23:23" x14ac:dyDescent="0.35">
      <c r="W18932" s="17"/>
    </row>
    <row r="18933" spans="23:23" x14ac:dyDescent="0.35">
      <c r="W18933" s="17"/>
    </row>
    <row r="18934" spans="23:23" x14ac:dyDescent="0.35">
      <c r="W18934" s="17"/>
    </row>
    <row r="18935" spans="23:23" x14ac:dyDescent="0.35">
      <c r="W18935" s="17"/>
    </row>
    <row r="18936" spans="23:23" x14ac:dyDescent="0.35">
      <c r="W18936" s="17"/>
    </row>
    <row r="18937" spans="23:23" x14ac:dyDescent="0.35">
      <c r="W18937" s="17"/>
    </row>
    <row r="18938" spans="23:23" x14ac:dyDescent="0.35">
      <c r="W18938" s="17"/>
    </row>
    <row r="18939" spans="23:23" x14ac:dyDescent="0.35">
      <c r="W18939" s="17"/>
    </row>
    <row r="18940" spans="23:23" x14ac:dyDescent="0.35">
      <c r="W18940" s="17"/>
    </row>
    <row r="18941" spans="23:23" x14ac:dyDescent="0.35">
      <c r="W18941" s="17"/>
    </row>
    <row r="18942" spans="23:23" x14ac:dyDescent="0.35">
      <c r="W18942" s="17"/>
    </row>
    <row r="18943" spans="23:23" x14ac:dyDescent="0.35">
      <c r="W18943" s="17"/>
    </row>
    <row r="18944" spans="23:23" x14ac:dyDescent="0.35">
      <c r="W18944" s="17"/>
    </row>
    <row r="18945" spans="23:23" x14ac:dyDescent="0.35">
      <c r="W18945" s="17"/>
    </row>
    <row r="18946" spans="23:23" x14ac:dyDescent="0.35">
      <c r="W18946" s="17"/>
    </row>
    <row r="18947" spans="23:23" x14ac:dyDescent="0.35">
      <c r="W18947" s="17"/>
    </row>
    <row r="18948" spans="23:23" x14ac:dyDescent="0.35">
      <c r="W18948" s="17"/>
    </row>
    <row r="18949" spans="23:23" x14ac:dyDescent="0.35">
      <c r="W18949" s="17"/>
    </row>
    <row r="18950" spans="23:23" x14ac:dyDescent="0.35">
      <c r="W18950" s="17"/>
    </row>
    <row r="18951" spans="23:23" x14ac:dyDescent="0.35">
      <c r="W18951" s="17"/>
    </row>
    <row r="18952" spans="23:23" x14ac:dyDescent="0.35">
      <c r="W18952" s="17"/>
    </row>
    <row r="18953" spans="23:23" x14ac:dyDescent="0.35">
      <c r="W18953" s="17"/>
    </row>
    <row r="18954" spans="23:23" x14ac:dyDescent="0.35">
      <c r="W18954" s="17"/>
    </row>
    <row r="18955" spans="23:23" x14ac:dyDescent="0.35">
      <c r="W18955" s="17"/>
    </row>
    <row r="18956" spans="23:23" x14ac:dyDescent="0.35">
      <c r="W18956" s="17"/>
    </row>
    <row r="18957" spans="23:23" x14ac:dyDescent="0.35">
      <c r="W18957" s="17"/>
    </row>
    <row r="18958" spans="23:23" x14ac:dyDescent="0.35">
      <c r="W18958" s="17"/>
    </row>
    <row r="18959" spans="23:23" x14ac:dyDescent="0.35">
      <c r="W18959" s="17"/>
    </row>
    <row r="18960" spans="23:23" x14ac:dyDescent="0.35">
      <c r="W18960" s="17"/>
    </row>
    <row r="18961" spans="23:23" x14ac:dyDescent="0.35">
      <c r="W18961" s="17"/>
    </row>
    <row r="18962" spans="23:23" x14ac:dyDescent="0.35">
      <c r="W18962" s="17"/>
    </row>
    <row r="18963" spans="23:23" x14ac:dyDescent="0.35">
      <c r="W18963" s="17"/>
    </row>
    <row r="18964" spans="23:23" x14ac:dyDescent="0.35">
      <c r="W18964" s="17"/>
    </row>
    <row r="18965" spans="23:23" x14ac:dyDescent="0.35">
      <c r="W18965" s="17"/>
    </row>
    <row r="18966" spans="23:23" x14ac:dyDescent="0.35">
      <c r="W18966" s="17"/>
    </row>
    <row r="18967" spans="23:23" x14ac:dyDescent="0.35">
      <c r="W18967" s="17"/>
    </row>
    <row r="18968" spans="23:23" x14ac:dyDescent="0.35">
      <c r="W18968" s="17"/>
    </row>
    <row r="18969" spans="23:23" x14ac:dyDescent="0.35">
      <c r="W18969" s="17"/>
    </row>
    <row r="18970" spans="23:23" x14ac:dyDescent="0.35">
      <c r="W18970" s="17"/>
    </row>
    <row r="18971" spans="23:23" x14ac:dyDescent="0.35">
      <c r="W18971" s="17"/>
    </row>
    <row r="18972" spans="23:23" x14ac:dyDescent="0.35">
      <c r="W18972" s="17"/>
    </row>
    <row r="18973" spans="23:23" x14ac:dyDescent="0.35">
      <c r="W18973" s="17"/>
    </row>
    <row r="18974" spans="23:23" x14ac:dyDescent="0.35">
      <c r="W18974" s="17"/>
    </row>
    <row r="18975" spans="23:23" x14ac:dyDescent="0.35">
      <c r="W18975" s="17"/>
    </row>
    <row r="18976" spans="23:23" x14ac:dyDescent="0.35">
      <c r="W18976" s="17"/>
    </row>
    <row r="18977" spans="23:23" x14ac:dyDescent="0.35">
      <c r="W18977" s="17"/>
    </row>
    <row r="18978" spans="23:23" x14ac:dyDescent="0.35">
      <c r="W18978" s="17"/>
    </row>
    <row r="18979" spans="23:23" x14ac:dyDescent="0.35">
      <c r="W18979" s="17"/>
    </row>
    <row r="18980" spans="23:23" x14ac:dyDescent="0.35">
      <c r="W18980" s="17"/>
    </row>
    <row r="18981" spans="23:23" x14ac:dyDescent="0.35">
      <c r="W18981" s="17"/>
    </row>
    <row r="18982" spans="23:23" x14ac:dyDescent="0.35">
      <c r="W18982" s="17"/>
    </row>
    <row r="18983" spans="23:23" x14ac:dyDescent="0.35">
      <c r="W18983" s="17"/>
    </row>
    <row r="18984" spans="23:23" x14ac:dyDescent="0.35">
      <c r="W18984" s="17"/>
    </row>
    <row r="18985" spans="23:23" x14ac:dyDescent="0.35">
      <c r="W18985" s="17"/>
    </row>
    <row r="18986" spans="23:23" x14ac:dyDescent="0.35">
      <c r="W18986" s="17"/>
    </row>
    <row r="18987" spans="23:23" x14ac:dyDescent="0.35">
      <c r="W18987" s="17"/>
    </row>
    <row r="18988" spans="23:23" x14ac:dyDescent="0.35">
      <c r="W18988" s="17"/>
    </row>
    <row r="18989" spans="23:23" x14ac:dyDescent="0.35">
      <c r="W18989" s="17"/>
    </row>
    <row r="18990" spans="23:23" x14ac:dyDescent="0.35">
      <c r="W18990" s="17"/>
    </row>
    <row r="18991" spans="23:23" x14ac:dyDescent="0.35">
      <c r="W18991" s="17"/>
    </row>
    <row r="18992" spans="23:23" x14ac:dyDescent="0.35">
      <c r="W18992" s="17"/>
    </row>
    <row r="18993" spans="23:23" x14ac:dyDescent="0.35">
      <c r="W18993" s="17"/>
    </row>
    <row r="18994" spans="23:23" x14ac:dyDescent="0.35">
      <c r="W18994" s="17"/>
    </row>
    <row r="18995" spans="23:23" x14ac:dyDescent="0.35">
      <c r="W18995" s="17"/>
    </row>
    <row r="18996" spans="23:23" x14ac:dyDescent="0.35">
      <c r="W18996" s="17"/>
    </row>
    <row r="18997" spans="23:23" x14ac:dyDescent="0.35">
      <c r="W18997" s="17"/>
    </row>
    <row r="18998" spans="23:23" x14ac:dyDescent="0.35">
      <c r="W18998" s="17"/>
    </row>
    <row r="18999" spans="23:23" x14ac:dyDescent="0.35">
      <c r="W18999" s="17"/>
    </row>
    <row r="19000" spans="23:23" x14ac:dyDescent="0.35">
      <c r="W19000" s="17"/>
    </row>
    <row r="19001" spans="23:23" x14ac:dyDescent="0.35">
      <c r="W19001" s="17"/>
    </row>
    <row r="19002" spans="23:23" x14ac:dyDescent="0.35">
      <c r="W19002" s="17"/>
    </row>
    <row r="19003" spans="23:23" x14ac:dyDescent="0.35">
      <c r="W19003" s="17"/>
    </row>
    <row r="19004" spans="23:23" x14ac:dyDescent="0.35">
      <c r="W19004" s="17"/>
    </row>
    <row r="19005" spans="23:23" x14ac:dyDescent="0.35">
      <c r="W19005" s="17"/>
    </row>
    <row r="19006" spans="23:23" x14ac:dyDescent="0.35">
      <c r="W19006" s="17"/>
    </row>
    <row r="19007" spans="23:23" x14ac:dyDescent="0.35">
      <c r="W19007" s="17"/>
    </row>
    <row r="19008" spans="23:23" x14ac:dyDescent="0.35">
      <c r="W19008" s="17"/>
    </row>
    <row r="19009" spans="23:23" x14ac:dyDescent="0.35">
      <c r="W19009" s="17"/>
    </row>
    <row r="19010" spans="23:23" x14ac:dyDescent="0.35">
      <c r="W19010" s="17"/>
    </row>
    <row r="19011" spans="23:23" x14ac:dyDescent="0.35">
      <c r="W19011" s="17"/>
    </row>
    <row r="19012" spans="23:23" x14ac:dyDescent="0.35">
      <c r="W19012" s="17"/>
    </row>
    <row r="19013" spans="23:23" x14ac:dyDescent="0.35">
      <c r="W19013" s="17"/>
    </row>
    <row r="19014" spans="23:23" x14ac:dyDescent="0.35">
      <c r="W19014" s="17"/>
    </row>
    <row r="19015" spans="23:23" x14ac:dyDescent="0.35">
      <c r="W19015" s="17"/>
    </row>
    <row r="19016" spans="23:23" x14ac:dyDescent="0.35">
      <c r="W19016" s="17"/>
    </row>
    <row r="19017" spans="23:23" x14ac:dyDescent="0.35">
      <c r="W19017" s="17"/>
    </row>
    <row r="19018" spans="23:23" x14ac:dyDescent="0.35">
      <c r="W19018" s="17"/>
    </row>
    <row r="19019" spans="23:23" x14ac:dyDescent="0.35">
      <c r="W19019" s="17"/>
    </row>
    <row r="19020" spans="23:23" x14ac:dyDescent="0.35">
      <c r="W19020" s="17"/>
    </row>
    <row r="19021" spans="23:23" x14ac:dyDescent="0.35">
      <c r="W19021" s="17"/>
    </row>
    <row r="19022" spans="23:23" x14ac:dyDescent="0.35">
      <c r="W19022" s="17"/>
    </row>
    <row r="19023" spans="23:23" x14ac:dyDescent="0.35">
      <c r="W19023" s="17"/>
    </row>
    <row r="19024" spans="23:23" x14ac:dyDescent="0.35">
      <c r="W19024" s="17"/>
    </row>
    <row r="19025" spans="23:23" x14ac:dyDescent="0.35">
      <c r="W19025" s="17"/>
    </row>
    <row r="19026" spans="23:23" x14ac:dyDescent="0.35">
      <c r="W19026" s="17"/>
    </row>
    <row r="19027" spans="23:23" x14ac:dyDescent="0.35">
      <c r="W19027" s="17"/>
    </row>
    <row r="19028" spans="23:23" x14ac:dyDescent="0.35">
      <c r="W19028" s="17"/>
    </row>
    <row r="19029" spans="23:23" x14ac:dyDescent="0.35">
      <c r="W19029" s="17"/>
    </row>
    <row r="19030" spans="23:23" x14ac:dyDescent="0.35">
      <c r="W19030" s="17"/>
    </row>
    <row r="19031" spans="23:23" x14ac:dyDescent="0.35">
      <c r="W19031" s="17"/>
    </row>
    <row r="19032" spans="23:23" x14ac:dyDescent="0.35">
      <c r="W19032" s="17"/>
    </row>
    <row r="19033" spans="23:23" x14ac:dyDescent="0.35">
      <c r="W19033" s="17"/>
    </row>
    <row r="19034" spans="23:23" x14ac:dyDescent="0.35">
      <c r="W19034" s="17"/>
    </row>
    <row r="19035" spans="23:23" x14ac:dyDescent="0.35">
      <c r="W19035" s="17"/>
    </row>
    <row r="19036" spans="23:23" x14ac:dyDescent="0.35">
      <c r="W19036" s="17"/>
    </row>
    <row r="19037" spans="23:23" x14ac:dyDescent="0.35">
      <c r="W19037" s="17"/>
    </row>
    <row r="19038" spans="23:23" x14ac:dyDescent="0.35">
      <c r="W19038" s="17"/>
    </row>
    <row r="19039" spans="23:23" x14ac:dyDescent="0.35">
      <c r="W19039" s="17"/>
    </row>
    <row r="19040" spans="23:23" x14ac:dyDescent="0.35">
      <c r="W19040" s="17"/>
    </row>
    <row r="19041" spans="23:23" x14ac:dyDescent="0.35">
      <c r="W19041" s="17"/>
    </row>
    <row r="19042" spans="23:23" x14ac:dyDescent="0.35">
      <c r="W19042" s="17"/>
    </row>
    <row r="19043" spans="23:23" x14ac:dyDescent="0.35">
      <c r="W19043" s="17"/>
    </row>
    <row r="19044" spans="23:23" x14ac:dyDescent="0.35">
      <c r="W19044" s="17"/>
    </row>
    <row r="19045" spans="23:23" x14ac:dyDescent="0.35">
      <c r="W19045" s="17"/>
    </row>
    <row r="19046" spans="23:23" x14ac:dyDescent="0.35">
      <c r="W19046" s="17"/>
    </row>
    <row r="19047" spans="23:23" x14ac:dyDescent="0.35">
      <c r="W19047" s="17"/>
    </row>
    <row r="19048" spans="23:23" x14ac:dyDescent="0.35">
      <c r="W19048" s="17"/>
    </row>
    <row r="19049" spans="23:23" x14ac:dyDescent="0.35">
      <c r="W19049" s="17"/>
    </row>
    <row r="19050" spans="23:23" x14ac:dyDescent="0.35">
      <c r="W19050" s="17"/>
    </row>
    <row r="19051" spans="23:23" x14ac:dyDescent="0.35">
      <c r="W19051" s="17"/>
    </row>
    <row r="19052" spans="23:23" x14ac:dyDescent="0.35">
      <c r="W19052" s="17"/>
    </row>
    <row r="19053" spans="23:23" x14ac:dyDescent="0.35">
      <c r="W19053" s="17"/>
    </row>
    <row r="19054" spans="23:23" x14ac:dyDescent="0.35">
      <c r="W19054" s="17"/>
    </row>
    <row r="19055" spans="23:23" x14ac:dyDescent="0.35">
      <c r="W19055" s="17"/>
    </row>
    <row r="19056" spans="23:23" x14ac:dyDescent="0.35">
      <c r="W19056" s="17"/>
    </row>
    <row r="19057" spans="23:23" x14ac:dyDescent="0.35">
      <c r="W19057" s="17"/>
    </row>
    <row r="19058" spans="23:23" x14ac:dyDescent="0.35">
      <c r="W19058" s="17"/>
    </row>
    <row r="19059" spans="23:23" x14ac:dyDescent="0.35">
      <c r="W19059" s="17"/>
    </row>
    <row r="19060" spans="23:23" x14ac:dyDescent="0.35">
      <c r="W19060" s="17"/>
    </row>
    <row r="19061" spans="23:23" x14ac:dyDescent="0.35">
      <c r="W19061" s="17"/>
    </row>
    <row r="19062" spans="23:23" x14ac:dyDescent="0.35">
      <c r="W19062" s="17"/>
    </row>
    <row r="19063" spans="23:23" x14ac:dyDescent="0.35">
      <c r="W19063" s="17"/>
    </row>
    <row r="19064" spans="23:23" x14ac:dyDescent="0.35">
      <c r="W19064" s="17"/>
    </row>
    <row r="19065" spans="23:23" x14ac:dyDescent="0.35">
      <c r="W19065" s="17"/>
    </row>
    <row r="19066" spans="23:23" x14ac:dyDescent="0.35">
      <c r="W19066" s="17"/>
    </row>
    <row r="19067" spans="23:23" x14ac:dyDescent="0.35">
      <c r="W19067" s="17"/>
    </row>
    <row r="19068" spans="23:23" x14ac:dyDescent="0.35">
      <c r="W19068" s="17"/>
    </row>
    <row r="19069" spans="23:23" x14ac:dyDescent="0.35">
      <c r="W19069" s="17"/>
    </row>
    <row r="19070" spans="23:23" x14ac:dyDescent="0.35">
      <c r="W19070" s="17"/>
    </row>
    <row r="19071" spans="23:23" x14ac:dyDescent="0.35">
      <c r="W19071" s="17"/>
    </row>
    <row r="19072" spans="23:23" x14ac:dyDescent="0.35">
      <c r="W19072" s="17"/>
    </row>
    <row r="19073" spans="23:23" x14ac:dyDescent="0.35">
      <c r="W19073" s="17"/>
    </row>
    <row r="19074" spans="23:23" x14ac:dyDescent="0.35">
      <c r="W19074" s="17"/>
    </row>
    <row r="19075" spans="23:23" x14ac:dyDescent="0.35">
      <c r="W19075" s="17"/>
    </row>
    <row r="19076" spans="23:23" x14ac:dyDescent="0.35">
      <c r="W19076" s="17"/>
    </row>
    <row r="19077" spans="23:23" x14ac:dyDescent="0.35">
      <c r="W19077" s="17"/>
    </row>
    <row r="19078" spans="23:23" x14ac:dyDescent="0.35">
      <c r="W19078" s="17"/>
    </row>
    <row r="19079" spans="23:23" x14ac:dyDescent="0.35">
      <c r="W19079" s="17"/>
    </row>
    <row r="19080" spans="23:23" x14ac:dyDescent="0.35">
      <c r="W19080" s="17"/>
    </row>
    <row r="19081" spans="23:23" x14ac:dyDescent="0.35">
      <c r="W19081" s="17"/>
    </row>
    <row r="19082" spans="23:23" x14ac:dyDescent="0.35">
      <c r="W19082" s="17"/>
    </row>
    <row r="19083" spans="23:23" x14ac:dyDescent="0.35">
      <c r="W19083" s="17"/>
    </row>
    <row r="19084" spans="23:23" x14ac:dyDescent="0.35">
      <c r="W19084" s="17"/>
    </row>
    <row r="19085" spans="23:23" x14ac:dyDescent="0.35">
      <c r="W19085" s="17"/>
    </row>
    <row r="19086" spans="23:23" x14ac:dyDescent="0.35">
      <c r="W19086" s="17"/>
    </row>
    <row r="19087" spans="23:23" x14ac:dyDescent="0.35">
      <c r="W19087" s="17"/>
    </row>
    <row r="19088" spans="23:23" x14ac:dyDescent="0.35">
      <c r="W19088" s="17"/>
    </row>
    <row r="19089" spans="23:23" x14ac:dyDescent="0.35">
      <c r="W19089" s="17"/>
    </row>
    <row r="19090" spans="23:23" x14ac:dyDescent="0.35">
      <c r="W19090" s="17"/>
    </row>
    <row r="19091" spans="23:23" x14ac:dyDescent="0.35">
      <c r="W19091" s="17"/>
    </row>
    <row r="19092" spans="23:23" x14ac:dyDescent="0.35">
      <c r="W19092" s="17"/>
    </row>
    <row r="19093" spans="23:23" x14ac:dyDescent="0.35">
      <c r="W19093" s="17"/>
    </row>
    <row r="19094" spans="23:23" x14ac:dyDescent="0.35">
      <c r="W19094" s="17"/>
    </row>
    <row r="19095" spans="23:23" x14ac:dyDescent="0.35">
      <c r="W19095" s="17"/>
    </row>
    <row r="19096" spans="23:23" x14ac:dyDescent="0.35">
      <c r="W19096" s="17"/>
    </row>
    <row r="19097" spans="23:23" x14ac:dyDescent="0.35">
      <c r="W19097" s="17"/>
    </row>
    <row r="19098" spans="23:23" x14ac:dyDescent="0.35">
      <c r="W19098" s="17"/>
    </row>
    <row r="19099" spans="23:23" x14ac:dyDescent="0.35">
      <c r="W19099" s="17"/>
    </row>
    <row r="19100" spans="23:23" x14ac:dyDescent="0.35">
      <c r="W19100" s="17"/>
    </row>
    <row r="19101" spans="23:23" x14ac:dyDescent="0.35">
      <c r="W19101" s="17"/>
    </row>
    <row r="19102" spans="23:23" x14ac:dyDescent="0.35">
      <c r="W19102" s="17"/>
    </row>
    <row r="19103" spans="23:23" x14ac:dyDescent="0.35">
      <c r="W19103" s="17"/>
    </row>
    <row r="19104" spans="23:23" x14ac:dyDescent="0.35">
      <c r="W19104" s="17"/>
    </row>
    <row r="19105" spans="23:23" x14ac:dyDescent="0.35">
      <c r="W19105" s="17"/>
    </row>
    <row r="19106" spans="23:23" x14ac:dyDescent="0.35">
      <c r="W19106" s="17"/>
    </row>
    <row r="19107" spans="23:23" x14ac:dyDescent="0.35">
      <c r="W19107" s="17"/>
    </row>
    <row r="19108" spans="23:23" x14ac:dyDescent="0.35">
      <c r="W19108" s="17"/>
    </row>
    <row r="19109" spans="23:23" x14ac:dyDescent="0.35">
      <c r="W19109" s="17"/>
    </row>
    <row r="19110" spans="23:23" x14ac:dyDescent="0.35">
      <c r="W19110" s="17"/>
    </row>
    <row r="19111" spans="23:23" x14ac:dyDescent="0.35">
      <c r="W19111" s="17"/>
    </row>
    <row r="19112" spans="23:23" x14ac:dyDescent="0.35">
      <c r="W19112" s="17"/>
    </row>
    <row r="19113" spans="23:23" x14ac:dyDescent="0.35">
      <c r="W19113" s="17"/>
    </row>
    <row r="19114" spans="23:23" x14ac:dyDescent="0.35">
      <c r="W19114" s="17"/>
    </row>
    <row r="19115" spans="23:23" x14ac:dyDescent="0.35">
      <c r="W19115" s="17"/>
    </row>
    <row r="19116" spans="23:23" x14ac:dyDescent="0.35">
      <c r="W19116" s="17"/>
    </row>
    <row r="19117" spans="23:23" x14ac:dyDescent="0.35">
      <c r="W19117" s="17"/>
    </row>
    <row r="19118" spans="23:23" x14ac:dyDescent="0.35">
      <c r="W19118" s="17"/>
    </row>
    <row r="19119" spans="23:23" x14ac:dyDescent="0.35">
      <c r="W19119" s="17"/>
    </row>
    <row r="19120" spans="23:23" x14ac:dyDescent="0.35">
      <c r="W19120" s="17"/>
    </row>
    <row r="19121" spans="23:23" x14ac:dyDescent="0.35">
      <c r="W19121" s="17"/>
    </row>
    <row r="19122" spans="23:23" x14ac:dyDescent="0.35">
      <c r="W19122" s="17"/>
    </row>
    <row r="19123" spans="23:23" x14ac:dyDescent="0.35">
      <c r="W19123" s="17"/>
    </row>
    <row r="19124" spans="23:23" x14ac:dyDescent="0.35">
      <c r="W19124" s="17"/>
    </row>
    <row r="19125" spans="23:23" x14ac:dyDescent="0.35">
      <c r="W19125" s="17"/>
    </row>
    <row r="19126" spans="23:23" x14ac:dyDescent="0.35">
      <c r="W19126" s="17"/>
    </row>
    <row r="19127" spans="23:23" x14ac:dyDescent="0.35">
      <c r="W19127" s="17"/>
    </row>
    <row r="19128" spans="23:23" x14ac:dyDescent="0.35">
      <c r="W19128" s="17"/>
    </row>
    <row r="19129" spans="23:23" x14ac:dyDescent="0.35">
      <c r="W19129" s="17"/>
    </row>
    <row r="19130" spans="23:23" x14ac:dyDescent="0.35">
      <c r="W19130" s="17"/>
    </row>
    <row r="19131" spans="23:23" x14ac:dyDescent="0.35">
      <c r="W19131" s="17"/>
    </row>
    <row r="19132" spans="23:23" x14ac:dyDescent="0.35">
      <c r="W19132" s="17"/>
    </row>
    <row r="19133" spans="23:23" x14ac:dyDescent="0.35">
      <c r="W19133" s="17"/>
    </row>
    <row r="19134" spans="23:23" x14ac:dyDescent="0.35">
      <c r="W19134" s="17"/>
    </row>
    <row r="19135" spans="23:23" x14ac:dyDescent="0.35">
      <c r="W19135" s="17"/>
    </row>
    <row r="19136" spans="23:23" x14ac:dyDescent="0.35">
      <c r="W19136" s="17"/>
    </row>
    <row r="19137" spans="23:23" x14ac:dyDescent="0.35">
      <c r="W19137" s="17"/>
    </row>
    <row r="19138" spans="23:23" x14ac:dyDescent="0.35">
      <c r="W19138" s="17"/>
    </row>
    <row r="19139" spans="23:23" x14ac:dyDescent="0.35">
      <c r="W19139" s="17"/>
    </row>
    <row r="19140" spans="23:23" x14ac:dyDescent="0.35">
      <c r="W19140" s="17"/>
    </row>
    <row r="19141" spans="23:23" x14ac:dyDescent="0.35">
      <c r="W19141" s="17"/>
    </row>
    <row r="19142" spans="23:23" x14ac:dyDescent="0.35">
      <c r="W19142" s="17"/>
    </row>
    <row r="19143" spans="23:23" x14ac:dyDescent="0.35">
      <c r="W19143" s="17"/>
    </row>
    <row r="19144" spans="23:23" x14ac:dyDescent="0.35">
      <c r="W19144" s="17"/>
    </row>
    <row r="19145" spans="23:23" x14ac:dyDescent="0.35">
      <c r="W19145" s="17"/>
    </row>
    <row r="19146" spans="23:23" x14ac:dyDescent="0.35">
      <c r="W19146" s="17"/>
    </row>
    <row r="19147" spans="23:23" x14ac:dyDescent="0.35">
      <c r="W19147" s="17"/>
    </row>
    <row r="19148" spans="23:23" x14ac:dyDescent="0.35">
      <c r="W19148" s="17"/>
    </row>
    <row r="19149" spans="23:23" x14ac:dyDescent="0.35">
      <c r="W19149" s="17"/>
    </row>
    <row r="19150" spans="23:23" x14ac:dyDescent="0.35">
      <c r="W19150" s="17"/>
    </row>
    <row r="19151" spans="23:23" x14ac:dyDescent="0.35">
      <c r="W19151" s="17"/>
    </row>
    <row r="19152" spans="23:23" x14ac:dyDescent="0.35">
      <c r="W19152" s="17"/>
    </row>
    <row r="19153" spans="23:23" x14ac:dyDescent="0.35">
      <c r="W19153" s="17"/>
    </row>
    <row r="19154" spans="23:23" x14ac:dyDescent="0.35">
      <c r="W19154" s="17"/>
    </row>
    <row r="19155" spans="23:23" x14ac:dyDescent="0.35">
      <c r="W19155" s="17"/>
    </row>
    <row r="19156" spans="23:23" x14ac:dyDescent="0.35">
      <c r="W19156" s="17"/>
    </row>
    <row r="19157" spans="23:23" x14ac:dyDescent="0.35">
      <c r="W19157" s="17"/>
    </row>
    <row r="19158" spans="23:23" x14ac:dyDescent="0.35">
      <c r="W19158" s="17"/>
    </row>
    <row r="19159" spans="23:23" x14ac:dyDescent="0.35">
      <c r="W19159" s="17"/>
    </row>
    <row r="19160" spans="23:23" x14ac:dyDescent="0.35">
      <c r="W19160" s="17"/>
    </row>
    <row r="19161" spans="23:23" x14ac:dyDescent="0.35">
      <c r="W19161" s="17"/>
    </row>
    <row r="19162" spans="23:23" x14ac:dyDescent="0.35">
      <c r="W19162" s="17"/>
    </row>
    <row r="19163" spans="23:23" x14ac:dyDescent="0.35">
      <c r="W19163" s="17"/>
    </row>
    <row r="19164" spans="23:23" x14ac:dyDescent="0.35">
      <c r="W19164" s="17"/>
    </row>
    <row r="19165" spans="23:23" x14ac:dyDescent="0.35">
      <c r="W19165" s="17"/>
    </row>
    <row r="19166" spans="23:23" x14ac:dyDescent="0.35">
      <c r="W19166" s="17"/>
    </row>
    <row r="19167" spans="23:23" x14ac:dyDescent="0.35">
      <c r="W19167" s="17"/>
    </row>
    <row r="19168" spans="23:23" x14ac:dyDescent="0.35">
      <c r="W19168" s="17"/>
    </row>
    <row r="19169" spans="23:23" x14ac:dyDescent="0.35">
      <c r="W19169" s="17"/>
    </row>
    <row r="19170" spans="23:23" x14ac:dyDescent="0.35">
      <c r="W19170" s="17"/>
    </row>
    <row r="19171" spans="23:23" x14ac:dyDescent="0.35">
      <c r="W19171" s="17"/>
    </row>
    <row r="19172" spans="23:23" x14ac:dyDescent="0.35">
      <c r="W19172" s="17"/>
    </row>
    <row r="19173" spans="23:23" x14ac:dyDescent="0.35">
      <c r="W19173" s="17"/>
    </row>
    <row r="19174" spans="23:23" x14ac:dyDescent="0.35">
      <c r="W19174" s="17"/>
    </row>
    <row r="19175" spans="23:23" x14ac:dyDescent="0.35">
      <c r="W19175" s="17"/>
    </row>
    <row r="19176" spans="23:23" x14ac:dyDescent="0.35">
      <c r="W19176" s="17"/>
    </row>
    <row r="19177" spans="23:23" x14ac:dyDescent="0.35">
      <c r="W19177" s="17"/>
    </row>
    <row r="19178" spans="23:23" x14ac:dyDescent="0.35">
      <c r="W19178" s="17"/>
    </row>
    <row r="19179" spans="23:23" x14ac:dyDescent="0.35">
      <c r="W19179" s="17"/>
    </row>
    <row r="19180" spans="23:23" x14ac:dyDescent="0.35">
      <c r="W19180" s="17"/>
    </row>
    <row r="19181" spans="23:23" x14ac:dyDescent="0.35">
      <c r="W19181" s="17"/>
    </row>
    <row r="19182" spans="23:23" x14ac:dyDescent="0.35">
      <c r="W19182" s="17"/>
    </row>
    <row r="19183" spans="23:23" x14ac:dyDescent="0.35">
      <c r="W19183" s="17"/>
    </row>
    <row r="19184" spans="23:23" x14ac:dyDescent="0.35">
      <c r="W19184" s="17"/>
    </row>
    <row r="19185" spans="23:23" x14ac:dyDescent="0.35">
      <c r="W19185" s="17"/>
    </row>
    <row r="19186" spans="23:23" x14ac:dyDescent="0.35">
      <c r="W19186" s="17"/>
    </row>
    <row r="19187" spans="23:23" x14ac:dyDescent="0.35">
      <c r="W19187" s="17"/>
    </row>
    <row r="19188" spans="23:23" x14ac:dyDescent="0.35">
      <c r="W19188" s="17"/>
    </row>
    <row r="19189" spans="23:23" x14ac:dyDescent="0.35">
      <c r="W19189" s="17"/>
    </row>
    <row r="19190" spans="23:23" x14ac:dyDescent="0.35">
      <c r="W19190" s="17"/>
    </row>
    <row r="19191" spans="23:23" x14ac:dyDescent="0.35">
      <c r="W19191" s="17"/>
    </row>
    <row r="19192" spans="23:23" x14ac:dyDescent="0.35">
      <c r="W19192" s="17"/>
    </row>
    <row r="19193" spans="23:23" x14ac:dyDescent="0.35">
      <c r="W19193" s="17"/>
    </row>
    <row r="19194" spans="23:23" x14ac:dyDescent="0.35">
      <c r="W19194" s="17"/>
    </row>
    <row r="19195" spans="23:23" x14ac:dyDescent="0.35">
      <c r="W19195" s="17"/>
    </row>
    <row r="19196" spans="23:23" x14ac:dyDescent="0.35">
      <c r="W19196" s="17"/>
    </row>
    <row r="19197" spans="23:23" x14ac:dyDescent="0.35">
      <c r="W19197" s="17"/>
    </row>
    <row r="19198" spans="23:23" x14ac:dyDescent="0.35">
      <c r="W19198" s="17"/>
    </row>
    <row r="19199" spans="23:23" x14ac:dyDescent="0.35">
      <c r="W19199" s="17"/>
    </row>
    <row r="19200" spans="23:23" x14ac:dyDescent="0.35">
      <c r="W19200" s="17"/>
    </row>
    <row r="19201" spans="23:23" x14ac:dyDescent="0.35">
      <c r="W19201" s="17"/>
    </row>
    <row r="19202" spans="23:23" x14ac:dyDescent="0.35">
      <c r="W19202" s="17"/>
    </row>
    <row r="19203" spans="23:23" x14ac:dyDescent="0.35">
      <c r="W19203" s="17"/>
    </row>
    <row r="19204" spans="23:23" x14ac:dyDescent="0.35">
      <c r="W19204" s="17"/>
    </row>
    <row r="19205" spans="23:23" x14ac:dyDescent="0.35">
      <c r="W19205" s="17"/>
    </row>
    <row r="19206" spans="23:23" x14ac:dyDescent="0.35">
      <c r="W19206" s="17"/>
    </row>
    <row r="19207" spans="23:23" x14ac:dyDescent="0.35">
      <c r="W19207" s="17"/>
    </row>
    <row r="19208" spans="23:23" x14ac:dyDescent="0.35">
      <c r="W19208" s="17"/>
    </row>
    <row r="19209" spans="23:23" x14ac:dyDescent="0.35">
      <c r="W19209" s="17"/>
    </row>
    <row r="19210" spans="23:23" x14ac:dyDescent="0.35">
      <c r="W19210" s="17"/>
    </row>
    <row r="19211" spans="23:23" x14ac:dyDescent="0.35">
      <c r="W19211" s="17"/>
    </row>
    <row r="19212" spans="23:23" x14ac:dyDescent="0.35">
      <c r="W19212" s="17"/>
    </row>
    <row r="19213" spans="23:23" x14ac:dyDescent="0.35">
      <c r="W19213" s="17"/>
    </row>
    <row r="19214" spans="23:23" x14ac:dyDescent="0.35">
      <c r="W19214" s="17"/>
    </row>
    <row r="19215" spans="23:23" x14ac:dyDescent="0.35">
      <c r="W19215" s="17"/>
    </row>
    <row r="19216" spans="23:23" x14ac:dyDescent="0.35">
      <c r="W19216" s="17"/>
    </row>
    <row r="19217" spans="23:23" x14ac:dyDescent="0.35">
      <c r="W19217" s="17"/>
    </row>
    <row r="19218" spans="23:23" x14ac:dyDescent="0.35">
      <c r="W19218" s="17"/>
    </row>
    <row r="19219" spans="23:23" x14ac:dyDescent="0.35">
      <c r="W19219" s="17"/>
    </row>
    <row r="19220" spans="23:23" x14ac:dyDescent="0.35">
      <c r="W19220" s="17"/>
    </row>
    <row r="19221" spans="23:23" x14ac:dyDescent="0.35">
      <c r="W19221" s="17"/>
    </row>
    <row r="19222" spans="23:23" x14ac:dyDescent="0.35">
      <c r="W19222" s="17"/>
    </row>
    <row r="19223" spans="23:23" x14ac:dyDescent="0.35">
      <c r="W19223" s="17"/>
    </row>
    <row r="19224" spans="23:23" x14ac:dyDescent="0.35">
      <c r="W19224" s="17"/>
    </row>
    <row r="19225" spans="23:23" x14ac:dyDescent="0.35">
      <c r="W19225" s="17"/>
    </row>
    <row r="19226" spans="23:23" x14ac:dyDescent="0.35">
      <c r="W19226" s="17"/>
    </row>
    <row r="19227" spans="23:23" x14ac:dyDescent="0.35">
      <c r="W19227" s="17"/>
    </row>
    <row r="19228" spans="23:23" x14ac:dyDescent="0.35">
      <c r="W19228" s="17"/>
    </row>
    <row r="19229" spans="23:23" x14ac:dyDescent="0.35">
      <c r="W19229" s="17"/>
    </row>
    <row r="19230" spans="23:23" x14ac:dyDescent="0.35">
      <c r="W19230" s="17"/>
    </row>
    <row r="19231" spans="23:23" x14ac:dyDescent="0.35">
      <c r="W19231" s="17"/>
    </row>
    <row r="19232" spans="23:23" x14ac:dyDescent="0.35">
      <c r="W19232" s="17"/>
    </row>
    <row r="19233" spans="23:23" x14ac:dyDescent="0.35">
      <c r="W19233" s="17"/>
    </row>
    <row r="19234" spans="23:23" x14ac:dyDescent="0.35">
      <c r="W19234" s="17"/>
    </row>
    <row r="19235" spans="23:23" x14ac:dyDescent="0.35">
      <c r="W19235" s="17"/>
    </row>
    <row r="19236" spans="23:23" x14ac:dyDescent="0.35">
      <c r="W19236" s="17"/>
    </row>
    <row r="19237" spans="23:23" x14ac:dyDescent="0.35">
      <c r="W19237" s="17"/>
    </row>
    <row r="19238" spans="23:23" x14ac:dyDescent="0.35">
      <c r="W19238" s="17"/>
    </row>
    <row r="19239" spans="23:23" x14ac:dyDescent="0.35">
      <c r="W19239" s="17"/>
    </row>
    <row r="19240" spans="23:23" x14ac:dyDescent="0.35">
      <c r="W19240" s="17"/>
    </row>
    <row r="19241" spans="23:23" x14ac:dyDescent="0.35">
      <c r="W19241" s="17"/>
    </row>
    <row r="19242" spans="23:23" x14ac:dyDescent="0.35">
      <c r="W19242" s="17"/>
    </row>
    <row r="19243" spans="23:23" x14ac:dyDescent="0.35">
      <c r="W19243" s="17"/>
    </row>
    <row r="19244" spans="23:23" x14ac:dyDescent="0.35">
      <c r="W19244" s="17"/>
    </row>
    <row r="19245" spans="23:23" x14ac:dyDescent="0.35">
      <c r="W19245" s="17"/>
    </row>
    <row r="19246" spans="23:23" x14ac:dyDescent="0.35">
      <c r="W19246" s="17"/>
    </row>
    <row r="19247" spans="23:23" x14ac:dyDescent="0.35">
      <c r="W19247" s="17"/>
    </row>
    <row r="19248" spans="23:23" x14ac:dyDescent="0.35">
      <c r="W19248" s="17"/>
    </row>
    <row r="19249" spans="23:23" x14ac:dyDescent="0.35">
      <c r="W19249" s="17"/>
    </row>
    <row r="19250" spans="23:23" x14ac:dyDescent="0.35">
      <c r="W19250" s="17"/>
    </row>
    <row r="19251" spans="23:23" x14ac:dyDescent="0.35">
      <c r="W19251" s="17"/>
    </row>
    <row r="19252" spans="23:23" x14ac:dyDescent="0.35">
      <c r="W19252" s="17"/>
    </row>
    <row r="19253" spans="23:23" x14ac:dyDescent="0.35">
      <c r="W19253" s="17"/>
    </row>
    <row r="19254" spans="23:23" x14ac:dyDescent="0.35">
      <c r="W19254" s="17"/>
    </row>
    <row r="19255" spans="23:23" x14ac:dyDescent="0.35">
      <c r="W19255" s="17"/>
    </row>
    <row r="19256" spans="23:23" x14ac:dyDescent="0.35">
      <c r="W19256" s="17"/>
    </row>
    <row r="19257" spans="23:23" x14ac:dyDescent="0.35">
      <c r="W19257" s="17"/>
    </row>
    <row r="19258" spans="23:23" x14ac:dyDescent="0.35">
      <c r="W19258" s="17"/>
    </row>
    <row r="19259" spans="23:23" x14ac:dyDescent="0.35">
      <c r="W19259" s="17"/>
    </row>
    <row r="19260" spans="23:23" x14ac:dyDescent="0.35">
      <c r="W19260" s="17"/>
    </row>
    <row r="19261" spans="23:23" x14ac:dyDescent="0.35">
      <c r="W19261" s="17"/>
    </row>
    <row r="19262" spans="23:23" x14ac:dyDescent="0.35">
      <c r="W19262" s="17"/>
    </row>
    <row r="19263" spans="23:23" x14ac:dyDescent="0.35">
      <c r="W19263" s="17"/>
    </row>
    <row r="19264" spans="23:23" x14ac:dyDescent="0.35">
      <c r="W19264" s="17"/>
    </row>
    <row r="19265" spans="23:23" x14ac:dyDescent="0.35">
      <c r="W19265" s="17"/>
    </row>
    <row r="19266" spans="23:23" x14ac:dyDescent="0.35">
      <c r="W19266" s="17"/>
    </row>
    <row r="19267" spans="23:23" x14ac:dyDescent="0.35">
      <c r="W19267" s="17"/>
    </row>
    <row r="19268" spans="23:23" x14ac:dyDescent="0.35">
      <c r="W19268" s="17"/>
    </row>
    <row r="19269" spans="23:23" x14ac:dyDescent="0.35">
      <c r="W19269" s="17"/>
    </row>
    <row r="19270" spans="23:23" x14ac:dyDescent="0.35">
      <c r="W19270" s="17"/>
    </row>
    <row r="19271" spans="23:23" x14ac:dyDescent="0.35">
      <c r="W19271" s="17"/>
    </row>
    <row r="19272" spans="23:23" x14ac:dyDescent="0.35">
      <c r="W19272" s="17"/>
    </row>
    <row r="19273" spans="23:23" x14ac:dyDescent="0.35">
      <c r="W19273" s="17"/>
    </row>
    <row r="19274" spans="23:23" x14ac:dyDescent="0.35">
      <c r="W19274" s="17"/>
    </row>
    <row r="19275" spans="23:23" x14ac:dyDescent="0.35">
      <c r="W19275" s="17"/>
    </row>
    <row r="19276" spans="23:23" x14ac:dyDescent="0.35">
      <c r="W19276" s="17"/>
    </row>
    <row r="19277" spans="23:23" x14ac:dyDescent="0.35">
      <c r="W19277" s="17"/>
    </row>
    <row r="19278" spans="23:23" x14ac:dyDescent="0.35">
      <c r="W19278" s="17"/>
    </row>
    <row r="19279" spans="23:23" x14ac:dyDescent="0.35">
      <c r="W19279" s="17"/>
    </row>
    <row r="19280" spans="23:23" x14ac:dyDescent="0.35">
      <c r="W19280" s="17"/>
    </row>
    <row r="19281" spans="23:23" x14ac:dyDescent="0.35">
      <c r="W19281" s="17"/>
    </row>
    <row r="19282" spans="23:23" x14ac:dyDescent="0.35">
      <c r="W19282" s="17"/>
    </row>
    <row r="19283" spans="23:23" x14ac:dyDescent="0.35">
      <c r="W19283" s="17"/>
    </row>
    <row r="19284" spans="23:23" x14ac:dyDescent="0.35">
      <c r="W19284" s="17"/>
    </row>
    <row r="19285" spans="23:23" x14ac:dyDescent="0.35">
      <c r="W19285" s="17"/>
    </row>
    <row r="19286" spans="23:23" x14ac:dyDescent="0.35">
      <c r="W19286" s="17"/>
    </row>
    <row r="19287" spans="23:23" x14ac:dyDescent="0.35">
      <c r="W19287" s="17"/>
    </row>
    <row r="19288" spans="23:23" x14ac:dyDescent="0.35">
      <c r="W19288" s="17"/>
    </row>
    <row r="19289" spans="23:23" x14ac:dyDescent="0.35">
      <c r="W19289" s="17"/>
    </row>
    <row r="19290" spans="23:23" x14ac:dyDescent="0.35">
      <c r="W19290" s="17"/>
    </row>
    <row r="19291" spans="23:23" x14ac:dyDescent="0.35">
      <c r="W19291" s="17"/>
    </row>
    <row r="19292" spans="23:23" x14ac:dyDescent="0.35">
      <c r="W19292" s="17"/>
    </row>
    <row r="19293" spans="23:23" x14ac:dyDescent="0.35">
      <c r="W19293" s="17"/>
    </row>
    <row r="19294" spans="23:23" x14ac:dyDescent="0.35">
      <c r="W19294" s="17"/>
    </row>
    <row r="19295" spans="23:23" x14ac:dyDescent="0.35">
      <c r="W19295" s="17"/>
    </row>
    <row r="19296" spans="23:23" x14ac:dyDescent="0.35">
      <c r="W19296" s="17"/>
    </row>
    <row r="19297" spans="23:23" x14ac:dyDescent="0.35">
      <c r="W19297" s="17"/>
    </row>
    <row r="19298" spans="23:23" x14ac:dyDescent="0.35">
      <c r="W19298" s="17"/>
    </row>
    <row r="19299" spans="23:23" x14ac:dyDescent="0.35">
      <c r="W19299" s="17"/>
    </row>
    <row r="19300" spans="23:23" x14ac:dyDescent="0.35">
      <c r="W19300" s="17"/>
    </row>
    <row r="19301" spans="23:23" x14ac:dyDescent="0.35">
      <c r="W19301" s="17"/>
    </row>
    <row r="19302" spans="23:23" x14ac:dyDescent="0.35">
      <c r="W19302" s="17"/>
    </row>
    <row r="19303" spans="23:23" x14ac:dyDescent="0.35">
      <c r="W19303" s="17"/>
    </row>
    <row r="19304" spans="23:23" x14ac:dyDescent="0.35">
      <c r="W19304" s="17"/>
    </row>
    <row r="19305" spans="23:23" x14ac:dyDescent="0.35">
      <c r="W19305" s="17"/>
    </row>
    <row r="19306" spans="23:23" x14ac:dyDescent="0.35">
      <c r="W19306" s="17"/>
    </row>
    <row r="19307" spans="23:23" x14ac:dyDescent="0.35">
      <c r="W19307" s="17"/>
    </row>
    <row r="19308" spans="23:23" x14ac:dyDescent="0.35">
      <c r="W19308" s="17"/>
    </row>
    <row r="19309" spans="23:23" x14ac:dyDescent="0.35">
      <c r="W19309" s="17"/>
    </row>
    <row r="19310" spans="23:23" x14ac:dyDescent="0.35">
      <c r="W19310" s="17"/>
    </row>
    <row r="19311" spans="23:23" x14ac:dyDescent="0.35">
      <c r="W19311" s="17"/>
    </row>
    <row r="19312" spans="23:23" x14ac:dyDescent="0.35">
      <c r="W19312" s="17"/>
    </row>
    <row r="19313" spans="23:23" x14ac:dyDescent="0.35">
      <c r="W19313" s="17"/>
    </row>
    <row r="19314" spans="23:23" x14ac:dyDescent="0.35">
      <c r="W19314" s="17"/>
    </row>
    <row r="19315" spans="23:23" x14ac:dyDescent="0.35">
      <c r="W19315" s="17"/>
    </row>
    <row r="19316" spans="23:23" x14ac:dyDescent="0.35">
      <c r="W19316" s="17"/>
    </row>
    <row r="19317" spans="23:23" x14ac:dyDescent="0.35">
      <c r="W19317" s="17"/>
    </row>
    <row r="19318" spans="23:23" x14ac:dyDescent="0.35">
      <c r="W19318" s="17"/>
    </row>
    <row r="19319" spans="23:23" x14ac:dyDescent="0.35">
      <c r="W19319" s="17"/>
    </row>
    <row r="19320" spans="23:23" x14ac:dyDescent="0.35">
      <c r="W19320" s="17"/>
    </row>
    <row r="19321" spans="23:23" x14ac:dyDescent="0.35">
      <c r="W19321" s="17"/>
    </row>
    <row r="19322" spans="23:23" x14ac:dyDescent="0.35">
      <c r="W19322" s="17"/>
    </row>
    <row r="19323" spans="23:23" x14ac:dyDescent="0.35">
      <c r="W19323" s="17"/>
    </row>
    <row r="19324" spans="23:23" x14ac:dyDescent="0.35">
      <c r="W19324" s="17"/>
    </row>
    <row r="19325" spans="23:23" x14ac:dyDescent="0.35">
      <c r="W19325" s="17"/>
    </row>
    <row r="19326" spans="23:23" x14ac:dyDescent="0.35">
      <c r="W19326" s="17"/>
    </row>
    <row r="19327" spans="23:23" x14ac:dyDescent="0.35">
      <c r="W19327" s="17"/>
    </row>
    <row r="19328" spans="23:23" x14ac:dyDescent="0.35">
      <c r="W19328" s="17"/>
    </row>
    <row r="19329" spans="23:23" x14ac:dyDescent="0.35">
      <c r="W19329" s="17"/>
    </row>
    <row r="19330" spans="23:23" x14ac:dyDescent="0.35">
      <c r="W19330" s="17"/>
    </row>
    <row r="19331" spans="23:23" x14ac:dyDescent="0.35">
      <c r="W19331" s="17"/>
    </row>
    <row r="19332" spans="23:23" x14ac:dyDescent="0.35">
      <c r="W19332" s="17"/>
    </row>
    <row r="19333" spans="23:23" x14ac:dyDescent="0.35">
      <c r="W19333" s="17"/>
    </row>
    <row r="19334" spans="23:23" x14ac:dyDescent="0.35">
      <c r="W19334" s="17"/>
    </row>
    <row r="19335" spans="23:23" x14ac:dyDescent="0.35">
      <c r="W19335" s="17"/>
    </row>
    <row r="19336" spans="23:23" x14ac:dyDescent="0.35">
      <c r="W19336" s="17"/>
    </row>
    <row r="19337" spans="23:23" x14ac:dyDescent="0.35">
      <c r="W19337" s="17"/>
    </row>
    <row r="19338" spans="23:23" x14ac:dyDescent="0.35">
      <c r="W19338" s="17"/>
    </row>
    <row r="19339" spans="23:23" x14ac:dyDescent="0.35">
      <c r="W19339" s="17"/>
    </row>
    <row r="19340" spans="23:23" x14ac:dyDescent="0.35">
      <c r="W19340" s="17"/>
    </row>
    <row r="19341" spans="23:23" x14ac:dyDescent="0.35">
      <c r="W19341" s="17"/>
    </row>
    <row r="19342" spans="23:23" x14ac:dyDescent="0.35">
      <c r="W19342" s="17"/>
    </row>
    <row r="19343" spans="23:23" x14ac:dyDescent="0.35">
      <c r="W19343" s="17"/>
    </row>
    <row r="19344" spans="23:23" x14ac:dyDescent="0.35">
      <c r="W19344" s="17"/>
    </row>
    <row r="19345" spans="23:23" x14ac:dyDescent="0.35">
      <c r="W19345" s="17"/>
    </row>
    <row r="19346" spans="23:23" x14ac:dyDescent="0.35">
      <c r="W19346" s="17"/>
    </row>
    <row r="19347" spans="23:23" x14ac:dyDescent="0.35">
      <c r="W19347" s="17"/>
    </row>
    <row r="19348" spans="23:23" x14ac:dyDescent="0.35">
      <c r="W19348" s="17"/>
    </row>
    <row r="19349" spans="23:23" x14ac:dyDescent="0.35">
      <c r="W19349" s="17"/>
    </row>
    <row r="19350" spans="23:23" x14ac:dyDescent="0.35">
      <c r="W19350" s="17"/>
    </row>
    <row r="19351" spans="23:23" x14ac:dyDescent="0.35">
      <c r="W19351" s="17"/>
    </row>
    <row r="19352" spans="23:23" x14ac:dyDescent="0.35">
      <c r="W19352" s="17"/>
    </row>
    <row r="19353" spans="23:23" x14ac:dyDescent="0.35">
      <c r="W19353" s="17"/>
    </row>
    <row r="19354" spans="23:23" x14ac:dyDescent="0.35">
      <c r="W19354" s="17"/>
    </row>
    <row r="19355" spans="23:23" x14ac:dyDescent="0.35">
      <c r="W19355" s="17"/>
    </row>
    <row r="19356" spans="23:23" x14ac:dyDescent="0.35">
      <c r="W19356" s="17"/>
    </row>
    <row r="19357" spans="23:23" x14ac:dyDescent="0.35">
      <c r="W19357" s="17"/>
    </row>
    <row r="19358" spans="23:23" x14ac:dyDescent="0.35">
      <c r="W19358" s="17"/>
    </row>
    <row r="19359" spans="23:23" x14ac:dyDescent="0.35">
      <c r="W19359" s="17"/>
    </row>
    <row r="19360" spans="23:23" x14ac:dyDescent="0.35">
      <c r="W19360" s="17"/>
    </row>
    <row r="19361" spans="23:23" x14ac:dyDescent="0.35">
      <c r="W19361" s="17"/>
    </row>
    <row r="19362" spans="23:23" x14ac:dyDescent="0.35">
      <c r="W19362" s="17"/>
    </row>
    <row r="19363" spans="23:23" x14ac:dyDescent="0.35">
      <c r="W19363" s="17"/>
    </row>
    <row r="19364" spans="23:23" x14ac:dyDescent="0.35">
      <c r="W19364" s="17"/>
    </row>
    <row r="19365" spans="23:23" x14ac:dyDescent="0.35">
      <c r="W19365" s="17"/>
    </row>
    <row r="19366" spans="23:23" x14ac:dyDescent="0.35">
      <c r="W19366" s="17"/>
    </row>
    <row r="19367" spans="23:23" x14ac:dyDescent="0.35">
      <c r="W19367" s="17"/>
    </row>
    <row r="19368" spans="23:23" x14ac:dyDescent="0.35">
      <c r="W19368" s="17"/>
    </row>
    <row r="19369" spans="23:23" x14ac:dyDescent="0.35">
      <c r="W19369" s="17"/>
    </row>
    <row r="19370" spans="23:23" x14ac:dyDescent="0.35">
      <c r="W19370" s="17"/>
    </row>
    <row r="19371" spans="23:23" x14ac:dyDescent="0.35">
      <c r="W19371" s="17"/>
    </row>
    <row r="19372" spans="23:23" x14ac:dyDescent="0.35">
      <c r="W19372" s="17"/>
    </row>
    <row r="19373" spans="23:23" x14ac:dyDescent="0.35">
      <c r="W19373" s="17"/>
    </row>
    <row r="19374" spans="23:23" x14ac:dyDescent="0.35">
      <c r="W19374" s="17"/>
    </row>
    <row r="19375" spans="23:23" x14ac:dyDescent="0.35">
      <c r="W19375" s="17"/>
    </row>
    <row r="19376" spans="23:23" x14ac:dyDescent="0.35">
      <c r="W19376" s="17"/>
    </row>
    <row r="19377" spans="23:23" x14ac:dyDescent="0.35">
      <c r="W19377" s="17"/>
    </row>
    <row r="19378" spans="23:23" x14ac:dyDescent="0.35">
      <c r="W19378" s="17"/>
    </row>
    <row r="19379" spans="23:23" x14ac:dyDescent="0.35">
      <c r="W19379" s="17"/>
    </row>
    <row r="19380" spans="23:23" x14ac:dyDescent="0.35">
      <c r="W19380" s="17"/>
    </row>
    <row r="19381" spans="23:23" x14ac:dyDescent="0.35">
      <c r="W19381" s="17"/>
    </row>
    <row r="19382" spans="23:23" x14ac:dyDescent="0.35">
      <c r="W19382" s="17"/>
    </row>
    <row r="19383" spans="23:23" x14ac:dyDescent="0.35">
      <c r="W19383" s="17"/>
    </row>
    <row r="19384" spans="23:23" x14ac:dyDescent="0.35">
      <c r="W19384" s="17"/>
    </row>
    <row r="19385" spans="23:23" x14ac:dyDescent="0.35">
      <c r="W19385" s="17"/>
    </row>
    <row r="19386" spans="23:23" x14ac:dyDescent="0.35">
      <c r="W19386" s="17"/>
    </row>
    <row r="19387" spans="23:23" x14ac:dyDescent="0.35">
      <c r="W19387" s="17"/>
    </row>
    <row r="19388" spans="23:23" x14ac:dyDescent="0.35">
      <c r="W19388" s="17"/>
    </row>
    <row r="19389" spans="23:23" x14ac:dyDescent="0.35">
      <c r="W19389" s="17"/>
    </row>
    <row r="19390" spans="23:23" x14ac:dyDescent="0.35">
      <c r="W19390" s="17"/>
    </row>
    <row r="19391" spans="23:23" x14ac:dyDescent="0.35">
      <c r="W19391" s="17"/>
    </row>
    <row r="19392" spans="23:23" x14ac:dyDescent="0.35">
      <c r="W19392" s="17"/>
    </row>
    <row r="19393" spans="23:23" x14ac:dyDescent="0.35">
      <c r="W19393" s="17"/>
    </row>
    <row r="19394" spans="23:23" x14ac:dyDescent="0.35">
      <c r="W19394" s="17"/>
    </row>
    <row r="19395" spans="23:23" x14ac:dyDescent="0.35">
      <c r="W19395" s="17"/>
    </row>
    <row r="19396" spans="23:23" x14ac:dyDescent="0.35">
      <c r="W19396" s="17"/>
    </row>
    <row r="19397" spans="23:23" x14ac:dyDescent="0.35">
      <c r="W19397" s="17"/>
    </row>
    <row r="19398" spans="23:23" x14ac:dyDescent="0.35">
      <c r="W19398" s="17"/>
    </row>
    <row r="19399" spans="23:23" x14ac:dyDescent="0.35">
      <c r="W19399" s="17"/>
    </row>
    <row r="19400" spans="23:23" x14ac:dyDescent="0.35">
      <c r="W19400" s="17"/>
    </row>
    <row r="19401" spans="23:23" x14ac:dyDescent="0.35">
      <c r="W19401" s="17"/>
    </row>
    <row r="19402" spans="23:23" x14ac:dyDescent="0.35">
      <c r="W19402" s="17"/>
    </row>
    <row r="19403" spans="23:23" x14ac:dyDescent="0.35">
      <c r="W19403" s="17"/>
    </row>
    <row r="19404" spans="23:23" x14ac:dyDescent="0.35">
      <c r="W19404" s="17"/>
    </row>
    <row r="19405" spans="23:23" x14ac:dyDescent="0.35">
      <c r="W19405" s="17"/>
    </row>
    <row r="19406" spans="23:23" x14ac:dyDescent="0.35">
      <c r="W19406" s="17"/>
    </row>
    <row r="19407" spans="23:23" x14ac:dyDescent="0.35">
      <c r="W19407" s="17"/>
    </row>
    <row r="19408" spans="23:23" x14ac:dyDescent="0.35">
      <c r="W19408" s="17"/>
    </row>
    <row r="19409" spans="23:23" x14ac:dyDescent="0.35">
      <c r="W19409" s="17"/>
    </row>
    <row r="19410" spans="23:23" x14ac:dyDescent="0.35">
      <c r="W19410" s="17"/>
    </row>
    <row r="19411" spans="23:23" x14ac:dyDescent="0.35">
      <c r="W19411" s="17"/>
    </row>
    <row r="19412" spans="23:23" x14ac:dyDescent="0.35">
      <c r="W19412" s="17"/>
    </row>
    <row r="19413" spans="23:23" x14ac:dyDescent="0.35">
      <c r="W19413" s="17"/>
    </row>
    <row r="19414" spans="23:23" x14ac:dyDescent="0.35">
      <c r="W19414" s="17"/>
    </row>
    <row r="19415" spans="23:23" x14ac:dyDescent="0.35">
      <c r="W19415" s="17"/>
    </row>
    <row r="19416" spans="23:23" x14ac:dyDescent="0.35">
      <c r="W19416" s="17"/>
    </row>
    <row r="19417" spans="23:23" x14ac:dyDescent="0.35">
      <c r="W19417" s="17"/>
    </row>
    <row r="19418" spans="23:23" x14ac:dyDescent="0.35">
      <c r="W19418" s="17"/>
    </row>
    <row r="19419" spans="23:23" x14ac:dyDescent="0.35">
      <c r="W19419" s="17"/>
    </row>
    <row r="19420" spans="23:23" x14ac:dyDescent="0.35">
      <c r="W19420" s="17"/>
    </row>
    <row r="19421" spans="23:23" x14ac:dyDescent="0.35">
      <c r="W19421" s="17"/>
    </row>
    <row r="19422" spans="23:23" x14ac:dyDescent="0.35">
      <c r="W19422" s="17"/>
    </row>
    <row r="19423" spans="23:23" x14ac:dyDescent="0.35">
      <c r="W19423" s="17"/>
    </row>
    <row r="19424" spans="23:23" x14ac:dyDescent="0.35">
      <c r="W19424" s="17"/>
    </row>
    <row r="19425" spans="23:23" x14ac:dyDescent="0.35">
      <c r="W19425" s="17"/>
    </row>
    <row r="19426" spans="23:23" x14ac:dyDescent="0.35">
      <c r="W19426" s="17"/>
    </row>
    <row r="19427" spans="23:23" x14ac:dyDescent="0.35">
      <c r="W19427" s="17"/>
    </row>
    <row r="19428" spans="23:23" x14ac:dyDescent="0.35">
      <c r="W19428" s="17"/>
    </row>
    <row r="19429" spans="23:23" x14ac:dyDescent="0.35">
      <c r="W19429" s="17"/>
    </row>
    <row r="19430" spans="23:23" x14ac:dyDescent="0.35">
      <c r="W19430" s="17"/>
    </row>
    <row r="19431" spans="23:23" x14ac:dyDescent="0.35">
      <c r="W19431" s="17"/>
    </row>
    <row r="19432" spans="23:23" x14ac:dyDescent="0.35">
      <c r="W19432" s="17"/>
    </row>
    <row r="19433" spans="23:23" x14ac:dyDescent="0.35">
      <c r="W19433" s="17"/>
    </row>
    <row r="19434" spans="23:23" x14ac:dyDescent="0.35">
      <c r="W19434" s="17"/>
    </row>
    <row r="19435" spans="23:23" x14ac:dyDescent="0.35">
      <c r="W19435" s="17"/>
    </row>
    <row r="19436" spans="23:23" x14ac:dyDescent="0.35">
      <c r="W19436" s="17"/>
    </row>
    <row r="19437" spans="23:23" x14ac:dyDescent="0.35">
      <c r="W19437" s="17"/>
    </row>
    <row r="19438" spans="23:23" x14ac:dyDescent="0.35">
      <c r="W19438" s="17"/>
    </row>
    <row r="19439" spans="23:23" x14ac:dyDescent="0.35">
      <c r="W19439" s="17"/>
    </row>
    <row r="19440" spans="23:23" x14ac:dyDescent="0.35">
      <c r="W19440" s="17"/>
    </row>
    <row r="19441" spans="23:23" x14ac:dyDescent="0.35">
      <c r="W19441" s="17"/>
    </row>
    <row r="19442" spans="23:23" x14ac:dyDescent="0.35">
      <c r="W19442" s="17"/>
    </row>
    <row r="19443" spans="23:23" x14ac:dyDescent="0.35">
      <c r="W19443" s="17"/>
    </row>
    <row r="19444" spans="23:23" x14ac:dyDescent="0.35">
      <c r="W19444" s="17"/>
    </row>
    <row r="19445" spans="23:23" x14ac:dyDescent="0.35">
      <c r="W19445" s="17"/>
    </row>
    <row r="19446" spans="23:23" x14ac:dyDescent="0.35">
      <c r="W19446" s="17"/>
    </row>
    <row r="19447" spans="23:23" x14ac:dyDescent="0.35">
      <c r="W19447" s="17"/>
    </row>
    <row r="19448" spans="23:23" x14ac:dyDescent="0.35">
      <c r="W19448" s="17"/>
    </row>
    <row r="19449" spans="23:23" x14ac:dyDescent="0.35">
      <c r="W19449" s="17"/>
    </row>
    <row r="19450" spans="23:23" x14ac:dyDescent="0.35">
      <c r="W19450" s="17"/>
    </row>
    <row r="19451" spans="23:23" x14ac:dyDescent="0.35">
      <c r="W19451" s="17"/>
    </row>
    <row r="19452" spans="23:23" x14ac:dyDescent="0.35">
      <c r="W19452" s="17"/>
    </row>
    <row r="19453" spans="23:23" x14ac:dyDescent="0.35">
      <c r="W19453" s="17"/>
    </row>
    <row r="19454" spans="23:23" x14ac:dyDescent="0.35">
      <c r="W19454" s="17"/>
    </row>
    <row r="19455" spans="23:23" x14ac:dyDescent="0.35">
      <c r="W19455" s="17"/>
    </row>
    <row r="19456" spans="23:23" x14ac:dyDescent="0.35">
      <c r="W19456" s="17"/>
    </row>
    <row r="19457" spans="23:23" x14ac:dyDescent="0.35">
      <c r="W19457" s="17"/>
    </row>
    <row r="19458" spans="23:23" x14ac:dyDescent="0.35">
      <c r="W19458" s="17"/>
    </row>
    <row r="19459" spans="23:23" x14ac:dyDescent="0.35">
      <c r="W19459" s="17"/>
    </row>
    <row r="19460" spans="23:23" x14ac:dyDescent="0.35">
      <c r="W19460" s="17"/>
    </row>
    <row r="19461" spans="23:23" x14ac:dyDescent="0.35">
      <c r="W19461" s="17"/>
    </row>
    <row r="19462" spans="23:23" x14ac:dyDescent="0.35">
      <c r="W19462" s="17"/>
    </row>
    <row r="19463" spans="23:23" x14ac:dyDescent="0.35">
      <c r="W19463" s="17"/>
    </row>
    <row r="19464" spans="23:23" x14ac:dyDescent="0.35">
      <c r="W19464" s="17"/>
    </row>
    <row r="19465" spans="23:23" x14ac:dyDescent="0.35">
      <c r="W19465" s="17"/>
    </row>
    <row r="19466" spans="23:23" x14ac:dyDescent="0.35">
      <c r="W19466" s="17"/>
    </row>
    <row r="19467" spans="23:23" x14ac:dyDescent="0.35">
      <c r="W19467" s="17"/>
    </row>
    <row r="19468" spans="23:23" x14ac:dyDescent="0.35">
      <c r="W19468" s="17"/>
    </row>
    <row r="19469" spans="23:23" x14ac:dyDescent="0.35">
      <c r="W19469" s="17"/>
    </row>
    <row r="19470" spans="23:23" x14ac:dyDescent="0.35">
      <c r="W19470" s="17"/>
    </row>
    <row r="19471" spans="23:23" x14ac:dyDescent="0.35">
      <c r="W19471" s="17"/>
    </row>
    <row r="19472" spans="23:23" x14ac:dyDescent="0.35">
      <c r="W19472" s="17"/>
    </row>
    <row r="19473" spans="23:23" x14ac:dyDescent="0.35">
      <c r="W19473" s="17"/>
    </row>
    <row r="19474" spans="23:23" x14ac:dyDescent="0.35">
      <c r="W19474" s="17"/>
    </row>
    <row r="19475" spans="23:23" x14ac:dyDescent="0.35">
      <c r="W19475" s="17"/>
    </row>
    <row r="19476" spans="23:23" x14ac:dyDescent="0.35">
      <c r="W19476" s="17"/>
    </row>
    <row r="19477" spans="23:23" x14ac:dyDescent="0.35">
      <c r="W19477" s="17"/>
    </row>
    <row r="19478" spans="23:23" x14ac:dyDescent="0.35">
      <c r="W19478" s="17"/>
    </row>
    <row r="19479" spans="23:23" x14ac:dyDescent="0.35">
      <c r="W19479" s="17"/>
    </row>
    <row r="19480" spans="23:23" x14ac:dyDescent="0.35">
      <c r="W19480" s="17"/>
    </row>
    <row r="19481" spans="23:23" x14ac:dyDescent="0.35">
      <c r="W19481" s="17"/>
    </row>
    <row r="19482" spans="23:23" x14ac:dyDescent="0.35">
      <c r="W19482" s="17"/>
    </row>
    <row r="19483" spans="23:23" x14ac:dyDescent="0.35">
      <c r="W19483" s="17"/>
    </row>
    <row r="19484" spans="23:23" x14ac:dyDescent="0.35">
      <c r="W19484" s="17"/>
    </row>
    <row r="19485" spans="23:23" x14ac:dyDescent="0.35">
      <c r="W19485" s="17"/>
    </row>
    <row r="19486" spans="23:23" x14ac:dyDescent="0.35">
      <c r="W19486" s="17"/>
    </row>
    <row r="19487" spans="23:23" x14ac:dyDescent="0.35">
      <c r="W19487" s="17"/>
    </row>
    <row r="19488" spans="23:23" x14ac:dyDescent="0.35">
      <c r="W19488" s="17"/>
    </row>
    <row r="19489" spans="23:23" x14ac:dyDescent="0.35">
      <c r="W19489" s="17"/>
    </row>
    <row r="19490" spans="23:23" x14ac:dyDescent="0.35">
      <c r="W19490" s="17"/>
    </row>
    <row r="19491" spans="23:23" x14ac:dyDescent="0.35">
      <c r="W19491" s="17"/>
    </row>
    <row r="19492" spans="23:23" x14ac:dyDescent="0.35">
      <c r="W19492" s="17"/>
    </row>
    <row r="19493" spans="23:23" x14ac:dyDescent="0.35">
      <c r="W19493" s="17"/>
    </row>
    <row r="19494" spans="23:23" x14ac:dyDescent="0.35">
      <c r="W19494" s="17"/>
    </row>
    <row r="19495" spans="23:23" x14ac:dyDescent="0.35">
      <c r="W19495" s="17"/>
    </row>
    <row r="19496" spans="23:23" x14ac:dyDescent="0.35">
      <c r="W19496" s="17"/>
    </row>
    <row r="19497" spans="23:23" x14ac:dyDescent="0.35">
      <c r="W19497" s="17"/>
    </row>
    <row r="19498" spans="23:23" x14ac:dyDescent="0.35">
      <c r="W19498" s="17"/>
    </row>
    <row r="19499" spans="23:23" x14ac:dyDescent="0.35">
      <c r="W19499" s="17"/>
    </row>
    <row r="19500" spans="23:23" x14ac:dyDescent="0.35">
      <c r="W19500" s="17"/>
    </row>
    <row r="19501" spans="23:23" x14ac:dyDescent="0.35">
      <c r="W19501" s="17"/>
    </row>
    <row r="19502" spans="23:23" x14ac:dyDescent="0.35">
      <c r="W19502" s="17"/>
    </row>
    <row r="19503" spans="23:23" x14ac:dyDescent="0.35">
      <c r="W19503" s="17"/>
    </row>
    <row r="19504" spans="23:23" x14ac:dyDescent="0.35">
      <c r="W19504" s="17"/>
    </row>
    <row r="19505" spans="23:23" x14ac:dyDescent="0.35">
      <c r="W19505" s="17"/>
    </row>
    <row r="19506" spans="23:23" x14ac:dyDescent="0.35">
      <c r="W19506" s="17"/>
    </row>
    <row r="19507" spans="23:23" x14ac:dyDescent="0.35">
      <c r="W19507" s="17"/>
    </row>
    <row r="19508" spans="23:23" x14ac:dyDescent="0.35">
      <c r="W19508" s="17"/>
    </row>
    <row r="19509" spans="23:23" x14ac:dyDescent="0.35">
      <c r="W19509" s="17"/>
    </row>
    <row r="19510" spans="23:23" x14ac:dyDescent="0.35">
      <c r="W19510" s="17"/>
    </row>
    <row r="19511" spans="23:23" x14ac:dyDescent="0.35">
      <c r="W19511" s="17"/>
    </row>
    <row r="19512" spans="23:23" x14ac:dyDescent="0.35">
      <c r="W19512" s="17"/>
    </row>
    <row r="19513" spans="23:23" x14ac:dyDescent="0.35">
      <c r="W19513" s="17"/>
    </row>
    <row r="19514" spans="23:23" x14ac:dyDescent="0.35">
      <c r="W19514" s="17"/>
    </row>
    <row r="19515" spans="23:23" x14ac:dyDescent="0.35">
      <c r="W19515" s="17"/>
    </row>
    <row r="19516" spans="23:23" x14ac:dyDescent="0.35">
      <c r="W19516" s="17"/>
    </row>
    <row r="19517" spans="23:23" x14ac:dyDescent="0.35">
      <c r="W19517" s="17"/>
    </row>
    <row r="19518" spans="23:23" x14ac:dyDescent="0.35">
      <c r="W19518" s="17"/>
    </row>
    <row r="19519" spans="23:23" x14ac:dyDescent="0.35">
      <c r="W19519" s="17"/>
    </row>
    <row r="19520" spans="23:23" x14ac:dyDescent="0.35">
      <c r="W19520" s="17"/>
    </row>
    <row r="19521" spans="23:23" x14ac:dyDescent="0.35">
      <c r="W19521" s="17"/>
    </row>
    <row r="19522" spans="23:23" x14ac:dyDescent="0.35">
      <c r="W19522" s="17"/>
    </row>
    <row r="19523" spans="23:23" x14ac:dyDescent="0.35">
      <c r="W19523" s="17"/>
    </row>
    <row r="19524" spans="23:23" x14ac:dyDescent="0.35">
      <c r="W19524" s="17"/>
    </row>
    <row r="19525" spans="23:23" x14ac:dyDescent="0.35">
      <c r="W19525" s="17"/>
    </row>
    <row r="19526" spans="23:23" x14ac:dyDescent="0.35">
      <c r="W19526" s="17"/>
    </row>
    <row r="19527" spans="23:23" x14ac:dyDescent="0.35">
      <c r="W19527" s="17"/>
    </row>
    <row r="19528" spans="23:23" x14ac:dyDescent="0.35">
      <c r="W19528" s="17"/>
    </row>
    <row r="19529" spans="23:23" x14ac:dyDescent="0.35">
      <c r="W19529" s="17"/>
    </row>
    <row r="19530" spans="23:23" x14ac:dyDescent="0.35">
      <c r="W19530" s="17"/>
    </row>
    <row r="19531" spans="23:23" x14ac:dyDescent="0.35">
      <c r="W19531" s="17"/>
    </row>
    <row r="19532" spans="23:23" x14ac:dyDescent="0.35">
      <c r="W19532" s="17"/>
    </row>
    <row r="19533" spans="23:23" x14ac:dyDescent="0.35">
      <c r="W19533" s="17"/>
    </row>
    <row r="19534" spans="23:23" x14ac:dyDescent="0.35">
      <c r="W19534" s="17"/>
    </row>
    <row r="19535" spans="23:23" x14ac:dyDescent="0.35">
      <c r="W19535" s="17"/>
    </row>
    <row r="19536" spans="23:23" x14ac:dyDescent="0.35">
      <c r="W19536" s="17"/>
    </row>
    <row r="19537" spans="23:23" x14ac:dyDescent="0.35">
      <c r="W19537" s="17"/>
    </row>
    <row r="19538" spans="23:23" x14ac:dyDescent="0.35">
      <c r="W19538" s="17"/>
    </row>
    <row r="19539" spans="23:23" x14ac:dyDescent="0.35">
      <c r="W19539" s="17"/>
    </row>
    <row r="19540" spans="23:23" x14ac:dyDescent="0.35">
      <c r="W19540" s="17"/>
    </row>
    <row r="19541" spans="23:23" x14ac:dyDescent="0.35">
      <c r="W19541" s="17"/>
    </row>
    <row r="19542" spans="23:23" x14ac:dyDescent="0.35">
      <c r="W19542" s="17"/>
    </row>
    <row r="19543" spans="23:23" x14ac:dyDescent="0.35">
      <c r="W19543" s="17"/>
    </row>
    <row r="19544" spans="23:23" x14ac:dyDescent="0.35">
      <c r="W19544" s="17"/>
    </row>
    <row r="19545" spans="23:23" x14ac:dyDescent="0.35">
      <c r="W19545" s="17"/>
    </row>
    <row r="19546" spans="23:23" x14ac:dyDescent="0.35">
      <c r="W19546" s="17"/>
    </row>
    <row r="19547" spans="23:23" x14ac:dyDescent="0.35">
      <c r="W19547" s="17"/>
    </row>
    <row r="19548" spans="23:23" x14ac:dyDescent="0.35">
      <c r="W19548" s="17"/>
    </row>
    <row r="19549" spans="23:23" x14ac:dyDescent="0.35">
      <c r="W19549" s="17"/>
    </row>
    <row r="19550" spans="23:23" x14ac:dyDescent="0.35">
      <c r="W19550" s="17"/>
    </row>
    <row r="19551" spans="23:23" x14ac:dyDescent="0.35">
      <c r="W19551" s="17"/>
    </row>
    <row r="19552" spans="23:23" x14ac:dyDescent="0.35">
      <c r="W19552" s="17"/>
    </row>
    <row r="19553" spans="23:23" x14ac:dyDescent="0.35">
      <c r="W19553" s="17"/>
    </row>
    <row r="19554" spans="23:23" x14ac:dyDescent="0.35">
      <c r="W19554" s="17"/>
    </row>
    <row r="19555" spans="23:23" x14ac:dyDescent="0.35">
      <c r="W19555" s="17"/>
    </row>
    <row r="19556" spans="23:23" x14ac:dyDescent="0.35">
      <c r="W19556" s="17"/>
    </row>
    <row r="19557" spans="23:23" x14ac:dyDescent="0.35">
      <c r="W19557" s="17"/>
    </row>
    <row r="19558" spans="23:23" x14ac:dyDescent="0.35">
      <c r="W19558" s="17"/>
    </row>
    <row r="19559" spans="23:23" x14ac:dyDescent="0.35">
      <c r="W19559" s="17"/>
    </row>
    <row r="19560" spans="23:23" x14ac:dyDescent="0.35">
      <c r="W19560" s="17"/>
    </row>
    <row r="19561" spans="23:23" x14ac:dyDescent="0.35">
      <c r="W19561" s="17"/>
    </row>
    <row r="19562" spans="23:23" x14ac:dyDescent="0.35">
      <c r="W19562" s="17"/>
    </row>
    <row r="19563" spans="23:23" x14ac:dyDescent="0.35">
      <c r="W19563" s="17"/>
    </row>
    <row r="19564" spans="23:23" x14ac:dyDescent="0.35">
      <c r="W19564" s="17"/>
    </row>
    <row r="19565" spans="23:23" x14ac:dyDescent="0.35">
      <c r="W19565" s="17"/>
    </row>
    <row r="19566" spans="23:23" x14ac:dyDescent="0.35">
      <c r="W19566" s="17"/>
    </row>
    <row r="19567" spans="23:23" x14ac:dyDescent="0.35">
      <c r="W19567" s="17"/>
    </row>
    <row r="19568" spans="23:23" x14ac:dyDescent="0.35">
      <c r="W19568" s="17"/>
    </row>
    <row r="19569" spans="23:23" x14ac:dyDescent="0.35">
      <c r="W19569" s="17"/>
    </row>
    <row r="19570" spans="23:23" x14ac:dyDescent="0.35">
      <c r="W19570" s="17"/>
    </row>
    <row r="19571" spans="23:23" x14ac:dyDescent="0.35">
      <c r="W19571" s="17"/>
    </row>
    <row r="19572" spans="23:23" x14ac:dyDescent="0.35">
      <c r="W19572" s="17"/>
    </row>
    <row r="19573" spans="23:23" x14ac:dyDescent="0.35">
      <c r="W19573" s="17"/>
    </row>
    <row r="19574" spans="23:23" x14ac:dyDescent="0.35">
      <c r="W19574" s="17"/>
    </row>
    <row r="19575" spans="23:23" x14ac:dyDescent="0.35">
      <c r="W19575" s="17"/>
    </row>
    <row r="19576" spans="23:23" x14ac:dyDescent="0.35">
      <c r="W19576" s="17"/>
    </row>
    <row r="19577" spans="23:23" x14ac:dyDescent="0.35">
      <c r="W19577" s="17"/>
    </row>
    <row r="19578" spans="23:23" x14ac:dyDescent="0.35">
      <c r="W19578" s="17"/>
    </row>
    <row r="19579" spans="23:23" x14ac:dyDescent="0.35">
      <c r="W19579" s="17"/>
    </row>
    <row r="19580" spans="23:23" x14ac:dyDescent="0.35">
      <c r="W19580" s="17"/>
    </row>
    <row r="19581" spans="23:23" x14ac:dyDescent="0.35">
      <c r="W19581" s="17"/>
    </row>
    <row r="19582" spans="23:23" x14ac:dyDescent="0.35">
      <c r="W19582" s="17"/>
    </row>
    <row r="19583" spans="23:23" x14ac:dyDescent="0.35">
      <c r="W19583" s="17"/>
    </row>
    <row r="19584" spans="23:23" x14ac:dyDescent="0.35">
      <c r="W19584" s="17"/>
    </row>
    <row r="19585" spans="23:23" x14ac:dyDescent="0.35">
      <c r="W19585" s="17"/>
    </row>
    <row r="19586" spans="23:23" x14ac:dyDescent="0.35">
      <c r="W19586" s="17"/>
    </row>
    <row r="19587" spans="23:23" x14ac:dyDescent="0.35">
      <c r="W19587" s="17"/>
    </row>
    <row r="19588" spans="23:23" x14ac:dyDescent="0.35">
      <c r="W19588" s="17"/>
    </row>
    <row r="19589" spans="23:23" x14ac:dyDescent="0.35">
      <c r="W19589" s="17"/>
    </row>
    <row r="19590" spans="23:23" x14ac:dyDescent="0.35">
      <c r="W19590" s="17"/>
    </row>
    <row r="19591" spans="23:23" x14ac:dyDescent="0.35">
      <c r="W19591" s="17"/>
    </row>
    <row r="19592" spans="23:23" x14ac:dyDescent="0.35">
      <c r="W19592" s="17"/>
    </row>
    <row r="19593" spans="23:23" x14ac:dyDescent="0.35">
      <c r="W19593" s="17"/>
    </row>
    <row r="19594" spans="23:23" x14ac:dyDescent="0.35">
      <c r="W19594" s="17"/>
    </row>
    <row r="19595" spans="23:23" x14ac:dyDescent="0.35">
      <c r="W19595" s="17"/>
    </row>
    <row r="19596" spans="23:23" x14ac:dyDescent="0.35">
      <c r="W19596" s="17"/>
    </row>
    <row r="19597" spans="23:23" x14ac:dyDescent="0.35">
      <c r="W19597" s="17"/>
    </row>
    <row r="19598" spans="23:23" x14ac:dyDescent="0.35">
      <c r="W19598" s="17"/>
    </row>
    <row r="19599" spans="23:23" x14ac:dyDescent="0.35">
      <c r="W19599" s="17"/>
    </row>
    <row r="19600" spans="23:23" x14ac:dyDescent="0.35">
      <c r="W19600" s="17"/>
    </row>
    <row r="19601" spans="23:23" x14ac:dyDescent="0.35">
      <c r="W19601" s="17"/>
    </row>
    <row r="19602" spans="23:23" x14ac:dyDescent="0.35">
      <c r="W19602" s="17"/>
    </row>
    <row r="19603" spans="23:23" x14ac:dyDescent="0.35">
      <c r="W19603" s="17"/>
    </row>
    <row r="19604" spans="23:23" x14ac:dyDescent="0.35">
      <c r="W19604" s="17"/>
    </row>
    <row r="19605" spans="23:23" x14ac:dyDescent="0.35">
      <c r="W19605" s="17"/>
    </row>
    <row r="19606" spans="23:23" x14ac:dyDescent="0.35">
      <c r="W19606" s="17"/>
    </row>
    <row r="19607" spans="23:23" x14ac:dyDescent="0.35">
      <c r="W19607" s="17"/>
    </row>
    <row r="19608" spans="23:23" x14ac:dyDescent="0.35">
      <c r="W19608" s="17"/>
    </row>
    <row r="19609" spans="23:23" x14ac:dyDescent="0.35">
      <c r="W19609" s="17"/>
    </row>
    <row r="19610" spans="23:23" x14ac:dyDescent="0.35">
      <c r="W19610" s="17"/>
    </row>
    <row r="19611" spans="23:23" x14ac:dyDescent="0.35">
      <c r="W19611" s="17"/>
    </row>
    <row r="19612" spans="23:23" x14ac:dyDescent="0.35">
      <c r="W19612" s="17"/>
    </row>
    <row r="19613" spans="23:23" x14ac:dyDescent="0.35">
      <c r="W19613" s="17"/>
    </row>
    <row r="19614" spans="23:23" x14ac:dyDescent="0.35">
      <c r="W19614" s="17"/>
    </row>
    <row r="19615" spans="23:23" x14ac:dyDescent="0.35">
      <c r="W19615" s="17"/>
    </row>
    <row r="19616" spans="23:23" x14ac:dyDescent="0.35">
      <c r="W19616" s="17"/>
    </row>
    <row r="19617" spans="23:23" x14ac:dyDescent="0.35">
      <c r="W19617" s="17"/>
    </row>
    <row r="19618" spans="23:23" x14ac:dyDescent="0.35">
      <c r="W19618" s="17"/>
    </row>
    <row r="19619" spans="23:23" x14ac:dyDescent="0.35">
      <c r="W19619" s="17"/>
    </row>
    <row r="19620" spans="23:23" x14ac:dyDescent="0.35">
      <c r="W19620" s="17"/>
    </row>
    <row r="19621" spans="23:23" x14ac:dyDescent="0.35">
      <c r="W19621" s="17"/>
    </row>
    <row r="19622" spans="23:23" x14ac:dyDescent="0.35">
      <c r="W19622" s="17"/>
    </row>
    <row r="19623" spans="23:23" x14ac:dyDescent="0.35">
      <c r="W19623" s="17"/>
    </row>
    <row r="19624" spans="23:23" x14ac:dyDescent="0.35">
      <c r="W19624" s="17"/>
    </row>
    <row r="19625" spans="23:23" x14ac:dyDescent="0.35">
      <c r="W19625" s="17"/>
    </row>
    <row r="19626" spans="23:23" x14ac:dyDescent="0.35">
      <c r="W19626" s="17"/>
    </row>
    <row r="19627" spans="23:23" x14ac:dyDescent="0.35">
      <c r="W19627" s="17"/>
    </row>
    <row r="19628" spans="23:23" x14ac:dyDescent="0.35">
      <c r="W19628" s="17"/>
    </row>
    <row r="19629" spans="23:23" x14ac:dyDescent="0.35">
      <c r="W19629" s="17"/>
    </row>
    <row r="19630" spans="23:23" x14ac:dyDescent="0.35">
      <c r="W19630" s="17"/>
    </row>
    <row r="19631" spans="23:23" x14ac:dyDescent="0.35">
      <c r="W19631" s="17"/>
    </row>
    <row r="19632" spans="23:23" x14ac:dyDescent="0.35">
      <c r="W19632" s="17"/>
    </row>
    <row r="19633" spans="23:23" x14ac:dyDescent="0.35">
      <c r="W19633" s="17"/>
    </row>
    <row r="19634" spans="23:23" x14ac:dyDescent="0.35">
      <c r="W19634" s="17"/>
    </row>
    <row r="19635" spans="23:23" x14ac:dyDescent="0.35">
      <c r="W19635" s="17"/>
    </row>
    <row r="19636" spans="23:23" x14ac:dyDescent="0.35">
      <c r="W19636" s="17"/>
    </row>
    <row r="19637" spans="23:23" x14ac:dyDescent="0.35">
      <c r="W19637" s="17"/>
    </row>
    <row r="19638" spans="23:23" x14ac:dyDescent="0.35">
      <c r="W19638" s="17"/>
    </row>
    <row r="19639" spans="23:23" x14ac:dyDescent="0.35">
      <c r="W19639" s="17"/>
    </row>
    <row r="19640" spans="23:23" x14ac:dyDescent="0.35">
      <c r="W19640" s="17"/>
    </row>
    <row r="19641" spans="23:23" x14ac:dyDescent="0.35">
      <c r="W19641" s="17"/>
    </row>
    <row r="19642" spans="23:23" x14ac:dyDescent="0.35">
      <c r="W19642" s="17"/>
    </row>
    <row r="19643" spans="23:23" x14ac:dyDescent="0.35">
      <c r="W19643" s="17"/>
    </row>
    <row r="19644" spans="23:23" x14ac:dyDescent="0.35">
      <c r="W19644" s="17"/>
    </row>
    <row r="19645" spans="23:23" x14ac:dyDescent="0.35">
      <c r="W19645" s="17"/>
    </row>
    <row r="19646" spans="23:23" x14ac:dyDescent="0.35">
      <c r="W19646" s="17"/>
    </row>
    <row r="19647" spans="23:23" x14ac:dyDescent="0.35">
      <c r="W19647" s="17"/>
    </row>
    <row r="19648" spans="23:23" x14ac:dyDescent="0.35">
      <c r="W19648" s="17"/>
    </row>
    <row r="19649" spans="23:23" x14ac:dyDescent="0.35">
      <c r="W19649" s="17"/>
    </row>
    <row r="19650" spans="23:23" x14ac:dyDescent="0.35">
      <c r="W19650" s="17"/>
    </row>
    <row r="19651" spans="23:23" x14ac:dyDescent="0.35">
      <c r="W19651" s="17"/>
    </row>
    <row r="19652" spans="23:23" x14ac:dyDescent="0.35">
      <c r="W19652" s="17"/>
    </row>
    <row r="19653" spans="23:23" x14ac:dyDescent="0.35">
      <c r="W19653" s="17"/>
    </row>
    <row r="19654" spans="23:23" x14ac:dyDescent="0.35">
      <c r="W19654" s="17"/>
    </row>
    <row r="19655" spans="23:23" x14ac:dyDescent="0.35">
      <c r="W19655" s="17"/>
    </row>
    <row r="19656" spans="23:23" x14ac:dyDescent="0.35">
      <c r="W19656" s="17"/>
    </row>
    <row r="19657" spans="23:23" x14ac:dyDescent="0.35">
      <c r="W19657" s="17"/>
    </row>
    <row r="19658" spans="23:23" x14ac:dyDescent="0.35">
      <c r="W19658" s="17"/>
    </row>
    <row r="19659" spans="23:23" x14ac:dyDescent="0.35">
      <c r="W19659" s="17"/>
    </row>
    <row r="19660" spans="23:23" x14ac:dyDescent="0.35">
      <c r="W19660" s="17"/>
    </row>
    <row r="19661" spans="23:23" x14ac:dyDescent="0.35">
      <c r="W19661" s="17"/>
    </row>
    <row r="19662" spans="23:23" x14ac:dyDescent="0.35">
      <c r="W19662" s="17"/>
    </row>
    <row r="19663" spans="23:23" x14ac:dyDescent="0.35">
      <c r="W19663" s="17"/>
    </row>
    <row r="19664" spans="23:23" x14ac:dyDescent="0.35">
      <c r="W19664" s="17"/>
    </row>
    <row r="19665" spans="23:23" x14ac:dyDescent="0.35">
      <c r="W19665" s="17"/>
    </row>
    <row r="19666" spans="23:23" x14ac:dyDescent="0.35">
      <c r="W19666" s="17"/>
    </row>
    <row r="19667" spans="23:23" x14ac:dyDescent="0.35">
      <c r="W19667" s="17"/>
    </row>
    <row r="19668" spans="23:23" x14ac:dyDescent="0.35">
      <c r="W19668" s="17"/>
    </row>
    <row r="19669" spans="23:23" x14ac:dyDescent="0.35">
      <c r="W19669" s="17"/>
    </row>
    <row r="19670" spans="23:23" x14ac:dyDescent="0.35">
      <c r="W19670" s="17"/>
    </row>
    <row r="19671" spans="23:23" x14ac:dyDescent="0.35">
      <c r="W19671" s="17"/>
    </row>
    <row r="19672" spans="23:23" x14ac:dyDescent="0.35">
      <c r="W19672" s="17"/>
    </row>
    <row r="19673" spans="23:23" x14ac:dyDescent="0.35">
      <c r="W19673" s="17"/>
    </row>
    <row r="19674" spans="23:23" x14ac:dyDescent="0.35">
      <c r="W19674" s="17"/>
    </row>
    <row r="19675" spans="23:23" x14ac:dyDescent="0.35">
      <c r="W19675" s="17"/>
    </row>
    <row r="19676" spans="23:23" x14ac:dyDescent="0.35">
      <c r="W19676" s="17"/>
    </row>
    <row r="19677" spans="23:23" x14ac:dyDescent="0.35">
      <c r="W19677" s="17"/>
    </row>
    <row r="19678" spans="23:23" x14ac:dyDescent="0.35">
      <c r="W19678" s="17"/>
    </row>
    <row r="19679" spans="23:23" x14ac:dyDescent="0.35">
      <c r="W19679" s="17"/>
    </row>
    <row r="19680" spans="23:23" x14ac:dyDescent="0.35">
      <c r="W19680" s="17"/>
    </row>
    <row r="19681" spans="23:23" x14ac:dyDescent="0.35">
      <c r="W19681" s="17"/>
    </row>
    <row r="19682" spans="23:23" x14ac:dyDescent="0.35">
      <c r="W19682" s="17"/>
    </row>
    <row r="19683" spans="23:23" x14ac:dyDescent="0.35">
      <c r="W19683" s="17"/>
    </row>
    <row r="19684" spans="23:23" x14ac:dyDescent="0.35">
      <c r="W19684" s="17"/>
    </row>
    <row r="19685" spans="23:23" x14ac:dyDescent="0.35">
      <c r="W19685" s="17"/>
    </row>
    <row r="19686" spans="23:23" x14ac:dyDescent="0.35">
      <c r="W19686" s="17"/>
    </row>
    <row r="19687" spans="23:23" x14ac:dyDescent="0.35">
      <c r="W19687" s="17"/>
    </row>
    <row r="19688" spans="23:23" x14ac:dyDescent="0.35">
      <c r="W19688" s="17"/>
    </row>
    <row r="19689" spans="23:23" x14ac:dyDescent="0.35">
      <c r="W19689" s="17"/>
    </row>
    <row r="19690" spans="23:23" x14ac:dyDescent="0.35">
      <c r="W19690" s="17"/>
    </row>
    <row r="19691" spans="23:23" x14ac:dyDescent="0.35">
      <c r="W19691" s="17"/>
    </row>
    <row r="19692" spans="23:23" x14ac:dyDescent="0.35">
      <c r="W19692" s="17"/>
    </row>
    <row r="19693" spans="23:23" x14ac:dyDescent="0.35">
      <c r="W19693" s="17"/>
    </row>
    <row r="19694" spans="23:23" x14ac:dyDescent="0.35">
      <c r="W19694" s="17"/>
    </row>
    <row r="19695" spans="23:23" x14ac:dyDescent="0.35">
      <c r="W19695" s="17"/>
    </row>
    <row r="19696" spans="23:23" x14ac:dyDescent="0.35">
      <c r="W19696" s="17"/>
    </row>
    <row r="19697" spans="23:23" x14ac:dyDescent="0.35">
      <c r="W19697" s="17"/>
    </row>
    <row r="19698" spans="23:23" x14ac:dyDescent="0.35">
      <c r="W19698" s="17"/>
    </row>
    <row r="19699" spans="23:23" x14ac:dyDescent="0.35">
      <c r="W19699" s="17"/>
    </row>
    <row r="19700" spans="23:23" x14ac:dyDescent="0.35">
      <c r="W19700" s="17"/>
    </row>
    <row r="19701" spans="23:23" x14ac:dyDescent="0.35">
      <c r="W19701" s="17"/>
    </row>
    <row r="19702" spans="23:23" x14ac:dyDescent="0.35">
      <c r="W19702" s="17"/>
    </row>
    <row r="19703" spans="23:23" x14ac:dyDescent="0.35">
      <c r="W19703" s="17"/>
    </row>
    <row r="19704" spans="23:23" x14ac:dyDescent="0.35">
      <c r="W19704" s="17"/>
    </row>
    <row r="19705" spans="23:23" x14ac:dyDescent="0.35">
      <c r="W19705" s="17"/>
    </row>
    <row r="19706" spans="23:23" x14ac:dyDescent="0.35">
      <c r="W19706" s="17"/>
    </row>
    <row r="19707" spans="23:23" x14ac:dyDescent="0.35">
      <c r="W19707" s="17"/>
    </row>
    <row r="19708" spans="23:23" x14ac:dyDescent="0.35">
      <c r="W19708" s="17"/>
    </row>
    <row r="19709" spans="23:23" x14ac:dyDescent="0.35">
      <c r="W19709" s="17"/>
    </row>
    <row r="19710" spans="23:23" x14ac:dyDescent="0.35">
      <c r="W19710" s="17"/>
    </row>
    <row r="19711" spans="23:23" x14ac:dyDescent="0.35">
      <c r="W19711" s="17"/>
    </row>
    <row r="19712" spans="23:23" x14ac:dyDescent="0.35">
      <c r="W19712" s="17"/>
    </row>
    <row r="19713" spans="23:23" x14ac:dyDescent="0.35">
      <c r="W19713" s="17"/>
    </row>
    <row r="19714" spans="23:23" x14ac:dyDescent="0.35">
      <c r="W19714" s="17"/>
    </row>
    <row r="19715" spans="23:23" x14ac:dyDescent="0.35">
      <c r="W19715" s="17"/>
    </row>
    <row r="19716" spans="23:23" x14ac:dyDescent="0.35">
      <c r="W19716" s="17"/>
    </row>
    <row r="19717" spans="23:23" x14ac:dyDescent="0.35">
      <c r="W19717" s="17"/>
    </row>
    <row r="19718" spans="23:23" x14ac:dyDescent="0.35">
      <c r="W19718" s="17"/>
    </row>
    <row r="19719" spans="23:23" x14ac:dyDescent="0.35">
      <c r="W19719" s="17"/>
    </row>
    <row r="19720" spans="23:23" x14ac:dyDescent="0.35">
      <c r="W19720" s="17"/>
    </row>
    <row r="19721" spans="23:23" x14ac:dyDescent="0.35">
      <c r="W19721" s="17"/>
    </row>
    <row r="19722" spans="23:23" x14ac:dyDescent="0.35">
      <c r="W19722" s="17"/>
    </row>
    <row r="19723" spans="23:23" x14ac:dyDescent="0.35">
      <c r="W19723" s="17"/>
    </row>
    <row r="19724" spans="23:23" x14ac:dyDescent="0.35">
      <c r="W19724" s="17"/>
    </row>
    <row r="19725" spans="23:23" x14ac:dyDescent="0.35">
      <c r="W19725" s="17"/>
    </row>
    <row r="19726" spans="23:23" x14ac:dyDescent="0.35">
      <c r="W19726" s="17"/>
    </row>
    <row r="19727" spans="23:23" x14ac:dyDescent="0.35">
      <c r="W19727" s="17"/>
    </row>
    <row r="19728" spans="23:23" x14ac:dyDescent="0.35">
      <c r="W19728" s="17"/>
    </row>
    <row r="19729" spans="23:23" x14ac:dyDescent="0.35">
      <c r="W19729" s="17"/>
    </row>
    <row r="19730" spans="23:23" x14ac:dyDescent="0.35">
      <c r="W19730" s="17"/>
    </row>
    <row r="19731" spans="23:23" x14ac:dyDescent="0.35">
      <c r="W19731" s="17"/>
    </row>
    <row r="19732" spans="23:23" x14ac:dyDescent="0.35">
      <c r="W19732" s="17"/>
    </row>
    <row r="19733" spans="23:23" x14ac:dyDescent="0.35">
      <c r="W19733" s="17"/>
    </row>
    <row r="19734" spans="23:23" x14ac:dyDescent="0.35">
      <c r="W19734" s="17"/>
    </row>
    <row r="19735" spans="23:23" x14ac:dyDescent="0.35">
      <c r="W19735" s="17"/>
    </row>
    <row r="19736" spans="23:23" x14ac:dyDescent="0.35">
      <c r="W19736" s="17"/>
    </row>
    <row r="19737" spans="23:23" x14ac:dyDescent="0.35">
      <c r="W19737" s="17"/>
    </row>
    <row r="19738" spans="23:23" x14ac:dyDescent="0.35">
      <c r="W19738" s="17"/>
    </row>
    <row r="19739" spans="23:23" x14ac:dyDescent="0.35">
      <c r="W19739" s="17"/>
    </row>
    <row r="19740" spans="23:23" x14ac:dyDescent="0.35">
      <c r="W19740" s="17"/>
    </row>
    <row r="19741" spans="23:23" x14ac:dyDescent="0.35">
      <c r="W19741" s="17"/>
    </row>
    <row r="19742" spans="23:23" x14ac:dyDescent="0.35">
      <c r="W19742" s="17"/>
    </row>
    <row r="19743" spans="23:23" x14ac:dyDescent="0.35">
      <c r="W19743" s="17"/>
    </row>
    <row r="19744" spans="23:23" x14ac:dyDescent="0.35">
      <c r="W19744" s="17"/>
    </row>
    <row r="19745" spans="23:23" x14ac:dyDescent="0.35">
      <c r="W19745" s="17"/>
    </row>
    <row r="19746" spans="23:23" x14ac:dyDescent="0.35">
      <c r="W19746" s="17"/>
    </row>
    <row r="19747" spans="23:23" x14ac:dyDescent="0.35">
      <c r="W19747" s="17"/>
    </row>
    <row r="19748" spans="23:23" x14ac:dyDescent="0.35">
      <c r="W19748" s="17"/>
    </row>
    <row r="19749" spans="23:23" x14ac:dyDescent="0.35">
      <c r="W19749" s="17"/>
    </row>
    <row r="19750" spans="23:23" x14ac:dyDescent="0.35">
      <c r="W19750" s="17"/>
    </row>
    <row r="19751" spans="23:23" x14ac:dyDescent="0.35">
      <c r="W19751" s="17"/>
    </row>
    <row r="19752" spans="23:23" x14ac:dyDescent="0.35">
      <c r="W19752" s="17"/>
    </row>
    <row r="19753" spans="23:23" x14ac:dyDescent="0.35">
      <c r="W19753" s="17"/>
    </row>
    <row r="19754" spans="23:23" x14ac:dyDescent="0.35">
      <c r="W19754" s="17"/>
    </row>
    <row r="19755" spans="23:23" x14ac:dyDescent="0.35">
      <c r="W19755" s="17"/>
    </row>
    <row r="19756" spans="23:23" x14ac:dyDescent="0.35">
      <c r="W19756" s="17"/>
    </row>
    <row r="19757" spans="23:23" x14ac:dyDescent="0.35">
      <c r="W19757" s="17"/>
    </row>
    <row r="19758" spans="23:23" x14ac:dyDescent="0.35">
      <c r="W19758" s="17"/>
    </row>
    <row r="19759" spans="23:23" x14ac:dyDescent="0.35">
      <c r="W19759" s="17"/>
    </row>
    <row r="19760" spans="23:23" x14ac:dyDescent="0.35">
      <c r="W19760" s="17"/>
    </row>
    <row r="19761" spans="23:23" x14ac:dyDescent="0.35">
      <c r="W19761" s="17"/>
    </row>
    <row r="19762" spans="23:23" x14ac:dyDescent="0.35">
      <c r="W19762" s="17"/>
    </row>
    <row r="19763" spans="23:23" x14ac:dyDescent="0.35">
      <c r="W19763" s="17"/>
    </row>
    <row r="19764" spans="23:23" x14ac:dyDescent="0.35">
      <c r="W19764" s="17"/>
    </row>
    <row r="19765" spans="23:23" x14ac:dyDescent="0.35">
      <c r="W19765" s="17"/>
    </row>
    <row r="19766" spans="23:23" x14ac:dyDescent="0.35">
      <c r="W19766" s="17"/>
    </row>
    <row r="19767" spans="23:23" x14ac:dyDescent="0.35">
      <c r="W19767" s="17"/>
    </row>
    <row r="19768" spans="23:23" x14ac:dyDescent="0.35">
      <c r="W19768" s="17"/>
    </row>
    <row r="19769" spans="23:23" x14ac:dyDescent="0.35">
      <c r="W19769" s="17"/>
    </row>
    <row r="19770" spans="23:23" x14ac:dyDescent="0.35">
      <c r="W19770" s="17"/>
    </row>
    <row r="19771" spans="23:23" x14ac:dyDescent="0.35">
      <c r="W19771" s="17"/>
    </row>
    <row r="19772" spans="23:23" x14ac:dyDescent="0.35">
      <c r="W19772" s="17"/>
    </row>
    <row r="19773" spans="23:23" x14ac:dyDescent="0.35">
      <c r="W19773" s="17"/>
    </row>
    <row r="19774" spans="23:23" x14ac:dyDescent="0.35">
      <c r="W19774" s="17"/>
    </row>
    <row r="19775" spans="23:23" x14ac:dyDescent="0.35">
      <c r="W19775" s="17"/>
    </row>
    <row r="19776" spans="23:23" x14ac:dyDescent="0.35">
      <c r="W19776" s="17"/>
    </row>
    <row r="19777" spans="23:23" x14ac:dyDescent="0.35">
      <c r="W19777" s="17"/>
    </row>
    <row r="19778" spans="23:23" x14ac:dyDescent="0.35">
      <c r="W19778" s="17"/>
    </row>
    <row r="19779" spans="23:23" x14ac:dyDescent="0.35">
      <c r="W19779" s="17"/>
    </row>
    <row r="19780" spans="23:23" x14ac:dyDescent="0.35">
      <c r="W19780" s="17"/>
    </row>
    <row r="19781" spans="23:23" x14ac:dyDescent="0.35">
      <c r="W19781" s="17"/>
    </row>
    <row r="19782" spans="23:23" x14ac:dyDescent="0.35">
      <c r="W19782" s="17"/>
    </row>
    <row r="19783" spans="23:23" x14ac:dyDescent="0.35">
      <c r="W19783" s="17"/>
    </row>
    <row r="19784" spans="23:23" x14ac:dyDescent="0.35">
      <c r="W19784" s="17"/>
    </row>
    <row r="19785" spans="23:23" x14ac:dyDescent="0.35">
      <c r="W19785" s="17"/>
    </row>
    <row r="19786" spans="23:23" x14ac:dyDescent="0.35">
      <c r="W19786" s="17"/>
    </row>
    <row r="19787" spans="23:23" x14ac:dyDescent="0.35">
      <c r="W19787" s="17"/>
    </row>
    <row r="19788" spans="23:23" x14ac:dyDescent="0.35">
      <c r="W19788" s="17"/>
    </row>
    <row r="19789" spans="23:23" x14ac:dyDescent="0.35">
      <c r="W19789" s="17"/>
    </row>
    <row r="19790" spans="23:23" x14ac:dyDescent="0.35">
      <c r="W19790" s="17"/>
    </row>
    <row r="19791" spans="23:23" x14ac:dyDescent="0.35">
      <c r="W19791" s="17"/>
    </row>
    <row r="19792" spans="23:23" x14ac:dyDescent="0.35">
      <c r="W19792" s="17"/>
    </row>
    <row r="19793" spans="23:23" x14ac:dyDescent="0.35">
      <c r="W19793" s="17"/>
    </row>
    <row r="19794" spans="23:23" x14ac:dyDescent="0.35">
      <c r="W19794" s="17"/>
    </row>
    <row r="19795" spans="23:23" x14ac:dyDescent="0.35">
      <c r="W19795" s="17"/>
    </row>
    <row r="19796" spans="23:23" x14ac:dyDescent="0.35">
      <c r="W19796" s="17"/>
    </row>
    <row r="19797" spans="23:23" x14ac:dyDescent="0.35">
      <c r="W19797" s="17"/>
    </row>
    <row r="19798" spans="23:23" x14ac:dyDescent="0.35">
      <c r="W19798" s="17"/>
    </row>
    <row r="19799" spans="23:23" x14ac:dyDescent="0.35">
      <c r="W19799" s="17"/>
    </row>
    <row r="19800" spans="23:23" x14ac:dyDescent="0.35">
      <c r="W19800" s="17"/>
    </row>
    <row r="19801" spans="23:23" x14ac:dyDescent="0.35">
      <c r="W19801" s="17"/>
    </row>
    <row r="19802" spans="23:23" x14ac:dyDescent="0.35">
      <c r="W19802" s="17"/>
    </row>
    <row r="19803" spans="23:23" x14ac:dyDescent="0.35">
      <c r="W19803" s="17"/>
    </row>
    <row r="19804" spans="23:23" x14ac:dyDescent="0.35">
      <c r="W19804" s="17"/>
    </row>
    <row r="19805" spans="23:23" x14ac:dyDescent="0.35">
      <c r="W19805" s="17"/>
    </row>
    <row r="19806" spans="23:23" x14ac:dyDescent="0.35">
      <c r="W19806" s="17"/>
    </row>
    <row r="19807" spans="23:23" x14ac:dyDescent="0.35">
      <c r="W19807" s="17"/>
    </row>
    <row r="19808" spans="23:23" x14ac:dyDescent="0.35">
      <c r="W19808" s="17"/>
    </row>
    <row r="19809" spans="23:23" x14ac:dyDescent="0.35">
      <c r="W19809" s="17"/>
    </row>
    <row r="19810" spans="23:23" x14ac:dyDescent="0.35">
      <c r="W19810" s="17"/>
    </row>
    <row r="19811" spans="23:23" x14ac:dyDescent="0.35">
      <c r="W19811" s="17"/>
    </row>
    <row r="19812" spans="23:23" x14ac:dyDescent="0.35">
      <c r="W19812" s="17"/>
    </row>
    <row r="19813" spans="23:23" x14ac:dyDescent="0.35">
      <c r="W19813" s="17"/>
    </row>
    <row r="19814" spans="23:23" x14ac:dyDescent="0.35">
      <c r="W19814" s="17"/>
    </row>
    <row r="19815" spans="23:23" x14ac:dyDescent="0.35">
      <c r="W19815" s="17"/>
    </row>
    <row r="19816" spans="23:23" x14ac:dyDescent="0.35">
      <c r="W19816" s="17"/>
    </row>
    <row r="19817" spans="23:23" x14ac:dyDescent="0.35">
      <c r="W19817" s="17"/>
    </row>
    <row r="19818" spans="23:23" x14ac:dyDescent="0.35">
      <c r="W19818" s="17"/>
    </row>
    <row r="19819" spans="23:23" x14ac:dyDescent="0.35">
      <c r="W19819" s="17"/>
    </row>
    <row r="19820" spans="23:23" x14ac:dyDescent="0.35">
      <c r="W19820" s="17"/>
    </row>
    <row r="19821" spans="23:23" x14ac:dyDescent="0.35">
      <c r="W19821" s="17"/>
    </row>
    <row r="19822" spans="23:23" x14ac:dyDescent="0.35">
      <c r="W19822" s="17"/>
    </row>
    <row r="19823" spans="23:23" x14ac:dyDescent="0.35">
      <c r="W19823" s="17"/>
    </row>
    <row r="19824" spans="23:23" x14ac:dyDescent="0.35">
      <c r="W19824" s="17"/>
    </row>
    <row r="19825" spans="23:23" x14ac:dyDescent="0.35">
      <c r="W19825" s="17"/>
    </row>
    <row r="19826" spans="23:23" x14ac:dyDescent="0.35">
      <c r="W19826" s="17"/>
    </row>
    <row r="19827" spans="23:23" x14ac:dyDescent="0.35">
      <c r="W19827" s="17"/>
    </row>
    <row r="19828" spans="23:23" x14ac:dyDescent="0.35">
      <c r="W19828" s="17"/>
    </row>
    <row r="19829" spans="23:23" x14ac:dyDescent="0.35">
      <c r="W19829" s="17"/>
    </row>
    <row r="19830" spans="23:23" x14ac:dyDescent="0.35">
      <c r="W19830" s="17"/>
    </row>
    <row r="19831" spans="23:23" x14ac:dyDescent="0.35">
      <c r="W19831" s="17"/>
    </row>
    <row r="19832" spans="23:23" x14ac:dyDescent="0.35">
      <c r="W19832" s="17"/>
    </row>
    <row r="19833" spans="23:23" x14ac:dyDescent="0.35">
      <c r="W19833" s="17"/>
    </row>
    <row r="19834" spans="23:23" x14ac:dyDescent="0.35">
      <c r="W19834" s="17"/>
    </row>
    <row r="19835" spans="23:23" x14ac:dyDescent="0.35">
      <c r="W19835" s="17"/>
    </row>
    <row r="19836" spans="23:23" x14ac:dyDescent="0.35">
      <c r="W19836" s="17"/>
    </row>
    <row r="19837" spans="23:23" x14ac:dyDescent="0.35">
      <c r="W19837" s="17"/>
    </row>
    <row r="19838" spans="23:23" x14ac:dyDescent="0.35">
      <c r="W19838" s="17"/>
    </row>
    <row r="19839" spans="23:23" x14ac:dyDescent="0.35">
      <c r="W19839" s="17"/>
    </row>
    <row r="19840" spans="23:23" x14ac:dyDescent="0.35">
      <c r="W19840" s="17"/>
    </row>
    <row r="19841" spans="23:23" x14ac:dyDescent="0.35">
      <c r="W19841" s="17"/>
    </row>
    <row r="19842" spans="23:23" x14ac:dyDescent="0.35">
      <c r="W19842" s="17"/>
    </row>
    <row r="19843" spans="23:23" x14ac:dyDescent="0.35">
      <c r="W19843" s="17"/>
    </row>
    <row r="19844" spans="23:23" x14ac:dyDescent="0.35">
      <c r="W19844" s="17"/>
    </row>
    <row r="19845" spans="23:23" x14ac:dyDescent="0.35">
      <c r="W19845" s="17"/>
    </row>
    <row r="19846" spans="23:23" x14ac:dyDescent="0.35">
      <c r="W19846" s="17"/>
    </row>
    <row r="19847" spans="23:23" x14ac:dyDescent="0.35">
      <c r="W19847" s="17"/>
    </row>
    <row r="19848" spans="23:23" x14ac:dyDescent="0.35">
      <c r="W19848" s="17"/>
    </row>
    <row r="19849" spans="23:23" x14ac:dyDescent="0.35">
      <c r="W19849" s="17"/>
    </row>
    <row r="19850" spans="23:23" x14ac:dyDescent="0.35">
      <c r="W19850" s="17"/>
    </row>
    <row r="19851" spans="23:23" x14ac:dyDescent="0.35">
      <c r="W19851" s="17"/>
    </row>
    <row r="19852" spans="23:23" x14ac:dyDescent="0.35">
      <c r="W19852" s="17"/>
    </row>
    <row r="19853" spans="23:23" x14ac:dyDescent="0.35">
      <c r="W19853" s="17"/>
    </row>
    <row r="19854" spans="23:23" x14ac:dyDescent="0.35">
      <c r="W19854" s="17"/>
    </row>
    <row r="19855" spans="23:23" x14ac:dyDescent="0.35">
      <c r="W19855" s="17"/>
    </row>
    <row r="19856" spans="23:23" x14ac:dyDescent="0.35">
      <c r="W19856" s="17"/>
    </row>
    <row r="19857" spans="23:23" x14ac:dyDescent="0.35">
      <c r="W19857" s="17"/>
    </row>
    <row r="19858" spans="23:23" x14ac:dyDescent="0.35">
      <c r="W19858" s="17"/>
    </row>
    <row r="19859" spans="23:23" x14ac:dyDescent="0.35">
      <c r="W19859" s="17"/>
    </row>
    <row r="19860" spans="23:23" x14ac:dyDescent="0.35">
      <c r="W19860" s="17"/>
    </row>
    <row r="19861" spans="23:23" x14ac:dyDescent="0.35">
      <c r="W19861" s="17"/>
    </row>
    <row r="19862" spans="23:23" x14ac:dyDescent="0.35">
      <c r="W19862" s="17"/>
    </row>
    <row r="19863" spans="23:23" x14ac:dyDescent="0.35">
      <c r="W19863" s="17"/>
    </row>
    <row r="19864" spans="23:23" x14ac:dyDescent="0.35">
      <c r="W19864" s="17"/>
    </row>
    <row r="19865" spans="23:23" x14ac:dyDescent="0.35">
      <c r="W19865" s="17"/>
    </row>
    <row r="19866" spans="23:23" x14ac:dyDescent="0.35">
      <c r="W19866" s="17"/>
    </row>
    <row r="19867" spans="23:23" x14ac:dyDescent="0.35">
      <c r="W19867" s="17"/>
    </row>
    <row r="19868" spans="23:23" x14ac:dyDescent="0.35">
      <c r="W19868" s="17"/>
    </row>
    <row r="19869" spans="23:23" x14ac:dyDescent="0.35">
      <c r="W19869" s="17"/>
    </row>
    <row r="19870" spans="23:23" x14ac:dyDescent="0.35">
      <c r="W19870" s="17"/>
    </row>
    <row r="19871" spans="23:23" x14ac:dyDescent="0.35">
      <c r="W19871" s="17"/>
    </row>
    <row r="19872" spans="23:23" x14ac:dyDescent="0.35">
      <c r="W19872" s="17"/>
    </row>
    <row r="19873" spans="23:23" x14ac:dyDescent="0.35">
      <c r="W19873" s="17"/>
    </row>
    <row r="19874" spans="23:23" x14ac:dyDescent="0.35">
      <c r="W19874" s="17"/>
    </row>
    <row r="19875" spans="23:23" x14ac:dyDescent="0.35">
      <c r="W19875" s="17"/>
    </row>
    <row r="19876" spans="23:23" x14ac:dyDescent="0.35">
      <c r="W19876" s="17"/>
    </row>
    <row r="19877" spans="23:23" x14ac:dyDescent="0.35">
      <c r="W19877" s="17"/>
    </row>
    <row r="19878" spans="23:23" x14ac:dyDescent="0.35">
      <c r="W19878" s="17"/>
    </row>
    <row r="19879" spans="23:23" x14ac:dyDescent="0.35">
      <c r="W19879" s="17"/>
    </row>
    <row r="19880" spans="23:23" x14ac:dyDescent="0.35">
      <c r="W19880" s="17"/>
    </row>
    <row r="19881" spans="23:23" x14ac:dyDescent="0.35">
      <c r="W19881" s="17"/>
    </row>
    <row r="19882" spans="23:23" x14ac:dyDescent="0.35">
      <c r="W19882" s="17"/>
    </row>
    <row r="19883" spans="23:23" x14ac:dyDescent="0.35">
      <c r="W19883" s="17"/>
    </row>
    <row r="19884" spans="23:23" x14ac:dyDescent="0.35">
      <c r="W19884" s="17"/>
    </row>
    <row r="19885" spans="23:23" x14ac:dyDescent="0.35">
      <c r="W19885" s="17"/>
    </row>
    <row r="19886" spans="23:23" x14ac:dyDescent="0.35">
      <c r="W19886" s="17"/>
    </row>
    <row r="19887" spans="23:23" x14ac:dyDescent="0.35">
      <c r="W19887" s="17"/>
    </row>
    <row r="19888" spans="23:23" x14ac:dyDescent="0.35">
      <c r="W19888" s="17"/>
    </row>
    <row r="19889" spans="23:23" x14ac:dyDescent="0.35">
      <c r="W19889" s="17"/>
    </row>
    <row r="19890" spans="23:23" x14ac:dyDescent="0.35">
      <c r="W19890" s="17"/>
    </row>
    <row r="19891" spans="23:23" x14ac:dyDescent="0.35">
      <c r="W19891" s="17"/>
    </row>
    <row r="19892" spans="23:23" x14ac:dyDescent="0.35">
      <c r="W19892" s="17"/>
    </row>
    <row r="19893" spans="23:23" x14ac:dyDescent="0.35">
      <c r="W19893" s="17"/>
    </row>
    <row r="19894" spans="23:23" x14ac:dyDescent="0.35">
      <c r="W19894" s="17"/>
    </row>
    <row r="19895" spans="23:23" x14ac:dyDescent="0.35">
      <c r="W19895" s="17"/>
    </row>
    <row r="19896" spans="23:23" x14ac:dyDescent="0.35">
      <c r="W19896" s="17"/>
    </row>
    <row r="19897" spans="23:23" x14ac:dyDescent="0.35">
      <c r="W19897" s="17"/>
    </row>
    <row r="19898" spans="23:23" x14ac:dyDescent="0.35">
      <c r="W19898" s="17"/>
    </row>
    <row r="19899" spans="23:23" x14ac:dyDescent="0.35">
      <c r="W19899" s="17"/>
    </row>
    <row r="19900" spans="23:23" x14ac:dyDescent="0.35">
      <c r="W19900" s="17"/>
    </row>
    <row r="19901" spans="23:23" x14ac:dyDescent="0.35">
      <c r="W19901" s="17"/>
    </row>
    <row r="19902" spans="23:23" x14ac:dyDescent="0.35">
      <c r="W19902" s="17"/>
    </row>
    <row r="19903" spans="23:23" x14ac:dyDescent="0.35">
      <c r="W19903" s="17"/>
    </row>
    <row r="19904" spans="23:23" x14ac:dyDescent="0.35">
      <c r="W19904" s="17"/>
    </row>
    <row r="19905" spans="23:23" x14ac:dyDescent="0.35">
      <c r="W19905" s="17"/>
    </row>
    <row r="19906" spans="23:23" x14ac:dyDescent="0.35">
      <c r="W19906" s="17"/>
    </row>
    <row r="19907" spans="23:23" x14ac:dyDescent="0.35">
      <c r="W19907" s="17"/>
    </row>
    <row r="19908" spans="23:23" x14ac:dyDescent="0.35">
      <c r="W19908" s="17"/>
    </row>
    <row r="19909" spans="23:23" x14ac:dyDescent="0.35">
      <c r="W19909" s="17"/>
    </row>
    <row r="19910" spans="23:23" x14ac:dyDescent="0.35">
      <c r="W19910" s="17"/>
    </row>
    <row r="19911" spans="23:23" x14ac:dyDescent="0.35">
      <c r="W19911" s="17"/>
    </row>
    <row r="19912" spans="23:23" x14ac:dyDescent="0.35">
      <c r="W19912" s="17"/>
    </row>
    <row r="19913" spans="23:23" x14ac:dyDescent="0.35">
      <c r="W19913" s="17"/>
    </row>
    <row r="19914" spans="23:23" x14ac:dyDescent="0.35">
      <c r="W19914" s="17"/>
    </row>
    <row r="19915" spans="23:23" x14ac:dyDescent="0.35">
      <c r="W19915" s="17"/>
    </row>
    <row r="19916" spans="23:23" x14ac:dyDescent="0.35">
      <c r="W19916" s="17"/>
    </row>
    <row r="19917" spans="23:23" x14ac:dyDescent="0.35">
      <c r="W19917" s="17"/>
    </row>
    <row r="19918" spans="23:23" x14ac:dyDescent="0.35">
      <c r="W19918" s="17"/>
    </row>
    <row r="19919" spans="23:23" x14ac:dyDescent="0.35">
      <c r="W19919" s="17"/>
    </row>
    <row r="19920" spans="23:23" x14ac:dyDescent="0.35">
      <c r="W19920" s="17"/>
    </row>
    <row r="19921" spans="23:23" x14ac:dyDescent="0.35">
      <c r="W19921" s="17"/>
    </row>
    <row r="19922" spans="23:23" x14ac:dyDescent="0.35">
      <c r="W19922" s="17"/>
    </row>
    <row r="19923" spans="23:23" x14ac:dyDescent="0.35">
      <c r="W19923" s="17"/>
    </row>
    <row r="19924" spans="23:23" x14ac:dyDescent="0.35">
      <c r="W19924" s="17"/>
    </row>
    <row r="19925" spans="23:23" x14ac:dyDescent="0.35">
      <c r="W19925" s="17"/>
    </row>
    <row r="19926" spans="23:23" x14ac:dyDescent="0.35">
      <c r="W19926" s="17"/>
    </row>
    <row r="19927" spans="23:23" x14ac:dyDescent="0.35">
      <c r="W19927" s="17"/>
    </row>
    <row r="19928" spans="23:23" x14ac:dyDescent="0.35">
      <c r="W19928" s="17"/>
    </row>
    <row r="19929" spans="23:23" x14ac:dyDescent="0.35">
      <c r="W19929" s="17"/>
    </row>
    <row r="19930" spans="23:23" x14ac:dyDescent="0.35">
      <c r="W19930" s="17"/>
    </row>
    <row r="19931" spans="23:23" x14ac:dyDescent="0.35">
      <c r="W19931" s="17"/>
    </row>
    <row r="19932" spans="23:23" x14ac:dyDescent="0.35">
      <c r="W19932" s="17"/>
    </row>
    <row r="19933" spans="23:23" x14ac:dyDescent="0.35">
      <c r="W19933" s="17"/>
    </row>
    <row r="19934" spans="23:23" x14ac:dyDescent="0.35">
      <c r="W19934" s="17"/>
    </row>
    <row r="19935" spans="23:23" x14ac:dyDescent="0.35">
      <c r="W19935" s="17"/>
    </row>
    <row r="19936" spans="23:23" x14ac:dyDescent="0.35">
      <c r="W19936" s="17"/>
    </row>
    <row r="19937" spans="23:23" x14ac:dyDescent="0.35">
      <c r="W19937" s="17"/>
    </row>
    <row r="19938" spans="23:23" x14ac:dyDescent="0.35">
      <c r="W19938" s="17"/>
    </row>
    <row r="19939" spans="23:23" x14ac:dyDescent="0.35">
      <c r="W19939" s="17"/>
    </row>
    <row r="19940" spans="23:23" x14ac:dyDescent="0.35">
      <c r="W19940" s="17"/>
    </row>
    <row r="19941" spans="23:23" x14ac:dyDescent="0.35">
      <c r="W19941" s="17"/>
    </row>
    <row r="19942" spans="23:23" x14ac:dyDescent="0.35">
      <c r="W19942" s="17"/>
    </row>
    <row r="19943" spans="23:23" x14ac:dyDescent="0.35">
      <c r="W19943" s="17"/>
    </row>
    <row r="19944" spans="23:23" x14ac:dyDescent="0.35">
      <c r="W19944" s="17"/>
    </row>
    <row r="19945" spans="23:23" x14ac:dyDescent="0.35">
      <c r="W19945" s="17"/>
    </row>
    <row r="19946" spans="23:23" x14ac:dyDescent="0.35">
      <c r="W19946" s="17"/>
    </row>
    <row r="19947" spans="23:23" x14ac:dyDescent="0.35">
      <c r="W19947" s="17"/>
    </row>
    <row r="19948" spans="23:23" x14ac:dyDescent="0.35">
      <c r="W19948" s="17"/>
    </row>
    <row r="19949" spans="23:23" x14ac:dyDescent="0.35">
      <c r="W19949" s="17"/>
    </row>
    <row r="19950" spans="23:23" x14ac:dyDescent="0.35">
      <c r="W19950" s="17"/>
    </row>
    <row r="19951" spans="23:23" x14ac:dyDescent="0.35">
      <c r="W19951" s="17"/>
    </row>
    <row r="19952" spans="23:23" x14ac:dyDescent="0.35">
      <c r="W19952" s="17"/>
    </row>
    <row r="19953" spans="23:23" x14ac:dyDescent="0.35">
      <c r="W19953" s="17"/>
    </row>
    <row r="19954" spans="23:23" x14ac:dyDescent="0.35">
      <c r="W19954" s="17"/>
    </row>
    <row r="19955" spans="23:23" x14ac:dyDescent="0.35">
      <c r="W19955" s="17"/>
    </row>
    <row r="19956" spans="23:23" x14ac:dyDescent="0.35">
      <c r="W19956" s="17"/>
    </row>
    <row r="19957" spans="23:23" x14ac:dyDescent="0.35">
      <c r="W19957" s="17"/>
    </row>
    <row r="19958" spans="23:23" x14ac:dyDescent="0.35">
      <c r="W19958" s="17"/>
    </row>
    <row r="19959" spans="23:23" x14ac:dyDescent="0.35">
      <c r="W19959" s="17"/>
    </row>
    <row r="19960" spans="23:23" x14ac:dyDescent="0.35">
      <c r="W19960" s="17"/>
    </row>
    <row r="19961" spans="23:23" x14ac:dyDescent="0.35">
      <c r="W19961" s="17"/>
    </row>
    <row r="19962" spans="23:23" x14ac:dyDescent="0.35">
      <c r="W19962" s="17"/>
    </row>
    <row r="19963" spans="23:23" x14ac:dyDescent="0.35">
      <c r="W19963" s="17"/>
    </row>
    <row r="19964" spans="23:23" x14ac:dyDescent="0.35">
      <c r="W19964" s="17"/>
    </row>
    <row r="19965" spans="23:23" x14ac:dyDescent="0.35">
      <c r="W19965" s="17"/>
    </row>
    <row r="19966" spans="23:23" x14ac:dyDescent="0.35">
      <c r="W19966" s="17"/>
    </row>
    <row r="19967" spans="23:23" x14ac:dyDescent="0.35">
      <c r="W19967" s="17"/>
    </row>
    <row r="19968" spans="23:23" x14ac:dyDescent="0.35">
      <c r="W19968" s="17"/>
    </row>
    <row r="19969" spans="23:23" x14ac:dyDescent="0.35">
      <c r="W19969" s="17"/>
    </row>
    <row r="19970" spans="23:23" x14ac:dyDescent="0.35">
      <c r="W19970" s="17"/>
    </row>
    <row r="19971" spans="23:23" x14ac:dyDescent="0.35">
      <c r="W19971" s="17"/>
    </row>
    <row r="19972" spans="23:23" x14ac:dyDescent="0.35">
      <c r="W19972" s="17"/>
    </row>
    <row r="19973" spans="23:23" x14ac:dyDescent="0.35">
      <c r="W19973" s="17"/>
    </row>
    <row r="19974" spans="23:23" x14ac:dyDescent="0.35">
      <c r="W19974" s="17"/>
    </row>
    <row r="19975" spans="23:23" x14ac:dyDescent="0.35">
      <c r="W19975" s="17"/>
    </row>
    <row r="19976" spans="23:23" x14ac:dyDescent="0.35">
      <c r="W19976" s="17"/>
    </row>
    <row r="19977" spans="23:23" x14ac:dyDescent="0.35">
      <c r="W19977" s="17"/>
    </row>
    <row r="19978" spans="23:23" x14ac:dyDescent="0.35">
      <c r="W19978" s="17"/>
    </row>
    <row r="19979" spans="23:23" x14ac:dyDescent="0.35">
      <c r="W19979" s="17"/>
    </row>
    <row r="19980" spans="23:23" x14ac:dyDescent="0.35">
      <c r="W19980" s="17"/>
    </row>
    <row r="19981" spans="23:23" x14ac:dyDescent="0.35">
      <c r="W19981" s="17"/>
    </row>
    <row r="19982" spans="23:23" x14ac:dyDescent="0.35">
      <c r="W19982" s="17"/>
    </row>
    <row r="19983" spans="23:23" x14ac:dyDescent="0.35">
      <c r="W19983" s="17"/>
    </row>
    <row r="19984" spans="23:23" x14ac:dyDescent="0.35">
      <c r="W19984" s="17"/>
    </row>
    <row r="19985" spans="23:23" x14ac:dyDescent="0.35">
      <c r="W19985" s="17"/>
    </row>
    <row r="19986" spans="23:23" x14ac:dyDescent="0.35">
      <c r="W19986" s="17"/>
    </row>
    <row r="19987" spans="23:23" x14ac:dyDescent="0.35">
      <c r="W19987" s="17"/>
    </row>
    <row r="19988" spans="23:23" x14ac:dyDescent="0.35">
      <c r="W19988" s="17"/>
    </row>
    <row r="19989" spans="23:23" x14ac:dyDescent="0.35">
      <c r="W19989" s="17"/>
    </row>
    <row r="19990" spans="23:23" x14ac:dyDescent="0.35">
      <c r="W19990" s="17"/>
    </row>
    <row r="19991" spans="23:23" x14ac:dyDescent="0.35">
      <c r="W19991" s="17"/>
    </row>
    <row r="19992" spans="23:23" x14ac:dyDescent="0.35">
      <c r="W19992" s="17"/>
    </row>
    <row r="19993" spans="23:23" x14ac:dyDescent="0.35">
      <c r="W19993" s="17"/>
    </row>
    <row r="19994" spans="23:23" x14ac:dyDescent="0.35">
      <c r="W19994" s="17"/>
    </row>
    <row r="19995" spans="23:23" x14ac:dyDescent="0.35">
      <c r="W19995" s="17"/>
    </row>
    <row r="19996" spans="23:23" x14ac:dyDescent="0.35">
      <c r="W19996" s="17"/>
    </row>
    <row r="19997" spans="23:23" x14ac:dyDescent="0.35">
      <c r="W19997" s="17"/>
    </row>
    <row r="19998" spans="23:23" x14ac:dyDescent="0.35">
      <c r="W19998" s="17"/>
    </row>
    <row r="19999" spans="23:23" x14ac:dyDescent="0.35">
      <c r="W19999" s="17"/>
    </row>
    <row r="20000" spans="23:23" x14ac:dyDescent="0.35">
      <c r="W20000" s="17"/>
    </row>
    <row r="20001" spans="23:23" x14ac:dyDescent="0.35">
      <c r="W20001" s="17"/>
    </row>
    <row r="20002" spans="23:23" x14ac:dyDescent="0.35">
      <c r="W20002" s="17"/>
    </row>
    <row r="20003" spans="23:23" x14ac:dyDescent="0.35">
      <c r="W20003" s="17"/>
    </row>
    <row r="20004" spans="23:23" x14ac:dyDescent="0.35">
      <c r="W20004" s="17"/>
    </row>
    <row r="20005" spans="23:23" x14ac:dyDescent="0.35">
      <c r="W20005" s="17"/>
    </row>
    <row r="20006" spans="23:23" x14ac:dyDescent="0.35">
      <c r="W20006" s="17"/>
    </row>
    <row r="20007" spans="23:23" x14ac:dyDescent="0.35">
      <c r="W20007" s="17"/>
    </row>
    <row r="20008" spans="23:23" x14ac:dyDescent="0.35">
      <c r="W20008" s="17"/>
    </row>
    <row r="20009" spans="23:23" x14ac:dyDescent="0.35">
      <c r="W20009" s="17"/>
    </row>
    <row r="20010" spans="23:23" x14ac:dyDescent="0.35">
      <c r="W20010" s="17"/>
    </row>
    <row r="20011" spans="23:23" x14ac:dyDescent="0.35">
      <c r="W20011" s="17"/>
    </row>
    <row r="20012" spans="23:23" x14ac:dyDescent="0.35">
      <c r="W20012" s="17"/>
    </row>
    <row r="20013" spans="23:23" x14ac:dyDescent="0.35">
      <c r="W20013" s="17"/>
    </row>
    <row r="20014" spans="23:23" x14ac:dyDescent="0.35">
      <c r="W20014" s="17"/>
    </row>
    <row r="20015" spans="23:23" x14ac:dyDescent="0.35">
      <c r="W20015" s="17"/>
    </row>
    <row r="20016" spans="23:23" x14ac:dyDescent="0.35">
      <c r="W20016" s="17"/>
    </row>
    <row r="20017" spans="23:23" x14ac:dyDescent="0.35">
      <c r="W20017" s="17"/>
    </row>
    <row r="20018" spans="23:23" x14ac:dyDescent="0.35">
      <c r="W20018" s="17"/>
    </row>
    <row r="20019" spans="23:23" x14ac:dyDescent="0.35">
      <c r="W20019" s="17"/>
    </row>
    <row r="20020" spans="23:23" x14ac:dyDescent="0.35">
      <c r="W20020" s="17"/>
    </row>
    <row r="20021" spans="23:23" x14ac:dyDescent="0.35">
      <c r="W20021" s="17"/>
    </row>
    <row r="20022" spans="23:23" x14ac:dyDescent="0.35">
      <c r="W20022" s="17"/>
    </row>
    <row r="20023" spans="23:23" x14ac:dyDescent="0.35">
      <c r="W20023" s="17"/>
    </row>
    <row r="20024" spans="23:23" x14ac:dyDescent="0.35">
      <c r="W20024" s="17"/>
    </row>
    <row r="20025" spans="23:23" x14ac:dyDescent="0.35">
      <c r="W20025" s="17"/>
    </row>
    <row r="20026" spans="23:23" x14ac:dyDescent="0.35">
      <c r="W20026" s="17"/>
    </row>
    <row r="20027" spans="23:23" x14ac:dyDescent="0.35">
      <c r="W20027" s="17"/>
    </row>
    <row r="20028" spans="23:23" x14ac:dyDescent="0.35">
      <c r="W20028" s="17"/>
    </row>
    <row r="20029" spans="23:23" x14ac:dyDescent="0.35">
      <c r="W20029" s="17"/>
    </row>
    <row r="20030" spans="23:23" x14ac:dyDescent="0.35">
      <c r="W20030" s="17"/>
    </row>
    <row r="20031" spans="23:23" x14ac:dyDescent="0.35">
      <c r="W20031" s="17"/>
    </row>
    <row r="20032" spans="23:23" x14ac:dyDescent="0.35">
      <c r="W20032" s="17"/>
    </row>
    <row r="20033" spans="23:23" x14ac:dyDescent="0.35">
      <c r="W20033" s="17"/>
    </row>
    <row r="20034" spans="23:23" x14ac:dyDescent="0.35">
      <c r="W20034" s="17"/>
    </row>
    <row r="20035" spans="23:23" x14ac:dyDescent="0.35">
      <c r="W20035" s="17"/>
    </row>
    <row r="20036" spans="23:23" x14ac:dyDescent="0.35">
      <c r="W20036" s="17"/>
    </row>
    <row r="20037" spans="23:23" x14ac:dyDescent="0.35">
      <c r="W20037" s="17"/>
    </row>
    <row r="20038" spans="23:23" x14ac:dyDescent="0.35">
      <c r="W20038" s="17"/>
    </row>
    <row r="20039" spans="23:23" x14ac:dyDescent="0.35">
      <c r="W20039" s="17"/>
    </row>
    <row r="20040" spans="23:23" x14ac:dyDescent="0.35">
      <c r="W20040" s="17"/>
    </row>
    <row r="20041" spans="23:23" x14ac:dyDescent="0.35">
      <c r="W20041" s="17"/>
    </row>
    <row r="20042" spans="23:23" x14ac:dyDescent="0.35">
      <c r="W20042" s="17"/>
    </row>
    <row r="20043" spans="23:23" x14ac:dyDescent="0.35">
      <c r="W20043" s="17"/>
    </row>
    <row r="20044" spans="23:23" x14ac:dyDescent="0.35">
      <c r="W20044" s="17"/>
    </row>
    <row r="20045" spans="23:23" x14ac:dyDescent="0.35">
      <c r="W20045" s="17"/>
    </row>
    <row r="20046" spans="23:23" x14ac:dyDescent="0.35">
      <c r="W20046" s="17"/>
    </row>
    <row r="20047" spans="23:23" x14ac:dyDescent="0.35">
      <c r="W20047" s="17"/>
    </row>
    <row r="20048" spans="23:23" x14ac:dyDescent="0.35">
      <c r="W20048" s="17"/>
    </row>
    <row r="20049" spans="23:23" x14ac:dyDescent="0.35">
      <c r="W20049" s="17"/>
    </row>
    <row r="20050" spans="23:23" x14ac:dyDescent="0.35">
      <c r="W20050" s="17"/>
    </row>
    <row r="20051" spans="23:23" x14ac:dyDescent="0.35">
      <c r="W20051" s="17"/>
    </row>
    <row r="20052" spans="23:23" x14ac:dyDescent="0.35">
      <c r="W20052" s="17"/>
    </row>
    <row r="20053" spans="23:23" x14ac:dyDescent="0.35">
      <c r="W20053" s="17"/>
    </row>
    <row r="20054" spans="23:23" x14ac:dyDescent="0.35">
      <c r="W20054" s="17"/>
    </row>
    <row r="20055" spans="23:23" x14ac:dyDescent="0.35">
      <c r="W20055" s="17"/>
    </row>
    <row r="20056" spans="23:23" x14ac:dyDescent="0.35">
      <c r="W20056" s="17"/>
    </row>
    <row r="20057" spans="23:23" x14ac:dyDescent="0.35">
      <c r="W20057" s="17"/>
    </row>
    <row r="20058" spans="23:23" x14ac:dyDescent="0.35">
      <c r="W20058" s="17"/>
    </row>
    <row r="20059" spans="23:23" x14ac:dyDescent="0.35">
      <c r="W20059" s="17"/>
    </row>
    <row r="20060" spans="23:23" x14ac:dyDescent="0.35">
      <c r="W20060" s="17"/>
    </row>
    <row r="20061" spans="23:23" x14ac:dyDescent="0.35">
      <c r="W20061" s="17"/>
    </row>
    <row r="20062" spans="23:23" x14ac:dyDescent="0.35">
      <c r="W20062" s="17"/>
    </row>
    <row r="20063" spans="23:23" x14ac:dyDescent="0.35">
      <c r="W20063" s="17"/>
    </row>
    <row r="20064" spans="23:23" x14ac:dyDescent="0.35">
      <c r="W20064" s="17"/>
    </row>
    <row r="20065" spans="23:23" x14ac:dyDescent="0.35">
      <c r="W20065" s="17"/>
    </row>
    <row r="20066" spans="23:23" x14ac:dyDescent="0.35">
      <c r="W20066" s="17"/>
    </row>
    <row r="20067" spans="23:23" x14ac:dyDescent="0.35">
      <c r="W20067" s="17"/>
    </row>
    <row r="20068" spans="23:23" x14ac:dyDescent="0.35">
      <c r="W20068" s="17"/>
    </row>
    <row r="20069" spans="23:23" x14ac:dyDescent="0.35">
      <c r="W20069" s="17"/>
    </row>
    <row r="20070" spans="23:23" x14ac:dyDescent="0.35">
      <c r="W20070" s="17"/>
    </row>
    <row r="20071" spans="23:23" x14ac:dyDescent="0.35">
      <c r="W20071" s="17"/>
    </row>
    <row r="20072" spans="23:23" x14ac:dyDescent="0.35">
      <c r="W20072" s="17"/>
    </row>
    <row r="20073" spans="23:23" x14ac:dyDescent="0.35">
      <c r="W20073" s="17"/>
    </row>
    <row r="20074" spans="23:23" x14ac:dyDescent="0.35">
      <c r="W20074" s="17"/>
    </row>
    <row r="20075" spans="23:23" x14ac:dyDescent="0.35">
      <c r="W20075" s="17"/>
    </row>
    <row r="20076" spans="23:23" x14ac:dyDescent="0.35">
      <c r="W20076" s="17"/>
    </row>
    <row r="20077" spans="23:23" x14ac:dyDescent="0.35">
      <c r="W20077" s="17"/>
    </row>
    <row r="20078" spans="23:23" x14ac:dyDescent="0.35">
      <c r="W20078" s="17"/>
    </row>
    <row r="20079" spans="23:23" x14ac:dyDescent="0.35">
      <c r="W20079" s="17"/>
    </row>
    <row r="20080" spans="23:23" x14ac:dyDescent="0.35">
      <c r="W20080" s="17"/>
    </row>
    <row r="20081" spans="23:23" x14ac:dyDescent="0.35">
      <c r="W20081" s="17"/>
    </row>
    <row r="20082" spans="23:23" x14ac:dyDescent="0.35">
      <c r="W20082" s="17"/>
    </row>
    <row r="20083" spans="23:23" x14ac:dyDescent="0.35">
      <c r="W20083" s="17"/>
    </row>
    <row r="20084" spans="23:23" x14ac:dyDescent="0.35">
      <c r="W20084" s="17"/>
    </row>
    <row r="20085" spans="23:23" x14ac:dyDescent="0.35">
      <c r="W20085" s="17"/>
    </row>
    <row r="20086" spans="23:23" x14ac:dyDescent="0.35">
      <c r="W20086" s="17"/>
    </row>
    <row r="20087" spans="23:23" x14ac:dyDescent="0.35">
      <c r="W20087" s="17"/>
    </row>
    <row r="20088" spans="23:23" x14ac:dyDescent="0.35">
      <c r="W20088" s="17"/>
    </row>
    <row r="20089" spans="23:23" x14ac:dyDescent="0.35">
      <c r="W20089" s="17"/>
    </row>
    <row r="20090" spans="23:23" x14ac:dyDescent="0.35">
      <c r="W20090" s="17"/>
    </row>
    <row r="20091" spans="23:23" x14ac:dyDescent="0.35">
      <c r="W20091" s="17"/>
    </row>
    <row r="20092" spans="23:23" x14ac:dyDescent="0.35">
      <c r="W20092" s="17"/>
    </row>
    <row r="20093" spans="23:23" x14ac:dyDescent="0.35">
      <c r="W20093" s="17"/>
    </row>
    <row r="20094" spans="23:23" x14ac:dyDescent="0.35">
      <c r="W20094" s="17"/>
    </row>
    <row r="20095" spans="23:23" x14ac:dyDescent="0.35">
      <c r="W20095" s="17"/>
    </row>
    <row r="20096" spans="23:23" x14ac:dyDescent="0.35">
      <c r="W20096" s="17"/>
    </row>
    <row r="20097" spans="23:23" x14ac:dyDescent="0.35">
      <c r="W20097" s="17"/>
    </row>
    <row r="20098" spans="23:23" x14ac:dyDescent="0.35">
      <c r="W20098" s="17"/>
    </row>
    <row r="20099" spans="23:23" x14ac:dyDescent="0.35">
      <c r="W20099" s="17"/>
    </row>
    <row r="20100" spans="23:23" x14ac:dyDescent="0.35">
      <c r="W20100" s="17"/>
    </row>
    <row r="20101" spans="23:23" x14ac:dyDescent="0.35">
      <c r="W20101" s="17"/>
    </row>
    <row r="20102" spans="23:23" x14ac:dyDescent="0.35">
      <c r="W20102" s="17"/>
    </row>
    <row r="20103" spans="23:23" x14ac:dyDescent="0.35">
      <c r="W20103" s="17"/>
    </row>
    <row r="20104" spans="23:23" x14ac:dyDescent="0.35">
      <c r="W20104" s="17"/>
    </row>
    <row r="20105" spans="23:23" x14ac:dyDescent="0.35">
      <c r="W20105" s="17"/>
    </row>
    <row r="20106" spans="23:23" x14ac:dyDescent="0.35">
      <c r="W20106" s="17"/>
    </row>
    <row r="20107" spans="23:23" x14ac:dyDescent="0.35">
      <c r="W20107" s="17"/>
    </row>
    <row r="20108" spans="23:23" x14ac:dyDescent="0.35">
      <c r="W20108" s="17"/>
    </row>
    <row r="20109" spans="23:23" x14ac:dyDescent="0.35">
      <c r="W20109" s="17"/>
    </row>
    <row r="20110" spans="23:23" x14ac:dyDescent="0.35">
      <c r="W20110" s="17"/>
    </row>
    <row r="20111" spans="23:23" x14ac:dyDescent="0.35">
      <c r="W20111" s="17"/>
    </row>
    <row r="20112" spans="23:23" x14ac:dyDescent="0.35">
      <c r="W20112" s="17"/>
    </row>
    <row r="20113" spans="23:23" x14ac:dyDescent="0.35">
      <c r="W20113" s="17"/>
    </row>
    <row r="20114" spans="23:23" x14ac:dyDescent="0.35">
      <c r="W20114" s="17"/>
    </row>
    <row r="20115" spans="23:23" x14ac:dyDescent="0.35">
      <c r="W20115" s="17"/>
    </row>
    <row r="20116" spans="23:23" x14ac:dyDescent="0.35">
      <c r="W20116" s="17"/>
    </row>
    <row r="20117" spans="23:23" x14ac:dyDescent="0.35">
      <c r="W20117" s="17"/>
    </row>
    <row r="20118" spans="23:23" x14ac:dyDescent="0.35">
      <c r="W20118" s="17"/>
    </row>
    <row r="20119" spans="23:23" x14ac:dyDescent="0.35">
      <c r="W20119" s="17"/>
    </row>
    <row r="20120" spans="23:23" x14ac:dyDescent="0.35">
      <c r="W20120" s="17"/>
    </row>
    <row r="20121" spans="23:23" x14ac:dyDescent="0.35">
      <c r="W20121" s="17"/>
    </row>
    <row r="20122" spans="23:23" x14ac:dyDescent="0.35">
      <c r="W20122" s="17"/>
    </row>
    <row r="20123" spans="23:23" x14ac:dyDescent="0.35">
      <c r="W20123" s="17"/>
    </row>
    <row r="20124" spans="23:23" x14ac:dyDescent="0.35">
      <c r="W20124" s="17"/>
    </row>
    <row r="20125" spans="23:23" x14ac:dyDescent="0.35">
      <c r="W20125" s="17"/>
    </row>
    <row r="20126" spans="23:23" x14ac:dyDescent="0.35">
      <c r="W20126" s="17"/>
    </row>
    <row r="20127" spans="23:23" x14ac:dyDescent="0.35">
      <c r="W20127" s="17"/>
    </row>
    <row r="20128" spans="23:23" x14ac:dyDescent="0.35">
      <c r="W20128" s="17"/>
    </row>
    <row r="20129" spans="23:23" x14ac:dyDescent="0.35">
      <c r="W20129" s="17"/>
    </row>
    <row r="20130" spans="23:23" x14ac:dyDescent="0.35">
      <c r="W20130" s="17"/>
    </row>
    <row r="20131" spans="23:23" x14ac:dyDescent="0.35">
      <c r="W20131" s="17"/>
    </row>
    <row r="20132" spans="23:23" x14ac:dyDescent="0.35">
      <c r="W20132" s="17"/>
    </row>
    <row r="20133" spans="23:23" x14ac:dyDescent="0.35">
      <c r="W20133" s="17"/>
    </row>
    <row r="20134" spans="23:23" x14ac:dyDescent="0.35">
      <c r="W20134" s="17"/>
    </row>
    <row r="20135" spans="23:23" x14ac:dyDescent="0.35">
      <c r="W20135" s="17"/>
    </row>
    <row r="20136" spans="23:23" x14ac:dyDescent="0.35">
      <c r="W20136" s="17"/>
    </row>
    <row r="20137" spans="23:23" x14ac:dyDescent="0.35">
      <c r="W20137" s="17"/>
    </row>
    <row r="20138" spans="23:23" x14ac:dyDescent="0.35">
      <c r="W20138" s="17"/>
    </row>
    <row r="20139" spans="23:23" x14ac:dyDescent="0.35">
      <c r="W20139" s="17"/>
    </row>
    <row r="20140" spans="23:23" x14ac:dyDescent="0.35">
      <c r="W20140" s="17"/>
    </row>
    <row r="20141" spans="23:23" x14ac:dyDescent="0.35">
      <c r="W20141" s="17"/>
    </row>
    <row r="20142" spans="23:23" x14ac:dyDescent="0.35">
      <c r="W20142" s="17"/>
    </row>
    <row r="20143" spans="23:23" x14ac:dyDescent="0.35">
      <c r="W20143" s="17"/>
    </row>
    <row r="20144" spans="23:23" x14ac:dyDescent="0.35">
      <c r="W20144" s="17"/>
    </row>
    <row r="20145" spans="23:23" x14ac:dyDescent="0.35">
      <c r="W20145" s="17"/>
    </row>
    <row r="20146" spans="23:23" x14ac:dyDescent="0.35">
      <c r="W20146" s="17"/>
    </row>
    <row r="20147" spans="23:23" x14ac:dyDescent="0.35">
      <c r="W20147" s="17"/>
    </row>
    <row r="20148" spans="23:23" x14ac:dyDescent="0.35">
      <c r="W20148" s="17"/>
    </row>
    <row r="20149" spans="23:23" x14ac:dyDescent="0.35">
      <c r="W20149" s="17"/>
    </row>
    <row r="20150" spans="23:23" x14ac:dyDescent="0.35">
      <c r="W20150" s="17"/>
    </row>
    <row r="20151" spans="23:23" x14ac:dyDescent="0.35">
      <c r="W20151" s="17"/>
    </row>
    <row r="20152" spans="23:23" x14ac:dyDescent="0.35">
      <c r="W20152" s="17"/>
    </row>
    <row r="20153" spans="23:23" x14ac:dyDescent="0.35">
      <c r="W20153" s="17"/>
    </row>
    <row r="20154" spans="23:23" x14ac:dyDescent="0.35">
      <c r="W20154" s="17"/>
    </row>
    <row r="20155" spans="23:23" x14ac:dyDescent="0.35">
      <c r="W20155" s="17"/>
    </row>
    <row r="20156" spans="23:23" x14ac:dyDescent="0.35">
      <c r="W20156" s="17"/>
    </row>
    <row r="20157" spans="23:23" x14ac:dyDescent="0.35">
      <c r="W20157" s="17"/>
    </row>
    <row r="20158" spans="23:23" x14ac:dyDescent="0.35">
      <c r="W20158" s="17"/>
    </row>
    <row r="20159" spans="23:23" x14ac:dyDescent="0.35">
      <c r="W20159" s="17"/>
    </row>
    <row r="20160" spans="23:23" x14ac:dyDescent="0.35">
      <c r="W20160" s="17"/>
    </row>
    <row r="20161" spans="23:23" x14ac:dyDescent="0.35">
      <c r="W20161" s="17"/>
    </row>
    <row r="20162" spans="23:23" x14ac:dyDescent="0.35">
      <c r="W20162" s="17"/>
    </row>
    <row r="20163" spans="23:23" x14ac:dyDescent="0.35">
      <c r="W20163" s="17"/>
    </row>
    <row r="20164" spans="23:23" x14ac:dyDescent="0.35">
      <c r="W20164" s="17"/>
    </row>
    <row r="20165" spans="23:23" x14ac:dyDescent="0.35">
      <c r="W20165" s="17"/>
    </row>
    <row r="20166" spans="23:23" x14ac:dyDescent="0.35">
      <c r="W20166" s="17"/>
    </row>
    <row r="20167" spans="23:23" x14ac:dyDescent="0.35">
      <c r="W20167" s="17"/>
    </row>
    <row r="20168" spans="23:23" x14ac:dyDescent="0.35">
      <c r="W20168" s="17"/>
    </row>
    <row r="20169" spans="23:23" x14ac:dyDescent="0.35">
      <c r="W20169" s="17"/>
    </row>
    <row r="20170" spans="23:23" x14ac:dyDescent="0.35">
      <c r="W20170" s="17"/>
    </row>
    <row r="20171" spans="23:23" x14ac:dyDescent="0.35">
      <c r="W20171" s="17"/>
    </row>
    <row r="20172" spans="23:23" x14ac:dyDescent="0.35">
      <c r="W20172" s="17"/>
    </row>
    <row r="20173" spans="23:23" x14ac:dyDescent="0.35">
      <c r="W20173" s="17"/>
    </row>
    <row r="20174" spans="23:23" x14ac:dyDescent="0.35">
      <c r="W20174" s="17"/>
    </row>
    <row r="20175" spans="23:23" x14ac:dyDescent="0.35">
      <c r="W20175" s="17"/>
    </row>
    <row r="20176" spans="23:23" x14ac:dyDescent="0.35">
      <c r="W20176" s="17"/>
    </row>
    <row r="20177" spans="23:23" x14ac:dyDescent="0.35">
      <c r="W20177" s="17"/>
    </row>
    <row r="20178" spans="23:23" x14ac:dyDescent="0.35">
      <c r="W20178" s="17"/>
    </row>
    <row r="20179" spans="23:23" x14ac:dyDescent="0.35">
      <c r="W20179" s="17"/>
    </row>
    <row r="20180" spans="23:23" x14ac:dyDescent="0.35">
      <c r="W20180" s="17"/>
    </row>
    <row r="20181" spans="23:23" x14ac:dyDescent="0.35">
      <c r="W20181" s="17"/>
    </row>
    <row r="20182" spans="23:23" x14ac:dyDescent="0.35">
      <c r="W20182" s="17"/>
    </row>
    <row r="20183" spans="23:23" x14ac:dyDescent="0.35">
      <c r="W20183" s="17"/>
    </row>
    <row r="20184" spans="23:23" x14ac:dyDescent="0.35">
      <c r="W20184" s="17"/>
    </row>
    <row r="20185" spans="23:23" x14ac:dyDescent="0.35">
      <c r="W20185" s="17"/>
    </row>
    <row r="20186" spans="23:23" x14ac:dyDescent="0.35">
      <c r="W20186" s="17"/>
    </row>
    <row r="20187" spans="23:23" x14ac:dyDescent="0.35">
      <c r="W20187" s="17"/>
    </row>
    <row r="20188" spans="23:23" x14ac:dyDescent="0.35">
      <c r="W20188" s="17"/>
    </row>
    <row r="20189" spans="23:23" x14ac:dyDescent="0.35">
      <c r="W20189" s="17"/>
    </row>
    <row r="20190" spans="23:23" x14ac:dyDescent="0.35">
      <c r="W20190" s="17"/>
    </row>
    <row r="20191" spans="23:23" x14ac:dyDescent="0.35">
      <c r="W20191" s="17"/>
    </row>
    <row r="20192" spans="23:23" x14ac:dyDescent="0.35">
      <c r="W20192" s="17"/>
    </row>
    <row r="20193" spans="23:23" x14ac:dyDescent="0.35">
      <c r="W20193" s="17"/>
    </row>
    <row r="20194" spans="23:23" x14ac:dyDescent="0.35">
      <c r="W20194" s="17"/>
    </row>
    <row r="20195" spans="23:23" x14ac:dyDescent="0.35">
      <c r="W20195" s="17"/>
    </row>
    <row r="20196" spans="23:23" x14ac:dyDescent="0.35">
      <c r="W20196" s="17"/>
    </row>
    <row r="20197" spans="23:23" x14ac:dyDescent="0.35">
      <c r="W20197" s="17"/>
    </row>
    <row r="20198" spans="23:23" x14ac:dyDescent="0.35">
      <c r="W20198" s="17"/>
    </row>
    <row r="20199" spans="23:23" x14ac:dyDescent="0.35">
      <c r="W20199" s="17"/>
    </row>
    <row r="20200" spans="23:23" x14ac:dyDescent="0.35">
      <c r="W20200" s="17"/>
    </row>
    <row r="20201" spans="23:23" x14ac:dyDescent="0.35">
      <c r="W20201" s="17"/>
    </row>
    <row r="20202" spans="23:23" x14ac:dyDescent="0.35">
      <c r="W20202" s="17"/>
    </row>
    <row r="20203" spans="23:23" x14ac:dyDescent="0.35">
      <c r="W20203" s="17"/>
    </row>
    <row r="20204" spans="23:23" x14ac:dyDescent="0.35">
      <c r="W20204" s="17"/>
    </row>
    <row r="20205" spans="23:23" x14ac:dyDescent="0.35">
      <c r="W20205" s="17"/>
    </row>
    <row r="20206" spans="23:23" x14ac:dyDescent="0.35">
      <c r="W20206" s="17"/>
    </row>
    <row r="20207" spans="23:23" x14ac:dyDescent="0.35">
      <c r="W20207" s="17"/>
    </row>
    <row r="20208" spans="23:23" x14ac:dyDescent="0.35">
      <c r="W20208" s="17"/>
    </row>
    <row r="20209" spans="23:23" x14ac:dyDescent="0.35">
      <c r="W20209" s="17"/>
    </row>
    <row r="20210" spans="23:23" x14ac:dyDescent="0.35">
      <c r="W20210" s="17"/>
    </row>
    <row r="20211" spans="23:23" x14ac:dyDescent="0.35">
      <c r="W20211" s="17"/>
    </row>
    <row r="20212" spans="23:23" x14ac:dyDescent="0.35">
      <c r="W20212" s="17"/>
    </row>
    <row r="20213" spans="23:23" x14ac:dyDescent="0.35">
      <c r="W20213" s="17"/>
    </row>
    <row r="20214" spans="23:23" x14ac:dyDescent="0.35">
      <c r="W20214" s="17"/>
    </row>
    <row r="20215" spans="23:23" x14ac:dyDescent="0.35">
      <c r="W20215" s="17"/>
    </row>
    <row r="20216" spans="23:23" x14ac:dyDescent="0.35">
      <c r="W20216" s="17"/>
    </row>
    <row r="20217" spans="23:23" x14ac:dyDescent="0.35">
      <c r="W20217" s="17"/>
    </row>
    <row r="20218" spans="23:23" x14ac:dyDescent="0.35">
      <c r="W20218" s="17"/>
    </row>
    <row r="20219" spans="23:23" x14ac:dyDescent="0.35">
      <c r="W20219" s="17"/>
    </row>
    <row r="20220" spans="23:23" x14ac:dyDescent="0.35">
      <c r="W20220" s="17"/>
    </row>
    <row r="20221" spans="23:23" x14ac:dyDescent="0.35">
      <c r="W20221" s="17"/>
    </row>
    <row r="20222" spans="23:23" x14ac:dyDescent="0.35">
      <c r="W20222" s="17"/>
    </row>
    <row r="20223" spans="23:23" x14ac:dyDescent="0.35">
      <c r="W20223" s="17"/>
    </row>
    <row r="20224" spans="23:23" x14ac:dyDescent="0.35">
      <c r="W20224" s="17"/>
    </row>
    <row r="20225" spans="23:23" x14ac:dyDescent="0.35">
      <c r="W20225" s="17"/>
    </row>
    <row r="20226" spans="23:23" x14ac:dyDescent="0.35">
      <c r="W20226" s="17"/>
    </row>
    <row r="20227" spans="23:23" x14ac:dyDescent="0.35">
      <c r="W20227" s="17"/>
    </row>
    <row r="20228" spans="23:23" x14ac:dyDescent="0.35">
      <c r="W20228" s="17"/>
    </row>
    <row r="20229" spans="23:23" x14ac:dyDescent="0.35">
      <c r="W20229" s="17"/>
    </row>
    <row r="20230" spans="23:23" x14ac:dyDescent="0.35">
      <c r="W20230" s="17"/>
    </row>
    <row r="20231" spans="23:23" x14ac:dyDescent="0.35">
      <c r="W20231" s="17"/>
    </row>
    <row r="20232" spans="23:23" x14ac:dyDescent="0.35">
      <c r="W20232" s="17"/>
    </row>
    <row r="20233" spans="23:23" x14ac:dyDescent="0.35">
      <c r="W20233" s="17"/>
    </row>
    <row r="20234" spans="23:23" x14ac:dyDescent="0.35">
      <c r="W20234" s="17"/>
    </row>
    <row r="20235" spans="23:23" x14ac:dyDescent="0.35">
      <c r="W20235" s="17"/>
    </row>
    <row r="20236" spans="23:23" x14ac:dyDescent="0.35">
      <c r="W20236" s="17"/>
    </row>
    <row r="20237" spans="23:23" x14ac:dyDescent="0.35">
      <c r="W20237" s="17"/>
    </row>
    <row r="20238" spans="23:23" x14ac:dyDescent="0.35">
      <c r="W20238" s="17"/>
    </row>
    <row r="20239" spans="23:23" x14ac:dyDescent="0.35">
      <c r="W20239" s="17"/>
    </row>
    <row r="20240" spans="23:23" x14ac:dyDescent="0.35">
      <c r="W20240" s="17"/>
    </row>
    <row r="20241" spans="23:23" x14ac:dyDescent="0.35">
      <c r="W20241" s="17"/>
    </row>
    <row r="20242" spans="23:23" x14ac:dyDescent="0.35">
      <c r="W20242" s="17"/>
    </row>
    <row r="20243" spans="23:23" x14ac:dyDescent="0.35">
      <c r="W20243" s="17"/>
    </row>
    <row r="20244" spans="23:23" x14ac:dyDescent="0.35">
      <c r="W20244" s="17"/>
    </row>
    <row r="20245" spans="23:23" x14ac:dyDescent="0.35">
      <c r="W20245" s="17"/>
    </row>
    <row r="20246" spans="23:23" x14ac:dyDescent="0.35">
      <c r="W20246" s="17"/>
    </row>
    <row r="20247" spans="23:23" x14ac:dyDescent="0.35">
      <c r="W20247" s="17"/>
    </row>
    <row r="20248" spans="23:23" x14ac:dyDescent="0.35">
      <c r="W20248" s="17"/>
    </row>
    <row r="20249" spans="23:23" x14ac:dyDescent="0.35">
      <c r="W20249" s="17"/>
    </row>
    <row r="20250" spans="23:23" x14ac:dyDescent="0.35">
      <c r="W20250" s="17"/>
    </row>
    <row r="20251" spans="23:23" x14ac:dyDescent="0.35">
      <c r="W20251" s="17"/>
    </row>
    <row r="20252" spans="23:23" x14ac:dyDescent="0.35">
      <c r="W20252" s="17"/>
    </row>
    <row r="20253" spans="23:23" x14ac:dyDescent="0.35">
      <c r="W20253" s="17"/>
    </row>
    <row r="20254" spans="23:23" x14ac:dyDescent="0.35">
      <c r="W20254" s="17"/>
    </row>
    <row r="20255" spans="23:23" x14ac:dyDescent="0.35">
      <c r="W20255" s="17"/>
    </row>
    <row r="20256" spans="23:23" x14ac:dyDescent="0.35">
      <c r="W20256" s="17"/>
    </row>
    <row r="20257" spans="23:23" x14ac:dyDescent="0.35">
      <c r="W20257" s="17"/>
    </row>
    <row r="20258" spans="23:23" x14ac:dyDescent="0.35">
      <c r="W20258" s="17"/>
    </row>
    <row r="20259" spans="23:23" x14ac:dyDescent="0.35">
      <c r="W20259" s="17"/>
    </row>
    <row r="20260" spans="23:23" x14ac:dyDescent="0.35">
      <c r="W20260" s="17"/>
    </row>
    <row r="20261" spans="23:23" x14ac:dyDescent="0.35">
      <c r="W20261" s="17"/>
    </row>
    <row r="20262" spans="23:23" x14ac:dyDescent="0.35">
      <c r="W20262" s="17"/>
    </row>
    <row r="20263" spans="23:23" x14ac:dyDescent="0.35">
      <c r="W20263" s="17"/>
    </row>
    <row r="20264" spans="23:23" x14ac:dyDescent="0.35">
      <c r="W20264" s="17"/>
    </row>
    <row r="20265" spans="23:23" x14ac:dyDescent="0.35">
      <c r="W20265" s="17"/>
    </row>
    <row r="20266" spans="23:23" x14ac:dyDescent="0.35">
      <c r="W20266" s="17"/>
    </row>
    <row r="20267" spans="23:23" x14ac:dyDescent="0.35">
      <c r="W20267" s="17"/>
    </row>
    <row r="20268" spans="23:23" x14ac:dyDescent="0.35">
      <c r="W20268" s="17"/>
    </row>
    <row r="20269" spans="23:23" x14ac:dyDescent="0.35">
      <c r="W20269" s="17"/>
    </row>
    <row r="20270" spans="23:23" x14ac:dyDescent="0.35">
      <c r="W20270" s="17"/>
    </row>
    <row r="20271" spans="23:23" x14ac:dyDescent="0.35">
      <c r="W20271" s="17"/>
    </row>
    <row r="20272" spans="23:23" x14ac:dyDescent="0.35">
      <c r="W20272" s="17"/>
    </row>
    <row r="20273" spans="23:23" x14ac:dyDescent="0.35">
      <c r="W20273" s="17"/>
    </row>
    <row r="20274" spans="23:23" x14ac:dyDescent="0.35">
      <c r="W20274" s="17"/>
    </row>
    <row r="20275" spans="23:23" x14ac:dyDescent="0.35">
      <c r="W20275" s="17"/>
    </row>
    <row r="20276" spans="23:23" x14ac:dyDescent="0.35">
      <c r="W20276" s="17"/>
    </row>
    <row r="20277" spans="23:23" x14ac:dyDescent="0.35">
      <c r="W20277" s="17"/>
    </row>
    <row r="20278" spans="23:23" x14ac:dyDescent="0.35">
      <c r="W20278" s="17"/>
    </row>
    <row r="20279" spans="23:23" x14ac:dyDescent="0.35">
      <c r="W20279" s="17"/>
    </row>
    <row r="20280" spans="23:23" x14ac:dyDescent="0.35">
      <c r="W20280" s="17"/>
    </row>
    <row r="20281" spans="23:23" x14ac:dyDescent="0.35">
      <c r="W20281" s="17"/>
    </row>
    <row r="20282" spans="23:23" x14ac:dyDescent="0.35">
      <c r="W20282" s="17"/>
    </row>
    <row r="20283" spans="23:23" x14ac:dyDescent="0.35">
      <c r="W20283" s="17"/>
    </row>
    <row r="20284" spans="23:23" x14ac:dyDescent="0.35">
      <c r="W20284" s="17"/>
    </row>
    <row r="20285" spans="23:23" x14ac:dyDescent="0.35">
      <c r="W20285" s="17"/>
    </row>
    <row r="20286" spans="23:23" x14ac:dyDescent="0.35">
      <c r="W20286" s="17"/>
    </row>
    <row r="20287" spans="23:23" x14ac:dyDescent="0.35">
      <c r="W20287" s="17"/>
    </row>
    <row r="20288" spans="23:23" x14ac:dyDescent="0.35">
      <c r="W20288" s="17"/>
    </row>
    <row r="20289" spans="23:23" x14ac:dyDescent="0.35">
      <c r="W20289" s="17"/>
    </row>
    <row r="20290" spans="23:23" x14ac:dyDescent="0.35">
      <c r="W20290" s="17"/>
    </row>
    <row r="20291" spans="23:23" x14ac:dyDescent="0.35">
      <c r="W20291" s="17"/>
    </row>
    <row r="20292" spans="23:23" x14ac:dyDescent="0.35">
      <c r="W20292" s="17"/>
    </row>
    <row r="20293" spans="23:23" x14ac:dyDescent="0.35">
      <c r="W20293" s="17"/>
    </row>
    <row r="20294" spans="23:23" x14ac:dyDescent="0.35">
      <c r="W20294" s="17"/>
    </row>
    <row r="20295" spans="23:23" x14ac:dyDescent="0.35">
      <c r="W20295" s="17"/>
    </row>
    <row r="20296" spans="23:23" x14ac:dyDescent="0.35">
      <c r="W20296" s="17"/>
    </row>
    <row r="20297" spans="23:23" x14ac:dyDescent="0.35">
      <c r="W20297" s="17"/>
    </row>
    <row r="20298" spans="23:23" x14ac:dyDescent="0.35">
      <c r="W20298" s="17"/>
    </row>
    <row r="20299" spans="23:23" x14ac:dyDescent="0.35">
      <c r="W20299" s="17"/>
    </row>
    <row r="20300" spans="23:23" x14ac:dyDescent="0.35">
      <c r="W20300" s="17"/>
    </row>
    <row r="20301" spans="23:23" x14ac:dyDescent="0.35">
      <c r="W20301" s="17"/>
    </row>
    <row r="20302" spans="23:23" x14ac:dyDescent="0.35">
      <c r="W20302" s="17"/>
    </row>
    <row r="20303" spans="23:23" x14ac:dyDescent="0.35">
      <c r="W20303" s="17"/>
    </row>
    <row r="20304" spans="23:23" x14ac:dyDescent="0.35">
      <c r="W20304" s="17"/>
    </row>
    <row r="20305" spans="23:23" x14ac:dyDescent="0.35">
      <c r="W20305" s="17"/>
    </row>
    <row r="20306" spans="23:23" x14ac:dyDescent="0.35">
      <c r="W20306" s="17"/>
    </row>
    <row r="20307" spans="23:23" x14ac:dyDescent="0.35">
      <c r="W20307" s="17"/>
    </row>
    <row r="20308" spans="23:23" x14ac:dyDescent="0.35">
      <c r="W20308" s="17"/>
    </row>
    <row r="20309" spans="23:23" x14ac:dyDescent="0.35">
      <c r="W20309" s="17"/>
    </row>
    <row r="20310" spans="23:23" x14ac:dyDescent="0.35">
      <c r="W20310" s="17"/>
    </row>
    <row r="20311" spans="23:23" x14ac:dyDescent="0.35">
      <c r="W20311" s="17"/>
    </row>
    <row r="20312" spans="23:23" x14ac:dyDescent="0.35">
      <c r="W20312" s="17"/>
    </row>
    <row r="20313" spans="23:23" x14ac:dyDescent="0.35">
      <c r="W20313" s="17"/>
    </row>
    <row r="20314" spans="23:23" x14ac:dyDescent="0.35">
      <c r="W20314" s="17"/>
    </row>
    <row r="20315" spans="23:23" x14ac:dyDescent="0.35">
      <c r="W20315" s="17"/>
    </row>
    <row r="20316" spans="23:23" x14ac:dyDescent="0.35">
      <c r="W20316" s="17"/>
    </row>
    <row r="20317" spans="23:23" x14ac:dyDescent="0.35">
      <c r="W20317" s="17"/>
    </row>
    <row r="20318" spans="23:23" x14ac:dyDescent="0.35">
      <c r="W20318" s="17"/>
    </row>
    <row r="20319" spans="23:23" x14ac:dyDescent="0.35">
      <c r="W20319" s="17"/>
    </row>
    <row r="20320" spans="23:23" x14ac:dyDescent="0.35">
      <c r="W20320" s="17"/>
    </row>
    <row r="20321" spans="23:23" x14ac:dyDescent="0.35">
      <c r="W20321" s="17"/>
    </row>
    <row r="20322" spans="23:23" x14ac:dyDescent="0.35">
      <c r="W20322" s="17"/>
    </row>
    <row r="20323" spans="23:23" x14ac:dyDescent="0.35">
      <c r="W20323" s="17"/>
    </row>
    <row r="20324" spans="23:23" x14ac:dyDescent="0.35">
      <c r="W20324" s="17"/>
    </row>
    <row r="20325" spans="23:23" x14ac:dyDescent="0.35">
      <c r="W20325" s="17"/>
    </row>
    <row r="20326" spans="23:23" x14ac:dyDescent="0.35">
      <c r="W20326" s="17"/>
    </row>
    <row r="20327" spans="23:23" x14ac:dyDescent="0.35">
      <c r="W20327" s="17"/>
    </row>
    <row r="20328" spans="23:23" x14ac:dyDescent="0.35">
      <c r="W20328" s="17"/>
    </row>
    <row r="20329" spans="23:23" x14ac:dyDescent="0.35">
      <c r="W20329" s="17"/>
    </row>
    <row r="20330" spans="23:23" x14ac:dyDescent="0.35">
      <c r="W20330" s="17"/>
    </row>
    <row r="20331" spans="23:23" x14ac:dyDescent="0.35">
      <c r="W20331" s="17"/>
    </row>
    <row r="20332" spans="23:23" x14ac:dyDescent="0.35">
      <c r="W20332" s="17"/>
    </row>
    <row r="20333" spans="23:23" x14ac:dyDescent="0.35">
      <c r="W20333" s="17"/>
    </row>
    <row r="20334" spans="23:23" x14ac:dyDescent="0.35">
      <c r="W20334" s="17"/>
    </row>
    <row r="20335" spans="23:23" x14ac:dyDescent="0.35">
      <c r="W20335" s="17"/>
    </row>
    <row r="20336" spans="23:23" x14ac:dyDescent="0.35">
      <c r="W20336" s="17"/>
    </row>
    <row r="20337" spans="23:23" x14ac:dyDescent="0.35">
      <c r="W20337" s="17"/>
    </row>
    <row r="20338" spans="23:23" x14ac:dyDescent="0.35">
      <c r="W20338" s="17"/>
    </row>
    <row r="20339" spans="23:23" x14ac:dyDescent="0.35">
      <c r="W20339" s="17"/>
    </row>
    <row r="20340" spans="23:23" x14ac:dyDescent="0.35">
      <c r="W20340" s="17"/>
    </row>
    <row r="20341" spans="23:23" x14ac:dyDescent="0.35">
      <c r="W20341" s="17"/>
    </row>
    <row r="20342" spans="23:23" x14ac:dyDescent="0.35">
      <c r="W20342" s="17"/>
    </row>
    <row r="20343" spans="23:23" x14ac:dyDescent="0.35">
      <c r="W20343" s="17"/>
    </row>
    <row r="20344" spans="23:23" x14ac:dyDescent="0.35">
      <c r="W20344" s="17"/>
    </row>
    <row r="20345" spans="23:23" x14ac:dyDescent="0.35">
      <c r="W20345" s="17"/>
    </row>
    <row r="20346" spans="23:23" x14ac:dyDescent="0.35">
      <c r="W20346" s="17"/>
    </row>
    <row r="20347" spans="23:23" x14ac:dyDescent="0.35">
      <c r="W20347" s="17"/>
    </row>
    <row r="20348" spans="23:23" x14ac:dyDescent="0.35">
      <c r="W20348" s="17"/>
    </row>
    <row r="20349" spans="23:23" x14ac:dyDescent="0.35">
      <c r="W20349" s="17"/>
    </row>
    <row r="20350" spans="23:23" x14ac:dyDescent="0.35">
      <c r="W20350" s="17"/>
    </row>
    <row r="20351" spans="23:23" x14ac:dyDescent="0.35">
      <c r="W20351" s="17"/>
    </row>
    <row r="20352" spans="23:23" x14ac:dyDescent="0.35">
      <c r="W20352" s="17"/>
    </row>
    <row r="20353" spans="23:23" x14ac:dyDescent="0.35">
      <c r="W20353" s="17"/>
    </row>
    <row r="20354" spans="23:23" x14ac:dyDescent="0.35">
      <c r="W20354" s="17"/>
    </row>
    <row r="20355" spans="23:23" x14ac:dyDescent="0.35">
      <c r="W20355" s="17"/>
    </row>
    <row r="20356" spans="23:23" x14ac:dyDescent="0.35">
      <c r="W20356" s="17"/>
    </row>
    <row r="20357" spans="23:23" x14ac:dyDescent="0.35">
      <c r="W20357" s="17"/>
    </row>
    <row r="20358" spans="23:23" x14ac:dyDescent="0.35">
      <c r="W20358" s="17"/>
    </row>
    <row r="20359" spans="23:23" x14ac:dyDescent="0.35">
      <c r="W20359" s="17"/>
    </row>
    <row r="20360" spans="23:23" x14ac:dyDescent="0.35">
      <c r="W20360" s="17"/>
    </row>
    <row r="20361" spans="23:23" x14ac:dyDescent="0.35">
      <c r="W20361" s="17"/>
    </row>
    <row r="20362" spans="23:23" x14ac:dyDescent="0.35">
      <c r="W20362" s="17"/>
    </row>
    <row r="20363" spans="23:23" x14ac:dyDescent="0.35">
      <c r="W20363" s="17"/>
    </row>
    <row r="20364" spans="23:23" x14ac:dyDescent="0.35">
      <c r="W20364" s="17"/>
    </row>
    <row r="20365" spans="23:23" x14ac:dyDescent="0.35">
      <c r="W20365" s="17"/>
    </row>
    <row r="20366" spans="23:23" x14ac:dyDescent="0.35">
      <c r="W20366" s="17"/>
    </row>
    <row r="20367" spans="23:23" x14ac:dyDescent="0.35">
      <c r="W20367" s="17"/>
    </row>
    <row r="20368" spans="23:23" x14ac:dyDescent="0.35">
      <c r="W20368" s="17"/>
    </row>
    <row r="20369" spans="23:23" x14ac:dyDescent="0.35">
      <c r="W20369" s="17"/>
    </row>
    <row r="20370" spans="23:23" x14ac:dyDescent="0.35">
      <c r="W20370" s="17"/>
    </row>
    <row r="20371" spans="23:23" x14ac:dyDescent="0.35">
      <c r="W20371" s="17"/>
    </row>
    <row r="20372" spans="23:23" x14ac:dyDescent="0.35">
      <c r="W20372" s="17"/>
    </row>
    <row r="20373" spans="23:23" x14ac:dyDescent="0.35">
      <c r="W20373" s="17"/>
    </row>
    <row r="20374" spans="23:23" x14ac:dyDescent="0.35">
      <c r="W20374" s="17"/>
    </row>
    <row r="20375" spans="23:23" x14ac:dyDescent="0.35">
      <c r="W20375" s="17"/>
    </row>
    <row r="20376" spans="23:23" x14ac:dyDescent="0.35">
      <c r="W20376" s="17"/>
    </row>
    <row r="20377" spans="23:23" x14ac:dyDescent="0.35">
      <c r="W20377" s="17"/>
    </row>
    <row r="20378" spans="23:23" x14ac:dyDescent="0.35">
      <c r="W20378" s="17"/>
    </row>
    <row r="20379" spans="23:23" x14ac:dyDescent="0.35">
      <c r="W20379" s="17"/>
    </row>
    <row r="20380" spans="23:23" x14ac:dyDescent="0.35">
      <c r="W20380" s="17"/>
    </row>
    <row r="20381" spans="23:23" x14ac:dyDescent="0.35">
      <c r="W20381" s="17"/>
    </row>
    <row r="20382" spans="23:23" x14ac:dyDescent="0.35">
      <c r="W20382" s="17"/>
    </row>
    <row r="20383" spans="23:23" x14ac:dyDescent="0.35">
      <c r="W20383" s="17"/>
    </row>
    <row r="20384" spans="23:23" x14ac:dyDescent="0.35">
      <c r="W20384" s="17"/>
    </row>
    <row r="20385" spans="23:23" x14ac:dyDescent="0.35">
      <c r="W20385" s="17"/>
    </row>
    <row r="20386" spans="23:23" x14ac:dyDescent="0.35">
      <c r="W20386" s="17"/>
    </row>
    <row r="20387" spans="23:23" x14ac:dyDescent="0.35">
      <c r="W20387" s="17"/>
    </row>
    <row r="20388" spans="23:23" x14ac:dyDescent="0.35">
      <c r="W20388" s="17"/>
    </row>
    <row r="20389" spans="23:23" x14ac:dyDescent="0.35">
      <c r="W20389" s="17"/>
    </row>
    <row r="20390" spans="23:23" x14ac:dyDescent="0.35">
      <c r="W20390" s="17"/>
    </row>
    <row r="20391" spans="23:23" x14ac:dyDescent="0.35">
      <c r="W20391" s="17"/>
    </row>
    <row r="20392" spans="23:23" x14ac:dyDescent="0.35">
      <c r="W20392" s="17"/>
    </row>
    <row r="20393" spans="23:23" x14ac:dyDescent="0.35">
      <c r="W20393" s="17"/>
    </row>
    <row r="20394" spans="23:23" x14ac:dyDescent="0.35">
      <c r="W20394" s="17"/>
    </row>
    <row r="20395" spans="23:23" x14ac:dyDescent="0.35">
      <c r="W20395" s="17"/>
    </row>
    <row r="20396" spans="23:23" x14ac:dyDescent="0.35">
      <c r="W20396" s="17"/>
    </row>
    <row r="20397" spans="23:23" x14ac:dyDescent="0.35">
      <c r="W20397" s="17"/>
    </row>
    <row r="20398" spans="23:23" x14ac:dyDescent="0.35">
      <c r="W20398" s="17"/>
    </row>
    <row r="20399" spans="23:23" x14ac:dyDescent="0.35">
      <c r="W20399" s="17"/>
    </row>
    <row r="20400" spans="23:23" x14ac:dyDescent="0.35">
      <c r="W20400" s="17"/>
    </row>
    <row r="20401" spans="23:23" x14ac:dyDescent="0.35">
      <c r="W20401" s="17"/>
    </row>
    <row r="20402" spans="23:23" x14ac:dyDescent="0.35">
      <c r="W20402" s="17"/>
    </row>
    <row r="20403" spans="23:23" x14ac:dyDescent="0.35">
      <c r="W20403" s="17"/>
    </row>
    <row r="20404" spans="23:23" x14ac:dyDescent="0.35">
      <c r="W20404" s="17"/>
    </row>
    <row r="20405" spans="23:23" x14ac:dyDescent="0.35">
      <c r="W20405" s="17"/>
    </row>
    <row r="20406" spans="23:23" x14ac:dyDescent="0.35">
      <c r="W20406" s="17"/>
    </row>
    <row r="20407" spans="23:23" x14ac:dyDescent="0.35">
      <c r="W20407" s="17"/>
    </row>
    <row r="20408" spans="23:23" x14ac:dyDescent="0.35">
      <c r="W20408" s="17"/>
    </row>
    <row r="20409" spans="23:23" x14ac:dyDescent="0.35">
      <c r="W20409" s="17"/>
    </row>
    <row r="20410" spans="23:23" x14ac:dyDescent="0.35">
      <c r="W20410" s="17"/>
    </row>
    <row r="20411" spans="23:23" x14ac:dyDescent="0.35">
      <c r="W20411" s="17"/>
    </row>
    <row r="20412" spans="23:23" x14ac:dyDescent="0.35">
      <c r="W20412" s="17"/>
    </row>
    <row r="20413" spans="23:23" x14ac:dyDescent="0.35">
      <c r="W20413" s="17"/>
    </row>
    <row r="20414" spans="23:23" x14ac:dyDescent="0.35">
      <c r="W20414" s="17"/>
    </row>
    <row r="20415" spans="23:23" x14ac:dyDescent="0.35">
      <c r="W20415" s="17"/>
    </row>
    <row r="20416" spans="23:23" x14ac:dyDescent="0.35">
      <c r="W20416" s="17"/>
    </row>
    <row r="20417" spans="23:23" x14ac:dyDescent="0.35">
      <c r="W20417" s="17"/>
    </row>
    <row r="20418" spans="23:23" x14ac:dyDescent="0.35">
      <c r="W20418" s="17"/>
    </row>
    <row r="20419" spans="23:23" x14ac:dyDescent="0.35">
      <c r="W20419" s="17"/>
    </row>
    <row r="20420" spans="23:23" x14ac:dyDescent="0.35">
      <c r="W20420" s="17"/>
    </row>
    <row r="20421" spans="23:23" x14ac:dyDescent="0.35">
      <c r="W20421" s="17"/>
    </row>
    <row r="20422" spans="23:23" x14ac:dyDescent="0.35">
      <c r="W20422" s="17"/>
    </row>
    <row r="20423" spans="23:23" x14ac:dyDescent="0.35">
      <c r="W20423" s="17"/>
    </row>
    <row r="20424" spans="23:23" x14ac:dyDescent="0.35">
      <c r="W20424" s="17"/>
    </row>
    <row r="20425" spans="23:23" x14ac:dyDescent="0.35">
      <c r="W20425" s="17"/>
    </row>
    <row r="20426" spans="23:23" x14ac:dyDescent="0.35">
      <c r="W20426" s="17"/>
    </row>
    <row r="20427" spans="23:23" x14ac:dyDescent="0.35">
      <c r="W20427" s="17"/>
    </row>
    <row r="20428" spans="23:23" x14ac:dyDescent="0.35">
      <c r="W20428" s="17"/>
    </row>
    <row r="20429" spans="23:23" x14ac:dyDescent="0.35">
      <c r="W20429" s="17"/>
    </row>
    <row r="20430" spans="23:23" x14ac:dyDescent="0.35">
      <c r="W20430" s="17"/>
    </row>
    <row r="20431" spans="23:23" x14ac:dyDescent="0.35">
      <c r="W20431" s="17"/>
    </row>
    <row r="20432" spans="23:23" x14ac:dyDescent="0.35">
      <c r="W20432" s="17"/>
    </row>
    <row r="20433" spans="23:23" x14ac:dyDescent="0.35">
      <c r="W20433" s="17"/>
    </row>
    <row r="20434" spans="23:23" x14ac:dyDescent="0.35">
      <c r="W20434" s="17"/>
    </row>
    <row r="20435" spans="23:23" x14ac:dyDescent="0.35">
      <c r="W20435" s="17"/>
    </row>
    <row r="20436" spans="23:23" x14ac:dyDescent="0.35">
      <c r="W20436" s="17"/>
    </row>
    <row r="20437" spans="23:23" x14ac:dyDescent="0.35">
      <c r="W20437" s="17"/>
    </row>
    <row r="20438" spans="23:23" x14ac:dyDescent="0.35">
      <c r="W20438" s="17"/>
    </row>
    <row r="20439" spans="23:23" x14ac:dyDescent="0.35">
      <c r="W20439" s="17"/>
    </row>
    <row r="20440" spans="23:23" x14ac:dyDescent="0.35">
      <c r="W20440" s="17"/>
    </row>
    <row r="20441" spans="23:23" x14ac:dyDescent="0.35">
      <c r="W20441" s="17"/>
    </row>
    <row r="20442" spans="23:23" x14ac:dyDescent="0.35">
      <c r="W20442" s="17"/>
    </row>
    <row r="20443" spans="23:23" x14ac:dyDescent="0.35">
      <c r="W20443" s="17"/>
    </row>
    <row r="20444" spans="23:23" x14ac:dyDescent="0.35">
      <c r="W20444" s="17"/>
    </row>
    <row r="20445" spans="23:23" x14ac:dyDescent="0.35">
      <c r="W20445" s="17"/>
    </row>
    <row r="20446" spans="23:23" x14ac:dyDescent="0.35">
      <c r="W20446" s="17"/>
    </row>
    <row r="20447" spans="23:23" x14ac:dyDescent="0.35">
      <c r="W20447" s="17"/>
    </row>
    <row r="20448" spans="23:23" x14ac:dyDescent="0.35">
      <c r="W20448" s="17"/>
    </row>
    <row r="20449" spans="23:23" x14ac:dyDescent="0.35">
      <c r="W20449" s="17"/>
    </row>
    <row r="20450" spans="23:23" x14ac:dyDescent="0.35">
      <c r="W20450" s="17"/>
    </row>
    <row r="20451" spans="23:23" x14ac:dyDescent="0.35">
      <c r="W20451" s="17"/>
    </row>
    <row r="20452" spans="23:23" x14ac:dyDescent="0.35">
      <c r="W20452" s="17"/>
    </row>
    <row r="20453" spans="23:23" x14ac:dyDescent="0.35">
      <c r="W20453" s="17"/>
    </row>
    <row r="20454" spans="23:23" x14ac:dyDescent="0.35">
      <c r="W20454" s="17"/>
    </row>
    <row r="20455" spans="23:23" x14ac:dyDescent="0.35">
      <c r="W20455" s="17"/>
    </row>
    <row r="20456" spans="23:23" x14ac:dyDescent="0.35">
      <c r="W20456" s="17"/>
    </row>
    <row r="20457" spans="23:23" x14ac:dyDescent="0.35">
      <c r="W20457" s="17"/>
    </row>
    <row r="20458" spans="23:23" x14ac:dyDescent="0.35">
      <c r="W20458" s="17"/>
    </row>
    <row r="20459" spans="23:23" x14ac:dyDescent="0.35">
      <c r="W20459" s="17"/>
    </row>
    <row r="20460" spans="23:23" x14ac:dyDescent="0.35">
      <c r="W20460" s="17"/>
    </row>
    <row r="20461" spans="23:23" x14ac:dyDescent="0.35">
      <c r="W20461" s="17"/>
    </row>
    <row r="20462" spans="23:23" x14ac:dyDescent="0.35">
      <c r="W20462" s="17"/>
    </row>
    <row r="20463" spans="23:23" x14ac:dyDescent="0.35">
      <c r="W20463" s="17"/>
    </row>
    <row r="20464" spans="23:23" x14ac:dyDescent="0.35">
      <c r="W20464" s="17"/>
    </row>
    <row r="20465" spans="23:23" x14ac:dyDescent="0.35">
      <c r="W20465" s="17"/>
    </row>
    <row r="20466" spans="23:23" x14ac:dyDescent="0.35">
      <c r="W20466" s="17"/>
    </row>
    <row r="20467" spans="23:23" x14ac:dyDescent="0.35">
      <c r="W20467" s="17"/>
    </row>
    <row r="20468" spans="23:23" x14ac:dyDescent="0.35">
      <c r="W20468" s="17"/>
    </row>
    <row r="20469" spans="23:23" x14ac:dyDescent="0.35">
      <c r="W20469" s="17"/>
    </row>
    <row r="20470" spans="23:23" x14ac:dyDescent="0.35">
      <c r="W20470" s="17"/>
    </row>
    <row r="20471" spans="23:23" x14ac:dyDescent="0.35">
      <c r="W20471" s="17"/>
    </row>
    <row r="20472" spans="23:23" x14ac:dyDescent="0.35">
      <c r="W20472" s="17"/>
    </row>
    <row r="20473" spans="23:23" x14ac:dyDescent="0.35">
      <c r="W20473" s="17"/>
    </row>
    <row r="20474" spans="23:23" x14ac:dyDescent="0.35">
      <c r="W20474" s="17"/>
    </row>
    <row r="20475" spans="23:23" x14ac:dyDescent="0.35">
      <c r="W20475" s="17"/>
    </row>
    <row r="20476" spans="23:23" x14ac:dyDescent="0.35">
      <c r="W20476" s="17"/>
    </row>
    <row r="20477" spans="23:23" x14ac:dyDescent="0.35">
      <c r="W20477" s="17"/>
    </row>
    <row r="20478" spans="23:23" x14ac:dyDescent="0.35">
      <c r="W20478" s="17"/>
    </row>
    <row r="20479" spans="23:23" x14ac:dyDescent="0.35">
      <c r="W20479" s="17"/>
    </row>
    <row r="20480" spans="23:23" x14ac:dyDescent="0.35">
      <c r="W20480" s="17"/>
    </row>
    <row r="20481" spans="23:23" x14ac:dyDescent="0.35">
      <c r="W20481" s="17"/>
    </row>
    <row r="20482" spans="23:23" x14ac:dyDescent="0.35">
      <c r="W20482" s="17"/>
    </row>
    <row r="20483" spans="23:23" x14ac:dyDescent="0.35">
      <c r="W20483" s="17"/>
    </row>
    <row r="20484" spans="23:23" x14ac:dyDescent="0.35">
      <c r="W20484" s="17"/>
    </row>
    <row r="20485" spans="23:23" x14ac:dyDescent="0.35">
      <c r="W20485" s="17"/>
    </row>
    <row r="20486" spans="23:23" x14ac:dyDescent="0.35">
      <c r="W20486" s="17"/>
    </row>
    <row r="20487" spans="23:23" x14ac:dyDescent="0.35">
      <c r="W20487" s="17"/>
    </row>
    <row r="20488" spans="23:23" x14ac:dyDescent="0.35">
      <c r="W20488" s="17"/>
    </row>
    <row r="20489" spans="23:23" x14ac:dyDescent="0.35">
      <c r="W20489" s="17"/>
    </row>
    <row r="20490" spans="23:23" x14ac:dyDescent="0.35">
      <c r="W20490" s="17"/>
    </row>
    <row r="20491" spans="23:23" x14ac:dyDescent="0.35">
      <c r="W20491" s="17"/>
    </row>
    <row r="20492" spans="23:23" x14ac:dyDescent="0.35">
      <c r="W20492" s="17"/>
    </row>
    <row r="20493" spans="23:23" x14ac:dyDescent="0.35">
      <c r="W20493" s="17"/>
    </row>
    <row r="20494" spans="23:23" x14ac:dyDescent="0.35">
      <c r="W20494" s="17"/>
    </row>
    <row r="20495" spans="23:23" x14ac:dyDescent="0.35">
      <c r="W20495" s="17"/>
    </row>
    <row r="20496" spans="23:23" x14ac:dyDescent="0.35">
      <c r="W20496" s="17"/>
    </row>
    <row r="20497" spans="23:23" x14ac:dyDescent="0.35">
      <c r="W20497" s="17"/>
    </row>
    <row r="20498" spans="23:23" x14ac:dyDescent="0.35">
      <c r="W20498" s="17"/>
    </row>
    <row r="20499" spans="23:23" x14ac:dyDescent="0.35">
      <c r="W20499" s="17"/>
    </row>
    <row r="20500" spans="23:23" x14ac:dyDescent="0.35">
      <c r="W20500" s="17"/>
    </row>
    <row r="20501" spans="23:23" x14ac:dyDescent="0.35">
      <c r="W20501" s="17"/>
    </row>
    <row r="20502" spans="23:23" x14ac:dyDescent="0.35">
      <c r="W20502" s="17"/>
    </row>
    <row r="20503" spans="23:23" x14ac:dyDescent="0.35">
      <c r="W20503" s="17"/>
    </row>
    <row r="20504" spans="23:23" x14ac:dyDescent="0.35">
      <c r="W20504" s="17"/>
    </row>
    <row r="20505" spans="23:23" x14ac:dyDescent="0.35">
      <c r="W20505" s="17"/>
    </row>
    <row r="20506" spans="23:23" x14ac:dyDescent="0.35">
      <c r="W20506" s="17"/>
    </row>
    <row r="20507" spans="23:23" x14ac:dyDescent="0.35">
      <c r="W20507" s="17"/>
    </row>
    <row r="20508" spans="23:23" x14ac:dyDescent="0.35">
      <c r="W20508" s="17"/>
    </row>
    <row r="20509" spans="23:23" x14ac:dyDescent="0.35">
      <c r="W20509" s="17"/>
    </row>
    <row r="20510" spans="23:23" x14ac:dyDescent="0.35">
      <c r="W20510" s="17"/>
    </row>
    <row r="20511" spans="23:23" x14ac:dyDescent="0.35">
      <c r="W20511" s="17"/>
    </row>
    <row r="20512" spans="23:23" x14ac:dyDescent="0.35">
      <c r="W20512" s="17"/>
    </row>
    <row r="20513" spans="23:23" x14ac:dyDescent="0.35">
      <c r="W20513" s="17"/>
    </row>
    <row r="20514" spans="23:23" x14ac:dyDescent="0.35">
      <c r="W20514" s="17"/>
    </row>
    <row r="20515" spans="23:23" x14ac:dyDescent="0.35">
      <c r="W20515" s="17"/>
    </row>
    <row r="20516" spans="23:23" x14ac:dyDescent="0.35">
      <c r="W20516" s="17"/>
    </row>
    <row r="20517" spans="23:23" x14ac:dyDescent="0.35">
      <c r="W20517" s="17"/>
    </row>
    <row r="20518" spans="23:23" x14ac:dyDescent="0.35">
      <c r="W20518" s="17"/>
    </row>
    <row r="20519" spans="23:23" x14ac:dyDescent="0.35">
      <c r="W20519" s="17"/>
    </row>
    <row r="20520" spans="23:23" x14ac:dyDescent="0.35">
      <c r="W20520" s="17"/>
    </row>
    <row r="20521" spans="23:23" x14ac:dyDescent="0.35">
      <c r="W20521" s="17"/>
    </row>
    <row r="20522" spans="23:23" x14ac:dyDescent="0.35">
      <c r="W20522" s="17"/>
    </row>
    <row r="20523" spans="23:23" x14ac:dyDescent="0.35">
      <c r="W20523" s="17"/>
    </row>
    <row r="20524" spans="23:23" x14ac:dyDescent="0.35">
      <c r="W20524" s="17"/>
    </row>
    <row r="20525" spans="23:23" x14ac:dyDescent="0.35">
      <c r="W20525" s="17"/>
    </row>
    <row r="20526" spans="23:23" x14ac:dyDescent="0.35">
      <c r="W20526" s="17"/>
    </row>
    <row r="20527" spans="23:23" x14ac:dyDescent="0.35">
      <c r="W20527" s="17"/>
    </row>
    <row r="20528" spans="23:23" x14ac:dyDescent="0.35">
      <c r="W20528" s="17"/>
    </row>
    <row r="20529" spans="23:23" x14ac:dyDescent="0.35">
      <c r="W20529" s="17"/>
    </row>
    <row r="20530" spans="23:23" x14ac:dyDescent="0.35">
      <c r="W20530" s="17"/>
    </row>
    <row r="20531" spans="23:23" x14ac:dyDescent="0.35">
      <c r="W20531" s="17"/>
    </row>
    <row r="20532" spans="23:23" x14ac:dyDescent="0.35">
      <c r="W20532" s="17"/>
    </row>
    <row r="20533" spans="23:23" x14ac:dyDescent="0.35">
      <c r="W20533" s="17"/>
    </row>
    <row r="20534" spans="23:23" x14ac:dyDescent="0.35">
      <c r="W20534" s="17"/>
    </row>
    <row r="20535" spans="23:23" x14ac:dyDescent="0.35">
      <c r="W20535" s="17"/>
    </row>
    <row r="20536" spans="23:23" x14ac:dyDescent="0.35">
      <c r="W20536" s="17"/>
    </row>
    <row r="20537" spans="23:23" x14ac:dyDescent="0.35">
      <c r="W20537" s="17"/>
    </row>
    <row r="20538" spans="23:23" x14ac:dyDescent="0.35">
      <c r="W20538" s="17"/>
    </row>
    <row r="20539" spans="23:23" x14ac:dyDescent="0.35">
      <c r="W20539" s="17"/>
    </row>
    <row r="20540" spans="23:23" x14ac:dyDescent="0.35">
      <c r="W20540" s="17"/>
    </row>
    <row r="20541" spans="23:23" x14ac:dyDescent="0.35">
      <c r="W20541" s="17"/>
    </row>
    <row r="20542" spans="23:23" x14ac:dyDescent="0.35">
      <c r="W20542" s="17"/>
    </row>
    <row r="20543" spans="23:23" x14ac:dyDescent="0.35">
      <c r="W20543" s="17"/>
    </row>
    <row r="20544" spans="23:23" x14ac:dyDescent="0.35">
      <c r="W20544" s="17"/>
    </row>
    <row r="20545" spans="23:23" x14ac:dyDescent="0.35">
      <c r="W20545" s="17"/>
    </row>
    <row r="20546" spans="23:23" x14ac:dyDescent="0.35">
      <c r="W20546" s="17"/>
    </row>
    <row r="20547" spans="23:23" x14ac:dyDescent="0.35">
      <c r="W20547" s="17"/>
    </row>
    <row r="20548" spans="23:23" x14ac:dyDescent="0.35">
      <c r="W20548" s="17"/>
    </row>
    <row r="20549" spans="23:23" x14ac:dyDescent="0.35">
      <c r="W20549" s="17"/>
    </row>
    <row r="20550" spans="23:23" x14ac:dyDescent="0.35">
      <c r="W20550" s="17"/>
    </row>
    <row r="20551" spans="23:23" x14ac:dyDescent="0.35">
      <c r="W20551" s="17"/>
    </row>
    <row r="20552" spans="23:23" x14ac:dyDescent="0.35">
      <c r="W20552" s="17"/>
    </row>
    <row r="20553" spans="23:23" x14ac:dyDescent="0.35">
      <c r="W20553" s="17"/>
    </row>
    <row r="20554" spans="23:23" x14ac:dyDescent="0.35">
      <c r="W20554" s="17"/>
    </row>
    <row r="20555" spans="23:23" x14ac:dyDescent="0.35">
      <c r="W20555" s="17"/>
    </row>
    <row r="20556" spans="23:23" x14ac:dyDescent="0.35">
      <c r="W20556" s="17"/>
    </row>
    <row r="20557" spans="23:23" x14ac:dyDescent="0.35">
      <c r="W20557" s="17"/>
    </row>
    <row r="20558" spans="23:23" x14ac:dyDescent="0.35">
      <c r="W20558" s="17"/>
    </row>
    <row r="20559" spans="23:23" x14ac:dyDescent="0.35">
      <c r="W20559" s="17"/>
    </row>
    <row r="20560" spans="23:23" x14ac:dyDescent="0.35">
      <c r="W20560" s="17"/>
    </row>
    <row r="20561" spans="23:23" x14ac:dyDescent="0.35">
      <c r="W20561" s="17"/>
    </row>
    <row r="20562" spans="23:23" x14ac:dyDescent="0.35">
      <c r="W20562" s="17"/>
    </row>
    <row r="20563" spans="23:23" x14ac:dyDescent="0.35">
      <c r="W20563" s="17"/>
    </row>
    <row r="20564" spans="23:23" x14ac:dyDescent="0.35">
      <c r="W20564" s="17"/>
    </row>
    <row r="20565" spans="23:23" x14ac:dyDescent="0.35">
      <c r="W20565" s="17"/>
    </row>
    <row r="20566" spans="23:23" x14ac:dyDescent="0.35">
      <c r="W20566" s="17"/>
    </row>
    <row r="20567" spans="23:23" x14ac:dyDescent="0.35">
      <c r="W20567" s="17"/>
    </row>
    <row r="20568" spans="23:23" x14ac:dyDescent="0.35">
      <c r="W20568" s="17"/>
    </row>
    <row r="20569" spans="23:23" x14ac:dyDescent="0.35">
      <c r="W20569" s="17"/>
    </row>
    <row r="20570" spans="23:23" x14ac:dyDescent="0.35">
      <c r="W20570" s="17"/>
    </row>
    <row r="20571" spans="23:23" x14ac:dyDescent="0.35">
      <c r="W20571" s="17"/>
    </row>
    <row r="20572" spans="23:23" x14ac:dyDescent="0.35">
      <c r="W20572" s="17"/>
    </row>
    <row r="20573" spans="23:23" x14ac:dyDescent="0.35">
      <c r="W20573" s="17"/>
    </row>
    <row r="20574" spans="23:23" x14ac:dyDescent="0.35">
      <c r="W20574" s="17"/>
    </row>
    <row r="20575" spans="23:23" x14ac:dyDescent="0.35">
      <c r="W20575" s="17"/>
    </row>
    <row r="20576" spans="23:23" x14ac:dyDescent="0.35">
      <c r="W20576" s="17"/>
    </row>
    <row r="20577" spans="23:23" x14ac:dyDescent="0.35">
      <c r="W20577" s="17"/>
    </row>
    <row r="20578" spans="23:23" x14ac:dyDescent="0.35">
      <c r="W20578" s="17"/>
    </row>
    <row r="20579" spans="23:23" x14ac:dyDescent="0.35">
      <c r="W20579" s="17"/>
    </row>
    <row r="20580" spans="23:23" x14ac:dyDescent="0.35">
      <c r="W20580" s="17"/>
    </row>
    <row r="20581" spans="23:23" x14ac:dyDescent="0.35">
      <c r="W20581" s="17"/>
    </row>
    <row r="20582" spans="23:23" x14ac:dyDescent="0.35">
      <c r="W20582" s="17"/>
    </row>
    <row r="20583" spans="23:23" x14ac:dyDescent="0.35">
      <c r="W20583" s="17"/>
    </row>
    <row r="20584" spans="23:23" x14ac:dyDescent="0.35">
      <c r="W20584" s="17"/>
    </row>
    <row r="20585" spans="23:23" x14ac:dyDescent="0.35">
      <c r="W20585" s="17"/>
    </row>
    <row r="20586" spans="23:23" x14ac:dyDescent="0.35">
      <c r="W20586" s="17"/>
    </row>
    <row r="20587" spans="23:23" x14ac:dyDescent="0.35">
      <c r="W20587" s="17"/>
    </row>
    <row r="20588" spans="23:23" x14ac:dyDescent="0.35">
      <c r="W20588" s="17"/>
    </row>
    <row r="20589" spans="23:23" x14ac:dyDescent="0.35">
      <c r="W20589" s="17"/>
    </row>
    <row r="20590" spans="23:23" x14ac:dyDescent="0.35">
      <c r="W20590" s="17"/>
    </row>
    <row r="20591" spans="23:23" x14ac:dyDescent="0.35">
      <c r="W20591" s="17"/>
    </row>
    <row r="20592" spans="23:23" x14ac:dyDescent="0.35">
      <c r="W20592" s="17"/>
    </row>
    <row r="20593" spans="23:23" x14ac:dyDescent="0.35">
      <c r="W20593" s="17"/>
    </row>
    <row r="20594" spans="23:23" x14ac:dyDescent="0.35">
      <c r="W20594" s="17"/>
    </row>
    <row r="20595" spans="23:23" x14ac:dyDescent="0.35">
      <c r="W20595" s="17"/>
    </row>
    <row r="20596" spans="23:23" x14ac:dyDescent="0.35">
      <c r="W20596" s="17"/>
    </row>
    <row r="20597" spans="23:23" x14ac:dyDescent="0.35">
      <c r="W20597" s="17"/>
    </row>
    <row r="20598" spans="23:23" x14ac:dyDescent="0.35">
      <c r="W20598" s="17"/>
    </row>
    <row r="20599" spans="23:23" x14ac:dyDescent="0.35">
      <c r="W20599" s="17"/>
    </row>
    <row r="20600" spans="23:23" x14ac:dyDescent="0.35">
      <c r="W20600" s="17"/>
    </row>
    <row r="20601" spans="23:23" x14ac:dyDescent="0.35">
      <c r="W20601" s="17"/>
    </row>
    <row r="20602" spans="23:23" x14ac:dyDescent="0.35">
      <c r="W20602" s="17"/>
    </row>
    <row r="20603" spans="23:23" x14ac:dyDescent="0.35">
      <c r="W20603" s="17"/>
    </row>
    <row r="20604" spans="23:23" x14ac:dyDescent="0.35">
      <c r="W20604" s="17"/>
    </row>
    <row r="20605" spans="23:23" x14ac:dyDescent="0.35">
      <c r="W20605" s="17"/>
    </row>
    <row r="20606" spans="23:23" x14ac:dyDescent="0.35">
      <c r="W20606" s="17"/>
    </row>
    <row r="20607" spans="23:23" x14ac:dyDescent="0.35">
      <c r="W20607" s="17"/>
    </row>
    <row r="20608" spans="23:23" x14ac:dyDescent="0.35">
      <c r="W20608" s="17"/>
    </row>
    <row r="20609" spans="23:23" x14ac:dyDescent="0.35">
      <c r="W20609" s="17"/>
    </row>
    <row r="20610" spans="23:23" x14ac:dyDescent="0.35">
      <c r="W20610" s="17"/>
    </row>
    <row r="20611" spans="23:23" x14ac:dyDescent="0.35">
      <c r="W20611" s="17"/>
    </row>
    <row r="20612" spans="23:23" x14ac:dyDescent="0.35">
      <c r="W20612" s="17"/>
    </row>
    <row r="20613" spans="23:23" x14ac:dyDescent="0.35">
      <c r="W20613" s="17"/>
    </row>
    <row r="20614" spans="23:23" x14ac:dyDescent="0.35">
      <c r="W20614" s="17"/>
    </row>
    <row r="20615" spans="23:23" x14ac:dyDescent="0.35">
      <c r="W20615" s="17"/>
    </row>
    <row r="20616" spans="23:23" x14ac:dyDescent="0.35">
      <c r="W20616" s="17"/>
    </row>
    <row r="20617" spans="23:23" x14ac:dyDescent="0.35">
      <c r="W20617" s="17"/>
    </row>
    <row r="20618" spans="23:23" x14ac:dyDescent="0.35">
      <c r="W20618" s="17"/>
    </row>
    <row r="20619" spans="23:23" x14ac:dyDescent="0.35">
      <c r="W20619" s="17"/>
    </row>
    <row r="20620" spans="23:23" x14ac:dyDescent="0.35">
      <c r="W20620" s="17"/>
    </row>
    <row r="20621" spans="23:23" x14ac:dyDescent="0.35">
      <c r="W20621" s="17"/>
    </row>
    <row r="20622" spans="23:23" x14ac:dyDescent="0.35">
      <c r="W20622" s="17"/>
    </row>
    <row r="20623" spans="23:23" x14ac:dyDescent="0.35">
      <c r="W20623" s="17"/>
    </row>
    <row r="20624" spans="23:23" x14ac:dyDescent="0.35">
      <c r="W20624" s="17"/>
    </row>
    <row r="20625" spans="23:23" x14ac:dyDescent="0.35">
      <c r="W20625" s="17"/>
    </row>
    <row r="20626" spans="23:23" x14ac:dyDescent="0.35">
      <c r="W20626" s="17"/>
    </row>
    <row r="20627" spans="23:23" x14ac:dyDescent="0.35">
      <c r="W20627" s="17"/>
    </row>
    <row r="20628" spans="23:23" x14ac:dyDescent="0.35">
      <c r="W20628" s="17"/>
    </row>
    <row r="20629" spans="23:23" x14ac:dyDescent="0.35">
      <c r="W20629" s="17"/>
    </row>
    <row r="20630" spans="23:23" x14ac:dyDescent="0.35">
      <c r="W20630" s="17"/>
    </row>
    <row r="20631" spans="23:23" x14ac:dyDescent="0.35">
      <c r="W20631" s="17"/>
    </row>
    <row r="20632" spans="23:23" x14ac:dyDescent="0.35">
      <c r="W20632" s="17"/>
    </row>
    <row r="20633" spans="23:23" x14ac:dyDescent="0.35">
      <c r="W20633" s="17"/>
    </row>
    <row r="20634" spans="23:23" x14ac:dyDescent="0.35">
      <c r="W20634" s="17"/>
    </row>
    <row r="20635" spans="23:23" x14ac:dyDescent="0.35">
      <c r="W20635" s="17"/>
    </row>
    <row r="20636" spans="23:23" x14ac:dyDescent="0.35">
      <c r="W20636" s="17"/>
    </row>
    <row r="20637" spans="23:23" x14ac:dyDescent="0.35">
      <c r="W20637" s="17"/>
    </row>
    <row r="20638" spans="23:23" x14ac:dyDescent="0.35">
      <c r="W20638" s="17"/>
    </row>
    <row r="20639" spans="23:23" x14ac:dyDescent="0.35">
      <c r="W20639" s="17"/>
    </row>
    <row r="20640" spans="23:23" x14ac:dyDescent="0.35">
      <c r="W20640" s="17"/>
    </row>
    <row r="20641" spans="23:23" x14ac:dyDescent="0.35">
      <c r="W20641" s="17"/>
    </row>
    <row r="20642" spans="23:23" x14ac:dyDescent="0.35">
      <c r="W20642" s="17"/>
    </row>
    <row r="20643" spans="23:23" x14ac:dyDescent="0.35">
      <c r="W20643" s="17"/>
    </row>
    <row r="20644" spans="23:23" x14ac:dyDescent="0.35">
      <c r="W20644" s="17"/>
    </row>
    <row r="20645" spans="23:23" x14ac:dyDescent="0.35">
      <c r="W20645" s="17"/>
    </row>
    <row r="20646" spans="23:23" x14ac:dyDescent="0.35">
      <c r="W20646" s="17"/>
    </row>
    <row r="20647" spans="23:23" x14ac:dyDescent="0.35">
      <c r="W20647" s="17"/>
    </row>
    <row r="20648" spans="23:23" x14ac:dyDescent="0.35">
      <c r="W20648" s="17"/>
    </row>
    <row r="20649" spans="23:23" x14ac:dyDescent="0.35">
      <c r="W20649" s="17"/>
    </row>
    <row r="20650" spans="23:23" x14ac:dyDescent="0.35">
      <c r="W20650" s="17"/>
    </row>
    <row r="20651" spans="23:23" x14ac:dyDescent="0.35">
      <c r="W20651" s="17"/>
    </row>
    <row r="20652" spans="23:23" x14ac:dyDescent="0.35">
      <c r="W20652" s="17"/>
    </row>
    <row r="20653" spans="23:23" x14ac:dyDescent="0.35">
      <c r="W20653" s="17"/>
    </row>
    <row r="20654" spans="23:23" x14ac:dyDescent="0.35">
      <c r="W20654" s="17"/>
    </row>
    <row r="20655" spans="23:23" x14ac:dyDescent="0.35">
      <c r="W20655" s="17"/>
    </row>
    <row r="20656" spans="23:23" x14ac:dyDescent="0.35">
      <c r="W20656" s="17"/>
    </row>
    <row r="20657" spans="23:23" x14ac:dyDescent="0.35">
      <c r="W20657" s="17"/>
    </row>
    <row r="20658" spans="23:23" x14ac:dyDescent="0.35">
      <c r="W20658" s="17"/>
    </row>
    <row r="20659" spans="23:23" x14ac:dyDescent="0.35">
      <c r="W20659" s="17"/>
    </row>
    <row r="20660" spans="23:23" x14ac:dyDescent="0.35">
      <c r="W20660" s="17"/>
    </row>
    <row r="20661" spans="23:23" x14ac:dyDescent="0.35">
      <c r="W20661" s="17"/>
    </row>
    <row r="20662" spans="23:23" x14ac:dyDescent="0.35">
      <c r="W20662" s="17"/>
    </row>
    <row r="20663" spans="23:23" x14ac:dyDescent="0.35">
      <c r="W20663" s="17"/>
    </row>
    <row r="20664" spans="23:23" x14ac:dyDescent="0.35">
      <c r="W20664" s="17"/>
    </row>
    <row r="20665" spans="23:23" x14ac:dyDescent="0.35">
      <c r="W20665" s="17"/>
    </row>
    <row r="20666" spans="23:23" x14ac:dyDescent="0.35">
      <c r="W20666" s="17"/>
    </row>
    <row r="20667" spans="23:23" x14ac:dyDescent="0.35">
      <c r="W20667" s="17"/>
    </row>
    <row r="20668" spans="23:23" x14ac:dyDescent="0.35">
      <c r="W20668" s="17"/>
    </row>
    <row r="20669" spans="23:23" x14ac:dyDescent="0.35">
      <c r="W20669" s="17"/>
    </row>
    <row r="20670" spans="23:23" x14ac:dyDescent="0.35">
      <c r="W20670" s="17"/>
    </row>
    <row r="20671" spans="23:23" x14ac:dyDescent="0.35">
      <c r="W20671" s="17"/>
    </row>
    <row r="20672" spans="23:23" x14ac:dyDescent="0.35">
      <c r="W20672" s="17"/>
    </row>
    <row r="20673" spans="23:23" x14ac:dyDescent="0.35">
      <c r="W20673" s="17"/>
    </row>
    <row r="20674" spans="23:23" x14ac:dyDescent="0.35">
      <c r="W20674" s="17"/>
    </row>
    <row r="20675" spans="23:23" x14ac:dyDescent="0.35">
      <c r="W20675" s="17"/>
    </row>
    <row r="20676" spans="23:23" x14ac:dyDescent="0.35">
      <c r="W20676" s="17"/>
    </row>
    <row r="20677" spans="23:23" x14ac:dyDescent="0.35">
      <c r="W20677" s="17"/>
    </row>
    <row r="20678" spans="23:23" x14ac:dyDescent="0.35">
      <c r="W20678" s="17"/>
    </row>
    <row r="20679" spans="23:23" x14ac:dyDescent="0.35">
      <c r="W20679" s="17"/>
    </row>
    <row r="20680" spans="23:23" x14ac:dyDescent="0.35">
      <c r="W20680" s="17"/>
    </row>
    <row r="20681" spans="23:23" x14ac:dyDescent="0.35">
      <c r="W20681" s="17"/>
    </row>
    <row r="20682" spans="23:23" x14ac:dyDescent="0.35">
      <c r="W20682" s="17"/>
    </row>
    <row r="20683" spans="23:23" x14ac:dyDescent="0.35">
      <c r="W20683" s="17"/>
    </row>
    <row r="20684" spans="23:23" x14ac:dyDescent="0.35">
      <c r="W20684" s="17"/>
    </row>
    <row r="20685" spans="23:23" x14ac:dyDescent="0.35">
      <c r="W20685" s="17"/>
    </row>
    <row r="20686" spans="23:23" x14ac:dyDescent="0.35">
      <c r="W20686" s="17"/>
    </row>
    <row r="20687" spans="23:23" x14ac:dyDescent="0.35">
      <c r="W20687" s="17"/>
    </row>
    <row r="20688" spans="23:23" x14ac:dyDescent="0.35">
      <c r="W20688" s="17"/>
    </row>
    <row r="20689" spans="23:23" x14ac:dyDescent="0.35">
      <c r="W20689" s="17"/>
    </row>
    <row r="20690" spans="23:23" x14ac:dyDescent="0.35">
      <c r="W20690" s="17"/>
    </row>
    <row r="20691" spans="23:23" x14ac:dyDescent="0.35">
      <c r="W20691" s="17"/>
    </row>
    <row r="20692" spans="23:23" x14ac:dyDescent="0.35">
      <c r="W20692" s="17"/>
    </row>
    <row r="20693" spans="23:23" x14ac:dyDescent="0.35">
      <c r="W20693" s="17"/>
    </row>
    <row r="20694" spans="23:23" x14ac:dyDescent="0.35">
      <c r="W20694" s="17"/>
    </row>
    <row r="20695" spans="23:23" x14ac:dyDescent="0.35">
      <c r="W20695" s="17"/>
    </row>
    <row r="20696" spans="23:23" x14ac:dyDescent="0.35">
      <c r="W20696" s="17"/>
    </row>
    <row r="20697" spans="23:23" x14ac:dyDescent="0.35">
      <c r="W20697" s="17"/>
    </row>
    <row r="20698" spans="23:23" x14ac:dyDescent="0.35">
      <c r="W20698" s="17"/>
    </row>
    <row r="20699" spans="23:23" x14ac:dyDescent="0.35">
      <c r="W20699" s="17"/>
    </row>
    <row r="20700" spans="23:23" x14ac:dyDescent="0.35">
      <c r="W20700" s="17"/>
    </row>
    <row r="20701" spans="23:23" x14ac:dyDescent="0.35">
      <c r="W20701" s="17"/>
    </row>
    <row r="20702" spans="23:23" x14ac:dyDescent="0.35">
      <c r="W20702" s="17"/>
    </row>
    <row r="20703" spans="23:23" x14ac:dyDescent="0.35">
      <c r="W20703" s="17"/>
    </row>
    <row r="20704" spans="23:23" x14ac:dyDescent="0.35">
      <c r="W20704" s="17"/>
    </row>
    <row r="20705" spans="23:23" x14ac:dyDescent="0.35">
      <c r="W20705" s="17"/>
    </row>
    <row r="20706" spans="23:23" x14ac:dyDescent="0.35">
      <c r="W20706" s="17"/>
    </row>
    <row r="20707" spans="23:23" x14ac:dyDescent="0.35">
      <c r="W20707" s="17"/>
    </row>
    <row r="20708" spans="23:23" x14ac:dyDescent="0.35">
      <c r="W20708" s="17"/>
    </row>
    <row r="20709" spans="23:23" x14ac:dyDescent="0.35">
      <c r="W20709" s="17"/>
    </row>
    <row r="20710" spans="23:23" x14ac:dyDescent="0.35">
      <c r="W20710" s="17"/>
    </row>
    <row r="20711" spans="23:23" x14ac:dyDescent="0.35">
      <c r="W20711" s="17"/>
    </row>
    <row r="20712" spans="23:23" x14ac:dyDescent="0.35">
      <c r="W20712" s="17"/>
    </row>
    <row r="20713" spans="23:23" x14ac:dyDescent="0.35">
      <c r="W20713" s="17"/>
    </row>
    <row r="20714" spans="23:23" x14ac:dyDescent="0.35">
      <c r="W20714" s="17"/>
    </row>
    <row r="20715" spans="23:23" x14ac:dyDescent="0.35">
      <c r="W20715" s="17"/>
    </row>
    <row r="20716" spans="23:23" x14ac:dyDescent="0.35">
      <c r="W20716" s="17"/>
    </row>
    <row r="20717" spans="23:23" x14ac:dyDescent="0.35">
      <c r="W20717" s="17"/>
    </row>
    <row r="20718" spans="23:23" x14ac:dyDescent="0.35">
      <c r="W20718" s="17"/>
    </row>
    <row r="20719" spans="23:23" x14ac:dyDescent="0.35">
      <c r="W20719" s="17"/>
    </row>
    <row r="20720" spans="23:23" x14ac:dyDescent="0.35">
      <c r="W20720" s="17"/>
    </row>
    <row r="20721" spans="23:23" x14ac:dyDescent="0.35">
      <c r="W20721" s="17"/>
    </row>
    <row r="20722" spans="23:23" x14ac:dyDescent="0.35">
      <c r="W20722" s="17"/>
    </row>
    <row r="20723" spans="23:23" x14ac:dyDescent="0.35">
      <c r="W20723" s="17"/>
    </row>
    <row r="20724" spans="23:23" x14ac:dyDescent="0.35">
      <c r="W20724" s="17"/>
    </row>
    <row r="20725" spans="23:23" x14ac:dyDescent="0.35">
      <c r="W20725" s="17"/>
    </row>
    <row r="20726" spans="23:23" x14ac:dyDescent="0.35">
      <c r="W20726" s="17"/>
    </row>
    <row r="20727" spans="23:23" x14ac:dyDescent="0.35">
      <c r="W20727" s="17"/>
    </row>
    <row r="20728" spans="23:23" x14ac:dyDescent="0.35">
      <c r="W20728" s="17"/>
    </row>
    <row r="20729" spans="23:23" x14ac:dyDescent="0.35">
      <c r="W20729" s="17"/>
    </row>
    <row r="20730" spans="23:23" x14ac:dyDescent="0.35">
      <c r="W20730" s="17"/>
    </row>
    <row r="20731" spans="23:23" x14ac:dyDescent="0.35">
      <c r="W20731" s="17"/>
    </row>
    <row r="20732" spans="23:23" x14ac:dyDescent="0.35">
      <c r="W20732" s="17"/>
    </row>
    <row r="20733" spans="23:23" x14ac:dyDescent="0.35">
      <c r="W20733" s="17"/>
    </row>
    <row r="20734" spans="23:23" x14ac:dyDescent="0.35">
      <c r="W20734" s="17"/>
    </row>
    <row r="20735" spans="23:23" x14ac:dyDescent="0.35">
      <c r="W20735" s="17"/>
    </row>
    <row r="20736" spans="23:23" x14ac:dyDescent="0.35">
      <c r="W20736" s="17"/>
    </row>
    <row r="20737" spans="23:23" x14ac:dyDescent="0.35">
      <c r="W20737" s="17"/>
    </row>
    <row r="20738" spans="23:23" x14ac:dyDescent="0.35">
      <c r="W20738" s="17"/>
    </row>
    <row r="20739" spans="23:23" x14ac:dyDescent="0.35">
      <c r="W20739" s="17"/>
    </row>
    <row r="20740" spans="23:23" x14ac:dyDescent="0.35">
      <c r="W20740" s="17"/>
    </row>
    <row r="20741" spans="23:23" x14ac:dyDescent="0.35">
      <c r="W20741" s="17"/>
    </row>
    <row r="20742" spans="23:23" x14ac:dyDescent="0.35">
      <c r="W20742" s="17"/>
    </row>
    <row r="20743" spans="23:23" x14ac:dyDescent="0.35">
      <c r="W20743" s="17"/>
    </row>
    <row r="20744" spans="23:23" x14ac:dyDescent="0.35">
      <c r="W20744" s="17"/>
    </row>
    <row r="20745" spans="23:23" x14ac:dyDescent="0.35">
      <c r="W20745" s="17"/>
    </row>
    <row r="20746" spans="23:23" x14ac:dyDescent="0.35">
      <c r="W20746" s="17"/>
    </row>
    <row r="20747" spans="23:23" x14ac:dyDescent="0.35">
      <c r="W20747" s="17"/>
    </row>
    <row r="20748" spans="23:23" x14ac:dyDescent="0.35">
      <c r="W20748" s="17"/>
    </row>
    <row r="20749" spans="23:23" x14ac:dyDescent="0.35">
      <c r="W20749" s="17"/>
    </row>
    <row r="20750" spans="23:23" x14ac:dyDescent="0.35">
      <c r="W20750" s="17"/>
    </row>
    <row r="20751" spans="23:23" x14ac:dyDescent="0.35">
      <c r="W20751" s="17"/>
    </row>
    <row r="20752" spans="23:23" x14ac:dyDescent="0.35">
      <c r="W20752" s="17"/>
    </row>
    <row r="20753" spans="23:23" x14ac:dyDescent="0.35">
      <c r="W20753" s="17"/>
    </row>
    <row r="20754" spans="23:23" x14ac:dyDescent="0.35">
      <c r="W20754" s="17"/>
    </row>
    <row r="20755" spans="23:23" x14ac:dyDescent="0.35">
      <c r="W20755" s="17"/>
    </row>
    <row r="20756" spans="23:23" x14ac:dyDescent="0.35">
      <c r="W20756" s="17"/>
    </row>
    <row r="20757" spans="23:23" x14ac:dyDescent="0.35">
      <c r="W20757" s="17"/>
    </row>
    <row r="20758" spans="23:23" x14ac:dyDescent="0.35">
      <c r="W20758" s="17"/>
    </row>
    <row r="20759" spans="23:23" x14ac:dyDescent="0.35">
      <c r="W20759" s="17"/>
    </row>
    <row r="20760" spans="23:23" x14ac:dyDescent="0.35">
      <c r="W20760" s="17"/>
    </row>
    <row r="20761" spans="23:23" x14ac:dyDescent="0.35">
      <c r="W20761" s="17"/>
    </row>
    <row r="20762" spans="23:23" x14ac:dyDescent="0.35">
      <c r="W20762" s="17"/>
    </row>
    <row r="20763" spans="23:23" x14ac:dyDescent="0.35">
      <c r="W20763" s="17"/>
    </row>
    <row r="20764" spans="23:23" x14ac:dyDescent="0.35">
      <c r="W20764" s="17"/>
    </row>
    <row r="20765" spans="23:23" x14ac:dyDescent="0.35">
      <c r="W20765" s="17"/>
    </row>
    <row r="20766" spans="23:23" x14ac:dyDescent="0.35">
      <c r="W20766" s="17"/>
    </row>
    <row r="20767" spans="23:23" x14ac:dyDescent="0.35">
      <c r="W20767" s="17"/>
    </row>
    <row r="20768" spans="23:23" x14ac:dyDescent="0.35">
      <c r="W20768" s="17"/>
    </row>
    <row r="20769" spans="23:23" x14ac:dyDescent="0.35">
      <c r="W20769" s="17"/>
    </row>
    <row r="20770" spans="23:23" x14ac:dyDescent="0.35">
      <c r="W20770" s="17"/>
    </row>
    <row r="20771" spans="23:23" x14ac:dyDescent="0.35">
      <c r="W20771" s="17"/>
    </row>
    <row r="20772" spans="23:23" x14ac:dyDescent="0.35">
      <c r="W20772" s="17"/>
    </row>
    <row r="20773" spans="23:23" x14ac:dyDescent="0.35">
      <c r="W20773" s="17"/>
    </row>
    <row r="20774" spans="23:23" x14ac:dyDescent="0.35">
      <c r="W20774" s="17"/>
    </row>
    <row r="20775" spans="23:23" x14ac:dyDescent="0.35">
      <c r="W20775" s="17"/>
    </row>
    <row r="20776" spans="23:23" x14ac:dyDescent="0.35">
      <c r="W20776" s="17"/>
    </row>
    <row r="20777" spans="23:23" x14ac:dyDescent="0.35">
      <c r="W20777" s="17"/>
    </row>
    <row r="20778" spans="23:23" x14ac:dyDescent="0.35">
      <c r="W20778" s="17"/>
    </row>
    <row r="20779" spans="23:23" x14ac:dyDescent="0.35">
      <c r="W20779" s="17"/>
    </row>
    <row r="20780" spans="23:23" x14ac:dyDescent="0.35">
      <c r="W20780" s="17"/>
    </row>
    <row r="20781" spans="23:23" x14ac:dyDescent="0.35">
      <c r="W20781" s="17"/>
    </row>
    <row r="20782" spans="23:23" x14ac:dyDescent="0.35">
      <c r="W20782" s="17"/>
    </row>
    <row r="20783" spans="23:23" x14ac:dyDescent="0.35">
      <c r="W20783" s="17"/>
    </row>
    <row r="20784" spans="23:23" x14ac:dyDescent="0.35">
      <c r="W20784" s="17"/>
    </row>
    <row r="20785" spans="23:23" x14ac:dyDescent="0.35">
      <c r="W20785" s="17"/>
    </row>
    <row r="20786" spans="23:23" x14ac:dyDescent="0.35">
      <c r="W20786" s="17"/>
    </row>
    <row r="20787" spans="23:23" x14ac:dyDescent="0.35">
      <c r="W20787" s="17"/>
    </row>
    <row r="20788" spans="23:23" x14ac:dyDescent="0.35">
      <c r="W20788" s="17"/>
    </row>
    <row r="20789" spans="23:23" x14ac:dyDescent="0.35">
      <c r="W20789" s="17"/>
    </row>
    <row r="20790" spans="23:23" x14ac:dyDescent="0.35">
      <c r="W20790" s="17"/>
    </row>
    <row r="20791" spans="23:23" x14ac:dyDescent="0.35">
      <c r="W20791" s="17"/>
    </row>
    <row r="20792" spans="23:23" x14ac:dyDescent="0.35">
      <c r="W20792" s="17"/>
    </row>
    <row r="20793" spans="23:23" x14ac:dyDescent="0.35">
      <c r="W20793" s="17"/>
    </row>
    <row r="20794" spans="23:23" x14ac:dyDescent="0.35">
      <c r="W20794" s="17"/>
    </row>
    <row r="20795" spans="23:23" x14ac:dyDescent="0.35">
      <c r="W20795" s="17"/>
    </row>
    <row r="20796" spans="23:23" x14ac:dyDescent="0.35">
      <c r="W20796" s="17"/>
    </row>
    <row r="20797" spans="23:23" x14ac:dyDescent="0.35">
      <c r="W20797" s="17"/>
    </row>
    <row r="20798" spans="23:23" x14ac:dyDescent="0.35">
      <c r="W20798" s="17"/>
    </row>
    <row r="20799" spans="23:23" x14ac:dyDescent="0.35">
      <c r="W20799" s="17"/>
    </row>
    <row r="20800" spans="23:23" x14ac:dyDescent="0.35">
      <c r="W20800" s="17"/>
    </row>
    <row r="20801" spans="23:23" x14ac:dyDescent="0.35">
      <c r="W20801" s="17"/>
    </row>
    <row r="20802" spans="23:23" x14ac:dyDescent="0.35">
      <c r="W20802" s="17"/>
    </row>
    <row r="20803" spans="23:23" x14ac:dyDescent="0.35">
      <c r="W20803" s="17"/>
    </row>
    <row r="20804" spans="23:23" x14ac:dyDescent="0.35">
      <c r="W20804" s="17"/>
    </row>
    <row r="20805" spans="23:23" x14ac:dyDescent="0.35">
      <c r="W20805" s="17"/>
    </row>
    <row r="20806" spans="23:23" x14ac:dyDescent="0.35">
      <c r="W20806" s="17"/>
    </row>
    <row r="20807" spans="23:23" x14ac:dyDescent="0.35">
      <c r="W20807" s="17"/>
    </row>
    <row r="20808" spans="23:23" x14ac:dyDescent="0.35">
      <c r="W20808" s="17"/>
    </row>
    <row r="20809" spans="23:23" x14ac:dyDescent="0.35">
      <c r="W20809" s="17"/>
    </row>
    <row r="20810" spans="23:23" x14ac:dyDescent="0.35">
      <c r="W20810" s="17"/>
    </row>
    <row r="20811" spans="23:23" x14ac:dyDescent="0.35">
      <c r="W20811" s="17"/>
    </row>
    <row r="20812" spans="23:23" x14ac:dyDescent="0.35">
      <c r="W20812" s="17"/>
    </row>
    <row r="20813" spans="23:23" x14ac:dyDescent="0.35">
      <c r="W20813" s="17"/>
    </row>
    <row r="20814" spans="23:23" x14ac:dyDescent="0.35">
      <c r="W20814" s="17"/>
    </row>
    <row r="20815" spans="23:23" x14ac:dyDescent="0.35">
      <c r="W20815" s="17"/>
    </row>
    <row r="20816" spans="23:23" x14ac:dyDescent="0.35">
      <c r="W20816" s="17"/>
    </row>
    <row r="20817" spans="23:23" x14ac:dyDescent="0.35">
      <c r="W20817" s="17"/>
    </row>
    <row r="20818" spans="23:23" x14ac:dyDescent="0.35">
      <c r="W20818" s="17"/>
    </row>
    <row r="20819" spans="23:23" x14ac:dyDescent="0.35">
      <c r="W20819" s="17"/>
    </row>
    <row r="20820" spans="23:23" x14ac:dyDescent="0.35">
      <c r="W20820" s="17"/>
    </row>
    <row r="20821" spans="23:23" x14ac:dyDescent="0.35">
      <c r="W20821" s="17"/>
    </row>
    <row r="20822" spans="23:23" x14ac:dyDescent="0.35">
      <c r="W20822" s="17"/>
    </row>
    <row r="20823" spans="23:23" x14ac:dyDescent="0.35">
      <c r="W20823" s="17"/>
    </row>
    <row r="20824" spans="23:23" x14ac:dyDescent="0.35">
      <c r="W20824" s="17"/>
    </row>
    <row r="20825" spans="23:23" x14ac:dyDescent="0.35">
      <c r="W20825" s="17"/>
    </row>
    <row r="20826" spans="23:23" x14ac:dyDescent="0.35">
      <c r="W20826" s="17"/>
    </row>
    <row r="20827" spans="23:23" x14ac:dyDescent="0.35">
      <c r="W20827" s="17"/>
    </row>
    <row r="20828" spans="23:23" x14ac:dyDescent="0.35">
      <c r="W20828" s="17"/>
    </row>
    <row r="20829" spans="23:23" x14ac:dyDescent="0.35">
      <c r="W20829" s="17"/>
    </row>
    <row r="20830" spans="23:23" x14ac:dyDescent="0.35">
      <c r="W20830" s="17"/>
    </row>
    <row r="20831" spans="23:23" x14ac:dyDescent="0.35">
      <c r="W20831" s="17"/>
    </row>
    <row r="20832" spans="23:23" x14ac:dyDescent="0.35">
      <c r="W20832" s="17"/>
    </row>
    <row r="20833" spans="23:23" x14ac:dyDescent="0.35">
      <c r="W20833" s="17"/>
    </row>
    <row r="20834" spans="23:23" x14ac:dyDescent="0.35">
      <c r="W20834" s="17"/>
    </row>
    <row r="20835" spans="23:23" x14ac:dyDescent="0.35">
      <c r="W20835" s="17"/>
    </row>
    <row r="20836" spans="23:23" x14ac:dyDescent="0.35">
      <c r="W20836" s="17"/>
    </row>
    <row r="20837" spans="23:23" x14ac:dyDescent="0.35">
      <c r="W20837" s="17"/>
    </row>
    <row r="20838" spans="23:23" x14ac:dyDescent="0.35">
      <c r="W20838" s="17"/>
    </row>
    <row r="20839" spans="23:23" x14ac:dyDescent="0.35">
      <c r="W20839" s="17"/>
    </row>
    <row r="20840" spans="23:23" x14ac:dyDescent="0.35">
      <c r="W20840" s="17"/>
    </row>
    <row r="20841" spans="23:23" x14ac:dyDescent="0.35">
      <c r="W20841" s="17"/>
    </row>
    <row r="20842" spans="23:23" x14ac:dyDescent="0.35">
      <c r="W20842" s="17"/>
    </row>
    <row r="20843" spans="23:23" x14ac:dyDescent="0.35">
      <c r="W20843" s="17"/>
    </row>
    <row r="20844" spans="23:23" x14ac:dyDescent="0.35">
      <c r="W20844" s="17"/>
    </row>
    <row r="20845" spans="23:23" x14ac:dyDescent="0.35">
      <c r="W20845" s="17"/>
    </row>
    <row r="20846" spans="23:23" x14ac:dyDescent="0.35">
      <c r="W20846" s="17"/>
    </row>
    <row r="20847" spans="23:23" x14ac:dyDescent="0.35">
      <c r="W20847" s="17"/>
    </row>
    <row r="20848" spans="23:23" x14ac:dyDescent="0.35">
      <c r="W20848" s="17"/>
    </row>
    <row r="20849" spans="23:23" x14ac:dyDescent="0.35">
      <c r="W20849" s="17"/>
    </row>
    <row r="20850" spans="23:23" x14ac:dyDescent="0.35">
      <c r="W20850" s="17"/>
    </row>
    <row r="20851" spans="23:23" x14ac:dyDescent="0.35">
      <c r="W20851" s="17"/>
    </row>
    <row r="20852" spans="23:23" x14ac:dyDescent="0.35">
      <c r="W20852" s="17"/>
    </row>
    <row r="20853" spans="23:23" x14ac:dyDescent="0.35">
      <c r="W20853" s="17"/>
    </row>
    <row r="20854" spans="23:23" x14ac:dyDescent="0.35">
      <c r="W20854" s="17"/>
    </row>
    <row r="20855" spans="23:23" x14ac:dyDescent="0.35">
      <c r="W20855" s="17"/>
    </row>
    <row r="20856" spans="23:23" x14ac:dyDescent="0.35">
      <c r="W20856" s="17"/>
    </row>
    <row r="20857" spans="23:23" x14ac:dyDescent="0.35">
      <c r="W20857" s="17"/>
    </row>
    <row r="20858" spans="23:23" x14ac:dyDescent="0.35">
      <c r="W20858" s="17"/>
    </row>
    <row r="20859" spans="23:23" x14ac:dyDescent="0.35">
      <c r="W20859" s="17"/>
    </row>
    <row r="20860" spans="23:23" x14ac:dyDescent="0.35">
      <c r="W20860" s="17"/>
    </row>
    <row r="20861" spans="23:23" x14ac:dyDescent="0.35">
      <c r="W20861" s="17"/>
    </row>
    <row r="20862" spans="23:23" x14ac:dyDescent="0.35">
      <c r="W20862" s="17"/>
    </row>
    <row r="20863" spans="23:23" x14ac:dyDescent="0.35">
      <c r="W20863" s="17"/>
    </row>
    <row r="20864" spans="23:23" x14ac:dyDescent="0.35">
      <c r="W20864" s="17"/>
    </row>
    <row r="20865" spans="23:23" x14ac:dyDescent="0.35">
      <c r="W20865" s="17"/>
    </row>
    <row r="20866" spans="23:23" x14ac:dyDescent="0.35">
      <c r="W20866" s="17"/>
    </row>
    <row r="20867" spans="23:23" x14ac:dyDescent="0.35">
      <c r="W20867" s="17"/>
    </row>
    <row r="20868" spans="23:23" x14ac:dyDescent="0.35">
      <c r="W20868" s="17"/>
    </row>
    <row r="20869" spans="23:23" x14ac:dyDescent="0.35">
      <c r="W20869" s="17"/>
    </row>
    <row r="20870" spans="23:23" x14ac:dyDescent="0.35">
      <c r="W20870" s="17"/>
    </row>
    <row r="20871" spans="23:23" x14ac:dyDescent="0.35">
      <c r="W20871" s="17"/>
    </row>
    <row r="20872" spans="23:23" x14ac:dyDescent="0.35">
      <c r="W20872" s="17"/>
    </row>
    <row r="20873" spans="23:23" x14ac:dyDescent="0.35">
      <c r="W20873" s="17"/>
    </row>
    <row r="20874" spans="23:23" x14ac:dyDescent="0.35">
      <c r="W20874" s="17"/>
    </row>
    <row r="20875" spans="23:23" x14ac:dyDescent="0.35">
      <c r="W20875" s="17"/>
    </row>
    <row r="20876" spans="23:23" x14ac:dyDescent="0.35">
      <c r="W20876" s="17"/>
    </row>
    <row r="20877" spans="23:23" x14ac:dyDescent="0.35">
      <c r="W20877" s="17"/>
    </row>
    <row r="20878" spans="23:23" x14ac:dyDescent="0.35">
      <c r="W20878" s="17"/>
    </row>
    <row r="20879" spans="23:23" x14ac:dyDescent="0.35">
      <c r="W20879" s="17"/>
    </row>
    <row r="20880" spans="23:23" x14ac:dyDescent="0.35">
      <c r="W20880" s="17"/>
    </row>
    <row r="20881" spans="23:23" x14ac:dyDescent="0.35">
      <c r="W20881" s="17"/>
    </row>
    <row r="20882" spans="23:23" x14ac:dyDescent="0.35">
      <c r="W20882" s="17"/>
    </row>
    <row r="20883" spans="23:23" x14ac:dyDescent="0.35">
      <c r="W20883" s="17"/>
    </row>
    <row r="20884" spans="23:23" x14ac:dyDescent="0.35">
      <c r="W20884" s="17"/>
    </row>
    <row r="20885" spans="23:23" x14ac:dyDescent="0.35">
      <c r="W20885" s="17"/>
    </row>
    <row r="20886" spans="23:23" x14ac:dyDescent="0.35">
      <c r="W20886" s="17"/>
    </row>
    <row r="20887" spans="23:23" x14ac:dyDescent="0.35">
      <c r="W20887" s="17"/>
    </row>
    <row r="20888" spans="23:23" x14ac:dyDescent="0.35">
      <c r="W20888" s="17"/>
    </row>
    <row r="20889" spans="23:23" x14ac:dyDescent="0.35">
      <c r="W20889" s="17"/>
    </row>
    <row r="20890" spans="23:23" x14ac:dyDescent="0.35">
      <c r="W20890" s="17"/>
    </row>
    <row r="20891" spans="23:23" x14ac:dyDescent="0.35">
      <c r="W20891" s="17"/>
    </row>
    <row r="20892" spans="23:23" x14ac:dyDescent="0.35">
      <c r="W20892" s="17"/>
    </row>
    <row r="20893" spans="23:23" x14ac:dyDescent="0.35">
      <c r="W20893" s="17"/>
    </row>
    <row r="20894" spans="23:23" x14ac:dyDescent="0.35">
      <c r="W20894" s="17"/>
    </row>
    <row r="20895" spans="23:23" x14ac:dyDescent="0.35">
      <c r="W20895" s="17"/>
    </row>
    <row r="20896" spans="23:23" x14ac:dyDescent="0.35">
      <c r="W20896" s="17"/>
    </row>
    <row r="20897" spans="23:23" x14ac:dyDescent="0.35">
      <c r="W20897" s="17"/>
    </row>
    <row r="20898" spans="23:23" x14ac:dyDescent="0.35">
      <c r="W20898" s="17"/>
    </row>
    <row r="20899" spans="23:23" x14ac:dyDescent="0.35">
      <c r="W20899" s="17"/>
    </row>
    <row r="20900" spans="23:23" x14ac:dyDescent="0.35">
      <c r="W20900" s="17"/>
    </row>
    <row r="20901" spans="23:23" x14ac:dyDescent="0.35">
      <c r="W20901" s="17"/>
    </row>
    <row r="20902" spans="23:23" x14ac:dyDescent="0.35">
      <c r="W20902" s="17"/>
    </row>
    <row r="20903" spans="23:23" x14ac:dyDescent="0.35">
      <c r="W20903" s="17"/>
    </row>
    <row r="20904" spans="23:23" x14ac:dyDescent="0.35">
      <c r="W20904" s="17"/>
    </row>
    <row r="20905" spans="23:23" x14ac:dyDescent="0.35">
      <c r="W20905" s="17"/>
    </row>
    <row r="20906" spans="23:23" x14ac:dyDescent="0.35">
      <c r="W20906" s="17"/>
    </row>
    <row r="20907" spans="23:23" x14ac:dyDescent="0.35">
      <c r="W20907" s="17"/>
    </row>
    <row r="20908" spans="23:23" x14ac:dyDescent="0.35">
      <c r="W20908" s="17"/>
    </row>
    <row r="20909" spans="23:23" x14ac:dyDescent="0.35">
      <c r="W20909" s="17"/>
    </row>
    <row r="20910" spans="23:23" x14ac:dyDescent="0.35">
      <c r="W20910" s="17"/>
    </row>
    <row r="20911" spans="23:23" x14ac:dyDescent="0.35">
      <c r="W20911" s="17"/>
    </row>
    <row r="20912" spans="23:23" x14ac:dyDescent="0.35">
      <c r="W20912" s="17"/>
    </row>
    <row r="20913" spans="23:23" x14ac:dyDescent="0.35">
      <c r="W20913" s="17"/>
    </row>
    <row r="20914" spans="23:23" x14ac:dyDescent="0.35">
      <c r="W20914" s="17"/>
    </row>
    <row r="20915" spans="23:23" x14ac:dyDescent="0.35">
      <c r="W20915" s="17"/>
    </row>
    <row r="20916" spans="23:23" x14ac:dyDescent="0.35">
      <c r="W20916" s="17"/>
    </row>
    <row r="20917" spans="23:23" x14ac:dyDescent="0.35">
      <c r="W20917" s="17"/>
    </row>
    <row r="20918" spans="23:23" x14ac:dyDescent="0.35">
      <c r="W20918" s="17"/>
    </row>
    <row r="20919" spans="23:23" x14ac:dyDescent="0.35">
      <c r="W20919" s="17"/>
    </row>
    <row r="20920" spans="23:23" x14ac:dyDescent="0.35">
      <c r="W20920" s="17"/>
    </row>
    <row r="20921" spans="23:23" x14ac:dyDescent="0.35">
      <c r="W20921" s="17"/>
    </row>
    <row r="20922" spans="23:23" x14ac:dyDescent="0.35">
      <c r="W20922" s="17"/>
    </row>
    <row r="20923" spans="23:23" x14ac:dyDescent="0.35">
      <c r="W20923" s="17"/>
    </row>
    <row r="20924" spans="23:23" x14ac:dyDescent="0.35">
      <c r="W20924" s="17"/>
    </row>
    <row r="20925" spans="23:23" x14ac:dyDescent="0.35">
      <c r="W20925" s="17"/>
    </row>
    <row r="20926" spans="23:23" x14ac:dyDescent="0.35">
      <c r="W20926" s="17"/>
    </row>
    <row r="20927" spans="23:23" x14ac:dyDescent="0.35">
      <c r="W20927" s="17"/>
    </row>
    <row r="20928" spans="23:23" x14ac:dyDescent="0.35">
      <c r="W20928" s="17"/>
    </row>
    <row r="20929" spans="23:23" x14ac:dyDescent="0.35">
      <c r="W20929" s="17"/>
    </row>
    <row r="20930" spans="23:23" x14ac:dyDescent="0.35">
      <c r="W20930" s="17"/>
    </row>
    <row r="20931" spans="23:23" x14ac:dyDescent="0.35">
      <c r="W20931" s="17"/>
    </row>
    <row r="20932" spans="23:23" x14ac:dyDescent="0.35">
      <c r="W20932" s="17"/>
    </row>
    <row r="20933" spans="23:23" x14ac:dyDescent="0.35">
      <c r="W20933" s="17"/>
    </row>
    <row r="20934" spans="23:23" x14ac:dyDescent="0.35">
      <c r="W20934" s="17"/>
    </row>
    <row r="20935" spans="23:23" x14ac:dyDescent="0.35">
      <c r="W20935" s="17"/>
    </row>
    <row r="20936" spans="23:23" x14ac:dyDescent="0.35">
      <c r="W20936" s="17"/>
    </row>
    <row r="20937" spans="23:23" x14ac:dyDescent="0.35">
      <c r="W20937" s="17"/>
    </row>
    <row r="20938" spans="23:23" x14ac:dyDescent="0.35">
      <c r="W20938" s="17"/>
    </row>
    <row r="20939" spans="23:23" x14ac:dyDescent="0.35">
      <c r="W20939" s="17"/>
    </row>
    <row r="20940" spans="23:23" x14ac:dyDescent="0.35">
      <c r="W20940" s="17"/>
    </row>
    <row r="20941" spans="23:23" x14ac:dyDescent="0.35">
      <c r="W20941" s="17"/>
    </row>
    <row r="20942" spans="23:23" x14ac:dyDescent="0.35">
      <c r="W20942" s="17"/>
    </row>
    <row r="20943" spans="23:23" x14ac:dyDescent="0.35">
      <c r="W20943" s="17"/>
    </row>
    <row r="20944" spans="23:23" x14ac:dyDescent="0.35">
      <c r="W20944" s="17"/>
    </row>
    <row r="20945" spans="23:23" x14ac:dyDescent="0.35">
      <c r="W20945" s="17"/>
    </row>
    <row r="20946" spans="23:23" x14ac:dyDescent="0.35">
      <c r="W20946" s="17"/>
    </row>
    <row r="20947" spans="23:23" x14ac:dyDescent="0.35">
      <c r="W20947" s="17"/>
    </row>
    <row r="20948" spans="23:23" x14ac:dyDescent="0.35">
      <c r="W20948" s="17"/>
    </row>
    <row r="20949" spans="23:23" x14ac:dyDescent="0.35">
      <c r="W20949" s="17"/>
    </row>
    <row r="20950" spans="23:23" x14ac:dyDescent="0.35">
      <c r="W20950" s="17"/>
    </row>
    <row r="20951" spans="23:23" x14ac:dyDescent="0.35">
      <c r="W20951" s="17"/>
    </row>
    <row r="20952" spans="23:23" x14ac:dyDescent="0.35">
      <c r="W20952" s="17"/>
    </row>
    <row r="20953" spans="23:23" x14ac:dyDescent="0.35">
      <c r="W20953" s="17"/>
    </row>
    <row r="20954" spans="23:23" x14ac:dyDescent="0.35">
      <c r="W20954" s="17"/>
    </row>
    <row r="20955" spans="23:23" x14ac:dyDescent="0.35">
      <c r="W20955" s="17"/>
    </row>
    <row r="20956" spans="23:23" x14ac:dyDescent="0.35">
      <c r="W20956" s="17"/>
    </row>
    <row r="20957" spans="23:23" x14ac:dyDescent="0.35">
      <c r="W20957" s="17"/>
    </row>
    <row r="20958" spans="23:23" x14ac:dyDescent="0.35">
      <c r="W20958" s="17"/>
    </row>
    <row r="20959" spans="23:23" x14ac:dyDescent="0.35">
      <c r="W20959" s="17"/>
    </row>
    <row r="20960" spans="23:23" x14ac:dyDescent="0.35">
      <c r="W20960" s="17"/>
    </row>
    <row r="20961" spans="23:23" x14ac:dyDescent="0.35">
      <c r="W20961" s="17"/>
    </row>
    <row r="20962" spans="23:23" x14ac:dyDescent="0.35">
      <c r="W20962" s="17"/>
    </row>
    <row r="20963" spans="23:23" x14ac:dyDescent="0.35">
      <c r="W20963" s="17"/>
    </row>
    <row r="20964" spans="23:23" x14ac:dyDescent="0.35">
      <c r="W20964" s="17"/>
    </row>
    <row r="20965" spans="23:23" x14ac:dyDescent="0.35">
      <c r="W20965" s="17"/>
    </row>
    <row r="20966" spans="23:23" x14ac:dyDescent="0.35">
      <c r="W20966" s="17"/>
    </row>
    <row r="20967" spans="23:23" x14ac:dyDescent="0.35">
      <c r="W20967" s="17"/>
    </row>
    <row r="20968" spans="23:23" x14ac:dyDescent="0.35">
      <c r="W20968" s="17"/>
    </row>
    <row r="20969" spans="23:23" x14ac:dyDescent="0.35">
      <c r="W20969" s="17"/>
    </row>
    <row r="20970" spans="23:23" x14ac:dyDescent="0.35">
      <c r="W20970" s="17"/>
    </row>
    <row r="20971" spans="23:23" x14ac:dyDescent="0.35">
      <c r="W20971" s="17"/>
    </row>
    <row r="20972" spans="23:23" x14ac:dyDescent="0.35">
      <c r="W20972" s="17"/>
    </row>
    <row r="20973" spans="23:23" x14ac:dyDescent="0.35">
      <c r="W20973" s="17"/>
    </row>
    <row r="20974" spans="23:23" x14ac:dyDescent="0.35">
      <c r="W20974" s="17"/>
    </row>
    <row r="20975" spans="23:23" x14ac:dyDescent="0.35">
      <c r="W20975" s="17"/>
    </row>
    <row r="20976" spans="23:23" x14ac:dyDescent="0.35">
      <c r="W20976" s="17"/>
    </row>
    <row r="20977" spans="23:23" x14ac:dyDescent="0.35">
      <c r="W20977" s="17"/>
    </row>
    <row r="20978" spans="23:23" x14ac:dyDescent="0.35">
      <c r="W20978" s="17"/>
    </row>
    <row r="20979" spans="23:23" x14ac:dyDescent="0.35">
      <c r="W20979" s="17"/>
    </row>
    <row r="20980" spans="23:23" x14ac:dyDescent="0.35">
      <c r="W20980" s="17"/>
    </row>
    <row r="20981" spans="23:23" x14ac:dyDescent="0.35">
      <c r="W20981" s="17"/>
    </row>
    <row r="20982" spans="23:23" x14ac:dyDescent="0.35">
      <c r="W20982" s="17"/>
    </row>
    <row r="20983" spans="23:23" x14ac:dyDescent="0.35">
      <c r="W20983" s="17"/>
    </row>
    <row r="20984" spans="23:23" x14ac:dyDescent="0.35">
      <c r="W20984" s="17"/>
    </row>
    <row r="20985" spans="23:23" x14ac:dyDescent="0.35">
      <c r="W20985" s="17"/>
    </row>
    <row r="20986" spans="23:23" x14ac:dyDescent="0.35">
      <c r="W20986" s="17"/>
    </row>
    <row r="20987" spans="23:23" x14ac:dyDescent="0.35">
      <c r="W20987" s="17"/>
    </row>
    <row r="20988" spans="23:23" x14ac:dyDescent="0.35">
      <c r="W20988" s="17"/>
    </row>
    <row r="20989" spans="23:23" x14ac:dyDescent="0.35">
      <c r="W20989" s="17"/>
    </row>
    <row r="20990" spans="23:23" x14ac:dyDescent="0.35">
      <c r="W20990" s="17"/>
    </row>
    <row r="20991" spans="23:23" x14ac:dyDescent="0.35">
      <c r="W20991" s="17"/>
    </row>
    <row r="20992" spans="23:23" x14ac:dyDescent="0.35">
      <c r="W20992" s="17"/>
    </row>
    <row r="20993" spans="23:23" x14ac:dyDescent="0.35">
      <c r="W20993" s="17"/>
    </row>
    <row r="20994" spans="23:23" x14ac:dyDescent="0.35">
      <c r="W20994" s="17"/>
    </row>
    <row r="20995" spans="23:23" x14ac:dyDescent="0.35">
      <c r="W20995" s="17"/>
    </row>
    <row r="20996" spans="23:23" x14ac:dyDescent="0.35">
      <c r="W20996" s="17"/>
    </row>
    <row r="20997" spans="23:23" x14ac:dyDescent="0.35">
      <c r="W20997" s="17"/>
    </row>
    <row r="20998" spans="23:23" x14ac:dyDescent="0.35">
      <c r="W20998" s="17"/>
    </row>
    <row r="20999" spans="23:23" x14ac:dyDescent="0.35">
      <c r="W20999" s="17"/>
    </row>
    <row r="21000" spans="23:23" x14ac:dyDescent="0.35">
      <c r="W21000" s="17"/>
    </row>
    <row r="21001" spans="23:23" x14ac:dyDescent="0.35">
      <c r="W21001" s="17"/>
    </row>
    <row r="21002" spans="23:23" x14ac:dyDescent="0.35">
      <c r="W21002" s="17"/>
    </row>
    <row r="21003" spans="23:23" x14ac:dyDescent="0.35">
      <c r="W21003" s="17"/>
    </row>
    <row r="21004" spans="23:23" x14ac:dyDescent="0.35">
      <c r="W21004" s="17"/>
    </row>
    <row r="21005" spans="23:23" x14ac:dyDescent="0.35">
      <c r="W21005" s="17"/>
    </row>
    <row r="21006" spans="23:23" x14ac:dyDescent="0.35">
      <c r="W21006" s="17"/>
    </row>
    <row r="21007" spans="23:23" x14ac:dyDescent="0.35">
      <c r="W21007" s="17"/>
    </row>
    <row r="21008" spans="23:23" x14ac:dyDescent="0.35">
      <c r="W21008" s="17"/>
    </row>
    <row r="21009" spans="23:23" x14ac:dyDescent="0.35">
      <c r="W21009" s="17"/>
    </row>
    <row r="21010" spans="23:23" x14ac:dyDescent="0.35">
      <c r="W21010" s="17"/>
    </row>
    <row r="21011" spans="23:23" x14ac:dyDescent="0.35">
      <c r="W21011" s="17"/>
    </row>
    <row r="21012" spans="23:23" x14ac:dyDescent="0.35">
      <c r="W21012" s="17"/>
    </row>
    <row r="21013" spans="23:23" x14ac:dyDescent="0.35">
      <c r="W21013" s="17"/>
    </row>
    <row r="21014" spans="23:23" x14ac:dyDescent="0.35">
      <c r="W21014" s="17"/>
    </row>
    <row r="21015" spans="23:23" x14ac:dyDescent="0.35">
      <c r="W21015" s="17"/>
    </row>
    <row r="21016" spans="23:23" x14ac:dyDescent="0.35">
      <c r="W21016" s="17"/>
    </row>
    <row r="21017" spans="23:23" x14ac:dyDescent="0.35">
      <c r="W21017" s="17"/>
    </row>
    <row r="21018" spans="23:23" x14ac:dyDescent="0.35">
      <c r="W21018" s="17"/>
    </row>
    <row r="21019" spans="23:23" x14ac:dyDescent="0.35">
      <c r="W21019" s="17"/>
    </row>
    <row r="21020" spans="23:23" x14ac:dyDescent="0.35">
      <c r="W21020" s="17"/>
    </row>
    <row r="21021" spans="23:23" x14ac:dyDescent="0.35">
      <c r="W21021" s="17"/>
    </row>
    <row r="21022" spans="23:23" x14ac:dyDescent="0.35">
      <c r="W21022" s="17"/>
    </row>
    <row r="21023" spans="23:23" x14ac:dyDescent="0.35">
      <c r="W21023" s="17"/>
    </row>
    <row r="21024" spans="23:23" x14ac:dyDescent="0.35">
      <c r="W21024" s="17"/>
    </row>
    <row r="21025" spans="23:23" x14ac:dyDescent="0.35">
      <c r="W21025" s="17"/>
    </row>
    <row r="21026" spans="23:23" x14ac:dyDescent="0.35">
      <c r="W21026" s="17"/>
    </row>
    <row r="21027" spans="23:23" x14ac:dyDescent="0.35">
      <c r="W21027" s="17"/>
    </row>
    <row r="21028" spans="23:23" x14ac:dyDescent="0.35">
      <c r="W21028" s="17"/>
    </row>
    <row r="21029" spans="23:23" x14ac:dyDescent="0.35">
      <c r="W21029" s="17"/>
    </row>
    <row r="21030" spans="23:23" x14ac:dyDescent="0.35">
      <c r="W21030" s="17"/>
    </row>
    <row r="21031" spans="23:23" x14ac:dyDescent="0.35">
      <c r="W21031" s="17"/>
    </row>
    <row r="21032" spans="23:23" x14ac:dyDescent="0.35">
      <c r="W21032" s="17"/>
    </row>
    <row r="21033" spans="23:23" x14ac:dyDescent="0.35">
      <c r="W21033" s="17"/>
    </row>
    <row r="21034" spans="23:23" x14ac:dyDescent="0.35">
      <c r="W21034" s="17"/>
    </row>
    <row r="21035" spans="23:23" x14ac:dyDescent="0.35">
      <c r="W21035" s="17"/>
    </row>
    <row r="21036" spans="23:23" x14ac:dyDescent="0.35">
      <c r="W21036" s="17"/>
    </row>
    <row r="21037" spans="23:23" x14ac:dyDescent="0.35">
      <c r="W21037" s="17"/>
    </row>
    <row r="21038" spans="23:23" x14ac:dyDescent="0.35">
      <c r="W21038" s="17"/>
    </row>
    <row r="21039" spans="23:23" x14ac:dyDescent="0.35">
      <c r="W21039" s="17"/>
    </row>
    <row r="21040" spans="23:23" x14ac:dyDescent="0.35">
      <c r="W21040" s="17"/>
    </row>
    <row r="21041" spans="23:23" x14ac:dyDescent="0.35">
      <c r="W21041" s="17"/>
    </row>
    <row r="21042" spans="23:23" x14ac:dyDescent="0.35">
      <c r="W21042" s="17"/>
    </row>
    <row r="21043" spans="23:23" x14ac:dyDescent="0.35">
      <c r="W21043" s="17"/>
    </row>
    <row r="21044" spans="23:23" x14ac:dyDescent="0.35">
      <c r="W21044" s="17"/>
    </row>
    <row r="21045" spans="23:23" x14ac:dyDescent="0.35">
      <c r="W21045" s="17"/>
    </row>
    <row r="21046" spans="23:23" x14ac:dyDescent="0.35">
      <c r="W21046" s="17"/>
    </row>
    <row r="21047" spans="23:23" x14ac:dyDescent="0.35">
      <c r="W21047" s="17"/>
    </row>
    <row r="21048" spans="23:23" x14ac:dyDescent="0.35">
      <c r="W21048" s="17"/>
    </row>
    <row r="21049" spans="23:23" x14ac:dyDescent="0.35">
      <c r="W21049" s="17"/>
    </row>
    <row r="21050" spans="23:23" x14ac:dyDescent="0.35">
      <c r="W21050" s="17"/>
    </row>
    <row r="21051" spans="23:23" x14ac:dyDescent="0.35">
      <c r="W21051" s="17"/>
    </row>
    <row r="21052" spans="23:23" x14ac:dyDescent="0.35">
      <c r="W21052" s="17"/>
    </row>
    <row r="21053" spans="23:23" x14ac:dyDescent="0.35">
      <c r="W21053" s="17"/>
    </row>
    <row r="21054" spans="23:23" x14ac:dyDescent="0.35">
      <c r="W21054" s="17"/>
    </row>
    <row r="21055" spans="23:23" x14ac:dyDescent="0.35">
      <c r="W21055" s="17"/>
    </row>
    <row r="21056" spans="23:23" x14ac:dyDescent="0.35">
      <c r="W21056" s="17"/>
    </row>
    <row r="21057" spans="23:23" x14ac:dyDescent="0.35">
      <c r="W21057" s="17"/>
    </row>
    <row r="21058" spans="23:23" x14ac:dyDescent="0.35">
      <c r="W21058" s="17"/>
    </row>
    <row r="21059" spans="23:23" x14ac:dyDescent="0.35">
      <c r="W21059" s="17"/>
    </row>
    <row r="21060" spans="23:23" x14ac:dyDescent="0.35">
      <c r="W21060" s="17"/>
    </row>
    <row r="21061" spans="23:23" x14ac:dyDescent="0.35">
      <c r="W21061" s="17"/>
    </row>
    <row r="21062" spans="23:23" x14ac:dyDescent="0.35">
      <c r="W21062" s="17"/>
    </row>
    <row r="21063" spans="23:23" x14ac:dyDescent="0.35">
      <c r="W21063" s="17"/>
    </row>
    <row r="21064" spans="23:23" x14ac:dyDescent="0.35">
      <c r="W21064" s="17"/>
    </row>
    <row r="21065" spans="23:23" x14ac:dyDescent="0.35">
      <c r="W21065" s="17"/>
    </row>
    <row r="21066" spans="23:23" x14ac:dyDescent="0.35">
      <c r="W21066" s="17"/>
    </row>
    <row r="21067" spans="23:23" x14ac:dyDescent="0.35">
      <c r="W21067" s="17"/>
    </row>
    <row r="21068" spans="23:23" x14ac:dyDescent="0.35">
      <c r="W21068" s="17"/>
    </row>
    <row r="21069" spans="23:23" x14ac:dyDescent="0.35">
      <c r="W21069" s="17"/>
    </row>
    <row r="21070" spans="23:23" x14ac:dyDescent="0.35">
      <c r="W21070" s="17"/>
    </row>
    <row r="21071" spans="23:23" x14ac:dyDescent="0.35">
      <c r="W21071" s="17"/>
    </row>
    <row r="21072" spans="23:23" x14ac:dyDescent="0.35">
      <c r="W21072" s="17"/>
    </row>
    <row r="21073" spans="23:23" x14ac:dyDescent="0.35">
      <c r="W21073" s="17"/>
    </row>
    <row r="21074" spans="23:23" x14ac:dyDescent="0.35">
      <c r="W21074" s="17"/>
    </row>
    <row r="21075" spans="23:23" x14ac:dyDescent="0.35">
      <c r="W21075" s="17"/>
    </row>
    <row r="21076" spans="23:23" x14ac:dyDescent="0.35">
      <c r="W21076" s="17"/>
    </row>
    <row r="21077" spans="23:23" x14ac:dyDescent="0.35">
      <c r="W21077" s="17"/>
    </row>
    <row r="21078" spans="23:23" x14ac:dyDescent="0.35">
      <c r="W21078" s="17"/>
    </row>
    <row r="21079" spans="23:23" x14ac:dyDescent="0.35">
      <c r="W21079" s="17"/>
    </row>
    <row r="21080" spans="23:23" x14ac:dyDescent="0.35">
      <c r="W21080" s="17"/>
    </row>
    <row r="21081" spans="23:23" x14ac:dyDescent="0.35">
      <c r="W21081" s="17"/>
    </row>
    <row r="21082" spans="23:23" x14ac:dyDescent="0.35">
      <c r="W21082" s="17"/>
    </row>
    <row r="21083" spans="23:23" x14ac:dyDescent="0.35">
      <c r="W21083" s="17"/>
    </row>
    <row r="21084" spans="23:23" x14ac:dyDescent="0.35">
      <c r="W21084" s="17"/>
    </row>
    <row r="21085" spans="23:23" x14ac:dyDescent="0.35">
      <c r="W21085" s="17"/>
    </row>
    <row r="21086" spans="23:23" x14ac:dyDescent="0.35">
      <c r="W21086" s="17"/>
    </row>
    <row r="21087" spans="23:23" x14ac:dyDescent="0.35">
      <c r="W21087" s="17"/>
    </row>
    <row r="21088" spans="23:23" x14ac:dyDescent="0.35">
      <c r="W21088" s="17"/>
    </row>
    <row r="21089" spans="23:23" x14ac:dyDescent="0.35">
      <c r="W21089" s="17"/>
    </row>
    <row r="21090" spans="23:23" x14ac:dyDescent="0.35">
      <c r="W21090" s="17"/>
    </row>
    <row r="21091" spans="23:23" x14ac:dyDescent="0.35">
      <c r="W21091" s="17"/>
    </row>
    <row r="21092" spans="23:23" x14ac:dyDescent="0.35">
      <c r="W21092" s="17"/>
    </row>
    <row r="21093" spans="23:23" x14ac:dyDescent="0.35">
      <c r="W21093" s="17"/>
    </row>
    <row r="21094" spans="23:23" x14ac:dyDescent="0.35">
      <c r="W21094" s="17"/>
    </row>
    <row r="21095" spans="23:23" x14ac:dyDescent="0.35">
      <c r="W21095" s="17"/>
    </row>
    <row r="21096" spans="23:23" x14ac:dyDescent="0.35">
      <c r="W21096" s="17"/>
    </row>
    <row r="21097" spans="23:23" x14ac:dyDescent="0.35">
      <c r="W21097" s="17"/>
    </row>
    <row r="21098" spans="23:23" x14ac:dyDescent="0.35">
      <c r="W21098" s="17"/>
    </row>
    <row r="21099" spans="23:23" x14ac:dyDescent="0.35">
      <c r="W21099" s="17"/>
    </row>
    <row r="21100" spans="23:23" x14ac:dyDescent="0.35">
      <c r="W21100" s="17"/>
    </row>
    <row r="21101" spans="23:23" x14ac:dyDescent="0.35">
      <c r="W21101" s="17"/>
    </row>
    <row r="21102" spans="23:23" x14ac:dyDescent="0.35">
      <c r="W21102" s="17"/>
    </row>
    <row r="21103" spans="23:23" x14ac:dyDescent="0.35">
      <c r="W21103" s="17"/>
    </row>
    <row r="21104" spans="23:23" x14ac:dyDescent="0.35">
      <c r="W21104" s="17"/>
    </row>
    <row r="21105" spans="23:23" x14ac:dyDescent="0.35">
      <c r="W21105" s="17"/>
    </row>
    <row r="21106" spans="23:23" x14ac:dyDescent="0.35">
      <c r="W21106" s="17"/>
    </row>
    <row r="21107" spans="23:23" x14ac:dyDescent="0.35">
      <c r="W21107" s="17"/>
    </row>
    <row r="21108" spans="23:23" x14ac:dyDescent="0.35">
      <c r="W21108" s="17"/>
    </row>
    <row r="21109" spans="23:23" x14ac:dyDescent="0.35">
      <c r="W21109" s="17"/>
    </row>
    <row r="21110" spans="23:23" x14ac:dyDescent="0.35">
      <c r="W21110" s="17"/>
    </row>
    <row r="21111" spans="23:23" x14ac:dyDescent="0.35">
      <c r="W21111" s="17"/>
    </row>
    <row r="21112" spans="23:23" x14ac:dyDescent="0.35">
      <c r="W21112" s="17"/>
    </row>
    <row r="21113" spans="23:23" x14ac:dyDescent="0.35">
      <c r="W21113" s="17"/>
    </row>
    <row r="21114" spans="23:23" x14ac:dyDescent="0.35">
      <c r="W21114" s="17"/>
    </row>
    <row r="21115" spans="23:23" x14ac:dyDescent="0.35">
      <c r="W21115" s="17"/>
    </row>
    <row r="21116" spans="23:23" x14ac:dyDescent="0.35">
      <c r="W21116" s="17"/>
    </row>
    <row r="21117" spans="23:23" x14ac:dyDescent="0.35">
      <c r="W21117" s="17"/>
    </row>
    <row r="21118" spans="23:23" x14ac:dyDescent="0.35">
      <c r="W21118" s="17"/>
    </row>
    <row r="21119" spans="23:23" x14ac:dyDescent="0.35">
      <c r="W21119" s="17"/>
    </row>
    <row r="21120" spans="23:23" x14ac:dyDescent="0.35">
      <c r="W21120" s="17"/>
    </row>
    <row r="21121" spans="23:23" x14ac:dyDescent="0.35">
      <c r="W21121" s="17"/>
    </row>
    <row r="21122" spans="23:23" x14ac:dyDescent="0.35">
      <c r="W21122" s="17"/>
    </row>
    <row r="21123" spans="23:23" x14ac:dyDescent="0.35">
      <c r="W21123" s="17"/>
    </row>
    <row r="21124" spans="23:23" x14ac:dyDescent="0.35">
      <c r="W21124" s="17"/>
    </row>
    <row r="21125" spans="23:23" x14ac:dyDescent="0.35">
      <c r="W21125" s="17"/>
    </row>
    <row r="21126" spans="23:23" x14ac:dyDescent="0.35">
      <c r="W21126" s="17"/>
    </row>
    <row r="21127" spans="23:23" x14ac:dyDescent="0.35">
      <c r="W21127" s="17"/>
    </row>
    <row r="21128" spans="23:23" x14ac:dyDescent="0.35">
      <c r="W21128" s="17"/>
    </row>
    <row r="21129" spans="23:23" x14ac:dyDescent="0.35">
      <c r="W21129" s="17"/>
    </row>
    <row r="21130" spans="23:23" x14ac:dyDescent="0.35">
      <c r="W21130" s="17"/>
    </row>
    <row r="21131" spans="23:23" x14ac:dyDescent="0.35">
      <c r="W21131" s="17"/>
    </row>
    <row r="21132" spans="23:23" x14ac:dyDescent="0.35">
      <c r="W21132" s="17"/>
    </row>
    <row r="21133" spans="23:23" x14ac:dyDescent="0.35">
      <c r="W21133" s="17"/>
    </row>
    <row r="21134" spans="23:23" x14ac:dyDescent="0.35">
      <c r="W21134" s="17"/>
    </row>
    <row r="21135" spans="23:23" x14ac:dyDescent="0.35">
      <c r="W21135" s="17"/>
    </row>
    <row r="21136" spans="23:23" x14ac:dyDescent="0.35">
      <c r="W21136" s="17"/>
    </row>
    <row r="21137" spans="23:23" x14ac:dyDescent="0.35">
      <c r="W21137" s="17"/>
    </row>
    <row r="21138" spans="23:23" x14ac:dyDescent="0.35">
      <c r="W21138" s="17"/>
    </row>
    <row r="21139" spans="23:23" x14ac:dyDescent="0.35">
      <c r="W21139" s="17"/>
    </row>
    <row r="21140" spans="23:23" x14ac:dyDescent="0.35">
      <c r="W21140" s="17"/>
    </row>
    <row r="21141" spans="23:23" x14ac:dyDescent="0.35">
      <c r="W21141" s="17"/>
    </row>
    <row r="21142" spans="23:23" x14ac:dyDescent="0.35">
      <c r="W21142" s="17"/>
    </row>
    <row r="21143" spans="23:23" x14ac:dyDescent="0.35">
      <c r="W21143" s="17"/>
    </row>
    <row r="21144" spans="23:23" x14ac:dyDescent="0.35">
      <c r="W21144" s="17"/>
    </row>
    <row r="21145" spans="23:23" x14ac:dyDescent="0.35">
      <c r="W21145" s="17"/>
    </row>
    <row r="21146" spans="23:23" x14ac:dyDescent="0.35">
      <c r="W21146" s="17"/>
    </row>
    <row r="21147" spans="23:23" x14ac:dyDescent="0.35">
      <c r="W21147" s="17"/>
    </row>
    <row r="21148" spans="23:23" x14ac:dyDescent="0.35">
      <c r="W21148" s="17"/>
    </row>
    <row r="21149" spans="23:23" x14ac:dyDescent="0.35">
      <c r="W21149" s="17"/>
    </row>
    <row r="21150" spans="23:23" x14ac:dyDescent="0.35">
      <c r="W21150" s="17"/>
    </row>
    <row r="21151" spans="23:23" x14ac:dyDescent="0.35">
      <c r="W21151" s="17"/>
    </row>
    <row r="21152" spans="23:23" x14ac:dyDescent="0.35">
      <c r="W21152" s="17"/>
    </row>
    <row r="21153" spans="23:23" x14ac:dyDescent="0.35">
      <c r="W21153" s="17"/>
    </row>
    <row r="21154" spans="23:23" x14ac:dyDescent="0.35">
      <c r="W21154" s="17"/>
    </row>
    <row r="21155" spans="23:23" x14ac:dyDescent="0.35">
      <c r="W21155" s="17"/>
    </row>
    <row r="21156" spans="23:23" x14ac:dyDescent="0.35">
      <c r="W21156" s="17"/>
    </row>
    <row r="21157" spans="23:23" x14ac:dyDescent="0.35">
      <c r="W21157" s="17"/>
    </row>
    <row r="21158" spans="23:23" x14ac:dyDescent="0.35">
      <c r="W21158" s="17"/>
    </row>
    <row r="21159" spans="23:23" x14ac:dyDescent="0.35">
      <c r="W21159" s="17"/>
    </row>
    <row r="21160" spans="23:23" x14ac:dyDescent="0.35">
      <c r="W21160" s="17"/>
    </row>
    <row r="21161" spans="23:23" x14ac:dyDescent="0.35">
      <c r="W21161" s="17"/>
    </row>
    <row r="21162" spans="23:23" x14ac:dyDescent="0.35">
      <c r="W21162" s="17"/>
    </row>
    <row r="21163" spans="23:23" x14ac:dyDescent="0.35">
      <c r="W21163" s="17"/>
    </row>
    <row r="21164" spans="23:23" x14ac:dyDescent="0.35">
      <c r="W21164" s="17"/>
    </row>
    <row r="21165" spans="23:23" x14ac:dyDescent="0.35">
      <c r="W21165" s="17"/>
    </row>
    <row r="21166" spans="23:23" x14ac:dyDescent="0.35">
      <c r="W21166" s="17"/>
    </row>
    <row r="21167" spans="23:23" x14ac:dyDescent="0.35">
      <c r="W21167" s="17"/>
    </row>
    <row r="21168" spans="23:23" x14ac:dyDescent="0.35">
      <c r="W21168" s="17"/>
    </row>
    <row r="21169" spans="23:23" x14ac:dyDescent="0.35">
      <c r="W21169" s="17"/>
    </row>
    <row r="21170" spans="23:23" x14ac:dyDescent="0.35">
      <c r="W21170" s="17"/>
    </row>
    <row r="21171" spans="23:23" x14ac:dyDescent="0.35">
      <c r="W21171" s="17"/>
    </row>
    <row r="21172" spans="23:23" x14ac:dyDescent="0.35">
      <c r="W21172" s="17"/>
    </row>
    <row r="21173" spans="23:23" x14ac:dyDescent="0.35">
      <c r="W21173" s="17"/>
    </row>
    <row r="21174" spans="23:23" x14ac:dyDescent="0.35">
      <c r="W21174" s="17"/>
    </row>
    <row r="21175" spans="23:23" x14ac:dyDescent="0.35">
      <c r="W21175" s="17"/>
    </row>
    <row r="21176" spans="23:23" x14ac:dyDescent="0.35">
      <c r="W21176" s="17"/>
    </row>
    <row r="21177" spans="23:23" x14ac:dyDescent="0.35">
      <c r="W21177" s="17"/>
    </row>
    <row r="21178" spans="23:23" x14ac:dyDescent="0.35">
      <c r="W21178" s="17"/>
    </row>
    <row r="21179" spans="23:23" x14ac:dyDescent="0.35">
      <c r="W21179" s="17"/>
    </row>
    <row r="21180" spans="23:23" x14ac:dyDescent="0.35">
      <c r="W21180" s="17"/>
    </row>
    <row r="21181" spans="23:23" x14ac:dyDescent="0.35">
      <c r="W21181" s="17"/>
    </row>
    <row r="21182" spans="23:23" x14ac:dyDescent="0.35">
      <c r="W21182" s="17"/>
    </row>
    <row r="21183" spans="23:23" x14ac:dyDescent="0.35">
      <c r="W21183" s="17"/>
    </row>
    <row r="21184" spans="23:23" x14ac:dyDescent="0.35">
      <c r="W21184" s="17"/>
    </row>
    <row r="21185" spans="23:23" x14ac:dyDescent="0.35">
      <c r="W21185" s="17"/>
    </row>
    <row r="21186" spans="23:23" x14ac:dyDescent="0.35">
      <c r="W21186" s="17"/>
    </row>
    <row r="21187" spans="23:23" x14ac:dyDescent="0.35">
      <c r="W21187" s="17"/>
    </row>
    <row r="21188" spans="23:23" x14ac:dyDescent="0.35">
      <c r="W21188" s="17"/>
    </row>
    <row r="21189" spans="23:23" x14ac:dyDescent="0.35">
      <c r="W21189" s="17"/>
    </row>
    <row r="21190" spans="23:23" x14ac:dyDescent="0.35">
      <c r="W21190" s="17"/>
    </row>
    <row r="21191" spans="23:23" x14ac:dyDescent="0.35">
      <c r="W21191" s="17"/>
    </row>
    <row r="21192" spans="23:23" x14ac:dyDescent="0.35">
      <c r="W21192" s="17"/>
    </row>
    <row r="21193" spans="23:23" x14ac:dyDescent="0.35">
      <c r="W21193" s="17"/>
    </row>
    <row r="21194" spans="23:23" x14ac:dyDescent="0.35">
      <c r="W21194" s="17"/>
    </row>
    <row r="21195" spans="23:23" x14ac:dyDescent="0.35">
      <c r="W21195" s="17"/>
    </row>
    <row r="21196" spans="23:23" x14ac:dyDescent="0.35">
      <c r="W21196" s="17"/>
    </row>
    <row r="21197" spans="23:23" x14ac:dyDescent="0.35">
      <c r="W21197" s="17"/>
    </row>
    <row r="21198" spans="23:23" x14ac:dyDescent="0.35">
      <c r="W21198" s="17"/>
    </row>
    <row r="21199" spans="23:23" x14ac:dyDescent="0.35">
      <c r="W21199" s="17"/>
    </row>
    <row r="21200" spans="23:23" x14ac:dyDescent="0.35">
      <c r="W21200" s="17"/>
    </row>
    <row r="21201" spans="23:23" x14ac:dyDescent="0.35">
      <c r="W21201" s="17"/>
    </row>
    <row r="21202" spans="23:23" x14ac:dyDescent="0.35">
      <c r="W21202" s="17"/>
    </row>
    <row r="21203" spans="23:23" x14ac:dyDescent="0.35">
      <c r="W21203" s="17"/>
    </row>
    <row r="21204" spans="23:23" x14ac:dyDescent="0.35">
      <c r="W21204" s="17"/>
    </row>
    <row r="21205" spans="23:23" x14ac:dyDescent="0.35">
      <c r="W21205" s="17"/>
    </row>
    <row r="21206" spans="23:23" x14ac:dyDescent="0.35">
      <c r="W21206" s="17"/>
    </row>
    <row r="21207" spans="23:23" x14ac:dyDescent="0.35">
      <c r="W21207" s="17"/>
    </row>
    <row r="21208" spans="23:23" x14ac:dyDescent="0.35">
      <c r="W21208" s="17"/>
    </row>
    <row r="21209" spans="23:23" x14ac:dyDescent="0.35">
      <c r="W21209" s="17"/>
    </row>
    <row r="21210" spans="23:23" x14ac:dyDescent="0.35">
      <c r="W21210" s="17"/>
    </row>
    <row r="21211" spans="23:23" x14ac:dyDescent="0.35">
      <c r="W21211" s="17"/>
    </row>
    <row r="21212" spans="23:23" x14ac:dyDescent="0.35">
      <c r="W21212" s="17"/>
    </row>
    <row r="21213" spans="23:23" x14ac:dyDescent="0.35">
      <c r="W21213" s="17"/>
    </row>
    <row r="21214" spans="23:23" x14ac:dyDescent="0.35">
      <c r="W21214" s="17"/>
    </row>
    <row r="21215" spans="23:23" x14ac:dyDescent="0.35">
      <c r="W21215" s="17"/>
    </row>
    <row r="21216" spans="23:23" x14ac:dyDescent="0.35">
      <c r="W21216" s="17"/>
    </row>
    <row r="21217" spans="23:23" x14ac:dyDescent="0.35">
      <c r="W21217" s="17"/>
    </row>
    <row r="21218" spans="23:23" x14ac:dyDescent="0.35">
      <c r="W21218" s="17"/>
    </row>
    <row r="21219" spans="23:23" x14ac:dyDescent="0.35">
      <c r="W21219" s="17"/>
    </row>
    <row r="21220" spans="23:23" x14ac:dyDescent="0.35">
      <c r="W21220" s="17"/>
    </row>
    <row r="21221" spans="23:23" x14ac:dyDescent="0.35">
      <c r="W21221" s="17"/>
    </row>
    <row r="21222" spans="23:23" x14ac:dyDescent="0.35">
      <c r="W21222" s="17"/>
    </row>
    <row r="21223" spans="23:23" x14ac:dyDescent="0.35">
      <c r="W21223" s="17"/>
    </row>
    <row r="21224" spans="23:23" x14ac:dyDescent="0.35">
      <c r="W21224" s="17"/>
    </row>
    <row r="21225" spans="23:23" x14ac:dyDescent="0.35">
      <c r="W21225" s="17"/>
    </row>
    <row r="21226" spans="23:23" x14ac:dyDescent="0.35">
      <c r="W21226" s="17"/>
    </row>
    <row r="21227" spans="23:23" x14ac:dyDescent="0.35">
      <c r="W21227" s="17"/>
    </row>
    <row r="21228" spans="23:23" x14ac:dyDescent="0.35">
      <c r="W21228" s="17"/>
    </row>
    <row r="21229" spans="23:23" x14ac:dyDescent="0.35">
      <c r="W21229" s="17"/>
    </row>
    <row r="21230" spans="23:23" x14ac:dyDescent="0.35">
      <c r="W21230" s="17"/>
    </row>
    <row r="21231" spans="23:23" x14ac:dyDescent="0.35">
      <c r="W21231" s="17"/>
    </row>
    <row r="21232" spans="23:23" x14ac:dyDescent="0.35">
      <c r="W21232" s="17"/>
    </row>
    <row r="21233" spans="23:23" x14ac:dyDescent="0.35">
      <c r="W21233" s="17"/>
    </row>
    <row r="21234" spans="23:23" x14ac:dyDescent="0.35">
      <c r="W21234" s="17"/>
    </row>
    <row r="21235" spans="23:23" x14ac:dyDescent="0.35">
      <c r="W21235" s="17"/>
    </row>
    <row r="21236" spans="23:23" x14ac:dyDescent="0.35">
      <c r="W21236" s="17"/>
    </row>
    <row r="21237" spans="23:23" x14ac:dyDescent="0.35">
      <c r="W21237" s="17"/>
    </row>
    <row r="21238" spans="23:23" x14ac:dyDescent="0.35">
      <c r="W21238" s="17"/>
    </row>
    <row r="21239" spans="23:23" x14ac:dyDescent="0.35">
      <c r="W21239" s="17"/>
    </row>
    <row r="21240" spans="23:23" x14ac:dyDescent="0.35">
      <c r="W21240" s="17"/>
    </row>
    <row r="21241" spans="23:23" x14ac:dyDescent="0.35">
      <c r="W21241" s="17"/>
    </row>
    <row r="21242" spans="23:23" x14ac:dyDescent="0.35">
      <c r="W21242" s="17"/>
    </row>
    <row r="21243" spans="23:23" x14ac:dyDescent="0.35">
      <c r="W21243" s="17"/>
    </row>
    <row r="21244" spans="23:23" x14ac:dyDescent="0.35">
      <c r="W21244" s="17"/>
    </row>
    <row r="21245" spans="23:23" x14ac:dyDescent="0.35">
      <c r="W21245" s="17"/>
    </row>
    <row r="21246" spans="23:23" x14ac:dyDescent="0.35">
      <c r="W21246" s="17"/>
    </row>
    <row r="21247" spans="23:23" x14ac:dyDescent="0.35">
      <c r="W21247" s="17"/>
    </row>
    <row r="21248" spans="23:23" x14ac:dyDescent="0.35">
      <c r="W21248" s="17"/>
    </row>
    <row r="21249" spans="23:23" x14ac:dyDescent="0.35">
      <c r="W21249" s="17"/>
    </row>
    <row r="21250" spans="23:23" x14ac:dyDescent="0.35">
      <c r="W21250" s="17"/>
    </row>
    <row r="21251" spans="23:23" x14ac:dyDescent="0.35">
      <c r="W21251" s="17"/>
    </row>
    <row r="21252" spans="23:23" x14ac:dyDescent="0.35">
      <c r="W21252" s="17"/>
    </row>
    <row r="21253" spans="23:23" x14ac:dyDescent="0.35">
      <c r="W21253" s="17"/>
    </row>
    <row r="21254" spans="23:23" x14ac:dyDescent="0.35">
      <c r="W21254" s="17"/>
    </row>
    <row r="21255" spans="23:23" x14ac:dyDescent="0.35">
      <c r="W21255" s="17"/>
    </row>
    <row r="21256" spans="23:23" x14ac:dyDescent="0.35">
      <c r="W21256" s="17"/>
    </row>
    <row r="21257" spans="23:23" x14ac:dyDescent="0.35">
      <c r="W21257" s="17"/>
    </row>
    <row r="21258" spans="23:23" x14ac:dyDescent="0.35">
      <c r="W21258" s="17"/>
    </row>
    <row r="21259" spans="23:23" x14ac:dyDescent="0.35">
      <c r="W21259" s="17"/>
    </row>
    <row r="21260" spans="23:23" x14ac:dyDescent="0.35">
      <c r="W21260" s="17"/>
    </row>
    <row r="21261" spans="23:23" x14ac:dyDescent="0.35">
      <c r="W21261" s="17"/>
    </row>
    <row r="21262" spans="23:23" x14ac:dyDescent="0.35">
      <c r="W21262" s="17"/>
    </row>
    <row r="21263" spans="23:23" x14ac:dyDescent="0.35">
      <c r="W21263" s="17"/>
    </row>
    <row r="21264" spans="23:23" x14ac:dyDescent="0.35">
      <c r="W21264" s="17"/>
    </row>
    <row r="21265" spans="23:23" x14ac:dyDescent="0.35">
      <c r="W21265" s="17"/>
    </row>
    <row r="21266" spans="23:23" x14ac:dyDescent="0.35">
      <c r="W21266" s="17"/>
    </row>
    <row r="21267" spans="23:23" x14ac:dyDescent="0.35">
      <c r="W21267" s="17"/>
    </row>
    <row r="21268" spans="23:23" x14ac:dyDescent="0.35">
      <c r="W21268" s="17"/>
    </row>
    <row r="21269" spans="23:23" x14ac:dyDescent="0.35">
      <c r="W21269" s="17"/>
    </row>
    <row r="21270" spans="23:23" x14ac:dyDescent="0.35">
      <c r="W21270" s="17"/>
    </row>
    <row r="21271" spans="23:23" x14ac:dyDescent="0.35">
      <c r="W21271" s="17"/>
    </row>
    <row r="21272" spans="23:23" x14ac:dyDescent="0.35">
      <c r="W21272" s="17"/>
    </row>
    <row r="21273" spans="23:23" x14ac:dyDescent="0.35">
      <c r="W21273" s="17"/>
    </row>
    <row r="21274" spans="23:23" x14ac:dyDescent="0.35">
      <c r="W21274" s="17"/>
    </row>
    <row r="21275" spans="23:23" x14ac:dyDescent="0.35">
      <c r="W21275" s="17"/>
    </row>
    <row r="21276" spans="23:23" x14ac:dyDescent="0.35">
      <c r="W21276" s="17"/>
    </row>
    <row r="21277" spans="23:23" x14ac:dyDescent="0.35">
      <c r="W21277" s="17"/>
    </row>
    <row r="21278" spans="23:23" x14ac:dyDescent="0.35">
      <c r="W21278" s="17"/>
    </row>
    <row r="21279" spans="23:23" x14ac:dyDescent="0.35">
      <c r="W21279" s="17"/>
    </row>
    <row r="21280" spans="23:23" x14ac:dyDescent="0.35">
      <c r="W21280" s="17"/>
    </row>
    <row r="21281" spans="23:23" x14ac:dyDescent="0.35">
      <c r="W21281" s="17"/>
    </row>
    <row r="21282" spans="23:23" x14ac:dyDescent="0.35">
      <c r="W21282" s="17"/>
    </row>
    <row r="21283" spans="23:23" x14ac:dyDescent="0.35">
      <c r="W21283" s="17"/>
    </row>
    <row r="21284" spans="23:23" x14ac:dyDescent="0.35">
      <c r="W21284" s="17"/>
    </row>
    <row r="21285" spans="23:23" x14ac:dyDescent="0.35">
      <c r="W21285" s="17"/>
    </row>
    <row r="21286" spans="23:23" x14ac:dyDescent="0.35">
      <c r="W21286" s="17"/>
    </row>
    <row r="21287" spans="23:23" x14ac:dyDescent="0.35">
      <c r="W21287" s="17"/>
    </row>
    <row r="21288" spans="23:23" x14ac:dyDescent="0.35">
      <c r="W21288" s="17"/>
    </row>
    <row r="21289" spans="23:23" x14ac:dyDescent="0.35">
      <c r="W21289" s="17"/>
    </row>
    <row r="21290" spans="23:23" x14ac:dyDescent="0.35">
      <c r="W21290" s="17"/>
    </row>
    <row r="21291" spans="23:23" x14ac:dyDescent="0.35">
      <c r="W21291" s="17"/>
    </row>
    <row r="21292" spans="23:23" x14ac:dyDescent="0.35">
      <c r="W21292" s="17"/>
    </row>
    <row r="21293" spans="23:23" x14ac:dyDescent="0.35">
      <c r="W21293" s="17"/>
    </row>
    <row r="21294" spans="23:23" x14ac:dyDescent="0.35">
      <c r="W21294" s="17"/>
    </row>
    <row r="21295" spans="23:23" x14ac:dyDescent="0.35">
      <c r="W21295" s="17"/>
    </row>
    <row r="21296" spans="23:23" x14ac:dyDescent="0.35">
      <c r="W21296" s="17"/>
    </row>
    <row r="21297" spans="23:23" x14ac:dyDescent="0.35">
      <c r="W21297" s="17"/>
    </row>
    <row r="21298" spans="23:23" x14ac:dyDescent="0.35">
      <c r="W21298" s="17"/>
    </row>
    <row r="21299" spans="23:23" x14ac:dyDescent="0.35">
      <c r="W21299" s="17"/>
    </row>
    <row r="21300" spans="23:23" x14ac:dyDescent="0.35">
      <c r="W21300" s="17"/>
    </row>
    <row r="21301" spans="23:23" x14ac:dyDescent="0.35">
      <c r="W21301" s="17"/>
    </row>
    <row r="21302" spans="23:23" x14ac:dyDescent="0.35">
      <c r="W21302" s="17"/>
    </row>
    <row r="21303" spans="23:23" x14ac:dyDescent="0.35">
      <c r="W21303" s="17"/>
    </row>
    <row r="21304" spans="23:23" x14ac:dyDescent="0.35">
      <c r="W21304" s="17"/>
    </row>
    <row r="21305" spans="23:23" x14ac:dyDescent="0.35">
      <c r="W21305" s="17"/>
    </row>
    <row r="21306" spans="23:23" x14ac:dyDescent="0.35">
      <c r="W21306" s="17"/>
    </row>
    <row r="21307" spans="23:23" x14ac:dyDescent="0.35">
      <c r="W21307" s="17"/>
    </row>
    <row r="21308" spans="23:23" x14ac:dyDescent="0.35">
      <c r="W21308" s="17"/>
    </row>
    <row r="21309" spans="23:23" x14ac:dyDescent="0.35">
      <c r="W21309" s="17"/>
    </row>
    <row r="21310" spans="23:23" x14ac:dyDescent="0.35">
      <c r="W21310" s="17"/>
    </row>
    <row r="21311" spans="23:23" x14ac:dyDescent="0.35">
      <c r="W21311" s="17"/>
    </row>
    <row r="21312" spans="23:23" x14ac:dyDescent="0.35">
      <c r="W21312" s="17"/>
    </row>
    <row r="21313" spans="23:23" x14ac:dyDescent="0.35">
      <c r="W21313" s="17"/>
    </row>
    <row r="21314" spans="23:23" x14ac:dyDescent="0.35">
      <c r="W21314" s="17"/>
    </row>
    <row r="21315" spans="23:23" x14ac:dyDescent="0.35">
      <c r="W21315" s="17"/>
    </row>
    <row r="21316" spans="23:23" x14ac:dyDescent="0.35">
      <c r="W21316" s="17"/>
    </row>
    <row r="21317" spans="23:23" x14ac:dyDescent="0.35">
      <c r="W21317" s="17"/>
    </row>
    <row r="21318" spans="23:23" x14ac:dyDescent="0.35">
      <c r="W21318" s="17"/>
    </row>
    <row r="21319" spans="23:23" x14ac:dyDescent="0.35">
      <c r="W21319" s="17"/>
    </row>
    <row r="21320" spans="23:23" x14ac:dyDescent="0.35">
      <c r="W21320" s="17"/>
    </row>
    <row r="21321" spans="23:23" x14ac:dyDescent="0.35">
      <c r="W21321" s="17"/>
    </row>
    <row r="21322" spans="23:23" x14ac:dyDescent="0.35">
      <c r="W21322" s="17"/>
    </row>
    <row r="21323" spans="23:23" x14ac:dyDescent="0.35">
      <c r="W21323" s="17"/>
    </row>
    <row r="21324" spans="23:23" x14ac:dyDescent="0.35">
      <c r="W21324" s="17"/>
    </row>
    <row r="21325" spans="23:23" x14ac:dyDescent="0.35">
      <c r="W21325" s="17"/>
    </row>
    <row r="21326" spans="23:23" x14ac:dyDescent="0.35">
      <c r="W21326" s="17"/>
    </row>
    <row r="21327" spans="23:23" x14ac:dyDescent="0.35">
      <c r="W21327" s="17"/>
    </row>
    <row r="21328" spans="23:23" x14ac:dyDescent="0.35">
      <c r="W21328" s="17"/>
    </row>
    <row r="21329" spans="23:23" x14ac:dyDescent="0.35">
      <c r="W21329" s="17"/>
    </row>
    <row r="21330" spans="23:23" x14ac:dyDescent="0.35">
      <c r="W21330" s="17"/>
    </row>
    <row r="21331" spans="23:23" x14ac:dyDescent="0.35">
      <c r="W21331" s="17"/>
    </row>
    <row r="21332" spans="23:23" x14ac:dyDescent="0.35">
      <c r="W21332" s="17"/>
    </row>
    <row r="21333" spans="23:23" x14ac:dyDescent="0.35">
      <c r="W21333" s="17"/>
    </row>
    <row r="21334" spans="23:23" x14ac:dyDescent="0.35">
      <c r="W21334" s="17"/>
    </row>
    <row r="21335" spans="23:23" x14ac:dyDescent="0.35">
      <c r="W21335" s="17"/>
    </row>
    <row r="21336" spans="23:23" x14ac:dyDescent="0.35">
      <c r="W21336" s="17"/>
    </row>
    <row r="21337" spans="23:23" x14ac:dyDescent="0.35">
      <c r="W21337" s="17"/>
    </row>
    <row r="21338" spans="23:23" x14ac:dyDescent="0.35">
      <c r="W21338" s="17"/>
    </row>
    <row r="21339" spans="23:23" x14ac:dyDescent="0.35">
      <c r="W21339" s="17"/>
    </row>
    <row r="21340" spans="23:23" x14ac:dyDescent="0.35">
      <c r="W21340" s="17"/>
    </row>
    <row r="21341" spans="23:23" x14ac:dyDescent="0.35">
      <c r="W21341" s="17"/>
    </row>
    <row r="21342" spans="23:23" x14ac:dyDescent="0.35">
      <c r="W21342" s="17"/>
    </row>
    <row r="21343" spans="23:23" x14ac:dyDescent="0.35">
      <c r="W21343" s="17"/>
    </row>
    <row r="21344" spans="23:23" x14ac:dyDescent="0.35">
      <c r="W21344" s="17"/>
    </row>
    <row r="21345" spans="23:23" x14ac:dyDescent="0.35">
      <c r="W21345" s="17"/>
    </row>
    <row r="21346" spans="23:23" x14ac:dyDescent="0.35">
      <c r="W21346" s="17"/>
    </row>
    <row r="21347" spans="23:23" x14ac:dyDescent="0.35">
      <c r="W21347" s="17"/>
    </row>
    <row r="21348" spans="23:23" x14ac:dyDescent="0.35">
      <c r="W21348" s="17"/>
    </row>
    <row r="21349" spans="23:23" x14ac:dyDescent="0.35">
      <c r="W21349" s="17"/>
    </row>
    <row r="21350" spans="23:23" x14ac:dyDescent="0.35">
      <c r="W21350" s="17"/>
    </row>
    <row r="21351" spans="23:23" x14ac:dyDescent="0.35">
      <c r="W21351" s="17"/>
    </row>
    <row r="21352" spans="23:23" x14ac:dyDescent="0.35">
      <c r="W21352" s="17"/>
    </row>
    <row r="21353" spans="23:23" x14ac:dyDescent="0.35">
      <c r="W21353" s="17"/>
    </row>
    <row r="21354" spans="23:23" x14ac:dyDescent="0.35">
      <c r="W21354" s="17"/>
    </row>
    <row r="21355" spans="23:23" x14ac:dyDescent="0.35">
      <c r="W21355" s="17"/>
    </row>
    <row r="21356" spans="23:23" x14ac:dyDescent="0.35">
      <c r="W21356" s="17"/>
    </row>
    <row r="21357" spans="23:23" x14ac:dyDescent="0.35">
      <c r="W21357" s="17"/>
    </row>
    <row r="21358" spans="23:23" x14ac:dyDescent="0.35">
      <c r="W21358" s="17"/>
    </row>
    <row r="21359" spans="23:23" x14ac:dyDescent="0.35">
      <c r="W21359" s="17"/>
    </row>
    <row r="21360" spans="23:23" x14ac:dyDescent="0.35">
      <c r="W21360" s="17"/>
    </row>
    <row r="21361" spans="23:23" x14ac:dyDescent="0.35">
      <c r="W21361" s="17"/>
    </row>
    <row r="21362" spans="23:23" x14ac:dyDescent="0.35">
      <c r="W21362" s="17"/>
    </row>
    <row r="21363" spans="23:23" x14ac:dyDescent="0.35">
      <c r="W21363" s="17"/>
    </row>
    <row r="21364" spans="23:23" x14ac:dyDescent="0.35">
      <c r="W21364" s="17"/>
    </row>
    <row r="21365" spans="23:23" x14ac:dyDescent="0.35">
      <c r="W21365" s="17"/>
    </row>
    <row r="21366" spans="23:23" x14ac:dyDescent="0.35">
      <c r="W21366" s="17"/>
    </row>
    <row r="21367" spans="23:23" x14ac:dyDescent="0.35">
      <c r="W21367" s="17"/>
    </row>
    <row r="21368" spans="23:23" x14ac:dyDescent="0.35">
      <c r="W21368" s="17"/>
    </row>
    <row r="21369" spans="23:23" x14ac:dyDescent="0.35">
      <c r="W21369" s="17"/>
    </row>
    <row r="21370" spans="23:23" x14ac:dyDescent="0.35">
      <c r="W21370" s="17"/>
    </row>
    <row r="21371" spans="23:23" x14ac:dyDescent="0.35">
      <c r="W21371" s="17"/>
    </row>
    <row r="21372" spans="23:23" x14ac:dyDescent="0.35">
      <c r="W21372" s="17"/>
    </row>
    <row r="21373" spans="23:23" x14ac:dyDescent="0.35">
      <c r="W21373" s="17"/>
    </row>
    <row r="21374" spans="23:23" x14ac:dyDescent="0.35">
      <c r="W21374" s="17"/>
    </row>
    <row r="21375" spans="23:23" x14ac:dyDescent="0.35">
      <c r="W21375" s="17"/>
    </row>
    <row r="21376" spans="23:23" x14ac:dyDescent="0.35">
      <c r="W21376" s="17"/>
    </row>
    <row r="21377" spans="23:23" x14ac:dyDescent="0.35">
      <c r="W21377" s="17"/>
    </row>
    <row r="21378" spans="23:23" x14ac:dyDescent="0.35">
      <c r="W21378" s="17"/>
    </row>
    <row r="21379" spans="23:23" x14ac:dyDescent="0.35">
      <c r="W21379" s="17"/>
    </row>
    <row r="21380" spans="23:23" x14ac:dyDescent="0.35">
      <c r="W21380" s="17"/>
    </row>
    <row r="21381" spans="23:23" x14ac:dyDescent="0.35">
      <c r="W21381" s="17"/>
    </row>
    <row r="21382" spans="23:23" x14ac:dyDescent="0.35">
      <c r="W21382" s="17"/>
    </row>
    <row r="21383" spans="23:23" x14ac:dyDescent="0.35">
      <c r="W21383" s="17"/>
    </row>
    <row r="21384" spans="23:23" x14ac:dyDescent="0.35">
      <c r="W21384" s="17"/>
    </row>
    <row r="21385" spans="23:23" x14ac:dyDescent="0.35">
      <c r="W21385" s="17"/>
    </row>
    <row r="21386" spans="23:23" x14ac:dyDescent="0.35">
      <c r="W21386" s="17"/>
    </row>
    <row r="21387" spans="23:23" x14ac:dyDescent="0.35">
      <c r="W21387" s="17"/>
    </row>
    <row r="21388" spans="23:23" x14ac:dyDescent="0.35">
      <c r="W21388" s="17"/>
    </row>
    <row r="21389" spans="23:23" x14ac:dyDescent="0.35">
      <c r="W21389" s="17"/>
    </row>
    <row r="21390" spans="23:23" x14ac:dyDescent="0.35">
      <c r="W21390" s="17"/>
    </row>
    <row r="21391" spans="23:23" x14ac:dyDescent="0.35">
      <c r="W21391" s="17"/>
    </row>
    <row r="21392" spans="23:23" x14ac:dyDescent="0.35">
      <c r="W21392" s="17"/>
    </row>
    <row r="21393" spans="23:23" x14ac:dyDescent="0.35">
      <c r="W21393" s="17"/>
    </row>
    <row r="21394" spans="23:23" x14ac:dyDescent="0.35">
      <c r="W21394" s="17"/>
    </row>
    <row r="21395" spans="23:23" x14ac:dyDescent="0.35">
      <c r="W21395" s="17"/>
    </row>
    <row r="21396" spans="23:23" x14ac:dyDescent="0.35">
      <c r="W21396" s="17"/>
    </row>
    <row r="21397" spans="23:23" x14ac:dyDescent="0.35">
      <c r="W21397" s="17"/>
    </row>
    <row r="21398" spans="23:23" x14ac:dyDescent="0.35">
      <c r="W21398" s="17"/>
    </row>
    <row r="21399" spans="23:23" x14ac:dyDescent="0.35">
      <c r="W21399" s="17"/>
    </row>
    <row r="21400" spans="23:23" x14ac:dyDescent="0.35">
      <c r="W21400" s="17"/>
    </row>
    <row r="21401" spans="23:23" x14ac:dyDescent="0.35">
      <c r="W21401" s="17"/>
    </row>
    <row r="21402" spans="23:23" x14ac:dyDescent="0.35">
      <c r="W21402" s="17"/>
    </row>
    <row r="21403" spans="23:23" x14ac:dyDescent="0.35">
      <c r="W21403" s="17"/>
    </row>
    <row r="21404" spans="23:23" x14ac:dyDescent="0.35">
      <c r="W21404" s="17"/>
    </row>
    <row r="21405" spans="23:23" x14ac:dyDescent="0.35">
      <c r="W21405" s="17"/>
    </row>
    <row r="21406" spans="23:23" x14ac:dyDescent="0.35">
      <c r="W21406" s="17"/>
    </row>
    <row r="21407" spans="23:23" x14ac:dyDescent="0.35">
      <c r="W21407" s="17"/>
    </row>
    <row r="21408" spans="23:23" x14ac:dyDescent="0.35">
      <c r="W21408" s="17"/>
    </row>
    <row r="21409" spans="23:23" x14ac:dyDescent="0.35">
      <c r="W21409" s="17"/>
    </row>
    <row r="21410" spans="23:23" x14ac:dyDescent="0.35">
      <c r="W21410" s="17"/>
    </row>
    <row r="21411" spans="23:23" x14ac:dyDescent="0.35">
      <c r="W21411" s="17"/>
    </row>
    <row r="21412" spans="23:23" x14ac:dyDescent="0.35">
      <c r="W21412" s="17"/>
    </row>
    <row r="21413" spans="23:23" x14ac:dyDescent="0.35">
      <c r="W21413" s="17"/>
    </row>
    <row r="21414" spans="23:23" x14ac:dyDescent="0.35">
      <c r="W21414" s="17"/>
    </row>
    <row r="21415" spans="23:23" x14ac:dyDescent="0.35">
      <c r="W21415" s="17"/>
    </row>
    <row r="21416" spans="23:23" x14ac:dyDescent="0.35">
      <c r="W21416" s="17"/>
    </row>
    <row r="21417" spans="23:23" x14ac:dyDescent="0.35">
      <c r="W21417" s="17"/>
    </row>
    <row r="21418" spans="23:23" x14ac:dyDescent="0.35">
      <c r="W21418" s="17"/>
    </row>
    <row r="21419" spans="23:23" x14ac:dyDescent="0.35">
      <c r="W21419" s="17"/>
    </row>
    <row r="21420" spans="23:23" x14ac:dyDescent="0.35">
      <c r="W21420" s="17"/>
    </row>
    <row r="21421" spans="23:23" x14ac:dyDescent="0.35">
      <c r="W21421" s="17"/>
    </row>
    <row r="21422" spans="23:23" x14ac:dyDescent="0.35">
      <c r="W21422" s="17"/>
    </row>
    <row r="21423" spans="23:23" x14ac:dyDescent="0.35">
      <c r="W21423" s="17"/>
    </row>
    <row r="21424" spans="23:23" x14ac:dyDescent="0.35">
      <c r="W21424" s="17"/>
    </row>
    <row r="21425" spans="23:23" x14ac:dyDescent="0.35">
      <c r="W21425" s="17"/>
    </row>
    <row r="21426" spans="23:23" x14ac:dyDescent="0.35">
      <c r="W21426" s="17"/>
    </row>
    <row r="21427" spans="23:23" x14ac:dyDescent="0.35">
      <c r="W21427" s="17"/>
    </row>
    <row r="21428" spans="23:23" x14ac:dyDescent="0.35">
      <c r="W21428" s="17"/>
    </row>
    <row r="21429" spans="23:23" x14ac:dyDescent="0.35">
      <c r="W21429" s="17"/>
    </row>
    <row r="21430" spans="23:23" x14ac:dyDescent="0.35">
      <c r="W21430" s="17"/>
    </row>
    <row r="21431" spans="23:23" x14ac:dyDescent="0.35">
      <c r="W21431" s="17"/>
    </row>
    <row r="21432" spans="23:23" x14ac:dyDescent="0.35">
      <c r="W21432" s="17"/>
    </row>
    <row r="21433" spans="23:23" x14ac:dyDescent="0.35">
      <c r="W21433" s="17"/>
    </row>
    <row r="21434" spans="23:23" x14ac:dyDescent="0.35">
      <c r="W21434" s="17"/>
    </row>
    <row r="21435" spans="23:23" x14ac:dyDescent="0.35">
      <c r="W21435" s="17"/>
    </row>
    <row r="21436" spans="23:23" x14ac:dyDescent="0.35">
      <c r="W21436" s="17"/>
    </row>
    <row r="21437" spans="23:23" x14ac:dyDescent="0.35">
      <c r="W21437" s="17"/>
    </row>
    <row r="21438" spans="23:23" x14ac:dyDescent="0.35">
      <c r="W21438" s="17"/>
    </row>
    <row r="21439" spans="23:23" x14ac:dyDescent="0.35">
      <c r="W21439" s="17"/>
    </row>
    <row r="21440" spans="23:23" x14ac:dyDescent="0.35">
      <c r="W21440" s="17"/>
    </row>
    <row r="21441" spans="23:23" x14ac:dyDescent="0.35">
      <c r="W21441" s="17"/>
    </row>
    <row r="21442" spans="23:23" x14ac:dyDescent="0.35">
      <c r="W21442" s="17"/>
    </row>
    <row r="21443" spans="23:23" x14ac:dyDescent="0.35">
      <c r="W21443" s="17"/>
    </row>
    <row r="21444" spans="23:23" x14ac:dyDescent="0.35">
      <c r="W21444" s="17"/>
    </row>
    <row r="21445" spans="23:23" x14ac:dyDescent="0.35">
      <c r="W21445" s="17"/>
    </row>
    <row r="21446" spans="23:23" x14ac:dyDescent="0.35">
      <c r="W21446" s="17"/>
    </row>
    <row r="21447" spans="23:23" x14ac:dyDescent="0.35">
      <c r="W21447" s="17"/>
    </row>
    <row r="21448" spans="23:23" x14ac:dyDescent="0.35">
      <c r="W21448" s="17"/>
    </row>
    <row r="21449" spans="23:23" x14ac:dyDescent="0.35">
      <c r="W21449" s="17"/>
    </row>
    <row r="21450" spans="23:23" x14ac:dyDescent="0.35">
      <c r="W21450" s="17"/>
    </row>
    <row r="21451" spans="23:23" x14ac:dyDescent="0.35">
      <c r="W21451" s="17"/>
    </row>
    <row r="21452" spans="23:23" x14ac:dyDescent="0.35">
      <c r="W21452" s="17"/>
    </row>
    <row r="21453" spans="23:23" x14ac:dyDescent="0.35">
      <c r="W21453" s="17"/>
    </row>
    <row r="21454" spans="23:23" x14ac:dyDescent="0.35">
      <c r="W21454" s="17"/>
    </row>
    <row r="21455" spans="23:23" x14ac:dyDescent="0.35">
      <c r="W21455" s="17"/>
    </row>
    <row r="21456" spans="23:23" x14ac:dyDescent="0.35">
      <c r="W21456" s="17"/>
    </row>
    <row r="21457" spans="23:23" x14ac:dyDescent="0.35">
      <c r="W21457" s="17"/>
    </row>
    <row r="21458" spans="23:23" x14ac:dyDescent="0.35">
      <c r="W21458" s="17"/>
    </row>
    <row r="21459" spans="23:23" x14ac:dyDescent="0.35">
      <c r="W21459" s="17"/>
    </row>
    <row r="21460" spans="23:23" x14ac:dyDescent="0.35">
      <c r="W21460" s="17"/>
    </row>
    <row r="21461" spans="23:23" x14ac:dyDescent="0.35">
      <c r="W21461" s="17"/>
    </row>
    <row r="21462" spans="23:23" x14ac:dyDescent="0.35">
      <c r="W21462" s="17"/>
    </row>
    <row r="21463" spans="23:23" x14ac:dyDescent="0.35">
      <c r="W21463" s="17"/>
    </row>
    <row r="21464" spans="23:23" x14ac:dyDescent="0.35">
      <c r="W21464" s="17"/>
    </row>
    <row r="21465" spans="23:23" x14ac:dyDescent="0.35">
      <c r="W21465" s="17"/>
    </row>
    <row r="21466" spans="23:23" x14ac:dyDescent="0.35">
      <c r="W21466" s="17"/>
    </row>
    <row r="21467" spans="23:23" x14ac:dyDescent="0.35">
      <c r="W21467" s="17"/>
    </row>
    <row r="21468" spans="23:23" x14ac:dyDescent="0.35">
      <c r="W21468" s="17"/>
    </row>
    <row r="21469" spans="23:23" x14ac:dyDescent="0.35">
      <c r="W21469" s="17"/>
    </row>
    <row r="21470" spans="23:23" x14ac:dyDescent="0.35">
      <c r="W21470" s="17"/>
    </row>
    <row r="21471" spans="23:23" x14ac:dyDescent="0.35">
      <c r="W21471" s="17"/>
    </row>
    <row r="21472" spans="23:23" x14ac:dyDescent="0.35">
      <c r="W21472" s="17"/>
    </row>
    <row r="21473" spans="23:23" x14ac:dyDescent="0.35">
      <c r="W21473" s="17"/>
    </row>
    <row r="21474" spans="23:23" x14ac:dyDescent="0.35">
      <c r="W21474" s="17"/>
    </row>
    <row r="21475" spans="23:23" x14ac:dyDescent="0.35">
      <c r="W21475" s="17"/>
    </row>
    <row r="21476" spans="23:23" x14ac:dyDescent="0.35">
      <c r="W21476" s="17"/>
    </row>
    <row r="21477" spans="23:23" x14ac:dyDescent="0.35">
      <c r="W21477" s="17"/>
    </row>
    <row r="21478" spans="23:23" x14ac:dyDescent="0.35">
      <c r="W21478" s="17"/>
    </row>
    <row r="21479" spans="23:23" x14ac:dyDescent="0.35">
      <c r="W21479" s="17"/>
    </row>
    <row r="21480" spans="23:23" x14ac:dyDescent="0.35">
      <c r="W21480" s="17"/>
    </row>
    <row r="21481" spans="23:23" x14ac:dyDescent="0.35">
      <c r="W21481" s="17"/>
    </row>
    <row r="21482" spans="23:23" x14ac:dyDescent="0.35">
      <c r="W21482" s="17"/>
    </row>
    <row r="21483" spans="23:23" x14ac:dyDescent="0.35">
      <c r="W21483" s="17"/>
    </row>
    <row r="21484" spans="23:23" x14ac:dyDescent="0.35">
      <c r="W21484" s="17"/>
    </row>
    <row r="21485" spans="23:23" x14ac:dyDescent="0.35">
      <c r="W21485" s="17"/>
    </row>
    <row r="21486" spans="23:23" x14ac:dyDescent="0.35">
      <c r="W21486" s="17"/>
    </row>
    <row r="21487" spans="23:23" x14ac:dyDescent="0.35">
      <c r="W21487" s="17"/>
    </row>
    <row r="21488" spans="23:23" x14ac:dyDescent="0.35">
      <c r="W21488" s="17"/>
    </row>
    <row r="21489" spans="23:23" x14ac:dyDescent="0.35">
      <c r="W21489" s="17"/>
    </row>
    <row r="21490" spans="23:23" x14ac:dyDescent="0.35">
      <c r="W21490" s="17"/>
    </row>
    <row r="21491" spans="23:23" x14ac:dyDescent="0.35">
      <c r="W21491" s="17"/>
    </row>
    <row r="21492" spans="23:23" x14ac:dyDescent="0.35">
      <c r="W21492" s="17"/>
    </row>
    <row r="21493" spans="23:23" x14ac:dyDescent="0.35">
      <c r="W21493" s="17"/>
    </row>
    <row r="21494" spans="23:23" x14ac:dyDescent="0.35">
      <c r="W21494" s="17"/>
    </row>
    <row r="21495" spans="23:23" x14ac:dyDescent="0.35">
      <c r="W21495" s="17"/>
    </row>
    <row r="21496" spans="23:23" x14ac:dyDescent="0.35">
      <c r="W21496" s="17"/>
    </row>
    <row r="21497" spans="23:23" x14ac:dyDescent="0.35">
      <c r="W21497" s="17"/>
    </row>
    <row r="21498" spans="23:23" x14ac:dyDescent="0.35">
      <c r="W21498" s="17"/>
    </row>
    <row r="21499" spans="23:23" x14ac:dyDescent="0.35">
      <c r="W21499" s="17"/>
    </row>
    <row r="21500" spans="23:23" x14ac:dyDescent="0.35">
      <c r="W21500" s="17"/>
    </row>
    <row r="21501" spans="23:23" x14ac:dyDescent="0.35">
      <c r="W21501" s="17"/>
    </row>
    <row r="21502" spans="23:23" x14ac:dyDescent="0.35">
      <c r="W21502" s="17"/>
    </row>
    <row r="21503" spans="23:23" x14ac:dyDescent="0.35">
      <c r="W21503" s="17"/>
    </row>
    <row r="21504" spans="23:23" x14ac:dyDescent="0.35">
      <c r="W21504" s="17"/>
    </row>
    <row r="21505" spans="23:23" x14ac:dyDescent="0.35">
      <c r="W21505" s="17"/>
    </row>
    <row r="21506" spans="23:23" x14ac:dyDescent="0.35">
      <c r="W21506" s="17"/>
    </row>
    <row r="21507" spans="23:23" x14ac:dyDescent="0.35">
      <c r="W21507" s="17"/>
    </row>
    <row r="21508" spans="23:23" x14ac:dyDescent="0.35">
      <c r="W21508" s="17"/>
    </row>
    <row r="21509" spans="23:23" x14ac:dyDescent="0.35">
      <c r="W21509" s="17"/>
    </row>
    <row r="21510" spans="23:23" x14ac:dyDescent="0.35">
      <c r="W21510" s="17"/>
    </row>
    <row r="21511" spans="23:23" x14ac:dyDescent="0.35">
      <c r="W21511" s="17"/>
    </row>
    <row r="21512" spans="23:23" x14ac:dyDescent="0.35">
      <c r="W21512" s="17"/>
    </row>
    <row r="21513" spans="23:23" x14ac:dyDescent="0.35">
      <c r="W21513" s="17"/>
    </row>
    <row r="21514" spans="23:23" x14ac:dyDescent="0.35">
      <c r="W21514" s="17"/>
    </row>
    <row r="21515" spans="23:23" x14ac:dyDescent="0.35">
      <c r="W21515" s="17"/>
    </row>
    <row r="21516" spans="23:23" x14ac:dyDescent="0.35">
      <c r="W21516" s="17"/>
    </row>
    <row r="21517" spans="23:23" x14ac:dyDescent="0.35">
      <c r="W21517" s="17"/>
    </row>
    <row r="21518" spans="23:23" x14ac:dyDescent="0.35">
      <c r="W21518" s="17"/>
    </row>
    <row r="21519" spans="23:23" x14ac:dyDescent="0.35">
      <c r="W21519" s="17"/>
    </row>
    <row r="21520" spans="23:23" x14ac:dyDescent="0.35">
      <c r="W21520" s="17"/>
    </row>
    <row r="21521" spans="23:23" x14ac:dyDescent="0.35">
      <c r="W21521" s="17"/>
    </row>
    <row r="21522" spans="23:23" x14ac:dyDescent="0.35">
      <c r="W21522" s="17"/>
    </row>
    <row r="21523" spans="23:23" x14ac:dyDescent="0.35">
      <c r="W21523" s="17"/>
    </row>
    <row r="21524" spans="23:23" x14ac:dyDescent="0.35">
      <c r="W21524" s="17"/>
    </row>
    <row r="21525" spans="23:23" x14ac:dyDescent="0.35">
      <c r="W21525" s="17"/>
    </row>
    <row r="21526" spans="23:23" x14ac:dyDescent="0.35">
      <c r="W21526" s="17"/>
    </row>
    <row r="21527" spans="23:23" x14ac:dyDescent="0.35">
      <c r="W21527" s="17"/>
    </row>
    <row r="21528" spans="23:23" x14ac:dyDescent="0.35">
      <c r="W21528" s="17"/>
    </row>
    <row r="21529" spans="23:23" x14ac:dyDescent="0.35">
      <c r="W21529" s="17"/>
    </row>
    <row r="21530" spans="23:23" x14ac:dyDescent="0.35">
      <c r="W21530" s="17"/>
    </row>
    <row r="21531" spans="23:23" x14ac:dyDescent="0.35">
      <c r="W21531" s="17"/>
    </row>
    <row r="21532" spans="23:23" x14ac:dyDescent="0.35">
      <c r="W21532" s="17"/>
    </row>
    <row r="21533" spans="23:23" x14ac:dyDescent="0.35">
      <c r="W21533" s="17"/>
    </row>
    <row r="21534" spans="23:23" x14ac:dyDescent="0.35">
      <c r="W21534" s="17"/>
    </row>
    <row r="21535" spans="23:23" x14ac:dyDescent="0.35">
      <c r="W21535" s="17"/>
    </row>
    <row r="21536" spans="23:23" x14ac:dyDescent="0.35">
      <c r="W21536" s="17"/>
    </row>
    <row r="21537" spans="23:23" x14ac:dyDescent="0.35">
      <c r="W21537" s="17"/>
    </row>
    <row r="21538" spans="23:23" x14ac:dyDescent="0.35">
      <c r="W21538" s="17"/>
    </row>
    <row r="21539" spans="23:23" x14ac:dyDescent="0.35">
      <c r="W21539" s="17"/>
    </row>
    <row r="21540" spans="23:23" x14ac:dyDescent="0.35">
      <c r="W21540" s="17"/>
    </row>
    <row r="21541" spans="23:23" x14ac:dyDescent="0.35">
      <c r="W21541" s="17"/>
    </row>
    <row r="21542" spans="23:23" x14ac:dyDescent="0.35">
      <c r="W21542" s="17"/>
    </row>
    <row r="21543" spans="23:23" x14ac:dyDescent="0.35">
      <c r="W21543" s="17"/>
    </row>
    <row r="21544" spans="23:23" x14ac:dyDescent="0.35">
      <c r="W21544" s="17"/>
    </row>
    <row r="21545" spans="23:23" x14ac:dyDescent="0.35">
      <c r="W21545" s="17"/>
    </row>
    <row r="21546" spans="23:23" x14ac:dyDescent="0.35">
      <c r="W21546" s="17"/>
    </row>
    <row r="21547" spans="23:23" x14ac:dyDescent="0.35">
      <c r="W21547" s="17"/>
    </row>
    <row r="21548" spans="23:23" x14ac:dyDescent="0.35">
      <c r="W21548" s="17"/>
    </row>
    <row r="21549" spans="23:23" x14ac:dyDescent="0.35">
      <c r="W21549" s="17"/>
    </row>
    <row r="21550" spans="23:23" x14ac:dyDescent="0.35">
      <c r="W21550" s="17"/>
    </row>
    <row r="21551" spans="23:23" x14ac:dyDescent="0.35">
      <c r="W21551" s="17"/>
    </row>
    <row r="21552" spans="23:23" x14ac:dyDescent="0.35">
      <c r="W21552" s="17"/>
    </row>
    <row r="21553" spans="23:23" x14ac:dyDescent="0.35">
      <c r="W21553" s="17"/>
    </row>
    <row r="21554" spans="23:23" x14ac:dyDescent="0.35">
      <c r="W21554" s="17"/>
    </row>
    <row r="21555" spans="23:23" x14ac:dyDescent="0.35">
      <c r="W21555" s="17"/>
    </row>
    <row r="21556" spans="23:23" x14ac:dyDescent="0.35">
      <c r="W21556" s="17"/>
    </row>
    <row r="21557" spans="23:23" x14ac:dyDescent="0.35">
      <c r="W21557" s="17"/>
    </row>
    <row r="21558" spans="23:23" x14ac:dyDescent="0.35">
      <c r="W21558" s="17"/>
    </row>
    <row r="21559" spans="23:23" x14ac:dyDescent="0.35">
      <c r="W21559" s="17"/>
    </row>
    <row r="21560" spans="23:23" x14ac:dyDescent="0.35">
      <c r="W21560" s="17"/>
    </row>
    <row r="21561" spans="23:23" x14ac:dyDescent="0.35">
      <c r="W21561" s="17"/>
    </row>
    <row r="21562" spans="23:23" x14ac:dyDescent="0.35">
      <c r="W21562" s="17"/>
    </row>
    <row r="21563" spans="23:23" x14ac:dyDescent="0.35">
      <c r="W21563" s="17"/>
    </row>
    <row r="21564" spans="23:23" x14ac:dyDescent="0.35">
      <c r="W21564" s="17"/>
    </row>
    <row r="21565" spans="23:23" x14ac:dyDescent="0.35">
      <c r="W21565" s="17"/>
    </row>
    <row r="21566" spans="23:23" x14ac:dyDescent="0.35">
      <c r="W21566" s="17"/>
    </row>
    <row r="21567" spans="23:23" x14ac:dyDescent="0.35">
      <c r="W21567" s="17"/>
    </row>
    <row r="21568" spans="23:23" x14ac:dyDescent="0.35">
      <c r="W21568" s="17"/>
    </row>
    <row r="21569" spans="23:23" x14ac:dyDescent="0.35">
      <c r="W21569" s="17"/>
    </row>
    <row r="21570" spans="23:23" x14ac:dyDescent="0.35">
      <c r="W21570" s="17"/>
    </row>
    <row r="21571" spans="23:23" x14ac:dyDescent="0.35">
      <c r="W21571" s="17"/>
    </row>
    <row r="21572" spans="23:23" x14ac:dyDescent="0.35">
      <c r="W21572" s="17"/>
    </row>
    <row r="21573" spans="23:23" x14ac:dyDescent="0.35">
      <c r="W21573" s="17"/>
    </row>
    <row r="21574" spans="23:23" x14ac:dyDescent="0.35">
      <c r="W21574" s="17"/>
    </row>
    <row r="21575" spans="23:23" x14ac:dyDescent="0.35">
      <c r="W21575" s="17"/>
    </row>
    <row r="21576" spans="23:23" x14ac:dyDescent="0.35">
      <c r="W21576" s="17"/>
    </row>
    <row r="21577" spans="23:23" x14ac:dyDescent="0.35">
      <c r="W21577" s="17"/>
    </row>
    <row r="21578" spans="23:23" x14ac:dyDescent="0.35">
      <c r="W21578" s="17"/>
    </row>
    <row r="21579" spans="23:23" x14ac:dyDescent="0.35">
      <c r="W21579" s="17"/>
    </row>
    <row r="21580" spans="23:23" x14ac:dyDescent="0.35">
      <c r="W21580" s="17"/>
    </row>
    <row r="21581" spans="23:23" x14ac:dyDescent="0.35">
      <c r="W21581" s="17"/>
    </row>
    <row r="21582" spans="23:23" x14ac:dyDescent="0.35">
      <c r="W21582" s="17"/>
    </row>
    <row r="21583" spans="23:23" x14ac:dyDescent="0.35">
      <c r="W21583" s="17"/>
    </row>
    <row r="21584" spans="23:23" x14ac:dyDescent="0.35">
      <c r="W21584" s="17"/>
    </row>
    <row r="21585" spans="23:23" x14ac:dyDescent="0.35">
      <c r="W21585" s="17"/>
    </row>
    <row r="21586" spans="23:23" x14ac:dyDescent="0.35">
      <c r="W21586" s="17"/>
    </row>
    <row r="21587" spans="23:23" x14ac:dyDescent="0.35">
      <c r="W21587" s="17"/>
    </row>
    <row r="21588" spans="23:23" x14ac:dyDescent="0.35">
      <c r="W21588" s="17"/>
    </row>
    <row r="21589" spans="23:23" x14ac:dyDescent="0.35">
      <c r="W21589" s="17"/>
    </row>
    <row r="21590" spans="23:23" x14ac:dyDescent="0.35">
      <c r="W21590" s="17"/>
    </row>
    <row r="21591" spans="23:23" x14ac:dyDescent="0.35">
      <c r="W21591" s="17"/>
    </row>
    <row r="21592" spans="23:23" x14ac:dyDescent="0.35">
      <c r="W21592" s="17"/>
    </row>
    <row r="21593" spans="23:23" x14ac:dyDescent="0.35">
      <c r="W21593" s="17"/>
    </row>
    <row r="21594" spans="23:23" x14ac:dyDescent="0.35">
      <c r="W21594" s="17"/>
    </row>
    <row r="21595" spans="23:23" x14ac:dyDescent="0.35">
      <c r="W21595" s="17"/>
    </row>
    <row r="21596" spans="23:23" x14ac:dyDescent="0.35">
      <c r="W21596" s="17"/>
    </row>
    <row r="21597" spans="23:23" x14ac:dyDescent="0.35">
      <c r="W21597" s="17"/>
    </row>
    <row r="21598" spans="23:23" x14ac:dyDescent="0.35">
      <c r="W21598" s="17"/>
    </row>
    <row r="21599" spans="23:23" x14ac:dyDescent="0.35">
      <c r="W21599" s="17"/>
    </row>
    <row r="21600" spans="23:23" x14ac:dyDescent="0.35">
      <c r="W21600" s="17"/>
    </row>
    <row r="21601" spans="23:23" x14ac:dyDescent="0.35">
      <c r="W21601" s="17"/>
    </row>
    <row r="21602" spans="23:23" x14ac:dyDescent="0.35">
      <c r="W21602" s="17"/>
    </row>
    <row r="21603" spans="23:23" x14ac:dyDescent="0.35">
      <c r="W21603" s="17"/>
    </row>
    <row r="21604" spans="23:23" x14ac:dyDescent="0.35">
      <c r="W21604" s="17"/>
    </row>
    <row r="21605" spans="23:23" x14ac:dyDescent="0.35">
      <c r="W21605" s="17"/>
    </row>
    <row r="21606" spans="23:23" x14ac:dyDescent="0.35">
      <c r="W21606" s="17"/>
    </row>
    <row r="21607" spans="23:23" x14ac:dyDescent="0.35">
      <c r="W21607" s="17"/>
    </row>
    <row r="21608" spans="23:23" x14ac:dyDescent="0.35">
      <c r="W21608" s="17"/>
    </row>
    <row r="21609" spans="23:23" x14ac:dyDescent="0.35">
      <c r="W21609" s="17"/>
    </row>
    <row r="21610" spans="23:23" x14ac:dyDescent="0.35">
      <c r="W21610" s="17"/>
    </row>
    <row r="21611" spans="23:23" x14ac:dyDescent="0.35">
      <c r="W21611" s="17"/>
    </row>
    <row r="21612" spans="23:23" x14ac:dyDescent="0.35">
      <c r="W21612" s="17"/>
    </row>
    <row r="21613" spans="23:23" x14ac:dyDescent="0.35">
      <c r="W21613" s="17"/>
    </row>
    <row r="21614" spans="23:23" x14ac:dyDescent="0.35">
      <c r="W21614" s="17"/>
    </row>
    <row r="21615" spans="23:23" x14ac:dyDescent="0.35">
      <c r="W21615" s="17"/>
    </row>
    <row r="21616" spans="23:23" x14ac:dyDescent="0.35">
      <c r="W21616" s="17"/>
    </row>
    <row r="21617" spans="23:23" x14ac:dyDescent="0.35">
      <c r="W21617" s="17"/>
    </row>
    <row r="21618" spans="23:23" x14ac:dyDescent="0.35">
      <c r="W21618" s="17"/>
    </row>
    <row r="21619" spans="23:23" x14ac:dyDescent="0.35">
      <c r="W21619" s="17"/>
    </row>
    <row r="21620" spans="23:23" x14ac:dyDescent="0.35">
      <c r="W21620" s="17"/>
    </row>
    <row r="21621" spans="23:23" x14ac:dyDescent="0.35">
      <c r="W21621" s="17"/>
    </row>
    <row r="21622" spans="23:23" x14ac:dyDescent="0.35">
      <c r="W21622" s="17"/>
    </row>
    <row r="21623" spans="23:23" x14ac:dyDescent="0.35">
      <c r="W21623" s="17"/>
    </row>
    <row r="21624" spans="23:23" x14ac:dyDescent="0.35">
      <c r="W21624" s="17"/>
    </row>
    <row r="21625" spans="23:23" x14ac:dyDescent="0.35">
      <c r="W21625" s="17"/>
    </row>
    <row r="21626" spans="23:23" x14ac:dyDescent="0.35">
      <c r="W21626" s="17"/>
    </row>
    <row r="21627" spans="23:23" x14ac:dyDescent="0.35">
      <c r="W21627" s="17"/>
    </row>
    <row r="21628" spans="23:23" x14ac:dyDescent="0.35">
      <c r="W21628" s="17"/>
    </row>
    <row r="21629" spans="23:23" x14ac:dyDescent="0.35">
      <c r="W21629" s="17"/>
    </row>
    <row r="21630" spans="23:23" x14ac:dyDescent="0.35">
      <c r="W21630" s="17"/>
    </row>
    <row r="21631" spans="23:23" x14ac:dyDescent="0.35">
      <c r="W21631" s="17"/>
    </row>
    <row r="21632" spans="23:23" x14ac:dyDescent="0.35">
      <c r="W21632" s="17"/>
    </row>
    <row r="21633" spans="23:23" x14ac:dyDescent="0.35">
      <c r="W21633" s="17"/>
    </row>
    <row r="21634" spans="23:23" x14ac:dyDescent="0.35">
      <c r="W21634" s="17"/>
    </row>
    <row r="21635" spans="23:23" x14ac:dyDescent="0.35">
      <c r="W21635" s="17"/>
    </row>
    <row r="21636" spans="23:23" x14ac:dyDescent="0.35">
      <c r="W21636" s="17"/>
    </row>
    <row r="21637" spans="23:23" x14ac:dyDescent="0.35">
      <c r="W21637" s="17"/>
    </row>
    <row r="21638" spans="23:23" x14ac:dyDescent="0.35">
      <c r="W21638" s="17"/>
    </row>
    <row r="21639" spans="23:23" x14ac:dyDescent="0.35">
      <c r="W21639" s="17"/>
    </row>
    <row r="21640" spans="23:23" x14ac:dyDescent="0.35">
      <c r="W21640" s="17"/>
    </row>
    <row r="21641" spans="23:23" x14ac:dyDescent="0.35">
      <c r="W21641" s="17"/>
    </row>
    <row r="21642" spans="23:23" x14ac:dyDescent="0.35">
      <c r="W21642" s="17"/>
    </row>
    <row r="21643" spans="23:23" x14ac:dyDescent="0.35">
      <c r="W21643" s="17"/>
    </row>
    <row r="21644" spans="23:23" x14ac:dyDescent="0.35">
      <c r="W21644" s="17"/>
    </row>
    <row r="21645" spans="23:23" x14ac:dyDescent="0.35">
      <c r="W21645" s="17"/>
    </row>
    <row r="21646" spans="23:23" x14ac:dyDescent="0.35">
      <c r="W21646" s="17"/>
    </row>
    <row r="21647" spans="23:23" x14ac:dyDescent="0.35">
      <c r="W21647" s="17"/>
    </row>
    <row r="21648" spans="23:23" x14ac:dyDescent="0.35">
      <c r="W21648" s="17"/>
    </row>
    <row r="21649" spans="23:23" x14ac:dyDescent="0.35">
      <c r="W21649" s="17"/>
    </row>
    <row r="21650" spans="23:23" x14ac:dyDescent="0.35">
      <c r="W21650" s="17"/>
    </row>
    <row r="21651" spans="23:23" x14ac:dyDescent="0.35">
      <c r="W21651" s="17"/>
    </row>
    <row r="21652" spans="23:23" x14ac:dyDescent="0.35">
      <c r="W21652" s="17"/>
    </row>
    <row r="21653" spans="23:23" x14ac:dyDescent="0.35">
      <c r="W21653" s="17"/>
    </row>
    <row r="21654" spans="23:23" x14ac:dyDescent="0.35">
      <c r="W21654" s="17"/>
    </row>
    <row r="21655" spans="23:23" x14ac:dyDescent="0.35">
      <c r="W21655" s="17"/>
    </row>
    <row r="21656" spans="23:23" x14ac:dyDescent="0.35">
      <c r="W21656" s="17"/>
    </row>
    <row r="21657" spans="23:23" x14ac:dyDescent="0.35">
      <c r="W21657" s="17"/>
    </row>
    <row r="21658" spans="23:23" x14ac:dyDescent="0.35">
      <c r="W21658" s="17"/>
    </row>
    <row r="21659" spans="23:23" x14ac:dyDescent="0.35">
      <c r="W21659" s="17"/>
    </row>
    <row r="21660" spans="23:23" x14ac:dyDescent="0.35">
      <c r="W21660" s="17"/>
    </row>
    <row r="21661" spans="23:23" x14ac:dyDescent="0.35">
      <c r="W21661" s="17"/>
    </row>
    <row r="21662" spans="23:23" x14ac:dyDescent="0.35">
      <c r="W21662" s="17"/>
    </row>
    <row r="21663" spans="23:23" x14ac:dyDescent="0.35">
      <c r="W21663" s="17"/>
    </row>
    <row r="21664" spans="23:23" x14ac:dyDescent="0.35">
      <c r="W21664" s="17"/>
    </row>
    <row r="21665" spans="23:23" x14ac:dyDescent="0.35">
      <c r="W21665" s="17"/>
    </row>
    <row r="21666" spans="23:23" x14ac:dyDescent="0.35">
      <c r="W21666" s="17"/>
    </row>
    <row r="21667" spans="23:23" x14ac:dyDescent="0.35">
      <c r="W21667" s="17"/>
    </row>
    <row r="21668" spans="23:23" x14ac:dyDescent="0.35">
      <c r="W21668" s="17"/>
    </row>
    <row r="21669" spans="23:23" x14ac:dyDescent="0.35">
      <c r="W21669" s="17"/>
    </row>
    <row r="21670" spans="23:23" x14ac:dyDescent="0.35">
      <c r="W21670" s="17"/>
    </row>
    <row r="21671" spans="23:23" x14ac:dyDescent="0.35">
      <c r="W21671" s="17"/>
    </row>
    <row r="21672" spans="23:23" x14ac:dyDescent="0.35">
      <c r="W21672" s="17"/>
    </row>
    <row r="21673" spans="23:23" x14ac:dyDescent="0.35">
      <c r="W21673" s="17"/>
    </row>
    <row r="21674" spans="23:23" x14ac:dyDescent="0.35">
      <c r="W21674" s="17"/>
    </row>
    <row r="21675" spans="23:23" x14ac:dyDescent="0.35">
      <c r="W21675" s="17"/>
    </row>
    <row r="21676" spans="23:23" x14ac:dyDescent="0.35">
      <c r="W21676" s="17"/>
    </row>
    <row r="21677" spans="23:23" x14ac:dyDescent="0.35">
      <c r="W21677" s="17"/>
    </row>
    <row r="21678" spans="23:23" x14ac:dyDescent="0.35">
      <c r="W21678" s="17"/>
    </row>
    <row r="21679" spans="23:23" x14ac:dyDescent="0.35">
      <c r="W21679" s="17"/>
    </row>
    <row r="21680" spans="23:23" x14ac:dyDescent="0.35">
      <c r="W21680" s="17"/>
    </row>
    <row r="21681" spans="23:23" x14ac:dyDescent="0.35">
      <c r="W21681" s="17"/>
    </row>
    <row r="21682" spans="23:23" x14ac:dyDescent="0.35">
      <c r="W21682" s="17"/>
    </row>
    <row r="21683" spans="23:23" x14ac:dyDescent="0.35">
      <c r="W21683" s="17"/>
    </row>
    <row r="21684" spans="23:23" x14ac:dyDescent="0.35">
      <c r="W21684" s="17"/>
    </row>
    <row r="21685" spans="23:23" x14ac:dyDescent="0.35">
      <c r="W21685" s="17"/>
    </row>
    <row r="21686" spans="23:23" x14ac:dyDescent="0.35">
      <c r="W21686" s="17"/>
    </row>
    <row r="21687" spans="23:23" x14ac:dyDescent="0.35">
      <c r="W21687" s="17"/>
    </row>
    <row r="21688" spans="23:23" x14ac:dyDescent="0.35">
      <c r="W21688" s="17"/>
    </row>
    <row r="21689" spans="23:23" x14ac:dyDescent="0.35">
      <c r="W21689" s="17"/>
    </row>
    <row r="21690" spans="23:23" x14ac:dyDescent="0.35">
      <c r="W21690" s="17"/>
    </row>
    <row r="21691" spans="23:23" x14ac:dyDescent="0.35">
      <c r="W21691" s="17"/>
    </row>
    <row r="21692" spans="23:23" x14ac:dyDescent="0.35">
      <c r="W21692" s="17"/>
    </row>
    <row r="21693" spans="23:23" x14ac:dyDescent="0.35">
      <c r="W21693" s="17"/>
    </row>
    <row r="21694" spans="23:23" x14ac:dyDescent="0.35">
      <c r="W21694" s="17"/>
    </row>
    <row r="21695" spans="23:23" x14ac:dyDescent="0.35">
      <c r="W21695" s="17"/>
    </row>
    <row r="21696" spans="23:23" x14ac:dyDescent="0.35">
      <c r="W21696" s="17"/>
    </row>
    <row r="21697" spans="23:23" x14ac:dyDescent="0.35">
      <c r="W21697" s="17"/>
    </row>
    <row r="21698" spans="23:23" x14ac:dyDescent="0.35">
      <c r="W21698" s="17"/>
    </row>
    <row r="21699" spans="23:23" x14ac:dyDescent="0.35">
      <c r="W21699" s="17"/>
    </row>
    <row r="21700" spans="23:23" x14ac:dyDescent="0.35">
      <c r="W21700" s="17"/>
    </row>
    <row r="21701" spans="23:23" x14ac:dyDescent="0.35">
      <c r="W21701" s="17"/>
    </row>
    <row r="21702" spans="23:23" x14ac:dyDescent="0.35">
      <c r="W21702" s="17"/>
    </row>
    <row r="21703" spans="23:23" x14ac:dyDescent="0.35">
      <c r="W21703" s="17"/>
    </row>
    <row r="21704" spans="23:23" x14ac:dyDescent="0.35">
      <c r="W21704" s="17"/>
    </row>
    <row r="21705" spans="23:23" x14ac:dyDescent="0.35">
      <c r="W21705" s="17"/>
    </row>
    <row r="21706" spans="23:23" x14ac:dyDescent="0.35">
      <c r="W21706" s="17"/>
    </row>
    <row r="21707" spans="23:23" x14ac:dyDescent="0.35">
      <c r="W21707" s="17"/>
    </row>
    <row r="21708" spans="23:23" x14ac:dyDescent="0.35">
      <c r="W21708" s="17"/>
    </row>
    <row r="21709" spans="23:23" x14ac:dyDescent="0.35">
      <c r="W21709" s="17"/>
    </row>
    <row r="21710" spans="23:23" x14ac:dyDescent="0.35">
      <c r="W21710" s="17"/>
    </row>
    <row r="21711" spans="23:23" x14ac:dyDescent="0.35">
      <c r="W21711" s="17"/>
    </row>
    <row r="21712" spans="23:23" x14ac:dyDescent="0.35">
      <c r="W21712" s="17"/>
    </row>
    <row r="21713" spans="23:23" x14ac:dyDescent="0.35">
      <c r="W21713" s="17"/>
    </row>
    <row r="21714" spans="23:23" x14ac:dyDescent="0.35">
      <c r="W21714" s="17"/>
    </row>
    <row r="21715" spans="23:23" x14ac:dyDescent="0.35">
      <c r="W21715" s="17"/>
    </row>
    <row r="21716" spans="23:23" x14ac:dyDescent="0.35">
      <c r="W21716" s="17"/>
    </row>
    <row r="21717" spans="23:23" x14ac:dyDescent="0.35">
      <c r="W21717" s="17"/>
    </row>
    <row r="21718" spans="23:23" x14ac:dyDescent="0.35">
      <c r="W21718" s="17"/>
    </row>
    <row r="21719" spans="23:23" x14ac:dyDescent="0.35">
      <c r="W21719" s="17"/>
    </row>
    <row r="21720" spans="23:23" x14ac:dyDescent="0.35">
      <c r="W21720" s="17"/>
    </row>
    <row r="21721" spans="23:23" x14ac:dyDescent="0.35">
      <c r="W21721" s="17"/>
    </row>
    <row r="21722" spans="23:23" x14ac:dyDescent="0.35">
      <c r="W21722" s="17"/>
    </row>
    <row r="21723" spans="23:23" x14ac:dyDescent="0.35">
      <c r="W21723" s="17"/>
    </row>
    <row r="21724" spans="23:23" x14ac:dyDescent="0.35">
      <c r="W21724" s="17"/>
    </row>
    <row r="21725" spans="23:23" x14ac:dyDescent="0.35">
      <c r="W21725" s="17"/>
    </row>
    <row r="21726" spans="23:23" x14ac:dyDescent="0.35">
      <c r="W21726" s="17"/>
    </row>
    <row r="21727" spans="23:23" x14ac:dyDescent="0.35">
      <c r="W21727" s="17"/>
    </row>
    <row r="21728" spans="23:23" x14ac:dyDescent="0.35">
      <c r="W21728" s="17"/>
    </row>
    <row r="21729" spans="23:23" x14ac:dyDescent="0.35">
      <c r="W21729" s="17"/>
    </row>
    <row r="21730" spans="23:23" x14ac:dyDescent="0.35">
      <c r="W21730" s="17"/>
    </row>
    <row r="21731" spans="23:23" x14ac:dyDescent="0.35">
      <c r="W21731" s="17"/>
    </row>
    <row r="21732" spans="23:23" x14ac:dyDescent="0.35">
      <c r="W21732" s="17"/>
    </row>
    <row r="21733" spans="23:23" x14ac:dyDescent="0.35">
      <c r="W21733" s="17"/>
    </row>
    <row r="21734" spans="23:23" x14ac:dyDescent="0.35">
      <c r="W21734" s="17"/>
    </row>
    <row r="21735" spans="23:23" x14ac:dyDescent="0.35">
      <c r="W21735" s="17"/>
    </row>
    <row r="21736" spans="23:23" x14ac:dyDescent="0.35">
      <c r="W21736" s="17"/>
    </row>
    <row r="21737" spans="23:23" x14ac:dyDescent="0.35">
      <c r="W21737" s="17"/>
    </row>
    <row r="21738" spans="23:23" x14ac:dyDescent="0.35">
      <c r="W21738" s="17"/>
    </row>
    <row r="21739" spans="23:23" x14ac:dyDescent="0.35">
      <c r="W21739" s="17"/>
    </row>
    <row r="21740" spans="23:23" x14ac:dyDescent="0.35">
      <c r="W21740" s="17"/>
    </row>
    <row r="21741" spans="23:23" x14ac:dyDescent="0.35">
      <c r="W21741" s="17"/>
    </row>
    <row r="21742" spans="23:23" x14ac:dyDescent="0.35">
      <c r="W21742" s="17"/>
    </row>
    <row r="21743" spans="23:23" x14ac:dyDescent="0.35">
      <c r="W21743" s="17"/>
    </row>
    <row r="21744" spans="23:23" x14ac:dyDescent="0.35">
      <c r="W21744" s="17"/>
    </row>
    <row r="21745" spans="23:23" x14ac:dyDescent="0.35">
      <c r="W21745" s="17"/>
    </row>
    <row r="21746" spans="23:23" x14ac:dyDescent="0.35">
      <c r="W21746" s="17"/>
    </row>
    <row r="21747" spans="23:23" x14ac:dyDescent="0.35">
      <c r="W21747" s="17"/>
    </row>
    <row r="21748" spans="23:23" x14ac:dyDescent="0.35">
      <c r="W21748" s="17"/>
    </row>
    <row r="21749" spans="23:23" x14ac:dyDescent="0.35">
      <c r="W21749" s="17"/>
    </row>
    <row r="21750" spans="23:23" x14ac:dyDescent="0.35">
      <c r="W21750" s="17"/>
    </row>
    <row r="21751" spans="23:23" x14ac:dyDescent="0.35">
      <c r="W21751" s="17"/>
    </row>
    <row r="21752" spans="23:23" x14ac:dyDescent="0.35">
      <c r="W21752" s="17"/>
    </row>
    <row r="21753" spans="23:23" x14ac:dyDescent="0.35">
      <c r="W21753" s="17"/>
    </row>
    <row r="21754" spans="23:23" x14ac:dyDescent="0.35">
      <c r="W21754" s="17"/>
    </row>
    <row r="21755" spans="23:23" x14ac:dyDescent="0.35">
      <c r="W21755" s="17"/>
    </row>
    <row r="21756" spans="23:23" x14ac:dyDescent="0.35">
      <c r="W21756" s="17"/>
    </row>
    <row r="21757" spans="23:23" x14ac:dyDescent="0.35">
      <c r="W21757" s="17"/>
    </row>
    <row r="21758" spans="23:23" x14ac:dyDescent="0.35">
      <c r="W21758" s="17"/>
    </row>
    <row r="21759" spans="23:23" x14ac:dyDescent="0.35">
      <c r="W21759" s="17"/>
    </row>
    <row r="21760" spans="23:23" x14ac:dyDescent="0.35">
      <c r="W21760" s="17"/>
    </row>
    <row r="21761" spans="23:23" x14ac:dyDescent="0.35">
      <c r="W21761" s="17"/>
    </row>
    <row r="21762" spans="23:23" x14ac:dyDescent="0.35">
      <c r="W21762" s="17"/>
    </row>
    <row r="21763" spans="23:23" x14ac:dyDescent="0.35">
      <c r="W21763" s="17"/>
    </row>
    <row r="21764" spans="23:23" x14ac:dyDescent="0.35">
      <c r="W21764" s="17"/>
    </row>
    <row r="21765" spans="23:23" x14ac:dyDescent="0.35">
      <c r="W21765" s="17"/>
    </row>
    <row r="21766" spans="23:23" x14ac:dyDescent="0.35">
      <c r="W21766" s="17"/>
    </row>
    <row r="21767" spans="23:23" x14ac:dyDescent="0.35">
      <c r="W21767" s="17"/>
    </row>
    <row r="21768" spans="23:23" x14ac:dyDescent="0.35">
      <c r="W21768" s="17"/>
    </row>
    <row r="21769" spans="23:23" x14ac:dyDescent="0.35">
      <c r="W21769" s="17"/>
    </row>
    <row r="21770" spans="23:23" x14ac:dyDescent="0.35">
      <c r="W21770" s="17"/>
    </row>
    <row r="21771" spans="23:23" x14ac:dyDescent="0.35">
      <c r="W21771" s="17"/>
    </row>
    <row r="21772" spans="23:23" x14ac:dyDescent="0.35">
      <c r="W21772" s="17"/>
    </row>
    <row r="21773" spans="23:23" x14ac:dyDescent="0.35">
      <c r="W21773" s="17"/>
    </row>
    <row r="21774" spans="23:23" x14ac:dyDescent="0.35">
      <c r="W21774" s="17"/>
    </row>
    <row r="21775" spans="23:23" x14ac:dyDescent="0.35">
      <c r="W21775" s="17"/>
    </row>
    <row r="21776" spans="23:23" x14ac:dyDescent="0.35">
      <c r="W21776" s="17"/>
    </row>
    <row r="21777" spans="23:23" x14ac:dyDescent="0.35">
      <c r="W21777" s="17"/>
    </row>
    <row r="21778" spans="23:23" x14ac:dyDescent="0.35">
      <c r="W21778" s="17"/>
    </row>
    <row r="21779" spans="23:23" x14ac:dyDescent="0.35">
      <c r="W21779" s="17"/>
    </row>
    <row r="21780" spans="23:23" x14ac:dyDescent="0.35">
      <c r="W21780" s="17"/>
    </row>
    <row r="21781" spans="23:23" x14ac:dyDescent="0.35">
      <c r="W21781" s="17"/>
    </row>
    <row r="21782" spans="23:23" x14ac:dyDescent="0.35">
      <c r="W21782" s="17"/>
    </row>
    <row r="21783" spans="23:23" x14ac:dyDescent="0.35">
      <c r="W21783" s="17"/>
    </row>
    <row r="21784" spans="23:23" x14ac:dyDescent="0.35">
      <c r="W21784" s="17"/>
    </row>
    <row r="21785" spans="23:23" x14ac:dyDescent="0.35">
      <c r="W21785" s="17"/>
    </row>
    <row r="21786" spans="23:23" x14ac:dyDescent="0.35">
      <c r="W21786" s="17"/>
    </row>
    <row r="21787" spans="23:23" x14ac:dyDescent="0.35">
      <c r="W21787" s="17"/>
    </row>
    <row r="21788" spans="23:23" x14ac:dyDescent="0.35">
      <c r="W21788" s="17"/>
    </row>
    <row r="21789" spans="23:23" x14ac:dyDescent="0.35">
      <c r="W21789" s="17"/>
    </row>
    <row r="21790" spans="23:23" x14ac:dyDescent="0.35">
      <c r="W21790" s="17"/>
    </row>
    <row r="21791" spans="23:23" x14ac:dyDescent="0.35">
      <c r="W21791" s="17"/>
    </row>
    <row r="21792" spans="23:23" x14ac:dyDescent="0.35">
      <c r="W21792" s="17"/>
    </row>
    <row r="21793" spans="23:23" x14ac:dyDescent="0.35">
      <c r="W21793" s="17"/>
    </row>
    <row r="21794" spans="23:23" x14ac:dyDescent="0.35">
      <c r="W21794" s="17"/>
    </row>
    <row r="21795" spans="23:23" x14ac:dyDescent="0.35">
      <c r="W21795" s="17"/>
    </row>
    <row r="21796" spans="23:23" x14ac:dyDescent="0.35">
      <c r="W21796" s="17"/>
    </row>
    <row r="21797" spans="23:23" x14ac:dyDescent="0.35">
      <c r="W21797" s="17"/>
    </row>
    <row r="21798" spans="23:23" x14ac:dyDescent="0.35">
      <c r="W21798" s="17"/>
    </row>
    <row r="21799" spans="23:23" x14ac:dyDescent="0.35">
      <c r="W21799" s="17"/>
    </row>
    <row r="21800" spans="23:23" x14ac:dyDescent="0.35">
      <c r="W21800" s="17"/>
    </row>
    <row r="21801" spans="23:23" x14ac:dyDescent="0.35">
      <c r="W21801" s="17"/>
    </row>
    <row r="21802" spans="23:23" x14ac:dyDescent="0.35">
      <c r="W21802" s="17"/>
    </row>
    <row r="21803" spans="23:23" x14ac:dyDescent="0.35">
      <c r="W21803" s="17"/>
    </row>
    <row r="21804" spans="23:23" x14ac:dyDescent="0.35">
      <c r="W21804" s="17"/>
    </row>
    <row r="21805" spans="23:23" x14ac:dyDescent="0.35">
      <c r="W21805" s="17"/>
    </row>
    <row r="21806" spans="23:23" x14ac:dyDescent="0.35">
      <c r="W21806" s="17"/>
    </row>
    <row r="21807" spans="23:23" x14ac:dyDescent="0.35">
      <c r="W21807" s="17"/>
    </row>
    <row r="21808" spans="23:23" x14ac:dyDescent="0.35">
      <c r="W21808" s="17"/>
    </row>
    <row r="21809" spans="23:23" x14ac:dyDescent="0.35">
      <c r="W21809" s="17"/>
    </row>
    <row r="21810" spans="23:23" x14ac:dyDescent="0.35">
      <c r="W21810" s="17"/>
    </row>
    <row r="21811" spans="23:23" x14ac:dyDescent="0.35">
      <c r="W21811" s="17"/>
    </row>
    <row r="21812" spans="23:23" x14ac:dyDescent="0.35">
      <c r="W21812" s="17"/>
    </row>
    <row r="21813" spans="23:23" x14ac:dyDescent="0.35">
      <c r="W21813" s="17"/>
    </row>
    <row r="21814" spans="23:23" x14ac:dyDescent="0.35">
      <c r="W21814" s="17"/>
    </row>
    <row r="21815" spans="23:23" x14ac:dyDescent="0.35">
      <c r="W21815" s="17"/>
    </row>
    <row r="21816" spans="23:23" x14ac:dyDescent="0.35">
      <c r="W21816" s="17"/>
    </row>
    <row r="21817" spans="23:23" x14ac:dyDescent="0.35">
      <c r="W21817" s="17"/>
    </row>
    <row r="21818" spans="23:23" x14ac:dyDescent="0.35">
      <c r="W21818" s="17"/>
    </row>
    <row r="21819" spans="23:23" x14ac:dyDescent="0.35">
      <c r="W21819" s="17"/>
    </row>
    <row r="21820" spans="23:23" x14ac:dyDescent="0.35">
      <c r="W21820" s="17"/>
    </row>
    <row r="21821" spans="23:23" x14ac:dyDescent="0.35">
      <c r="W21821" s="17"/>
    </row>
    <row r="21822" spans="23:23" x14ac:dyDescent="0.35">
      <c r="W21822" s="17"/>
    </row>
    <row r="21823" spans="23:23" x14ac:dyDescent="0.35">
      <c r="W21823" s="17"/>
    </row>
    <row r="21824" spans="23:23" x14ac:dyDescent="0.35">
      <c r="W21824" s="17"/>
    </row>
    <row r="21825" spans="23:23" x14ac:dyDescent="0.35">
      <c r="W21825" s="17"/>
    </row>
    <row r="21826" spans="23:23" x14ac:dyDescent="0.35">
      <c r="W21826" s="17"/>
    </row>
    <row r="21827" spans="23:23" x14ac:dyDescent="0.35">
      <c r="W21827" s="17"/>
    </row>
    <row r="21828" spans="23:23" x14ac:dyDescent="0.35">
      <c r="W21828" s="17"/>
    </row>
    <row r="21829" spans="23:23" x14ac:dyDescent="0.35">
      <c r="W21829" s="17"/>
    </row>
    <row r="21830" spans="23:23" x14ac:dyDescent="0.35">
      <c r="W21830" s="17"/>
    </row>
    <row r="21831" spans="23:23" x14ac:dyDescent="0.35">
      <c r="W21831" s="17"/>
    </row>
    <row r="21832" spans="23:23" x14ac:dyDescent="0.35">
      <c r="W21832" s="17"/>
    </row>
    <row r="21833" spans="23:23" x14ac:dyDescent="0.35">
      <c r="W21833" s="17"/>
    </row>
    <row r="21834" spans="23:23" x14ac:dyDescent="0.35">
      <c r="W21834" s="17"/>
    </row>
    <row r="21835" spans="23:23" x14ac:dyDescent="0.35">
      <c r="W21835" s="17"/>
    </row>
    <row r="21836" spans="23:23" x14ac:dyDescent="0.35">
      <c r="W21836" s="17"/>
    </row>
    <row r="21837" spans="23:23" x14ac:dyDescent="0.35">
      <c r="W21837" s="17"/>
    </row>
    <row r="21838" spans="23:23" x14ac:dyDescent="0.35">
      <c r="W21838" s="17"/>
    </row>
    <row r="21839" spans="23:23" x14ac:dyDescent="0.35">
      <c r="W21839" s="17"/>
    </row>
    <row r="21840" spans="23:23" x14ac:dyDescent="0.35">
      <c r="W21840" s="17"/>
    </row>
    <row r="21841" spans="23:23" x14ac:dyDescent="0.35">
      <c r="W21841" s="17"/>
    </row>
    <row r="21842" spans="23:23" x14ac:dyDescent="0.35">
      <c r="W21842" s="17"/>
    </row>
    <row r="21843" spans="23:23" x14ac:dyDescent="0.35">
      <c r="W21843" s="17"/>
    </row>
    <row r="21844" spans="23:23" x14ac:dyDescent="0.35">
      <c r="W21844" s="17"/>
    </row>
    <row r="21845" spans="23:23" x14ac:dyDescent="0.35">
      <c r="W21845" s="17"/>
    </row>
    <row r="21846" spans="23:23" x14ac:dyDescent="0.35">
      <c r="W21846" s="17"/>
    </row>
    <row r="21847" spans="23:23" x14ac:dyDescent="0.35">
      <c r="W21847" s="17"/>
    </row>
    <row r="21848" spans="23:23" x14ac:dyDescent="0.35">
      <c r="W21848" s="17"/>
    </row>
    <row r="21849" spans="23:23" x14ac:dyDescent="0.35">
      <c r="W21849" s="17"/>
    </row>
    <row r="21850" spans="23:23" x14ac:dyDescent="0.35">
      <c r="W21850" s="17"/>
    </row>
    <row r="21851" spans="23:23" x14ac:dyDescent="0.35">
      <c r="W21851" s="17"/>
    </row>
    <row r="21852" spans="23:23" x14ac:dyDescent="0.35">
      <c r="W21852" s="17"/>
    </row>
    <row r="21853" spans="23:23" x14ac:dyDescent="0.35">
      <c r="W21853" s="17"/>
    </row>
    <row r="21854" spans="23:23" x14ac:dyDescent="0.35">
      <c r="W21854" s="17"/>
    </row>
    <row r="21855" spans="23:23" x14ac:dyDescent="0.35">
      <c r="W21855" s="17"/>
    </row>
    <row r="21856" spans="23:23" x14ac:dyDescent="0.35">
      <c r="W21856" s="17"/>
    </row>
    <row r="21857" spans="23:23" x14ac:dyDescent="0.35">
      <c r="W21857" s="17"/>
    </row>
    <row r="21858" spans="23:23" x14ac:dyDescent="0.35">
      <c r="W21858" s="17"/>
    </row>
    <row r="21859" spans="23:23" x14ac:dyDescent="0.35">
      <c r="W21859" s="17"/>
    </row>
    <row r="21860" spans="23:23" x14ac:dyDescent="0.35">
      <c r="W21860" s="17"/>
    </row>
    <row r="21861" spans="23:23" x14ac:dyDescent="0.35">
      <c r="W21861" s="17"/>
    </row>
    <row r="21862" spans="23:23" x14ac:dyDescent="0.35">
      <c r="W21862" s="17"/>
    </row>
    <row r="21863" spans="23:23" x14ac:dyDescent="0.35">
      <c r="W21863" s="17"/>
    </row>
    <row r="21864" spans="23:23" x14ac:dyDescent="0.35">
      <c r="W21864" s="17"/>
    </row>
    <row r="21865" spans="23:23" x14ac:dyDescent="0.35">
      <c r="W21865" s="17"/>
    </row>
    <row r="21866" spans="23:23" x14ac:dyDescent="0.35">
      <c r="W21866" s="17"/>
    </row>
    <row r="21867" spans="23:23" x14ac:dyDescent="0.35">
      <c r="W21867" s="17"/>
    </row>
    <row r="21868" spans="23:23" x14ac:dyDescent="0.35">
      <c r="W21868" s="17"/>
    </row>
    <row r="21869" spans="23:23" x14ac:dyDescent="0.35">
      <c r="W21869" s="17"/>
    </row>
    <row r="21870" spans="23:23" x14ac:dyDescent="0.35">
      <c r="W21870" s="17"/>
    </row>
    <row r="21871" spans="23:23" x14ac:dyDescent="0.35">
      <c r="W21871" s="17"/>
    </row>
    <row r="21872" spans="23:23" x14ac:dyDescent="0.35">
      <c r="W21872" s="17"/>
    </row>
    <row r="21873" spans="23:23" x14ac:dyDescent="0.35">
      <c r="W21873" s="17"/>
    </row>
    <row r="21874" spans="23:23" x14ac:dyDescent="0.35">
      <c r="W21874" s="17"/>
    </row>
    <row r="21875" spans="23:23" x14ac:dyDescent="0.35">
      <c r="W21875" s="17"/>
    </row>
    <row r="21876" spans="23:23" x14ac:dyDescent="0.35">
      <c r="W21876" s="17"/>
    </row>
    <row r="21877" spans="23:23" x14ac:dyDescent="0.35">
      <c r="W21877" s="17"/>
    </row>
    <row r="21878" spans="23:23" x14ac:dyDescent="0.35">
      <c r="W21878" s="17"/>
    </row>
    <row r="21879" spans="23:23" x14ac:dyDescent="0.35">
      <c r="W21879" s="17"/>
    </row>
    <row r="21880" spans="23:23" x14ac:dyDescent="0.35">
      <c r="W21880" s="17"/>
    </row>
    <row r="21881" spans="23:23" x14ac:dyDescent="0.35">
      <c r="W21881" s="17"/>
    </row>
    <row r="21882" spans="23:23" x14ac:dyDescent="0.35">
      <c r="W21882" s="17"/>
    </row>
    <row r="21883" spans="23:23" x14ac:dyDescent="0.35">
      <c r="W21883" s="17"/>
    </row>
    <row r="21884" spans="23:23" x14ac:dyDescent="0.35">
      <c r="W21884" s="17"/>
    </row>
    <row r="21885" spans="23:23" x14ac:dyDescent="0.35">
      <c r="W21885" s="17"/>
    </row>
    <row r="21886" spans="23:23" x14ac:dyDescent="0.35">
      <c r="W21886" s="17"/>
    </row>
    <row r="21887" spans="23:23" x14ac:dyDescent="0.35">
      <c r="W21887" s="17"/>
    </row>
    <row r="21888" spans="23:23" x14ac:dyDescent="0.35">
      <c r="W21888" s="17"/>
    </row>
    <row r="21889" spans="23:23" x14ac:dyDescent="0.35">
      <c r="W21889" s="17"/>
    </row>
    <row r="21890" spans="23:23" x14ac:dyDescent="0.35">
      <c r="W21890" s="17"/>
    </row>
    <row r="21891" spans="23:23" x14ac:dyDescent="0.35">
      <c r="W21891" s="17"/>
    </row>
    <row r="21892" spans="23:23" x14ac:dyDescent="0.35">
      <c r="W21892" s="17"/>
    </row>
    <row r="21893" spans="23:23" x14ac:dyDescent="0.35">
      <c r="W21893" s="17"/>
    </row>
    <row r="21894" spans="23:23" x14ac:dyDescent="0.35">
      <c r="W21894" s="17"/>
    </row>
    <row r="21895" spans="23:23" x14ac:dyDescent="0.35">
      <c r="W21895" s="17"/>
    </row>
    <row r="21896" spans="23:23" x14ac:dyDescent="0.35">
      <c r="W21896" s="17"/>
    </row>
    <row r="21897" spans="23:23" x14ac:dyDescent="0.35">
      <c r="W21897" s="17"/>
    </row>
    <row r="21898" spans="23:23" x14ac:dyDescent="0.35">
      <c r="W21898" s="17"/>
    </row>
    <row r="21899" spans="23:23" x14ac:dyDescent="0.35">
      <c r="W21899" s="17"/>
    </row>
    <row r="21900" spans="23:23" x14ac:dyDescent="0.35">
      <c r="W21900" s="17"/>
    </row>
    <row r="21901" spans="23:23" x14ac:dyDescent="0.35">
      <c r="W21901" s="17"/>
    </row>
    <row r="21902" spans="23:23" x14ac:dyDescent="0.35">
      <c r="W21902" s="17"/>
    </row>
    <row r="21903" spans="23:23" x14ac:dyDescent="0.35">
      <c r="W21903" s="17"/>
    </row>
    <row r="21904" spans="23:23" x14ac:dyDescent="0.35">
      <c r="W21904" s="17"/>
    </row>
    <row r="21905" spans="23:23" x14ac:dyDescent="0.35">
      <c r="W21905" s="17"/>
    </row>
    <row r="21906" spans="23:23" x14ac:dyDescent="0.35">
      <c r="W21906" s="17"/>
    </row>
    <row r="21907" spans="23:23" x14ac:dyDescent="0.35">
      <c r="W21907" s="17"/>
    </row>
    <row r="21908" spans="23:23" x14ac:dyDescent="0.35">
      <c r="W21908" s="17"/>
    </row>
    <row r="21909" spans="23:23" x14ac:dyDescent="0.35">
      <c r="W21909" s="17"/>
    </row>
    <row r="21910" spans="23:23" x14ac:dyDescent="0.35">
      <c r="W21910" s="17"/>
    </row>
    <row r="21911" spans="23:23" x14ac:dyDescent="0.35">
      <c r="W21911" s="17"/>
    </row>
    <row r="21912" spans="23:23" x14ac:dyDescent="0.35">
      <c r="W21912" s="17"/>
    </row>
    <row r="21913" spans="23:23" x14ac:dyDescent="0.35">
      <c r="W21913" s="17"/>
    </row>
    <row r="21914" spans="23:23" x14ac:dyDescent="0.35">
      <c r="W21914" s="17"/>
    </row>
    <row r="21915" spans="23:23" x14ac:dyDescent="0.35">
      <c r="W21915" s="17"/>
    </row>
    <row r="21916" spans="23:23" x14ac:dyDescent="0.35">
      <c r="W21916" s="17"/>
    </row>
    <row r="21917" spans="23:23" x14ac:dyDescent="0.35">
      <c r="W21917" s="17"/>
    </row>
    <row r="21918" spans="23:23" x14ac:dyDescent="0.35">
      <c r="W21918" s="17"/>
    </row>
    <row r="21919" spans="23:23" x14ac:dyDescent="0.35">
      <c r="W21919" s="17"/>
    </row>
    <row r="21920" spans="23:23" x14ac:dyDescent="0.35">
      <c r="W21920" s="17"/>
    </row>
    <row r="21921" spans="23:23" x14ac:dyDescent="0.35">
      <c r="W21921" s="17"/>
    </row>
    <row r="21922" spans="23:23" x14ac:dyDescent="0.35">
      <c r="W21922" s="17"/>
    </row>
    <row r="21923" spans="23:23" x14ac:dyDescent="0.35">
      <c r="W21923" s="17"/>
    </row>
    <row r="21924" spans="23:23" x14ac:dyDescent="0.35">
      <c r="W21924" s="17"/>
    </row>
    <row r="21925" spans="23:23" x14ac:dyDescent="0.35">
      <c r="W21925" s="17"/>
    </row>
    <row r="21926" spans="23:23" x14ac:dyDescent="0.35">
      <c r="W21926" s="17"/>
    </row>
    <row r="21927" spans="23:23" x14ac:dyDescent="0.35">
      <c r="W21927" s="17"/>
    </row>
    <row r="21928" spans="23:23" x14ac:dyDescent="0.35">
      <c r="W21928" s="17"/>
    </row>
    <row r="21929" spans="23:23" x14ac:dyDescent="0.35">
      <c r="W21929" s="17"/>
    </row>
    <row r="21930" spans="23:23" x14ac:dyDescent="0.35">
      <c r="W21930" s="17"/>
    </row>
    <row r="21931" spans="23:23" x14ac:dyDescent="0.35">
      <c r="W21931" s="17"/>
    </row>
    <row r="21932" spans="23:23" x14ac:dyDescent="0.35">
      <c r="W21932" s="17"/>
    </row>
    <row r="21933" spans="23:23" x14ac:dyDescent="0.35">
      <c r="W21933" s="17"/>
    </row>
    <row r="21934" spans="23:23" x14ac:dyDescent="0.35">
      <c r="W21934" s="17"/>
    </row>
    <row r="21935" spans="23:23" x14ac:dyDescent="0.35">
      <c r="W21935" s="17"/>
    </row>
    <row r="21936" spans="23:23" x14ac:dyDescent="0.35">
      <c r="W21936" s="17"/>
    </row>
    <row r="21937" spans="23:23" x14ac:dyDescent="0.35">
      <c r="W21937" s="17"/>
    </row>
    <row r="21938" spans="23:23" x14ac:dyDescent="0.35">
      <c r="W21938" s="17"/>
    </row>
    <row r="21939" spans="23:23" x14ac:dyDescent="0.35">
      <c r="W21939" s="17"/>
    </row>
    <row r="21940" spans="23:23" x14ac:dyDescent="0.35">
      <c r="W21940" s="17"/>
    </row>
    <row r="21941" spans="23:23" x14ac:dyDescent="0.35">
      <c r="W21941" s="17"/>
    </row>
    <row r="21942" spans="23:23" x14ac:dyDescent="0.35">
      <c r="W21942" s="17"/>
    </row>
    <row r="21943" spans="23:23" x14ac:dyDescent="0.35">
      <c r="W21943" s="17"/>
    </row>
    <row r="21944" spans="23:23" x14ac:dyDescent="0.35">
      <c r="W21944" s="17"/>
    </row>
    <row r="21945" spans="23:23" x14ac:dyDescent="0.35">
      <c r="W21945" s="17"/>
    </row>
    <row r="21946" spans="23:23" x14ac:dyDescent="0.35">
      <c r="W21946" s="17"/>
    </row>
    <row r="21947" spans="23:23" x14ac:dyDescent="0.35">
      <c r="W21947" s="17"/>
    </row>
    <row r="21948" spans="23:23" x14ac:dyDescent="0.35">
      <c r="W21948" s="17"/>
    </row>
    <row r="21949" spans="23:23" x14ac:dyDescent="0.35">
      <c r="W21949" s="17"/>
    </row>
    <row r="21950" spans="23:23" x14ac:dyDescent="0.35">
      <c r="W21950" s="17"/>
    </row>
    <row r="21951" spans="23:23" x14ac:dyDescent="0.35">
      <c r="W21951" s="17"/>
    </row>
    <row r="21952" spans="23:23" x14ac:dyDescent="0.35">
      <c r="W21952" s="17"/>
    </row>
    <row r="21953" spans="23:23" x14ac:dyDescent="0.35">
      <c r="W21953" s="17"/>
    </row>
    <row r="21954" spans="23:23" x14ac:dyDescent="0.35">
      <c r="W21954" s="17"/>
    </row>
    <row r="21955" spans="23:23" x14ac:dyDescent="0.35">
      <c r="W21955" s="17"/>
    </row>
    <row r="21956" spans="23:23" x14ac:dyDescent="0.35">
      <c r="W21956" s="17"/>
    </row>
    <row r="21957" spans="23:23" x14ac:dyDescent="0.35">
      <c r="W21957" s="17"/>
    </row>
    <row r="21958" spans="23:23" x14ac:dyDescent="0.35">
      <c r="W21958" s="17"/>
    </row>
    <row r="21959" spans="23:23" x14ac:dyDescent="0.35">
      <c r="W21959" s="17"/>
    </row>
    <row r="21960" spans="23:23" x14ac:dyDescent="0.35">
      <c r="W21960" s="17"/>
    </row>
    <row r="21961" spans="23:23" x14ac:dyDescent="0.35">
      <c r="W21961" s="17"/>
    </row>
    <row r="21962" spans="23:23" x14ac:dyDescent="0.35">
      <c r="W21962" s="17"/>
    </row>
    <row r="21963" spans="23:23" x14ac:dyDescent="0.35">
      <c r="W21963" s="17"/>
    </row>
    <row r="21964" spans="23:23" x14ac:dyDescent="0.35">
      <c r="W21964" s="17"/>
    </row>
    <row r="21965" spans="23:23" x14ac:dyDescent="0.35">
      <c r="W21965" s="17"/>
    </row>
    <row r="21966" spans="23:23" x14ac:dyDescent="0.35">
      <c r="W21966" s="17"/>
    </row>
    <row r="21967" spans="23:23" x14ac:dyDescent="0.35">
      <c r="W21967" s="17"/>
    </row>
    <row r="21968" spans="23:23" x14ac:dyDescent="0.35">
      <c r="W21968" s="17"/>
    </row>
    <row r="21969" spans="23:23" x14ac:dyDescent="0.35">
      <c r="W21969" s="17"/>
    </row>
    <row r="21970" spans="23:23" x14ac:dyDescent="0.35">
      <c r="W21970" s="17"/>
    </row>
    <row r="21971" spans="23:23" x14ac:dyDescent="0.35">
      <c r="W21971" s="17"/>
    </row>
    <row r="21972" spans="23:23" x14ac:dyDescent="0.35">
      <c r="W21972" s="17"/>
    </row>
    <row r="21973" spans="23:23" x14ac:dyDescent="0.35">
      <c r="W21973" s="17"/>
    </row>
    <row r="21974" spans="23:23" x14ac:dyDescent="0.35">
      <c r="W21974" s="17"/>
    </row>
    <row r="21975" spans="23:23" x14ac:dyDescent="0.35">
      <c r="W21975" s="17"/>
    </row>
    <row r="21976" spans="23:23" x14ac:dyDescent="0.35">
      <c r="W21976" s="17"/>
    </row>
    <row r="21977" spans="23:23" x14ac:dyDescent="0.35">
      <c r="W21977" s="17"/>
    </row>
    <row r="21978" spans="23:23" x14ac:dyDescent="0.35">
      <c r="W21978" s="17"/>
    </row>
    <row r="21979" spans="23:23" x14ac:dyDescent="0.35">
      <c r="W21979" s="17"/>
    </row>
    <row r="21980" spans="23:23" x14ac:dyDescent="0.35">
      <c r="W21980" s="17"/>
    </row>
    <row r="21981" spans="23:23" x14ac:dyDescent="0.35">
      <c r="W21981" s="17"/>
    </row>
    <row r="21982" spans="23:23" x14ac:dyDescent="0.35">
      <c r="W21982" s="17"/>
    </row>
    <row r="21983" spans="23:23" x14ac:dyDescent="0.35">
      <c r="W21983" s="17"/>
    </row>
    <row r="21984" spans="23:23" x14ac:dyDescent="0.35">
      <c r="W21984" s="17"/>
    </row>
    <row r="21985" spans="23:23" x14ac:dyDescent="0.35">
      <c r="W21985" s="17"/>
    </row>
    <row r="21986" spans="23:23" x14ac:dyDescent="0.35">
      <c r="W21986" s="17"/>
    </row>
    <row r="21987" spans="23:23" x14ac:dyDescent="0.35">
      <c r="W21987" s="17"/>
    </row>
    <row r="21988" spans="23:23" x14ac:dyDescent="0.35">
      <c r="W21988" s="17"/>
    </row>
    <row r="21989" spans="23:23" x14ac:dyDescent="0.35">
      <c r="W21989" s="17"/>
    </row>
    <row r="21990" spans="23:23" x14ac:dyDescent="0.35">
      <c r="W21990" s="17"/>
    </row>
    <row r="21991" spans="23:23" x14ac:dyDescent="0.35">
      <c r="W21991" s="17"/>
    </row>
    <row r="21992" spans="23:23" x14ac:dyDescent="0.35">
      <c r="W21992" s="17"/>
    </row>
    <row r="21993" spans="23:23" x14ac:dyDescent="0.35">
      <c r="W21993" s="17"/>
    </row>
    <row r="21994" spans="23:23" x14ac:dyDescent="0.35">
      <c r="W21994" s="17"/>
    </row>
    <row r="21995" spans="23:23" x14ac:dyDescent="0.35">
      <c r="W21995" s="17"/>
    </row>
    <row r="21996" spans="23:23" x14ac:dyDescent="0.35">
      <c r="W21996" s="17"/>
    </row>
    <row r="21997" spans="23:23" x14ac:dyDescent="0.35">
      <c r="W21997" s="17"/>
    </row>
    <row r="21998" spans="23:23" x14ac:dyDescent="0.35">
      <c r="W21998" s="17"/>
    </row>
    <row r="21999" spans="23:23" x14ac:dyDescent="0.35">
      <c r="W21999" s="17"/>
    </row>
    <row r="22000" spans="23:23" x14ac:dyDescent="0.35">
      <c r="W22000" s="17"/>
    </row>
    <row r="22001" spans="23:23" x14ac:dyDescent="0.35">
      <c r="W22001" s="17"/>
    </row>
    <row r="22002" spans="23:23" x14ac:dyDescent="0.35">
      <c r="W22002" s="17"/>
    </row>
    <row r="22003" spans="23:23" x14ac:dyDescent="0.35">
      <c r="W22003" s="17"/>
    </row>
    <row r="22004" spans="23:23" x14ac:dyDescent="0.35">
      <c r="W22004" s="17"/>
    </row>
    <row r="22005" spans="23:23" x14ac:dyDescent="0.35">
      <c r="W22005" s="17"/>
    </row>
    <row r="22006" spans="23:23" x14ac:dyDescent="0.35">
      <c r="W22006" s="17"/>
    </row>
    <row r="22007" spans="23:23" x14ac:dyDescent="0.35">
      <c r="W22007" s="17"/>
    </row>
    <row r="22008" spans="23:23" x14ac:dyDescent="0.35">
      <c r="W22008" s="17"/>
    </row>
    <row r="22009" spans="23:23" x14ac:dyDescent="0.35">
      <c r="W22009" s="17"/>
    </row>
    <row r="22010" spans="23:23" x14ac:dyDescent="0.35">
      <c r="W22010" s="17"/>
    </row>
    <row r="22011" spans="23:23" x14ac:dyDescent="0.35">
      <c r="W22011" s="17"/>
    </row>
    <row r="22012" spans="23:23" x14ac:dyDescent="0.35">
      <c r="W22012" s="17"/>
    </row>
    <row r="22013" spans="23:23" x14ac:dyDescent="0.35">
      <c r="W22013" s="17"/>
    </row>
    <row r="22014" spans="23:23" x14ac:dyDescent="0.35">
      <c r="W22014" s="17"/>
    </row>
    <row r="22015" spans="23:23" x14ac:dyDescent="0.35">
      <c r="W22015" s="17"/>
    </row>
    <row r="22016" spans="23:23" x14ac:dyDescent="0.35">
      <c r="W22016" s="17"/>
    </row>
    <row r="22017" spans="23:23" x14ac:dyDescent="0.35">
      <c r="W22017" s="17"/>
    </row>
    <row r="22018" spans="23:23" x14ac:dyDescent="0.35">
      <c r="W22018" s="17"/>
    </row>
    <row r="22019" spans="23:23" x14ac:dyDescent="0.35">
      <c r="W22019" s="17"/>
    </row>
    <row r="22020" spans="23:23" x14ac:dyDescent="0.35">
      <c r="W22020" s="17"/>
    </row>
    <row r="22021" spans="23:23" x14ac:dyDescent="0.35">
      <c r="W22021" s="17"/>
    </row>
    <row r="22022" spans="23:23" x14ac:dyDescent="0.35">
      <c r="W22022" s="17"/>
    </row>
    <row r="22023" spans="23:23" x14ac:dyDescent="0.35">
      <c r="W22023" s="17"/>
    </row>
    <row r="22024" spans="23:23" x14ac:dyDescent="0.35">
      <c r="W22024" s="17"/>
    </row>
    <row r="22025" spans="23:23" x14ac:dyDescent="0.35">
      <c r="W22025" s="17"/>
    </row>
    <row r="22026" spans="23:23" x14ac:dyDescent="0.35">
      <c r="W22026" s="17"/>
    </row>
    <row r="22027" spans="23:23" x14ac:dyDescent="0.35">
      <c r="W22027" s="17"/>
    </row>
    <row r="22028" spans="23:23" x14ac:dyDescent="0.35">
      <c r="W22028" s="17"/>
    </row>
    <row r="22029" spans="23:23" x14ac:dyDescent="0.35">
      <c r="W22029" s="17"/>
    </row>
    <row r="22030" spans="23:23" x14ac:dyDescent="0.35">
      <c r="W22030" s="17"/>
    </row>
    <row r="22031" spans="23:23" x14ac:dyDescent="0.35">
      <c r="W22031" s="17"/>
    </row>
    <row r="22032" spans="23:23" x14ac:dyDescent="0.35">
      <c r="W22032" s="17"/>
    </row>
    <row r="22033" spans="23:23" x14ac:dyDescent="0.35">
      <c r="W22033" s="17"/>
    </row>
    <row r="22034" spans="23:23" x14ac:dyDescent="0.35">
      <c r="W22034" s="17"/>
    </row>
    <row r="22035" spans="23:23" x14ac:dyDescent="0.35">
      <c r="W22035" s="17"/>
    </row>
    <row r="22036" spans="23:23" x14ac:dyDescent="0.35">
      <c r="W22036" s="17"/>
    </row>
    <row r="22037" spans="23:23" x14ac:dyDescent="0.35">
      <c r="W22037" s="17"/>
    </row>
    <row r="22038" spans="23:23" x14ac:dyDescent="0.35">
      <c r="W22038" s="17"/>
    </row>
    <row r="22039" spans="23:23" x14ac:dyDescent="0.35">
      <c r="W22039" s="17"/>
    </row>
    <row r="22040" spans="23:23" x14ac:dyDescent="0.35">
      <c r="W22040" s="17"/>
    </row>
    <row r="22041" spans="23:23" x14ac:dyDescent="0.35">
      <c r="W22041" s="17"/>
    </row>
    <row r="22042" spans="23:23" x14ac:dyDescent="0.35">
      <c r="W22042" s="17"/>
    </row>
    <row r="22043" spans="23:23" x14ac:dyDescent="0.35">
      <c r="W22043" s="17"/>
    </row>
    <row r="22044" spans="23:23" x14ac:dyDescent="0.35">
      <c r="W22044" s="17"/>
    </row>
    <row r="22045" spans="23:23" x14ac:dyDescent="0.35">
      <c r="W22045" s="17"/>
    </row>
    <row r="22046" spans="23:23" x14ac:dyDescent="0.35">
      <c r="W22046" s="17"/>
    </row>
    <row r="22047" spans="23:23" x14ac:dyDescent="0.35">
      <c r="W22047" s="17"/>
    </row>
    <row r="22048" spans="23:23" x14ac:dyDescent="0.35">
      <c r="W22048" s="17"/>
    </row>
    <row r="22049" spans="23:23" x14ac:dyDescent="0.35">
      <c r="W22049" s="17"/>
    </row>
    <row r="22050" spans="23:23" x14ac:dyDescent="0.35">
      <c r="W22050" s="17"/>
    </row>
    <row r="22051" spans="23:23" x14ac:dyDescent="0.35">
      <c r="W22051" s="17"/>
    </row>
    <row r="22052" spans="23:23" x14ac:dyDescent="0.35">
      <c r="W22052" s="17"/>
    </row>
    <row r="22053" spans="23:23" x14ac:dyDescent="0.35">
      <c r="W22053" s="17"/>
    </row>
    <row r="22054" spans="23:23" x14ac:dyDescent="0.35">
      <c r="W22054" s="17"/>
    </row>
    <row r="22055" spans="23:23" x14ac:dyDescent="0.35">
      <c r="W22055" s="17"/>
    </row>
    <row r="22056" spans="23:23" x14ac:dyDescent="0.35">
      <c r="W22056" s="17"/>
    </row>
    <row r="22057" spans="23:23" x14ac:dyDescent="0.35">
      <c r="W22057" s="17"/>
    </row>
    <row r="22058" spans="23:23" x14ac:dyDescent="0.35">
      <c r="W22058" s="17"/>
    </row>
    <row r="22059" spans="23:23" x14ac:dyDescent="0.35">
      <c r="W22059" s="17"/>
    </row>
    <row r="22060" spans="23:23" x14ac:dyDescent="0.35">
      <c r="W22060" s="17"/>
    </row>
    <row r="22061" spans="23:23" x14ac:dyDescent="0.35">
      <c r="W22061" s="17"/>
    </row>
    <row r="22062" spans="23:23" x14ac:dyDescent="0.35">
      <c r="W22062" s="17"/>
    </row>
    <row r="22063" spans="23:23" x14ac:dyDescent="0.35">
      <c r="W22063" s="17"/>
    </row>
    <row r="22064" spans="23:23" x14ac:dyDescent="0.35">
      <c r="W22064" s="17"/>
    </row>
    <row r="22065" spans="23:23" x14ac:dyDescent="0.35">
      <c r="W22065" s="17"/>
    </row>
    <row r="22066" spans="23:23" x14ac:dyDescent="0.35">
      <c r="W22066" s="17"/>
    </row>
    <row r="22067" spans="23:23" x14ac:dyDescent="0.35">
      <c r="W22067" s="17"/>
    </row>
    <row r="22068" spans="23:23" x14ac:dyDescent="0.35">
      <c r="W22068" s="17"/>
    </row>
    <row r="22069" spans="23:23" x14ac:dyDescent="0.35">
      <c r="W22069" s="17"/>
    </row>
    <row r="22070" spans="23:23" x14ac:dyDescent="0.35">
      <c r="W22070" s="17"/>
    </row>
    <row r="22071" spans="23:23" x14ac:dyDescent="0.35">
      <c r="W22071" s="17"/>
    </row>
    <row r="22072" spans="23:23" x14ac:dyDescent="0.35">
      <c r="W22072" s="17"/>
    </row>
    <row r="22073" spans="23:23" x14ac:dyDescent="0.35">
      <c r="W22073" s="17"/>
    </row>
    <row r="22074" spans="23:23" x14ac:dyDescent="0.35">
      <c r="W22074" s="17"/>
    </row>
    <row r="22075" spans="23:23" x14ac:dyDescent="0.35">
      <c r="W22075" s="17"/>
    </row>
    <row r="22076" spans="23:23" x14ac:dyDescent="0.35">
      <c r="W22076" s="17"/>
    </row>
    <row r="22077" spans="23:23" x14ac:dyDescent="0.35">
      <c r="W22077" s="17"/>
    </row>
    <row r="22078" spans="23:23" x14ac:dyDescent="0.35">
      <c r="W22078" s="17"/>
    </row>
    <row r="22079" spans="23:23" x14ac:dyDescent="0.35">
      <c r="W22079" s="17"/>
    </row>
    <row r="22080" spans="23:23" x14ac:dyDescent="0.35">
      <c r="W22080" s="17"/>
    </row>
    <row r="22081" spans="23:23" x14ac:dyDescent="0.35">
      <c r="W22081" s="17"/>
    </row>
    <row r="22082" spans="23:23" x14ac:dyDescent="0.35">
      <c r="W22082" s="17"/>
    </row>
    <row r="22083" spans="23:23" x14ac:dyDescent="0.35">
      <c r="W22083" s="17"/>
    </row>
    <row r="22084" spans="23:23" x14ac:dyDescent="0.35">
      <c r="W22084" s="17"/>
    </row>
    <row r="22085" spans="23:23" x14ac:dyDescent="0.35">
      <c r="W22085" s="17"/>
    </row>
    <row r="22086" spans="23:23" x14ac:dyDescent="0.35">
      <c r="W22086" s="17"/>
    </row>
    <row r="22087" spans="23:23" x14ac:dyDescent="0.35">
      <c r="W22087" s="17"/>
    </row>
    <row r="22088" spans="23:23" x14ac:dyDescent="0.35">
      <c r="W22088" s="17"/>
    </row>
    <row r="22089" spans="23:23" x14ac:dyDescent="0.35">
      <c r="W22089" s="17"/>
    </row>
    <row r="22090" spans="23:23" x14ac:dyDescent="0.35">
      <c r="W22090" s="17"/>
    </row>
    <row r="22091" spans="23:23" x14ac:dyDescent="0.35">
      <c r="W22091" s="17"/>
    </row>
    <row r="22092" spans="23:23" x14ac:dyDescent="0.35">
      <c r="W22092" s="17"/>
    </row>
    <row r="22093" spans="23:23" x14ac:dyDescent="0.35">
      <c r="W22093" s="17"/>
    </row>
    <row r="22094" spans="23:23" x14ac:dyDescent="0.35">
      <c r="W22094" s="17"/>
    </row>
    <row r="22095" spans="23:23" x14ac:dyDescent="0.35">
      <c r="W22095" s="17"/>
    </row>
    <row r="22096" spans="23:23" x14ac:dyDescent="0.35">
      <c r="W22096" s="17"/>
    </row>
    <row r="22097" spans="23:23" x14ac:dyDescent="0.35">
      <c r="W22097" s="17"/>
    </row>
    <row r="22098" spans="23:23" x14ac:dyDescent="0.35">
      <c r="W22098" s="17"/>
    </row>
    <row r="22099" spans="23:23" x14ac:dyDescent="0.35">
      <c r="W22099" s="17"/>
    </row>
    <row r="22100" spans="23:23" x14ac:dyDescent="0.35">
      <c r="W22100" s="17"/>
    </row>
    <row r="22101" spans="23:23" x14ac:dyDescent="0.35">
      <c r="W22101" s="17"/>
    </row>
    <row r="22102" spans="23:23" x14ac:dyDescent="0.35">
      <c r="W22102" s="17"/>
    </row>
    <row r="22103" spans="23:23" x14ac:dyDescent="0.35">
      <c r="W22103" s="17"/>
    </row>
    <row r="22104" spans="23:23" x14ac:dyDescent="0.35">
      <c r="W22104" s="17"/>
    </row>
    <row r="22105" spans="23:23" x14ac:dyDescent="0.35">
      <c r="W22105" s="17"/>
    </row>
    <row r="22106" spans="23:23" x14ac:dyDescent="0.35">
      <c r="W22106" s="17"/>
    </row>
    <row r="22107" spans="23:23" x14ac:dyDescent="0.35">
      <c r="W22107" s="17"/>
    </row>
    <row r="22108" spans="23:23" x14ac:dyDescent="0.35">
      <c r="W22108" s="17"/>
    </row>
    <row r="22109" spans="23:23" x14ac:dyDescent="0.35">
      <c r="W22109" s="17"/>
    </row>
    <row r="22110" spans="23:23" x14ac:dyDescent="0.35">
      <c r="W22110" s="17"/>
    </row>
    <row r="22111" spans="23:23" x14ac:dyDescent="0.35">
      <c r="W22111" s="17"/>
    </row>
    <row r="22112" spans="23:23" x14ac:dyDescent="0.35">
      <c r="W22112" s="17"/>
    </row>
    <row r="22113" spans="23:23" x14ac:dyDescent="0.35">
      <c r="W22113" s="17"/>
    </row>
    <row r="22114" spans="23:23" x14ac:dyDescent="0.35">
      <c r="W22114" s="17"/>
    </row>
    <row r="22115" spans="23:23" x14ac:dyDescent="0.35">
      <c r="W22115" s="17"/>
    </row>
    <row r="22116" spans="23:23" x14ac:dyDescent="0.35">
      <c r="W22116" s="17"/>
    </row>
    <row r="22117" spans="23:23" x14ac:dyDescent="0.35">
      <c r="W22117" s="17"/>
    </row>
    <row r="22118" spans="23:23" x14ac:dyDescent="0.35">
      <c r="W22118" s="17"/>
    </row>
    <row r="22119" spans="23:23" x14ac:dyDescent="0.35">
      <c r="W22119" s="17"/>
    </row>
    <row r="22120" spans="23:23" x14ac:dyDescent="0.35">
      <c r="W22120" s="17"/>
    </row>
    <row r="22121" spans="23:23" x14ac:dyDescent="0.35">
      <c r="W22121" s="17"/>
    </row>
    <row r="22122" spans="23:23" x14ac:dyDescent="0.35">
      <c r="W22122" s="17"/>
    </row>
    <row r="22123" spans="23:23" x14ac:dyDescent="0.35">
      <c r="W22123" s="17"/>
    </row>
    <row r="22124" spans="23:23" x14ac:dyDescent="0.35">
      <c r="W22124" s="17"/>
    </row>
    <row r="22125" spans="23:23" x14ac:dyDescent="0.35">
      <c r="W22125" s="17"/>
    </row>
    <row r="22126" spans="23:23" x14ac:dyDescent="0.35">
      <c r="W22126" s="17"/>
    </row>
    <row r="22127" spans="23:23" x14ac:dyDescent="0.35">
      <c r="W22127" s="17"/>
    </row>
    <row r="22128" spans="23:23" x14ac:dyDescent="0.35">
      <c r="W22128" s="17"/>
    </row>
    <row r="22129" spans="23:23" x14ac:dyDescent="0.35">
      <c r="W22129" s="17"/>
    </row>
    <row r="22130" spans="23:23" x14ac:dyDescent="0.35">
      <c r="W22130" s="17"/>
    </row>
    <row r="22131" spans="23:23" x14ac:dyDescent="0.35">
      <c r="W22131" s="17"/>
    </row>
    <row r="22132" spans="23:23" x14ac:dyDescent="0.35">
      <c r="W22132" s="17"/>
    </row>
    <row r="22133" spans="23:23" x14ac:dyDescent="0.35">
      <c r="W22133" s="17"/>
    </row>
    <row r="22134" spans="23:23" x14ac:dyDescent="0.35">
      <c r="W22134" s="17"/>
    </row>
    <row r="22135" spans="23:23" x14ac:dyDescent="0.35">
      <c r="W22135" s="17"/>
    </row>
    <row r="22136" spans="23:23" x14ac:dyDescent="0.35">
      <c r="W22136" s="17"/>
    </row>
    <row r="22137" spans="23:23" x14ac:dyDescent="0.35">
      <c r="W22137" s="17"/>
    </row>
    <row r="22138" spans="23:23" x14ac:dyDescent="0.35">
      <c r="W22138" s="17"/>
    </row>
    <row r="22139" spans="23:23" x14ac:dyDescent="0.35">
      <c r="W22139" s="17"/>
    </row>
    <row r="22140" spans="23:23" x14ac:dyDescent="0.35">
      <c r="W22140" s="17"/>
    </row>
    <row r="22141" spans="23:23" x14ac:dyDescent="0.35">
      <c r="W22141" s="17"/>
    </row>
    <row r="22142" spans="23:23" x14ac:dyDescent="0.35">
      <c r="W22142" s="17"/>
    </row>
    <row r="22143" spans="23:23" x14ac:dyDescent="0.35">
      <c r="W22143" s="17"/>
    </row>
    <row r="22144" spans="23:23" x14ac:dyDescent="0.35">
      <c r="W22144" s="17"/>
    </row>
    <row r="22145" spans="23:23" x14ac:dyDescent="0.35">
      <c r="W22145" s="17"/>
    </row>
    <row r="22146" spans="23:23" x14ac:dyDescent="0.35">
      <c r="W22146" s="17"/>
    </row>
    <row r="22147" spans="23:23" x14ac:dyDescent="0.35">
      <c r="W22147" s="17"/>
    </row>
    <row r="22148" spans="23:23" x14ac:dyDescent="0.35">
      <c r="W22148" s="17"/>
    </row>
    <row r="22149" spans="23:23" x14ac:dyDescent="0.35">
      <c r="W22149" s="17"/>
    </row>
    <row r="22150" spans="23:23" x14ac:dyDescent="0.35">
      <c r="W22150" s="17"/>
    </row>
    <row r="22151" spans="23:23" x14ac:dyDescent="0.35">
      <c r="W22151" s="17"/>
    </row>
    <row r="22152" spans="23:23" x14ac:dyDescent="0.35">
      <c r="W22152" s="17"/>
    </row>
    <row r="22153" spans="23:23" x14ac:dyDescent="0.35">
      <c r="W22153" s="17"/>
    </row>
    <row r="22154" spans="23:23" x14ac:dyDescent="0.35">
      <c r="W22154" s="17"/>
    </row>
    <row r="22155" spans="23:23" x14ac:dyDescent="0.35">
      <c r="W22155" s="17"/>
    </row>
    <row r="22156" spans="23:23" x14ac:dyDescent="0.35">
      <c r="W22156" s="17"/>
    </row>
    <row r="22157" spans="23:23" x14ac:dyDescent="0.35">
      <c r="W22157" s="17"/>
    </row>
    <row r="22158" spans="23:23" x14ac:dyDescent="0.35">
      <c r="W22158" s="17"/>
    </row>
    <row r="22159" spans="23:23" x14ac:dyDescent="0.35">
      <c r="W22159" s="17"/>
    </row>
    <row r="22160" spans="23:23" x14ac:dyDescent="0.35">
      <c r="W22160" s="17"/>
    </row>
    <row r="22161" spans="23:23" x14ac:dyDescent="0.35">
      <c r="W22161" s="17"/>
    </row>
    <row r="22162" spans="23:23" x14ac:dyDescent="0.35">
      <c r="W22162" s="17"/>
    </row>
    <row r="22163" spans="23:23" x14ac:dyDescent="0.35">
      <c r="W22163" s="17"/>
    </row>
    <row r="22164" spans="23:23" x14ac:dyDescent="0.35">
      <c r="W22164" s="17"/>
    </row>
    <row r="22165" spans="23:23" x14ac:dyDescent="0.35">
      <c r="W22165" s="17"/>
    </row>
    <row r="22166" spans="23:23" x14ac:dyDescent="0.35">
      <c r="W22166" s="17"/>
    </row>
    <row r="22167" spans="23:23" x14ac:dyDescent="0.35">
      <c r="W22167" s="17"/>
    </row>
    <row r="22168" spans="23:23" x14ac:dyDescent="0.35">
      <c r="W22168" s="17"/>
    </row>
    <row r="22169" spans="23:23" x14ac:dyDescent="0.35">
      <c r="W22169" s="17"/>
    </row>
    <row r="22170" spans="23:23" x14ac:dyDescent="0.35">
      <c r="W22170" s="17"/>
    </row>
    <row r="22171" spans="23:23" x14ac:dyDescent="0.35">
      <c r="W22171" s="17"/>
    </row>
    <row r="22172" spans="23:23" x14ac:dyDescent="0.35">
      <c r="W22172" s="17"/>
    </row>
    <row r="22173" spans="23:23" x14ac:dyDescent="0.35">
      <c r="W22173" s="17"/>
    </row>
    <row r="22174" spans="23:23" x14ac:dyDescent="0.35">
      <c r="W22174" s="17"/>
    </row>
    <row r="22175" spans="23:23" x14ac:dyDescent="0.35">
      <c r="W22175" s="17"/>
    </row>
    <row r="22176" spans="23:23" x14ac:dyDescent="0.35">
      <c r="W22176" s="17"/>
    </row>
    <row r="22177" spans="23:23" x14ac:dyDescent="0.35">
      <c r="W22177" s="17"/>
    </row>
    <row r="22178" spans="23:23" x14ac:dyDescent="0.35">
      <c r="W22178" s="17"/>
    </row>
    <row r="22179" spans="23:23" x14ac:dyDescent="0.35">
      <c r="W22179" s="17"/>
    </row>
    <row r="22180" spans="23:23" x14ac:dyDescent="0.35">
      <c r="W22180" s="17"/>
    </row>
    <row r="22181" spans="23:23" x14ac:dyDescent="0.35">
      <c r="W22181" s="17"/>
    </row>
    <row r="22182" spans="23:23" x14ac:dyDescent="0.35">
      <c r="W22182" s="17"/>
    </row>
    <row r="22183" spans="23:23" x14ac:dyDescent="0.35">
      <c r="W22183" s="17"/>
    </row>
    <row r="22184" spans="23:23" x14ac:dyDescent="0.35">
      <c r="W22184" s="17"/>
    </row>
    <row r="22185" spans="23:23" x14ac:dyDescent="0.35">
      <c r="W22185" s="17"/>
    </row>
    <row r="22186" spans="23:23" x14ac:dyDescent="0.35">
      <c r="W22186" s="17"/>
    </row>
    <row r="22187" spans="23:23" x14ac:dyDescent="0.35">
      <c r="W22187" s="17"/>
    </row>
    <row r="22188" spans="23:23" x14ac:dyDescent="0.35">
      <c r="W22188" s="17"/>
    </row>
    <row r="22189" spans="23:23" x14ac:dyDescent="0.35">
      <c r="W22189" s="17"/>
    </row>
    <row r="22190" spans="23:23" x14ac:dyDescent="0.35">
      <c r="W22190" s="17"/>
    </row>
    <row r="22191" spans="23:23" x14ac:dyDescent="0.35">
      <c r="W22191" s="17"/>
    </row>
    <row r="22192" spans="23:23" x14ac:dyDescent="0.35">
      <c r="W22192" s="17"/>
    </row>
    <row r="22193" spans="23:23" x14ac:dyDescent="0.35">
      <c r="W22193" s="17"/>
    </row>
    <row r="22194" spans="23:23" x14ac:dyDescent="0.35">
      <c r="W22194" s="17"/>
    </row>
    <row r="22195" spans="23:23" x14ac:dyDescent="0.35">
      <c r="W22195" s="17"/>
    </row>
    <row r="22196" spans="23:23" x14ac:dyDescent="0.35">
      <c r="W22196" s="17"/>
    </row>
    <row r="22197" spans="23:23" x14ac:dyDescent="0.35">
      <c r="W22197" s="17"/>
    </row>
    <row r="22198" spans="23:23" x14ac:dyDescent="0.35">
      <c r="W22198" s="17"/>
    </row>
    <row r="22199" spans="23:23" x14ac:dyDescent="0.35">
      <c r="W22199" s="17"/>
    </row>
    <row r="22200" spans="23:23" x14ac:dyDescent="0.35">
      <c r="W22200" s="17"/>
    </row>
    <row r="22201" spans="23:23" x14ac:dyDescent="0.35">
      <c r="W22201" s="17"/>
    </row>
    <row r="22202" spans="23:23" x14ac:dyDescent="0.35">
      <c r="W22202" s="17"/>
    </row>
    <row r="22203" spans="23:23" x14ac:dyDescent="0.35">
      <c r="W22203" s="17"/>
    </row>
    <row r="22204" spans="23:23" x14ac:dyDescent="0.35">
      <c r="W22204" s="17"/>
    </row>
    <row r="22205" spans="23:23" x14ac:dyDescent="0.35">
      <c r="W22205" s="17"/>
    </row>
    <row r="22206" spans="23:23" x14ac:dyDescent="0.35">
      <c r="W22206" s="17"/>
    </row>
    <row r="22207" spans="23:23" x14ac:dyDescent="0.35">
      <c r="W22207" s="17"/>
    </row>
    <row r="22208" spans="23:23" x14ac:dyDescent="0.35">
      <c r="W22208" s="17"/>
    </row>
    <row r="22209" spans="23:23" x14ac:dyDescent="0.35">
      <c r="W22209" s="17"/>
    </row>
    <row r="22210" spans="23:23" x14ac:dyDescent="0.35">
      <c r="W22210" s="17"/>
    </row>
    <row r="22211" spans="23:23" x14ac:dyDescent="0.35">
      <c r="W22211" s="17"/>
    </row>
    <row r="22212" spans="23:23" x14ac:dyDescent="0.35">
      <c r="W22212" s="17"/>
    </row>
    <row r="22213" spans="23:23" x14ac:dyDescent="0.35">
      <c r="W22213" s="17"/>
    </row>
    <row r="22214" spans="23:23" x14ac:dyDescent="0.35">
      <c r="W22214" s="17"/>
    </row>
    <row r="22215" spans="23:23" x14ac:dyDescent="0.35">
      <c r="W22215" s="17"/>
    </row>
    <row r="22216" spans="23:23" x14ac:dyDescent="0.35">
      <c r="W22216" s="17"/>
    </row>
    <row r="22217" spans="23:23" x14ac:dyDescent="0.35">
      <c r="W22217" s="17"/>
    </row>
    <row r="22218" spans="23:23" x14ac:dyDescent="0.35">
      <c r="W22218" s="17"/>
    </row>
    <row r="22219" spans="23:23" x14ac:dyDescent="0.35">
      <c r="W22219" s="17"/>
    </row>
    <row r="22220" spans="23:23" x14ac:dyDescent="0.35">
      <c r="W22220" s="17"/>
    </row>
    <row r="22221" spans="23:23" x14ac:dyDescent="0.35">
      <c r="W22221" s="17"/>
    </row>
    <row r="22222" spans="23:23" x14ac:dyDescent="0.35">
      <c r="W22222" s="17"/>
    </row>
    <row r="22223" spans="23:23" x14ac:dyDescent="0.35">
      <c r="W22223" s="17"/>
    </row>
    <row r="22224" spans="23:23" x14ac:dyDescent="0.35">
      <c r="W22224" s="17"/>
    </row>
    <row r="22225" spans="23:23" x14ac:dyDescent="0.35">
      <c r="W22225" s="17"/>
    </row>
    <row r="22226" spans="23:23" x14ac:dyDescent="0.35">
      <c r="W22226" s="17"/>
    </row>
    <row r="22227" spans="23:23" x14ac:dyDescent="0.35">
      <c r="W22227" s="17"/>
    </row>
    <row r="22228" spans="23:23" x14ac:dyDescent="0.35">
      <c r="W22228" s="17"/>
    </row>
    <row r="22229" spans="23:23" x14ac:dyDescent="0.35">
      <c r="W22229" s="17"/>
    </row>
    <row r="22230" spans="23:23" x14ac:dyDescent="0.35">
      <c r="W22230" s="17"/>
    </row>
    <row r="22231" spans="23:23" x14ac:dyDescent="0.35">
      <c r="W22231" s="17"/>
    </row>
    <row r="22232" spans="23:23" x14ac:dyDescent="0.35">
      <c r="W22232" s="17"/>
    </row>
    <row r="22233" spans="23:23" x14ac:dyDescent="0.35">
      <c r="W22233" s="17"/>
    </row>
    <row r="22234" spans="23:23" x14ac:dyDescent="0.35">
      <c r="W22234" s="17"/>
    </row>
    <row r="22235" spans="23:23" x14ac:dyDescent="0.35">
      <c r="W22235" s="17"/>
    </row>
    <row r="22236" spans="23:23" x14ac:dyDescent="0.35">
      <c r="W22236" s="17"/>
    </row>
    <row r="22237" spans="23:23" x14ac:dyDescent="0.35">
      <c r="W22237" s="17"/>
    </row>
    <row r="22238" spans="23:23" x14ac:dyDescent="0.35">
      <c r="W22238" s="17"/>
    </row>
    <row r="22239" spans="23:23" x14ac:dyDescent="0.35">
      <c r="W22239" s="17"/>
    </row>
    <row r="22240" spans="23:23" x14ac:dyDescent="0.35">
      <c r="W22240" s="17"/>
    </row>
    <row r="22241" spans="23:23" x14ac:dyDescent="0.35">
      <c r="W22241" s="17"/>
    </row>
    <row r="22242" spans="23:23" x14ac:dyDescent="0.35">
      <c r="W22242" s="17"/>
    </row>
    <row r="22243" spans="23:23" x14ac:dyDescent="0.35">
      <c r="W22243" s="17"/>
    </row>
    <row r="22244" spans="23:23" x14ac:dyDescent="0.35">
      <c r="W22244" s="17"/>
    </row>
    <row r="22245" spans="23:23" x14ac:dyDescent="0.35">
      <c r="W22245" s="17"/>
    </row>
    <row r="22246" spans="23:23" x14ac:dyDescent="0.35">
      <c r="W22246" s="17"/>
    </row>
    <row r="22247" spans="23:23" x14ac:dyDescent="0.35">
      <c r="W22247" s="17"/>
    </row>
    <row r="22248" spans="23:23" x14ac:dyDescent="0.35">
      <c r="W22248" s="17"/>
    </row>
    <row r="22249" spans="23:23" x14ac:dyDescent="0.35">
      <c r="W22249" s="17"/>
    </row>
    <row r="22250" spans="23:23" x14ac:dyDescent="0.35">
      <c r="W22250" s="17"/>
    </row>
    <row r="22251" spans="23:23" x14ac:dyDescent="0.35">
      <c r="W22251" s="17"/>
    </row>
    <row r="22252" spans="23:23" x14ac:dyDescent="0.35">
      <c r="W22252" s="17"/>
    </row>
    <row r="22253" spans="23:23" x14ac:dyDescent="0.35">
      <c r="W22253" s="17"/>
    </row>
    <row r="22254" spans="23:23" x14ac:dyDescent="0.35">
      <c r="W22254" s="17"/>
    </row>
    <row r="22255" spans="23:23" x14ac:dyDescent="0.35">
      <c r="W22255" s="17"/>
    </row>
    <row r="22256" spans="23:23" x14ac:dyDescent="0.35">
      <c r="W22256" s="17"/>
    </row>
    <row r="22257" spans="23:23" x14ac:dyDescent="0.35">
      <c r="W22257" s="17"/>
    </row>
    <row r="22258" spans="23:23" x14ac:dyDescent="0.35">
      <c r="W22258" s="17"/>
    </row>
    <row r="22259" spans="23:23" x14ac:dyDescent="0.35">
      <c r="W22259" s="17"/>
    </row>
    <row r="22260" spans="23:23" x14ac:dyDescent="0.35">
      <c r="W22260" s="17"/>
    </row>
    <row r="22261" spans="23:23" x14ac:dyDescent="0.35">
      <c r="W22261" s="17"/>
    </row>
    <row r="22262" spans="23:23" x14ac:dyDescent="0.35">
      <c r="W22262" s="17"/>
    </row>
    <row r="22263" spans="23:23" x14ac:dyDescent="0.35">
      <c r="W22263" s="17"/>
    </row>
    <row r="22264" spans="23:23" x14ac:dyDescent="0.35">
      <c r="W22264" s="17"/>
    </row>
    <row r="22265" spans="23:23" x14ac:dyDescent="0.35">
      <c r="W22265" s="17"/>
    </row>
    <row r="22266" spans="23:23" x14ac:dyDescent="0.35">
      <c r="W22266" s="17"/>
    </row>
    <row r="22267" spans="23:23" x14ac:dyDescent="0.35">
      <c r="W22267" s="17"/>
    </row>
    <row r="22268" spans="23:23" x14ac:dyDescent="0.35">
      <c r="W22268" s="17"/>
    </row>
    <row r="22269" spans="23:23" x14ac:dyDescent="0.35">
      <c r="W22269" s="17"/>
    </row>
    <row r="22270" spans="23:23" x14ac:dyDescent="0.35">
      <c r="W22270" s="17"/>
    </row>
    <row r="22271" spans="23:23" x14ac:dyDescent="0.35">
      <c r="W22271" s="17"/>
    </row>
    <row r="22272" spans="23:23" x14ac:dyDescent="0.35">
      <c r="W22272" s="17"/>
    </row>
    <row r="22273" spans="23:23" x14ac:dyDescent="0.35">
      <c r="W22273" s="17"/>
    </row>
    <row r="22274" spans="23:23" x14ac:dyDescent="0.35">
      <c r="W22274" s="17"/>
    </row>
    <row r="22275" spans="23:23" x14ac:dyDescent="0.35">
      <c r="W22275" s="17"/>
    </row>
    <row r="22276" spans="23:23" x14ac:dyDescent="0.35">
      <c r="W22276" s="17"/>
    </row>
    <row r="22277" spans="23:23" x14ac:dyDescent="0.35">
      <c r="W22277" s="17"/>
    </row>
    <row r="22278" spans="23:23" x14ac:dyDescent="0.35">
      <c r="W22278" s="17"/>
    </row>
    <row r="22279" spans="23:23" x14ac:dyDescent="0.35">
      <c r="W22279" s="17"/>
    </row>
    <row r="22280" spans="23:23" x14ac:dyDescent="0.35">
      <c r="W22280" s="17"/>
    </row>
    <row r="22281" spans="23:23" x14ac:dyDescent="0.35">
      <c r="W22281" s="17"/>
    </row>
    <row r="22282" spans="23:23" x14ac:dyDescent="0.35">
      <c r="W22282" s="17"/>
    </row>
    <row r="22283" spans="23:23" x14ac:dyDescent="0.35">
      <c r="W22283" s="17"/>
    </row>
    <row r="22284" spans="23:23" x14ac:dyDescent="0.35">
      <c r="W22284" s="17"/>
    </row>
    <row r="22285" spans="23:23" x14ac:dyDescent="0.35">
      <c r="W22285" s="17"/>
    </row>
    <row r="22286" spans="23:23" x14ac:dyDescent="0.35">
      <c r="W22286" s="17"/>
    </row>
    <row r="22287" spans="23:23" x14ac:dyDescent="0.35">
      <c r="W22287" s="17"/>
    </row>
    <row r="22288" spans="23:23" x14ac:dyDescent="0.35">
      <c r="W22288" s="17"/>
    </row>
    <row r="22289" spans="23:23" x14ac:dyDescent="0.35">
      <c r="W22289" s="17"/>
    </row>
    <row r="22290" spans="23:23" x14ac:dyDescent="0.35">
      <c r="W22290" s="17"/>
    </row>
    <row r="22291" spans="23:23" x14ac:dyDescent="0.35">
      <c r="W22291" s="17"/>
    </row>
    <row r="22292" spans="23:23" x14ac:dyDescent="0.35">
      <c r="W22292" s="17"/>
    </row>
    <row r="22293" spans="23:23" x14ac:dyDescent="0.35">
      <c r="W22293" s="17"/>
    </row>
    <row r="22294" spans="23:23" x14ac:dyDescent="0.35">
      <c r="W22294" s="17"/>
    </row>
    <row r="22295" spans="23:23" x14ac:dyDescent="0.35">
      <c r="W22295" s="17"/>
    </row>
    <row r="22296" spans="23:23" x14ac:dyDescent="0.35">
      <c r="W22296" s="17"/>
    </row>
    <row r="22297" spans="23:23" x14ac:dyDescent="0.35">
      <c r="W22297" s="17"/>
    </row>
    <row r="22298" spans="23:23" x14ac:dyDescent="0.35">
      <c r="W22298" s="17"/>
    </row>
    <row r="22299" spans="23:23" x14ac:dyDescent="0.35">
      <c r="W22299" s="17"/>
    </row>
    <row r="22300" spans="23:23" x14ac:dyDescent="0.35">
      <c r="W22300" s="17"/>
    </row>
    <row r="22301" spans="23:23" x14ac:dyDescent="0.35">
      <c r="W22301" s="17"/>
    </row>
    <row r="22302" spans="23:23" x14ac:dyDescent="0.35">
      <c r="W22302" s="17"/>
    </row>
    <row r="22303" spans="23:23" x14ac:dyDescent="0.35">
      <c r="W22303" s="17"/>
    </row>
    <row r="22304" spans="23:23" x14ac:dyDescent="0.35">
      <c r="W22304" s="17"/>
    </row>
    <row r="22305" spans="23:23" x14ac:dyDescent="0.35">
      <c r="W22305" s="17"/>
    </row>
    <row r="22306" spans="23:23" x14ac:dyDescent="0.35">
      <c r="W22306" s="17"/>
    </row>
    <row r="22307" spans="23:23" x14ac:dyDescent="0.35">
      <c r="W22307" s="17"/>
    </row>
    <row r="22308" spans="23:23" x14ac:dyDescent="0.35">
      <c r="W22308" s="17"/>
    </row>
    <row r="22309" spans="23:23" x14ac:dyDescent="0.35">
      <c r="W22309" s="17"/>
    </row>
    <row r="22310" spans="23:23" x14ac:dyDescent="0.35">
      <c r="W22310" s="17"/>
    </row>
    <row r="22311" spans="23:23" x14ac:dyDescent="0.35">
      <c r="W22311" s="17"/>
    </row>
    <row r="22312" spans="23:23" x14ac:dyDescent="0.35">
      <c r="W22312" s="17"/>
    </row>
    <row r="22313" spans="23:23" x14ac:dyDescent="0.35">
      <c r="W22313" s="17"/>
    </row>
    <row r="22314" spans="23:23" x14ac:dyDescent="0.35">
      <c r="W22314" s="17"/>
    </row>
    <row r="22315" spans="23:23" x14ac:dyDescent="0.35">
      <c r="W22315" s="17"/>
    </row>
    <row r="22316" spans="23:23" x14ac:dyDescent="0.35">
      <c r="W22316" s="17"/>
    </row>
    <row r="22317" spans="23:23" x14ac:dyDescent="0.35">
      <c r="W22317" s="17"/>
    </row>
    <row r="22318" spans="23:23" x14ac:dyDescent="0.35">
      <c r="W22318" s="17"/>
    </row>
    <row r="22319" spans="23:23" x14ac:dyDescent="0.35">
      <c r="W22319" s="17"/>
    </row>
    <row r="22320" spans="23:23" x14ac:dyDescent="0.35">
      <c r="W22320" s="17"/>
    </row>
    <row r="22321" spans="23:23" x14ac:dyDescent="0.35">
      <c r="W22321" s="17"/>
    </row>
    <row r="22322" spans="23:23" x14ac:dyDescent="0.35">
      <c r="W22322" s="17"/>
    </row>
    <row r="22323" spans="23:23" x14ac:dyDescent="0.35">
      <c r="W22323" s="17"/>
    </row>
    <row r="22324" spans="23:23" x14ac:dyDescent="0.35">
      <c r="W22324" s="17"/>
    </row>
    <row r="22325" spans="23:23" x14ac:dyDescent="0.35">
      <c r="W22325" s="17"/>
    </row>
    <row r="22326" spans="23:23" x14ac:dyDescent="0.35">
      <c r="W22326" s="17"/>
    </row>
    <row r="22327" spans="23:23" x14ac:dyDescent="0.35">
      <c r="W22327" s="17"/>
    </row>
    <row r="22328" spans="23:23" x14ac:dyDescent="0.35">
      <c r="W22328" s="17"/>
    </row>
    <row r="22329" spans="23:23" x14ac:dyDescent="0.35">
      <c r="W22329" s="17"/>
    </row>
    <row r="22330" spans="23:23" x14ac:dyDescent="0.35">
      <c r="W22330" s="17"/>
    </row>
    <row r="22331" spans="23:23" x14ac:dyDescent="0.35">
      <c r="W22331" s="17"/>
    </row>
    <row r="22332" spans="23:23" x14ac:dyDescent="0.35">
      <c r="W22332" s="17"/>
    </row>
    <row r="22333" spans="23:23" x14ac:dyDescent="0.35">
      <c r="W22333" s="17"/>
    </row>
    <row r="22334" spans="23:23" x14ac:dyDescent="0.35">
      <c r="W22334" s="17"/>
    </row>
    <row r="22335" spans="23:23" x14ac:dyDescent="0.35">
      <c r="W22335" s="17"/>
    </row>
    <row r="22336" spans="23:23" x14ac:dyDescent="0.35">
      <c r="W22336" s="17"/>
    </row>
    <row r="22337" spans="23:23" x14ac:dyDescent="0.35">
      <c r="W22337" s="17"/>
    </row>
    <row r="22338" spans="23:23" x14ac:dyDescent="0.35">
      <c r="W22338" s="17"/>
    </row>
    <row r="22339" spans="23:23" x14ac:dyDescent="0.35">
      <c r="W22339" s="17"/>
    </row>
    <row r="22340" spans="23:23" x14ac:dyDescent="0.35">
      <c r="W22340" s="17"/>
    </row>
    <row r="22341" spans="23:23" x14ac:dyDescent="0.35">
      <c r="W22341" s="17"/>
    </row>
    <row r="22342" spans="23:23" x14ac:dyDescent="0.35">
      <c r="W22342" s="17"/>
    </row>
    <row r="22343" spans="23:23" x14ac:dyDescent="0.35">
      <c r="W22343" s="17"/>
    </row>
    <row r="22344" spans="23:23" x14ac:dyDescent="0.35">
      <c r="W22344" s="17"/>
    </row>
    <row r="22345" spans="23:23" x14ac:dyDescent="0.35">
      <c r="W22345" s="17"/>
    </row>
    <row r="22346" spans="23:23" x14ac:dyDescent="0.35">
      <c r="W22346" s="17"/>
    </row>
    <row r="22347" spans="23:23" x14ac:dyDescent="0.35">
      <c r="W22347" s="17"/>
    </row>
    <row r="22348" spans="23:23" x14ac:dyDescent="0.35">
      <c r="W22348" s="17"/>
    </row>
    <row r="22349" spans="23:23" x14ac:dyDescent="0.35">
      <c r="W22349" s="17"/>
    </row>
    <row r="22350" spans="23:23" x14ac:dyDescent="0.35">
      <c r="W22350" s="17"/>
    </row>
    <row r="22351" spans="23:23" x14ac:dyDescent="0.35">
      <c r="W22351" s="17"/>
    </row>
    <row r="22352" spans="23:23" x14ac:dyDescent="0.35">
      <c r="W22352" s="17"/>
    </row>
    <row r="22353" spans="23:23" x14ac:dyDescent="0.35">
      <c r="W22353" s="17"/>
    </row>
    <row r="22354" spans="23:23" x14ac:dyDescent="0.35">
      <c r="W22354" s="17"/>
    </row>
    <row r="22355" spans="23:23" x14ac:dyDescent="0.35">
      <c r="W22355" s="17"/>
    </row>
    <row r="22356" spans="23:23" x14ac:dyDescent="0.35">
      <c r="W22356" s="17"/>
    </row>
    <row r="22357" spans="23:23" x14ac:dyDescent="0.35">
      <c r="W22357" s="17"/>
    </row>
    <row r="22358" spans="23:23" x14ac:dyDescent="0.35">
      <c r="W22358" s="17"/>
    </row>
    <row r="22359" spans="23:23" x14ac:dyDescent="0.35">
      <c r="W22359" s="17"/>
    </row>
    <row r="22360" spans="23:23" x14ac:dyDescent="0.35">
      <c r="W22360" s="17"/>
    </row>
    <row r="22361" spans="23:23" x14ac:dyDescent="0.35">
      <c r="W22361" s="17"/>
    </row>
    <row r="22362" spans="23:23" x14ac:dyDescent="0.35">
      <c r="W22362" s="17"/>
    </row>
    <row r="22363" spans="23:23" x14ac:dyDescent="0.35">
      <c r="W22363" s="17"/>
    </row>
    <row r="22364" spans="23:23" x14ac:dyDescent="0.35">
      <c r="W22364" s="17"/>
    </row>
    <row r="22365" spans="23:23" x14ac:dyDescent="0.35">
      <c r="W22365" s="17"/>
    </row>
    <row r="22366" spans="23:23" x14ac:dyDescent="0.35">
      <c r="W22366" s="17"/>
    </row>
    <row r="22367" spans="23:23" x14ac:dyDescent="0.35">
      <c r="W22367" s="17"/>
    </row>
    <row r="22368" spans="23:23" x14ac:dyDescent="0.35">
      <c r="W22368" s="17"/>
    </row>
    <row r="22369" spans="23:23" x14ac:dyDescent="0.35">
      <c r="W22369" s="17"/>
    </row>
    <row r="22370" spans="23:23" x14ac:dyDescent="0.35">
      <c r="W22370" s="17"/>
    </row>
    <row r="22371" spans="23:23" x14ac:dyDescent="0.35">
      <c r="W22371" s="17"/>
    </row>
    <row r="22372" spans="23:23" x14ac:dyDescent="0.35">
      <c r="W22372" s="17"/>
    </row>
    <row r="22373" spans="23:23" x14ac:dyDescent="0.35">
      <c r="W22373" s="17"/>
    </row>
    <row r="22374" spans="23:23" x14ac:dyDescent="0.35">
      <c r="W22374" s="17"/>
    </row>
    <row r="22375" spans="23:23" x14ac:dyDescent="0.35">
      <c r="W22375" s="17"/>
    </row>
    <row r="22376" spans="23:23" x14ac:dyDescent="0.35">
      <c r="W22376" s="17"/>
    </row>
    <row r="22377" spans="23:23" x14ac:dyDescent="0.35">
      <c r="W22377" s="17"/>
    </row>
    <row r="22378" spans="23:23" x14ac:dyDescent="0.35">
      <c r="W22378" s="17"/>
    </row>
    <row r="22379" spans="23:23" x14ac:dyDescent="0.35">
      <c r="W22379" s="17"/>
    </row>
    <row r="22380" spans="23:23" x14ac:dyDescent="0.35">
      <c r="W22380" s="17"/>
    </row>
    <row r="22381" spans="23:23" x14ac:dyDescent="0.35">
      <c r="W22381" s="17"/>
    </row>
    <row r="22382" spans="23:23" x14ac:dyDescent="0.35">
      <c r="W22382" s="17"/>
    </row>
    <row r="22383" spans="23:23" x14ac:dyDescent="0.35">
      <c r="W22383" s="17"/>
    </row>
    <row r="22384" spans="23:23" x14ac:dyDescent="0.35">
      <c r="W22384" s="17"/>
    </row>
    <row r="22385" spans="23:23" x14ac:dyDescent="0.35">
      <c r="W22385" s="17"/>
    </row>
    <row r="22386" spans="23:23" x14ac:dyDescent="0.35">
      <c r="W22386" s="17"/>
    </row>
    <row r="22387" spans="23:23" x14ac:dyDescent="0.35">
      <c r="W22387" s="17"/>
    </row>
    <row r="22388" spans="23:23" x14ac:dyDescent="0.35">
      <c r="W22388" s="17"/>
    </row>
    <row r="22389" spans="23:23" x14ac:dyDescent="0.35">
      <c r="W22389" s="17"/>
    </row>
    <row r="22390" spans="23:23" x14ac:dyDescent="0.35">
      <c r="W22390" s="17"/>
    </row>
    <row r="22391" spans="23:23" x14ac:dyDescent="0.35">
      <c r="W22391" s="17"/>
    </row>
    <row r="22392" spans="23:23" x14ac:dyDescent="0.35">
      <c r="W22392" s="17"/>
    </row>
    <row r="22393" spans="23:23" x14ac:dyDescent="0.35">
      <c r="W22393" s="17"/>
    </row>
    <row r="22394" spans="23:23" x14ac:dyDescent="0.35">
      <c r="W22394" s="17"/>
    </row>
    <row r="22395" spans="23:23" x14ac:dyDescent="0.35">
      <c r="W22395" s="17"/>
    </row>
    <row r="22396" spans="23:23" x14ac:dyDescent="0.35">
      <c r="W22396" s="17"/>
    </row>
    <row r="22397" spans="23:23" x14ac:dyDescent="0.35">
      <c r="W22397" s="17"/>
    </row>
    <row r="22398" spans="23:23" x14ac:dyDescent="0.35">
      <c r="W22398" s="17"/>
    </row>
    <row r="22399" spans="23:23" x14ac:dyDescent="0.35">
      <c r="W22399" s="17"/>
    </row>
    <row r="22400" spans="23:23" x14ac:dyDescent="0.35">
      <c r="W22400" s="17"/>
    </row>
    <row r="22401" spans="23:23" x14ac:dyDescent="0.35">
      <c r="W22401" s="17"/>
    </row>
    <row r="22402" spans="23:23" x14ac:dyDescent="0.35">
      <c r="W22402" s="17"/>
    </row>
    <row r="22403" spans="23:23" x14ac:dyDescent="0.35">
      <c r="W22403" s="17"/>
    </row>
    <row r="22404" spans="23:23" x14ac:dyDescent="0.35">
      <c r="W22404" s="17"/>
    </row>
    <row r="22405" spans="23:23" x14ac:dyDescent="0.35">
      <c r="W22405" s="17"/>
    </row>
    <row r="22406" spans="23:23" x14ac:dyDescent="0.35">
      <c r="W22406" s="17"/>
    </row>
    <row r="22407" spans="23:23" x14ac:dyDescent="0.35">
      <c r="W22407" s="17"/>
    </row>
    <row r="22408" spans="23:23" x14ac:dyDescent="0.35">
      <c r="W22408" s="17"/>
    </row>
    <row r="22409" spans="23:23" x14ac:dyDescent="0.35">
      <c r="W22409" s="17"/>
    </row>
    <row r="22410" spans="23:23" x14ac:dyDescent="0.35">
      <c r="W22410" s="17"/>
    </row>
    <row r="22411" spans="23:23" x14ac:dyDescent="0.35">
      <c r="W22411" s="17"/>
    </row>
    <row r="22412" spans="23:23" x14ac:dyDescent="0.35">
      <c r="W22412" s="17"/>
    </row>
    <row r="22413" spans="23:23" x14ac:dyDescent="0.35">
      <c r="W22413" s="17"/>
    </row>
    <row r="22414" spans="23:23" x14ac:dyDescent="0.35">
      <c r="W22414" s="17"/>
    </row>
    <row r="22415" spans="23:23" x14ac:dyDescent="0.35">
      <c r="W22415" s="17"/>
    </row>
    <row r="22416" spans="23:23" x14ac:dyDescent="0.35">
      <c r="W22416" s="17"/>
    </row>
    <row r="22417" spans="23:23" x14ac:dyDescent="0.35">
      <c r="W22417" s="17"/>
    </row>
    <row r="22418" spans="23:23" x14ac:dyDescent="0.35">
      <c r="W22418" s="17"/>
    </row>
    <row r="22419" spans="23:23" x14ac:dyDescent="0.35">
      <c r="W22419" s="17"/>
    </row>
    <row r="22420" spans="23:23" x14ac:dyDescent="0.35">
      <c r="W22420" s="17"/>
    </row>
    <row r="22421" spans="23:23" x14ac:dyDescent="0.35">
      <c r="W22421" s="17"/>
    </row>
    <row r="22422" spans="23:23" x14ac:dyDescent="0.35">
      <c r="W22422" s="17"/>
    </row>
    <row r="22423" spans="23:23" x14ac:dyDescent="0.35">
      <c r="W22423" s="17"/>
    </row>
    <row r="22424" spans="23:23" x14ac:dyDescent="0.35">
      <c r="W22424" s="17"/>
    </row>
    <row r="22425" spans="23:23" x14ac:dyDescent="0.35">
      <c r="W22425" s="17"/>
    </row>
    <row r="22426" spans="23:23" x14ac:dyDescent="0.35">
      <c r="W22426" s="17"/>
    </row>
    <row r="22427" spans="23:23" x14ac:dyDescent="0.35">
      <c r="W22427" s="17"/>
    </row>
    <row r="22428" spans="23:23" x14ac:dyDescent="0.35">
      <c r="W22428" s="17"/>
    </row>
    <row r="22429" spans="23:23" x14ac:dyDescent="0.35">
      <c r="W22429" s="17"/>
    </row>
    <row r="22430" spans="23:23" x14ac:dyDescent="0.35">
      <c r="W22430" s="17"/>
    </row>
    <row r="22431" spans="23:23" x14ac:dyDescent="0.35">
      <c r="W22431" s="17"/>
    </row>
    <row r="22432" spans="23:23" x14ac:dyDescent="0.35">
      <c r="W22432" s="17"/>
    </row>
    <row r="22433" spans="23:23" x14ac:dyDescent="0.35">
      <c r="W22433" s="17"/>
    </row>
    <row r="22434" spans="23:23" x14ac:dyDescent="0.35">
      <c r="W22434" s="17"/>
    </row>
    <row r="22435" spans="23:23" x14ac:dyDescent="0.35">
      <c r="W22435" s="17"/>
    </row>
    <row r="22436" spans="23:23" x14ac:dyDescent="0.35">
      <c r="W22436" s="17"/>
    </row>
    <row r="22437" spans="23:23" x14ac:dyDescent="0.35">
      <c r="W22437" s="17"/>
    </row>
    <row r="22438" spans="23:23" x14ac:dyDescent="0.35">
      <c r="W22438" s="17"/>
    </row>
    <row r="22439" spans="23:23" x14ac:dyDescent="0.35">
      <c r="W22439" s="17"/>
    </row>
    <row r="22440" spans="23:23" x14ac:dyDescent="0.35">
      <c r="W22440" s="17"/>
    </row>
    <row r="22441" spans="23:23" x14ac:dyDescent="0.35">
      <c r="W22441" s="17"/>
    </row>
    <row r="22442" spans="23:23" x14ac:dyDescent="0.35">
      <c r="W22442" s="17"/>
    </row>
    <row r="22443" spans="23:23" x14ac:dyDescent="0.35">
      <c r="W22443" s="17"/>
    </row>
    <row r="22444" spans="23:23" x14ac:dyDescent="0.35">
      <c r="W22444" s="17"/>
    </row>
    <row r="22445" spans="23:23" x14ac:dyDescent="0.35">
      <c r="W22445" s="17"/>
    </row>
    <row r="22446" spans="23:23" x14ac:dyDescent="0.35">
      <c r="W22446" s="17"/>
    </row>
    <row r="22447" spans="23:23" x14ac:dyDescent="0.35">
      <c r="W22447" s="17"/>
    </row>
    <row r="22448" spans="23:23" x14ac:dyDescent="0.35">
      <c r="W22448" s="17"/>
    </row>
    <row r="22449" spans="23:23" x14ac:dyDescent="0.35">
      <c r="W22449" s="17"/>
    </row>
    <row r="22450" spans="23:23" x14ac:dyDescent="0.35">
      <c r="W22450" s="17"/>
    </row>
    <row r="22451" spans="23:23" x14ac:dyDescent="0.35">
      <c r="W22451" s="17"/>
    </row>
    <row r="22452" spans="23:23" x14ac:dyDescent="0.35">
      <c r="W22452" s="17"/>
    </row>
    <row r="22453" spans="23:23" x14ac:dyDescent="0.35">
      <c r="W22453" s="17"/>
    </row>
    <row r="22454" spans="23:23" x14ac:dyDescent="0.35">
      <c r="W22454" s="17"/>
    </row>
    <row r="22455" spans="23:23" x14ac:dyDescent="0.35">
      <c r="W22455" s="17"/>
    </row>
    <row r="22456" spans="23:23" x14ac:dyDescent="0.35">
      <c r="W22456" s="17"/>
    </row>
    <row r="22457" spans="23:23" x14ac:dyDescent="0.35">
      <c r="W22457" s="17"/>
    </row>
    <row r="22458" spans="23:23" x14ac:dyDescent="0.35">
      <c r="W22458" s="17"/>
    </row>
    <row r="22459" spans="23:23" x14ac:dyDescent="0.35">
      <c r="W22459" s="17"/>
    </row>
    <row r="22460" spans="23:23" x14ac:dyDescent="0.35">
      <c r="W22460" s="17"/>
    </row>
    <row r="22461" spans="23:23" x14ac:dyDescent="0.35">
      <c r="W22461" s="17"/>
    </row>
    <row r="22462" spans="23:23" x14ac:dyDescent="0.35">
      <c r="W22462" s="17"/>
    </row>
    <row r="22463" spans="23:23" x14ac:dyDescent="0.35">
      <c r="W22463" s="17"/>
    </row>
    <row r="22464" spans="23:23" x14ac:dyDescent="0.35">
      <c r="W22464" s="17"/>
    </row>
    <row r="22465" spans="23:23" x14ac:dyDescent="0.35">
      <c r="W22465" s="17"/>
    </row>
    <row r="22466" spans="23:23" x14ac:dyDescent="0.35">
      <c r="W22466" s="17"/>
    </row>
    <row r="22467" spans="23:23" x14ac:dyDescent="0.35">
      <c r="W22467" s="17"/>
    </row>
    <row r="22468" spans="23:23" x14ac:dyDescent="0.35">
      <c r="W22468" s="17"/>
    </row>
    <row r="22469" spans="23:23" x14ac:dyDescent="0.35">
      <c r="W22469" s="17"/>
    </row>
    <row r="22470" spans="23:23" x14ac:dyDescent="0.35">
      <c r="W22470" s="17"/>
    </row>
    <row r="22471" spans="23:23" x14ac:dyDescent="0.35">
      <c r="W22471" s="17"/>
    </row>
    <row r="22472" spans="23:23" x14ac:dyDescent="0.35">
      <c r="W22472" s="17"/>
    </row>
    <row r="22473" spans="23:23" x14ac:dyDescent="0.35">
      <c r="W22473" s="17"/>
    </row>
    <row r="22474" spans="23:23" x14ac:dyDescent="0.35">
      <c r="W22474" s="17"/>
    </row>
    <row r="22475" spans="23:23" x14ac:dyDescent="0.35">
      <c r="W22475" s="17"/>
    </row>
    <row r="22476" spans="23:23" x14ac:dyDescent="0.35">
      <c r="W22476" s="17"/>
    </row>
    <row r="22477" spans="23:23" x14ac:dyDescent="0.35">
      <c r="W22477" s="17"/>
    </row>
    <row r="22478" spans="23:23" x14ac:dyDescent="0.35">
      <c r="W22478" s="17"/>
    </row>
    <row r="22479" spans="23:23" x14ac:dyDescent="0.35">
      <c r="W22479" s="17"/>
    </row>
    <row r="22480" spans="23:23" x14ac:dyDescent="0.35">
      <c r="W22480" s="17"/>
    </row>
    <row r="22481" spans="23:23" x14ac:dyDescent="0.35">
      <c r="W22481" s="17"/>
    </row>
    <row r="22482" spans="23:23" x14ac:dyDescent="0.35">
      <c r="W22482" s="17"/>
    </row>
    <row r="22483" spans="23:23" x14ac:dyDescent="0.35">
      <c r="W22483" s="17"/>
    </row>
    <row r="22484" spans="23:23" x14ac:dyDescent="0.35">
      <c r="W22484" s="17"/>
    </row>
    <row r="22485" spans="23:23" x14ac:dyDescent="0.35">
      <c r="W22485" s="17"/>
    </row>
    <row r="22486" spans="23:23" x14ac:dyDescent="0.35">
      <c r="W22486" s="17"/>
    </row>
    <row r="22487" spans="23:23" x14ac:dyDescent="0.35">
      <c r="W22487" s="17"/>
    </row>
    <row r="22488" spans="23:23" x14ac:dyDescent="0.35">
      <c r="W22488" s="17"/>
    </row>
    <row r="22489" spans="23:23" x14ac:dyDescent="0.35">
      <c r="W22489" s="17"/>
    </row>
    <row r="22490" spans="23:23" x14ac:dyDescent="0.35">
      <c r="W22490" s="17"/>
    </row>
    <row r="22491" spans="23:23" x14ac:dyDescent="0.35">
      <c r="W22491" s="17"/>
    </row>
    <row r="22492" spans="23:23" x14ac:dyDescent="0.35">
      <c r="W22492" s="17"/>
    </row>
    <row r="22493" spans="23:23" x14ac:dyDescent="0.35">
      <c r="W22493" s="17"/>
    </row>
    <row r="22494" spans="23:23" x14ac:dyDescent="0.35">
      <c r="W22494" s="17"/>
    </row>
    <row r="22495" spans="23:23" x14ac:dyDescent="0.35">
      <c r="W22495" s="17"/>
    </row>
    <row r="22496" spans="23:23" x14ac:dyDescent="0.35">
      <c r="W22496" s="17"/>
    </row>
    <row r="22497" spans="23:23" x14ac:dyDescent="0.35">
      <c r="W22497" s="17"/>
    </row>
    <row r="22498" spans="23:23" x14ac:dyDescent="0.35">
      <c r="W22498" s="17"/>
    </row>
    <row r="22499" spans="23:23" x14ac:dyDescent="0.35">
      <c r="W22499" s="17"/>
    </row>
    <row r="22500" spans="23:23" x14ac:dyDescent="0.35">
      <c r="W22500" s="17"/>
    </row>
    <row r="22501" spans="23:23" x14ac:dyDescent="0.35">
      <c r="W22501" s="17"/>
    </row>
    <row r="22502" spans="23:23" x14ac:dyDescent="0.35">
      <c r="W22502" s="17"/>
    </row>
    <row r="22503" spans="23:23" x14ac:dyDescent="0.35">
      <c r="W22503" s="17"/>
    </row>
    <row r="22504" spans="23:23" x14ac:dyDescent="0.35">
      <c r="W22504" s="17"/>
    </row>
    <row r="22505" spans="23:23" x14ac:dyDescent="0.35">
      <c r="W22505" s="17"/>
    </row>
    <row r="22506" spans="23:23" x14ac:dyDescent="0.35">
      <c r="W22506" s="17"/>
    </row>
    <row r="22507" spans="23:23" x14ac:dyDescent="0.35">
      <c r="W22507" s="17"/>
    </row>
    <row r="22508" spans="23:23" x14ac:dyDescent="0.35">
      <c r="W22508" s="17"/>
    </row>
    <row r="22509" spans="23:23" x14ac:dyDescent="0.35">
      <c r="W22509" s="17"/>
    </row>
    <row r="22510" spans="23:23" x14ac:dyDescent="0.35">
      <c r="W22510" s="17"/>
    </row>
    <row r="22511" spans="23:23" x14ac:dyDescent="0.35">
      <c r="W22511" s="17"/>
    </row>
    <row r="22512" spans="23:23" x14ac:dyDescent="0.35">
      <c r="W22512" s="17"/>
    </row>
    <row r="22513" spans="23:23" x14ac:dyDescent="0.35">
      <c r="W22513" s="17"/>
    </row>
    <row r="22514" spans="23:23" x14ac:dyDescent="0.35">
      <c r="W22514" s="17"/>
    </row>
    <row r="22515" spans="23:23" x14ac:dyDescent="0.35">
      <c r="W22515" s="17"/>
    </row>
    <row r="22516" spans="23:23" x14ac:dyDescent="0.35">
      <c r="W22516" s="17"/>
    </row>
    <row r="22517" spans="23:23" x14ac:dyDescent="0.35">
      <c r="W22517" s="17"/>
    </row>
    <row r="22518" spans="23:23" x14ac:dyDescent="0.35">
      <c r="W22518" s="17"/>
    </row>
    <row r="22519" spans="23:23" x14ac:dyDescent="0.35">
      <c r="W22519" s="17"/>
    </row>
    <row r="22520" spans="23:23" x14ac:dyDescent="0.35">
      <c r="W22520" s="17"/>
    </row>
    <row r="22521" spans="23:23" x14ac:dyDescent="0.35">
      <c r="W22521" s="17"/>
    </row>
    <row r="22522" spans="23:23" x14ac:dyDescent="0.35">
      <c r="W22522" s="17"/>
    </row>
    <row r="22523" spans="23:23" x14ac:dyDescent="0.35">
      <c r="W22523" s="17"/>
    </row>
    <row r="22524" spans="23:23" x14ac:dyDescent="0.35">
      <c r="W22524" s="17"/>
    </row>
    <row r="22525" spans="23:23" x14ac:dyDescent="0.35">
      <c r="W22525" s="17"/>
    </row>
    <row r="22526" spans="23:23" x14ac:dyDescent="0.35">
      <c r="W22526" s="17"/>
    </row>
    <row r="22527" spans="23:23" x14ac:dyDescent="0.35">
      <c r="W22527" s="17"/>
    </row>
    <row r="22528" spans="23:23" x14ac:dyDescent="0.35">
      <c r="W22528" s="17"/>
    </row>
    <row r="22529" spans="23:23" x14ac:dyDescent="0.35">
      <c r="W22529" s="17"/>
    </row>
    <row r="22530" spans="23:23" x14ac:dyDescent="0.35">
      <c r="W22530" s="17"/>
    </row>
    <row r="22531" spans="23:23" x14ac:dyDescent="0.35">
      <c r="W22531" s="17"/>
    </row>
    <row r="22532" spans="23:23" x14ac:dyDescent="0.35">
      <c r="W22532" s="17"/>
    </row>
    <row r="22533" spans="23:23" x14ac:dyDescent="0.35">
      <c r="W22533" s="17"/>
    </row>
    <row r="22534" spans="23:23" x14ac:dyDescent="0.35">
      <c r="W22534" s="17"/>
    </row>
    <row r="22535" spans="23:23" x14ac:dyDescent="0.35">
      <c r="W22535" s="17"/>
    </row>
    <row r="22536" spans="23:23" x14ac:dyDescent="0.35">
      <c r="W22536" s="17"/>
    </row>
    <row r="22537" spans="23:23" x14ac:dyDescent="0.35">
      <c r="W22537" s="17"/>
    </row>
    <row r="22538" spans="23:23" x14ac:dyDescent="0.35">
      <c r="W22538" s="17"/>
    </row>
    <row r="22539" spans="23:23" x14ac:dyDescent="0.35">
      <c r="W22539" s="17"/>
    </row>
    <row r="22540" spans="23:23" x14ac:dyDescent="0.35">
      <c r="W22540" s="17"/>
    </row>
    <row r="22541" spans="23:23" x14ac:dyDescent="0.35">
      <c r="W22541" s="17"/>
    </row>
    <row r="22542" spans="23:23" x14ac:dyDescent="0.35">
      <c r="W22542" s="17"/>
    </row>
    <row r="22543" spans="23:23" x14ac:dyDescent="0.35">
      <c r="W22543" s="17"/>
    </row>
    <row r="22544" spans="23:23" x14ac:dyDescent="0.35">
      <c r="W22544" s="17"/>
    </row>
    <row r="22545" spans="23:23" x14ac:dyDescent="0.35">
      <c r="W22545" s="17"/>
    </row>
    <row r="22546" spans="23:23" x14ac:dyDescent="0.35">
      <c r="W22546" s="17"/>
    </row>
    <row r="22547" spans="23:23" x14ac:dyDescent="0.35">
      <c r="W22547" s="17"/>
    </row>
    <row r="22548" spans="23:23" x14ac:dyDescent="0.35">
      <c r="W22548" s="17"/>
    </row>
    <row r="22549" spans="23:23" x14ac:dyDescent="0.35">
      <c r="W22549" s="17"/>
    </row>
    <row r="22550" spans="23:23" x14ac:dyDescent="0.35">
      <c r="W22550" s="17"/>
    </row>
    <row r="22551" spans="23:23" x14ac:dyDescent="0.35">
      <c r="W22551" s="17"/>
    </row>
    <row r="22552" spans="23:23" x14ac:dyDescent="0.35">
      <c r="W22552" s="17"/>
    </row>
    <row r="22553" spans="23:23" x14ac:dyDescent="0.35">
      <c r="W22553" s="17"/>
    </row>
    <row r="22554" spans="23:23" x14ac:dyDescent="0.35">
      <c r="W22554" s="17"/>
    </row>
    <row r="22555" spans="23:23" x14ac:dyDescent="0.35">
      <c r="W22555" s="17"/>
    </row>
    <row r="22556" spans="23:23" x14ac:dyDescent="0.35">
      <c r="W22556" s="17"/>
    </row>
    <row r="22557" spans="23:23" x14ac:dyDescent="0.35">
      <c r="W22557" s="17"/>
    </row>
    <row r="22558" spans="23:23" x14ac:dyDescent="0.35">
      <c r="W22558" s="17"/>
    </row>
    <row r="22559" spans="23:23" x14ac:dyDescent="0.35">
      <c r="W22559" s="17"/>
    </row>
    <row r="22560" spans="23:23" x14ac:dyDescent="0.35">
      <c r="W22560" s="17"/>
    </row>
    <row r="22561" spans="23:23" x14ac:dyDescent="0.35">
      <c r="W22561" s="17"/>
    </row>
    <row r="22562" spans="23:23" x14ac:dyDescent="0.35">
      <c r="W22562" s="17"/>
    </row>
    <row r="22563" spans="23:23" x14ac:dyDescent="0.35">
      <c r="W22563" s="17"/>
    </row>
    <row r="22564" spans="23:23" x14ac:dyDescent="0.35">
      <c r="W22564" s="17"/>
    </row>
    <row r="22565" spans="23:23" x14ac:dyDescent="0.35">
      <c r="W22565" s="17"/>
    </row>
    <row r="22566" spans="23:23" x14ac:dyDescent="0.35">
      <c r="W22566" s="17"/>
    </row>
    <row r="22567" spans="23:23" x14ac:dyDescent="0.35">
      <c r="W22567" s="17"/>
    </row>
    <row r="22568" spans="23:23" x14ac:dyDescent="0.35">
      <c r="W22568" s="17"/>
    </row>
    <row r="22569" spans="23:23" x14ac:dyDescent="0.35">
      <c r="W22569" s="17"/>
    </row>
    <row r="22570" spans="23:23" x14ac:dyDescent="0.35">
      <c r="W22570" s="17"/>
    </row>
    <row r="22571" spans="23:23" x14ac:dyDescent="0.35">
      <c r="W22571" s="17"/>
    </row>
    <row r="22572" spans="23:23" x14ac:dyDescent="0.35">
      <c r="W22572" s="17"/>
    </row>
    <row r="22573" spans="23:23" x14ac:dyDescent="0.35">
      <c r="W22573" s="17"/>
    </row>
    <row r="22574" spans="23:23" x14ac:dyDescent="0.35">
      <c r="W22574" s="17"/>
    </row>
    <row r="22575" spans="23:23" x14ac:dyDescent="0.35">
      <c r="W22575" s="17"/>
    </row>
    <row r="22576" spans="23:23" x14ac:dyDescent="0.35">
      <c r="W22576" s="17"/>
    </row>
    <row r="22577" spans="23:23" x14ac:dyDescent="0.35">
      <c r="W22577" s="17"/>
    </row>
    <row r="22578" spans="23:23" x14ac:dyDescent="0.35">
      <c r="W22578" s="17"/>
    </row>
    <row r="22579" spans="23:23" x14ac:dyDescent="0.35">
      <c r="W22579" s="17"/>
    </row>
    <row r="22580" spans="23:23" x14ac:dyDescent="0.35">
      <c r="W22580" s="17"/>
    </row>
    <row r="22581" spans="23:23" x14ac:dyDescent="0.35">
      <c r="W22581" s="17"/>
    </row>
    <row r="22582" spans="23:23" x14ac:dyDescent="0.35">
      <c r="W22582" s="17"/>
    </row>
    <row r="22583" spans="23:23" x14ac:dyDescent="0.35">
      <c r="W22583" s="17"/>
    </row>
    <row r="22584" spans="23:23" x14ac:dyDescent="0.35">
      <c r="W22584" s="17"/>
    </row>
    <row r="22585" spans="23:23" x14ac:dyDescent="0.35">
      <c r="W22585" s="17"/>
    </row>
    <row r="22586" spans="23:23" x14ac:dyDescent="0.35">
      <c r="W22586" s="17"/>
    </row>
    <row r="22587" spans="23:23" x14ac:dyDescent="0.35">
      <c r="W22587" s="17"/>
    </row>
    <row r="22588" spans="23:23" x14ac:dyDescent="0.35">
      <c r="W22588" s="17"/>
    </row>
    <row r="22589" spans="23:23" x14ac:dyDescent="0.35">
      <c r="W22589" s="17"/>
    </row>
    <row r="22590" spans="23:23" x14ac:dyDescent="0.35">
      <c r="W22590" s="17"/>
    </row>
    <row r="22591" spans="23:23" x14ac:dyDescent="0.35">
      <c r="W22591" s="17"/>
    </row>
    <row r="22592" spans="23:23" x14ac:dyDescent="0.35">
      <c r="W22592" s="17"/>
    </row>
    <row r="22593" spans="23:23" x14ac:dyDescent="0.35">
      <c r="W22593" s="17"/>
    </row>
    <row r="22594" spans="23:23" x14ac:dyDescent="0.35">
      <c r="W22594" s="17"/>
    </row>
    <row r="22595" spans="23:23" x14ac:dyDescent="0.35">
      <c r="W22595" s="17"/>
    </row>
    <row r="22596" spans="23:23" x14ac:dyDescent="0.35">
      <c r="W22596" s="17"/>
    </row>
    <row r="22597" spans="23:23" x14ac:dyDescent="0.35">
      <c r="W22597" s="17"/>
    </row>
    <row r="22598" spans="23:23" x14ac:dyDescent="0.35">
      <c r="W22598" s="17"/>
    </row>
    <row r="22599" spans="23:23" x14ac:dyDescent="0.35">
      <c r="W22599" s="17"/>
    </row>
    <row r="22600" spans="23:23" x14ac:dyDescent="0.35">
      <c r="W22600" s="17"/>
    </row>
    <row r="22601" spans="23:23" x14ac:dyDescent="0.35">
      <c r="W22601" s="17"/>
    </row>
    <row r="22602" spans="23:23" x14ac:dyDescent="0.35">
      <c r="W22602" s="17"/>
    </row>
    <row r="22603" spans="23:23" x14ac:dyDescent="0.35">
      <c r="W22603" s="17"/>
    </row>
    <row r="22604" spans="23:23" x14ac:dyDescent="0.35">
      <c r="W22604" s="17"/>
    </row>
    <row r="22605" spans="23:23" x14ac:dyDescent="0.35">
      <c r="W22605" s="17"/>
    </row>
    <row r="22606" spans="23:23" x14ac:dyDescent="0.35">
      <c r="W22606" s="17"/>
    </row>
    <row r="22607" spans="23:23" x14ac:dyDescent="0.35">
      <c r="W22607" s="17"/>
    </row>
    <row r="22608" spans="23:23" x14ac:dyDescent="0.35">
      <c r="W22608" s="17"/>
    </row>
    <row r="22609" spans="23:23" x14ac:dyDescent="0.35">
      <c r="W22609" s="17"/>
    </row>
    <row r="22610" spans="23:23" x14ac:dyDescent="0.35">
      <c r="W22610" s="17"/>
    </row>
    <row r="22611" spans="23:23" x14ac:dyDescent="0.35">
      <c r="W22611" s="17"/>
    </row>
    <row r="22612" spans="23:23" x14ac:dyDescent="0.35">
      <c r="W22612" s="17"/>
    </row>
    <row r="22613" spans="23:23" x14ac:dyDescent="0.35">
      <c r="W22613" s="17"/>
    </row>
    <row r="22614" spans="23:23" x14ac:dyDescent="0.35">
      <c r="W22614" s="17"/>
    </row>
    <row r="22615" spans="23:23" x14ac:dyDescent="0.35">
      <c r="W22615" s="17"/>
    </row>
    <row r="22616" spans="23:23" x14ac:dyDescent="0.35">
      <c r="W22616" s="17"/>
    </row>
    <row r="22617" spans="23:23" x14ac:dyDescent="0.35">
      <c r="W22617" s="17"/>
    </row>
    <row r="22618" spans="23:23" x14ac:dyDescent="0.35">
      <c r="W22618" s="17"/>
    </row>
    <row r="22619" spans="23:23" x14ac:dyDescent="0.35">
      <c r="W22619" s="17"/>
    </row>
    <row r="22620" spans="23:23" x14ac:dyDescent="0.35">
      <c r="W22620" s="17"/>
    </row>
    <row r="22621" spans="23:23" x14ac:dyDescent="0.35">
      <c r="W22621" s="17"/>
    </row>
    <row r="22622" spans="23:23" x14ac:dyDescent="0.35">
      <c r="W22622" s="17"/>
    </row>
    <row r="22623" spans="23:23" x14ac:dyDescent="0.35">
      <c r="W22623" s="17"/>
    </row>
    <row r="22624" spans="23:23" x14ac:dyDescent="0.35">
      <c r="W22624" s="17"/>
    </row>
    <row r="22625" spans="23:23" x14ac:dyDescent="0.35">
      <c r="W22625" s="17"/>
    </row>
    <row r="22626" spans="23:23" x14ac:dyDescent="0.35">
      <c r="W22626" s="17"/>
    </row>
    <row r="22627" spans="23:23" x14ac:dyDescent="0.35">
      <c r="W22627" s="17"/>
    </row>
    <row r="22628" spans="23:23" x14ac:dyDescent="0.35">
      <c r="W22628" s="17"/>
    </row>
    <row r="22629" spans="23:23" x14ac:dyDescent="0.35">
      <c r="W22629" s="17"/>
    </row>
    <row r="22630" spans="23:23" x14ac:dyDescent="0.35">
      <c r="W22630" s="17"/>
    </row>
    <row r="22631" spans="23:23" x14ac:dyDescent="0.35">
      <c r="W22631" s="17"/>
    </row>
    <row r="22632" spans="23:23" x14ac:dyDescent="0.35">
      <c r="W22632" s="17"/>
    </row>
    <row r="22633" spans="23:23" x14ac:dyDescent="0.35">
      <c r="W22633" s="17"/>
    </row>
    <row r="22634" spans="23:23" x14ac:dyDescent="0.35">
      <c r="W22634" s="17"/>
    </row>
    <row r="22635" spans="23:23" x14ac:dyDescent="0.35">
      <c r="W22635" s="17"/>
    </row>
    <row r="22636" spans="23:23" x14ac:dyDescent="0.35">
      <c r="W22636" s="17"/>
    </row>
    <row r="22637" spans="23:23" x14ac:dyDescent="0.35">
      <c r="W22637" s="17"/>
    </row>
    <row r="22638" spans="23:23" x14ac:dyDescent="0.35">
      <c r="W22638" s="17"/>
    </row>
    <row r="22639" spans="23:23" x14ac:dyDescent="0.35">
      <c r="W22639" s="17"/>
    </row>
    <row r="22640" spans="23:23" x14ac:dyDescent="0.35">
      <c r="W22640" s="17"/>
    </row>
    <row r="22641" spans="23:23" x14ac:dyDescent="0.35">
      <c r="W22641" s="17"/>
    </row>
    <row r="22642" spans="23:23" x14ac:dyDescent="0.35">
      <c r="W22642" s="17"/>
    </row>
    <row r="22643" spans="23:23" x14ac:dyDescent="0.35">
      <c r="W22643" s="17"/>
    </row>
    <row r="22644" spans="23:23" x14ac:dyDescent="0.35">
      <c r="W22644" s="17"/>
    </row>
    <row r="22645" spans="23:23" x14ac:dyDescent="0.35">
      <c r="W22645" s="17"/>
    </row>
    <row r="22646" spans="23:23" x14ac:dyDescent="0.35">
      <c r="W22646" s="17"/>
    </row>
    <row r="22647" spans="23:23" x14ac:dyDescent="0.35">
      <c r="W22647" s="17"/>
    </row>
    <row r="22648" spans="23:23" x14ac:dyDescent="0.35">
      <c r="W22648" s="17"/>
    </row>
    <row r="22649" spans="23:23" x14ac:dyDescent="0.35">
      <c r="W22649" s="17"/>
    </row>
    <row r="22650" spans="23:23" x14ac:dyDescent="0.35">
      <c r="W22650" s="17"/>
    </row>
    <row r="22651" spans="23:23" x14ac:dyDescent="0.35">
      <c r="W22651" s="17"/>
    </row>
    <row r="22652" spans="23:23" x14ac:dyDescent="0.35">
      <c r="W22652" s="17"/>
    </row>
    <row r="22653" spans="23:23" x14ac:dyDescent="0.35">
      <c r="W22653" s="17"/>
    </row>
    <row r="22654" spans="23:23" x14ac:dyDescent="0.35">
      <c r="W22654" s="17"/>
    </row>
    <row r="22655" spans="23:23" x14ac:dyDescent="0.35">
      <c r="W22655" s="17"/>
    </row>
    <row r="22656" spans="23:23" x14ac:dyDescent="0.35">
      <c r="W22656" s="17"/>
    </row>
    <row r="22657" spans="23:23" x14ac:dyDescent="0.35">
      <c r="W22657" s="17"/>
    </row>
    <row r="22658" spans="23:23" x14ac:dyDescent="0.35">
      <c r="W22658" s="17"/>
    </row>
    <row r="22659" spans="23:23" x14ac:dyDescent="0.35">
      <c r="W22659" s="17"/>
    </row>
    <row r="22660" spans="23:23" x14ac:dyDescent="0.35">
      <c r="W22660" s="17"/>
    </row>
    <row r="22661" spans="23:23" x14ac:dyDescent="0.35">
      <c r="W22661" s="17"/>
    </row>
    <row r="22662" spans="23:23" x14ac:dyDescent="0.35">
      <c r="W22662" s="17"/>
    </row>
    <row r="22663" spans="23:23" x14ac:dyDescent="0.35">
      <c r="W22663" s="17"/>
    </row>
    <row r="22664" spans="23:23" x14ac:dyDescent="0.35">
      <c r="W22664" s="17"/>
    </row>
    <row r="22665" spans="23:23" x14ac:dyDescent="0.35">
      <c r="W22665" s="17"/>
    </row>
    <row r="22666" spans="23:23" x14ac:dyDescent="0.35">
      <c r="W22666" s="17"/>
    </row>
    <row r="22667" spans="23:23" x14ac:dyDescent="0.35">
      <c r="W22667" s="17"/>
    </row>
    <row r="22668" spans="23:23" x14ac:dyDescent="0.35">
      <c r="W22668" s="17"/>
    </row>
    <row r="22669" spans="23:23" x14ac:dyDescent="0.35">
      <c r="W22669" s="17"/>
    </row>
    <row r="22670" spans="23:23" x14ac:dyDescent="0.35">
      <c r="W22670" s="17"/>
    </row>
    <row r="22671" spans="23:23" x14ac:dyDescent="0.35">
      <c r="W22671" s="17"/>
    </row>
    <row r="22672" spans="23:23" x14ac:dyDescent="0.35">
      <c r="W22672" s="17"/>
    </row>
    <row r="22673" spans="23:23" x14ac:dyDescent="0.35">
      <c r="W22673" s="17"/>
    </row>
    <row r="22674" spans="23:23" x14ac:dyDescent="0.35">
      <c r="W22674" s="17"/>
    </row>
    <row r="22675" spans="23:23" x14ac:dyDescent="0.35">
      <c r="W22675" s="17"/>
    </row>
    <row r="22676" spans="23:23" x14ac:dyDescent="0.35">
      <c r="W22676" s="17"/>
    </row>
    <row r="22677" spans="23:23" x14ac:dyDescent="0.35">
      <c r="W22677" s="17"/>
    </row>
    <row r="22678" spans="23:23" x14ac:dyDescent="0.35">
      <c r="W22678" s="17"/>
    </row>
    <row r="22679" spans="23:23" x14ac:dyDescent="0.35">
      <c r="W22679" s="17"/>
    </row>
    <row r="22680" spans="23:23" x14ac:dyDescent="0.35">
      <c r="W22680" s="17"/>
    </row>
    <row r="22681" spans="23:23" x14ac:dyDescent="0.35">
      <c r="W22681" s="17"/>
    </row>
    <row r="22682" spans="23:23" x14ac:dyDescent="0.35">
      <c r="W22682" s="17"/>
    </row>
    <row r="22683" spans="23:23" x14ac:dyDescent="0.35">
      <c r="W22683" s="17"/>
    </row>
    <row r="22684" spans="23:23" x14ac:dyDescent="0.35">
      <c r="W22684" s="17"/>
    </row>
    <row r="22685" spans="23:23" x14ac:dyDescent="0.35">
      <c r="W22685" s="17"/>
    </row>
    <row r="22686" spans="23:23" x14ac:dyDescent="0.35">
      <c r="W22686" s="17"/>
    </row>
    <row r="22687" spans="23:23" x14ac:dyDescent="0.35">
      <c r="W22687" s="17"/>
    </row>
    <row r="22688" spans="23:23" x14ac:dyDescent="0.35">
      <c r="W22688" s="17"/>
    </row>
    <row r="22689" spans="23:23" x14ac:dyDescent="0.35">
      <c r="W22689" s="17"/>
    </row>
    <row r="22690" spans="23:23" x14ac:dyDescent="0.35">
      <c r="W22690" s="17"/>
    </row>
    <row r="22691" spans="23:23" x14ac:dyDescent="0.35">
      <c r="W22691" s="17"/>
    </row>
    <row r="22692" spans="23:23" x14ac:dyDescent="0.35">
      <c r="W22692" s="17"/>
    </row>
    <row r="22693" spans="23:23" x14ac:dyDescent="0.35">
      <c r="W22693" s="17"/>
    </row>
    <row r="22694" spans="23:23" x14ac:dyDescent="0.35">
      <c r="W22694" s="17"/>
    </row>
    <row r="22695" spans="23:23" x14ac:dyDescent="0.35">
      <c r="W22695" s="17"/>
    </row>
    <row r="22696" spans="23:23" x14ac:dyDescent="0.35">
      <c r="W22696" s="17"/>
    </row>
    <row r="22697" spans="23:23" x14ac:dyDescent="0.35">
      <c r="W22697" s="17"/>
    </row>
    <row r="22698" spans="23:23" x14ac:dyDescent="0.35">
      <c r="W22698" s="17"/>
    </row>
    <row r="22699" spans="23:23" x14ac:dyDescent="0.35">
      <c r="W22699" s="17"/>
    </row>
    <row r="22700" spans="23:23" x14ac:dyDescent="0.35">
      <c r="W22700" s="17"/>
    </row>
    <row r="22701" spans="23:23" x14ac:dyDescent="0.35">
      <c r="W22701" s="17"/>
    </row>
    <row r="22702" spans="23:23" x14ac:dyDescent="0.35">
      <c r="W22702" s="17"/>
    </row>
    <row r="22703" spans="23:23" x14ac:dyDescent="0.35">
      <c r="W22703" s="17"/>
    </row>
    <row r="22704" spans="23:23" x14ac:dyDescent="0.35">
      <c r="W22704" s="17"/>
    </row>
    <row r="22705" spans="23:23" x14ac:dyDescent="0.35">
      <c r="W22705" s="17"/>
    </row>
    <row r="22706" spans="23:23" x14ac:dyDescent="0.35">
      <c r="W22706" s="17"/>
    </row>
    <row r="22707" spans="23:23" x14ac:dyDescent="0.35">
      <c r="W22707" s="17"/>
    </row>
    <row r="22708" spans="23:23" x14ac:dyDescent="0.35">
      <c r="W22708" s="17"/>
    </row>
    <row r="22709" spans="23:23" x14ac:dyDescent="0.35">
      <c r="W22709" s="17"/>
    </row>
    <row r="22710" spans="23:23" x14ac:dyDescent="0.35">
      <c r="W22710" s="17"/>
    </row>
    <row r="22711" spans="23:23" x14ac:dyDescent="0.35">
      <c r="W22711" s="17"/>
    </row>
    <row r="22712" spans="23:23" x14ac:dyDescent="0.35">
      <c r="W22712" s="17"/>
    </row>
    <row r="22713" spans="23:23" x14ac:dyDescent="0.35">
      <c r="W22713" s="17"/>
    </row>
    <row r="22714" spans="23:23" x14ac:dyDescent="0.35">
      <c r="W22714" s="17"/>
    </row>
    <row r="22715" spans="23:23" x14ac:dyDescent="0.35">
      <c r="W22715" s="17"/>
    </row>
    <row r="22716" spans="23:23" x14ac:dyDescent="0.35">
      <c r="W22716" s="17"/>
    </row>
    <row r="22717" spans="23:23" x14ac:dyDescent="0.35">
      <c r="W22717" s="17"/>
    </row>
    <row r="22718" spans="23:23" x14ac:dyDescent="0.35">
      <c r="W22718" s="17"/>
    </row>
    <row r="22719" spans="23:23" x14ac:dyDescent="0.35">
      <c r="W22719" s="17"/>
    </row>
    <row r="22720" spans="23:23" x14ac:dyDescent="0.35">
      <c r="W22720" s="17"/>
    </row>
    <row r="22721" spans="23:23" x14ac:dyDescent="0.35">
      <c r="W22721" s="17"/>
    </row>
    <row r="22722" spans="23:23" x14ac:dyDescent="0.35">
      <c r="W22722" s="17"/>
    </row>
    <row r="22723" spans="23:23" x14ac:dyDescent="0.35">
      <c r="W22723" s="17"/>
    </row>
    <row r="22724" spans="23:23" x14ac:dyDescent="0.35">
      <c r="W22724" s="17"/>
    </row>
    <row r="22725" spans="23:23" x14ac:dyDescent="0.35">
      <c r="W22725" s="17"/>
    </row>
    <row r="22726" spans="23:23" x14ac:dyDescent="0.35">
      <c r="W22726" s="17"/>
    </row>
    <row r="22727" spans="23:23" x14ac:dyDescent="0.35">
      <c r="W22727" s="17"/>
    </row>
    <row r="22728" spans="23:23" x14ac:dyDescent="0.35">
      <c r="W22728" s="17"/>
    </row>
    <row r="22729" spans="23:23" x14ac:dyDescent="0.35">
      <c r="W22729" s="17"/>
    </row>
    <row r="22730" spans="23:23" x14ac:dyDescent="0.35">
      <c r="W22730" s="17"/>
    </row>
    <row r="22731" spans="23:23" x14ac:dyDescent="0.35">
      <c r="W22731" s="17"/>
    </row>
    <row r="22732" spans="23:23" x14ac:dyDescent="0.35">
      <c r="W22732" s="17"/>
    </row>
    <row r="22733" spans="23:23" x14ac:dyDescent="0.35">
      <c r="W22733" s="17"/>
    </row>
    <row r="22734" spans="23:23" x14ac:dyDescent="0.35">
      <c r="W22734" s="17"/>
    </row>
    <row r="22735" spans="23:23" x14ac:dyDescent="0.35">
      <c r="W22735" s="17"/>
    </row>
    <row r="22736" spans="23:23" x14ac:dyDescent="0.35">
      <c r="W22736" s="17"/>
    </row>
    <row r="22737" spans="23:23" x14ac:dyDescent="0.35">
      <c r="W22737" s="17"/>
    </row>
    <row r="22738" spans="23:23" x14ac:dyDescent="0.35">
      <c r="W22738" s="17"/>
    </row>
    <row r="22739" spans="23:23" x14ac:dyDescent="0.35">
      <c r="W22739" s="17"/>
    </row>
    <row r="22740" spans="23:23" x14ac:dyDescent="0.35">
      <c r="W22740" s="17"/>
    </row>
    <row r="22741" spans="23:23" x14ac:dyDescent="0.35">
      <c r="W22741" s="17"/>
    </row>
    <row r="22742" spans="23:23" x14ac:dyDescent="0.35">
      <c r="W22742" s="17"/>
    </row>
    <row r="22743" spans="23:23" x14ac:dyDescent="0.35">
      <c r="W22743" s="17"/>
    </row>
    <row r="22744" spans="23:23" x14ac:dyDescent="0.35">
      <c r="W22744" s="17"/>
    </row>
    <row r="22745" spans="23:23" x14ac:dyDescent="0.35">
      <c r="W22745" s="17"/>
    </row>
    <row r="22746" spans="23:23" x14ac:dyDescent="0.35">
      <c r="W22746" s="17"/>
    </row>
    <row r="22747" spans="23:23" x14ac:dyDescent="0.35">
      <c r="W22747" s="17"/>
    </row>
    <row r="22748" spans="23:23" x14ac:dyDescent="0.35">
      <c r="W22748" s="17"/>
    </row>
    <row r="22749" spans="23:23" x14ac:dyDescent="0.35">
      <c r="W22749" s="17"/>
    </row>
    <row r="22750" spans="23:23" x14ac:dyDescent="0.35">
      <c r="W22750" s="17"/>
    </row>
    <row r="22751" spans="23:23" x14ac:dyDescent="0.35">
      <c r="W22751" s="17"/>
    </row>
    <row r="22752" spans="23:23" x14ac:dyDescent="0.35">
      <c r="W22752" s="17"/>
    </row>
    <row r="22753" spans="23:23" x14ac:dyDescent="0.35">
      <c r="W22753" s="17"/>
    </row>
    <row r="22754" spans="23:23" x14ac:dyDescent="0.35">
      <c r="W22754" s="17"/>
    </row>
    <row r="22755" spans="23:23" x14ac:dyDescent="0.35">
      <c r="W22755" s="17"/>
    </row>
    <row r="22756" spans="23:23" x14ac:dyDescent="0.35">
      <c r="W22756" s="17"/>
    </row>
    <row r="22757" spans="23:23" x14ac:dyDescent="0.35">
      <c r="W22757" s="17"/>
    </row>
    <row r="22758" spans="23:23" x14ac:dyDescent="0.35">
      <c r="W22758" s="17"/>
    </row>
    <row r="22759" spans="23:23" x14ac:dyDescent="0.35">
      <c r="W22759" s="17"/>
    </row>
    <row r="22760" spans="23:23" x14ac:dyDescent="0.35">
      <c r="W22760" s="17"/>
    </row>
    <row r="22761" spans="23:23" x14ac:dyDescent="0.35">
      <c r="W22761" s="17"/>
    </row>
    <row r="22762" spans="23:23" x14ac:dyDescent="0.35">
      <c r="W22762" s="17"/>
    </row>
    <row r="22763" spans="23:23" x14ac:dyDescent="0.35">
      <c r="W22763" s="17"/>
    </row>
    <row r="22764" spans="23:23" x14ac:dyDescent="0.35">
      <c r="W22764" s="17"/>
    </row>
    <row r="22765" spans="23:23" x14ac:dyDescent="0.35">
      <c r="W22765" s="17"/>
    </row>
    <row r="22766" spans="23:23" x14ac:dyDescent="0.35">
      <c r="W22766" s="17"/>
    </row>
    <row r="22767" spans="23:23" x14ac:dyDescent="0.35">
      <c r="W22767" s="17"/>
    </row>
    <row r="22768" spans="23:23" x14ac:dyDescent="0.35">
      <c r="W22768" s="17"/>
    </row>
    <row r="22769" spans="23:23" x14ac:dyDescent="0.35">
      <c r="W22769" s="17"/>
    </row>
    <row r="22770" spans="23:23" x14ac:dyDescent="0.35">
      <c r="W22770" s="17"/>
    </row>
    <row r="22771" spans="23:23" x14ac:dyDescent="0.35">
      <c r="W22771" s="17"/>
    </row>
    <row r="22772" spans="23:23" x14ac:dyDescent="0.35">
      <c r="W22772" s="17"/>
    </row>
    <row r="22773" spans="23:23" x14ac:dyDescent="0.35">
      <c r="W22773" s="17"/>
    </row>
    <row r="22774" spans="23:23" x14ac:dyDescent="0.35">
      <c r="W22774" s="17"/>
    </row>
    <row r="22775" spans="23:23" x14ac:dyDescent="0.35">
      <c r="W22775" s="17"/>
    </row>
    <row r="22776" spans="23:23" x14ac:dyDescent="0.35">
      <c r="W22776" s="17"/>
    </row>
    <row r="22777" spans="23:23" x14ac:dyDescent="0.35">
      <c r="W22777" s="17"/>
    </row>
    <row r="22778" spans="23:23" x14ac:dyDescent="0.35">
      <c r="W22778" s="17"/>
    </row>
    <row r="22779" spans="23:23" x14ac:dyDescent="0.35">
      <c r="W22779" s="17"/>
    </row>
    <row r="22780" spans="23:23" x14ac:dyDescent="0.35">
      <c r="W22780" s="17"/>
    </row>
    <row r="22781" spans="23:23" x14ac:dyDescent="0.35">
      <c r="W22781" s="17"/>
    </row>
    <row r="22782" spans="23:23" x14ac:dyDescent="0.35">
      <c r="W22782" s="17"/>
    </row>
    <row r="22783" spans="23:23" x14ac:dyDescent="0.35">
      <c r="W22783" s="17"/>
    </row>
    <row r="22784" spans="23:23" x14ac:dyDescent="0.35">
      <c r="W22784" s="17"/>
    </row>
    <row r="22785" spans="23:23" x14ac:dyDescent="0.35">
      <c r="W22785" s="17"/>
    </row>
    <row r="22786" spans="23:23" x14ac:dyDescent="0.35">
      <c r="W22786" s="17"/>
    </row>
    <row r="22787" spans="23:23" x14ac:dyDescent="0.35">
      <c r="W22787" s="17"/>
    </row>
    <row r="22788" spans="23:23" x14ac:dyDescent="0.35">
      <c r="W22788" s="17"/>
    </row>
    <row r="22789" spans="23:23" x14ac:dyDescent="0.35">
      <c r="W22789" s="17"/>
    </row>
    <row r="22790" spans="23:23" x14ac:dyDescent="0.35">
      <c r="W22790" s="17"/>
    </row>
    <row r="22791" spans="23:23" x14ac:dyDescent="0.35">
      <c r="W22791" s="17"/>
    </row>
    <row r="22792" spans="23:23" x14ac:dyDescent="0.35">
      <c r="W22792" s="17"/>
    </row>
    <row r="22793" spans="23:23" x14ac:dyDescent="0.35">
      <c r="W22793" s="17"/>
    </row>
    <row r="22794" spans="23:23" x14ac:dyDescent="0.35">
      <c r="W22794" s="17"/>
    </row>
    <row r="22795" spans="23:23" x14ac:dyDescent="0.35">
      <c r="W22795" s="17"/>
    </row>
    <row r="22796" spans="23:23" x14ac:dyDescent="0.35">
      <c r="W22796" s="17"/>
    </row>
    <row r="22797" spans="23:23" x14ac:dyDescent="0.35">
      <c r="W22797" s="17"/>
    </row>
    <row r="22798" spans="23:23" x14ac:dyDescent="0.35">
      <c r="W22798" s="17"/>
    </row>
    <row r="22799" spans="23:23" x14ac:dyDescent="0.35">
      <c r="W22799" s="17"/>
    </row>
    <row r="22800" spans="23:23" x14ac:dyDescent="0.35">
      <c r="W22800" s="17"/>
    </row>
    <row r="22801" spans="23:23" x14ac:dyDescent="0.35">
      <c r="W22801" s="17"/>
    </row>
    <row r="22802" spans="23:23" x14ac:dyDescent="0.35">
      <c r="W22802" s="17"/>
    </row>
    <row r="22803" spans="23:23" x14ac:dyDescent="0.35">
      <c r="W22803" s="17"/>
    </row>
    <row r="22804" spans="23:23" x14ac:dyDescent="0.35">
      <c r="W22804" s="17"/>
    </row>
    <row r="22805" spans="23:23" x14ac:dyDescent="0.35">
      <c r="W22805" s="17"/>
    </row>
    <row r="22806" spans="23:23" x14ac:dyDescent="0.35">
      <c r="W22806" s="17"/>
    </row>
    <row r="22807" spans="23:23" x14ac:dyDescent="0.35">
      <c r="W22807" s="17"/>
    </row>
    <row r="22808" spans="23:23" x14ac:dyDescent="0.35">
      <c r="W22808" s="17"/>
    </row>
    <row r="22809" spans="23:23" x14ac:dyDescent="0.35">
      <c r="W22809" s="17"/>
    </row>
    <row r="22810" spans="23:23" x14ac:dyDescent="0.35">
      <c r="W22810" s="17"/>
    </row>
    <row r="22811" spans="23:23" x14ac:dyDescent="0.35">
      <c r="W22811" s="17"/>
    </row>
    <row r="22812" spans="23:23" x14ac:dyDescent="0.35">
      <c r="W22812" s="17"/>
    </row>
    <row r="22813" spans="23:23" x14ac:dyDescent="0.35">
      <c r="W22813" s="17"/>
    </row>
    <row r="22814" spans="23:23" x14ac:dyDescent="0.35">
      <c r="W22814" s="17"/>
    </row>
    <row r="22815" spans="23:23" x14ac:dyDescent="0.35">
      <c r="W22815" s="17"/>
    </row>
    <row r="22816" spans="23:23" x14ac:dyDescent="0.35">
      <c r="W22816" s="17"/>
    </row>
    <row r="22817" spans="23:23" x14ac:dyDescent="0.35">
      <c r="W22817" s="17"/>
    </row>
    <row r="22818" spans="23:23" x14ac:dyDescent="0.35">
      <c r="W22818" s="17"/>
    </row>
    <row r="22819" spans="23:23" x14ac:dyDescent="0.35">
      <c r="W22819" s="17"/>
    </row>
    <row r="22820" spans="23:23" x14ac:dyDescent="0.35">
      <c r="W22820" s="17"/>
    </row>
    <row r="22821" spans="23:23" x14ac:dyDescent="0.35">
      <c r="W22821" s="17"/>
    </row>
    <row r="22822" spans="23:23" x14ac:dyDescent="0.35">
      <c r="W22822" s="17"/>
    </row>
    <row r="22823" spans="23:23" x14ac:dyDescent="0.35">
      <c r="W22823" s="17"/>
    </row>
    <row r="22824" spans="23:23" x14ac:dyDescent="0.35">
      <c r="W22824" s="17"/>
    </row>
    <row r="22825" spans="23:23" x14ac:dyDescent="0.35">
      <c r="W22825" s="17"/>
    </row>
    <row r="22826" spans="23:23" x14ac:dyDescent="0.35">
      <c r="W22826" s="17"/>
    </row>
    <row r="22827" spans="23:23" x14ac:dyDescent="0.35">
      <c r="W22827" s="17"/>
    </row>
    <row r="22828" spans="23:23" x14ac:dyDescent="0.35">
      <c r="W22828" s="17"/>
    </row>
    <row r="22829" spans="23:23" x14ac:dyDescent="0.35">
      <c r="W22829" s="17"/>
    </row>
    <row r="22830" spans="23:23" x14ac:dyDescent="0.35">
      <c r="W22830" s="17"/>
    </row>
    <row r="22831" spans="23:23" x14ac:dyDescent="0.35">
      <c r="W22831" s="17"/>
    </row>
    <row r="22832" spans="23:23" x14ac:dyDescent="0.35">
      <c r="W22832" s="17"/>
    </row>
    <row r="22833" spans="23:23" x14ac:dyDescent="0.35">
      <c r="W22833" s="17"/>
    </row>
    <row r="22834" spans="23:23" x14ac:dyDescent="0.35">
      <c r="W22834" s="17"/>
    </row>
    <row r="22835" spans="23:23" x14ac:dyDescent="0.35">
      <c r="W22835" s="17"/>
    </row>
    <row r="22836" spans="23:23" x14ac:dyDescent="0.35">
      <c r="W22836" s="17"/>
    </row>
    <row r="22837" spans="23:23" x14ac:dyDescent="0.35">
      <c r="W22837" s="17"/>
    </row>
    <row r="22838" spans="23:23" x14ac:dyDescent="0.35">
      <c r="W22838" s="17"/>
    </row>
    <row r="22839" spans="23:23" x14ac:dyDescent="0.35">
      <c r="W22839" s="17"/>
    </row>
    <row r="22840" spans="23:23" x14ac:dyDescent="0.35">
      <c r="W22840" s="17"/>
    </row>
    <row r="22841" spans="23:23" x14ac:dyDescent="0.35">
      <c r="W22841" s="17"/>
    </row>
    <row r="22842" spans="23:23" x14ac:dyDescent="0.35">
      <c r="W22842" s="17"/>
    </row>
    <row r="22843" spans="23:23" x14ac:dyDescent="0.35">
      <c r="W22843" s="17"/>
    </row>
    <row r="22844" spans="23:23" x14ac:dyDescent="0.35">
      <c r="W22844" s="17"/>
    </row>
    <row r="22845" spans="23:23" x14ac:dyDescent="0.35">
      <c r="W22845" s="17"/>
    </row>
    <row r="22846" spans="23:23" x14ac:dyDescent="0.35">
      <c r="W22846" s="17"/>
    </row>
    <row r="22847" spans="23:23" x14ac:dyDescent="0.35">
      <c r="W22847" s="17"/>
    </row>
    <row r="22848" spans="23:23" x14ac:dyDescent="0.35">
      <c r="W22848" s="17"/>
    </row>
    <row r="22849" spans="23:23" x14ac:dyDescent="0.35">
      <c r="W22849" s="17"/>
    </row>
    <row r="22850" spans="23:23" x14ac:dyDescent="0.35">
      <c r="W22850" s="17"/>
    </row>
    <row r="22851" spans="23:23" x14ac:dyDescent="0.35">
      <c r="W22851" s="17"/>
    </row>
    <row r="22852" spans="23:23" x14ac:dyDescent="0.35">
      <c r="W22852" s="17"/>
    </row>
    <row r="22853" spans="23:23" x14ac:dyDescent="0.35">
      <c r="W22853" s="17"/>
    </row>
    <row r="22854" spans="23:23" x14ac:dyDescent="0.35">
      <c r="W22854" s="17"/>
    </row>
    <row r="22855" spans="23:23" x14ac:dyDescent="0.35">
      <c r="W22855" s="17"/>
    </row>
    <row r="22856" spans="23:23" x14ac:dyDescent="0.35">
      <c r="W22856" s="17"/>
    </row>
    <row r="22857" spans="23:23" x14ac:dyDescent="0.35">
      <c r="W22857" s="17"/>
    </row>
    <row r="22858" spans="23:23" x14ac:dyDescent="0.35">
      <c r="W22858" s="17"/>
    </row>
    <row r="22859" spans="23:23" x14ac:dyDescent="0.35">
      <c r="W22859" s="17"/>
    </row>
    <row r="22860" spans="23:23" x14ac:dyDescent="0.35">
      <c r="W22860" s="17"/>
    </row>
    <row r="22861" spans="23:23" x14ac:dyDescent="0.35">
      <c r="W22861" s="17"/>
    </row>
    <row r="22862" spans="23:23" x14ac:dyDescent="0.35">
      <c r="W22862" s="17"/>
    </row>
    <row r="22863" spans="23:23" x14ac:dyDescent="0.35">
      <c r="W22863" s="17"/>
    </row>
    <row r="22864" spans="23:23" x14ac:dyDescent="0.35">
      <c r="W22864" s="17"/>
    </row>
    <row r="22865" spans="23:23" x14ac:dyDescent="0.35">
      <c r="W22865" s="17"/>
    </row>
    <row r="22866" spans="23:23" x14ac:dyDescent="0.35">
      <c r="W22866" s="17"/>
    </row>
    <row r="22867" spans="23:23" x14ac:dyDescent="0.35">
      <c r="W22867" s="17"/>
    </row>
    <row r="22868" spans="23:23" x14ac:dyDescent="0.35">
      <c r="W22868" s="17"/>
    </row>
    <row r="22869" spans="23:23" x14ac:dyDescent="0.35">
      <c r="W22869" s="17"/>
    </row>
    <row r="22870" spans="23:23" x14ac:dyDescent="0.35">
      <c r="W22870" s="17"/>
    </row>
    <row r="22871" spans="23:23" x14ac:dyDescent="0.35">
      <c r="W22871" s="17"/>
    </row>
    <row r="22872" spans="23:23" x14ac:dyDescent="0.35">
      <c r="W22872" s="17"/>
    </row>
    <row r="22873" spans="23:23" x14ac:dyDescent="0.35">
      <c r="W22873" s="17"/>
    </row>
    <row r="22874" spans="23:23" x14ac:dyDescent="0.35">
      <c r="W22874" s="17"/>
    </row>
    <row r="22875" spans="23:23" x14ac:dyDescent="0.35">
      <c r="W22875" s="17"/>
    </row>
    <row r="22876" spans="23:23" x14ac:dyDescent="0.35">
      <c r="W22876" s="17"/>
    </row>
    <row r="22877" spans="23:23" x14ac:dyDescent="0.35">
      <c r="W22877" s="17"/>
    </row>
    <row r="22878" spans="23:23" x14ac:dyDescent="0.35">
      <c r="W22878" s="17"/>
    </row>
    <row r="22879" spans="23:23" x14ac:dyDescent="0.35">
      <c r="W22879" s="17"/>
    </row>
    <row r="22880" spans="23:23" x14ac:dyDescent="0.35">
      <c r="W22880" s="17"/>
    </row>
    <row r="22881" spans="23:23" x14ac:dyDescent="0.35">
      <c r="W22881" s="17"/>
    </row>
    <row r="22882" spans="23:23" x14ac:dyDescent="0.35">
      <c r="W22882" s="17"/>
    </row>
    <row r="22883" spans="23:23" x14ac:dyDescent="0.35">
      <c r="W22883" s="17"/>
    </row>
    <row r="22884" spans="23:23" x14ac:dyDescent="0.35">
      <c r="W22884" s="17"/>
    </row>
    <row r="22885" spans="23:23" x14ac:dyDescent="0.35">
      <c r="W22885" s="17"/>
    </row>
    <row r="22886" spans="23:23" x14ac:dyDescent="0.35">
      <c r="W22886" s="17"/>
    </row>
    <row r="22887" spans="23:23" x14ac:dyDescent="0.35">
      <c r="W22887" s="17"/>
    </row>
    <row r="22888" spans="23:23" x14ac:dyDescent="0.35">
      <c r="W22888" s="17"/>
    </row>
    <row r="22889" spans="23:23" x14ac:dyDescent="0.35">
      <c r="W22889" s="17"/>
    </row>
    <row r="22890" spans="23:23" x14ac:dyDescent="0.35">
      <c r="W22890" s="17"/>
    </row>
    <row r="22891" spans="23:23" x14ac:dyDescent="0.35">
      <c r="W22891" s="17"/>
    </row>
    <row r="22892" spans="23:23" x14ac:dyDescent="0.35">
      <c r="W22892" s="17"/>
    </row>
    <row r="22893" spans="23:23" x14ac:dyDescent="0.35">
      <c r="W22893" s="17"/>
    </row>
    <row r="22894" spans="23:23" x14ac:dyDescent="0.35">
      <c r="W22894" s="17"/>
    </row>
    <row r="22895" spans="23:23" x14ac:dyDescent="0.35">
      <c r="W22895" s="17"/>
    </row>
    <row r="22896" spans="23:23" x14ac:dyDescent="0.35">
      <c r="W22896" s="17"/>
    </row>
    <row r="22897" spans="23:23" x14ac:dyDescent="0.35">
      <c r="W22897" s="17"/>
    </row>
    <row r="22898" spans="23:23" x14ac:dyDescent="0.35">
      <c r="W22898" s="17"/>
    </row>
    <row r="22899" spans="23:23" x14ac:dyDescent="0.35">
      <c r="W22899" s="17"/>
    </row>
    <row r="22900" spans="23:23" x14ac:dyDescent="0.35">
      <c r="W22900" s="17"/>
    </row>
    <row r="22901" spans="23:23" x14ac:dyDescent="0.35">
      <c r="W22901" s="17"/>
    </row>
    <row r="22902" spans="23:23" x14ac:dyDescent="0.35">
      <c r="W22902" s="17"/>
    </row>
    <row r="22903" spans="23:23" x14ac:dyDescent="0.35">
      <c r="W22903" s="17"/>
    </row>
    <row r="22904" spans="23:23" x14ac:dyDescent="0.35">
      <c r="W22904" s="17"/>
    </row>
    <row r="22905" spans="23:23" x14ac:dyDescent="0.35">
      <c r="W22905" s="17"/>
    </row>
    <row r="22906" spans="23:23" x14ac:dyDescent="0.35">
      <c r="W22906" s="17"/>
    </row>
    <row r="22907" spans="23:23" x14ac:dyDescent="0.35">
      <c r="W22907" s="17"/>
    </row>
    <row r="22908" spans="23:23" x14ac:dyDescent="0.35">
      <c r="W22908" s="17"/>
    </row>
    <row r="22909" spans="23:23" x14ac:dyDescent="0.35">
      <c r="W22909" s="17"/>
    </row>
    <row r="22910" spans="23:23" x14ac:dyDescent="0.35">
      <c r="W22910" s="17"/>
    </row>
    <row r="22911" spans="23:23" x14ac:dyDescent="0.35">
      <c r="W22911" s="17"/>
    </row>
    <row r="22912" spans="23:23" x14ac:dyDescent="0.35">
      <c r="W22912" s="17"/>
    </row>
    <row r="22913" spans="23:23" x14ac:dyDescent="0.35">
      <c r="W22913" s="17"/>
    </row>
    <row r="22914" spans="23:23" x14ac:dyDescent="0.35">
      <c r="W22914" s="17"/>
    </row>
    <row r="22915" spans="23:23" x14ac:dyDescent="0.35">
      <c r="W22915" s="17"/>
    </row>
    <row r="22916" spans="23:23" x14ac:dyDescent="0.35">
      <c r="W22916" s="17"/>
    </row>
    <row r="22917" spans="23:23" x14ac:dyDescent="0.35">
      <c r="W22917" s="17"/>
    </row>
    <row r="22918" spans="23:23" x14ac:dyDescent="0.35">
      <c r="W22918" s="17"/>
    </row>
    <row r="22919" spans="23:23" x14ac:dyDescent="0.35">
      <c r="W22919" s="17"/>
    </row>
    <row r="22920" spans="23:23" x14ac:dyDescent="0.35">
      <c r="W22920" s="17"/>
    </row>
    <row r="22921" spans="23:23" x14ac:dyDescent="0.35">
      <c r="W22921" s="17"/>
    </row>
    <row r="22922" spans="23:23" x14ac:dyDescent="0.35">
      <c r="W22922" s="17"/>
    </row>
    <row r="22923" spans="23:23" x14ac:dyDescent="0.35">
      <c r="W22923" s="17"/>
    </row>
    <row r="22924" spans="23:23" x14ac:dyDescent="0.35">
      <c r="W22924" s="17"/>
    </row>
    <row r="22925" spans="23:23" x14ac:dyDescent="0.35">
      <c r="W22925" s="17"/>
    </row>
    <row r="22926" spans="23:23" x14ac:dyDescent="0.35">
      <c r="W22926" s="17"/>
    </row>
    <row r="22927" spans="23:23" x14ac:dyDescent="0.35">
      <c r="W22927" s="17"/>
    </row>
    <row r="22928" spans="23:23" x14ac:dyDescent="0.35">
      <c r="W22928" s="17"/>
    </row>
    <row r="22929" spans="23:23" x14ac:dyDescent="0.35">
      <c r="W22929" s="17"/>
    </row>
    <row r="22930" spans="23:23" x14ac:dyDescent="0.35">
      <c r="W22930" s="17"/>
    </row>
    <row r="22931" spans="23:23" x14ac:dyDescent="0.35">
      <c r="W22931" s="17"/>
    </row>
    <row r="22932" spans="23:23" x14ac:dyDescent="0.35">
      <c r="W22932" s="17"/>
    </row>
    <row r="22933" spans="23:23" x14ac:dyDescent="0.35">
      <c r="W22933" s="17"/>
    </row>
    <row r="22934" spans="23:23" x14ac:dyDescent="0.35">
      <c r="W22934" s="17"/>
    </row>
    <row r="22935" spans="23:23" x14ac:dyDescent="0.35">
      <c r="W22935" s="17"/>
    </row>
    <row r="22936" spans="23:23" x14ac:dyDescent="0.35">
      <c r="W22936" s="17"/>
    </row>
    <row r="22937" spans="23:23" x14ac:dyDescent="0.35">
      <c r="W22937" s="17"/>
    </row>
    <row r="22938" spans="23:23" x14ac:dyDescent="0.35">
      <c r="W22938" s="17"/>
    </row>
    <row r="22939" spans="23:23" x14ac:dyDescent="0.35">
      <c r="W22939" s="17"/>
    </row>
    <row r="22940" spans="23:23" x14ac:dyDescent="0.35">
      <c r="W22940" s="17"/>
    </row>
    <row r="22941" spans="23:23" x14ac:dyDescent="0.35">
      <c r="W22941" s="17"/>
    </row>
    <row r="22942" spans="23:23" x14ac:dyDescent="0.35">
      <c r="W22942" s="17"/>
    </row>
    <row r="22943" spans="23:23" x14ac:dyDescent="0.35">
      <c r="W22943" s="17"/>
    </row>
    <row r="22944" spans="23:23" x14ac:dyDescent="0.35">
      <c r="W22944" s="17"/>
    </row>
    <row r="22945" spans="23:23" x14ac:dyDescent="0.35">
      <c r="W22945" s="17"/>
    </row>
    <row r="22946" spans="23:23" x14ac:dyDescent="0.35">
      <c r="W22946" s="17"/>
    </row>
    <row r="22947" spans="23:23" x14ac:dyDescent="0.35">
      <c r="W22947" s="17"/>
    </row>
    <row r="22948" spans="23:23" x14ac:dyDescent="0.35">
      <c r="W22948" s="17"/>
    </row>
    <row r="22949" spans="23:23" x14ac:dyDescent="0.35">
      <c r="W22949" s="17"/>
    </row>
    <row r="22950" spans="23:23" x14ac:dyDescent="0.35">
      <c r="W22950" s="17"/>
    </row>
    <row r="22951" spans="23:23" x14ac:dyDescent="0.35">
      <c r="W22951" s="17"/>
    </row>
    <row r="22952" spans="23:23" x14ac:dyDescent="0.35">
      <c r="W22952" s="17"/>
    </row>
    <row r="22953" spans="23:23" x14ac:dyDescent="0.35">
      <c r="W22953" s="17"/>
    </row>
    <row r="22954" spans="23:23" x14ac:dyDescent="0.35">
      <c r="W22954" s="17"/>
    </row>
    <row r="22955" spans="23:23" x14ac:dyDescent="0.35">
      <c r="W22955" s="17"/>
    </row>
    <row r="22956" spans="23:23" x14ac:dyDescent="0.35">
      <c r="W22956" s="17"/>
    </row>
    <row r="22957" spans="23:23" x14ac:dyDescent="0.35">
      <c r="W22957" s="17"/>
    </row>
    <row r="22958" spans="23:23" x14ac:dyDescent="0.35">
      <c r="W22958" s="17"/>
    </row>
    <row r="22959" spans="23:23" x14ac:dyDescent="0.35">
      <c r="W22959" s="17"/>
    </row>
    <row r="22960" spans="23:23" x14ac:dyDescent="0.35">
      <c r="W22960" s="17"/>
    </row>
    <row r="22961" spans="23:23" x14ac:dyDescent="0.35">
      <c r="W22961" s="17"/>
    </row>
    <row r="22962" spans="23:23" x14ac:dyDescent="0.35">
      <c r="W22962" s="17"/>
    </row>
    <row r="22963" spans="23:23" x14ac:dyDescent="0.35">
      <c r="W22963" s="17"/>
    </row>
    <row r="22964" spans="23:23" x14ac:dyDescent="0.35">
      <c r="W22964" s="17"/>
    </row>
    <row r="22965" spans="23:23" x14ac:dyDescent="0.35">
      <c r="W22965" s="17"/>
    </row>
    <row r="22966" spans="23:23" x14ac:dyDescent="0.35">
      <c r="W22966" s="17"/>
    </row>
    <row r="22967" spans="23:23" x14ac:dyDescent="0.35">
      <c r="W22967" s="17"/>
    </row>
    <row r="22968" spans="23:23" x14ac:dyDescent="0.35">
      <c r="W22968" s="17"/>
    </row>
    <row r="22969" spans="23:23" x14ac:dyDescent="0.35">
      <c r="W22969" s="17"/>
    </row>
    <row r="22970" spans="23:23" x14ac:dyDescent="0.35">
      <c r="W22970" s="17"/>
    </row>
    <row r="22971" spans="23:23" x14ac:dyDescent="0.35">
      <c r="W22971" s="17"/>
    </row>
    <row r="22972" spans="23:23" x14ac:dyDescent="0.35">
      <c r="W22972" s="17"/>
    </row>
    <row r="22973" spans="23:23" x14ac:dyDescent="0.35">
      <c r="W22973" s="17"/>
    </row>
    <row r="22974" spans="23:23" x14ac:dyDescent="0.35">
      <c r="W22974" s="17"/>
    </row>
    <row r="22975" spans="23:23" x14ac:dyDescent="0.35">
      <c r="W22975" s="17"/>
    </row>
    <row r="22976" spans="23:23" x14ac:dyDescent="0.35">
      <c r="W22976" s="17"/>
    </row>
    <row r="22977" spans="23:23" x14ac:dyDescent="0.35">
      <c r="W22977" s="17"/>
    </row>
    <row r="22978" spans="23:23" x14ac:dyDescent="0.35">
      <c r="W22978" s="17"/>
    </row>
    <row r="22979" spans="23:23" x14ac:dyDescent="0.35">
      <c r="W22979" s="17"/>
    </row>
    <row r="22980" spans="23:23" x14ac:dyDescent="0.35">
      <c r="W22980" s="17"/>
    </row>
    <row r="22981" spans="23:23" x14ac:dyDescent="0.35">
      <c r="W22981" s="17"/>
    </row>
    <row r="22982" spans="23:23" x14ac:dyDescent="0.35">
      <c r="W22982" s="17"/>
    </row>
    <row r="22983" spans="23:23" x14ac:dyDescent="0.35">
      <c r="W22983" s="17"/>
    </row>
    <row r="22984" spans="23:23" x14ac:dyDescent="0.35">
      <c r="W22984" s="17"/>
    </row>
    <row r="22985" spans="23:23" x14ac:dyDescent="0.35">
      <c r="W22985" s="17"/>
    </row>
    <row r="22986" spans="23:23" x14ac:dyDescent="0.35">
      <c r="W22986" s="17"/>
    </row>
    <row r="22987" spans="23:23" x14ac:dyDescent="0.35">
      <c r="W22987" s="17"/>
    </row>
    <row r="22988" spans="23:23" x14ac:dyDescent="0.35">
      <c r="W22988" s="17"/>
    </row>
    <row r="22989" spans="23:23" x14ac:dyDescent="0.35">
      <c r="W22989" s="17"/>
    </row>
    <row r="22990" spans="23:23" x14ac:dyDescent="0.35">
      <c r="W22990" s="17"/>
    </row>
    <row r="22991" spans="23:23" x14ac:dyDescent="0.35">
      <c r="W22991" s="17"/>
    </row>
    <row r="22992" spans="23:23" x14ac:dyDescent="0.35">
      <c r="W22992" s="17"/>
    </row>
    <row r="22993" spans="23:23" x14ac:dyDescent="0.35">
      <c r="W22993" s="17"/>
    </row>
    <row r="22994" spans="23:23" x14ac:dyDescent="0.35">
      <c r="W22994" s="17"/>
    </row>
    <row r="22995" spans="23:23" x14ac:dyDescent="0.35">
      <c r="W22995" s="17"/>
    </row>
    <row r="22996" spans="23:23" x14ac:dyDescent="0.35">
      <c r="W22996" s="17"/>
    </row>
    <row r="22997" spans="23:23" x14ac:dyDescent="0.35">
      <c r="W22997" s="17"/>
    </row>
    <row r="22998" spans="23:23" x14ac:dyDescent="0.35">
      <c r="W22998" s="17"/>
    </row>
    <row r="22999" spans="23:23" x14ac:dyDescent="0.35">
      <c r="W22999" s="17"/>
    </row>
    <row r="23000" spans="23:23" x14ac:dyDescent="0.35">
      <c r="W23000" s="17"/>
    </row>
    <row r="23001" spans="23:23" x14ac:dyDescent="0.35">
      <c r="W23001" s="17"/>
    </row>
    <row r="23002" spans="23:23" x14ac:dyDescent="0.35">
      <c r="W23002" s="17"/>
    </row>
    <row r="23003" spans="23:23" x14ac:dyDescent="0.35">
      <c r="W23003" s="17"/>
    </row>
    <row r="23004" spans="23:23" x14ac:dyDescent="0.35">
      <c r="W23004" s="17"/>
    </row>
    <row r="23005" spans="23:23" x14ac:dyDescent="0.35">
      <c r="W23005" s="17"/>
    </row>
    <row r="23006" spans="23:23" x14ac:dyDescent="0.35">
      <c r="W23006" s="17"/>
    </row>
    <row r="23007" spans="23:23" x14ac:dyDescent="0.35">
      <c r="W23007" s="17"/>
    </row>
    <row r="23008" spans="23:23" x14ac:dyDescent="0.35">
      <c r="W23008" s="17"/>
    </row>
    <row r="23009" spans="23:23" x14ac:dyDescent="0.35">
      <c r="W23009" s="17"/>
    </row>
    <row r="23010" spans="23:23" x14ac:dyDescent="0.35">
      <c r="W23010" s="17"/>
    </row>
    <row r="23011" spans="23:23" x14ac:dyDescent="0.35">
      <c r="W23011" s="17"/>
    </row>
    <row r="23012" spans="23:23" x14ac:dyDescent="0.35">
      <c r="W23012" s="17"/>
    </row>
    <row r="23013" spans="23:23" x14ac:dyDescent="0.35">
      <c r="W23013" s="17"/>
    </row>
    <row r="23014" spans="23:23" x14ac:dyDescent="0.35">
      <c r="W23014" s="17"/>
    </row>
    <row r="23015" spans="23:23" x14ac:dyDescent="0.35">
      <c r="W23015" s="17"/>
    </row>
    <row r="23016" spans="23:23" x14ac:dyDescent="0.35">
      <c r="W23016" s="17"/>
    </row>
    <row r="23017" spans="23:23" x14ac:dyDescent="0.35">
      <c r="W23017" s="17"/>
    </row>
    <row r="23018" spans="23:23" x14ac:dyDescent="0.35">
      <c r="W23018" s="17"/>
    </row>
    <row r="23019" spans="23:23" x14ac:dyDescent="0.35">
      <c r="W23019" s="17"/>
    </row>
    <row r="23020" spans="23:23" x14ac:dyDescent="0.35">
      <c r="W23020" s="17"/>
    </row>
    <row r="23021" spans="23:23" x14ac:dyDescent="0.35">
      <c r="W23021" s="17"/>
    </row>
    <row r="23022" spans="23:23" x14ac:dyDescent="0.35">
      <c r="W23022" s="17"/>
    </row>
    <row r="23023" spans="23:23" x14ac:dyDescent="0.35">
      <c r="W23023" s="17"/>
    </row>
    <row r="23024" spans="23:23" x14ac:dyDescent="0.35">
      <c r="W23024" s="17"/>
    </row>
    <row r="23025" spans="23:23" x14ac:dyDescent="0.35">
      <c r="W23025" s="17"/>
    </row>
    <row r="23026" spans="23:23" x14ac:dyDescent="0.35">
      <c r="W23026" s="17"/>
    </row>
    <row r="23027" spans="23:23" x14ac:dyDescent="0.35">
      <c r="W23027" s="17"/>
    </row>
    <row r="23028" spans="23:23" x14ac:dyDescent="0.35">
      <c r="W23028" s="17"/>
    </row>
    <row r="23029" spans="23:23" x14ac:dyDescent="0.35">
      <c r="W23029" s="17"/>
    </row>
    <row r="23030" spans="23:23" x14ac:dyDescent="0.35">
      <c r="W23030" s="17"/>
    </row>
    <row r="23031" spans="23:23" x14ac:dyDescent="0.35">
      <c r="W23031" s="17"/>
    </row>
    <row r="23032" spans="23:23" x14ac:dyDescent="0.35">
      <c r="W23032" s="17"/>
    </row>
    <row r="23033" spans="23:23" x14ac:dyDescent="0.35">
      <c r="W23033" s="17"/>
    </row>
    <row r="23034" spans="23:23" x14ac:dyDescent="0.35">
      <c r="W23034" s="17"/>
    </row>
    <row r="23035" spans="23:23" x14ac:dyDescent="0.35">
      <c r="W23035" s="17"/>
    </row>
    <row r="23036" spans="23:23" x14ac:dyDescent="0.35">
      <c r="W23036" s="17"/>
    </row>
    <row r="23037" spans="23:23" x14ac:dyDescent="0.35">
      <c r="W23037" s="17"/>
    </row>
    <row r="23038" spans="23:23" x14ac:dyDescent="0.35">
      <c r="W23038" s="17"/>
    </row>
    <row r="23039" spans="23:23" x14ac:dyDescent="0.35">
      <c r="W23039" s="17"/>
    </row>
    <row r="23040" spans="23:23" x14ac:dyDescent="0.35">
      <c r="W23040" s="17"/>
    </row>
    <row r="23041" spans="23:23" x14ac:dyDescent="0.35">
      <c r="W23041" s="17"/>
    </row>
    <row r="23042" spans="23:23" x14ac:dyDescent="0.35">
      <c r="W23042" s="17"/>
    </row>
    <row r="23043" spans="23:23" x14ac:dyDescent="0.35">
      <c r="W23043" s="17"/>
    </row>
    <row r="23044" spans="23:23" x14ac:dyDescent="0.35">
      <c r="W23044" s="17"/>
    </row>
    <row r="23045" spans="23:23" x14ac:dyDescent="0.35">
      <c r="W23045" s="17"/>
    </row>
    <row r="23046" spans="23:23" x14ac:dyDescent="0.35">
      <c r="W23046" s="17"/>
    </row>
    <row r="23047" spans="23:23" x14ac:dyDescent="0.35">
      <c r="W23047" s="17"/>
    </row>
    <row r="23048" spans="23:23" x14ac:dyDescent="0.35">
      <c r="W23048" s="17"/>
    </row>
    <row r="23049" spans="23:23" x14ac:dyDescent="0.35">
      <c r="W23049" s="17"/>
    </row>
    <row r="23050" spans="23:23" x14ac:dyDescent="0.35">
      <c r="W23050" s="17"/>
    </row>
    <row r="23051" spans="23:23" x14ac:dyDescent="0.35">
      <c r="W23051" s="17"/>
    </row>
    <row r="23052" spans="23:23" x14ac:dyDescent="0.35">
      <c r="W23052" s="17"/>
    </row>
    <row r="23053" spans="23:23" x14ac:dyDescent="0.35">
      <c r="W23053" s="17"/>
    </row>
    <row r="23054" spans="23:23" x14ac:dyDescent="0.35">
      <c r="W23054" s="17"/>
    </row>
    <row r="23055" spans="23:23" x14ac:dyDescent="0.35">
      <c r="W23055" s="17"/>
    </row>
    <row r="23056" spans="23:23" x14ac:dyDescent="0.35">
      <c r="W23056" s="17"/>
    </row>
    <row r="23057" spans="23:23" x14ac:dyDescent="0.35">
      <c r="W23057" s="17"/>
    </row>
    <row r="23058" spans="23:23" x14ac:dyDescent="0.35">
      <c r="W23058" s="17"/>
    </row>
    <row r="23059" spans="23:23" x14ac:dyDescent="0.35">
      <c r="W23059" s="17"/>
    </row>
    <row r="23060" spans="23:23" x14ac:dyDescent="0.35">
      <c r="W23060" s="17"/>
    </row>
    <row r="23061" spans="23:23" x14ac:dyDescent="0.35">
      <c r="W23061" s="17"/>
    </row>
    <row r="23062" spans="23:23" x14ac:dyDescent="0.35">
      <c r="W23062" s="17"/>
    </row>
    <row r="23063" spans="23:23" x14ac:dyDescent="0.35">
      <c r="W23063" s="17"/>
    </row>
    <row r="23064" spans="23:23" x14ac:dyDescent="0.35">
      <c r="W23064" s="17"/>
    </row>
    <row r="23065" spans="23:23" x14ac:dyDescent="0.35">
      <c r="W23065" s="17"/>
    </row>
    <row r="23066" spans="23:23" x14ac:dyDescent="0.35">
      <c r="W23066" s="17"/>
    </row>
    <row r="23067" spans="23:23" x14ac:dyDescent="0.35">
      <c r="W23067" s="17"/>
    </row>
    <row r="23068" spans="23:23" x14ac:dyDescent="0.35">
      <c r="W23068" s="17"/>
    </row>
    <row r="23069" spans="23:23" x14ac:dyDescent="0.35">
      <c r="W23069" s="17"/>
    </row>
    <row r="23070" spans="23:23" x14ac:dyDescent="0.35">
      <c r="W23070" s="17"/>
    </row>
    <row r="23071" spans="23:23" x14ac:dyDescent="0.35">
      <c r="W23071" s="17"/>
    </row>
    <row r="23072" spans="23:23" x14ac:dyDescent="0.35">
      <c r="W23072" s="17"/>
    </row>
    <row r="23073" spans="23:23" x14ac:dyDescent="0.35">
      <c r="W23073" s="17"/>
    </row>
    <row r="23074" spans="23:23" x14ac:dyDescent="0.35">
      <c r="W23074" s="17"/>
    </row>
    <row r="23075" spans="23:23" x14ac:dyDescent="0.35">
      <c r="W23075" s="17"/>
    </row>
    <row r="23076" spans="23:23" x14ac:dyDescent="0.35">
      <c r="W23076" s="17"/>
    </row>
    <row r="23077" spans="23:23" x14ac:dyDescent="0.35">
      <c r="W23077" s="17"/>
    </row>
    <row r="23078" spans="23:23" x14ac:dyDescent="0.35">
      <c r="W23078" s="17"/>
    </row>
    <row r="23079" spans="23:23" x14ac:dyDescent="0.35">
      <c r="W23079" s="17"/>
    </row>
    <row r="23080" spans="23:23" x14ac:dyDescent="0.35">
      <c r="W23080" s="17"/>
    </row>
    <row r="23081" spans="23:23" x14ac:dyDescent="0.35">
      <c r="W23081" s="17"/>
    </row>
    <row r="23082" spans="23:23" x14ac:dyDescent="0.35">
      <c r="W23082" s="17"/>
    </row>
    <row r="23083" spans="23:23" x14ac:dyDescent="0.35">
      <c r="W23083" s="17"/>
    </row>
    <row r="23084" spans="23:23" x14ac:dyDescent="0.35">
      <c r="W23084" s="17"/>
    </row>
    <row r="23085" spans="23:23" x14ac:dyDescent="0.35">
      <c r="W23085" s="17"/>
    </row>
    <row r="23086" spans="23:23" x14ac:dyDescent="0.35">
      <c r="W23086" s="17"/>
    </row>
    <row r="23087" spans="23:23" x14ac:dyDescent="0.35">
      <c r="W23087" s="17"/>
    </row>
    <row r="23088" spans="23:23" x14ac:dyDescent="0.35">
      <c r="W23088" s="17"/>
    </row>
    <row r="23089" spans="23:23" x14ac:dyDescent="0.35">
      <c r="W23089" s="17"/>
    </row>
    <row r="23090" spans="23:23" x14ac:dyDescent="0.35">
      <c r="W23090" s="17"/>
    </row>
    <row r="23091" spans="23:23" x14ac:dyDescent="0.35">
      <c r="W23091" s="17"/>
    </row>
    <row r="23092" spans="23:23" x14ac:dyDescent="0.35">
      <c r="W23092" s="17"/>
    </row>
    <row r="23093" spans="23:23" x14ac:dyDescent="0.35">
      <c r="W23093" s="17"/>
    </row>
    <row r="23094" spans="23:23" x14ac:dyDescent="0.35">
      <c r="W23094" s="17"/>
    </row>
    <row r="23095" spans="23:23" x14ac:dyDescent="0.35">
      <c r="W23095" s="17"/>
    </row>
    <row r="23096" spans="23:23" x14ac:dyDescent="0.35">
      <c r="W23096" s="17"/>
    </row>
    <row r="23097" spans="23:23" x14ac:dyDescent="0.35">
      <c r="W23097" s="17"/>
    </row>
    <row r="23098" spans="23:23" x14ac:dyDescent="0.35">
      <c r="W23098" s="17"/>
    </row>
    <row r="23099" spans="23:23" x14ac:dyDescent="0.35">
      <c r="W23099" s="17"/>
    </row>
    <row r="23100" spans="23:23" x14ac:dyDescent="0.35">
      <c r="W23100" s="17"/>
    </row>
    <row r="23101" spans="23:23" x14ac:dyDescent="0.35">
      <c r="W23101" s="17"/>
    </row>
    <row r="23102" spans="23:23" x14ac:dyDescent="0.35">
      <c r="W23102" s="17"/>
    </row>
    <row r="23103" spans="23:23" x14ac:dyDescent="0.35">
      <c r="W23103" s="17"/>
    </row>
    <row r="23104" spans="23:23" x14ac:dyDescent="0.35">
      <c r="W23104" s="17"/>
    </row>
    <row r="23105" spans="23:23" x14ac:dyDescent="0.35">
      <c r="W23105" s="17"/>
    </row>
    <row r="23106" spans="23:23" x14ac:dyDescent="0.35">
      <c r="W23106" s="17"/>
    </row>
    <row r="23107" spans="23:23" x14ac:dyDescent="0.35">
      <c r="W23107" s="17"/>
    </row>
    <row r="23108" spans="23:23" x14ac:dyDescent="0.35">
      <c r="W23108" s="17"/>
    </row>
    <row r="23109" spans="23:23" x14ac:dyDescent="0.35">
      <c r="W23109" s="17"/>
    </row>
    <row r="23110" spans="23:23" x14ac:dyDescent="0.35">
      <c r="W23110" s="17"/>
    </row>
    <row r="23111" spans="23:23" x14ac:dyDescent="0.35">
      <c r="W23111" s="17"/>
    </row>
    <row r="23112" spans="23:23" x14ac:dyDescent="0.35">
      <c r="W23112" s="17"/>
    </row>
    <row r="23113" spans="23:23" x14ac:dyDescent="0.35">
      <c r="W23113" s="17"/>
    </row>
    <row r="23114" spans="23:23" x14ac:dyDescent="0.35">
      <c r="W23114" s="17"/>
    </row>
    <row r="23115" spans="23:23" x14ac:dyDescent="0.35">
      <c r="W23115" s="17"/>
    </row>
    <row r="23116" spans="23:23" x14ac:dyDescent="0.35">
      <c r="W23116" s="17"/>
    </row>
    <row r="23117" spans="23:23" x14ac:dyDescent="0.35">
      <c r="W23117" s="17"/>
    </row>
    <row r="23118" spans="23:23" x14ac:dyDescent="0.35">
      <c r="W23118" s="17"/>
    </row>
    <row r="23119" spans="23:23" x14ac:dyDescent="0.35">
      <c r="W23119" s="17"/>
    </row>
    <row r="23120" spans="23:23" x14ac:dyDescent="0.35">
      <c r="W23120" s="17"/>
    </row>
    <row r="23121" spans="23:23" x14ac:dyDescent="0.35">
      <c r="W23121" s="17"/>
    </row>
    <row r="23122" spans="23:23" x14ac:dyDescent="0.35">
      <c r="W23122" s="17"/>
    </row>
    <row r="23123" spans="23:23" x14ac:dyDescent="0.35">
      <c r="W23123" s="17"/>
    </row>
    <row r="23124" spans="23:23" x14ac:dyDescent="0.35">
      <c r="W23124" s="17"/>
    </row>
    <row r="23125" spans="23:23" x14ac:dyDescent="0.35">
      <c r="W23125" s="17"/>
    </row>
    <row r="23126" spans="23:23" x14ac:dyDescent="0.35">
      <c r="W23126" s="17"/>
    </row>
    <row r="23127" spans="23:23" x14ac:dyDescent="0.35">
      <c r="W23127" s="17"/>
    </row>
    <row r="23128" spans="23:23" x14ac:dyDescent="0.35">
      <c r="W23128" s="17"/>
    </row>
    <row r="23129" spans="23:23" x14ac:dyDescent="0.35">
      <c r="W23129" s="17"/>
    </row>
    <row r="23130" spans="23:23" x14ac:dyDescent="0.35">
      <c r="W23130" s="17"/>
    </row>
    <row r="23131" spans="23:23" x14ac:dyDescent="0.35">
      <c r="W23131" s="17"/>
    </row>
    <row r="23132" spans="23:23" x14ac:dyDescent="0.35">
      <c r="W23132" s="17"/>
    </row>
    <row r="23133" spans="23:23" x14ac:dyDescent="0.35">
      <c r="W23133" s="17"/>
    </row>
    <row r="23134" spans="23:23" x14ac:dyDescent="0.35">
      <c r="W23134" s="17"/>
    </row>
    <row r="23135" spans="23:23" x14ac:dyDescent="0.35">
      <c r="W23135" s="17"/>
    </row>
    <row r="23136" spans="23:23" x14ac:dyDescent="0.35">
      <c r="W23136" s="17"/>
    </row>
    <row r="23137" spans="23:23" x14ac:dyDescent="0.35">
      <c r="W23137" s="17"/>
    </row>
    <row r="23138" spans="23:23" x14ac:dyDescent="0.35">
      <c r="W23138" s="17"/>
    </row>
    <row r="23139" spans="23:23" x14ac:dyDescent="0.35">
      <c r="W23139" s="17"/>
    </row>
    <row r="23140" spans="23:23" x14ac:dyDescent="0.35">
      <c r="W23140" s="17"/>
    </row>
    <row r="23141" spans="23:23" x14ac:dyDescent="0.35">
      <c r="W23141" s="17"/>
    </row>
    <row r="23142" spans="23:23" x14ac:dyDescent="0.35">
      <c r="W23142" s="17"/>
    </row>
    <row r="23143" spans="23:23" x14ac:dyDescent="0.35">
      <c r="W23143" s="17"/>
    </row>
    <row r="23144" spans="23:23" x14ac:dyDescent="0.35">
      <c r="W23144" s="17"/>
    </row>
    <row r="23145" spans="23:23" x14ac:dyDescent="0.35">
      <c r="W23145" s="17"/>
    </row>
    <row r="23146" spans="23:23" x14ac:dyDescent="0.35">
      <c r="W23146" s="17"/>
    </row>
    <row r="23147" spans="23:23" x14ac:dyDescent="0.35">
      <c r="W23147" s="17"/>
    </row>
    <row r="23148" spans="23:23" x14ac:dyDescent="0.35">
      <c r="W23148" s="17"/>
    </row>
    <row r="23149" spans="23:23" x14ac:dyDescent="0.35">
      <c r="W23149" s="17"/>
    </row>
    <row r="23150" spans="23:23" x14ac:dyDescent="0.35">
      <c r="W23150" s="17"/>
    </row>
    <row r="23151" spans="23:23" x14ac:dyDescent="0.35">
      <c r="W23151" s="17"/>
    </row>
    <row r="23152" spans="23:23" x14ac:dyDescent="0.35">
      <c r="W23152" s="17"/>
    </row>
    <row r="23153" spans="23:23" x14ac:dyDescent="0.35">
      <c r="W23153" s="17"/>
    </row>
    <row r="23154" spans="23:23" x14ac:dyDescent="0.35">
      <c r="W23154" s="17"/>
    </row>
    <row r="23155" spans="23:23" x14ac:dyDescent="0.35">
      <c r="W23155" s="17"/>
    </row>
    <row r="23156" spans="23:23" x14ac:dyDescent="0.35">
      <c r="W23156" s="17"/>
    </row>
    <row r="23157" spans="23:23" x14ac:dyDescent="0.35">
      <c r="W23157" s="17"/>
    </row>
    <row r="23158" spans="23:23" x14ac:dyDescent="0.35">
      <c r="W23158" s="17"/>
    </row>
    <row r="23159" spans="23:23" x14ac:dyDescent="0.35">
      <c r="W23159" s="17"/>
    </row>
    <row r="23160" spans="23:23" x14ac:dyDescent="0.35">
      <c r="W23160" s="17"/>
    </row>
    <row r="23161" spans="23:23" x14ac:dyDescent="0.35">
      <c r="W23161" s="17"/>
    </row>
    <row r="23162" spans="23:23" x14ac:dyDescent="0.35">
      <c r="W23162" s="17"/>
    </row>
    <row r="23163" spans="23:23" x14ac:dyDescent="0.35">
      <c r="W23163" s="17"/>
    </row>
    <row r="23164" spans="23:23" x14ac:dyDescent="0.35">
      <c r="W23164" s="17"/>
    </row>
    <row r="23165" spans="23:23" x14ac:dyDescent="0.35">
      <c r="W23165" s="17"/>
    </row>
    <row r="23166" spans="23:23" x14ac:dyDescent="0.35">
      <c r="W23166" s="17"/>
    </row>
    <row r="23167" spans="23:23" x14ac:dyDescent="0.35">
      <c r="W23167" s="17"/>
    </row>
    <row r="23168" spans="23:23" x14ac:dyDescent="0.35">
      <c r="W23168" s="17"/>
    </row>
    <row r="23169" spans="23:23" x14ac:dyDescent="0.35">
      <c r="W23169" s="17"/>
    </row>
    <row r="23170" spans="23:23" x14ac:dyDescent="0.35">
      <c r="W23170" s="17"/>
    </row>
    <row r="23171" spans="23:23" x14ac:dyDescent="0.35">
      <c r="W23171" s="17"/>
    </row>
    <row r="23172" spans="23:23" x14ac:dyDescent="0.35">
      <c r="W23172" s="17"/>
    </row>
    <row r="23173" spans="23:23" x14ac:dyDescent="0.35">
      <c r="W23173" s="17"/>
    </row>
    <row r="23174" spans="23:23" x14ac:dyDescent="0.35">
      <c r="W23174" s="17"/>
    </row>
    <row r="23175" spans="23:23" x14ac:dyDescent="0.35">
      <c r="W23175" s="17"/>
    </row>
    <row r="23176" spans="23:23" x14ac:dyDescent="0.35">
      <c r="W23176" s="17"/>
    </row>
    <row r="23177" spans="23:23" x14ac:dyDescent="0.35">
      <c r="W23177" s="17"/>
    </row>
    <row r="23178" spans="23:23" x14ac:dyDescent="0.35">
      <c r="W23178" s="17"/>
    </row>
    <row r="23179" spans="23:23" x14ac:dyDescent="0.35">
      <c r="W23179" s="17"/>
    </row>
    <row r="23180" spans="23:23" x14ac:dyDescent="0.35">
      <c r="W23180" s="17"/>
    </row>
    <row r="23181" spans="23:23" x14ac:dyDescent="0.35">
      <c r="W23181" s="17"/>
    </row>
    <row r="23182" spans="23:23" x14ac:dyDescent="0.35">
      <c r="W23182" s="17"/>
    </row>
    <row r="23183" spans="23:23" x14ac:dyDescent="0.35">
      <c r="W23183" s="17"/>
    </row>
    <row r="23184" spans="23:23" x14ac:dyDescent="0.35">
      <c r="W23184" s="17"/>
    </row>
    <row r="23185" spans="23:23" x14ac:dyDescent="0.35">
      <c r="W23185" s="17"/>
    </row>
    <row r="23186" spans="23:23" x14ac:dyDescent="0.35">
      <c r="W23186" s="17"/>
    </row>
    <row r="23187" spans="23:23" x14ac:dyDescent="0.35">
      <c r="W23187" s="17"/>
    </row>
    <row r="23188" spans="23:23" x14ac:dyDescent="0.35">
      <c r="W23188" s="17"/>
    </row>
    <row r="23189" spans="23:23" x14ac:dyDescent="0.35">
      <c r="W23189" s="17"/>
    </row>
    <row r="23190" spans="23:23" x14ac:dyDescent="0.35">
      <c r="W23190" s="17"/>
    </row>
    <row r="23191" spans="23:23" x14ac:dyDescent="0.35">
      <c r="W23191" s="17"/>
    </row>
    <row r="23192" spans="23:23" x14ac:dyDescent="0.35">
      <c r="W23192" s="17"/>
    </row>
    <row r="23193" spans="23:23" x14ac:dyDescent="0.35">
      <c r="W23193" s="17"/>
    </row>
    <row r="23194" spans="23:23" x14ac:dyDescent="0.35">
      <c r="W23194" s="17"/>
    </row>
    <row r="23195" spans="23:23" x14ac:dyDescent="0.35">
      <c r="W23195" s="17"/>
    </row>
    <row r="23196" spans="23:23" x14ac:dyDescent="0.35">
      <c r="W23196" s="17"/>
    </row>
    <row r="23197" spans="23:23" x14ac:dyDescent="0.35">
      <c r="W23197" s="17"/>
    </row>
    <row r="23198" spans="23:23" x14ac:dyDescent="0.35">
      <c r="W23198" s="17"/>
    </row>
    <row r="23199" spans="23:23" x14ac:dyDescent="0.35">
      <c r="W23199" s="17"/>
    </row>
    <row r="23200" spans="23:23" x14ac:dyDescent="0.35">
      <c r="W23200" s="17"/>
    </row>
    <row r="23201" spans="23:23" x14ac:dyDescent="0.35">
      <c r="W23201" s="17"/>
    </row>
    <row r="23202" spans="23:23" x14ac:dyDescent="0.35">
      <c r="W23202" s="17"/>
    </row>
    <row r="23203" spans="23:23" x14ac:dyDescent="0.35">
      <c r="W23203" s="17"/>
    </row>
    <row r="23204" spans="23:23" x14ac:dyDescent="0.35">
      <c r="W23204" s="17"/>
    </row>
    <row r="23205" spans="23:23" x14ac:dyDescent="0.35">
      <c r="W23205" s="17"/>
    </row>
    <row r="23206" spans="23:23" x14ac:dyDescent="0.35">
      <c r="W23206" s="17"/>
    </row>
    <row r="23207" spans="23:23" x14ac:dyDescent="0.35">
      <c r="W23207" s="17"/>
    </row>
    <row r="23208" spans="23:23" x14ac:dyDescent="0.35">
      <c r="W23208" s="17"/>
    </row>
    <row r="23209" spans="23:23" x14ac:dyDescent="0.35">
      <c r="W23209" s="17"/>
    </row>
    <row r="23210" spans="23:23" x14ac:dyDescent="0.35">
      <c r="W23210" s="17"/>
    </row>
    <row r="23211" spans="23:23" x14ac:dyDescent="0.35">
      <c r="W23211" s="17"/>
    </row>
    <row r="23212" spans="23:23" x14ac:dyDescent="0.35">
      <c r="W23212" s="17"/>
    </row>
    <row r="23213" spans="23:23" x14ac:dyDescent="0.35">
      <c r="W23213" s="17"/>
    </row>
    <row r="23214" spans="23:23" x14ac:dyDescent="0.35">
      <c r="W23214" s="17"/>
    </row>
    <row r="23215" spans="23:23" x14ac:dyDescent="0.35">
      <c r="W23215" s="17"/>
    </row>
    <row r="23216" spans="23:23" x14ac:dyDescent="0.35">
      <c r="W23216" s="17"/>
    </row>
    <row r="23217" spans="23:23" x14ac:dyDescent="0.35">
      <c r="W23217" s="17"/>
    </row>
    <row r="23218" spans="23:23" x14ac:dyDescent="0.35">
      <c r="W23218" s="17"/>
    </row>
    <row r="23219" spans="23:23" x14ac:dyDescent="0.35">
      <c r="W23219" s="17"/>
    </row>
    <row r="23220" spans="23:23" x14ac:dyDescent="0.35">
      <c r="W23220" s="17"/>
    </row>
    <row r="23221" spans="23:23" x14ac:dyDescent="0.35">
      <c r="W23221" s="17"/>
    </row>
    <row r="23222" spans="23:23" x14ac:dyDescent="0.35">
      <c r="W23222" s="17"/>
    </row>
    <row r="23223" spans="23:23" x14ac:dyDescent="0.35">
      <c r="W23223" s="17"/>
    </row>
    <row r="23224" spans="23:23" x14ac:dyDescent="0.35">
      <c r="W23224" s="17"/>
    </row>
    <row r="23225" spans="23:23" x14ac:dyDescent="0.35">
      <c r="W23225" s="17"/>
    </row>
    <row r="23226" spans="23:23" x14ac:dyDescent="0.35">
      <c r="W23226" s="17"/>
    </row>
    <row r="23227" spans="23:23" x14ac:dyDescent="0.35">
      <c r="W23227" s="17"/>
    </row>
    <row r="23228" spans="23:23" x14ac:dyDescent="0.35">
      <c r="W23228" s="17"/>
    </row>
    <row r="23229" spans="23:23" x14ac:dyDescent="0.35">
      <c r="W23229" s="17"/>
    </row>
    <row r="23230" spans="23:23" x14ac:dyDescent="0.35">
      <c r="W23230" s="17"/>
    </row>
    <row r="23231" spans="23:23" x14ac:dyDescent="0.35">
      <c r="W23231" s="17"/>
    </row>
    <row r="23232" spans="23:23" x14ac:dyDescent="0.35">
      <c r="W23232" s="17"/>
    </row>
    <row r="23233" spans="23:23" x14ac:dyDescent="0.35">
      <c r="W23233" s="17"/>
    </row>
    <row r="23234" spans="23:23" x14ac:dyDescent="0.35">
      <c r="W23234" s="17"/>
    </row>
    <row r="23235" spans="23:23" x14ac:dyDescent="0.35">
      <c r="W23235" s="17"/>
    </row>
    <row r="23236" spans="23:23" x14ac:dyDescent="0.35">
      <c r="W23236" s="17"/>
    </row>
    <row r="23237" spans="23:23" x14ac:dyDescent="0.35">
      <c r="W23237" s="17"/>
    </row>
    <row r="23238" spans="23:23" x14ac:dyDescent="0.35">
      <c r="W23238" s="17"/>
    </row>
    <row r="23239" spans="23:23" x14ac:dyDescent="0.35">
      <c r="W23239" s="17"/>
    </row>
    <row r="23240" spans="23:23" x14ac:dyDescent="0.35">
      <c r="W23240" s="17"/>
    </row>
    <row r="23241" spans="23:23" x14ac:dyDescent="0.35">
      <c r="W23241" s="17"/>
    </row>
    <row r="23242" spans="23:23" x14ac:dyDescent="0.35">
      <c r="W23242" s="17"/>
    </row>
    <row r="23243" spans="23:23" x14ac:dyDescent="0.35">
      <c r="W23243" s="17"/>
    </row>
    <row r="23244" spans="23:23" x14ac:dyDescent="0.35">
      <c r="W23244" s="17"/>
    </row>
    <row r="23245" spans="23:23" x14ac:dyDescent="0.35">
      <c r="W23245" s="17"/>
    </row>
    <row r="23246" spans="23:23" x14ac:dyDescent="0.35">
      <c r="W23246" s="17"/>
    </row>
    <row r="23247" spans="23:23" x14ac:dyDescent="0.35">
      <c r="W23247" s="17"/>
    </row>
    <row r="23248" spans="23:23" x14ac:dyDescent="0.35">
      <c r="W23248" s="17"/>
    </row>
    <row r="23249" spans="23:23" x14ac:dyDescent="0.35">
      <c r="W23249" s="17"/>
    </row>
    <row r="23250" spans="23:23" x14ac:dyDescent="0.35">
      <c r="W23250" s="17"/>
    </row>
    <row r="23251" spans="23:23" x14ac:dyDescent="0.35">
      <c r="W23251" s="17"/>
    </row>
    <row r="23252" spans="23:23" x14ac:dyDescent="0.35">
      <c r="W23252" s="17"/>
    </row>
    <row r="23253" spans="23:23" x14ac:dyDescent="0.35">
      <c r="W23253" s="17"/>
    </row>
    <row r="23254" spans="23:23" x14ac:dyDescent="0.35">
      <c r="W23254" s="17"/>
    </row>
    <row r="23255" spans="23:23" x14ac:dyDescent="0.35">
      <c r="W23255" s="17"/>
    </row>
    <row r="23256" spans="23:23" x14ac:dyDescent="0.35">
      <c r="W23256" s="17"/>
    </row>
    <row r="23257" spans="23:23" x14ac:dyDescent="0.35">
      <c r="W23257" s="17"/>
    </row>
    <row r="23258" spans="23:23" x14ac:dyDescent="0.35">
      <c r="W23258" s="17"/>
    </row>
    <row r="23259" spans="23:23" x14ac:dyDescent="0.35">
      <c r="W23259" s="17"/>
    </row>
    <row r="23260" spans="23:23" x14ac:dyDescent="0.35">
      <c r="W23260" s="17"/>
    </row>
    <row r="23261" spans="23:23" x14ac:dyDescent="0.35">
      <c r="W23261" s="17"/>
    </row>
    <row r="23262" spans="23:23" x14ac:dyDescent="0.35">
      <c r="W23262" s="17"/>
    </row>
    <row r="23263" spans="23:23" x14ac:dyDescent="0.35">
      <c r="W23263" s="17"/>
    </row>
    <row r="23264" spans="23:23" x14ac:dyDescent="0.35">
      <c r="W23264" s="17"/>
    </row>
    <row r="23265" spans="23:23" x14ac:dyDescent="0.35">
      <c r="W23265" s="17"/>
    </row>
    <row r="23266" spans="23:23" x14ac:dyDescent="0.35">
      <c r="W23266" s="17"/>
    </row>
    <row r="23267" spans="23:23" x14ac:dyDescent="0.35">
      <c r="W23267" s="17"/>
    </row>
    <row r="23268" spans="23:23" x14ac:dyDescent="0.35">
      <c r="W23268" s="17"/>
    </row>
    <row r="23269" spans="23:23" x14ac:dyDescent="0.35">
      <c r="W23269" s="17"/>
    </row>
    <row r="23270" spans="23:23" x14ac:dyDescent="0.35">
      <c r="W23270" s="17"/>
    </row>
    <row r="23271" spans="23:23" x14ac:dyDescent="0.35">
      <c r="W23271" s="17"/>
    </row>
    <row r="23272" spans="23:23" x14ac:dyDescent="0.35">
      <c r="W23272" s="17"/>
    </row>
    <row r="23273" spans="23:23" x14ac:dyDescent="0.35">
      <c r="W23273" s="17"/>
    </row>
    <row r="23274" spans="23:23" x14ac:dyDescent="0.35">
      <c r="W23274" s="17"/>
    </row>
    <row r="23275" spans="23:23" x14ac:dyDescent="0.35">
      <c r="W23275" s="17"/>
    </row>
    <row r="23276" spans="23:23" x14ac:dyDescent="0.35">
      <c r="W23276" s="17"/>
    </row>
    <row r="23277" spans="23:23" x14ac:dyDescent="0.35">
      <c r="W23277" s="17"/>
    </row>
    <row r="23278" spans="23:23" x14ac:dyDescent="0.35">
      <c r="W23278" s="17"/>
    </row>
    <row r="23279" spans="23:23" x14ac:dyDescent="0.35">
      <c r="W23279" s="17"/>
    </row>
    <row r="23280" spans="23:23" x14ac:dyDescent="0.35">
      <c r="W23280" s="17"/>
    </row>
    <row r="23281" spans="23:23" x14ac:dyDescent="0.35">
      <c r="W23281" s="17"/>
    </row>
    <row r="23282" spans="23:23" x14ac:dyDescent="0.35">
      <c r="W23282" s="17"/>
    </row>
    <row r="23283" spans="23:23" x14ac:dyDescent="0.35">
      <c r="W23283" s="17"/>
    </row>
    <row r="23284" spans="23:23" x14ac:dyDescent="0.35">
      <c r="W23284" s="17"/>
    </row>
    <row r="23285" spans="23:23" x14ac:dyDescent="0.35">
      <c r="W23285" s="17"/>
    </row>
    <row r="23286" spans="23:23" x14ac:dyDescent="0.35">
      <c r="W23286" s="17"/>
    </row>
    <row r="23287" spans="23:23" x14ac:dyDescent="0.35">
      <c r="W23287" s="17"/>
    </row>
    <row r="23288" spans="23:23" x14ac:dyDescent="0.35">
      <c r="W23288" s="17"/>
    </row>
    <row r="23289" spans="23:23" x14ac:dyDescent="0.35">
      <c r="W23289" s="17"/>
    </row>
    <row r="23290" spans="23:23" x14ac:dyDescent="0.35">
      <c r="W23290" s="17"/>
    </row>
    <row r="23291" spans="23:23" x14ac:dyDescent="0.35">
      <c r="W23291" s="17"/>
    </row>
    <row r="23292" spans="23:23" x14ac:dyDescent="0.35">
      <c r="W23292" s="17"/>
    </row>
    <row r="23293" spans="23:23" x14ac:dyDescent="0.35">
      <c r="W23293" s="17"/>
    </row>
    <row r="23294" spans="23:23" x14ac:dyDescent="0.35">
      <c r="W23294" s="17"/>
    </row>
    <row r="23295" spans="23:23" x14ac:dyDescent="0.35">
      <c r="W23295" s="17"/>
    </row>
    <row r="23296" spans="23:23" x14ac:dyDescent="0.35">
      <c r="W23296" s="17"/>
    </row>
    <row r="23297" spans="23:23" x14ac:dyDescent="0.35">
      <c r="W23297" s="17"/>
    </row>
    <row r="23298" spans="23:23" x14ac:dyDescent="0.35">
      <c r="W23298" s="17"/>
    </row>
    <row r="23299" spans="23:23" x14ac:dyDescent="0.35">
      <c r="W23299" s="17"/>
    </row>
    <row r="23300" spans="23:23" x14ac:dyDescent="0.35">
      <c r="W23300" s="17"/>
    </row>
    <row r="23301" spans="23:23" x14ac:dyDescent="0.35">
      <c r="W23301" s="17"/>
    </row>
    <row r="23302" spans="23:23" x14ac:dyDescent="0.35">
      <c r="W23302" s="17"/>
    </row>
    <row r="23303" spans="23:23" x14ac:dyDescent="0.35">
      <c r="W23303" s="17"/>
    </row>
    <row r="23304" spans="23:23" x14ac:dyDescent="0.35">
      <c r="W23304" s="17"/>
    </row>
    <row r="23305" spans="23:23" x14ac:dyDescent="0.35">
      <c r="W23305" s="17"/>
    </row>
    <row r="23306" spans="23:23" x14ac:dyDescent="0.35">
      <c r="W23306" s="17"/>
    </row>
    <row r="23307" spans="23:23" x14ac:dyDescent="0.35">
      <c r="W23307" s="17"/>
    </row>
    <row r="23308" spans="23:23" x14ac:dyDescent="0.35">
      <c r="W23308" s="17"/>
    </row>
    <row r="23309" spans="23:23" x14ac:dyDescent="0.35">
      <c r="W23309" s="17"/>
    </row>
    <row r="23310" spans="23:23" x14ac:dyDescent="0.35">
      <c r="W23310" s="17"/>
    </row>
    <row r="23311" spans="23:23" x14ac:dyDescent="0.35">
      <c r="W23311" s="17"/>
    </row>
    <row r="23312" spans="23:23" x14ac:dyDescent="0.35">
      <c r="W23312" s="17"/>
    </row>
    <row r="23313" spans="23:23" x14ac:dyDescent="0.35">
      <c r="W23313" s="17"/>
    </row>
    <row r="23314" spans="23:23" x14ac:dyDescent="0.35">
      <c r="W23314" s="17"/>
    </row>
    <row r="23315" spans="23:23" x14ac:dyDescent="0.35">
      <c r="W23315" s="17"/>
    </row>
    <row r="23316" spans="23:23" x14ac:dyDescent="0.35">
      <c r="W23316" s="17"/>
    </row>
    <row r="23317" spans="23:23" x14ac:dyDescent="0.35">
      <c r="W23317" s="17"/>
    </row>
    <row r="23318" spans="23:23" x14ac:dyDescent="0.35">
      <c r="W23318" s="17"/>
    </row>
    <row r="23319" spans="23:23" x14ac:dyDescent="0.35">
      <c r="W23319" s="17"/>
    </row>
    <row r="23320" spans="23:23" x14ac:dyDescent="0.35">
      <c r="W23320" s="17"/>
    </row>
    <row r="23321" spans="23:23" x14ac:dyDescent="0.35">
      <c r="W23321" s="17"/>
    </row>
    <row r="23322" spans="23:23" x14ac:dyDescent="0.35">
      <c r="W23322" s="17"/>
    </row>
    <row r="23323" spans="23:23" x14ac:dyDescent="0.35">
      <c r="W23323" s="17"/>
    </row>
    <row r="23324" spans="23:23" x14ac:dyDescent="0.35">
      <c r="W23324" s="17"/>
    </row>
    <row r="23325" spans="23:23" x14ac:dyDescent="0.35">
      <c r="W23325" s="17"/>
    </row>
    <row r="23326" spans="23:23" x14ac:dyDescent="0.35">
      <c r="W23326" s="17"/>
    </row>
    <row r="23327" spans="23:23" x14ac:dyDescent="0.35">
      <c r="W23327" s="17"/>
    </row>
    <row r="23328" spans="23:23" x14ac:dyDescent="0.35">
      <c r="W23328" s="17"/>
    </row>
    <row r="23329" spans="23:23" x14ac:dyDescent="0.35">
      <c r="W23329" s="17"/>
    </row>
    <row r="23330" spans="23:23" x14ac:dyDescent="0.35">
      <c r="W23330" s="17"/>
    </row>
    <row r="23331" spans="23:23" x14ac:dyDescent="0.35">
      <c r="W23331" s="17"/>
    </row>
    <row r="23332" spans="23:23" x14ac:dyDescent="0.35">
      <c r="W23332" s="17"/>
    </row>
    <row r="23333" spans="23:23" x14ac:dyDescent="0.35">
      <c r="W23333" s="17"/>
    </row>
    <row r="23334" spans="23:23" x14ac:dyDescent="0.35">
      <c r="W23334" s="17"/>
    </row>
    <row r="23335" spans="23:23" x14ac:dyDescent="0.35">
      <c r="W23335" s="17"/>
    </row>
    <row r="23336" spans="23:23" x14ac:dyDescent="0.35">
      <c r="W23336" s="17"/>
    </row>
    <row r="23337" spans="23:23" x14ac:dyDescent="0.35">
      <c r="W23337" s="17"/>
    </row>
    <row r="23338" spans="23:23" x14ac:dyDescent="0.35">
      <c r="W23338" s="17"/>
    </row>
    <row r="23339" spans="23:23" x14ac:dyDescent="0.35">
      <c r="W23339" s="17"/>
    </row>
    <row r="23340" spans="23:23" x14ac:dyDescent="0.35">
      <c r="W23340" s="17"/>
    </row>
    <row r="23341" spans="23:23" x14ac:dyDescent="0.35">
      <c r="W23341" s="17"/>
    </row>
    <row r="23342" spans="23:23" x14ac:dyDescent="0.35">
      <c r="W23342" s="17"/>
    </row>
    <row r="23343" spans="23:23" x14ac:dyDescent="0.35">
      <c r="W23343" s="17"/>
    </row>
    <row r="23344" spans="23:23" x14ac:dyDescent="0.35">
      <c r="W23344" s="17"/>
    </row>
    <row r="23345" spans="23:23" x14ac:dyDescent="0.35">
      <c r="W23345" s="17"/>
    </row>
    <row r="23346" spans="23:23" x14ac:dyDescent="0.35">
      <c r="W23346" s="17"/>
    </row>
    <row r="23347" spans="23:23" x14ac:dyDescent="0.35">
      <c r="W23347" s="17"/>
    </row>
    <row r="23348" spans="23:23" x14ac:dyDescent="0.35">
      <c r="W23348" s="17"/>
    </row>
    <row r="23349" spans="23:23" x14ac:dyDescent="0.35">
      <c r="W23349" s="17"/>
    </row>
    <row r="23350" spans="23:23" x14ac:dyDescent="0.35">
      <c r="W23350" s="17"/>
    </row>
    <row r="23351" spans="23:23" x14ac:dyDescent="0.35">
      <c r="W23351" s="17"/>
    </row>
    <row r="23352" spans="23:23" x14ac:dyDescent="0.35">
      <c r="W23352" s="17"/>
    </row>
    <row r="23353" spans="23:23" x14ac:dyDescent="0.35">
      <c r="W23353" s="17"/>
    </row>
    <row r="23354" spans="23:23" x14ac:dyDescent="0.35">
      <c r="W23354" s="17"/>
    </row>
    <row r="23355" spans="23:23" x14ac:dyDescent="0.35">
      <c r="W23355" s="17"/>
    </row>
    <row r="23356" spans="23:23" x14ac:dyDescent="0.35">
      <c r="W23356" s="17"/>
    </row>
    <row r="23357" spans="23:23" x14ac:dyDescent="0.35">
      <c r="W23357" s="17"/>
    </row>
    <row r="23358" spans="23:23" x14ac:dyDescent="0.35">
      <c r="W23358" s="17"/>
    </row>
    <row r="23359" spans="23:23" x14ac:dyDescent="0.35">
      <c r="W23359" s="17"/>
    </row>
    <row r="23360" spans="23:23" x14ac:dyDescent="0.35">
      <c r="W23360" s="17"/>
    </row>
    <row r="23361" spans="23:23" x14ac:dyDescent="0.35">
      <c r="W23361" s="17"/>
    </row>
    <row r="23362" spans="23:23" x14ac:dyDescent="0.35">
      <c r="W23362" s="17"/>
    </row>
    <row r="23363" spans="23:23" x14ac:dyDescent="0.35">
      <c r="W23363" s="17"/>
    </row>
    <row r="23364" spans="23:23" x14ac:dyDescent="0.35">
      <c r="W23364" s="17"/>
    </row>
    <row r="23365" spans="23:23" x14ac:dyDescent="0.35">
      <c r="W23365" s="17"/>
    </row>
    <row r="23366" spans="23:23" x14ac:dyDescent="0.35">
      <c r="W23366" s="17"/>
    </row>
    <row r="23367" spans="23:23" x14ac:dyDescent="0.35">
      <c r="W23367" s="17"/>
    </row>
    <row r="23368" spans="23:23" x14ac:dyDescent="0.35">
      <c r="W23368" s="17"/>
    </row>
    <row r="23369" spans="23:23" x14ac:dyDescent="0.35">
      <c r="W23369" s="17"/>
    </row>
    <row r="23370" spans="23:23" x14ac:dyDescent="0.35">
      <c r="W23370" s="17"/>
    </row>
    <row r="23371" spans="23:23" x14ac:dyDescent="0.35">
      <c r="W23371" s="17"/>
    </row>
    <row r="23372" spans="23:23" x14ac:dyDescent="0.35">
      <c r="W23372" s="17"/>
    </row>
    <row r="23373" spans="23:23" x14ac:dyDescent="0.35">
      <c r="W23373" s="17"/>
    </row>
    <row r="23374" spans="23:23" x14ac:dyDescent="0.35">
      <c r="W23374" s="17"/>
    </row>
    <row r="23375" spans="23:23" x14ac:dyDescent="0.35">
      <c r="W23375" s="17"/>
    </row>
    <row r="23376" spans="23:23" x14ac:dyDescent="0.35">
      <c r="W23376" s="17"/>
    </row>
    <row r="23377" spans="23:23" x14ac:dyDescent="0.35">
      <c r="W23377" s="17"/>
    </row>
    <row r="23378" spans="23:23" x14ac:dyDescent="0.35">
      <c r="W23378" s="17"/>
    </row>
    <row r="23379" spans="23:23" x14ac:dyDescent="0.35">
      <c r="W23379" s="17"/>
    </row>
    <row r="23380" spans="23:23" x14ac:dyDescent="0.35">
      <c r="W23380" s="17"/>
    </row>
    <row r="23381" spans="23:23" x14ac:dyDescent="0.35">
      <c r="W23381" s="17"/>
    </row>
    <row r="23382" spans="23:23" x14ac:dyDescent="0.35">
      <c r="W23382" s="17"/>
    </row>
    <row r="23383" spans="23:23" x14ac:dyDescent="0.35">
      <c r="W23383" s="17"/>
    </row>
    <row r="23384" spans="23:23" x14ac:dyDescent="0.35">
      <c r="W23384" s="17"/>
    </row>
    <row r="23385" spans="23:23" x14ac:dyDescent="0.35">
      <c r="W23385" s="17"/>
    </row>
    <row r="23386" spans="23:23" x14ac:dyDescent="0.35">
      <c r="W23386" s="17"/>
    </row>
    <row r="23387" spans="23:23" x14ac:dyDescent="0.35">
      <c r="W23387" s="17"/>
    </row>
    <row r="23388" spans="23:23" x14ac:dyDescent="0.35">
      <c r="W23388" s="17"/>
    </row>
    <row r="23389" spans="23:23" x14ac:dyDescent="0.35">
      <c r="W23389" s="17"/>
    </row>
    <row r="23390" spans="23:23" x14ac:dyDescent="0.35">
      <c r="W23390" s="17"/>
    </row>
    <row r="23391" spans="23:23" x14ac:dyDescent="0.35">
      <c r="W23391" s="17"/>
    </row>
    <row r="23392" spans="23:23" x14ac:dyDescent="0.35">
      <c r="W23392" s="17"/>
    </row>
    <row r="23393" spans="23:23" x14ac:dyDescent="0.35">
      <c r="W23393" s="17"/>
    </row>
    <row r="23394" spans="23:23" x14ac:dyDescent="0.35">
      <c r="W23394" s="17"/>
    </row>
    <row r="23395" spans="23:23" x14ac:dyDescent="0.35">
      <c r="W23395" s="17"/>
    </row>
    <row r="23396" spans="23:23" x14ac:dyDescent="0.35">
      <c r="W23396" s="17"/>
    </row>
    <row r="23397" spans="23:23" x14ac:dyDescent="0.35">
      <c r="W23397" s="17"/>
    </row>
    <row r="23398" spans="23:23" x14ac:dyDescent="0.35">
      <c r="W23398" s="17"/>
    </row>
    <row r="23399" spans="23:23" x14ac:dyDescent="0.35">
      <c r="W23399" s="17"/>
    </row>
    <row r="23400" spans="23:23" x14ac:dyDescent="0.35">
      <c r="W23400" s="17"/>
    </row>
    <row r="23401" spans="23:23" x14ac:dyDescent="0.35">
      <c r="W23401" s="17"/>
    </row>
    <row r="23402" spans="23:23" x14ac:dyDescent="0.35">
      <c r="W23402" s="17"/>
    </row>
    <row r="23403" spans="23:23" x14ac:dyDescent="0.35">
      <c r="W23403" s="17"/>
    </row>
    <row r="23404" spans="23:23" x14ac:dyDescent="0.35">
      <c r="W23404" s="17"/>
    </row>
    <row r="23405" spans="23:23" x14ac:dyDescent="0.35">
      <c r="W23405" s="17"/>
    </row>
    <row r="23406" spans="23:23" x14ac:dyDescent="0.35">
      <c r="W23406" s="17"/>
    </row>
    <row r="23407" spans="23:23" x14ac:dyDescent="0.35">
      <c r="W23407" s="17"/>
    </row>
    <row r="23408" spans="23:23" x14ac:dyDescent="0.35">
      <c r="W23408" s="17"/>
    </row>
    <row r="23409" spans="23:23" x14ac:dyDescent="0.35">
      <c r="W23409" s="17"/>
    </row>
    <row r="23410" spans="23:23" x14ac:dyDescent="0.35">
      <c r="W23410" s="17"/>
    </row>
    <row r="23411" spans="23:23" x14ac:dyDescent="0.35">
      <c r="W23411" s="17"/>
    </row>
    <row r="23412" spans="23:23" x14ac:dyDescent="0.35">
      <c r="W23412" s="17"/>
    </row>
    <row r="23413" spans="23:23" x14ac:dyDescent="0.35">
      <c r="W23413" s="17"/>
    </row>
    <row r="23414" spans="23:23" x14ac:dyDescent="0.35">
      <c r="W23414" s="17"/>
    </row>
    <row r="23415" spans="23:23" x14ac:dyDescent="0.35">
      <c r="W23415" s="17"/>
    </row>
    <row r="23416" spans="23:23" x14ac:dyDescent="0.35">
      <c r="W23416" s="17"/>
    </row>
    <row r="23417" spans="23:23" x14ac:dyDescent="0.35">
      <c r="W23417" s="17"/>
    </row>
    <row r="23418" spans="23:23" x14ac:dyDescent="0.35">
      <c r="W23418" s="17"/>
    </row>
    <row r="23419" spans="23:23" x14ac:dyDescent="0.35">
      <c r="W23419" s="17"/>
    </row>
    <row r="23420" spans="23:23" x14ac:dyDescent="0.35">
      <c r="W23420" s="17"/>
    </row>
    <row r="23421" spans="23:23" x14ac:dyDescent="0.35">
      <c r="W23421" s="17"/>
    </row>
    <row r="23422" spans="23:23" x14ac:dyDescent="0.35">
      <c r="W23422" s="17"/>
    </row>
    <row r="23423" spans="23:23" x14ac:dyDescent="0.35">
      <c r="W23423" s="17"/>
    </row>
    <row r="23424" spans="23:23" x14ac:dyDescent="0.35">
      <c r="W23424" s="17"/>
    </row>
    <row r="23425" spans="23:23" x14ac:dyDescent="0.35">
      <c r="W23425" s="17"/>
    </row>
    <row r="23426" spans="23:23" x14ac:dyDescent="0.35">
      <c r="W23426" s="17"/>
    </row>
    <row r="23427" spans="23:23" x14ac:dyDescent="0.35">
      <c r="W23427" s="17"/>
    </row>
    <row r="23428" spans="23:23" x14ac:dyDescent="0.35">
      <c r="W23428" s="17"/>
    </row>
    <row r="23429" spans="23:23" x14ac:dyDescent="0.35">
      <c r="W23429" s="17"/>
    </row>
    <row r="23430" spans="23:23" x14ac:dyDescent="0.35">
      <c r="W23430" s="17"/>
    </row>
    <row r="23431" spans="23:23" x14ac:dyDescent="0.35">
      <c r="W23431" s="17"/>
    </row>
    <row r="23432" spans="23:23" x14ac:dyDescent="0.35">
      <c r="W23432" s="17"/>
    </row>
    <row r="23433" spans="23:23" x14ac:dyDescent="0.35">
      <c r="W23433" s="17"/>
    </row>
    <row r="23434" spans="23:23" x14ac:dyDescent="0.35">
      <c r="W23434" s="17"/>
    </row>
    <row r="23435" spans="23:23" x14ac:dyDescent="0.35">
      <c r="W23435" s="17"/>
    </row>
    <row r="23436" spans="23:23" x14ac:dyDescent="0.35">
      <c r="W23436" s="17"/>
    </row>
    <row r="23437" spans="23:23" x14ac:dyDescent="0.35">
      <c r="W23437" s="17"/>
    </row>
    <row r="23438" spans="23:23" x14ac:dyDescent="0.35">
      <c r="W23438" s="17"/>
    </row>
    <row r="23439" spans="23:23" x14ac:dyDescent="0.35">
      <c r="W23439" s="17"/>
    </row>
    <row r="23440" spans="23:23" x14ac:dyDescent="0.35">
      <c r="W23440" s="17"/>
    </row>
    <row r="23441" spans="23:23" x14ac:dyDescent="0.35">
      <c r="W23441" s="17"/>
    </row>
    <row r="23442" spans="23:23" x14ac:dyDescent="0.35">
      <c r="W23442" s="17"/>
    </row>
    <row r="23443" spans="23:23" x14ac:dyDescent="0.35">
      <c r="W23443" s="17"/>
    </row>
    <row r="23444" spans="23:23" x14ac:dyDescent="0.35">
      <c r="W23444" s="17"/>
    </row>
    <row r="23445" spans="23:23" x14ac:dyDescent="0.35">
      <c r="W23445" s="17"/>
    </row>
    <row r="23446" spans="23:23" x14ac:dyDescent="0.35">
      <c r="W23446" s="17"/>
    </row>
    <row r="23447" spans="23:23" x14ac:dyDescent="0.35">
      <c r="W23447" s="17"/>
    </row>
    <row r="23448" spans="23:23" x14ac:dyDescent="0.35">
      <c r="W23448" s="17"/>
    </row>
    <row r="23449" spans="23:23" x14ac:dyDescent="0.35">
      <c r="W23449" s="17"/>
    </row>
    <row r="23450" spans="23:23" x14ac:dyDescent="0.35">
      <c r="W23450" s="17"/>
    </row>
    <row r="23451" spans="23:23" x14ac:dyDescent="0.35">
      <c r="W23451" s="17"/>
    </row>
    <row r="23452" spans="23:23" x14ac:dyDescent="0.35">
      <c r="W23452" s="17"/>
    </row>
    <row r="23453" spans="23:23" x14ac:dyDescent="0.35">
      <c r="W23453" s="17"/>
    </row>
    <row r="23454" spans="23:23" x14ac:dyDescent="0.35">
      <c r="W23454" s="17"/>
    </row>
    <row r="23455" spans="23:23" x14ac:dyDescent="0.35">
      <c r="W23455" s="17"/>
    </row>
    <row r="23456" spans="23:23" x14ac:dyDescent="0.35">
      <c r="W23456" s="17"/>
    </row>
    <row r="23457" spans="23:23" x14ac:dyDescent="0.35">
      <c r="W23457" s="17"/>
    </row>
    <row r="23458" spans="23:23" x14ac:dyDescent="0.35">
      <c r="W23458" s="17"/>
    </row>
    <row r="23459" spans="23:23" x14ac:dyDescent="0.35">
      <c r="W23459" s="17"/>
    </row>
    <row r="23460" spans="23:23" x14ac:dyDescent="0.35">
      <c r="W23460" s="17"/>
    </row>
    <row r="23461" spans="23:23" x14ac:dyDescent="0.35">
      <c r="W23461" s="17"/>
    </row>
    <row r="23462" spans="23:23" x14ac:dyDescent="0.35">
      <c r="W23462" s="17"/>
    </row>
    <row r="23463" spans="23:23" x14ac:dyDescent="0.35">
      <c r="W23463" s="17"/>
    </row>
    <row r="23464" spans="23:23" x14ac:dyDescent="0.35">
      <c r="W23464" s="17"/>
    </row>
    <row r="23465" spans="23:23" x14ac:dyDescent="0.35">
      <c r="W23465" s="17"/>
    </row>
    <row r="23466" spans="23:23" x14ac:dyDescent="0.35">
      <c r="W23466" s="17"/>
    </row>
    <row r="23467" spans="23:23" x14ac:dyDescent="0.35">
      <c r="W23467" s="17"/>
    </row>
    <row r="23468" spans="23:23" x14ac:dyDescent="0.35">
      <c r="W23468" s="17"/>
    </row>
    <row r="23469" spans="23:23" x14ac:dyDescent="0.35">
      <c r="W23469" s="17"/>
    </row>
    <row r="23470" spans="23:23" x14ac:dyDescent="0.35">
      <c r="W23470" s="17"/>
    </row>
    <row r="23471" spans="23:23" x14ac:dyDescent="0.35">
      <c r="W23471" s="17"/>
    </row>
    <row r="23472" spans="23:23" x14ac:dyDescent="0.35">
      <c r="W23472" s="17"/>
    </row>
    <row r="23473" spans="23:23" x14ac:dyDescent="0.35">
      <c r="W23473" s="17"/>
    </row>
    <row r="23474" spans="23:23" x14ac:dyDescent="0.35">
      <c r="W23474" s="17"/>
    </row>
    <row r="23475" spans="23:23" x14ac:dyDescent="0.35">
      <c r="W23475" s="17"/>
    </row>
    <row r="23476" spans="23:23" x14ac:dyDescent="0.35">
      <c r="W23476" s="17"/>
    </row>
    <row r="23477" spans="23:23" x14ac:dyDescent="0.35">
      <c r="W23477" s="17"/>
    </row>
    <row r="23478" spans="23:23" x14ac:dyDescent="0.35">
      <c r="W23478" s="17"/>
    </row>
    <row r="23479" spans="23:23" x14ac:dyDescent="0.35">
      <c r="W23479" s="17"/>
    </row>
    <row r="23480" spans="23:23" x14ac:dyDescent="0.35">
      <c r="W23480" s="17"/>
    </row>
    <row r="23481" spans="23:23" x14ac:dyDescent="0.35">
      <c r="W23481" s="17"/>
    </row>
    <row r="23482" spans="23:23" x14ac:dyDescent="0.35">
      <c r="W23482" s="17"/>
    </row>
    <row r="23483" spans="23:23" x14ac:dyDescent="0.35">
      <c r="W23483" s="17"/>
    </row>
    <row r="23484" spans="23:23" x14ac:dyDescent="0.35">
      <c r="W23484" s="17"/>
    </row>
    <row r="23485" spans="23:23" x14ac:dyDescent="0.35">
      <c r="W23485" s="17"/>
    </row>
    <row r="23486" spans="23:23" x14ac:dyDescent="0.35">
      <c r="W23486" s="17"/>
    </row>
    <row r="23487" spans="23:23" x14ac:dyDescent="0.35">
      <c r="W23487" s="17"/>
    </row>
    <row r="23488" spans="23:23" x14ac:dyDescent="0.35">
      <c r="W23488" s="17"/>
    </row>
    <row r="23489" spans="23:23" x14ac:dyDescent="0.35">
      <c r="W23489" s="17"/>
    </row>
    <row r="23490" spans="23:23" x14ac:dyDescent="0.35">
      <c r="W23490" s="17"/>
    </row>
    <row r="23491" spans="23:23" x14ac:dyDescent="0.35">
      <c r="W23491" s="17"/>
    </row>
    <row r="23492" spans="23:23" x14ac:dyDescent="0.35">
      <c r="W23492" s="17"/>
    </row>
    <row r="23493" spans="23:23" x14ac:dyDescent="0.35">
      <c r="W23493" s="17"/>
    </row>
    <row r="23494" spans="23:23" x14ac:dyDescent="0.35">
      <c r="W23494" s="17"/>
    </row>
    <row r="23495" spans="23:23" x14ac:dyDescent="0.35">
      <c r="W23495" s="17"/>
    </row>
    <row r="23496" spans="23:23" x14ac:dyDescent="0.35">
      <c r="W23496" s="17"/>
    </row>
    <row r="23497" spans="23:23" x14ac:dyDescent="0.35">
      <c r="W23497" s="17"/>
    </row>
    <row r="23498" spans="23:23" x14ac:dyDescent="0.35">
      <c r="W23498" s="17"/>
    </row>
    <row r="23499" spans="23:23" x14ac:dyDescent="0.35">
      <c r="W23499" s="17"/>
    </row>
    <row r="23500" spans="23:23" x14ac:dyDescent="0.35">
      <c r="W23500" s="17"/>
    </row>
    <row r="23501" spans="23:23" x14ac:dyDescent="0.35">
      <c r="W23501" s="17"/>
    </row>
    <row r="23502" spans="23:23" x14ac:dyDescent="0.35">
      <c r="W23502" s="17"/>
    </row>
    <row r="23503" spans="23:23" x14ac:dyDescent="0.35">
      <c r="W23503" s="17"/>
    </row>
    <row r="23504" spans="23:23" x14ac:dyDescent="0.35">
      <c r="W23504" s="17"/>
    </row>
    <row r="23505" spans="23:23" x14ac:dyDescent="0.35">
      <c r="W23505" s="17"/>
    </row>
    <row r="23506" spans="23:23" x14ac:dyDescent="0.35">
      <c r="W23506" s="17"/>
    </row>
    <row r="23507" spans="23:23" x14ac:dyDescent="0.35">
      <c r="W23507" s="17"/>
    </row>
    <row r="23508" spans="23:23" x14ac:dyDescent="0.35">
      <c r="W23508" s="17"/>
    </row>
    <row r="23509" spans="23:23" x14ac:dyDescent="0.35">
      <c r="W23509" s="17"/>
    </row>
    <row r="23510" spans="23:23" x14ac:dyDescent="0.35">
      <c r="W23510" s="17"/>
    </row>
    <row r="23511" spans="23:23" x14ac:dyDescent="0.35">
      <c r="W23511" s="17"/>
    </row>
    <row r="23512" spans="23:23" x14ac:dyDescent="0.35">
      <c r="W23512" s="17"/>
    </row>
    <row r="23513" spans="23:23" x14ac:dyDescent="0.35">
      <c r="W23513" s="17"/>
    </row>
    <row r="23514" spans="23:23" x14ac:dyDescent="0.35">
      <c r="W23514" s="17"/>
    </row>
    <row r="23515" spans="23:23" x14ac:dyDescent="0.35">
      <c r="W23515" s="17"/>
    </row>
    <row r="23516" spans="23:23" x14ac:dyDescent="0.35">
      <c r="W23516" s="17"/>
    </row>
    <row r="23517" spans="23:23" x14ac:dyDescent="0.35">
      <c r="W23517" s="17"/>
    </row>
    <row r="23518" spans="23:23" x14ac:dyDescent="0.35">
      <c r="W23518" s="17"/>
    </row>
    <row r="23519" spans="23:23" x14ac:dyDescent="0.35">
      <c r="W23519" s="17"/>
    </row>
    <row r="23520" spans="23:23" x14ac:dyDescent="0.35">
      <c r="W23520" s="17"/>
    </row>
    <row r="23521" spans="23:23" x14ac:dyDescent="0.35">
      <c r="W23521" s="17"/>
    </row>
    <row r="23522" spans="23:23" x14ac:dyDescent="0.35">
      <c r="W23522" s="17"/>
    </row>
    <row r="23523" spans="23:23" x14ac:dyDescent="0.35">
      <c r="W23523" s="17"/>
    </row>
    <row r="23524" spans="23:23" x14ac:dyDescent="0.35">
      <c r="W23524" s="17"/>
    </row>
    <row r="23525" spans="23:23" x14ac:dyDescent="0.35">
      <c r="W23525" s="17"/>
    </row>
    <row r="23526" spans="23:23" x14ac:dyDescent="0.35">
      <c r="W23526" s="17"/>
    </row>
    <row r="23527" spans="23:23" x14ac:dyDescent="0.35">
      <c r="W23527" s="17"/>
    </row>
    <row r="23528" spans="23:23" x14ac:dyDescent="0.35">
      <c r="W23528" s="17"/>
    </row>
    <row r="23529" spans="23:23" x14ac:dyDescent="0.35">
      <c r="W23529" s="17"/>
    </row>
    <row r="23530" spans="23:23" x14ac:dyDescent="0.35">
      <c r="W23530" s="17"/>
    </row>
    <row r="23531" spans="23:23" x14ac:dyDescent="0.35">
      <c r="W23531" s="17"/>
    </row>
    <row r="23532" spans="23:23" x14ac:dyDescent="0.35">
      <c r="W23532" s="17"/>
    </row>
    <row r="23533" spans="23:23" x14ac:dyDescent="0.35">
      <c r="W23533" s="17"/>
    </row>
    <row r="23534" spans="23:23" x14ac:dyDescent="0.35">
      <c r="W23534" s="17"/>
    </row>
    <row r="23535" spans="23:23" x14ac:dyDescent="0.35">
      <c r="W23535" s="17"/>
    </row>
    <row r="23536" spans="23:23" x14ac:dyDescent="0.35">
      <c r="W23536" s="17"/>
    </row>
    <row r="23537" spans="23:23" x14ac:dyDescent="0.35">
      <c r="W23537" s="17"/>
    </row>
    <row r="23538" spans="23:23" x14ac:dyDescent="0.35">
      <c r="W23538" s="17"/>
    </row>
    <row r="23539" spans="23:23" x14ac:dyDescent="0.35">
      <c r="W23539" s="17"/>
    </row>
    <row r="23540" spans="23:23" x14ac:dyDescent="0.35">
      <c r="W23540" s="17"/>
    </row>
    <row r="23541" spans="23:23" x14ac:dyDescent="0.35">
      <c r="W23541" s="17"/>
    </row>
    <row r="23542" spans="23:23" x14ac:dyDescent="0.35">
      <c r="W23542" s="17"/>
    </row>
    <row r="23543" spans="23:23" x14ac:dyDescent="0.35">
      <c r="W23543" s="17"/>
    </row>
    <row r="23544" spans="23:23" x14ac:dyDescent="0.35">
      <c r="W23544" s="17"/>
    </row>
    <row r="23545" spans="23:23" x14ac:dyDescent="0.35">
      <c r="W23545" s="17"/>
    </row>
    <row r="23546" spans="23:23" x14ac:dyDescent="0.35">
      <c r="W23546" s="17"/>
    </row>
    <row r="23547" spans="23:23" x14ac:dyDescent="0.35">
      <c r="W23547" s="17"/>
    </row>
    <row r="23548" spans="23:23" x14ac:dyDescent="0.35">
      <c r="W23548" s="17"/>
    </row>
    <row r="23549" spans="23:23" x14ac:dyDescent="0.35">
      <c r="W23549" s="17"/>
    </row>
    <row r="23550" spans="23:23" x14ac:dyDescent="0.35">
      <c r="W23550" s="17"/>
    </row>
    <row r="23551" spans="23:23" x14ac:dyDescent="0.35">
      <c r="W23551" s="17"/>
    </row>
    <row r="23552" spans="23:23" x14ac:dyDescent="0.35">
      <c r="W23552" s="17"/>
    </row>
    <row r="23553" spans="23:23" x14ac:dyDescent="0.35">
      <c r="W23553" s="17"/>
    </row>
    <row r="23554" spans="23:23" x14ac:dyDescent="0.35">
      <c r="W23554" s="17"/>
    </row>
    <row r="23555" spans="23:23" x14ac:dyDescent="0.35">
      <c r="W23555" s="17"/>
    </row>
    <row r="23556" spans="23:23" x14ac:dyDescent="0.35">
      <c r="W23556" s="17"/>
    </row>
    <row r="23557" spans="23:23" x14ac:dyDescent="0.35">
      <c r="W23557" s="17"/>
    </row>
    <row r="23558" spans="23:23" x14ac:dyDescent="0.35">
      <c r="W23558" s="17"/>
    </row>
    <row r="23559" spans="23:23" x14ac:dyDescent="0.35">
      <c r="W23559" s="17"/>
    </row>
    <row r="23560" spans="23:23" x14ac:dyDescent="0.35">
      <c r="W23560" s="17"/>
    </row>
    <row r="23561" spans="23:23" x14ac:dyDescent="0.35">
      <c r="W23561" s="17"/>
    </row>
    <row r="23562" spans="23:23" x14ac:dyDescent="0.35">
      <c r="W23562" s="17"/>
    </row>
    <row r="23563" spans="23:23" x14ac:dyDescent="0.35">
      <c r="W23563" s="17"/>
    </row>
    <row r="23564" spans="23:23" x14ac:dyDescent="0.35">
      <c r="W23564" s="17"/>
    </row>
    <row r="23565" spans="23:23" x14ac:dyDescent="0.35">
      <c r="W23565" s="17"/>
    </row>
    <row r="23566" spans="23:23" x14ac:dyDescent="0.35">
      <c r="W23566" s="17"/>
    </row>
    <row r="23567" spans="23:23" x14ac:dyDescent="0.35">
      <c r="W23567" s="17"/>
    </row>
    <row r="23568" spans="23:23" x14ac:dyDescent="0.35">
      <c r="W23568" s="17"/>
    </row>
    <row r="23569" spans="23:23" x14ac:dyDescent="0.35">
      <c r="W23569" s="17"/>
    </row>
    <row r="23570" spans="23:23" x14ac:dyDescent="0.35">
      <c r="W23570" s="17"/>
    </row>
    <row r="23571" spans="23:23" x14ac:dyDescent="0.35">
      <c r="W23571" s="17"/>
    </row>
    <row r="23572" spans="23:23" x14ac:dyDescent="0.35">
      <c r="W23572" s="17"/>
    </row>
    <row r="23573" spans="23:23" x14ac:dyDescent="0.35">
      <c r="W23573" s="17"/>
    </row>
    <row r="23574" spans="23:23" x14ac:dyDescent="0.35">
      <c r="W23574" s="17"/>
    </row>
    <row r="23575" spans="23:23" x14ac:dyDescent="0.35">
      <c r="W23575" s="17"/>
    </row>
    <row r="23576" spans="23:23" x14ac:dyDescent="0.35">
      <c r="W23576" s="17"/>
    </row>
    <row r="23577" spans="23:23" x14ac:dyDescent="0.35">
      <c r="W23577" s="17"/>
    </row>
    <row r="23578" spans="23:23" x14ac:dyDescent="0.35">
      <c r="W23578" s="17"/>
    </row>
    <row r="23579" spans="23:23" x14ac:dyDescent="0.35">
      <c r="W23579" s="17"/>
    </row>
    <row r="23580" spans="23:23" x14ac:dyDescent="0.35">
      <c r="W23580" s="17"/>
    </row>
    <row r="23581" spans="23:23" x14ac:dyDescent="0.35">
      <c r="W23581" s="17"/>
    </row>
    <row r="23582" spans="23:23" x14ac:dyDescent="0.35">
      <c r="W23582" s="17"/>
    </row>
    <row r="23583" spans="23:23" x14ac:dyDescent="0.35">
      <c r="W23583" s="17"/>
    </row>
    <row r="23584" spans="23:23" x14ac:dyDescent="0.35">
      <c r="W23584" s="17"/>
    </row>
    <row r="23585" spans="23:23" x14ac:dyDescent="0.35">
      <c r="W23585" s="17"/>
    </row>
    <row r="23586" spans="23:23" x14ac:dyDescent="0.35">
      <c r="W23586" s="17"/>
    </row>
    <row r="23587" spans="23:23" x14ac:dyDescent="0.35">
      <c r="W23587" s="17"/>
    </row>
    <row r="23588" spans="23:23" x14ac:dyDescent="0.35">
      <c r="W23588" s="17"/>
    </row>
    <row r="23589" spans="23:23" x14ac:dyDescent="0.35">
      <c r="W23589" s="17"/>
    </row>
    <row r="23590" spans="23:23" x14ac:dyDescent="0.35">
      <c r="W23590" s="17"/>
    </row>
    <row r="23591" spans="23:23" x14ac:dyDescent="0.35">
      <c r="W23591" s="17"/>
    </row>
    <row r="23592" spans="23:23" x14ac:dyDescent="0.35">
      <c r="W23592" s="17"/>
    </row>
    <row r="23593" spans="23:23" x14ac:dyDescent="0.35">
      <c r="W23593" s="17"/>
    </row>
    <row r="23594" spans="23:23" x14ac:dyDescent="0.35">
      <c r="W23594" s="17"/>
    </row>
    <row r="23595" spans="23:23" x14ac:dyDescent="0.35">
      <c r="W23595" s="17"/>
    </row>
    <row r="23596" spans="23:23" x14ac:dyDescent="0.35">
      <c r="W23596" s="17"/>
    </row>
    <row r="23597" spans="23:23" x14ac:dyDescent="0.35">
      <c r="W23597" s="17"/>
    </row>
    <row r="23598" spans="23:23" x14ac:dyDescent="0.35">
      <c r="W23598" s="17"/>
    </row>
    <row r="23599" spans="23:23" x14ac:dyDescent="0.35">
      <c r="W23599" s="17"/>
    </row>
    <row r="23600" spans="23:23" x14ac:dyDescent="0.35">
      <c r="W23600" s="17"/>
    </row>
    <row r="23601" spans="23:23" x14ac:dyDescent="0.35">
      <c r="W23601" s="17"/>
    </row>
    <row r="23602" spans="23:23" x14ac:dyDescent="0.35">
      <c r="W23602" s="17"/>
    </row>
    <row r="23603" spans="23:23" x14ac:dyDescent="0.35">
      <c r="W23603" s="17"/>
    </row>
    <row r="23604" spans="23:23" x14ac:dyDescent="0.35">
      <c r="W23604" s="17"/>
    </row>
    <row r="23605" spans="23:23" x14ac:dyDescent="0.35">
      <c r="W23605" s="17"/>
    </row>
    <row r="23606" spans="23:23" x14ac:dyDescent="0.35">
      <c r="W23606" s="17"/>
    </row>
    <row r="23607" spans="23:23" x14ac:dyDescent="0.35">
      <c r="W23607" s="17"/>
    </row>
    <row r="23608" spans="23:23" x14ac:dyDescent="0.35">
      <c r="W23608" s="17"/>
    </row>
    <row r="23609" spans="23:23" x14ac:dyDescent="0.35">
      <c r="W23609" s="17"/>
    </row>
    <row r="23610" spans="23:23" x14ac:dyDescent="0.35">
      <c r="W23610" s="17"/>
    </row>
    <row r="23611" spans="23:23" x14ac:dyDescent="0.35">
      <c r="W23611" s="17"/>
    </row>
    <row r="23612" spans="23:23" x14ac:dyDescent="0.35">
      <c r="W23612" s="17"/>
    </row>
    <row r="23613" spans="23:23" x14ac:dyDescent="0.35">
      <c r="W23613" s="17"/>
    </row>
    <row r="23614" spans="23:23" x14ac:dyDescent="0.35">
      <c r="W23614" s="17"/>
    </row>
    <row r="23615" spans="23:23" x14ac:dyDescent="0.35">
      <c r="W23615" s="17"/>
    </row>
    <row r="23616" spans="23:23" x14ac:dyDescent="0.35">
      <c r="W23616" s="17"/>
    </row>
    <row r="23617" spans="23:23" x14ac:dyDescent="0.35">
      <c r="W23617" s="17"/>
    </row>
    <row r="23618" spans="23:23" x14ac:dyDescent="0.35">
      <c r="W23618" s="17"/>
    </row>
    <row r="23619" spans="23:23" x14ac:dyDescent="0.35">
      <c r="W23619" s="17"/>
    </row>
    <row r="23620" spans="23:23" x14ac:dyDescent="0.35">
      <c r="W23620" s="17"/>
    </row>
    <row r="23621" spans="23:23" x14ac:dyDescent="0.35">
      <c r="W23621" s="17"/>
    </row>
    <row r="23622" spans="23:23" x14ac:dyDescent="0.35">
      <c r="W23622" s="17"/>
    </row>
    <row r="23623" spans="23:23" x14ac:dyDescent="0.35">
      <c r="W23623" s="17"/>
    </row>
    <row r="23624" spans="23:23" x14ac:dyDescent="0.35">
      <c r="W23624" s="17"/>
    </row>
    <row r="23625" spans="23:23" x14ac:dyDescent="0.35">
      <c r="W23625" s="17"/>
    </row>
    <row r="23626" spans="23:23" x14ac:dyDescent="0.35">
      <c r="W23626" s="17"/>
    </row>
    <row r="23627" spans="23:23" x14ac:dyDescent="0.35">
      <c r="W23627" s="17"/>
    </row>
    <row r="23628" spans="23:23" x14ac:dyDescent="0.35">
      <c r="W23628" s="17"/>
    </row>
    <row r="23629" spans="23:23" x14ac:dyDescent="0.35">
      <c r="W23629" s="17"/>
    </row>
    <row r="23630" spans="23:23" x14ac:dyDescent="0.35">
      <c r="W23630" s="17"/>
    </row>
    <row r="23631" spans="23:23" x14ac:dyDescent="0.35">
      <c r="W23631" s="17"/>
    </row>
    <row r="23632" spans="23:23" x14ac:dyDescent="0.35">
      <c r="W23632" s="17"/>
    </row>
    <row r="23633" spans="23:23" x14ac:dyDescent="0.35">
      <c r="W23633" s="17"/>
    </row>
    <row r="23634" spans="23:23" x14ac:dyDescent="0.35">
      <c r="W23634" s="17"/>
    </row>
    <row r="23635" spans="23:23" x14ac:dyDescent="0.35">
      <c r="W23635" s="17"/>
    </row>
    <row r="23636" spans="23:23" x14ac:dyDescent="0.35">
      <c r="W23636" s="17"/>
    </row>
    <row r="23637" spans="23:23" x14ac:dyDescent="0.35">
      <c r="W23637" s="17"/>
    </row>
    <row r="23638" spans="23:23" x14ac:dyDescent="0.35">
      <c r="W23638" s="17"/>
    </row>
    <row r="23639" spans="23:23" x14ac:dyDescent="0.35">
      <c r="W23639" s="17"/>
    </row>
    <row r="23640" spans="23:23" x14ac:dyDescent="0.35">
      <c r="W23640" s="17"/>
    </row>
    <row r="23641" spans="23:23" x14ac:dyDescent="0.35">
      <c r="W23641" s="17"/>
    </row>
    <row r="23642" spans="23:23" x14ac:dyDescent="0.35">
      <c r="W23642" s="17"/>
    </row>
    <row r="23643" spans="23:23" x14ac:dyDescent="0.35">
      <c r="W23643" s="17"/>
    </row>
    <row r="23644" spans="23:23" x14ac:dyDescent="0.35">
      <c r="W23644" s="17"/>
    </row>
    <row r="23645" spans="23:23" x14ac:dyDescent="0.35">
      <c r="W23645" s="17"/>
    </row>
    <row r="23646" spans="23:23" x14ac:dyDescent="0.35">
      <c r="W23646" s="17"/>
    </row>
    <row r="23647" spans="23:23" x14ac:dyDescent="0.35">
      <c r="W23647" s="17"/>
    </row>
    <row r="23648" spans="23:23" x14ac:dyDescent="0.35">
      <c r="W23648" s="17"/>
    </row>
    <row r="23649" spans="23:23" x14ac:dyDescent="0.35">
      <c r="W23649" s="17"/>
    </row>
    <row r="23650" spans="23:23" x14ac:dyDescent="0.35">
      <c r="W23650" s="17"/>
    </row>
    <row r="23651" spans="23:23" x14ac:dyDescent="0.35">
      <c r="W23651" s="17"/>
    </row>
    <row r="23652" spans="23:23" x14ac:dyDescent="0.35">
      <c r="W23652" s="17"/>
    </row>
    <row r="23653" spans="23:23" x14ac:dyDescent="0.35">
      <c r="W23653" s="17"/>
    </row>
    <row r="23654" spans="23:23" x14ac:dyDescent="0.35">
      <c r="W23654" s="17"/>
    </row>
    <row r="23655" spans="23:23" x14ac:dyDescent="0.35">
      <c r="W23655" s="17"/>
    </row>
    <row r="23656" spans="23:23" x14ac:dyDescent="0.35">
      <c r="W23656" s="17"/>
    </row>
    <row r="23657" spans="23:23" x14ac:dyDescent="0.35">
      <c r="W23657" s="17"/>
    </row>
    <row r="23658" spans="23:23" x14ac:dyDescent="0.35">
      <c r="W23658" s="17"/>
    </row>
    <row r="23659" spans="23:23" x14ac:dyDescent="0.35">
      <c r="W23659" s="17"/>
    </row>
    <row r="23660" spans="23:23" x14ac:dyDescent="0.35">
      <c r="W23660" s="17"/>
    </row>
    <row r="23661" spans="23:23" x14ac:dyDescent="0.35">
      <c r="W23661" s="17"/>
    </row>
    <row r="23662" spans="23:23" x14ac:dyDescent="0.35">
      <c r="W23662" s="17"/>
    </row>
    <row r="23663" spans="23:23" x14ac:dyDescent="0.35">
      <c r="W23663" s="17"/>
    </row>
    <row r="23664" spans="23:23" x14ac:dyDescent="0.35">
      <c r="W23664" s="17"/>
    </row>
    <row r="23665" spans="23:23" x14ac:dyDescent="0.35">
      <c r="W23665" s="17"/>
    </row>
    <row r="23666" spans="23:23" x14ac:dyDescent="0.35">
      <c r="W23666" s="17"/>
    </row>
    <row r="23667" spans="23:23" x14ac:dyDescent="0.35">
      <c r="W23667" s="17"/>
    </row>
    <row r="23668" spans="23:23" x14ac:dyDescent="0.35">
      <c r="W23668" s="17"/>
    </row>
    <row r="23669" spans="23:23" x14ac:dyDescent="0.35">
      <c r="W23669" s="17"/>
    </row>
    <row r="23670" spans="23:23" x14ac:dyDescent="0.35">
      <c r="W23670" s="17"/>
    </row>
    <row r="23671" spans="23:23" x14ac:dyDescent="0.35">
      <c r="W23671" s="17"/>
    </row>
    <row r="23672" spans="23:23" x14ac:dyDescent="0.35">
      <c r="W23672" s="17"/>
    </row>
    <row r="23673" spans="23:23" x14ac:dyDescent="0.35">
      <c r="W23673" s="17"/>
    </row>
    <row r="23674" spans="23:23" x14ac:dyDescent="0.35">
      <c r="W23674" s="17"/>
    </row>
    <row r="23675" spans="23:23" x14ac:dyDescent="0.35">
      <c r="W23675" s="17"/>
    </row>
    <row r="23676" spans="23:23" x14ac:dyDescent="0.35">
      <c r="W23676" s="17"/>
    </row>
    <row r="23677" spans="23:23" x14ac:dyDescent="0.35">
      <c r="W23677" s="17"/>
    </row>
    <row r="23678" spans="23:23" x14ac:dyDescent="0.35">
      <c r="W23678" s="17"/>
    </row>
    <row r="23679" spans="23:23" x14ac:dyDescent="0.35">
      <c r="W23679" s="17"/>
    </row>
    <row r="23680" spans="23:23" x14ac:dyDescent="0.35">
      <c r="W23680" s="17"/>
    </row>
    <row r="23681" spans="23:23" x14ac:dyDescent="0.35">
      <c r="W23681" s="17"/>
    </row>
    <row r="23682" spans="23:23" x14ac:dyDescent="0.35">
      <c r="W23682" s="17"/>
    </row>
    <row r="23683" spans="23:23" x14ac:dyDescent="0.35">
      <c r="W23683" s="17"/>
    </row>
    <row r="23684" spans="23:23" x14ac:dyDescent="0.35">
      <c r="W23684" s="17"/>
    </row>
    <row r="23685" spans="23:23" x14ac:dyDescent="0.35">
      <c r="W23685" s="17"/>
    </row>
    <row r="23686" spans="23:23" x14ac:dyDescent="0.35">
      <c r="W23686" s="17"/>
    </row>
    <row r="23687" spans="23:23" x14ac:dyDescent="0.35">
      <c r="W23687" s="17"/>
    </row>
    <row r="23688" spans="23:23" x14ac:dyDescent="0.35">
      <c r="W23688" s="17"/>
    </row>
    <row r="23689" spans="23:23" x14ac:dyDescent="0.35">
      <c r="W23689" s="17"/>
    </row>
    <row r="23690" spans="23:23" x14ac:dyDescent="0.35">
      <c r="W23690" s="17"/>
    </row>
    <row r="23691" spans="23:23" x14ac:dyDescent="0.35">
      <c r="W23691" s="17"/>
    </row>
    <row r="23692" spans="23:23" x14ac:dyDescent="0.35">
      <c r="W23692" s="17"/>
    </row>
    <row r="23693" spans="23:23" x14ac:dyDescent="0.35">
      <c r="W23693" s="17"/>
    </row>
    <row r="23694" spans="23:23" x14ac:dyDescent="0.35">
      <c r="W23694" s="17"/>
    </row>
    <row r="23695" spans="23:23" x14ac:dyDescent="0.35">
      <c r="W23695" s="17"/>
    </row>
    <row r="23696" spans="23:23" x14ac:dyDescent="0.35">
      <c r="W23696" s="17"/>
    </row>
    <row r="23697" spans="23:23" x14ac:dyDescent="0.35">
      <c r="W23697" s="17"/>
    </row>
    <row r="23698" spans="23:23" x14ac:dyDescent="0.35">
      <c r="W23698" s="17"/>
    </row>
    <row r="23699" spans="23:23" x14ac:dyDescent="0.35">
      <c r="W23699" s="17"/>
    </row>
    <row r="23700" spans="23:23" x14ac:dyDescent="0.35">
      <c r="W23700" s="17"/>
    </row>
    <row r="23701" spans="23:23" x14ac:dyDescent="0.35">
      <c r="W23701" s="17"/>
    </row>
    <row r="23702" spans="23:23" x14ac:dyDescent="0.35">
      <c r="W23702" s="17"/>
    </row>
    <row r="23703" spans="23:23" x14ac:dyDescent="0.35">
      <c r="W23703" s="17"/>
    </row>
    <row r="23704" spans="23:23" x14ac:dyDescent="0.35">
      <c r="W23704" s="17"/>
    </row>
    <row r="23705" spans="23:23" x14ac:dyDescent="0.35">
      <c r="W23705" s="17"/>
    </row>
    <row r="23706" spans="23:23" x14ac:dyDescent="0.35">
      <c r="W23706" s="17"/>
    </row>
    <row r="23707" spans="23:23" x14ac:dyDescent="0.35">
      <c r="W23707" s="17"/>
    </row>
    <row r="23708" spans="23:23" x14ac:dyDescent="0.35">
      <c r="W23708" s="17"/>
    </row>
    <row r="23709" spans="23:23" x14ac:dyDescent="0.35">
      <c r="W23709" s="17"/>
    </row>
    <row r="23710" spans="23:23" x14ac:dyDescent="0.35">
      <c r="W23710" s="17"/>
    </row>
    <row r="23711" spans="23:23" x14ac:dyDescent="0.35">
      <c r="W23711" s="17"/>
    </row>
    <row r="23712" spans="23:23" x14ac:dyDescent="0.35">
      <c r="W23712" s="17"/>
    </row>
    <row r="23713" spans="23:23" x14ac:dyDescent="0.35">
      <c r="W23713" s="17"/>
    </row>
    <row r="23714" spans="23:23" x14ac:dyDescent="0.35">
      <c r="W23714" s="17"/>
    </row>
    <row r="23715" spans="23:23" x14ac:dyDescent="0.35">
      <c r="W23715" s="17"/>
    </row>
    <row r="23716" spans="23:23" x14ac:dyDescent="0.35">
      <c r="W23716" s="17"/>
    </row>
    <row r="23717" spans="23:23" x14ac:dyDescent="0.35">
      <c r="W23717" s="17"/>
    </row>
    <row r="23718" spans="23:23" x14ac:dyDescent="0.35">
      <c r="W23718" s="17"/>
    </row>
    <row r="23719" spans="23:23" x14ac:dyDescent="0.35">
      <c r="W23719" s="17"/>
    </row>
    <row r="23720" spans="23:23" x14ac:dyDescent="0.35">
      <c r="W23720" s="17"/>
    </row>
    <row r="23721" spans="23:23" x14ac:dyDescent="0.35">
      <c r="W23721" s="17"/>
    </row>
    <row r="23722" spans="23:23" x14ac:dyDescent="0.35">
      <c r="W23722" s="17"/>
    </row>
    <row r="23723" spans="23:23" x14ac:dyDescent="0.35">
      <c r="W23723" s="17"/>
    </row>
    <row r="23724" spans="23:23" x14ac:dyDescent="0.35">
      <c r="W23724" s="17"/>
    </row>
    <row r="23725" spans="23:23" x14ac:dyDescent="0.35">
      <c r="W23725" s="17"/>
    </row>
    <row r="23726" spans="23:23" x14ac:dyDescent="0.35">
      <c r="W23726" s="17"/>
    </row>
    <row r="23727" spans="23:23" x14ac:dyDescent="0.35">
      <c r="W23727" s="17"/>
    </row>
    <row r="23728" spans="23:23" x14ac:dyDescent="0.35">
      <c r="W23728" s="17"/>
    </row>
    <row r="23729" spans="23:23" x14ac:dyDescent="0.35">
      <c r="W23729" s="17"/>
    </row>
    <row r="23730" spans="23:23" x14ac:dyDescent="0.35">
      <c r="W23730" s="17"/>
    </row>
    <row r="23731" spans="23:23" x14ac:dyDescent="0.35">
      <c r="W23731" s="17"/>
    </row>
    <row r="23732" spans="23:23" x14ac:dyDescent="0.35">
      <c r="W23732" s="17"/>
    </row>
    <row r="23733" spans="23:23" x14ac:dyDescent="0.35">
      <c r="W23733" s="17"/>
    </row>
    <row r="23734" spans="23:23" x14ac:dyDescent="0.35">
      <c r="W23734" s="17"/>
    </row>
    <row r="23735" spans="23:23" x14ac:dyDescent="0.35">
      <c r="W23735" s="17"/>
    </row>
    <row r="23736" spans="23:23" x14ac:dyDescent="0.35">
      <c r="W23736" s="17"/>
    </row>
    <row r="23737" spans="23:23" x14ac:dyDescent="0.35">
      <c r="W23737" s="17"/>
    </row>
    <row r="23738" spans="23:23" x14ac:dyDescent="0.35">
      <c r="W23738" s="17"/>
    </row>
    <row r="23739" spans="23:23" x14ac:dyDescent="0.35">
      <c r="W23739" s="17"/>
    </row>
    <row r="23740" spans="23:23" x14ac:dyDescent="0.35">
      <c r="W23740" s="17"/>
    </row>
    <row r="23741" spans="23:23" x14ac:dyDescent="0.35">
      <c r="W23741" s="17"/>
    </row>
    <row r="23742" spans="23:23" x14ac:dyDescent="0.35">
      <c r="W23742" s="17"/>
    </row>
    <row r="23743" spans="23:23" x14ac:dyDescent="0.35">
      <c r="W23743" s="17"/>
    </row>
    <row r="23744" spans="23:23" x14ac:dyDescent="0.35">
      <c r="W23744" s="17"/>
    </row>
    <row r="23745" spans="23:23" x14ac:dyDescent="0.35">
      <c r="W23745" s="17"/>
    </row>
    <row r="23746" spans="23:23" x14ac:dyDescent="0.35">
      <c r="W23746" s="17"/>
    </row>
    <row r="23747" spans="23:23" x14ac:dyDescent="0.35">
      <c r="W23747" s="17"/>
    </row>
    <row r="23748" spans="23:23" x14ac:dyDescent="0.35">
      <c r="W23748" s="17"/>
    </row>
    <row r="23749" spans="23:23" x14ac:dyDescent="0.35">
      <c r="W23749" s="17"/>
    </row>
    <row r="23750" spans="23:23" x14ac:dyDescent="0.35">
      <c r="W23750" s="17"/>
    </row>
    <row r="23751" spans="23:23" x14ac:dyDescent="0.35">
      <c r="W23751" s="17"/>
    </row>
    <row r="23752" spans="23:23" x14ac:dyDescent="0.35">
      <c r="W23752" s="17"/>
    </row>
    <row r="23753" spans="23:23" x14ac:dyDescent="0.35">
      <c r="W23753" s="17"/>
    </row>
    <row r="23754" spans="23:23" x14ac:dyDescent="0.35">
      <c r="W23754" s="17"/>
    </row>
    <row r="23755" spans="23:23" x14ac:dyDescent="0.35">
      <c r="W23755" s="17"/>
    </row>
    <row r="23756" spans="23:23" x14ac:dyDescent="0.35">
      <c r="W23756" s="17"/>
    </row>
    <row r="23757" spans="23:23" x14ac:dyDescent="0.35">
      <c r="W23757" s="17"/>
    </row>
    <row r="23758" spans="23:23" x14ac:dyDescent="0.35">
      <c r="W23758" s="17"/>
    </row>
    <row r="23759" spans="23:23" x14ac:dyDescent="0.35">
      <c r="W23759" s="17"/>
    </row>
    <row r="23760" spans="23:23" x14ac:dyDescent="0.35">
      <c r="W23760" s="17"/>
    </row>
    <row r="23761" spans="23:23" x14ac:dyDescent="0.35">
      <c r="W23761" s="17"/>
    </row>
    <row r="23762" spans="23:23" x14ac:dyDescent="0.35">
      <c r="W23762" s="17"/>
    </row>
    <row r="23763" spans="23:23" x14ac:dyDescent="0.35">
      <c r="W23763" s="17"/>
    </row>
    <row r="23764" spans="23:23" x14ac:dyDescent="0.35">
      <c r="W23764" s="17"/>
    </row>
    <row r="23765" spans="23:23" x14ac:dyDescent="0.35">
      <c r="W23765" s="17"/>
    </row>
    <row r="23766" spans="23:23" x14ac:dyDescent="0.35">
      <c r="W23766" s="17"/>
    </row>
    <row r="23767" spans="23:23" x14ac:dyDescent="0.35">
      <c r="W23767" s="17"/>
    </row>
    <row r="23768" spans="23:23" x14ac:dyDescent="0.35">
      <c r="W23768" s="17"/>
    </row>
    <row r="23769" spans="23:23" x14ac:dyDescent="0.35">
      <c r="W23769" s="17"/>
    </row>
    <row r="23770" spans="23:23" x14ac:dyDescent="0.35">
      <c r="W23770" s="17"/>
    </row>
    <row r="23771" spans="23:23" x14ac:dyDescent="0.35">
      <c r="W23771" s="17"/>
    </row>
    <row r="23772" spans="23:23" x14ac:dyDescent="0.35">
      <c r="W23772" s="17"/>
    </row>
    <row r="23773" spans="23:23" x14ac:dyDescent="0.35">
      <c r="W23773" s="17"/>
    </row>
    <row r="23774" spans="23:23" x14ac:dyDescent="0.35">
      <c r="W23774" s="17"/>
    </row>
    <row r="23775" spans="23:23" x14ac:dyDescent="0.35">
      <c r="W23775" s="17"/>
    </row>
    <row r="23776" spans="23:23" x14ac:dyDescent="0.35">
      <c r="W23776" s="17"/>
    </row>
    <row r="23777" spans="23:23" x14ac:dyDescent="0.35">
      <c r="W23777" s="17"/>
    </row>
    <row r="23778" spans="23:23" x14ac:dyDescent="0.35">
      <c r="W23778" s="17"/>
    </row>
    <row r="23779" spans="23:23" x14ac:dyDescent="0.35">
      <c r="W23779" s="17"/>
    </row>
    <row r="23780" spans="23:23" x14ac:dyDescent="0.35">
      <c r="W23780" s="17"/>
    </row>
    <row r="23781" spans="23:23" x14ac:dyDescent="0.35">
      <c r="W23781" s="17"/>
    </row>
    <row r="23782" spans="23:23" x14ac:dyDescent="0.35">
      <c r="W23782" s="17"/>
    </row>
    <row r="23783" spans="23:23" x14ac:dyDescent="0.35">
      <c r="W23783" s="17"/>
    </row>
    <row r="23784" spans="23:23" x14ac:dyDescent="0.35">
      <c r="W23784" s="17"/>
    </row>
    <row r="23785" spans="23:23" x14ac:dyDescent="0.35">
      <c r="W23785" s="17"/>
    </row>
    <row r="23786" spans="23:23" x14ac:dyDescent="0.35">
      <c r="W23786" s="17"/>
    </row>
    <row r="23787" spans="23:23" x14ac:dyDescent="0.35">
      <c r="W23787" s="17"/>
    </row>
    <row r="23788" spans="23:23" x14ac:dyDescent="0.35">
      <c r="W23788" s="17"/>
    </row>
    <row r="23789" spans="23:23" x14ac:dyDescent="0.35">
      <c r="W23789" s="17"/>
    </row>
    <row r="23790" spans="23:23" x14ac:dyDescent="0.35">
      <c r="W23790" s="17"/>
    </row>
    <row r="23791" spans="23:23" x14ac:dyDescent="0.35">
      <c r="W23791" s="17"/>
    </row>
    <row r="23792" spans="23:23" x14ac:dyDescent="0.35">
      <c r="W23792" s="17"/>
    </row>
    <row r="23793" spans="23:23" x14ac:dyDescent="0.35">
      <c r="W23793" s="17"/>
    </row>
    <row r="23794" spans="23:23" x14ac:dyDescent="0.35">
      <c r="W23794" s="17"/>
    </row>
    <row r="23795" spans="23:23" x14ac:dyDescent="0.35">
      <c r="W23795" s="17"/>
    </row>
    <row r="23796" spans="23:23" x14ac:dyDescent="0.35">
      <c r="W23796" s="17"/>
    </row>
    <row r="23797" spans="23:23" x14ac:dyDescent="0.35">
      <c r="W23797" s="17"/>
    </row>
    <row r="23798" spans="23:23" x14ac:dyDescent="0.35">
      <c r="W23798" s="17"/>
    </row>
    <row r="23799" spans="23:23" x14ac:dyDescent="0.35">
      <c r="W23799" s="17"/>
    </row>
    <row r="23800" spans="23:23" x14ac:dyDescent="0.35">
      <c r="W23800" s="17"/>
    </row>
    <row r="23801" spans="23:23" x14ac:dyDescent="0.35">
      <c r="W23801" s="17"/>
    </row>
    <row r="23802" spans="23:23" x14ac:dyDescent="0.35">
      <c r="W23802" s="17"/>
    </row>
    <row r="23803" spans="23:23" x14ac:dyDescent="0.35">
      <c r="W23803" s="17"/>
    </row>
    <row r="23804" spans="23:23" x14ac:dyDescent="0.35">
      <c r="W23804" s="17"/>
    </row>
    <row r="23805" spans="23:23" x14ac:dyDescent="0.35">
      <c r="W23805" s="17"/>
    </row>
    <row r="23806" spans="23:23" x14ac:dyDescent="0.35">
      <c r="W23806" s="17"/>
    </row>
    <row r="23807" spans="23:23" x14ac:dyDescent="0.35">
      <c r="W23807" s="17"/>
    </row>
    <row r="23808" spans="23:23" x14ac:dyDescent="0.35">
      <c r="W23808" s="17"/>
    </row>
    <row r="23809" spans="23:23" x14ac:dyDescent="0.35">
      <c r="W23809" s="17"/>
    </row>
    <row r="23810" spans="23:23" x14ac:dyDescent="0.35">
      <c r="W23810" s="17"/>
    </row>
    <row r="23811" spans="23:23" x14ac:dyDescent="0.35">
      <c r="W23811" s="17"/>
    </row>
    <row r="23812" spans="23:23" x14ac:dyDescent="0.35">
      <c r="W23812" s="17"/>
    </row>
    <row r="23813" spans="23:23" x14ac:dyDescent="0.35">
      <c r="W23813" s="17"/>
    </row>
    <row r="23814" spans="23:23" x14ac:dyDescent="0.35">
      <c r="W23814" s="17"/>
    </row>
    <row r="23815" spans="23:23" x14ac:dyDescent="0.35">
      <c r="W23815" s="17"/>
    </row>
    <row r="23816" spans="23:23" x14ac:dyDescent="0.35">
      <c r="W23816" s="17"/>
    </row>
    <row r="23817" spans="23:23" x14ac:dyDescent="0.35">
      <c r="W23817" s="17"/>
    </row>
    <row r="23818" spans="23:23" x14ac:dyDescent="0.35">
      <c r="W23818" s="17"/>
    </row>
    <row r="23819" spans="23:23" x14ac:dyDescent="0.35">
      <c r="W23819" s="17"/>
    </row>
    <row r="23820" spans="23:23" x14ac:dyDescent="0.35">
      <c r="W23820" s="17"/>
    </row>
    <row r="23821" spans="23:23" x14ac:dyDescent="0.35">
      <c r="W23821" s="17"/>
    </row>
    <row r="23822" spans="23:23" x14ac:dyDescent="0.35">
      <c r="W23822" s="17"/>
    </row>
    <row r="23823" spans="23:23" x14ac:dyDescent="0.35">
      <c r="W23823" s="17"/>
    </row>
    <row r="23824" spans="23:23" x14ac:dyDescent="0.35">
      <c r="W23824" s="17"/>
    </row>
    <row r="23825" spans="23:23" x14ac:dyDescent="0.35">
      <c r="W23825" s="17"/>
    </row>
    <row r="23826" spans="23:23" x14ac:dyDescent="0.35">
      <c r="W23826" s="17"/>
    </row>
    <row r="23827" spans="23:23" x14ac:dyDescent="0.35">
      <c r="W23827" s="17"/>
    </row>
    <row r="23828" spans="23:23" x14ac:dyDescent="0.35">
      <c r="W23828" s="17"/>
    </row>
    <row r="23829" spans="23:23" x14ac:dyDescent="0.35">
      <c r="W23829" s="17"/>
    </row>
    <row r="23830" spans="23:23" x14ac:dyDescent="0.35">
      <c r="W23830" s="17"/>
    </row>
    <row r="23831" spans="23:23" x14ac:dyDescent="0.35">
      <c r="W23831" s="17"/>
    </row>
    <row r="23832" spans="23:23" x14ac:dyDescent="0.35">
      <c r="W23832" s="17"/>
    </row>
    <row r="23833" spans="23:23" x14ac:dyDescent="0.35">
      <c r="W23833" s="17"/>
    </row>
    <row r="23834" spans="23:23" x14ac:dyDescent="0.35">
      <c r="W23834" s="17"/>
    </row>
    <row r="23835" spans="23:23" x14ac:dyDescent="0.35">
      <c r="W23835" s="17"/>
    </row>
    <row r="23836" spans="23:23" x14ac:dyDescent="0.35">
      <c r="W23836" s="17"/>
    </row>
    <row r="23837" spans="23:23" x14ac:dyDescent="0.35">
      <c r="W23837" s="17"/>
    </row>
    <row r="23838" spans="23:23" x14ac:dyDescent="0.35">
      <c r="W23838" s="17"/>
    </row>
    <row r="23839" spans="23:23" x14ac:dyDescent="0.35">
      <c r="W23839" s="17"/>
    </row>
    <row r="23840" spans="23:23" x14ac:dyDescent="0.35">
      <c r="W23840" s="17"/>
    </row>
    <row r="23841" spans="23:23" x14ac:dyDescent="0.35">
      <c r="W23841" s="17"/>
    </row>
    <row r="23842" spans="23:23" x14ac:dyDescent="0.35">
      <c r="W23842" s="17"/>
    </row>
    <row r="23843" spans="23:23" x14ac:dyDescent="0.35">
      <c r="W23843" s="17"/>
    </row>
    <row r="23844" spans="23:23" x14ac:dyDescent="0.35">
      <c r="W23844" s="17"/>
    </row>
    <row r="23845" spans="23:23" x14ac:dyDescent="0.35">
      <c r="W23845" s="17"/>
    </row>
    <row r="23846" spans="23:23" x14ac:dyDescent="0.35">
      <c r="W23846" s="17"/>
    </row>
    <row r="23847" spans="23:23" x14ac:dyDescent="0.35">
      <c r="W23847" s="17"/>
    </row>
    <row r="23848" spans="23:23" x14ac:dyDescent="0.35">
      <c r="W23848" s="17"/>
    </row>
    <row r="23849" spans="23:23" x14ac:dyDescent="0.35">
      <c r="W23849" s="17"/>
    </row>
    <row r="23850" spans="23:23" x14ac:dyDescent="0.35">
      <c r="W23850" s="17"/>
    </row>
    <row r="23851" spans="23:23" x14ac:dyDescent="0.35">
      <c r="W23851" s="17"/>
    </row>
    <row r="23852" spans="23:23" x14ac:dyDescent="0.35">
      <c r="W23852" s="17"/>
    </row>
    <row r="23853" spans="23:23" x14ac:dyDescent="0.35">
      <c r="W23853" s="17"/>
    </row>
    <row r="23854" spans="23:23" x14ac:dyDescent="0.35">
      <c r="W23854" s="17"/>
    </row>
    <row r="23855" spans="23:23" x14ac:dyDescent="0.35">
      <c r="W23855" s="17"/>
    </row>
    <row r="23856" spans="23:23" x14ac:dyDescent="0.35">
      <c r="W23856" s="17"/>
    </row>
    <row r="23857" spans="23:23" x14ac:dyDescent="0.35">
      <c r="W23857" s="17"/>
    </row>
    <row r="23858" spans="23:23" x14ac:dyDescent="0.35">
      <c r="W23858" s="17"/>
    </row>
    <row r="23859" spans="23:23" x14ac:dyDescent="0.35">
      <c r="W23859" s="17"/>
    </row>
    <row r="23860" spans="23:23" x14ac:dyDescent="0.35">
      <c r="W23860" s="17"/>
    </row>
    <row r="23861" spans="23:23" x14ac:dyDescent="0.35">
      <c r="W23861" s="17"/>
    </row>
    <row r="23862" spans="23:23" x14ac:dyDescent="0.35">
      <c r="W23862" s="17"/>
    </row>
    <row r="23863" spans="23:23" x14ac:dyDescent="0.35">
      <c r="W23863" s="17"/>
    </row>
    <row r="23864" spans="23:23" x14ac:dyDescent="0.35">
      <c r="W23864" s="17"/>
    </row>
    <row r="23865" spans="23:23" x14ac:dyDescent="0.35">
      <c r="W23865" s="17"/>
    </row>
    <row r="23866" spans="23:23" x14ac:dyDescent="0.35">
      <c r="W23866" s="17"/>
    </row>
    <row r="23867" spans="23:23" x14ac:dyDescent="0.35">
      <c r="W23867" s="17"/>
    </row>
    <row r="23868" spans="23:23" x14ac:dyDescent="0.35">
      <c r="W23868" s="17"/>
    </row>
    <row r="23869" spans="23:23" x14ac:dyDescent="0.35">
      <c r="W23869" s="17"/>
    </row>
    <row r="23870" spans="23:23" x14ac:dyDescent="0.35">
      <c r="W23870" s="17"/>
    </row>
    <row r="23871" spans="23:23" x14ac:dyDescent="0.35">
      <c r="W23871" s="17"/>
    </row>
    <row r="23872" spans="23:23" x14ac:dyDescent="0.35">
      <c r="W23872" s="17"/>
    </row>
    <row r="23873" spans="23:23" x14ac:dyDescent="0.35">
      <c r="W23873" s="17"/>
    </row>
    <row r="23874" spans="23:23" x14ac:dyDescent="0.35">
      <c r="W23874" s="17"/>
    </row>
    <row r="23875" spans="23:23" x14ac:dyDescent="0.35">
      <c r="W23875" s="17"/>
    </row>
    <row r="23876" spans="23:23" x14ac:dyDescent="0.35">
      <c r="W23876" s="17"/>
    </row>
    <row r="23877" spans="23:23" x14ac:dyDescent="0.35">
      <c r="W23877" s="17"/>
    </row>
    <row r="23878" spans="23:23" x14ac:dyDescent="0.35">
      <c r="W23878" s="17"/>
    </row>
    <row r="23879" spans="23:23" x14ac:dyDescent="0.35">
      <c r="W23879" s="17"/>
    </row>
    <row r="23880" spans="23:23" x14ac:dyDescent="0.35">
      <c r="W23880" s="17"/>
    </row>
    <row r="23881" spans="23:23" x14ac:dyDescent="0.35">
      <c r="W23881" s="17"/>
    </row>
    <row r="23882" spans="23:23" x14ac:dyDescent="0.35">
      <c r="W23882" s="17"/>
    </row>
    <row r="23883" spans="23:23" x14ac:dyDescent="0.35">
      <c r="W23883" s="17"/>
    </row>
    <row r="23884" spans="23:23" x14ac:dyDescent="0.35">
      <c r="W23884" s="17"/>
    </row>
    <row r="23885" spans="23:23" x14ac:dyDescent="0.35">
      <c r="W23885" s="17"/>
    </row>
    <row r="23886" spans="23:23" x14ac:dyDescent="0.35">
      <c r="W23886" s="17"/>
    </row>
    <row r="23887" spans="23:23" x14ac:dyDescent="0.35">
      <c r="W23887" s="17"/>
    </row>
    <row r="23888" spans="23:23" x14ac:dyDescent="0.35">
      <c r="W23888" s="17"/>
    </row>
    <row r="23889" spans="23:23" x14ac:dyDescent="0.35">
      <c r="W23889" s="17"/>
    </row>
    <row r="23890" spans="23:23" x14ac:dyDescent="0.35">
      <c r="W23890" s="17"/>
    </row>
    <row r="23891" spans="23:23" x14ac:dyDescent="0.35">
      <c r="W23891" s="17"/>
    </row>
    <row r="23892" spans="23:23" x14ac:dyDescent="0.35">
      <c r="W23892" s="17"/>
    </row>
    <row r="23893" spans="23:23" x14ac:dyDescent="0.35">
      <c r="W23893" s="17"/>
    </row>
    <row r="23894" spans="23:23" x14ac:dyDescent="0.35">
      <c r="W23894" s="17"/>
    </row>
    <row r="23895" spans="23:23" x14ac:dyDescent="0.35">
      <c r="W23895" s="17"/>
    </row>
    <row r="23896" spans="23:23" x14ac:dyDescent="0.35">
      <c r="W23896" s="17"/>
    </row>
    <row r="23897" spans="23:23" x14ac:dyDescent="0.35">
      <c r="W23897" s="17"/>
    </row>
    <row r="23898" spans="23:23" x14ac:dyDescent="0.35">
      <c r="W23898" s="17"/>
    </row>
    <row r="23899" spans="23:23" x14ac:dyDescent="0.35">
      <c r="W23899" s="17"/>
    </row>
    <row r="23900" spans="23:23" x14ac:dyDescent="0.35">
      <c r="W23900" s="17"/>
    </row>
    <row r="23901" spans="23:23" x14ac:dyDescent="0.35">
      <c r="W23901" s="17"/>
    </row>
    <row r="23902" spans="23:23" x14ac:dyDescent="0.35">
      <c r="W23902" s="17"/>
    </row>
    <row r="23903" spans="23:23" x14ac:dyDescent="0.35">
      <c r="W23903" s="17"/>
    </row>
    <row r="23904" spans="23:23" x14ac:dyDescent="0.35">
      <c r="W23904" s="17"/>
    </row>
    <row r="23905" spans="23:23" x14ac:dyDescent="0.35">
      <c r="W23905" s="17"/>
    </row>
    <row r="23906" spans="23:23" x14ac:dyDescent="0.35">
      <c r="W23906" s="17"/>
    </row>
    <row r="23907" spans="23:23" x14ac:dyDescent="0.35">
      <c r="W23907" s="17"/>
    </row>
    <row r="23908" spans="23:23" x14ac:dyDescent="0.35">
      <c r="W23908" s="17"/>
    </row>
    <row r="23909" spans="23:23" x14ac:dyDescent="0.35">
      <c r="W23909" s="17"/>
    </row>
    <row r="23910" spans="23:23" x14ac:dyDescent="0.35">
      <c r="W23910" s="17"/>
    </row>
    <row r="23911" spans="23:23" x14ac:dyDescent="0.35">
      <c r="W23911" s="17"/>
    </row>
    <row r="23912" spans="23:23" x14ac:dyDescent="0.35">
      <c r="W23912" s="17"/>
    </row>
    <row r="23913" spans="23:23" x14ac:dyDescent="0.35">
      <c r="W23913" s="17"/>
    </row>
    <row r="23914" spans="23:23" x14ac:dyDescent="0.35">
      <c r="W23914" s="17"/>
    </row>
    <row r="23915" spans="23:23" x14ac:dyDescent="0.35">
      <c r="W23915" s="17"/>
    </row>
    <row r="23916" spans="23:23" x14ac:dyDescent="0.35">
      <c r="W23916" s="17"/>
    </row>
    <row r="23917" spans="23:23" x14ac:dyDescent="0.35">
      <c r="W23917" s="17"/>
    </row>
    <row r="23918" spans="23:23" x14ac:dyDescent="0.35">
      <c r="W23918" s="17"/>
    </row>
    <row r="23919" spans="23:23" x14ac:dyDescent="0.35">
      <c r="W23919" s="17"/>
    </row>
    <row r="23920" spans="23:23" x14ac:dyDescent="0.35">
      <c r="W23920" s="17"/>
    </row>
    <row r="23921" spans="23:23" x14ac:dyDescent="0.35">
      <c r="W23921" s="17"/>
    </row>
    <row r="23922" spans="23:23" x14ac:dyDescent="0.35">
      <c r="W23922" s="17"/>
    </row>
    <row r="23923" spans="23:23" x14ac:dyDescent="0.35">
      <c r="W23923" s="17"/>
    </row>
    <row r="23924" spans="23:23" x14ac:dyDescent="0.35">
      <c r="W23924" s="17"/>
    </row>
    <row r="23925" spans="23:23" x14ac:dyDescent="0.35">
      <c r="W23925" s="17"/>
    </row>
    <row r="23926" spans="23:23" x14ac:dyDescent="0.35">
      <c r="W23926" s="17"/>
    </row>
    <row r="23927" spans="23:23" x14ac:dyDescent="0.35">
      <c r="W23927" s="17"/>
    </row>
    <row r="23928" spans="23:23" x14ac:dyDescent="0.35">
      <c r="W23928" s="17"/>
    </row>
    <row r="23929" spans="23:23" x14ac:dyDescent="0.35">
      <c r="W23929" s="17"/>
    </row>
    <row r="23930" spans="23:23" x14ac:dyDescent="0.35">
      <c r="W23930" s="17"/>
    </row>
    <row r="23931" spans="23:23" x14ac:dyDescent="0.35">
      <c r="W23931" s="17"/>
    </row>
    <row r="23932" spans="23:23" x14ac:dyDescent="0.35">
      <c r="W23932" s="17"/>
    </row>
    <row r="23933" spans="23:23" x14ac:dyDescent="0.35">
      <c r="W23933" s="17"/>
    </row>
    <row r="23934" spans="23:23" x14ac:dyDescent="0.35">
      <c r="W23934" s="17"/>
    </row>
    <row r="23935" spans="23:23" x14ac:dyDescent="0.35">
      <c r="W23935" s="17"/>
    </row>
    <row r="23936" spans="23:23" x14ac:dyDescent="0.35">
      <c r="W23936" s="17"/>
    </row>
    <row r="23937" spans="23:23" x14ac:dyDescent="0.35">
      <c r="W23937" s="17"/>
    </row>
    <row r="23938" spans="23:23" x14ac:dyDescent="0.35">
      <c r="W23938" s="17"/>
    </row>
    <row r="23939" spans="23:23" x14ac:dyDescent="0.35">
      <c r="W23939" s="17"/>
    </row>
    <row r="23940" spans="23:23" x14ac:dyDescent="0.35">
      <c r="W23940" s="17"/>
    </row>
    <row r="23941" spans="23:23" x14ac:dyDescent="0.35">
      <c r="W23941" s="17"/>
    </row>
    <row r="23942" spans="23:23" x14ac:dyDescent="0.35">
      <c r="W23942" s="17"/>
    </row>
    <row r="23943" spans="23:23" x14ac:dyDescent="0.35">
      <c r="W23943" s="17"/>
    </row>
    <row r="23944" spans="23:23" x14ac:dyDescent="0.35">
      <c r="W23944" s="17"/>
    </row>
    <row r="23945" spans="23:23" x14ac:dyDescent="0.35">
      <c r="W23945" s="17"/>
    </row>
    <row r="23946" spans="23:23" x14ac:dyDescent="0.35">
      <c r="W23946" s="17"/>
    </row>
    <row r="23947" spans="23:23" x14ac:dyDescent="0.35">
      <c r="W23947" s="17"/>
    </row>
    <row r="23948" spans="23:23" x14ac:dyDescent="0.35">
      <c r="W23948" s="17"/>
    </row>
    <row r="23949" spans="23:23" x14ac:dyDescent="0.35">
      <c r="W23949" s="17"/>
    </row>
    <row r="23950" spans="23:23" x14ac:dyDescent="0.35">
      <c r="W23950" s="17"/>
    </row>
    <row r="23951" spans="23:23" x14ac:dyDescent="0.35">
      <c r="W23951" s="17"/>
    </row>
    <row r="23952" spans="23:23" x14ac:dyDescent="0.35">
      <c r="W23952" s="17"/>
    </row>
    <row r="23953" spans="23:23" x14ac:dyDescent="0.35">
      <c r="W23953" s="17"/>
    </row>
    <row r="23954" spans="23:23" x14ac:dyDescent="0.35">
      <c r="W23954" s="17"/>
    </row>
    <row r="23955" spans="23:23" x14ac:dyDescent="0.35">
      <c r="W23955" s="17"/>
    </row>
    <row r="23956" spans="23:23" x14ac:dyDescent="0.35">
      <c r="W23956" s="17"/>
    </row>
    <row r="23957" spans="23:23" x14ac:dyDescent="0.35">
      <c r="W23957" s="17"/>
    </row>
    <row r="23958" spans="23:23" x14ac:dyDescent="0.35">
      <c r="W23958" s="17"/>
    </row>
    <row r="23959" spans="23:23" x14ac:dyDescent="0.35">
      <c r="W23959" s="17"/>
    </row>
    <row r="23960" spans="23:23" x14ac:dyDescent="0.35">
      <c r="W23960" s="17"/>
    </row>
    <row r="23961" spans="23:23" x14ac:dyDescent="0.35">
      <c r="W23961" s="17"/>
    </row>
    <row r="23962" spans="23:23" x14ac:dyDescent="0.35">
      <c r="W23962" s="17"/>
    </row>
    <row r="23963" spans="23:23" x14ac:dyDescent="0.35">
      <c r="W23963" s="17"/>
    </row>
    <row r="23964" spans="23:23" x14ac:dyDescent="0.35">
      <c r="W23964" s="17"/>
    </row>
    <row r="23965" spans="23:23" x14ac:dyDescent="0.35">
      <c r="W23965" s="17"/>
    </row>
    <row r="23966" spans="23:23" x14ac:dyDescent="0.35">
      <c r="W23966" s="17"/>
    </row>
    <row r="23967" spans="23:23" x14ac:dyDescent="0.35">
      <c r="W23967" s="17"/>
    </row>
    <row r="23968" spans="23:23" x14ac:dyDescent="0.35">
      <c r="W23968" s="17"/>
    </row>
    <row r="23969" spans="23:23" x14ac:dyDescent="0.35">
      <c r="W23969" s="17"/>
    </row>
    <row r="23970" spans="23:23" x14ac:dyDescent="0.35">
      <c r="W23970" s="17"/>
    </row>
    <row r="23971" spans="23:23" x14ac:dyDescent="0.35">
      <c r="W23971" s="17"/>
    </row>
    <row r="23972" spans="23:23" x14ac:dyDescent="0.35">
      <c r="W23972" s="17"/>
    </row>
    <row r="23973" spans="23:23" x14ac:dyDescent="0.35">
      <c r="W23973" s="17"/>
    </row>
    <row r="23974" spans="23:23" x14ac:dyDescent="0.35">
      <c r="W23974" s="17"/>
    </row>
    <row r="23975" spans="23:23" x14ac:dyDescent="0.35">
      <c r="W23975" s="17"/>
    </row>
    <row r="23976" spans="23:23" x14ac:dyDescent="0.35">
      <c r="W23976" s="17"/>
    </row>
    <row r="23977" spans="23:23" x14ac:dyDescent="0.35">
      <c r="W23977" s="17"/>
    </row>
    <row r="23978" spans="23:23" x14ac:dyDescent="0.35">
      <c r="W23978" s="17"/>
    </row>
    <row r="23979" spans="23:23" x14ac:dyDescent="0.35">
      <c r="W23979" s="17"/>
    </row>
    <row r="23980" spans="23:23" x14ac:dyDescent="0.35">
      <c r="W23980" s="17"/>
    </row>
    <row r="23981" spans="23:23" x14ac:dyDescent="0.35">
      <c r="W23981" s="17"/>
    </row>
    <row r="23982" spans="23:23" x14ac:dyDescent="0.35">
      <c r="W23982" s="17"/>
    </row>
    <row r="23983" spans="23:23" x14ac:dyDescent="0.35">
      <c r="W23983" s="17"/>
    </row>
    <row r="23984" spans="23:23" x14ac:dyDescent="0.35">
      <c r="W23984" s="17"/>
    </row>
    <row r="23985" spans="23:23" x14ac:dyDescent="0.35">
      <c r="W23985" s="17"/>
    </row>
    <row r="23986" spans="23:23" x14ac:dyDescent="0.35">
      <c r="W23986" s="17"/>
    </row>
    <row r="23987" spans="23:23" x14ac:dyDescent="0.35">
      <c r="W23987" s="17"/>
    </row>
    <row r="23988" spans="23:23" x14ac:dyDescent="0.35">
      <c r="W23988" s="17"/>
    </row>
    <row r="23989" spans="23:23" x14ac:dyDescent="0.35">
      <c r="W23989" s="17"/>
    </row>
    <row r="23990" spans="23:23" x14ac:dyDescent="0.35">
      <c r="W23990" s="17"/>
    </row>
    <row r="23991" spans="23:23" x14ac:dyDescent="0.35">
      <c r="W23991" s="17"/>
    </row>
    <row r="23992" spans="23:23" x14ac:dyDescent="0.35">
      <c r="W23992" s="17"/>
    </row>
    <row r="23993" spans="23:23" x14ac:dyDescent="0.35">
      <c r="W23993" s="17"/>
    </row>
    <row r="23994" spans="23:23" x14ac:dyDescent="0.35">
      <c r="W23994" s="17"/>
    </row>
    <row r="23995" spans="23:23" x14ac:dyDescent="0.35">
      <c r="W23995" s="17"/>
    </row>
    <row r="23996" spans="23:23" x14ac:dyDescent="0.35">
      <c r="W23996" s="17"/>
    </row>
    <row r="23997" spans="23:23" x14ac:dyDescent="0.35">
      <c r="W23997" s="17"/>
    </row>
    <row r="23998" spans="23:23" x14ac:dyDescent="0.35">
      <c r="W23998" s="17"/>
    </row>
    <row r="23999" spans="23:23" x14ac:dyDescent="0.35">
      <c r="W23999" s="17"/>
    </row>
    <row r="24000" spans="23:23" x14ac:dyDescent="0.35">
      <c r="W24000" s="17"/>
    </row>
    <row r="24001" spans="23:23" x14ac:dyDescent="0.35">
      <c r="W24001" s="17"/>
    </row>
    <row r="24002" spans="23:23" x14ac:dyDescent="0.35">
      <c r="W24002" s="17"/>
    </row>
    <row r="24003" spans="23:23" x14ac:dyDescent="0.35">
      <c r="W24003" s="17"/>
    </row>
    <row r="24004" spans="23:23" x14ac:dyDescent="0.35">
      <c r="W24004" s="17"/>
    </row>
    <row r="24005" spans="23:23" x14ac:dyDescent="0.35">
      <c r="W24005" s="17"/>
    </row>
    <row r="24006" spans="23:23" x14ac:dyDescent="0.35">
      <c r="W24006" s="17"/>
    </row>
    <row r="24007" spans="23:23" x14ac:dyDescent="0.35">
      <c r="W24007" s="17"/>
    </row>
    <row r="24008" spans="23:23" x14ac:dyDescent="0.35">
      <c r="W24008" s="17"/>
    </row>
    <row r="24009" spans="23:23" x14ac:dyDescent="0.35">
      <c r="W24009" s="17"/>
    </row>
    <row r="24010" spans="23:23" x14ac:dyDescent="0.35">
      <c r="W24010" s="17"/>
    </row>
    <row r="24011" spans="23:23" x14ac:dyDescent="0.35">
      <c r="W24011" s="17"/>
    </row>
    <row r="24012" spans="23:23" x14ac:dyDescent="0.35">
      <c r="W24012" s="17"/>
    </row>
    <row r="24013" spans="23:23" x14ac:dyDescent="0.35">
      <c r="W24013" s="17"/>
    </row>
    <row r="24014" spans="23:23" x14ac:dyDescent="0.35">
      <c r="W24014" s="17"/>
    </row>
    <row r="24015" spans="23:23" x14ac:dyDescent="0.35">
      <c r="W24015" s="17"/>
    </row>
    <row r="24016" spans="23:23" x14ac:dyDescent="0.35">
      <c r="W24016" s="17"/>
    </row>
    <row r="24017" spans="23:23" x14ac:dyDescent="0.35">
      <c r="W24017" s="17"/>
    </row>
    <row r="24018" spans="23:23" x14ac:dyDescent="0.35">
      <c r="W24018" s="17"/>
    </row>
    <row r="24019" spans="23:23" x14ac:dyDescent="0.35">
      <c r="W24019" s="17"/>
    </row>
    <row r="24020" spans="23:23" x14ac:dyDescent="0.35">
      <c r="W24020" s="17"/>
    </row>
    <row r="24021" spans="23:23" x14ac:dyDescent="0.35">
      <c r="W24021" s="17"/>
    </row>
    <row r="24022" spans="23:23" x14ac:dyDescent="0.35">
      <c r="W24022" s="17"/>
    </row>
    <row r="24023" spans="23:23" x14ac:dyDescent="0.35">
      <c r="W24023" s="17"/>
    </row>
    <row r="24024" spans="23:23" x14ac:dyDescent="0.35">
      <c r="W24024" s="17"/>
    </row>
    <row r="24025" spans="23:23" x14ac:dyDescent="0.35">
      <c r="W24025" s="17"/>
    </row>
    <row r="24026" spans="23:23" x14ac:dyDescent="0.35">
      <c r="W24026" s="17"/>
    </row>
    <row r="24027" spans="23:23" x14ac:dyDescent="0.35">
      <c r="W24027" s="17"/>
    </row>
    <row r="24028" spans="23:23" x14ac:dyDescent="0.35">
      <c r="W24028" s="17"/>
    </row>
    <row r="24029" spans="23:23" x14ac:dyDescent="0.35">
      <c r="W24029" s="17"/>
    </row>
    <row r="24030" spans="23:23" x14ac:dyDescent="0.35">
      <c r="W24030" s="17"/>
    </row>
    <row r="24031" spans="23:23" x14ac:dyDescent="0.35">
      <c r="W24031" s="17"/>
    </row>
    <row r="24032" spans="23:23" x14ac:dyDescent="0.35">
      <c r="W24032" s="17"/>
    </row>
    <row r="24033" spans="23:23" x14ac:dyDescent="0.35">
      <c r="W24033" s="17"/>
    </row>
    <row r="24034" spans="23:23" x14ac:dyDescent="0.35">
      <c r="W24034" s="17"/>
    </row>
    <row r="24035" spans="23:23" x14ac:dyDescent="0.35">
      <c r="W24035" s="17"/>
    </row>
    <row r="24036" spans="23:23" x14ac:dyDescent="0.35">
      <c r="W24036" s="17"/>
    </row>
    <row r="24037" spans="23:23" x14ac:dyDescent="0.35">
      <c r="W24037" s="17"/>
    </row>
    <row r="24038" spans="23:23" x14ac:dyDescent="0.35">
      <c r="W24038" s="17"/>
    </row>
    <row r="24039" spans="23:23" x14ac:dyDescent="0.35">
      <c r="W24039" s="17"/>
    </row>
    <row r="24040" spans="23:23" x14ac:dyDescent="0.35">
      <c r="W24040" s="17"/>
    </row>
    <row r="24041" spans="23:23" x14ac:dyDescent="0.35">
      <c r="W24041" s="17"/>
    </row>
    <row r="24042" spans="23:23" x14ac:dyDescent="0.35">
      <c r="W24042" s="17"/>
    </row>
    <row r="24043" spans="23:23" x14ac:dyDescent="0.35">
      <c r="W24043" s="17"/>
    </row>
    <row r="24044" spans="23:23" x14ac:dyDescent="0.35">
      <c r="W24044" s="17"/>
    </row>
    <row r="24045" spans="23:23" x14ac:dyDescent="0.35">
      <c r="W24045" s="17"/>
    </row>
    <row r="24046" spans="23:23" x14ac:dyDescent="0.35">
      <c r="W24046" s="17"/>
    </row>
    <row r="24047" spans="23:23" x14ac:dyDescent="0.35">
      <c r="W24047" s="17"/>
    </row>
    <row r="24048" spans="23:23" x14ac:dyDescent="0.35">
      <c r="W24048" s="17"/>
    </row>
    <row r="24049" spans="23:23" x14ac:dyDescent="0.35">
      <c r="W24049" s="17"/>
    </row>
    <row r="24050" spans="23:23" x14ac:dyDescent="0.35">
      <c r="W24050" s="17"/>
    </row>
    <row r="24051" spans="23:23" x14ac:dyDescent="0.35">
      <c r="W24051" s="17"/>
    </row>
    <row r="24052" spans="23:23" x14ac:dyDescent="0.35">
      <c r="W24052" s="17"/>
    </row>
    <row r="24053" spans="23:23" x14ac:dyDescent="0.35">
      <c r="W24053" s="17"/>
    </row>
    <row r="24054" spans="23:23" x14ac:dyDescent="0.35">
      <c r="W24054" s="17"/>
    </row>
    <row r="24055" spans="23:23" x14ac:dyDescent="0.35">
      <c r="W24055" s="17"/>
    </row>
    <row r="24056" spans="23:23" x14ac:dyDescent="0.35">
      <c r="W24056" s="17"/>
    </row>
    <row r="24057" spans="23:23" x14ac:dyDescent="0.35">
      <c r="W24057" s="17"/>
    </row>
    <row r="24058" spans="23:23" x14ac:dyDescent="0.35">
      <c r="W24058" s="17"/>
    </row>
    <row r="24059" spans="23:23" x14ac:dyDescent="0.35">
      <c r="W24059" s="17"/>
    </row>
    <row r="24060" spans="23:23" x14ac:dyDescent="0.35">
      <c r="W24060" s="17"/>
    </row>
    <row r="24061" spans="23:23" x14ac:dyDescent="0.35">
      <c r="W24061" s="17"/>
    </row>
    <row r="24062" spans="23:23" x14ac:dyDescent="0.35">
      <c r="W24062" s="17"/>
    </row>
    <row r="24063" spans="23:23" x14ac:dyDescent="0.35">
      <c r="W24063" s="17"/>
    </row>
    <row r="24064" spans="23:23" x14ac:dyDescent="0.35">
      <c r="W24064" s="17"/>
    </row>
    <row r="24065" spans="23:23" x14ac:dyDescent="0.35">
      <c r="W24065" s="17"/>
    </row>
    <row r="24066" spans="23:23" x14ac:dyDescent="0.35">
      <c r="W24066" s="17"/>
    </row>
    <row r="24067" spans="23:23" x14ac:dyDescent="0.35">
      <c r="W24067" s="17"/>
    </row>
    <row r="24068" spans="23:23" x14ac:dyDescent="0.35">
      <c r="W24068" s="17"/>
    </row>
    <row r="24069" spans="23:23" x14ac:dyDescent="0.35">
      <c r="W24069" s="17"/>
    </row>
    <row r="24070" spans="23:23" x14ac:dyDescent="0.35">
      <c r="W24070" s="17"/>
    </row>
    <row r="24071" spans="23:23" x14ac:dyDescent="0.35">
      <c r="W24071" s="17"/>
    </row>
    <row r="24072" spans="23:23" x14ac:dyDescent="0.35">
      <c r="W24072" s="17"/>
    </row>
    <row r="24073" spans="23:23" x14ac:dyDescent="0.35">
      <c r="W24073" s="17"/>
    </row>
    <row r="24074" spans="23:23" x14ac:dyDescent="0.35">
      <c r="W24074" s="17"/>
    </row>
    <row r="24075" spans="23:23" x14ac:dyDescent="0.35">
      <c r="W24075" s="17"/>
    </row>
    <row r="24076" spans="23:23" x14ac:dyDescent="0.35">
      <c r="W24076" s="17"/>
    </row>
    <row r="24077" spans="23:23" x14ac:dyDescent="0.35">
      <c r="W24077" s="17"/>
    </row>
    <row r="24078" spans="23:23" x14ac:dyDescent="0.35">
      <c r="W24078" s="17"/>
    </row>
    <row r="24079" spans="23:23" x14ac:dyDescent="0.35">
      <c r="W24079" s="17"/>
    </row>
    <row r="24080" spans="23:23" x14ac:dyDescent="0.35">
      <c r="W24080" s="17"/>
    </row>
    <row r="24081" spans="23:23" x14ac:dyDescent="0.35">
      <c r="W24081" s="17"/>
    </row>
    <row r="24082" spans="23:23" x14ac:dyDescent="0.35">
      <c r="W24082" s="17"/>
    </row>
    <row r="24083" spans="23:23" x14ac:dyDescent="0.35">
      <c r="W24083" s="17"/>
    </row>
    <row r="24084" spans="23:23" x14ac:dyDescent="0.35">
      <c r="W24084" s="17"/>
    </row>
    <row r="24085" spans="23:23" x14ac:dyDescent="0.35">
      <c r="W24085" s="17"/>
    </row>
    <row r="24086" spans="23:23" x14ac:dyDescent="0.35">
      <c r="W24086" s="17"/>
    </row>
    <row r="24087" spans="23:23" x14ac:dyDescent="0.35">
      <c r="W24087" s="17"/>
    </row>
    <row r="24088" spans="23:23" x14ac:dyDescent="0.35">
      <c r="W24088" s="17"/>
    </row>
    <row r="24089" spans="23:23" x14ac:dyDescent="0.35">
      <c r="W24089" s="17"/>
    </row>
    <row r="24090" spans="23:23" x14ac:dyDescent="0.35">
      <c r="W24090" s="17"/>
    </row>
    <row r="24091" spans="23:23" x14ac:dyDescent="0.35">
      <c r="W24091" s="17"/>
    </row>
    <row r="24092" spans="23:23" x14ac:dyDescent="0.35">
      <c r="W24092" s="17"/>
    </row>
    <row r="24093" spans="23:23" x14ac:dyDescent="0.35">
      <c r="W24093" s="17"/>
    </row>
    <row r="24094" spans="23:23" x14ac:dyDescent="0.35">
      <c r="W24094" s="17"/>
    </row>
    <row r="24095" spans="23:23" x14ac:dyDescent="0.35">
      <c r="W24095" s="17"/>
    </row>
    <row r="24096" spans="23:23" x14ac:dyDescent="0.35">
      <c r="W24096" s="17"/>
    </row>
    <row r="24097" spans="23:23" x14ac:dyDescent="0.35">
      <c r="W24097" s="17"/>
    </row>
    <row r="24098" spans="23:23" x14ac:dyDescent="0.35">
      <c r="W24098" s="17"/>
    </row>
    <row r="24099" spans="23:23" x14ac:dyDescent="0.35">
      <c r="W24099" s="17"/>
    </row>
    <row r="24100" spans="23:23" x14ac:dyDescent="0.35">
      <c r="W24100" s="17"/>
    </row>
    <row r="24101" spans="23:23" x14ac:dyDescent="0.35">
      <c r="W24101" s="17"/>
    </row>
    <row r="24102" spans="23:23" x14ac:dyDescent="0.35">
      <c r="W24102" s="17"/>
    </row>
    <row r="24103" spans="23:23" x14ac:dyDescent="0.35">
      <c r="W24103" s="17"/>
    </row>
    <row r="24104" spans="23:23" x14ac:dyDescent="0.35">
      <c r="W24104" s="17"/>
    </row>
    <row r="24105" spans="23:23" x14ac:dyDescent="0.35">
      <c r="W24105" s="17"/>
    </row>
    <row r="24106" spans="23:23" x14ac:dyDescent="0.35">
      <c r="W24106" s="17"/>
    </row>
    <row r="24107" spans="23:23" x14ac:dyDescent="0.35">
      <c r="W24107" s="17"/>
    </row>
    <row r="24108" spans="23:23" x14ac:dyDescent="0.35">
      <c r="W24108" s="17"/>
    </row>
    <row r="24109" spans="23:23" x14ac:dyDescent="0.35">
      <c r="W24109" s="17"/>
    </row>
    <row r="24110" spans="23:23" x14ac:dyDescent="0.35">
      <c r="W24110" s="17"/>
    </row>
    <row r="24111" spans="23:23" x14ac:dyDescent="0.35">
      <c r="W24111" s="17"/>
    </row>
    <row r="24112" spans="23:23" x14ac:dyDescent="0.35">
      <c r="W24112" s="17"/>
    </row>
    <row r="24113" spans="23:23" x14ac:dyDescent="0.35">
      <c r="W24113" s="17"/>
    </row>
    <row r="24114" spans="23:23" x14ac:dyDescent="0.35">
      <c r="W24114" s="17"/>
    </row>
    <row r="24115" spans="23:23" x14ac:dyDescent="0.35">
      <c r="W24115" s="17"/>
    </row>
    <row r="24116" spans="23:23" x14ac:dyDescent="0.35">
      <c r="W24116" s="17"/>
    </row>
    <row r="24117" spans="23:23" x14ac:dyDescent="0.35">
      <c r="W24117" s="17"/>
    </row>
    <row r="24118" spans="23:23" x14ac:dyDescent="0.35">
      <c r="W24118" s="17"/>
    </row>
    <row r="24119" spans="23:23" x14ac:dyDescent="0.35">
      <c r="W24119" s="17"/>
    </row>
    <row r="24120" spans="23:23" x14ac:dyDescent="0.35">
      <c r="W24120" s="17"/>
    </row>
    <row r="24121" spans="23:23" x14ac:dyDescent="0.35">
      <c r="W24121" s="17"/>
    </row>
    <row r="24122" spans="23:23" x14ac:dyDescent="0.35">
      <c r="W24122" s="17"/>
    </row>
    <row r="24123" spans="23:23" x14ac:dyDescent="0.35">
      <c r="W24123" s="17"/>
    </row>
    <row r="24124" spans="23:23" x14ac:dyDescent="0.35">
      <c r="W24124" s="17"/>
    </row>
    <row r="24125" spans="23:23" x14ac:dyDescent="0.35">
      <c r="W24125" s="17"/>
    </row>
    <row r="24126" spans="23:23" x14ac:dyDescent="0.35">
      <c r="W24126" s="17"/>
    </row>
    <row r="24127" spans="23:23" x14ac:dyDescent="0.35">
      <c r="W24127" s="17"/>
    </row>
    <row r="24128" spans="23:23" x14ac:dyDescent="0.35">
      <c r="W24128" s="17"/>
    </row>
    <row r="24129" spans="23:23" x14ac:dyDescent="0.35">
      <c r="W24129" s="17"/>
    </row>
    <row r="24130" spans="23:23" x14ac:dyDescent="0.35">
      <c r="W24130" s="17"/>
    </row>
    <row r="24131" spans="23:23" x14ac:dyDescent="0.35">
      <c r="W24131" s="17"/>
    </row>
    <row r="24132" spans="23:23" x14ac:dyDescent="0.35">
      <c r="W24132" s="17"/>
    </row>
    <row r="24133" spans="23:23" x14ac:dyDescent="0.35">
      <c r="W24133" s="17"/>
    </row>
    <row r="24134" spans="23:23" x14ac:dyDescent="0.35">
      <c r="W24134" s="17"/>
    </row>
    <row r="24135" spans="23:23" x14ac:dyDescent="0.35">
      <c r="W24135" s="17"/>
    </row>
    <row r="24136" spans="23:23" x14ac:dyDescent="0.35">
      <c r="W24136" s="17"/>
    </row>
    <row r="24137" spans="23:23" x14ac:dyDescent="0.35">
      <c r="W24137" s="17"/>
    </row>
    <row r="24138" spans="23:23" x14ac:dyDescent="0.35">
      <c r="W24138" s="17"/>
    </row>
    <row r="24139" spans="23:23" x14ac:dyDescent="0.35">
      <c r="W24139" s="17"/>
    </row>
    <row r="24140" spans="23:23" x14ac:dyDescent="0.35">
      <c r="W24140" s="17"/>
    </row>
    <row r="24141" spans="23:23" x14ac:dyDescent="0.35">
      <c r="W24141" s="17"/>
    </row>
    <row r="24142" spans="23:23" x14ac:dyDescent="0.35">
      <c r="W24142" s="17"/>
    </row>
    <row r="24143" spans="23:23" x14ac:dyDescent="0.35">
      <c r="W24143" s="17"/>
    </row>
    <row r="24144" spans="23:23" x14ac:dyDescent="0.35">
      <c r="W24144" s="17"/>
    </row>
    <row r="24145" spans="23:23" x14ac:dyDescent="0.35">
      <c r="W24145" s="17"/>
    </row>
    <row r="24146" spans="23:23" x14ac:dyDescent="0.35">
      <c r="W24146" s="17"/>
    </row>
    <row r="24147" spans="23:23" x14ac:dyDescent="0.35">
      <c r="W24147" s="17"/>
    </row>
    <row r="24148" spans="23:23" x14ac:dyDescent="0.35">
      <c r="W24148" s="17"/>
    </row>
    <row r="24149" spans="23:23" x14ac:dyDescent="0.35">
      <c r="W24149" s="17"/>
    </row>
    <row r="24150" spans="23:23" x14ac:dyDescent="0.35">
      <c r="W24150" s="17"/>
    </row>
    <row r="24151" spans="23:23" x14ac:dyDescent="0.35">
      <c r="W24151" s="17"/>
    </row>
    <row r="24152" spans="23:23" x14ac:dyDescent="0.35">
      <c r="W24152" s="17"/>
    </row>
    <row r="24153" spans="23:23" x14ac:dyDescent="0.35">
      <c r="W24153" s="17"/>
    </row>
    <row r="24154" spans="23:23" x14ac:dyDescent="0.35">
      <c r="W24154" s="17"/>
    </row>
    <row r="24155" spans="23:23" x14ac:dyDescent="0.35">
      <c r="W24155" s="17"/>
    </row>
    <row r="24156" spans="23:23" x14ac:dyDescent="0.35">
      <c r="W24156" s="17"/>
    </row>
    <row r="24157" spans="23:23" x14ac:dyDescent="0.35">
      <c r="W24157" s="17"/>
    </row>
    <row r="24158" spans="23:23" x14ac:dyDescent="0.35">
      <c r="W24158" s="17"/>
    </row>
    <row r="24159" spans="23:23" x14ac:dyDescent="0.35">
      <c r="W24159" s="17"/>
    </row>
    <row r="24160" spans="23:23" x14ac:dyDescent="0.35">
      <c r="W24160" s="17"/>
    </row>
    <row r="24161" spans="23:23" x14ac:dyDescent="0.35">
      <c r="W24161" s="17"/>
    </row>
    <row r="24162" spans="23:23" x14ac:dyDescent="0.35">
      <c r="W24162" s="17"/>
    </row>
    <row r="24163" spans="23:23" x14ac:dyDescent="0.35">
      <c r="W24163" s="17"/>
    </row>
    <row r="24164" spans="23:23" x14ac:dyDescent="0.35">
      <c r="W24164" s="17"/>
    </row>
    <row r="24165" spans="23:23" x14ac:dyDescent="0.35">
      <c r="W24165" s="17"/>
    </row>
    <row r="24166" spans="23:23" x14ac:dyDescent="0.35">
      <c r="W24166" s="17"/>
    </row>
    <row r="24167" spans="23:23" x14ac:dyDescent="0.35">
      <c r="W24167" s="17"/>
    </row>
    <row r="24168" spans="23:23" x14ac:dyDescent="0.35">
      <c r="W24168" s="17"/>
    </row>
    <row r="24169" spans="23:23" x14ac:dyDescent="0.35">
      <c r="W24169" s="17"/>
    </row>
    <row r="24170" spans="23:23" x14ac:dyDescent="0.35">
      <c r="W24170" s="17"/>
    </row>
    <row r="24171" spans="23:23" x14ac:dyDescent="0.35">
      <c r="W24171" s="17"/>
    </row>
    <row r="24172" spans="23:23" x14ac:dyDescent="0.35">
      <c r="W24172" s="17"/>
    </row>
    <row r="24173" spans="23:23" x14ac:dyDescent="0.35">
      <c r="W24173" s="17"/>
    </row>
    <row r="24174" spans="23:23" x14ac:dyDescent="0.35">
      <c r="W24174" s="17"/>
    </row>
    <row r="24175" spans="23:23" x14ac:dyDescent="0.35">
      <c r="W24175" s="17"/>
    </row>
    <row r="24176" spans="23:23" x14ac:dyDescent="0.35">
      <c r="W24176" s="17"/>
    </row>
    <row r="24177" spans="23:23" x14ac:dyDescent="0.35">
      <c r="W24177" s="17"/>
    </row>
    <row r="24178" spans="23:23" x14ac:dyDescent="0.35">
      <c r="W24178" s="17"/>
    </row>
    <row r="24179" spans="23:23" x14ac:dyDescent="0.35">
      <c r="W24179" s="17"/>
    </row>
    <row r="24180" spans="23:23" x14ac:dyDescent="0.35">
      <c r="W24180" s="17"/>
    </row>
    <row r="24181" spans="23:23" x14ac:dyDescent="0.35">
      <c r="W24181" s="17"/>
    </row>
    <row r="24182" spans="23:23" x14ac:dyDescent="0.35">
      <c r="W24182" s="17"/>
    </row>
    <row r="24183" spans="23:23" x14ac:dyDescent="0.35">
      <c r="W24183" s="17"/>
    </row>
    <row r="24184" spans="23:23" x14ac:dyDescent="0.35">
      <c r="W24184" s="17"/>
    </row>
    <row r="24185" spans="23:23" x14ac:dyDescent="0.35">
      <c r="W24185" s="17"/>
    </row>
    <row r="24186" spans="23:23" x14ac:dyDescent="0.35">
      <c r="W24186" s="17"/>
    </row>
    <row r="24187" spans="23:23" x14ac:dyDescent="0.35">
      <c r="W24187" s="17"/>
    </row>
    <row r="24188" spans="23:23" x14ac:dyDescent="0.35">
      <c r="W24188" s="17"/>
    </row>
    <row r="24189" spans="23:23" x14ac:dyDescent="0.35">
      <c r="W24189" s="17"/>
    </row>
    <row r="24190" spans="23:23" x14ac:dyDescent="0.35">
      <c r="W24190" s="17"/>
    </row>
    <row r="24191" spans="23:23" x14ac:dyDescent="0.35">
      <c r="W24191" s="17"/>
    </row>
    <row r="24192" spans="23:23" x14ac:dyDescent="0.35">
      <c r="W24192" s="17"/>
    </row>
    <row r="24193" spans="23:23" x14ac:dyDescent="0.35">
      <c r="W24193" s="17"/>
    </row>
    <row r="24194" spans="23:23" x14ac:dyDescent="0.35">
      <c r="W24194" s="17"/>
    </row>
    <row r="24195" spans="23:23" x14ac:dyDescent="0.35">
      <c r="W24195" s="17"/>
    </row>
    <row r="24196" spans="23:23" x14ac:dyDescent="0.35">
      <c r="W24196" s="17"/>
    </row>
    <row r="24197" spans="23:23" x14ac:dyDescent="0.35">
      <c r="W24197" s="17"/>
    </row>
    <row r="24198" spans="23:23" x14ac:dyDescent="0.35">
      <c r="W24198" s="17"/>
    </row>
    <row r="24199" spans="23:23" x14ac:dyDescent="0.35">
      <c r="W24199" s="17"/>
    </row>
    <row r="24200" spans="23:23" x14ac:dyDescent="0.35">
      <c r="W24200" s="17"/>
    </row>
    <row r="24201" spans="23:23" x14ac:dyDescent="0.35">
      <c r="W24201" s="17"/>
    </row>
    <row r="24202" spans="23:23" x14ac:dyDescent="0.35">
      <c r="W24202" s="17"/>
    </row>
    <row r="24203" spans="23:23" x14ac:dyDescent="0.35">
      <c r="W24203" s="17"/>
    </row>
    <row r="24204" spans="23:23" x14ac:dyDescent="0.35">
      <c r="W24204" s="17"/>
    </row>
    <row r="24205" spans="23:23" x14ac:dyDescent="0.35">
      <c r="W24205" s="17"/>
    </row>
    <row r="24206" spans="23:23" x14ac:dyDescent="0.35">
      <c r="W24206" s="17"/>
    </row>
    <row r="24207" spans="23:23" x14ac:dyDescent="0.35">
      <c r="W24207" s="17"/>
    </row>
    <row r="24208" spans="23:23" x14ac:dyDescent="0.35">
      <c r="W24208" s="17"/>
    </row>
    <row r="24209" spans="23:23" x14ac:dyDescent="0.35">
      <c r="W24209" s="17"/>
    </row>
    <row r="24210" spans="23:23" x14ac:dyDescent="0.35">
      <c r="W24210" s="17"/>
    </row>
    <row r="24211" spans="23:23" x14ac:dyDescent="0.35">
      <c r="W24211" s="17"/>
    </row>
    <row r="24212" spans="23:23" x14ac:dyDescent="0.35">
      <c r="W24212" s="17"/>
    </row>
    <row r="24213" spans="23:23" x14ac:dyDescent="0.35">
      <c r="W24213" s="17"/>
    </row>
    <row r="24214" spans="23:23" x14ac:dyDescent="0.35">
      <c r="W24214" s="17"/>
    </row>
    <row r="24215" spans="23:23" x14ac:dyDescent="0.35">
      <c r="W24215" s="17"/>
    </row>
    <row r="24216" spans="23:23" x14ac:dyDescent="0.35">
      <c r="W24216" s="17"/>
    </row>
    <row r="24217" spans="23:23" x14ac:dyDescent="0.35">
      <c r="W24217" s="17"/>
    </row>
    <row r="24218" spans="23:23" x14ac:dyDescent="0.35">
      <c r="W24218" s="17"/>
    </row>
    <row r="24219" spans="23:23" x14ac:dyDescent="0.35">
      <c r="W24219" s="17"/>
    </row>
    <row r="24220" spans="23:23" x14ac:dyDescent="0.35">
      <c r="W24220" s="17"/>
    </row>
    <row r="24221" spans="23:23" x14ac:dyDescent="0.35">
      <c r="W24221" s="17"/>
    </row>
    <row r="24222" spans="23:23" x14ac:dyDescent="0.35">
      <c r="W24222" s="17"/>
    </row>
    <row r="24223" spans="23:23" x14ac:dyDescent="0.35">
      <c r="W24223" s="17"/>
    </row>
    <row r="24224" spans="23:23" x14ac:dyDescent="0.35">
      <c r="W24224" s="17"/>
    </row>
    <row r="24225" spans="23:23" x14ac:dyDescent="0.35">
      <c r="W24225" s="17"/>
    </row>
    <row r="24226" spans="23:23" x14ac:dyDescent="0.35">
      <c r="W24226" s="17"/>
    </row>
    <row r="24227" spans="23:23" x14ac:dyDescent="0.35">
      <c r="W24227" s="17"/>
    </row>
    <row r="24228" spans="23:23" x14ac:dyDescent="0.35">
      <c r="W24228" s="17"/>
    </row>
    <row r="24229" spans="23:23" x14ac:dyDescent="0.35">
      <c r="W24229" s="17"/>
    </row>
    <row r="24230" spans="23:23" x14ac:dyDescent="0.35">
      <c r="W24230" s="17"/>
    </row>
    <row r="24231" spans="23:23" x14ac:dyDescent="0.35">
      <c r="W24231" s="17"/>
    </row>
    <row r="24232" spans="23:23" x14ac:dyDescent="0.35">
      <c r="W24232" s="17"/>
    </row>
    <row r="24233" spans="23:23" x14ac:dyDescent="0.35">
      <c r="W24233" s="17"/>
    </row>
    <row r="24234" spans="23:23" x14ac:dyDescent="0.35">
      <c r="W24234" s="17"/>
    </row>
    <row r="24235" spans="23:23" x14ac:dyDescent="0.35">
      <c r="W24235" s="17"/>
    </row>
    <row r="24236" spans="23:23" x14ac:dyDescent="0.35">
      <c r="W24236" s="17"/>
    </row>
    <row r="24237" spans="23:23" x14ac:dyDescent="0.35">
      <c r="W24237" s="17"/>
    </row>
    <row r="24238" spans="23:23" x14ac:dyDescent="0.35">
      <c r="W24238" s="17"/>
    </row>
    <row r="24239" spans="23:23" x14ac:dyDescent="0.35">
      <c r="W24239" s="17"/>
    </row>
    <row r="24240" spans="23:23" x14ac:dyDescent="0.35">
      <c r="W24240" s="17"/>
    </row>
    <row r="24241" spans="23:23" x14ac:dyDescent="0.35">
      <c r="W24241" s="17"/>
    </row>
    <row r="24242" spans="23:23" x14ac:dyDescent="0.35">
      <c r="W24242" s="17"/>
    </row>
    <row r="24243" spans="23:23" x14ac:dyDescent="0.35">
      <c r="W24243" s="17"/>
    </row>
    <row r="24244" spans="23:23" x14ac:dyDescent="0.35">
      <c r="W24244" s="17"/>
    </row>
    <row r="24245" spans="23:23" x14ac:dyDescent="0.35">
      <c r="W24245" s="17"/>
    </row>
    <row r="24246" spans="23:23" x14ac:dyDescent="0.35">
      <c r="W24246" s="17"/>
    </row>
    <row r="24247" spans="23:23" x14ac:dyDescent="0.35">
      <c r="W24247" s="17"/>
    </row>
    <row r="24248" spans="23:23" x14ac:dyDescent="0.35">
      <c r="W24248" s="17"/>
    </row>
    <row r="24249" spans="23:23" x14ac:dyDescent="0.35">
      <c r="W24249" s="17"/>
    </row>
    <row r="24250" spans="23:23" x14ac:dyDescent="0.35">
      <c r="W24250" s="17"/>
    </row>
    <row r="24251" spans="23:23" x14ac:dyDescent="0.35">
      <c r="W24251" s="17"/>
    </row>
    <row r="24252" spans="23:23" x14ac:dyDescent="0.35">
      <c r="W24252" s="17"/>
    </row>
    <row r="24253" spans="23:23" x14ac:dyDescent="0.35">
      <c r="W24253" s="17"/>
    </row>
    <row r="24254" spans="23:23" x14ac:dyDescent="0.35">
      <c r="W24254" s="17"/>
    </row>
    <row r="24255" spans="23:23" x14ac:dyDescent="0.35">
      <c r="W24255" s="17"/>
    </row>
    <row r="24256" spans="23:23" x14ac:dyDescent="0.35">
      <c r="W24256" s="17"/>
    </row>
    <row r="24257" spans="23:23" x14ac:dyDescent="0.35">
      <c r="W24257" s="17"/>
    </row>
    <row r="24258" spans="23:23" x14ac:dyDescent="0.35">
      <c r="W24258" s="17"/>
    </row>
    <row r="24259" spans="23:23" x14ac:dyDescent="0.35">
      <c r="W24259" s="17"/>
    </row>
    <row r="24260" spans="23:23" x14ac:dyDescent="0.35">
      <c r="W24260" s="17"/>
    </row>
    <row r="24261" spans="23:23" x14ac:dyDescent="0.35">
      <c r="W24261" s="17"/>
    </row>
    <row r="24262" spans="23:23" x14ac:dyDescent="0.35">
      <c r="W24262" s="17"/>
    </row>
    <row r="24263" spans="23:23" x14ac:dyDescent="0.35">
      <c r="W24263" s="17"/>
    </row>
    <row r="24264" spans="23:23" x14ac:dyDescent="0.35">
      <c r="W24264" s="17"/>
    </row>
    <row r="24265" spans="23:23" x14ac:dyDescent="0.35">
      <c r="W24265" s="17"/>
    </row>
    <row r="24266" spans="23:23" x14ac:dyDescent="0.35">
      <c r="W24266" s="17"/>
    </row>
    <row r="24267" spans="23:23" x14ac:dyDescent="0.35">
      <c r="W24267" s="17"/>
    </row>
    <row r="24268" spans="23:23" x14ac:dyDescent="0.35">
      <c r="W24268" s="17"/>
    </row>
    <row r="24269" spans="23:23" x14ac:dyDescent="0.35">
      <c r="W24269" s="17"/>
    </row>
    <row r="24270" spans="23:23" x14ac:dyDescent="0.35">
      <c r="W24270" s="17"/>
    </row>
    <row r="24271" spans="23:23" x14ac:dyDescent="0.35">
      <c r="W24271" s="17"/>
    </row>
    <row r="24272" spans="23:23" x14ac:dyDescent="0.35">
      <c r="W24272" s="17"/>
    </row>
    <row r="24273" spans="23:23" x14ac:dyDescent="0.35">
      <c r="W24273" s="17"/>
    </row>
    <row r="24274" spans="23:23" x14ac:dyDescent="0.35">
      <c r="W24274" s="17"/>
    </row>
    <row r="24275" spans="23:23" x14ac:dyDescent="0.35">
      <c r="W24275" s="17"/>
    </row>
    <row r="24276" spans="23:23" x14ac:dyDescent="0.35">
      <c r="W24276" s="17"/>
    </row>
    <row r="24277" spans="23:23" x14ac:dyDescent="0.35">
      <c r="W24277" s="17"/>
    </row>
    <row r="24278" spans="23:23" x14ac:dyDescent="0.35">
      <c r="W24278" s="17"/>
    </row>
    <row r="24279" spans="23:23" x14ac:dyDescent="0.35">
      <c r="W24279" s="17"/>
    </row>
    <row r="24280" spans="23:23" x14ac:dyDescent="0.35">
      <c r="W24280" s="17"/>
    </row>
    <row r="24281" spans="23:23" x14ac:dyDescent="0.35">
      <c r="W24281" s="17"/>
    </row>
    <row r="24282" spans="23:23" x14ac:dyDescent="0.35">
      <c r="W24282" s="17"/>
    </row>
    <row r="24283" spans="23:23" x14ac:dyDescent="0.35">
      <c r="W24283" s="17"/>
    </row>
    <row r="24284" spans="23:23" x14ac:dyDescent="0.35">
      <c r="W24284" s="17"/>
    </row>
    <row r="24285" spans="23:23" x14ac:dyDescent="0.35">
      <c r="W24285" s="17"/>
    </row>
    <row r="24286" spans="23:23" x14ac:dyDescent="0.35">
      <c r="W24286" s="17"/>
    </row>
    <row r="24287" spans="23:23" x14ac:dyDescent="0.35">
      <c r="W24287" s="17"/>
    </row>
    <row r="24288" spans="23:23" x14ac:dyDescent="0.35">
      <c r="W24288" s="17"/>
    </row>
    <row r="24289" spans="23:23" x14ac:dyDescent="0.35">
      <c r="W24289" s="17"/>
    </row>
    <row r="24290" spans="23:23" x14ac:dyDescent="0.35">
      <c r="W24290" s="17"/>
    </row>
    <row r="24291" spans="23:23" x14ac:dyDescent="0.35">
      <c r="W24291" s="17"/>
    </row>
    <row r="24292" spans="23:23" x14ac:dyDescent="0.35">
      <c r="W24292" s="17"/>
    </row>
    <row r="24293" spans="23:23" x14ac:dyDescent="0.35">
      <c r="W24293" s="17"/>
    </row>
    <row r="24294" spans="23:23" x14ac:dyDescent="0.35">
      <c r="W24294" s="17"/>
    </row>
    <row r="24295" spans="23:23" x14ac:dyDescent="0.35">
      <c r="W24295" s="17"/>
    </row>
    <row r="24296" spans="23:23" x14ac:dyDescent="0.35">
      <c r="W24296" s="17"/>
    </row>
    <row r="24297" spans="23:23" x14ac:dyDescent="0.35">
      <c r="W24297" s="17"/>
    </row>
    <row r="24298" spans="23:23" x14ac:dyDescent="0.35">
      <c r="W24298" s="17"/>
    </row>
    <row r="24299" spans="23:23" x14ac:dyDescent="0.35">
      <c r="W24299" s="17"/>
    </row>
    <row r="24300" spans="23:23" x14ac:dyDescent="0.35">
      <c r="W24300" s="17"/>
    </row>
    <row r="24301" spans="23:23" x14ac:dyDescent="0.35">
      <c r="W24301" s="17"/>
    </row>
    <row r="24302" spans="23:23" x14ac:dyDescent="0.35">
      <c r="W24302" s="17"/>
    </row>
    <row r="24303" spans="23:23" x14ac:dyDescent="0.35">
      <c r="W24303" s="17"/>
    </row>
    <row r="24304" spans="23:23" x14ac:dyDescent="0.35">
      <c r="W24304" s="17"/>
    </row>
    <row r="24305" spans="23:23" x14ac:dyDescent="0.35">
      <c r="W24305" s="17"/>
    </row>
    <row r="24306" spans="23:23" x14ac:dyDescent="0.35">
      <c r="W24306" s="17"/>
    </row>
    <row r="24307" spans="23:23" x14ac:dyDescent="0.35">
      <c r="W24307" s="17"/>
    </row>
    <row r="24308" spans="23:23" x14ac:dyDescent="0.35">
      <c r="W24308" s="17"/>
    </row>
    <row r="24309" spans="23:23" x14ac:dyDescent="0.35">
      <c r="W24309" s="17"/>
    </row>
    <row r="24310" spans="23:23" x14ac:dyDescent="0.35">
      <c r="W24310" s="17"/>
    </row>
    <row r="24311" spans="23:23" x14ac:dyDescent="0.35">
      <c r="W24311" s="17"/>
    </row>
    <row r="24312" spans="23:23" x14ac:dyDescent="0.35">
      <c r="W24312" s="17"/>
    </row>
    <row r="24313" spans="23:23" x14ac:dyDescent="0.35">
      <c r="W24313" s="17"/>
    </row>
    <row r="24314" spans="23:23" x14ac:dyDescent="0.35">
      <c r="W24314" s="17"/>
    </row>
    <row r="24315" spans="23:23" x14ac:dyDescent="0.35">
      <c r="W24315" s="17"/>
    </row>
    <row r="24316" spans="23:23" x14ac:dyDescent="0.35">
      <c r="W24316" s="17"/>
    </row>
    <row r="24317" spans="23:23" x14ac:dyDescent="0.35">
      <c r="W24317" s="17"/>
    </row>
    <row r="24318" spans="23:23" x14ac:dyDescent="0.35">
      <c r="W24318" s="17"/>
    </row>
    <row r="24319" spans="23:23" x14ac:dyDescent="0.35">
      <c r="W24319" s="17"/>
    </row>
    <row r="24320" spans="23:23" x14ac:dyDescent="0.35">
      <c r="W24320" s="17"/>
    </row>
    <row r="24321" spans="23:23" x14ac:dyDescent="0.35">
      <c r="W24321" s="17"/>
    </row>
    <row r="24322" spans="23:23" x14ac:dyDescent="0.35">
      <c r="W24322" s="17"/>
    </row>
    <row r="24323" spans="23:23" x14ac:dyDescent="0.35">
      <c r="W24323" s="17"/>
    </row>
    <row r="24324" spans="23:23" x14ac:dyDescent="0.35">
      <c r="W24324" s="17"/>
    </row>
    <row r="24325" spans="23:23" x14ac:dyDescent="0.35">
      <c r="W24325" s="17"/>
    </row>
    <row r="24326" spans="23:23" x14ac:dyDescent="0.35">
      <c r="W24326" s="17"/>
    </row>
    <row r="24327" spans="23:23" x14ac:dyDescent="0.35">
      <c r="W24327" s="17"/>
    </row>
    <row r="24328" spans="23:23" x14ac:dyDescent="0.35">
      <c r="W24328" s="17"/>
    </row>
    <row r="24329" spans="23:23" x14ac:dyDescent="0.35">
      <c r="W24329" s="17"/>
    </row>
    <row r="24330" spans="23:23" x14ac:dyDescent="0.35">
      <c r="W24330" s="17"/>
    </row>
    <row r="24331" spans="23:23" x14ac:dyDescent="0.35">
      <c r="W24331" s="17"/>
    </row>
    <row r="24332" spans="23:23" x14ac:dyDescent="0.35">
      <c r="W24332" s="17"/>
    </row>
    <row r="24333" spans="23:23" x14ac:dyDescent="0.35">
      <c r="W24333" s="17"/>
    </row>
    <row r="24334" spans="23:23" x14ac:dyDescent="0.35">
      <c r="W24334" s="17"/>
    </row>
    <row r="24335" spans="23:23" x14ac:dyDescent="0.35">
      <c r="W24335" s="17"/>
    </row>
    <row r="24336" spans="23:23" x14ac:dyDescent="0.35">
      <c r="W24336" s="17"/>
    </row>
    <row r="24337" spans="23:23" x14ac:dyDescent="0.35">
      <c r="W24337" s="17"/>
    </row>
    <row r="24338" spans="23:23" x14ac:dyDescent="0.35">
      <c r="W24338" s="17"/>
    </row>
    <row r="24339" spans="23:23" x14ac:dyDescent="0.35">
      <c r="W24339" s="17"/>
    </row>
    <row r="24340" spans="23:23" x14ac:dyDescent="0.35">
      <c r="W24340" s="17"/>
    </row>
    <row r="24341" spans="23:23" x14ac:dyDescent="0.35">
      <c r="W24341" s="17"/>
    </row>
    <row r="24342" spans="23:23" x14ac:dyDescent="0.35">
      <c r="W24342" s="17"/>
    </row>
    <row r="24343" spans="23:23" x14ac:dyDescent="0.35">
      <c r="W24343" s="17"/>
    </row>
    <row r="24344" spans="23:23" x14ac:dyDescent="0.35">
      <c r="W24344" s="17"/>
    </row>
    <row r="24345" spans="23:23" x14ac:dyDescent="0.35">
      <c r="W24345" s="17"/>
    </row>
    <row r="24346" spans="23:23" x14ac:dyDescent="0.35">
      <c r="W24346" s="17"/>
    </row>
    <row r="24347" spans="23:23" x14ac:dyDescent="0.35">
      <c r="W24347" s="17"/>
    </row>
    <row r="24348" spans="23:23" x14ac:dyDescent="0.35">
      <c r="W24348" s="17"/>
    </row>
    <row r="24349" spans="23:23" x14ac:dyDescent="0.35">
      <c r="W24349" s="17"/>
    </row>
    <row r="24350" spans="23:23" x14ac:dyDescent="0.35">
      <c r="W24350" s="17"/>
    </row>
    <row r="24351" spans="23:23" x14ac:dyDescent="0.35">
      <c r="W24351" s="17"/>
    </row>
    <row r="24352" spans="23:23" x14ac:dyDescent="0.35">
      <c r="W24352" s="17"/>
    </row>
    <row r="24353" spans="23:23" x14ac:dyDescent="0.35">
      <c r="W24353" s="17"/>
    </row>
    <row r="24354" spans="23:23" x14ac:dyDescent="0.35">
      <c r="W24354" s="17"/>
    </row>
    <row r="24355" spans="23:23" x14ac:dyDescent="0.35">
      <c r="W24355" s="17"/>
    </row>
    <row r="24356" spans="23:23" x14ac:dyDescent="0.35">
      <c r="W24356" s="17"/>
    </row>
    <row r="24357" spans="23:23" x14ac:dyDescent="0.35">
      <c r="W24357" s="17"/>
    </row>
    <row r="24358" spans="23:23" x14ac:dyDescent="0.35">
      <c r="W24358" s="17"/>
    </row>
    <row r="24359" spans="23:23" x14ac:dyDescent="0.35">
      <c r="W24359" s="17"/>
    </row>
    <row r="24360" spans="23:23" x14ac:dyDescent="0.35">
      <c r="W24360" s="17"/>
    </row>
    <row r="24361" spans="23:23" x14ac:dyDescent="0.35">
      <c r="W24361" s="17"/>
    </row>
    <row r="24362" spans="23:23" x14ac:dyDescent="0.35">
      <c r="W24362" s="17"/>
    </row>
    <row r="24363" spans="23:23" x14ac:dyDescent="0.35">
      <c r="W24363" s="17"/>
    </row>
    <row r="24364" spans="23:23" x14ac:dyDescent="0.35">
      <c r="W24364" s="17"/>
    </row>
    <row r="24365" spans="23:23" x14ac:dyDescent="0.35">
      <c r="W24365" s="17"/>
    </row>
    <row r="24366" spans="23:23" x14ac:dyDescent="0.35">
      <c r="W24366" s="17"/>
    </row>
    <row r="24367" spans="23:23" x14ac:dyDescent="0.35">
      <c r="W24367" s="17"/>
    </row>
    <row r="24368" spans="23:23" x14ac:dyDescent="0.35">
      <c r="W24368" s="17"/>
    </row>
    <row r="24369" spans="23:23" x14ac:dyDescent="0.35">
      <c r="W24369" s="17"/>
    </row>
    <row r="24370" spans="23:23" x14ac:dyDescent="0.35">
      <c r="W24370" s="17"/>
    </row>
    <row r="24371" spans="23:23" x14ac:dyDescent="0.35">
      <c r="W24371" s="17"/>
    </row>
    <row r="24372" spans="23:23" x14ac:dyDescent="0.35">
      <c r="W24372" s="17"/>
    </row>
    <row r="24373" spans="23:23" x14ac:dyDescent="0.35">
      <c r="W24373" s="17"/>
    </row>
    <row r="24374" spans="23:23" x14ac:dyDescent="0.35">
      <c r="W24374" s="17"/>
    </row>
    <row r="24375" spans="23:23" x14ac:dyDescent="0.35">
      <c r="W24375" s="17"/>
    </row>
    <row r="24376" spans="23:23" x14ac:dyDescent="0.35">
      <c r="W24376" s="17"/>
    </row>
    <row r="24377" spans="23:23" x14ac:dyDescent="0.35">
      <c r="W24377" s="17"/>
    </row>
    <row r="24378" spans="23:23" x14ac:dyDescent="0.35">
      <c r="W24378" s="17"/>
    </row>
    <row r="24379" spans="23:23" x14ac:dyDescent="0.35">
      <c r="W24379" s="17"/>
    </row>
    <row r="24380" spans="23:23" x14ac:dyDescent="0.35">
      <c r="W24380" s="17"/>
    </row>
    <row r="24381" spans="23:23" x14ac:dyDescent="0.35">
      <c r="W24381" s="17"/>
    </row>
    <row r="24382" spans="23:23" x14ac:dyDescent="0.35">
      <c r="W24382" s="17"/>
    </row>
    <row r="24383" spans="23:23" x14ac:dyDescent="0.35">
      <c r="W24383" s="17"/>
    </row>
    <row r="24384" spans="23:23" x14ac:dyDescent="0.35">
      <c r="W24384" s="17"/>
    </row>
    <row r="24385" spans="23:23" x14ac:dyDescent="0.35">
      <c r="W24385" s="17"/>
    </row>
    <row r="24386" spans="23:23" x14ac:dyDescent="0.35">
      <c r="W24386" s="17"/>
    </row>
    <row r="24387" spans="23:23" x14ac:dyDescent="0.35">
      <c r="W24387" s="17"/>
    </row>
    <row r="24388" spans="23:23" x14ac:dyDescent="0.35">
      <c r="W24388" s="17"/>
    </row>
    <row r="24389" spans="23:23" x14ac:dyDescent="0.35">
      <c r="W24389" s="17"/>
    </row>
    <row r="24390" spans="23:23" x14ac:dyDescent="0.35">
      <c r="W24390" s="17"/>
    </row>
    <row r="24391" spans="23:23" x14ac:dyDescent="0.35">
      <c r="W24391" s="17"/>
    </row>
    <row r="24392" spans="23:23" x14ac:dyDescent="0.35">
      <c r="W24392" s="17"/>
    </row>
    <row r="24393" spans="23:23" x14ac:dyDescent="0.35">
      <c r="W24393" s="17"/>
    </row>
    <row r="24394" spans="23:23" x14ac:dyDescent="0.35">
      <c r="W24394" s="17"/>
    </row>
    <row r="24395" spans="23:23" x14ac:dyDescent="0.35">
      <c r="W24395" s="17"/>
    </row>
    <row r="24396" spans="23:23" x14ac:dyDescent="0.35">
      <c r="W24396" s="17"/>
    </row>
    <row r="24397" spans="23:23" x14ac:dyDescent="0.35">
      <c r="W24397" s="17"/>
    </row>
    <row r="24398" spans="23:23" x14ac:dyDescent="0.35">
      <c r="W24398" s="17"/>
    </row>
    <row r="24399" spans="23:23" x14ac:dyDescent="0.35">
      <c r="W24399" s="17"/>
    </row>
    <row r="24400" spans="23:23" x14ac:dyDescent="0.35">
      <c r="W24400" s="17"/>
    </row>
    <row r="24401" spans="23:23" x14ac:dyDescent="0.35">
      <c r="W24401" s="17"/>
    </row>
    <row r="24402" spans="23:23" x14ac:dyDescent="0.35">
      <c r="W24402" s="17"/>
    </row>
    <row r="24403" spans="23:23" x14ac:dyDescent="0.35">
      <c r="W24403" s="17"/>
    </row>
    <row r="24404" spans="23:23" x14ac:dyDescent="0.35">
      <c r="W24404" s="17"/>
    </row>
    <row r="24405" spans="23:23" x14ac:dyDescent="0.35">
      <c r="W24405" s="17"/>
    </row>
    <row r="24406" spans="23:23" x14ac:dyDescent="0.35">
      <c r="W24406" s="17"/>
    </row>
    <row r="24407" spans="23:23" x14ac:dyDescent="0.35">
      <c r="W24407" s="17"/>
    </row>
    <row r="24408" spans="23:23" x14ac:dyDescent="0.35">
      <c r="W24408" s="17"/>
    </row>
    <row r="24409" spans="23:23" x14ac:dyDescent="0.35">
      <c r="W24409" s="17"/>
    </row>
    <row r="24410" spans="23:23" x14ac:dyDescent="0.35">
      <c r="W24410" s="17"/>
    </row>
    <row r="24411" spans="23:23" x14ac:dyDescent="0.35">
      <c r="W24411" s="17"/>
    </row>
    <row r="24412" spans="23:23" x14ac:dyDescent="0.35">
      <c r="W24412" s="17"/>
    </row>
    <row r="24413" spans="23:23" x14ac:dyDescent="0.35">
      <c r="W24413" s="17"/>
    </row>
    <row r="24414" spans="23:23" x14ac:dyDescent="0.35">
      <c r="W24414" s="17"/>
    </row>
    <row r="24415" spans="23:23" x14ac:dyDescent="0.35">
      <c r="W24415" s="17"/>
    </row>
    <row r="24416" spans="23:23" x14ac:dyDescent="0.35">
      <c r="W24416" s="17"/>
    </row>
    <row r="24417" spans="23:23" x14ac:dyDescent="0.35">
      <c r="W24417" s="17"/>
    </row>
    <row r="24418" spans="23:23" x14ac:dyDescent="0.35">
      <c r="W24418" s="17"/>
    </row>
    <row r="24419" spans="23:23" x14ac:dyDescent="0.35">
      <c r="W24419" s="17"/>
    </row>
    <row r="24420" spans="23:23" x14ac:dyDescent="0.35">
      <c r="W24420" s="17"/>
    </row>
    <row r="24421" spans="23:23" x14ac:dyDescent="0.35">
      <c r="W24421" s="17"/>
    </row>
    <row r="24422" spans="23:23" x14ac:dyDescent="0.35">
      <c r="W24422" s="17"/>
    </row>
    <row r="24423" spans="23:23" x14ac:dyDescent="0.35">
      <c r="W24423" s="17"/>
    </row>
    <row r="24424" spans="23:23" x14ac:dyDescent="0.35">
      <c r="W24424" s="17"/>
    </row>
    <row r="24425" spans="23:23" x14ac:dyDescent="0.35">
      <c r="W24425" s="17"/>
    </row>
    <row r="24426" spans="23:23" x14ac:dyDescent="0.35">
      <c r="W24426" s="17"/>
    </row>
    <row r="24427" spans="23:23" x14ac:dyDescent="0.35">
      <c r="W24427" s="17"/>
    </row>
    <row r="24428" spans="23:23" x14ac:dyDescent="0.35">
      <c r="W24428" s="17"/>
    </row>
    <row r="24429" spans="23:23" x14ac:dyDescent="0.35">
      <c r="W24429" s="17"/>
    </row>
    <row r="24430" spans="23:23" x14ac:dyDescent="0.35">
      <c r="W24430" s="17"/>
    </row>
    <row r="24431" spans="23:23" x14ac:dyDescent="0.35">
      <c r="W24431" s="17"/>
    </row>
    <row r="24432" spans="23:23" x14ac:dyDescent="0.35">
      <c r="W24432" s="17"/>
    </row>
    <row r="24433" spans="23:23" x14ac:dyDescent="0.35">
      <c r="W24433" s="17"/>
    </row>
    <row r="24434" spans="23:23" x14ac:dyDescent="0.35">
      <c r="W24434" s="17"/>
    </row>
    <row r="24435" spans="23:23" x14ac:dyDescent="0.35">
      <c r="W24435" s="17"/>
    </row>
    <row r="24436" spans="23:23" x14ac:dyDescent="0.35">
      <c r="W24436" s="17"/>
    </row>
    <row r="24437" spans="23:23" x14ac:dyDescent="0.35">
      <c r="W24437" s="17"/>
    </row>
    <row r="24438" spans="23:23" x14ac:dyDescent="0.35">
      <c r="W24438" s="17"/>
    </row>
    <row r="24439" spans="23:23" x14ac:dyDescent="0.35">
      <c r="W24439" s="17"/>
    </row>
    <row r="24440" spans="23:23" x14ac:dyDescent="0.35">
      <c r="W24440" s="17"/>
    </row>
    <row r="24441" spans="23:23" x14ac:dyDescent="0.35">
      <c r="W24441" s="17"/>
    </row>
    <row r="24442" spans="23:23" x14ac:dyDescent="0.35">
      <c r="W24442" s="17"/>
    </row>
    <row r="24443" spans="23:23" x14ac:dyDescent="0.35">
      <c r="W24443" s="17"/>
    </row>
    <row r="24444" spans="23:23" x14ac:dyDescent="0.35">
      <c r="W24444" s="17"/>
    </row>
    <row r="24445" spans="23:23" x14ac:dyDescent="0.35">
      <c r="W24445" s="17"/>
    </row>
    <row r="24446" spans="23:23" x14ac:dyDescent="0.35">
      <c r="W24446" s="17"/>
    </row>
    <row r="24447" spans="23:23" x14ac:dyDescent="0.35">
      <c r="W24447" s="17"/>
    </row>
    <row r="24448" spans="23:23" x14ac:dyDescent="0.35">
      <c r="W24448" s="17"/>
    </row>
    <row r="24449" spans="23:23" x14ac:dyDescent="0.35">
      <c r="W24449" s="17"/>
    </row>
    <row r="24450" spans="23:23" x14ac:dyDescent="0.35">
      <c r="W24450" s="17"/>
    </row>
    <row r="24451" spans="23:23" x14ac:dyDescent="0.35">
      <c r="W24451" s="17"/>
    </row>
    <row r="24452" spans="23:23" x14ac:dyDescent="0.35">
      <c r="W24452" s="17"/>
    </row>
    <row r="24453" spans="23:23" x14ac:dyDescent="0.35">
      <c r="W24453" s="17"/>
    </row>
    <row r="24454" spans="23:23" x14ac:dyDescent="0.35">
      <c r="W24454" s="17"/>
    </row>
    <row r="24455" spans="23:23" x14ac:dyDescent="0.35">
      <c r="W24455" s="17"/>
    </row>
    <row r="24456" spans="23:23" x14ac:dyDescent="0.35">
      <c r="W24456" s="17"/>
    </row>
    <row r="24457" spans="23:23" x14ac:dyDescent="0.35">
      <c r="W24457" s="17"/>
    </row>
    <row r="24458" spans="23:23" x14ac:dyDescent="0.35">
      <c r="W24458" s="17"/>
    </row>
    <row r="24459" spans="23:23" x14ac:dyDescent="0.35">
      <c r="W24459" s="17"/>
    </row>
    <row r="24460" spans="23:23" x14ac:dyDescent="0.35">
      <c r="W24460" s="17"/>
    </row>
    <row r="24461" spans="23:23" x14ac:dyDescent="0.35">
      <c r="W24461" s="17"/>
    </row>
    <row r="24462" spans="23:23" x14ac:dyDescent="0.35">
      <c r="W24462" s="17"/>
    </row>
    <row r="24463" spans="23:23" x14ac:dyDescent="0.35">
      <c r="W24463" s="17"/>
    </row>
    <row r="24464" spans="23:23" x14ac:dyDescent="0.35">
      <c r="W24464" s="17"/>
    </row>
    <row r="24465" spans="23:23" x14ac:dyDescent="0.35">
      <c r="W24465" s="17"/>
    </row>
    <row r="24466" spans="23:23" x14ac:dyDescent="0.35">
      <c r="W24466" s="17"/>
    </row>
    <row r="24467" spans="23:23" x14ac:dyDescent="0.35">
      <c r="W24467" s="17"/>
    </row>
    <row r="24468" spans="23:23" x14ac:dyDescent="0.35">
      <c r="W24468" s="17"/>
    </row>
    <row r="24469" spans="23:23" x14ac:dyDescent="0.35">
      <c r="W24469" s="17"/>
    </row>
    <row r="24470" spans="23:23" x14ac:dyDescent="0.35">
      <c r="W24470" s="17"/>
    </row>
    <row r="24471" spans="23:23" x14ac:dyDescent="0.35">
      <c r="W24471" s="17"/>
    </row>
    <row r="24472" spans="23:23" x14ac:dyDescent="0.35">
      <c r="W24472" s="17"/>
    </row>
    <row r="24473" spans="23:23" x14ac:dyDescent="0.35">
      <c r="W24473" s="17"/>
    </row>
    <row r="24474" spans="23:23" x14ac:dyDescent="0.35">
      <c r="W24474" s="17"/>
    </row>
    <row r="24475" spans="23:23" x14ac:dyDescent="0.35">
      <c r="W24475" s="17"/>
    </row>
    <row r="24476" spans="23:23" x14ac:dyDescent="0.35">
      <c r="W24476" s="17"/>
    </row>
    <row r="24477" spans="23:23" x14ac:dyDescent="0.35">
      <c r="W24477" s="17"/>
    </row>
    <row r="24478" spans="23:23" x14ac:dyDescent="0.35">
      <c r="W24478" s="17"/>
    </row>
    <row r="24479" spans="23:23" x14ac:dyDescent="0.35">
      <c r="W24479" s="17"/>
    </row>
    <row r="24480" spans="23:23" x14ac:dyDescent="0.35">
      <c r="W24480" s="17"/>
    </row>
    <row r="24481" spans="23:23" x14ac:dyDescent="0.35">
      <c r="W24481" s="17"/>
    </row>
    <row r="24482" spans="23:23" x14ac:dyDescent="0.35">
      <c r="W24482" s="17"/>
    </row>
    <row r="24483" spans="23:23" x14ac:dyDescent="0.35">
      <c r="W24483" s="17"/>
    </row>
    <row r="24484" spans="23:23" x14ac:dyDescent="0.35">
      <c r="W24484" s="17"/>
    </row>
    <row r="24485" spans="23:23" x14ac:dyDescent="0.35">
      <c r="W24485" s="17"/>
    </row>
    <row r="24486" spans="23:23" x14ac:dyDescent="0.35">
      <c r="W24486" s="17"/>
    </row>
    <row r="24487" spans="23:23" x14ac:dyDescent="0.35">
      <c r="W24487" s="17"/>
    </row>
    <row r="24488" spans="23:23" x14ac:dyDescent="0.35">
      <c r="W24488" s="17"/>
    </row>
    <row r="24489" spans="23:23" x14ac:dyDescent="0.35">
      <c r="W24489" s="17"/>
    </row>
    <row r="24490" spans="23:23" x14ac:dyDescent="0.35">
      <c r="W24490" s="17"/>
    </row>
    <row r="24491" spans="23:23" x14ac:dyDescent="0.35">
      <c r="W24491" s="17"/>
    </row>
    <row r="24492" spans="23:23" x14ac:dyDescent="0.35">
      <c r="W24492" s="17"/>
    </row>
    <row r="24493" spans="23:23" x14ac:dyDescent="0.35">
      <c r="W24493" s="17"/>
    </row>
    <row r="24494" spans="23:23" x14ac:dyDescent="0.35">
      <c r="W24494" s="17"/>
    </row>
    <row r="24495" spans="23:23" x14ac:dyDescent="0.35">
      <c r="W24495" s="17"/>
    </row>
    <row r="24496" spans="23:23" x14ac:dyDescent="0.35">
      <c r="W24496" s="17"/>
    </row>
    <row r="24497" spans="23:23" x14ac:dyDescent="0.35">
      <c r="W24497" s="17"/>
    </row>
    <row r="24498" spans="23:23" x14ac:dyDescent="0.35">
      <c r="W24498" s="17"/>
    </row>
    <row r="24499" spans="23:23" x14ac:dyDescent="0.35">
      <c r="W24499" s="17"/>
    </row>
    <row r="24500" spans="23:23" x14ac:dyDescent="0.35">
      <c r="W24500" s="17"/>
    </row>
    <row r="24501" spans="23:23" x14ac:dyDescent="0.35">
      <c r="W24501" s="17"/>
    </row>
    <row r="24502" spans="23:23" x14ac:dyDescent="0.35">
      <c r="W24502" s="17"/>
    </row>
    <row r="24503" spans="23:23" x14ac:dyDescent="0.35">
      <c r="W24503" s="17"/>
    </row>
    <row r="24504" spans="23:23" x14ac:dyDescent="0.35">
      <c r="W24504" s="17"/>
    </row>
    <row r="24505" spans="23:23" x14ac:dyDescent="0.35">
      <c r="W24505" s="17"/>
    </row>
    <row r="24506" spans="23:23" x14ac:dyDescent="0.35">
      <c r="W24506" s="17"/>
    </row>
    <row r="24507" spans="23:23" x14ac:dyDescent="0.35">
      <c r="W24507" s="17"/>
    </row>
    <row r="24508" spans="23:23" x14ac:dyDescent="0.35">
      <c r="W24508" s="17"/>
    </row>
    <row r="24509" spans="23:23" x14ac:dyDescent="0.35">
      <c r="W24509" s="17"/>
    </row>
    <row r="24510" spans="23:23" x14ac:dyDescent="0.35">
      <c r="W24510" s="17"/>
    </row>
    <row r="24511" spans="23:23" x14ac:dyDescent="0.35">
      <c r="W24511" s="17"/>
    </row>
    <row r="24512" spans="23:23" x14ac:dyDescent="0.35">
      <c r="W24512" s="17"/>
    </row>
    <row r="24513" spans="23:23" x14ac:dyDescent="0.35">
      <c r="W24513" s="17"/>
    </row>
    <row r="24514" spans="23:23" x14ac:dyDescent="0.35">
      <c r="W24514" s="17"/>
    </row>
    <row r="24515" spans="23:23" x14ac:dyDescent="0.35">
      <c r="W24515" s="17"/>
    </row>
    <row r="24516" spans="23:23" x14ac:dyDescent="0.35">
      <c r="W24516" s="17"/>
    </row>
    <row r="24517" spans="23:23" x14ac:dyDescent="0.35">
      <c r="W24517" s="17"/>
    </row>
    <row r="24518" spans="23:23" x14ac:dyDescent="0.35">
      <c r="W24518" s="17"/>
    </row>
    <row r="24519" spans="23:23" x14ac:dyDescent="0.35">
      <c r="W24519" s="17"/>
    </row>
    <row r="24520" spans="23:23" x14ac:dyDescent="0.35">
      <c r="W24520" s="17"/>
    </row>
    <row r="24521" spans="23:23" x14ac:dyDescent="0.35">
      <c r="W24521" s="17"/>
    </row>
    <row r="24522" spans="23:23" x14ac:dyDescent="0.35">
      <c r="W24522" s="17"/>
    </row>
    <row r="24523" spans="23:23" x14ac:dyDescent="0.35">
      <c r="W24523" s="17"/>
    </row>
    <row r="24524" spans="23:23" x14ac:dyDescent="0.35">
      <c r="W24524" s="17"/>
    </row>
    <row r="24525" spans="23:23" x14ac:dyDescent="0.35">
      <c r="W24525" s="17"/>
    </row>
    <row r="24526" spans="23:23" x14ac:dyDescent="0.35">
      <c r="W24526" s="17"/>
    </row>
    <row r="24527" spans="23:23" x14ac:dyDescent="0.35">
      <c r="W24527" s="17"/>
    </row>
    <row r="24528" spans="23:23" x14ac:dyDescent="0.35">
      <c r="W24528" s="17"/>
    </row>
    <row r="24529" spans="23:23" x14ac:dyDescent="0.35">
      <c r="W24529" s="17"/>
    </row>
    <row r="24530" spans="23:23" x14ac:dyDescent="0.35">
      <c r="W24530" s="17"/>
    </row>
    <row r="24531" spans="23:23" x14ac:dyDescent="0.35">
      <c r="W24531" s="17"/>
    </row>
    <row r="24532" spans="23:23" x14ac:dyDescent="0.35">
      <c r="W24532" s="17"/>
    </row>
    <row r="24533" spans="23:23" x14ac:dyDescent="0.35">
      <c r="W24533" s="17"/>
    </row>
    <row r="24534" spans="23:23" x14ac:dyDescent="0.35">
      <c r="W24534" s="17"/>
    </row>
    <row r="24535" spans="23:23" x14ac:dyDescent="0.35">
      <c r="W24535" s="17"/>
    </row>
    <row r="24536" spans="23:23" x14ac:dyDescent="0.35">
      <c r="W24536" s="17"/>
    </row>
    <row r="24537" spans="23:23" x14ac:dyDescent="0.35">
      <c r="W24537" s="17"/>
    </row>
    <row r="24538" spans="23:23" x14ac:dyDescent="0.35">
      <c r="W24538" s="17"/>
    </row>
    <row r="24539" spans="23:23" x14ac:dyDescent="0.35">
      <c r="W24539" s="17"/>
    </row>
    <row r="24540" spans="23:23" x14ac:dyDescent="0.35">
      <c r="W24540" s="17"/>
    </row>
    <row r="24541" spans="23:23" x14ac:dyDescent="0.35">
      <c r="W24541" s="17"/>
    </row>
    <row r="24542" spans="23:23" x14ac:dyDescent="0.35">
      <c r="W24542" s="17"/>
    </row>
    <row r="24543" spans="23:23" x14ac:dyDescent="0.35">
      <c r="W24543" s="17"/>
    </row>
    <row r="24544" spans="23:23" x14ac:dyDescent="0.35">
      <c r="W24544" s="17"/>
    </row>
    <row r="24545" spans="23:23" x14ac:dyDescent="0.35">
      <c r="W24545" s="17"/>
    </row>
    <row r="24546" spans="23:23" x14ac:dyDescent="0.35">
      <c r="W24546" s="17"/>
    </row>
    <row r="24547" spans="23:23" x14ac:dyDescent="0.35">
      <c r="W24547" s="17"/>
    </row>
    <row r="24548" spans="23:23" x14ac:dyDescent="0.35">
      <c r="W24548" s="17"/>
    </row>
    <row r="24549" spans="23:23" x14ac:dyDescent="0.35">
      <c r="W24549" s="17"/>
    </row>
    <row r="24550" spans="23:23" x14ac:dyDescent="0.35">
      <c r="W24550" s="17"/>
    </row>
    <row r="24551" spans="23:23" x14ac:dyDescent="0.35">
      <c r="W24551" s="17"/>
    </row>
    <row r="24552" spans="23:23" x14ac:dyDescent="0.35">
      <c r="W24552" s="17"/>
    </row>
    <row r="24553" spans="23:23" x14ac:dyDescent="0.35">
      <c r="W24553" s="17"/>
    </row>
    <row r="24554" spans="23:23" x14ac:dyDescent="0.35">
      <c r="W24554" s="17"/>
    </row>
    <row r="24555" spans="23:23" x14ac:dyDescent="0.35">
      <c r="W24555" s="17"/>
    </row>
    <row r="24556" spans="23:23" x14ac:dyDescent="0.35">
      <c r="W24556" s="17"/>
    </row>
    <row r="24557" spans="23:23" x14ac:dyDescent="0.35">
      <c r="W24557" s="17"/>
    </row>
    <row r="24558" spans="23:23" x14ac:dyDescent="0.35">
      <c r="W24558" s="17"/>
    </row>
    <row r="24559" spans="23:23" x14ac:dyDescent="0.35">
      <c r="W24559" s="17"/>
    </row>
    <row r="24560" spans="23:23" x14ac:dyDescent="0.35">
      <c r="W24560" s="17"/>
    </row>
    <row r="24561" spans="23:23" x14ac:dyDescent="0.35">
      <c r="W24561" s="17"/>
    </row>
    <row r="24562" spans="23:23" x14ac:dyDescent="0.35">
      <c r="W24562" s="17"/>
    </row>
    <row r="24563" spans="23:23" x14ac:dyDescent="0.35">
      <c r="W24563" s="17"/>
    </row>
    <row r="24564" spans="23:23" x14ac:dyDescent="0.35">
      <c r="W24564" s="17"/>
    </row>
    <row r="24565" spans="23:23" x14ac:dyDescent="0.35">
      <c r="W24565" s="17"/>
    </row>
    <row r="24566" spans="23:23" x14ac:dyDescent="0.35">
      <c r="W24566" s="17"/>
    </row>
    <row r="24567" spans="23:23" x14ac:dyDescent="0.35">
      <c r="W24567" s="17"/>
    </row>
    <row r="24568" spans="23:23" x14ac:dyDescent="0.35">
      <c r="W24568" s="17"/>
    </row>
    <row r="24569" spans="23:23" x14ac:dyDescent="0.35">
      <c r="W24569" s="17"/>
    </row>
    <row r="24570" spans="23:23" x14ac:dyDescent="0.35">
      <c r="W24570" s="17"/>
    </row>
    <row r="24571" spans="23:23" x14ac:dyDescent="0.35">
      <c r="W24571" s="17"/>
    </row>
    <row r="24572" spans="23:23" x14ac:dyDescent="0.35">
      <c r="W24572" s="17"/>
    </row>
    <row r="24573" spans="23:23" x14ac:dyDescent="0.35">
      <c r="W24573" s="17"/>
    </row>
    <row r="24574" spans="23:23" x14ac:dyDescent="0.35">
      <c r="W24574" s="17"/>
    </row>
    <row r="24575" spans="23:23" x14ac:dyDescent="0.35">
      <c r="W24575" s="17"/>
    </row>
    <row r="24576" spans="23:23" x14ac:dyDescent="0.35">
      <c r="W24576" s="17"/>
    </row>
    <row r="24577" spans="23:23" x14ac:dyDescent="0.35">
      <c r="W24577" s="17"/>
    </row>
    <row r="24578" spans="23:23" x14ac:dyDescent="0.35">
      <c r="W24578" s="17"/>
    </row>
    <row r="24579" spans="23:23" x14ac:dyDescent="0.35">
      <c r="W24579" s="17"/>
    </row>
    <row r="24580" spans="23:23" x14ac:dyDescent="0.35">
      <c r="W24580" s="17"/>
    </row>
    <row r="24581" spans="23:23" x14ac:dyDescent="0.35">
      <c r="W24581" s="17"/>
    </row>
    <row r="24582" spans="23:23" x14ac:dyDescent="0.35">
      <c r="W24582" s="17"/>
    </row>
    <row r="24583" spans="23:23" x14ac:dyDescent="0.35">
      <c r="W24583" s="17"/>
    </row>
    <row r="24584" spans="23:23" x14ac:dyDescent="0.35">
      <c r="W24584" s="17"/>
    </row>
    <row r="24585" spans="23:23" x14ac:dyDescent="0.35">
      <c r="W24585" s="17"/>
    </row>
    <row r="24586" spans="23:23" x14ac:dyDescent="0.35">
      <c r="W24586" s="17"/>
    </row>
    <row r="24587" spans="23:23" x14ac:dyDescent="0.35">
      <c r="W24587" s="17"/>
    </row>
    <row r="24588" spans="23:23" x14ac:dyDescent="0.35">
      <c r="W24588" s="17"/>
    </row>
    <row r="24589" spans="23:23" x14ac:dyDescent="0.35">
      <c r="W24589" s="17"/>
    </row>
    <row r="24590" spans="23:23" x14ac:dyDescent="0.35">
      <c r="W24590" s="17"/>
    </row>
    <row r="24591" spans="23:23" x14ac:dyDescent="0.35">
      <c r="W24591" s="17"/>
    </row>
    <row r="24592" spans="23:23" x14ac:dyDescent="0.35">
      <c r="W24592" s="17"/>
    </row>
    <row r="24593" spans="23:23" x14ac:dyDescent="0.35">
      <c r="W24593" s="17"/>
    </row>
    <row r="24594" spans="23:23" x14ac:dyDescent="0.35">
      <c r="W24594" s="17"/>
    </row>
    <row r="24595" spans="23:23" x14ac:dyDescent="0.35">
      <c r="W24595" s="17"/>
    </row>
    <row r="24596" spans="23:23" x14ac:dyDescent="0.35">
      <c r="W24596" s="17"/>
    </row>
    <row r="24597" spans="23:23" x14ac:dyDescent="0.35">
      <c r="W24597" s="17"/>
    </row>
    <row r="24598" spans="23:23" x14ac:dyDescent="0.35">
      <c r="W24598" s="17"/>
    </row>
    <row r="24599" spans="23:23" x14ac:dyDescent="0.35">
      <c r="W24599" s="17"/>
    </row>
    <row r="24600" spans="23:23" x14ac:dyDescent="0.35">
      <c r="W24600" s="17"/>
    </row>
    <row r="24601" spans="23:23" x14ac:dyDescent="0.35">
      <c r="W24601" s="17"/>
    </row>
    <row r="24602" spans="23:23" x14ac:dyDescent="0.35">
      <c r="W24602" s="17"/>
    </row>
    <row r="24603" spans="23:23" x14ac:dyDescent="0.35">
      <c r="W24603" s="17"/>
    </row>
    <row r="24604" spans="23:23" x14ac:dyDescent="0.35">
      <c r="W24604" s="17"/>
    </row>
    <row r="24605" spans="23:23" x14ac:dyDescent="0.35">
      <c r="W24605" s="17"/>
    </row>
    <row r="24606" spans="23:23" x14ac:dyDescent="0.35">
      <c r="W24606" s="17"/>
    </row>
    <row r="24607" spans="23:23" x14ac:dyDescent="0.35">
      <c r="W24607" s="17"/>
    </row>
    <row r="24608" spans="23:23" x14ac:dyDescent="0.35">
      <c r="W24608" s="17"/>
    </row>
    <row r="24609" spans="23:23" x14ac:dyDescent="0.35">
      <c r="W24609" s="17"/>
    </row>
    <row r="24610" spans="23:23" x14ac:dyDescent="0.35">
      <c r="W24610" s="17"/>
    </row>
    <row r="24611" spans="23:23" x14ac:dyDescent="0.35">
      <c r="W24611" s="17"/>
    </row>
    <row r="24612" spans="23:23" x14ac:dyDescent="0.35">
      <c r="W24612" s="17"/>
    </row>
    <row r="24613" spans="23:23" x14ac:dyDescent="0.35">
      <c r="W24613" s="17"/>
    </row>
    <row r="24614" spans="23:23" x14ac:dyDescent="0.35">
      <c r="W24614" s="17"/>
    </row>
    <row r="24615" spans="23:23" x14ac:dyDescent="0.35">
      <c r="W24615" s="17"/>
    </row>
    <row r="24616" spans="23:23" x14ac:dyDescent="0.35">
      <c r="W24616" s="17"/>
    </row>
    <row r="24617" spans="23:23" x14ac:dyDescent="0.35">
      <c r="W24617" s="17"/>
    </row>
    <row r="24618" spans="23:23" x14ac:dyDescent="0.35">
      <c r="W24618" s="17"/>
    </row>
    <row r="24619" spans="23:23" x14ac:dyDescent="0.35">
      <c r="W24619" s="17"/>
    </row>
    <row r="24620" spans="23:23" x14ac:dyDescent="0.35">
      <c r="W24620" s="17"/>
    </row>
    <row r="24621" spans="23:23" x14ac:dyDescent="0.35">
      <c r="W24621" s="17"/>
    </row>
    <row r="24622" spans="23:23" x14ac:dyDescent="0.35">
      <c r="W24622" s="17"/>
    </row>
    <row r="24623" spans="23:23" x14ac:dyDescent="0.35">
      <c r="W24623" s="17"/>
    </row>
    <row r="24624" spans="23:23" x14ac:dyDescent="0.35">
      <c r="W24624" s="17"/>
    </row>
    <row r="24625" spans="23:23" x14ac:dyDescent="0.35">
      <c r="W24625" s="17"/>
    </row>
    <row r="24626" spans="23:23" x14ac:dyDescent="0.35">
      <c r="W24626" s="17"/>
    </row>
    <row r="24627" spans="23:23" x14ac:dyDescent="0.35">
      <c r="W24627" s="17"/>
    </row>
    <row r="24628" spans="23:23" x14ac:dyDescent="0.35">
      <c r="W24628" s="17"/>
    </row>
    <row r="24629" spans="23:23" x14ac:dyDescent="0.35">
      <c r="W24629" s="17"/>
    </row>
    <row r="24630" spans="23:23" x14ac:dyDescent="0.35">
      <c r="W24630" s="17"/>
    </row>
    <row r="24631" spans="23:23" x14ac:dyDescent="0.35">
      <c r="W24631" s="17"/>
    </row>
    <row r="24632" spans="23:23" x14ac:dyDescent="0.35">
      <c r="W24632" s="17"/>
    </row>
    <row r="24633" spans="23:23" x14ac:dyDescent="0.35">
      <c r="W24633" s="17"/>
    </row>
    <row r="24634" spans="23:23" x14ac:dyDescent="0.35">
      <c r="W24634" s="17"/>
    </row>
    <row r="24635" spans="23:23" x14ac:dyDescent="0.35">
      <c r="W24635" s="17"/>
    </row>
    <row r="24636" spans="23:23" x14ac:dyDescent="0.35">
      <c r="W24636" s="17"/>
    </row>
    <row r="24637" spans="23:23" x14ac:dyDescent="0.35">
      <c r="W24637" s="17"/>
    </row>
    <row r="24638" spans="23:23" x14ac:dyDescent="0.35">
      <c r="W24638" s="17"/>
    </row>
    <row r="24639" spans="23:23" x14ac:dyDescent="0.35">
      <c r="W24639" s="17"/>
    </row>
    <row r="24640" spans="23:23" x14ac:dyDescent="0.35">
      <c r="W24640" s="17"/>
    </row>
    <row r="24641" spans="23:23" x14ac:dyDescent="0.35">
      <c r="W24641" s="17"/>
    </row>
    <row r="24642" spans="23:23" x14ac:dyDescent="0.35">
      <c r="W24642" s="17"/>
    </row>
    <row r="24643" spans="23:23" x14ac:dyDescent="0.35">
      <c r="W24643" s="17"/>
    </row>
    <row r="24644" spans="23:23" x14ac:dyDescent="0.35">
      <c r="W24644" s="17"/>
    </row>
    <row r="24645" spans="23:23" x14ac:dyDescent="0.35">
      <c r="W24645" s="17"/>
    </row>
    <row r="24646" spans="23:23" x14ac:dyDescent="0.35">
      <c r="W24646" s="17"/>
    </row>
    <row r="24647" spans="23:23" x14ac:dyDescent="0.35">
      <c r="W24647" s="17"/>
    </row>
    <row r="24648" spans="23:23" x14ac:dyDescent="0.35">
      <c r="W24648" s="17"/>
    </row>
    <row r="24649" spans="23:23" x14ac:dyDescent="0.35">
      <c r="W24649" s="17"/>
    </row>
    <row r="24650" spans="23:23" x14ac:dyDescent="0.35">
      <c r="W24650" s="17"/>
    </row>
    <row r="24651" spans="23:23" x14ac:dyDescent="0.35">
      <c r="W24651" s="17"/>
    </row>
    <row r="24652" spans="23:23" x14ac:dyDescent="0.35">
      <c r="W24652" s="17"/>
    </row>
    <row r="24653" spans="23:23" x14ac:dyDescent="0.35">
      <c r="W24653" s="17"/>
    </row>
    <row r="24654" spans="23:23" x14ac:dyDescent="0.35">
      <c r="W24654" s="17"/>
    </row>
    <row r="24655" spans="23:23" x14ac:dyDescent="0.35">
      <c r="W24655" s="17"/>
    </row>
    <row r="24656" spans="23:23" x14ac:dyDescent="0.35">
      <c r="W24656" s="17"/>
    </row>
    <row r="24657" spans="23:23" x14ac:dyDescent="0.35">
      <c r="W24657" s="17"/>
    </row>
    <row r="24658" spans="23:23" x14ac:dyDescent="0.35">
      <c r="W24658" s="17"/>
    </row>
    <row r="24659" spans="23:23" x14ac:dyDescent="0.35">
      <c r="W24659" s="17"/>
    </row>
    <row r="24660" spans="23:23" x14ac:dyDescent="0.35">
      <c r="W24660" s="17"/>
    </row>
    <row r="24661" spans="23:23" x14ac:dyDescent="0.35">
      <c r="W24661" s="17"/>
    </row>
    <row r="24662" spans="23:23" x14ac:dyDescent="0.35">
      <c r="W24662" s="17"/>
    </row>
    <row r="24663" spans="23:23" x14ac:dyDescent="0.35">
      <c r="W24663" s="17"/>
    </row>
    <row r="24664" spans="23:23" x14ac:dyDescent="0.35">
      <c r="W24664" s="17"/>
    </row>
    <row r="24665" spans="23:23" x14ac:dyDescent="0.35">
      <c r="W24665" s="17"/>
    </row>
    <row r="24666" spans="23:23" x14ac:dyDescent="0.35">
      <c r="W24666" s="17"/>
    </row>
    <row r="24667" spans="23:23" x14ac:dyDescent="0.35">
      <c r="W24667" s="17"/>
    </row>
    <row r="24668" spans="23:23" x14ac:dyDescent="0.35">
      <c r="W24668" s="17"/>
    </row>
    <row r="24669" spans="23:23" x14ac:dyDescent="0.35">
      <c r="W24669" s="17"/>
    </row>
    <row r="24670" spans="23:23" x14ac:dyDescent="0.35">
      <c r="W24670" s="17"/>
    </row>
    <row r="24671" spans="23:23" x14ac:dyDescent="0.35">
      <c r="W24671" s="17"/>
    </row>
    <row r="24672" spans="23:23" x14ac:dyDescent="0.35">
      <c r="W24672" s="17"/>
    </row>
    <row r="24673" spans="23:23" x14ac:dyDescent="0.35">
      <c r="W24673" s="17"/>
    </row>
    <row r="24674" spans="23:23" x14ac:dyDescent="0.35">
      <c r="W24674" s="17"/>
    </row>
    <row r="24675" spans="23:23" x14ac:dyDescent="0.35">
      <c r="W24675" s="17"/>
    </row>
    <row r="24676" spans="23:23" x14ac:dyDescent="0.35">
      <c r="W24676" s="17"/>
    </row>
    <row r="24677" spans="23:23" x14ac:dyDescent="0.35">
      <c r="W24677" s="17"/>
    </row>
    <row r="24678" spans="23:23" x14ac:dyDescent="0.35">
      <c r="W24678" s="17"/>
    </row>
    <row r="24679" spans="23:23" x14ac:dyDescent="0.35">
      <c r="W24679" s="17"/>
    </row>
    <row r="24680" spans="23:23" x14ac:dyDescent="0.35">
      <c r="W24680" s="17"/>
    </row>
    <row r="24681" spans="23:23" x14ac:dyDescent="0.35">
      <c r="W24681" s="17"/>
    </row>
    <row r="24682" spans="23:23" x14ac:dyDescent="0.35">
      <c r="W24682" s="17"/>
    </row>
    <row r="24683" spans="23:23" x14ac:dyDescent="0.35">
      <c r="W24683" s="17"/>
    </row>
    <row r="24684" spans="23:23" x14ac:dyDescent="0.35">
      <c r="W24684" s="17"/>
    </row>
    <row r="24685" spans="23:23" x14ac:dyDescent="0.35">
      <c r="W24685" s="17"/>
    </row>
    <row r="24686" spans="23:23" x14ac:dyDescent="0.35">
      <c r="W24686" s="17"/>
    </row>
    <row r="24687" spans="23:23" x14ac:dyDescent="0.35">
      <c r="W24687" s="17"/>
    </row>
    <row r="24688" spans="23:23" x14ac:dyDescent="0.35">
      <c r="W24688" s="17"/>
    </row>
    <row r="24689" spans="23:23" x14ac:dyDescent="0.35">
      <c r="W24689" s="17"/>
    </row>
    <row r="24690" spans="23:23" x14ac:dyDescent="0.35">
      <c r="W24690" s="17"/>
    </row>
    <row r="24691" spans="23:23" x14ac:dyDescent="0.35">
      <c r="W24691" s="17"/>
    </row>
    <row r="24692" spans="23:23" x14ac:dyDescent="0.35">
      <c r="W24692" s="17"/>
    </row>
    <row r="24693" spans="23:23" x14ac:dyDescent="0.35">
      <c r="W24693" s="17"/>
    </row>
    <row r="24694" spans="23:23" x14ac:dyDescent="0.35">
      <c r="W24694" s="17"/>
    </row>
    <row r="24695" spans="23:23" x14ac:dyDescent="0.35">
      <c r="W24695" s="17"/>
    </row>
    <row r="24696" spans="23:23" x14ac:dyDescent="0.35">
      <c r="W24696" s="17"/>
    </row>
    <row r="24697" spans="23:23" x14ac:dyDescent="0.35">
      <c r="W24697" s="17"/>
    </row>
    <row r="24698" spans="23:23" x14ac:dyDescent="0.35">
      <c r="W24698" s="17"/>
    </row>
    <row r="24699" spans="23:23" x14ac:dyDescent="0.35">
      <c r="W24699" s="17"/>
    </row>
    <row r="24700" spans="23:23" x14ac:dyDescent="0.35">
      <c r="W24700" s="17"/>
    </row>
    <row r="24701" spans="23:23" x14ac:dyDescent="0.35">
      <c r="W24701" s="17"/>
    </row>
    <row r="24702" spans="23:23" x14ac:dyDescent="0.35">
      <c r="W24702" s="17"/>
    </row>
    <row r="24703" spans="23:23" x14ac:dyDescent="0.35">
      <c r="W24703" s="17"/>
    </row>
    <row r="24704" spans="23:23" x14ac:dyDescent="0.35">
      <c r="W24704" s="17"/>
    </row>
    <row r="24705" spans="23:23" x14ac:dyDescent="0.35">
      <c r="W24705" s="17"/>
    </row>
    <row r="24706" spans="23:23" x14ac:dyDescent="0.35">
      <c r="W24706" s="17"/>
    </row>
    <row r="24707" spans="23:23" x14ac:dyDescent="0.35">
      <c r="W24707" s="17"/>
    </row>
    <row r="24708" spans="23:23" x14ac:dyDescent="0.35">
      <c r="W24708" s="17"/>
    </row>
    <row r="24709" spans="23:23" x14ac:dyDescent="0.35">
      <c r="W24709" s="17"/>
    </row>
    <row r="24710" spans="23:23" x14ac:dyDescent="0.35">
      <c r="W24710" s="17"/>
    </row>
    <row r="24711" spans="23:23" x14ac:dyDescent="0.35">
      <c r="W24711" s="17"/>
    </row>
    <row r="24712" spans="23:23" x14ac:dyDescent="0.35">
      <c r="W24712" s="17"/>
    </row>
    <row r="24713" spans="23:23" x14ac:dyDescent="0.35">
      <c r="W24713" s="17"/>
    </row>
    <row r="24714" spans="23:23" x14ac:dyDescent="0.35">
      <c r="W24714" s="17"/>
    </row>
    <row r="24715" spans="23:23" x14ac:dyDescent="0.35">
      <c r="W24715" s="17"/>
    </row>
    <row r="24716" spans="23:23" x14ac:dyDescent="0.35">
      <c r="W24716" s="17"/>
    </row>
    <row r="24717" spans="23:23" x14ac:dyDescent="0.35">
      <c r="W24717" s="17"/>
    </row>
    <row r="24718" spans="23:23" x14ac:dyDescent="0.35">
      <c r="W24718" s="17"/>
    </row>
    <row r="24719" spans="23:23" x14ac:dyDescent="0.35">
      <c r="W24719" s="17"/>
    </row>
    <row r="24720" spans="23:23" x14ac:dyDescent="0.35">
      <c r="W24720" s="17"/>
    </row>
    <row r="24721" spans="23:23" x14ac:dyDescent="0.35">
      <c r="W24721" s="17"/>
    </row>
    <row r="24722" spans="23:23" x14ac:dyDescent="0.35">
      <c r="W24722" s="17"/>
    </row>
    <row r="24723" spans="23:23" x14ac:dyDescent="0.35">
      <c r="W24723" s="17"/>
    </row>
    <row r="24724" spans="23:23" x14ac:dyDescent="0.35">
      <c r="W24724" s="17"/>
    </row>
    <row r="24725" spans="23:23" x14ac:dyDescent="0.35">
      <c r="W24725" s="17"/>
    </row>
    <row r="24726" spans="23:23" x14ac:dyDescent="0.35">
      <c r="W24726" s="17"/>
    </row>
    <row r="24727" spans="23:23" x14ac:dyDescent="0.35">
      <c r="W24727" s="17"/>
    </row>
    <row r="24728" spans="23:23" x14ac:dyDescent="0.35">
      <c r="W24728" s="17"/>
    </row>
    <row r="24729" spans="23:23" x14ac:dyDescent="0.35">
      <c r="W24729" s="17"/>
    </row>
    <row r="24730" spans="23:23" x14ac:dyDescent="0.35">
      <c r="W24730" s="17"/>
    </row>
    <row r="24731" spans="23:23" x14ac:dyDescent="0.35">
      <c r="W24731" s="17"/>
    </row>
    <row r="24732" spans="23:23" x14ac:dyDescent="0.35">
      <c r="W24732" s="17"/>
    </row>
    <row r="24733" spans="23:23" x14ac:dyDescent="0.35">
      <c r="W24733" s="17"/>
    </row>
    <row r="24734" spans="23:23" x14ac:dyDescent="0.35">
      <c r="W24734" s="17"/>
    </row>
    <row r="24735" spans="23:23" x14ac:dyDescent="0.35">
      <c r="W24735" s="17"/>
    </row>
    <row r="24736" spans="23:23" x14ac:dyDescent="0.35">
      <c r="W24736" s="17"/>
    </row>
    <row r="24737" spans="23:23" x14ac:dyDescent="0.35">
      <c r="W24737" s="17"/>
    </row>
    <row r="24738" spans="23:23" x14ac:dyDescent="0.35">
      <c r="W24738" s="17"/>
    </row>
    <row r="24739" spans="23:23" x14ac:dyDescent="0.35">
      <c r="W24739" s="17"/>
    </row>
    <row r="24740" spans="23:23" x14ac:dyDescent="0.35">
      <c r="W24740" s="17"/>
    </row>
    <row r="24741" spans="23:23" x14ac:dyDescent="0.35">
      <c r="W24741" s="17"/>
    </row>
    <row r="24742" spans="23:23" x14ac:dyDescent="0.35">
      <c r="W24742" s="17"/>
    </row>
    <row r="24743" spans="23:23" x14ac:dyDescent="0.35">
      <c r="W24743" s="17"/>
    </row>
    <row r="24744" spans="23:23" x14ac:dyDescent="0.35">
      <c r="W24744" s="17"/>
    </row>
    <row r="24745" spans="23:23" x14ac:dyDescent="0.35">
      <c r="W24745" s="17"/>
    </row>
    <row r="24746" spans="23:23" x14ac:dyDescent="0.35">
      <c r="W24746" s="17"/>
    </row>
    <row r="24747" spans="23:23" x14ac:dyDescent="0.35">
      <c r="W24747" s="17"/>
    </row>
    <row r="24748" spans="23:23" x14ac:dyDescent="0.35">
      <c r="W24748" s="17"/>
    </row>
    <row r="24749" spans="23:23" x14ac:dyDescent="0.35">
      <c r="W24749" s="17"/>
    </row>
    <row r="24750" spans="23:23" x14ac:dyDescent="0.35">
      <c r="W24750" s="17"/>
    </row>
    <row r="24751" spans="23:23" x14ac:dyDescent="0.35">
      <c r="W24751" s="17"/>
    </row>
    <row r="24752" spans="23:23" x14ac:dyDescent="0.35">
      <c r="W24752" s="17"/>
    </row>
    <row r="24753" spans="23:23" x14ac:dyDescent="0.35">
      <c r="W24753" s="17"/>
    </row>
    <row r="24754" spans="23:23" x14ac:dyDescent="0.35">
      <c r="W24754" s="17"/>
    </row>
    <row r="24755" spans="23:23" x14ac:dyDescent="0.35">
      <c r="W24755" s="17"/>
    </row>
    <row r="24756" spans="23:23" x14ac:dyDescent="0.35">
      <c r="W24756" s="17"/>
    </row>
    <row r="24757" spans="23:23" x14ac:dyDescent="0.35">
      <c r="W24757" s="17"/>
    </row>
    <row r="24758" spans="23:23" x14ac:dyDescent="0.35">
      <c r="W24758" s="17"/>
    </row>
    <row r="24759" spans="23:23" x14ac:dyDescent="0.35">
      <c r="W24759" s="17"/>
    </row>
    <row r="24760" spans="23:23" x14ac:dyDescent="0.35">
      <c r="W24760" s="17"/>
    </row>
    <row r="24761" spans="23:23" x14ac:dyDescent="0.35">
      <c r="W24761" s="17"/>
    </row>
    <row r="24762" spans="23:23" x14ac:dyDescent="0.35">
      <c r="W24762" s="17"/>
    </row>
    <row r="24763" spans="23:23" x14ac:dyDescent="0.35">
      <c r="W24763" s="17"/>
    </row>
    <row r="24764" spans="23:23" x14ac:dyDescent="0.35">
      <c r="W24764" s="17"/>
    </row>
    <row r="24765" spans="23:23" x14ac:dyDescent="0.35">
      <c r="W24765" s="17"/>
    </row>
    <row r="24766" spans="23:23" x14ac:dyDescent="0.35">
      <c r="W24766" s="17"/>
    </row>
    <row r="24767" spans="23:23" x14ac:dyDescent="0.35">
      <c r="W24767" s="17"/>
    </row>
    <row r="24768" spans="23:23" x14ac:dyDescent="0.35">
      <c r="W24768" s="17"/>
    </row>
    <row r="24769" spans="23:23" x14ac:dyDescent="0.35">
      <c r="W24769" s="17"/>
    </row>
    <row r="24770" spans="23:23" x14ac:dyDescent="0.35">
      <c r="W24770" s="17"/>
    </row>
    <row r="24771" spans="23:23" x14ac:dyDescent="0.35">
      <c r="W24771" s="17"/>
    </row>
    <row r="24772" spans="23:23" x14ac:dyDescent="0.35">
      <c r="W24772" s="17"/>
    </row>
    <row r="24773" spans="23:23" x14ac:dyDescent="0.35">
      <c r="W24773" s="17"/>
    </row>
    <row r="24774" spans="23:23" x14ac:dyDescent="0.35">
      <c r="W24774" s="17"/>
    </row>
    <row r="24775" spans="23:23" x14ac:dyDescent="0.35">
      <c r="W24775" s="17"/>
    </row>
    <row r="24776" spans="23:23" x14ac:dyDescent="0.35">
      <c r="W24776" s="17"/>
    </row>
    <row r="24777" spans="23:23" x14ac:dyDescent="0.35">
      <c r="W24777" s="17"/>
    </row>
    <row r="24778" spans="23:23" x14ac:dyDescent="0.35">
      <c r="W24778" s="17"/>
    </row>
    <row r="24779" spans="23:23" x14ac:dyDescent="0.35">
      <c r="W24779" s="17"/>
    </row>
    <row r="24780" spans="23:23" x14ac:dyDescent="0.35">
      <c r="W24780" s="17"/>
    </row>
    <row r="24781" spans="23:23" x14ac:dyDescent="0.35">
      <c r="W24781" s="17"/>
    </row>
    <row r="24782" spans="23:23" x14ac:dyDescent="0.35">
      <c r="W24782" s="17"/>
    </row>
    <row r="24783" spans="23:23" x14ac:dyDescent="0.35">
      <c r="W24783" s="17"/>
    </row>
    <row r="24784" spans="23:23" x14ac:dyDescent="0.35">
      <c r="W24784" s="17"/>
    </row>
    <row r="24785" spans="23:23" x14ac:dyDescent="0.35">
      <c r="W24785" s="17"/>
    </row>
    <row r="24786" spans="23:23" x14ac:dyDescent="0.35">
      <c r="W24786" s="17"/>
    </row>
    <row r="24787" spans="23:23" x14ac:dyDescent="0.35">
      <c r="W24787" s="17"/>
    </row>
    <row r="24788" spans="23:23" x14ac:dyDescent="0.35">
      <c r="W24788" s="17"/>
    </row>
    <row r="24789" spans="23:23" x14ac:dyDescent="0.35">
      <c r="W24789" s="17"/>
    </row>
    <row r="24790" spans="23:23" x14ac:dyDescent="0.35">
      <c r="W24790" s="17"/>
    </row>
    <row r="24791" spans="23:23" x14ac:dyDescent="0.35">
      <c r="W24791" s="17"/>
    </row>
    <row r="24792" spans="23:23" x14ac:dyDescent="0.35">
      <c r="W24792" s="17"/>
    </row>
    <row r="24793" spans="23:23" x14ac:dyDescent="0.35">
      <c r="W24793" s="17"/>
    </row>
    <row r="24794" spans="23:23" x14ac:dyDescent="0.35">
      <c r="W24794" s="17"/>
    </row>
    <row r="24795" spans="23:23" x14ac:dyDescent="0.35">
      <c r="W24795" s="17"/>
    </row>
    <row r="24796" spans="23:23" x14ac:dyDescent="0.35">
      <c r="W24796" s="17"/>
    </row>
    <row r="24797" spans="23:23" x14ac:dyDescent="0.35">
      <c r="W24797" s="17"/>
    </row>
    <row r="24798" spans="23:23" x14ac:dyDescent="0.35">
      <c r="W24798" s="17"/>
    </row>
    <row r="24799" spans="23:23" x14ac:dyDescent="0.35">
      <c r="W24799" s="17"/>
    </row>
    <row r="24800" spans="23:23" x14ac:dyDescent="0.35">
      <c r="W24800" s="17"/>
    </row>
    <row r="24801" spans="23:23" x14ac:dyDescent="0.35">
      <c r="W24801" s="17"/>
    </row>
    <row r="24802" spans="23:23" x14ac:dyDescent="0.35">
      <c r="W24802" s="17"/>
    </row>
    <row r="24803" spans="23:23" x14ac:dyDescent="0.35">
      <c r="W24803" s="17"/>
    </row>
    <row r="24804" spans="23:23" x14ac:dyDescent="0.35">
      <c r="W24804" s="17"/>
    </row>
    <row r="24805" spans="23:23" x14ac:dyDescent="0.35">
      <c r="W24805" s="17"/>
    </row>
    <row r="24806" spans="23:23" x14ac:dyDescent="0.35">
      <c r="W24806" s="17"/>
    </row>
    <row r="24807" spans="23:23" x14ac:dyDescent="0.35">
      <c r="W24807" s="17"/>
    </row>
    <row r="24808" spans="23:23" x14ac:dyDescent="0.35">
      <c r="W24808" s="17"/>
    </row>
    <row r="24809" spans="23:23" x14ac:dyDescent="0.35">
      <c r="W24809" s="17"/>
    </row>
    <row r="24810" spans="23:23" x14ac:dyDescent="0.35">
      <c r="W24810" s="17"/>
    </row>
    <row r="24811" spans="23:23" x14ac:dyDescent="0.35">
      <c r="W24811" s="17"/>
    </row>
    <row r="24812" spans="23:23" x14ac:dyDescent="0.35">
      <c r="W24812" s="17"/>
    </row>
    <row r="24813" spans="23:23" x14ac:dyDescent="0.35">
      <c r="W24813" s="17"/>
    </row>
    <row r="24814" spans="23:23" x14ac:dyDescent="0.35">
      <c r="W24814" s="17"/>
    </row>
    <row r="24815" spans="23:23" x14ac:dyDescent="0.35">
      <c r="W24815" s="17"/>
    </row>
    <row r="24816" spans="23:23" x14ac:dyDescent="0.35">
      <c r="W24816" s="17"/>
    </row>
    <row r="24817" spans="23:23" x14ac:dyDescent="0.35">
      <c r="W24817" s="17"/>
    </row>
    <row r="24818" spans="23:23" x14ac:dyDescent="0.35">
      <c r="W24818" s="17"/>
    </row>
    <row r="24819" spans="23:23" x14ac:dyDescent="0.35">
      <c r="W24819" s="17"/>
    </row>
    <row r="24820" spans="23:23" x14ac:dyDescent="0.35">
      <c r="W24820" s="17"/>
    </row>
    <row r="24821" spans="23:23" x14ac:dyDescent="0.35">
      <c r="W24821" s="17"/>
    </row>
    <row r="24822" spans="23:23" x14ac:dyDescent="0.35">
      <c r="W24822" s="17"/>
    </row>
    <row r="24823" spans="23:23" x14ac:dyDescent="0.35">
      <c r="W24823" s="17"/>
    </row>
    <row r="24824" spans="23:23" x14ac:dyDescent="0.35">
      <c r="W24824" s="17"/>
    </row>
    <row r="24825" spans="23:23" x14ac:dyDescent="0.35">
      <c r="W24825" s="17"/>
    </row>
    <row r="24826" spans="23:23" x14ac:dyDescent="0.35">
      <c r="W24826" s="17"/>
    </row>
    <row r="24827" spans="23:23" x14ac:dyDescent="0.35">
      <c r="W24827" s="17"/>
    </row>
    <row r="24828" spans="23:23" x14ac:dyDescent="0.35">
      <c r="W24828" s="17"/>
    </row>
    <row r="24829" spans="23:23" x14ac:dyDescent="0.35">
      <c r="W24829" s="17"/>
    </row>
    <row r="24830" spans="23:23" x14ac:dyDescent="0.35">
      <c r="W24830" s="17"/>
    </row>
    <row r="24831" spans="23:23" x14ac:dyDescent="0.35">
      <c r="W24831" s="17"/>
    </row>
    <row r="24832" spans="23:23" x14ac:dyDescent="0.35">
      <c r="W24832" s="17"/>
    </row>
    <row r="24833" spans="23:23" x14ac:dyDescent="0.35">
      <c r="W24833" s="17"/>
    </row>
    <row r="24834" spans="23:23" x14ac:dyDescent="0.35">
      <c r="W24834" s="17"/>
    </row>
    <row r="24835" spans="23:23" x14ac:dyDescent="0.35">
      <c r="W24835" s="17"/>
    </row>
    <row r="24836" spans="23:23" x14ac:dyDescent="0.35">
      <c r="W24836" s="17"/>
    </row>
    <row r="24837" spans="23:23" x14ac:dyDescent="0.35">
      <c r="W24837" s="17"/>
    </row>
    <row r="24838" spans="23:23" x14ac:dyDescent="0.35">
      <c r="W24838" s="17"/>
    </row>
    <row r="24839" spans="23:23" x14ac:dyDescent="0.35">
      <c r="W24839" s="17"/>
    </row>
    <row r="24840" spans="23:23" x14ac:dyDescent="0.35">
      <c r="W24840" s="17"/>
    </row>
    <row r="24841" spans="23:23" x14ac:dyDescent="0.35">
      <c r="W24841" s="17"/>
    </row>
    <row r="24842" spans="23:23" x14ac:dyDescent="0.35">
      <c r="W24842" s="17"/>
    </row>
    <row r="24843" spans="23:23" x14ac:dyDescent="0.35">
      <c r="W24843" s="17"/>
    </row>
    <row r="24844" spans="23:23" x14ac:dyDescent="0.35">
      <c r="W24844" s="17"/>
    </row>
    <row r="24845" spans="23:23" x14ac:dyDescent="0.35">
      <c r="W24845" s="17"/>
    </row>
    <row r="24846" spans="23:23" x14ac:dyDescent="0.35">
      <c r="W24846" s="17"/>
    </row>
    <row r="24847" spans="23:23" x14ac:dyDescent="0.35">
      <c r="W24847" s="17"/>
    </row>
    <row r="24848" spans="23:23" x14ac:dyDescent="0.35">
      <c r="W24848" s="17"/>
    </row>
    <row r="24849" spans="23:23" x14ac:dyDescent="0.35">
      <c r="W24849" s="17"/>
    </row>
    <row r="24850" spans="23:23" x14ac:dyDescent="0.35">
      <c r="W24850" s="17"/>
    </row>
    <row r="24851" spans="23:23" x14ac:dyDescent="0.35">
      <c r="W24851" s="17"/>
    </row>
    <row r="24852" spans="23:23" x14ac:dyDescent="0.35">
      <c r="W24852" s="17"/>
    </row>
    <row r="24853" spans="23:23" x14ac:dyDescent="0.35">
      <c r="W24853" s="17"/>
    </row>
    <row r="24854" spans="23:23" x14ac:dyDescent="0.35">
      <c r="W24854" s="17"/>
    </row>
    <row r="24855" spans="23:23" x14ac:dyDescent="0.35">
      <c r="W24855" s="17"/>
    </row>
    <row r="24856" spans="23:23" x14ac:dyDescent="0.35">
      <c r="W24856" s="17"/>
    </row>
    <row r="24857" spans="23:23" x14ac:dyDescent="0.35">
      <c r="W24857" s="17"/>
    </row>
    <row r="24858" spans="23:23" x14ac:dyDescent="0.35">
      <c r="W24858" s="17"/>
    </row>
    <row r="24859" spans="23:23" x14ac:dyDescent="0.35">
      <c r="W24859" s="17"/>
    </row>
    <row r="24860" spans="23:23" x14ac:dyDescent="0.35">
      <c r="W24860" s="17"/>
    </row>
    <row r="24861" spans="23:23" x14ac:dyDescent="0.35">
      <c r="W24861" s="17"/>
    </row>
    <row r="24862" spans="23:23" x14ac:dyDescent="0.35">
      <c r="W24862" s="17"/>
    </row>
    <row r="24863" spans="23:23" x14ac:dyDescent="0.35">
      <c r="W24863" s="17"/>
    </row>
    <row r="24864" spans="23:23" x14ac:dyDescent="0.35">
      <c r="W24864" s="17"/>
    </row>
    <row r="24865" spans="23:23" x14ac:dyDescent="0.35">
      <c r="W24865" s="17"/>
    </row>
    <row r="24866" spans="23:23" x14ac:dyDescent="0.35">
      <c r="W24866" s="17"/>
    </row>
    <row r="24867" spans="23:23" x14ac:dyDescent="0.35">
      <c r="W24867" s="17"/>
    </row>
    <row r="24868" spans="23:23" x14ac:dyDescent="0.35">
      <c r="W24868" s="17"/>
    </row>
    <row r="24869" spans="23:23" x14ac:dyDescent="0.35">
      <c r="W24869" s="17"/>
    </row>
    <row r="24870" spans="23:23" x14ac:dyDescent="0.35">
      <c r="W24870" s="17"/>
    </row>
    <row r="24871" spans="23:23" x14ac:dyDescent="0.35">
      <c r="W24871" s="17"/>
    </row>
    <row r="24872" spans="23:23" x14ac:dyDescent="0.35">
      <c r="W24872" s="17"/>
    </row>
    <row r="24873" spans="23:23" x14ac:dyDescent="0.35">
      <c r="W24873" s="17"/>
    </row>
    <row r="24874" spans="23:23" x14ac:dyDescent="0.35">
      <c r="W24874" s="17"/>
    </row>
    <row r="24875" spans="23:23" x14ac:dyDescent="0.35">
      <c r="W24875" s="17"/>
    </row>
    <row r="24876" spans="23:23" x14ac:dyDescent="0.35">
      <c r="W24876" s="17"/>
    </row>
    <row r="24877" spans="23:23" x14ac:dyDescent="0.35">
      <c r="W24877" s="17"/>
    </row>
    <row r="24878" spans="23:23" x14ac:dyDescent="0.35">
      <c r="W24878" s="17"/>
    </row>
    <row r="24879" spans="23:23" x14ac:dyDescent="0.35">
      <c r="W24879" s="17"/>
    </row>
    <row r="24880" spans="23:23" x14ac:dyDescent="0.35">
      <c r="W24880" s="17"/>
    </row>
    <row r="24881" spans="23:23" x14ac:dyDescent="0.35">
      <c r="W24881" s="17"/>
    </row>
    <row r="24882" spans="23:23" x14ac:dyDescent="0.35">
      <c r="W24882" s="17"/>
    </row>
    <row r="24883" spans="23:23" x14ac:dyDescent="0.35">
      <c r="W24883" s="17"/>
    </row>
    <row r="24884" spans="23:23" x14ac:dyDescent="0.35">
      <c r="W24884" s="17"/>
    </row>
    <row r="24885" spans="23:23" x14ac:dyDescent="0.35">
      <c r="W24885" s="17"/>
    </row>
    <row r="24886" spans="23:23" x14ac:dyDescent="0.35">
      <c r="W24886" s="17"/>
    </row>
    <row r="24887" spans="23:23" x14ac:dyDescent="0.35">
      <c r="W24887" s="17"/>
    </row>
    <row r="24888" spans="23:23" x14ac:dyDescent="0.35">
      <c r="W24888" s="17"/>
    </row>
    <row r="24889" spans="23:23" x14ac:dyDescent="0.35">
      <c r="W24889" s="17"/>
    </row>
    <row r="24890" spans="23:23" x14ac:dyDescent="0.35">
      <c r="W24890" s="17"/>
    </row>
    <row r="24891" spans="23:23" x14ac:dyDescent="0.35">
      <c r="W24891" s="17"/>
    </row>
    <row r="24892" spans="23:23" x14ac:dyDescent="0.35">
      <c r="W24892" s="17"/>
    </row>
    <row r="24893" spans="23:23" x14ac:dyDescent="0.35">
      <c r="W24893" s="17"/>
    </row>
    <row r="24894" spans="23:23" x14ac:dyDescent="0.35">
      <c r="W24894" s="17"/>
    </row>
    <row r="24895" spans="23:23" x14ac:dyDescent="0.35">
      <c r="W24895" s="17"/>
    </row>
    <row r="24896" spans="23:23" x14ac:dyDescent="0.35">
      <c r="W24896" s="17"/>
    </row>
    <row r="24897" spans="23:23" x14ac:dyDescent="0.35">
      <c r="W24897" s="17"/>
    </row>
    <row r="24898" spans="23:23" x14ac:dyDescent="0.35">
      <c r="W24898" s="17"/>
    </row>
    <row r="24899" spans="23:23" x14ac:dyDescent="0.35">
      <c r="W24899" s="17"/>
    </row>
    <row r="24900" spans="23:23" x14ac:dyDescent="0.35">
      <c r="W24900" s="17"/>
    </row>
    <row r="24901" spans="23:23" x14ac:dyDescent="0.35">
      <c r="W24901" s="17"/>
    </row>
    <row r="24902" spans="23:23" x14ac:dyDescent="0.35">
      <c r="W24902" s="17"/>
    </row>
    <row r="24903" spans="23:23" x14ac:dyDescent="0.35">
      <c r="W24903" s="17"/>
    </row>
    <row r="24904" spans="23:23" x14ac:dyDescent="0.35">
      <c r="W24904" s="17"/>
    </row>
    <row r="24905" spans="23:23" x14ac:dyDescent="0.35">
      <c r="W24905" s="17"/>
    </row>
    <row r="24906" spans="23:23" x14ac:dyDescent="0.35">
      <c r="W24906" s="17"/>
    </row>
    <row r="24907" spans="23:23" x14ac:dyDescent="0.35">
      <c r="W24907" s="17"/>
    </row>
    <row r="24908" spans="23:23" x14ac:dyDescent="0.35">
      <c r="W24908" s="17"/>
    </row>
    <row r="24909" spans="23:23" x14ac:dyDescent="0.35">
      <c r="W24909" s="17"/>
    </row>
    <row r="24910" spans="23:23" x14ac:dyDescent="0.35">
      <c r="W24910" s="17"/>
    </row>
    <row r="24911" spans="23:23" x14ac:dyDescent="0.35">
      <c r="W24911" s="17"/>
    </row>
    <row r="24912" spans="23:23" x14ac:dyDescent="0.35">
      <c r="W24912" s="17"/>
    </row>
    <row r="24913" spans="23:23" x14ac:dyDescent="0.35">
      <c r="W24913" s="17"/>
    </row>
    <row r="24914" spans="23:23" x14ac:dyDescent="0.35">
      <c r="W24914" s="17"/>
    </row>
    <row r="24915" spans="23:23" x14ac:dyDescent="0.35">
      <c r="W24915" s="17"/>
    </row>
    <row r="24916" spans="23:23" x14ac:dyDescent="0.35">
      <c r="W24916" s="17"/>
    </row>
    <row r="24917" spans="23:23" x14ac:dyDescent="0.35">
      <c r="W24917" s="17"/>
    </row>
    <row r="24918" spans="23:23" x14ac:dyDescent="0.35">
      <c r="W24918" s="17"/>
    </row>
    <row r="24919" spans="23:23" x14ac:dyDescent="0.35">
      <c r="W24919" s="17"/>
    </row>
    <row r="24920" spans="23:23" x14ac:dyDescent="0.35">
      <c r="W24920" s="17"/>
    </row>
    <row r="24921" spans="23:23" x14ac:dyDescent="0.35">
      <c r="W24921" s="17"/>
    </row>
    <row r="24922" spans="23:23" x14ac:dyDescent="0.35">
      <c r="W24922" s="17"/>
    </row>
    <row r="24923" spans="23:23" x14ac:dyDescent="0.35">
      <c r="W24923" s="17"/>
    </row>
    <row r="24924" spans="23:23" x14ac:dyDescent="0.35">
      <c r="W24924" s="17"/>
    </row>
    <row r="24925" spans="23:23" x14ac:dyDescent="0.35">
      <c r="W24925" s="17"/>
    </row>
    <row r="24926" spans="23:23" x14ac:dyDescent="0.35">
      <c r="W24926" s="17"/>
    </row>
    <row r="24927" spans="23:23" x14ac:dyDescent="0.35">
      <c r="W24927" s="17"/>
    </row>
    <row r="24928" spans="23:23" x14ac:dyDescent="0.35">
      <c r="W24928" s="17"/>
    </row>
    <row r="24929" spans="23:23" x14ac:dyDescent="0.35">
      <c r="W24929" s="17"/>
    </row>
    <row r="24930" spans="23:23" x14ac:dyDescent="0.35">
      <c r="W24930" s="17"/>
    </row>
    <row r="24931" spans="23:23" x14ac:dyDescent="0.35">
      <c r="W24931" s="17"/>
    </row>
    <row r="24932" spans="23:23" x14ac:dyDescent="0.35">
      <c r="W24932" s="17"/>
    </row>
    <row r="24933" spans="23:23" x14ac:dyDescent="0.35">
      <c r="W24933" s="17"/>
    </row>
    <row r="24934" spans="23:23" x14ac:dyDescent="0.35">
      <c r="W24934" s="17"/>
    </row>
    <row r="24935" spans="23:23" x14ac:dyDescent="0.35">
      <c r="W24935" s="17"/>
    </row>
    <row r="24936" spans="23:23" x14ac:dyDescent="0.35">
      <c r="W24936" s="17"/>
    </row>
    <row r="24937" spans="23:23" x14ac:dyDescent="0.35">
      <c r="W24937" s="17"/>
    </row>
    <row r="24938" spans="23:23" x14ac:dyDescent="0.35">
      <c r="W24938" s="17"/>
    </row>
    <row r="24939" spans="23:23" x14ac:dyDescent="0.35">
      <c r="W24939" s="17"/>
    </row>
    <row r="24940" spans="23:23" x14ac:dyDescent="0.35">
      <c r="W24940" s="17"/>
    </row>
    <row r="24941" spans="23:23" x14ac:dyDescent="0.35">
      <c r="W24941" s="17"/>
    </row>
    <row r="24942" spans="23:23" x14ac:dyDescent="0.35">
      <c r="W24942" s="17"/>
    </row>
    <row r="24943" spans="23:23" x14ac:dyDescent="0.35">
      <c r="W24943" s="17"/>
    </row>
    <row r="24944" spans="23:23" x14ac:dyDescent="0.35">
      <c r="W24944" s="17"/>
    </row>
    <row r="24945" spans="23:23" x14ac:dyDescent="0.35">
      <c r="W24945" s="17"/>
    </row>
    <row r="24946" spans="23:23" x14ac:dyDescent="0.35">
      <c r="W24946" s="17"/>
    </row>
    <row r="24947" spans="23:23" x14ac:dyDescent="0.35">
      <c r="W24947" s="17"/>
    </row>
    <row r="24948" spans="23:23" x14ac:dyDescent="0.35">
      <c r="W24948" s="17"/>
    </row>
    <row r="24949" spans="23:23" x14ac:dyDescent="0.35">
      <c r="W24949" s="17"/>
    </row>
    <row r="24950" spans="23:23" x14ac:dyDescent="0.35">
      <c r="W24950" s="17"/>
    </row>
    <row r="24951" spans="23:23" x14ac:dyDescent="0.35">
      <c r="W24951" s="17"/>
    </row>
    <row r="24952" spans="23:23" x14ac:dyDescent="0.35">
      <c r="W24952" s="17"/>
    </row>
    <row r="24953" spans="23:23" x14ac:dyDescent="0.35">
      <c r="W24953" s="17"/>
    </row>
    <row r="24954" spans="23:23" x14ac:dyDescent="0.35">
      <c r="W24954" s="17"/>
    </row>
    <row r="24955" spans="23:23" x14ac:dyDescent="0.35">
      <c r="W24955" s="17"/>
    </row>
    <row r="24956" spans="23:23" x14ac:dyDescent="0.35">
      <c r="W24956" s="17"/>
    </row>
    <row r="24957" spans="23:23" x14ac:dyDescent="0.35">
      <c r="W24957" s="17"/>
    </row>
    <row r="24958" spans="23:23" x14ac:dyDescent="0.35">
      <c r="W24958" s="17"/>
    </row>
    <row r="24959" spans="23:23" x14ac:dyDescent="0.35">
      <c r="W24959" s="17"/>
    </row>
    <row r="24960" spans="23:23" x14ac:dyDescent="0.35">
      <c r="W24960" s="17"/>
    </row>
    <row r="24961" spans="23:23" x14ac:dyDescent="0.35">
      <c r="W24961" s="17"/>
    </row>
    <row r="24962" spans="23:23" x14ac:dyDescent="0.35">
      <c r="W24962" s="17"/>
    </row>
    <row r="24963" spans="23:23" x14ac:dyDescent="0.35">
      <c r="W24963" s="17"/>
    </row>
    <row r="24964" spans="23:23" x14ac:dyDescent="0.35">
      <c r="W24964" s="17"/>
    </row>
    <row r="24965" spans="23:23" x14ac:dyDescent="0.35">
      <c r="W24965" s="17"/>
    </row>
    <row r="24966" spans="23:23" x14ac:dyDescent="0.35">
      <c r="W24966" s="17"/>
    </row>
    <row r="24967" spans="23:23" x14ac:dyDescent="0.35">
      <c r="W24967" s="17"/>
    </row>
    <row r="24968" spans="23:23" x14ac:dyDescent="0.35">
      <c r="W24968" s="17"/>
    </row>
    <row r="24969" spans="23:23" x14ac:dyDescent="0.35">
      <c r="W24969" s="17"/>
    </row>
    <row r="24970" spans="23:23" x14ac:dyDescent="0.35">
      <c r="W24970" s="17"/>
    </row>
    <row r="24971" spans="23:23" x14ac:dyDescent="0.35">
      <c r="W24971" s="17"/>
    </row>
    <row r="24972" spans="23:23" x14ac:dyDescent="0.35">
      <c r="W24972" s="17"/>
    </row>
    <row r="24973" spans="23:23" x14ac:dyDescent="0.35">
      <c r="W24973" s="17"/>
    </row>
    <row r="24974" spans="23:23" x14ac:dyDescent="0.35">
      <c r="W24974" s="17"/>
    </row>
    <row r="24975" spans="23:23" x14ac:dyDescent="0.35">
      <c r="W24975" s="17"/>
    </row>
    <row r="24976" spans="23:23" x14ac:dyDescent="0.35">
      <c r="W24976" s="17"/>
    </row>
    <row r="24977" spans="23:23" x14ac:dyDescent="0.35">
      <c r="W24977" s="17"/>
    </row>
    <row r="24978" spans="23:23" x14ac:dyDescent="0.35">
      <c r="W24978" s="17"/>
    </row>
    <row r="24979" spans="23:23" x14ac:dyDescent="0.35">
      <c r="W24979" s="17"/>
    </row>
    <row r="24980" spans="23:23" x14ac:dyDescent="0.35">
      <c r="W24980" s="17"/>
    </row>
    <row r="24981" spans="23:23" x14ac:dyDescent="0.35">
      <c r="W24981" s="17"/>
    </row>
    <row r="24982" spans="23:23" x14ac:dyDescent="0.35">
      <c r="W24982" s="17"/>
    </row>
    <row r="24983" spans="23:23" x14ac:dyDescent="0.35">
      <c r="W24983" s="17"/>
    </row>
    <row r="24984" spans="23:23" x14ac:dyDescent="0.35">
      <c r="W24984" s="17"/>
    </row>
    <row r="24985" spans="23:23" x14ac:dyDescent="0.35">
      <c r="W24985" s="17"/>
    </row>
    <row r="24986" spans="23:23" x14ac:dyDescent="0.35">
      <c r="W24986" s="17"/>
    </row>
    <row r="24987" spans="23:23" x14ac:dyDescent="0.35">
      <c r="W24987" s="17"/>
    </row>
    <row r="24988" spans="23:23" x14ac:dyDescent="0.35">
      <c r="W24988" s="17"/>
    </row>
    <row r="24989" spans="23:23" x14ac:dyDescent="0.35">
      <c r="W24989" s="17"/>
    </row>
    <row r="24990" spans="23:23" x14ac:dyDescent="0.35">
      <c r="W24990" s="17"/>
    </row>
    <row r="24991" spans="23:23" x14ac:dyDescent="0.35">
      <c r="W24991" s="17"/>
    </row>
    <row r="24992" spans="23:23" x14ac:dyDescent="0.35">
      <c r="W24992" s="17"/>
    </row>
    <row r="24993" spans="23:23" x14ac:dyDescent="0.35">
      <c r="W24993" s="17"/>
    </row>
    <row r="24994" spans="23:23" x14ac:dyDescent="0.35">
      <c r="W24994" s="17"/>
    </row>
    <row r="24995" spans="23:23" x14ac:dyDescent="0.35">
      <c r="W24995" s="17"/>
    </row>
    <row r="24996" spans="23:23" x14ac:dyDescent="0.35">
      <c r="W24996" s="17"/>
    </row>
    <row r="24997" spans="23:23" x14ac:dyDescent="0.35">
      <c r="W24997" s="17"/>
    </row>
    <row r="24998" spans="23:23" x14ac:dyDescent="0.35">
      <c r="W24998" s="17"/>
    </row>
    <row r="24999" spans="23:23" x14ac:dyDescent="0.35">
      <c r="W24999" s="17"/>
    </row>
    <row r="25000" spans="23:23" x14ac:dyDescent="0.35">
      <c r="W25000" s="17"/>
    </row>
    <row r="25001" spans="23:23" x14ac:dyDescent="0.35">
      <c r="W25001" s="17"/>
    </row>
    <row r="25002" spans="23:23" x14ac:dyDescent="0.35">
      <c r="W25002" s="17"/>
    </row>
    <row r="25003" spans="23:23" x14ac:dyDescent="0.35">
      <c r="W25003" s="17"/>
    </row>
    <row r="25004" spans="23:23" x14ac:dyDescent="0.35">
      <c r="W25004" s="17"/>
    </row>
    <row r="25005" spans="23:23" x14ac:dyDescent="0.35">
      <c r="W25005" s="17"/>
    </row>
    <row r="25006" spans="23:23" x14ac:dyDescent="0.35">
      <c r="W25006" s="17"/>
    </row>
    <row r="25007" spans="23:23" x14ac:dyDescent="0.35">
      <c r="W25007" s="17"/>
    </row>
    <row r="25008" spans="23:23" x14ac:dyDescent="0.35">
      <c r="W25008" s="17"/>
    </row>
    <row r="25009" spans="23:23" x14ac:dyDescent="0.35">
      <c r="W25009" s="17"/>
    </row>
    <row r="25010" spans="23:23" x14ac:dyDescent="0.35">
      <c r="W25010" s="17"/>
    </row>
    <row r="25011" spans="23:23" x14ac:dyDescent="0.35">
      <c r="W25011" s="17"/>
    </row>
    <row r="25012" spans="23:23" x14ac:dyDescent="0.35">
      <c r="W25012" s="17"/>
    </row>
    <row r="25013" spans="23:23" x14ac:dyDescent="0.35">
      <c r="W25013" s="17"/>
    </row>
    <row r="25014" spans="23:23" x14ac:dyDescent="0.35">
      <c r="W25014" s="17"/>
    </row>
    <row r="25015" spans="23:23" x14ac:dyDescent="0.35">
      <c r="W25015" s="17"/>
    </row>
    <row r="25016" spans="23:23" x14ac:dyDescent="0.35">
      <c r="W25016" s="17"/>
    </row>
    <row r="25017" spans="23:23" x14ac:dyDescent="0.35">
      <c r="W25017" s="17"/>
    </row>
    <row r="25018" spans="23:23" x14ac:dyDescent="0.35">
      <c r="W25018" s="17"/>
    </row>
    <row r="25019" spans="23:23" x14ac:dyDescent="0.35">
      <c r="W25019" s="17"/>
    </row>
    <row r="25020" spans="23:23" x14ac:dyDescent="0.35">
      <c r="W25020" s="17"/>
    </row>
    <row r="25021" spans="23:23" x14ac:dyDescent="0.35">
      <c r="W25021" s="17"/>
    </row>
    <row r="25022" spans="23:23" x14ac:dyDescent="0.35">
      <c r="W25022" s="17"/>
    </row>
    <row r="25023" spans="23:23" x14ac:dyDescent="0.35">
      <c r="W25023" s="17"/>
    </row>
    <row r="25024" spans="23:23" x14ac:dyDescent="0.35">
      <c r="W25024" s="17"/>
    </row>
    <row r="25025" spans="23:23" x14ac:dyDescent="0.35">
      <c r="W25025" s="17"/>
    </row>
    <row r="25026" spans="23:23" x14ac:dyDescent="0.35">
      <c r="W25026" s="17"/>
    </row>
    <row r="25027" spans="23:23" x14ac:dyDescent="0.35">
      <c r="W25027" s="17"/>
    </row>
    <row r="25028" spans="23:23" x14ac:dyDescent="0.35">
      <c r="W25028" s="17"/>
    </row>
    <row r="25029" spans="23:23" x14ac:dyDescent="0.35">
      <c r="W25029" s="17"/>
    </row>
    <row r="25030" spans="23:23" x14ac:dyDescent="0.35">
      <c r="W25030" s="17"/>
    </row>
    <row r="25031" spans="23:23" x14ac:dyDescent="0.35">
      <c r="W25031" s="17"/>
    </row>
    <row r="25032" spans="23:23" x14ac:dyDescent="0.35">
      <c r="W25032" s="17"/>
    </row>
    <row r="25033" spans="23:23" x14ac:dyDescent="0.35">
      <c r="W25033" s="17"/>
    </row>
    <row r="25034" spans="23:23" x14ac:dyDescent="0.35">
      <c r="W25034" s="17"/>
    </row>
    <row r="25035" spans="23:23" x14ac:dyDescent="0.35">
      <c r="W25035" s="17"/>
    </row>
    <row r="25036" spans="23:23" x14ac:dyDescent="0.35">
      <c r="W25036" s="17"/>
    </row>
    <row r="25037" spans="23:23" x14ac:dyDescent="0.35">
      <c r="W25037" s="17"/>
    </row>
    <row r="25038" spans="23:23" x14ac:dyDescent="0.35">
      <c r="W25038" s="17"/>
    </row>
    <row r="25039" spans="23:23" x14ac:dyDescent="0.35">
      <c r="W25039" s="17"/>
    </row>
    <row r="25040" spans="23:23" x14ac:dyDescent="0.35">
      <c r="W25040" s="17"/>
    </row>
    <row r="25041" spans="23:23" x14ac:dyDescent="0.35">
      <c r="W25041" s="17"/>
    </row>
    <row r="25042" spans="23:23" x14ac:dyDescent="0.35">
      <c r="W25042" s="17"/>
    </row>
    <row r="25043" spans="23:23" x14ac:dyDescent="0.35">
      <c r="W25043" s="17"/>
    </row>
    <row r="25044" spans="23:23" x14ac:dyDescent="0.35">
      <c r="W25044" s="17"/>
    </row>
    <row r="25045" spans="23:23" x14ac:dyDescent="0.35">
      <c r="W25045" s="17"/>
    </row>
    <row r="25046" spans="23:23" x14ac:dyDescent="0.35">
      <c r="W25046" s="17"/>
    </row>
    <row r="25047" spans="23:23" x14ac:dyDescent="0.35">
      <c r="W25047" s="17"/>
    </row>
    <row r="25048" spans="23:23" x14ac:dyDescent="0.35">
      <c r="W25048" s="17"/>
    </row>
    <row r="25049" spans="23:23" x14ac:dyDescent="0.35">
      <c r="W25049" s="17"/>
    </row>
    <row r="25050" spans="23:23" x14ac:dyDescent="0.35">
      <c r="W25050" s="17"/>
    </row>
    <row r="25051" spans="23:23" x14ac:dyDescent="0.35">
      <c r="W25051" s="17"/>
    </row>
    <row r="25052" spans="23:23" x14ac:dyDescent="0.35">
      <c r="W25052" s="17"/>
    </row>
    <row r="25053" spans="23:23" x14ac:dyDescent="0.35">
      <c r="W25053" s="17"/>
    </row>
    <row r="25054" spans="23:23" x14ac:dyDescent="0.35">
      <c r="W25054" s="17"/>
    </row>
    <row r="25055" spans="23:23" x14ac:dyDescent="0.35">
      <c r="W25055" s="17"/>
    </row>
    <row r="25056" spans="23:23" x14ac:dyDescent="0.35">
      <c r="W25056" s="17"/>
    </row>
    <row r="25057" spans="23:23" x14ac:dyDescent="0.35">
      <c r="W25057" s="17"/>
    </row>
    <row r="25058" spans="23:23" x14ac:dyDescent="0.35">
      <c r="W25058" s="17"/>
    </row>
    <row r="25059" spans="23:23" x14ac:dyDescent="0.35">
      <c r="W25059" s="17"/>
    </row>
    <row r="25060" spans="23:23" x14ac:dyDescent="0.35">
      <c r="W25060" s="17"/>
    </row>
    <row r="25061" spans="23:23" x14ac:dyDescent="0.35">
      <c r="W25061" s="17"/>
    </row>
    <row r="25062" spans="23:23" x14ac:dyDescent="0.35">
      <c r="W25062" s="17"/>
    </row>
    <row r="25063" spans="23:23" x14ac:dyDescent="0.35">
      <c r="W25063" s="17"/>
    </row>
    <row r="25064" spans="23:23" x14ac:dyDescent="0.35">
      <c r="W25064" s="17"/>
    </row>
    <row r="25065" spans="23:23" x14ac:dyDescent="0.35">
      <c r="W25065" s="17"/>
    </row>
    <row r="25066" spans="23:23" x14ac:dyDescent="0.35">
      <c r="W25066" s="17"/>
    </row>
    <row r="25067" spans="23:23" x14ac:dyDescent="0.35">
      <c r="W25067" s="17"/>
    </row>
    <row r="25068" spans="23:23" x14ac:dyDescent="0.35">
      <c r="W25068" s="17"/>
    </row>
    <row r="25069" spans="23:23" x14ac:dyDescent="0.35">
      <c r="W25069" s="17"/>
    </row>
    <row r="25070" spans="23:23" x14ac:dyDescent="0.35">
      <c r="W25070" s="17"/>
    </row>
    <row r="25071" spans="23:23" x14ac:dyDescent="0.35">
      <c r="W25071" s="17"/>
    </row>
    <row r="25072" spans="23:23" x14ac:dyDescent="0.35">
      <c r="W25072" s="17"/>
    </row>
    <row r="25073" spans="23:23" x14ac:dyDescent="0.35">
      <c r="W25073" s="17"/>
    </row>
    <row r="25074" spans="23:23" x14ac:dyDescent="0.35">
      <c r="W25074" s="17"/>
    </row>
    <row r="25075" spans="23:23" x14ac:dyDescent="0.35">
      <c r="W25075" s="17"/>
    </row>
    <row r="25076" spans="23:23" x14ac:dyDescent="0.35">
      <c r="W25076" s="17"/>
    </row>
    <row r="25077" spans="23:23" x14ac:dyDescent="0.35">
      <c r="W25077" s="17"/>
    </row>
    <row r="25078" spans="23:23" x14ac:dyDescent="0.35">
      <c r="W25078" s="17"/>
    </row>
    <row r="25079" spans="23:23" x14ac:dyDescent="0.35">
      <c r="W25079" s="17"/>
    </row>
    <row r="25080" spans="23:23" x14ac:dyDescent="0.35">
      <c r="W25080" s="17"/>
    </row>
    <row r="25081" spans="23:23" x14ac:dyDescent="0.35">
      <c r="W25081" s="17"/>
    </row>
    <row r="25082" spans="23:23" x14ac:dyDescent="0.35">
      <c r="W25082" s="17"/>
    </row>
    <row r="25083" spans="23:23" x14ac:dyDescent="0.35">
      <c r="W25083" s="17"/>
    </row>
    <row r="25084" spans="23:23" x14ac:dyDescent="0.35">
      <c r="W25084" s="17"/>
    </row>
    <row r="25085" spans="23:23" x14ac:dyDescent="0.35">
      <c r="W25085" s="17"/>
    </row>
    <row r="25086" spans="23:23" x14ac:dyDescent="0.35">
      <c r="W25086" s="17"/>
    </row>
    <row r="25087" spans="23:23" x14ac:dyDescent="0.35">
      <c r="W25087" s="17"/>
    </row>
    <row r="25088" spans="23:23" x14ac:dyDescent="0.35">
      <c r="W25088" s="17"/>
    </row>
    <row r="25089" spans="23:23" x14ac:dyDescent="0.35">
      <c r="W25089" s="17"/>
    </row>
    <row r="25090" spans="23:23" x14ac:dyDescent="0.35">
      <c r="W25090" s="17"/>
    </row>
    <row r="25091" spans="23:23" x14ac:dyDescent="0.35">
      <c r="W25091" s="17"/>
    </row>
    <row r="25092" spans="23:23" x14ac:dyDescent="0.35">
      <c r="W25092" s="17"/>
    </row>
    <row r="25093" spans="23:23" x14ac:dyDescent="0.35">
      <c r="W25093" s="17"/>
    </row>
    <row r="25094" spans="23:23" x14ac:dyDescent="0.35">
      <c r="W25094" s="17"/>
    </row>
    <row r="25095" spans="23:23" x14ac:dyDescent="0.35">
      <c r="W25095" s="17"/>
    </row>
    <row r="25096" spans="23:23" x14ac:dyDescent="0.35">
      <c r="W25096" s="17"/>
    </row>
    <row r="25097" spans="23:23" x14ac:dyDescent="0.35">
      <c r="W25097" s="17"/>
    </row>
    <row r="25098" spans="23:23" x14ac:dyDescent="0.35">
      <c r="W25098" s="17"/>
    </row>
    <row r="25099" spans="23:23" x14ac:dyDescent="0.35">
      <c r="W25099" s="17"/>
    </row>
    <row r="25100" spans="23:23" x14ac:dyDescent="0.35">
      <c r="W25100" s="17"/>
    </row>
    <row r="25101" spans="23:23" x14ac:dyDescent="0.35">
      <c r="W25101" s="17"/>
    </row>
    <row r="25102" spans="23:23" x14ac:dyDescent="0.35">
      <c r="W25102" s="17"/>
    </row>
    <row r="25103" spans="23:23" x14ac:dyDescent="0.35">
      <c r="W25103" s="17"/>
    </row>
    <row r="25104" spans="23:23" x14ac:dyDescent="0.35">
      <c r="W25104" s="17"/>
    </row>
    <row r="25105" spans="23:23" x14ac:dyDescent="0.35">
      <c r="W25105" s="17"/>
    </row>
    <row r="25106" spans="23:23" x14ac:dyDescent="0.35">
      <c r="W25106" s="17"/>
    </row>
    <row r="25107" spans="23:23" x14ac:dyDescent="0.35">
      <c r="W25107" s="17"/>
    </row>
    <row r="25108" spans="23:23" x14ac:dyDescent="0.35">
      <c r="W25108" s="17"/>
    </row>
    <row r="25109" spans="23:23" x14ac:dyDescent="0.35">
      <c r="W25109" s="17"/>
    </row>
    <row r="25110" spans="23:23" x14ac:dyDescent="0.35">
      <c r="W25110" s="17"/>
    </row>
    <row r="25111" spans="23:23" x14ac:dyDescent="0.35">
      <c r="W25111" s="17"/>
    </row>
    <row r="25112" spans="23:23" x14ac:dyDescent="0.35">
      <c r="W25112" s="17"/>
    </row>
    <row r="25113" spans="23:23" x14ac:dyDescent="0.35">
      <c r="W25113" s="17"/>
    </row>
    <row r="25114" spans="23:23" x14ac:dyDescent="0.35">
      <c r="W25114" s="17"/>
    </row>
    <row r="25115" spans="23:23" x14ac:dyDescent="0.35">
      <c r="W25115" s="17"/>
    </row>
    <row r="25116" spans="23:23" x14ac:dyDescent="0.35">
      <c r="W25116" s="17"/>
    </row>
    <row r="25117" spans="23:23" x14ac:dyDescent="0.35">
      <c r="W25117" s="17"/>
    </row>
    <row r="25118" spans="23:23" x14ac:dyDescent="0.35">
      <c r="W25118" s="17"/>
    </row>
    <row r="25119" spans="23:23" x14ac:dyDescent="0.35">
      <c r="W25119" s="17"/>
    </row>
    <row r="25120" spans="23:23" x14ac:dyDescent="0.35">
      <c r="W25120" s="17"/>
    </row>
    <row r="25121" spans="23:23" x14ac:dyDescent="0.35">
      <c r="W25121" s="17"/>
    </row>
    <row r="25122" spans="23:23" x14ac:dyDescent="0.35">
      <c r="W25122" s="17"/>
    </row>
    <row r="25123" spans="23:23" x14ac:dyDescent="0.35">
      <c r="W25123" s="17"/>
    </row>
    <row r="25124" spans="23:23" x14ac:dyDescent="0.35">
      <c r="W25124" s="17"/>
    </row>
    <row r="25125" spans="23:23" x14ac:dyDescent="0.35">
      <c r="W25125" s="17"/>
    </row>
    <row r="25126" spans="23:23" x14ac:dyDescent="0.35">
      <c r="W25126" s="17"/>
    </row>
    <row r="25127" spans="23:23" x14ac:dyDescent="0.35">
      <c r="W25127" s="17"/>
    </row>
    <row r="25128" spans="23:23" x14ac:dyDescent="0.35">
      <c r="W25128" s="17"/>
    </row>
    <row r="25129" spans="23:23" x14ac:dyDescent="0.35">
      <c r="W25129" s="17"/>
    </row>
    <row r="25130" spans="23:23" x14ac:dyDescent="0.35">
      <c r="W25130" s="17"/>
    </row>
    <row r="25131" spans="23:23" x14ac:dyDescent="0.35">
      <c r="W25131" s="17"/>
    </row>
    <row r="25132" spans="23:23" x14ac:dyDescent="0.35">
      <c r="W25132" s="17"/>
    </row>
    <row r="25133" spans="23:23" x14ac:dyDescent="0.35">
      <c r="W25133" s="17"/>
    </row>
    <row r="25134" spans="23:23" x14ac:dyDescent="0.35">
      <c r="W25134" s="17"/>
    </row>
    <row r="25135" spans="23:23" x14ac:dyDescent="0.35">
      <c r="W25135" s="17"/>
    </row>
    <row r="25136" spans="23:23" x14ac:dyDescent="0.35">
      <c r="W25136" s="17"/>
    </row>
    <row r="25137" spans="23:23" x14ac:dyDescent="0.35">
      <c r="W25137" s="17"/>
    </row>
    <row r="25138" spans="23:23" x14ac:dyDescent="0.35">
      <c r="W25138" s="17"/>
    </row>
    <row r="25139" spans="23:23" x14ac:dyDescent="0.35">
      <c r="W25139" s="17"/>
    </row>
    <row r="25140" spans="23:23" x14ac:dyDescent="0.35">
      <c r="W25140" s="17"/>
    </row>
    <row r="25141" spans="23:23" x14ac:dyDescent="0.35">
      <c r="W25141" s="17"/>
    </row>
    <row r="25142" spans="23:23" x14ac:dyDescent="0.35">
      <c r="W25142" s="17"/>
    </row>
    <row r="25143" spans="23:23" x14ac:dyDescent="0.35">
      <c r="W25143" s="17"/>
    </row>
    <row r="25144" spans="23:23" x14ac:dyDescent="0.35">
      <c r="W25144" s="17"/>
    </row>
    <row r="25145" spans="23:23" x14ac:dyDescent="0.35">
      <c r="W25145" s="17"/>
    </row>
    <row r="25146" spans="23:23" x14ac:dyDescent="0.35">
      <c r="W25146" s="17"/>
    </row>
    <row r="25147" spans="23:23" x14ac:dyDescent="0.35">
      <c r="W25147" s="17"/>
    </row>
    <row r="25148" spans="23:23" x14ac:dyDescent="0.35">
      <c r="W25148" s="17"/>
    </row>
    <row r="25149" spans="23:23" x14ac:dyDescent="0.35">
      <c r="W25149" s="17"/>
    </row>
    <row r="25150" spans="23:23" x14ac:dyDescent="0.35">
      <c r="W25150" s="17"/>
    </row>
    <row r="25151" spans="23:23" x14ac:dyDescent="0.35">
      <c r="W25151" s="17"/>
    </row>
    <row r="25152" spans="23:23" x14ac:dyDescent="0.35">
      <c r="W25152" s="17"/>
    </row>
    <row r="25153" spans="23:23" x14ac:dyDescent="0.35">
      <c r="W25153" s="17"/>
    </row>
    <row r="25154" spans="23:23" x14ac:dyDescent="0.35">
      <c r="W25154" s="17"/>
    </row>
    <row r="25155" spans="23:23" x14ac:dyDescent="0.35">
      <c r="W25155" s="17"/>
    </row>
    <row r="25156" spans="23:23" x14ac:dyDescent="0.35">
      <c r="W25156" s="17"/>
    </row>
    <row r="25157" spans="23:23" x14ac:dyDescent="0.35">
      <c r="W25157" s="17"/>
    </row>
    <row r="25158" spans="23:23" x14ac:dyDescent="0.35">
      <c r="W25158" s="17"/>
    </row>
    <row r="25159" spans="23:23" x14ac:dyDescent="0.35">
      <c r="W25159" s="17"/>
    </row>
    <row r="25160" spans="23:23" x14ac:dyDescent="0.35">
      <c r="W25160" s="17"/>
    </row>
    <row r="25161" spans="23:23" x14ac:dyDescent="0.35">
      <c r="W25161" s="17"/>
    </row>
    <row r="25162" spans="23:23" x14ac:dyDescent="0.35">
      <c r="W25162" s="17"/>
    </row>
    <row r="25163" spans="23:23" x14ac:dyDescent="0.35">
      <c r="W25163" s="17"/>
    </row>
    <row r="25164" spans="23:23" x14ac:dyDescent="0.35">
      <c r="W25164" s="17"/>
    </row>
    <row r="25165" spans="23:23" x14ac:dyDescent="0.35">
      <c r="W25165" s="17"/>
    </row>
    <row r="25166" spans="23:23" x14ac:dyDescent="0.35">
      <c r="W25166" s="17"/>
    </row>
    <row r="25167" spans="23:23" x14ac:dyDescent="0.35">
      <c r="W25167" s="17"/>
    </row>
    <row r="25168" spans="23:23" x14ac:dyDescent="0.35">
      <c r="W25168" s="17"/>
    </row>
    <row r="25169" spans="23:23" x14ac:dyDescent="0.35">
      <c r="W25169" s="17"/>
    </row>
    <row r="25170" spans="23:23" x14ac:dyDescent="0.35">
      <c r="W25170" s="17"/>
    </row>
    <row r="25171" spans="23:23" x14ac:dyDescent="0.35">
      <c r="W25171" s="17"/>
    </row>
    <row r="25172" spans="23:23" x14ac:dyDescent="0.35">
      <c r="W25172" s="17"/>
    </row>
    <row r="25173" spans="23:23" x14ac:dyDescent="0.35">
      <c r="W25173" s="17"/>
    </row>
    <row r="25174" spans="23:23" x14ac:dyDescent="0.35">
      <c r="W25174" s="17"/>
    </row>
    <row r="25175" spans="23:23" x14ac:dyDescent="0.35">
      <c r="W25175" s="17"/>
    </row>
    <row r="25176" spans="23:23" x14ac:dyDescent="0.35">
      <c r="W25176" s="17"/>
    </row>
    <row r="25177" spans="23:23" x14ac:dyDescent="0.35">
      <c r="W25177" s="17"/>
    </row>
    <row r="25178" spans="23:23" x14ac:dyDescent="0.35">
      <c r="W25178" s="17"/>
    </row>
    <row r="25179" spans="23:23" x14ac:dyDescent="0.35">
      <c r="W25179" s="17"/>
    </row>
    <row r="25180" spans="23:23" x14ac:dyDescent="0.35">
      <c r="W25180" s="17"/>
    </row>
    <row r="25181" spans="23:23" x14ac:dyDescent="0.35">
      <c r="W25181" s="17"/>
    </row>
    <row r="25182" spans="23:23" x14ac:dyDescent="0.35">
      <c r="W25182" s="17"/>
    </row>
    <row r="25183" spans="23:23" x14ac:dyDescent="0.35">
      <c r="W25183" s="17"/>
    </row>
    <row r="25184" spans="23:23" x14ac:dyDescent="0.35">
      <c r="W25184" s="17"/>
    </row>
    <row r="25185" spans="23:23" x14ac:dyDescent="0.35">
      <c r="W25185" s="17"/>
    </row>
    <row r="25186" spans="23:23" x14ac:dyDescent="0.35">
      <c r="W25186" s="17"/>
    </row>
    <row r="25187" spans="23:23" x14ac:dyDescent="0.35">
      <c r="W25187" s="17"/>
    </row>
    <row r="25188" spans="23:23" x14ac:dyDescent="0.35">
      <c r="W25188" s="17"/>
    </row>
    <row r="25189" spans="23:23" x14ac:dyDescent="0.35">
      <c r="W25189" s="17"/>
    </row>
    <row r="25190" spans="23:23" x14ac:dyDescent="0.35">
      <c r="W25190" s="17"/>
    </row>
    <row r="25191" spans="23:23" x14ac:dyDescent="0.35">
      <c r="W25191" s="17"/>
    </row>
    <row r="25192" spans="23:23" x14ac:dyDescent="0.35">
      <c r="W25192" s="17"/>
    </row>
    <row r="25193" spans="23:23" x14ac:dyDescent="0.35">
      <c r="W25193" s="17"/>
    </row>
    <row r="25194" spans="23:23" x14ac:dyDescent="0.35">
      <c r="W25194" s="17"/>
    </row>
    <row r="25195" spans="23:23" x14ac:dyDescent="0.35">
      <c r="W25195" s="17"/>
    </row>
    <row r="25196" spans="23:23" x14ac:dyDescent="0.35">
      <c r="W25196" s="17"/>
    </row>
    <row r="25197" spans="23:23" x14ac:dyDescent="0.35">
      <c r="W25197" s="17"/>
    </row>
    <row r="25198" spans="23:23" x14ac:dyDescent="0.35">
      <c r="W25198" s="17"/>
    </row>
    <row r="25199" spans="23:23" x14ac:dyDescent="0.35">
      <c r="W25199" s="17"/>
    </row>
    <row r="25200" spans="23:23" x14ac:dyDescent="0.35">
      <c r="W25200" s="17"/>
    </row>
    <row r="25201" spans="23:23" x14ac:dyDescent="0.35">
      <c r="W25201" s="17"/>
    </row>
    <row r="25202" spans="23:23" x14ac:dyDescent="0.35">
      <c r="W25202" s="17"/>
    </row>
    <row r="25203" spans="23:23" x14ac:dyDescent="0.35">
      <c r="W25203" s="17"/>
    </row>
    <row r="25204" spans="23:23" x14ac:dyDescent="0.35">
      <c r="W25204" s="17"/>
    </row>
    <row r="25205" spans="23:23" x14ac:dyDescent="0.35">
      <c r="W25205" s="17"/>
    </row>
    <row r="25206" spans="23:23" x14ac:dyDescent="0.35">
      <c r="W25206" s="17"/>
    </row>
    <row r="25207" spans="23:23" x14ac:dyDescent="0.35">
      <c r="W25207" s="17"/>
    </row>
    <row r="25208" spans="23:23" x14ac:dyDescent="0.35">
      <c r="W25208" s="17"/>
    </row>
    <row r="25209" spans="23:23" x14ac:dyDescent="0.35">
      <c r="W25209" s="17"/>
    </row>
    <row r="25210" spans="23:23" x14ac:dyDescent="0.35">
      <c r="W25210" s="17"/>
    </row>
    <row r="25211" spans="23:23" x14ac:dyDescent="0.35">
      <c r="W25211" s="17"/>
    </row>
    <row r="25212" spans="23:23" x14ac:dyDescent="0.35">
      <c r="W25212" s="17"/>
    </row>
    <row r="25213" spans="23:23" x14ac:dyDescent="0.35">
      <c r="W25213" s="17"/>
    </row>
    <row r="25214" spans="23:23" x14ac:dyDescent="0.35">
      <c r="W25214" s="17"/>
    </row>
    <row r="25215" spans="23:23" x14ac:dyDescent="0.35">
      <c r="W25215" s="17"/>
    </row>
    <row r="25216" spans="23:23" x14ac:dyDescent="0.35">
      <c r="W25216" s="17"/>
    </row>
    <row r="25217" spans="23:23" x14ac:dyDescent="0.35">
      <c r="W25217" s="17"/>
    </row>
    <row r="25218" spans="23:23" x14ac:dyDescent="0.35">
      <c r="W25218" s="17"/>
    </row>
    <row r="25219" spans="23:23" x14ac:dyDescent="0.35">
      <c r="W25219" s="17"/>
    </row>
    <row r="25220" spans="23:23" x14ac:dyDescent="0.35">
      <c r="W25220" s="17"/>
    </row>
    <row r="25221" spans="23:23" x14ac:dyDescent="0.35">
      <c r="W25221" s="17"/>
    </row>
    <row r="25222" spans="23:23" x14ac:dyDescent="0.35">
      <c r="W25222" s="17"/>
    </row>
    <row r="25223" spans="23:23" x14ac:dyDescent="0.35">
      <c r="W25223" s="17"/>
    </row>
    <row r="25224" spans="23:23" x14ac:dyDescent="0.35">
      <c r="W25224" s="17"/>
    </row>
    <row r="25225" spans="23:23" x14ac:dyDescent="0.35">
      <c r="W25225" s="17"/>
    </row>
    <row r="25226" spans="23:23" x14ac:dyDescent="0.35">
      <c r="W25226" s="17"/>
    </row>
    <row r="25227" spans="23:23" x14ac:dyDescent="0.35">
      <c r="W25227" s="17"/>
    </row>
    <row r="25228" spans="23:23" x14ac:dyDescent="0.35">
      <c r="W25228" s="17"/>
    </row>
    <row r="25229" spans="23:23" x14ac:dyDescent="0.35">
      <c r="W25229" s="17"/>
    </row>
    <row r="25230" spans="23:23" x14ac:dyDescent="0.35">
      <c r="W25230" s="17"/>
    </row>
    <row r="25231" spans="23:23" x14ac:dyDescent="0.35">
      <c r="W25231" s="17"/>
    </row>
    <row r="25232" spans="23:23" x14ac:dyDescent="0.35">
      <c r="W25232" s="17"/>
    </row>
    <row r="25233" spans="23:23" x14ac:dyDescent="0.35">
      <c r="W25233" s="17"/>
    </row>
    <row r="25234" spans="23:23" x14ac:dyDescent="0.35">
      <c r="W25234" s="17"/>
    </row>
    <row r="25235" spans="23:23" x14ac:dyDescent="0.35">
      <c r="W25235" s="17"/>
    </row>
    <row r="25236" spans="23:23" x14ac:dyDescent="0.35">
      <c r="W25236" s="17"/>
    </row>
    <row r="25237" spans="23:23" x14ac:dyDescent="0.35">
      <c r="W25237" s="17"/>
    </row>
    <row r="25238" spans="23:23" x14ac:dyDescent="0.35">
      <c r="W25238" s="17"/>
    </row>
    <row r="25239" spans="23:23" x14ac:dyDescent="0.35">
      <c r="W25239" s="17"/>
    </row>
    <row r="25240" spans="23:23" x14ac:dyDescent="0.35">
      <c r="W25240" s="17"/>
    </row>
    <row r="25241" spans="23:23" x14ac:dyDescent="0.35">
      <c r="W25241" s="17"/>
    </row>
    <row r="25242" spans="23:23" x14ac:dyDescent="0.35">
      <c r="W25242" s="17"/>
    </row>
    <row r="25243" spans="23:23" x14ac:dyDescent="0.35">
      <c r="W25243" s="17"/>
    </row>
    <row r="25244" spans="23:23" x14ac:dyDescent="0.35">
      <c r="W25244" s="17"/>
    </row>
    <row r="25245" spans="23:23" x14ac:dyDescent="0.35">
      <c r="W25245" s="17"/>
    </row>
    <row r="25246" spans="23:23" x14ac:dyDescent="0.35">
      <c r="W25246" s="17"/>
    </row>
    <row r="25247" spans="23:23" x14ac:dyDescent="0.35">
      <c r="W25247" s="17"/>
    </row>
    <row r="25248" spans="23:23" x14ac:dyDescent="0.35">
      <c r="W25248" s="17"/>
    </row>
    <row r="25249" spans="23:23" x14ac:dyDescent="0.35">
      <c r="W25249" s="17"/>
    </row>
    <row r="25250" spans="23:23" x14ac:dyDescent="0.35">
      <c r="W25250" s="17"/>
    </row>
    <row r="25251" spans="23:23" x14ac:dyDescent="0.35">
      <c r="W25251" s="17"/>
    </row>
    <row r="25252" spans="23:23" x14ac:dyDescent="0.35">
      <c r="W25252" s="17"/>
    </row>
    <row r="25253" spans="23:23" x14ac:dyDescent="0.35">
      <c r="W25253" s="17"/>
    </row>
    <row r="25254" spans="23:23" x14ac:dyDescent="0.35">
      <c r="W25254" s="17"/>
    </row>
    <row r="25255" spans="23:23" x14ac:dyDescent="0.35">
      <c r="W25255" s="17"/>
    </row>
    <row r="25256" spans="23:23" x14ac:dyDescent="0.35">
      <c r="W25256" s="17"/>
    </row>
    <row r="25257" spans="23:23" x14ac:dyDescent="0.35">
      <c r="W25257" s="17"/>
    </row>
    <row r="25258" spans="23:23" x14ac:dyDescent="0.35">
      <c r="W25258" s="17"/>
    </row>
    <row r="25259" spans="23:23" x14ac:dyDescent="0.35">
      <c r="W25259" s="17"/>
    </row>
    <row r="25260" spans="23:23" x14ac:dyDescent="0.35">
      <c r="W25260" s="17"/>
    </row>
    <row r="25261" spans="23:23" x14ac:dyDescent="0.35">
      <c r="W25261" s="17"/>
    </row>
    <row r="25262" spans="23:23" x14ac:dyDescent="0.35">
      <c r="W25262" s="17"/>
    </row>
    <row r="25263" spans="23:23" x14ac:dyDescent="0.35">
      <c r="W25263" s="17"/>
    </row>
    <row r="25264" spans="23:23" x14ac:dyDescent="0.35">
      <c r="W25264" s="17"/>
    </row>
    <row r="25265" spans="23:23" x14ac:dyDescent="0.35">
      <c r="W25265" s="17"/>
    </row>
    <row r="25266" spans="23:23" x14ac:dyDescent="0.35">
      <c r="W25266" s="17"/>
    </row>
    <row r="25267" spans="23:23" x14ac:dyDescent="0.35">
      <c r="W25267" s="17"/>
    </row>
    <row r="25268" spans="23:23" x14ac:dyDescent="0.35">
      <c r="W25268" s="17"/>
    </row>
    <row r="25269" spans="23:23" x14ac:dyDescent="0.35">
      <c r="W25269" s="17"/>
    </row>
    <row r="25270" spans="23:23" x14ac:dyDescent="0.35">
      <c r="W25270" s="17"/>
    </row>
    <row r="25271" spans="23:23" x14ac:dyDescent="0.35">
      <c r="W25271" s="17"/>
    </row>
    <row r="25272" spans="23:23" x14ac:dyDescent="0.35">
      <c r="W25272" s="17"/>
    </row>
    <row r="25273" spans="23:23" x14ac:dyDescent="0.35">
      <c r="W25273" s="17"/>
    </row>
    <row r="25274" spans="23:23" x14ac:dyDescent="0.35">
      <c r="W25274" s="17"/>
    </row>
    <row r="25275" spans="23:23" x14ac:dyDescent="0.35">
      <c r="W25275" s="17"/>
    </row>
    <row r="25276" spans="23:23" x14ac:dyDescent="0.35">
      <c r="W25276" s="17"/>
    </row>
    <row r="25277" spans="23:23" x14ac:dyDescent="0.35">
      <c r="W25277" s="17"/>
    </row>
    <row r="25278" spans="23:23" x14ac:dyDescent="0.35">
      <c r="W25278" s="17"/>
    </row>
    <row r="25279" spans="23:23" x14ac:dyDescent="0.35">
      <c r="W25279" s="17"/>
    </row>
    <row r="25280" spans="23:23" x14ac:dyDescent="0.35">
      <c r="W25280" s="17"/>
    </row>
    <row r="25281" spans="23:23" x14ac:dyDescent="0.35">
      <c r="W25281" s="17"/>
    </row>
    <row r="25282" spans="23:23" x14ac:dyDescent="0.35">
      <c r="W25282" s="17"/>
    </row>
    <row r="25283" spans="23:23" x14ac:dyDescent="0.35">
      <c r="W25283" s="17"/>
    </row>
    <row r="25284" spans="23:23" x14ac:dyDescent="0.35">
      <c r="W25284" s="17"/>
    </row>
    <row r="25285" spans="23:23" x14ac:dyDescent="0.35">
      <c r="W25285" s="17"/>
    </row>
    <row r="25286" spans="23:23" x14ac:dyDescent="0.35">
      <c r="W25286" s="17"/>
    </row>
    <row r="25287" spans="23:23" x14ac:dyDescent="0.35">
      <c r="W25287" s="17"/>
    </row>
    <row r="25288" spans="23:23" x14ac:dyDescent="0.35">
      <c r="W25288" s="17"/>
    </row>
    <row r="25289" spans="23:23" x14ac:dyDescent="0.35">
      <c r="W25289" s="17"/>
    </row>
    <row r="25290" spans="23:23" x14ac:dyDescent="0.35">
      <c r="W25290" s="17"/>
    </row>
    <row r="25291" spans="23:23" x14ac:dyDescent="0.35">
      <c r="W25291" s="17"/>
    </row>
    <row r="25292" spans="23:23" x14ac:dyDescent="0.35">
      <c r="W25292" s="17"/>
    </row>
    <row r="25293" spans="23:23" x14ac:dyDescent="0.35">
      <c r="W25293" s="17"/>
    </row>
    <row r="25294" spans="23:23" x14ac:dyDescent="0.35">
      <c r="W25294" s="17"/>
    </row>
    <row r="25295" spans="23:23" x14ac:dyDescent="0.35">
      <c r="W25295" s="17"/>
    </row>
    <row r="25296" spans="23:23" x14ac:dyDescent="0.35">
      <c r="W25296" s="17"/>
    </row>
    <row r="25297" spans="23:23" x14ac:dyDescent="0.35">
      <c r="W25297" s="17"/>
    </row>
    <row r="25298" spans="23:23" x14ac:dyDescent="0.35">
      <c r="W25298" s="17"/>
    </row>
    <row r="25299" spans="23:23" x14ac:dyDescent="0.35">
      <c r="W25299" s="17"/>
    </row>
    <row r="25300" spans="23:23" x14ac:dyDescent="0.35">
      <c r="W25300" s="17"/>
    </row>
    <row r="25301" spans="23:23" x14ac:dyDescent="0.35">
      <c r="W25301" s="17"/>
    </row>
    <row r="25302" spans="23:23" x14ac:dyDescent="0.35">
      <c r="W25302" s="17"/>
    </row>
    <row r="25303" spans="23:23" x14ac:dyDescent="0.35">
      <c r="W25303" s="17"/>
    </row>
    <row r="25304" spans="23:23" x14ac:dyDescent="0.35">
      <c r="W25304" s="17"/>
    </row>
    <row r="25305" spans="23:23" x14ac:dyDescent="0.35">
      <c r="W25305" s="17"/>
    </row>
    <row r="25306" spans="23:23" x14ac:dyDescent="0.35">
      <c r="W25306" s="17"/>
    </row>
    <row r="25307" spans="23:23" x14ac:dyDescent="0.35">
      <c r="W25307" s="17"/>
    </row>
    <row r="25308" spans="23:23" x14ac:dyDescent="0.35">
      <c r="W25308" s="17"/>
    </row>
    <row r="25309" spans="23:23" x14ac:dyDescent="0.35">
      <c r="W25309" s="17"/>
    </row>
    <row r="25310" spans="23:23" x14ac:dyDescent="0.35">
      <c r="W25310" s="17"/>
    </row>
    <row r="25311" spans="23:23" x14ac:dyDescent="0.35">
      <c r="W25311" s="17"/>
    </row>
    <row r="25312" spans="23:23" x14ac:dyDescent="0.35">
      <c r="W25312" s="17"/>
    </row>
    <row r="25313" spans="23:23" x14ac:dyDescent="0.35">
      <c r="W25313" s="17"/>
    </row>
    <row r="25314" spans="23:23" x14ac:dyDescent="0.35">
      <c r="W25314" s="17"/>
    </row>
    <row r="25315" spans="23:23" x14ac:dyDescent="0.35">
      <c r="W25315" s="17"/>
    </row>
    <row r="25316" spans="23:23" x14ac:dyDescent="0.35">
      <c r="W25316" s="17"/>
    </row>
    <row r="25317" spans="23:23" x14ac:dyDescent="0.35">
      <c r="W25317" s="17"/>
    </row>
    <row r="25318" spans="23:23" x14ac:dyDescent="0.35">
      <c r="W25318" s="17"/>
    </row>
    <row r="25319" spans="23:23" x14ac:dyDescent="0.35">
      <c r="W25319" s="17"/>
    </row>
    <row r="25320" spans="23:23" x14ac:dyDescent="0.35">
      <c r="W25320" s="17"/>
    </row>
    <row r="25321" spans="23:23" x14ac:dyDescent="0.35">
      <c r="W25321" s="17"/>
    </row>
    <row r="25322" spans="23:23" x14ac:dyDescent="0.35">
      <c r="W25322" s="17"/>
    </row>
    <row r="25323" spans="23:23" x14ac:dyDescent="0.35">
      <c r="W25323" s="17"/>
    </row>
    <row r="25324" spans="23:23" x14ac:dyDescent="0.35">
      <c r="W25324" s="17"/>
    </row>
    <row r="25325" spans="23:23" x14ac:dyDescent="0.35">
      <c r="W25325" s="17"/>
    </row>
    <row r="25326" spans="23:23" x14ac:dyDescent="0.35">
      <c r="W25326" s="17"/>
    </row>
    <row r="25327" spans="23:23" x14ac:dyDescent="0.35">
      <c r="W25327" s="17"/>
    </row>
    <row r="25328" spans="23:23" x14ac:dyDescent="0.35">
      <c r="W25328" s="17"/>
    </row>
    <row r="25329" spans="23:23" x14ac:dyDescent="0.35">
      <c r="W25329" s="17"/>
    </row>
    <row r="25330" spans="23:23" x14ac:dyDescent="0.35">
      <c r="W25330" s="17"/>
    </row>
    <row r="25331" spans="23:23" x14ac:dyDescent="0.35">
      <c r="W25331" s="17"/>
    </row>
    <row r="25332" spans="23:23" x14ac:dyDescent="0.35">
      <c r="W25332" s="17"/>
    </row>
    <row r="25333" spans="23:23" x14ac:dyDescent="0.35">
      <c r="W25333" s="17"/>
    </row>
    <row r="25334" spans="23:23" x14ac:dyDescent="0.35">
      <c r="W25334" s="17"/>
    </row>
    <row r="25335" spans="23:23" x14ac:dyDescent="0.35">
      <c r="W25335" s="17"/>
    </row>
    <row r="25336" spans="23:23" x14ac:dyDescent="0.35">
      <c r="W25336" s="17"/>
    </row>
    <row r="25337" spans="23:23" x14ac:dyDescent="0.35">
      <c r="W25337" s="17"/>
    </row>
    <row r="25338" spans="23:23" x14ac:dyDescent="0.35">
      <c r="W25338" s="17"/>
    </row>
    <row r="25339" spans="23:23" x14ac:dyDescent="0.35">
      <c r="W25339" s="17"/>
    </row>
    <row r="25340" spans="23:23" x14ac:dyDescent="0.35">
      <c r="W25340" s="17"/>
    </row>
    <row r="25341" spans="23:23" x14ac:dyDescent="0.35">
      <c r="W25341" s="17"/>
    </row>
    <row r="25342" spans="23:23" x14ac:dyDescent="0.35">
      <c r="W25342" s="17"/>
    </row>
    <row r="25343" spans="23:23" x14ac:dyDescent="0.35">
      <c r="W25343" s="17"/>
    </row>
    <row r="25344" spans="23:23" x14ac:dyDescent="0.35">
      <c r="W25344" s="17"/>
    </row>
    <row r="25345" spans="23:23" x14ac:dyDescent="0.35">
      <c r="W25345" s="17"/>
    </row>
    <row r="25346" spans="23:23" x14ac:dyDescent="0.35">
      <c r="W25346" s="17"/>
    </row>
    <row r="25347" spans="23:23" x14ac:dyDescent="0.35">
      <c r="W25347" s="17"/>
    </row>
    <row r="25348" spans="23:23" x14ac:dyDescent="0.35">
      <c r="W25348" s="17"/>
    </row>
    <row r="25349" spans="23:23" x14ac:dyDescent="0.35">
      <c r="W25349" s="17"/>
    </row>
    <row r="25350" spans="23:23" x14ac:dyDescent="0.35">
      <c r="W25350" s="17"/>
    </row>
    <row r="25351" spans="23:23" x14ac:dyDescent="0.35">
      <c r="W25351" s="17"/>
    </row>
    <row r="25352" spans="23:23" x14ac:dyDescent="0.35">
      <c r="W25352" s="17"/>
    </row>
    <row r="25353" spans="23:23" x14ac:dyDescent="0.35">
      <c r="W25353" s="17"/>
    </row>
    <row r="25354" spans="23:23" x14ac:dyDescent="0.35">
      <c r="W25354" s="17"/>
    </row>
    <row r="25355" spans="23:23" x14ac:dyDescent="0.35">
      <c r="W25355" s="17"/>
    </row>
    <row r="25356" spans="23:23" x14ac:dyDescent="0.35">
      <c r="W25356" s="17"/>
    </row>
    <row r="25357" spans="23:23" x14ac:dyDescent="0.35">
      <c r="W25357" s="17"/>
    </row>
    <row r="25358" spans="23:23" x14ac:dyDescent="0.35">
      <c r="W25358" s="17"/>
    </row>
    <row r="25359" spans="23:23" x14ac:dyDescent="0.35">
      <c r="W25359" s="17"/>
    </row>
    <row r="25360" spans="23:23" x14ac:dyDescent="0.35">
      <c r="W25360" s="17"/>
    </row>
    <row r="25361" spans="23:23" x14ac:dyDescent="0.35">
      <c r="W25361" s="17"/>
    </row>
    <row r="25362" spans="23:23" x14ac:dyDescent="0.35">
      <c r="W25362" s="17"/>
    </row>
    <row r="25363" spans="23:23" x14ac:dyDescent="0.35">
      <c r="W25363" s="17"/>
    </row>
    <row r="25364" spans="23:23" x14ac:dyDescent="0.35">
      <c r="W25364" s="17"/>
    </row>
    <row r="25365" spans="23:23" x14ac:dyDescent="0.35">
      <c r="W25365" s="17"/>
    </row>
    <row r="25366" spans="23:23" x14ac:dyDescent="0.35">
      <c r="W25366" s="17"/>
    </row>
    <row r="25367" spans="23:23" x14ac:dyDescent="0.35">
      <c r="W25367" s="17"/>
    </row>
    <row r="25368" spans="23:23" x14ac:dyDescent="0.35">
      <c r="W25368" s="17"/>
    </row>
    <row r="25369" spans="23:23" x14ac:dyDescent="0.35">
      <c r="W25369" s="17"/>
    </row>
    <row r="25370" spans="23:23" x14ac:dyDescent="0.35">
      <c r="W25370" s="17"/>
    </row>
    <row r="25371" spans="23:23" x14ac:dyDescent="0.35">
      <c r="W25371" s="17"/>
    </row>
    <row r="25372" spans="23:23" x14ac:dyDescent="0.35">
      <c r="W25372" s="17"/>
    </row>
    <row r="25373" spans="23:23" x14ac:dyDescent="0.35">
      <c r="W25373" s="17"/>
    </row>
    <row r="25374" spans="23:23" x14ac:dyDescent="0.35">
      <c r="W25374" s="17"/>
    </row>
    <row r="25375" spans="23:23" x14ac:dyDescent="0.35">
      <c r="W25375" s="17"/>
    </row>
    <row r="25376" spans="23:23" x14ac:dyDescent="0.35">
      <c r="W25376" s="17"/>
    </row>
    <row r="25377" spans="23:23" x14ac:dyDescent="0.35">
      <c r="W25377" s="17"/>
    </row>
    <row r="25378" spans="23:23" x14ac:dyDescent="0.35">
      <c r="W25378" s="17"/>
    </row>
    <row r="25379" spans="23:23" x14ac:dyDescent="0.35">
      <c r="W25379" s="17"/>
    </row>
    <row r="25380" spans="23:23" x14ac:dyDescent="0.35">
      <c r="W25380" s="17"/>
    </row>
    <row r="25381" spans="23:23" x14ac:dyDescent="0.35">
      <c r="W25381" s="17"/>
    </row>
    <row r="25382" spans="23:23" x14ac:dyDescent="0.35">
      <c r="W25382" s="17"/>
    </row>
    <row r="25383" spans="23:23" x14ac:dyDescent="0.35">
      <c r="W25383" s="17"/>
    </row>
    <row r="25384" spans="23:23" x14ac:dyDescent="0.35">
      <c r="W25384" s="17"/>
    </row>
    <row r="25385" spans="23:23" x14ac:dyDescent="0.35">
      <c r="W25385" s="17"/>
    </row>
    <row r="25386" spans="23:23" x14ac:dyDescent="0.35">
      <c r="W25386" s="17"/>
    </row>
    <row r="25387" spans="23:23" x14ac:dyDescent="0.35">
      <c r="W25387" s="17"/>
    </row>
    <row r="25388" spans="23:23" x14ac:dyDescent="0.35">
      <c r="W25388" s="17"/>
    </row>
    <row r="25389" spans="23:23" x14ac:dyDescent="0.35">
      <c r="W25389" s="17"/>
    </row>
    <row r="25390" spans="23:23" x14ac:dyDescent="0.35">
      <c r="W25390" s="17"/>
    </row>
    <row r="25391" spans="23:23" x14ac:dyDescent="0.35">
      <c r="W25391" s="17"/>
    </row>
    <row r="25392" spans="23:23" x14ac:dyDescent="0.35">
      <c r="W25392" s="17"/>
    </row>
    <row r="25393" spans="23:23" x14ac:dyDescent="0.35">
      <c r="W25393" s="17"/>
    </row>
    <row r="25394" spans="23:23" x14ac:dyDescent="0.35">
      <c r="W25394" s="17"/>
    </row>
    <row r="25395" spans="23:23" x14ac:dyDescent="0.35">
      <c r="W25395" s="17"/>
    </row>
    <row r="25396" spans="23:23" x14ac:dyDescent="0.35">
      <c r="W25396" s="17"/>
    </row>
    <row r="25397" spans="23:23" x14ac:dyDescent="0.35">
      <c r="W25397" s="17"/>
    </row>
    <row r="25398" spans="23:23" x14ac:dyDescent="0.35">
      <c r="W25398" s="17"/>
    </row>
    <row r="25399" spans="23:23" x14ac:dyDescent="0.35">
      <c r="W25399" s="17"/>
    </row>
    <row r="25400" spans="23:23" x14ac:dyDescent="0.35">
      <c r="W25400" s="17"/>
    </row>
    <row r="25401" spans="23:23" x14ac:dyDescent="0.35">
      <c r="W25401" s="17"/>
    </row>
    <row r="25402" spans="23:23" x14ac:dyDescent="0.35">
      <c r="W25402" s="17"/>
    </row>
    <row r="25403" spans="23:23" x14ac:dyDescent="0.35">
      <c r="W25403" s="17"/>
    </row>
    <row r="25404" spans="23:23" x14ac:dyDescent="0.35">
      <c r="W25404" s="17"/>
    </row>
    <row r="25405" spans="23:23" x14ac:dyDescent="0.35">
      <c r="W25405" s="17"/>
    </row>
    <row r="25406" spans="23:23" x14ac:dyDescent="0.35">
      <c r="W25406" s="17"/>
    </row>
    <row r="25407" spans="23:23" x14ac:dyDescent="0.35">
      <c r="W25407" s="17"/>
    </row>
    <row r="25408" spans="23:23" x14ac:dyDescent="0.35">
      <c r="W25408" s="17"/>
    </row>
    <row r="25409" spans="23:23" x14ac:dyDescent="0.35">
      <c r="W25409" s="17"/>
    </row>
    <row r="25410" spans="23:23" x14ac:dyDescent="0.35">
      <c r="W25410" s="17"/>
    </row>
    <row r="25411" spans="23:23" x14ac:dyDescent="0.35">
      <c r="W25411" s="17"/>
    </row>
    <row r="25412" spans="23:23" x14ac:dyDescent="0.35">
      <c r="W25412" s="17"/>
    </row>
    <row r="25413" spans="23:23" x14ac:dyDescent="0.35">
      <c r="W25413" s="17"/>
    </row>
    <row r="25414" spans="23:23" x14ac:dyDescent="0.35">
      <c r="W25414" s="17"/>
    </row>
    <row r="25415" spans="23:23" x14ac:dyDescent="0.35">
      <c r="W25415" s="17"/>
    </row>
    <row r="25416" spans="23:23" x14ac:dyDescent="0.35">
      <c r="W25416" s="17"/>
    </row>
    <row r="25417" spans="23:23" x14ac:dyDescent="0.35">
      <c r="W25417" s="17"/>
    </row>
    <row r="25418" spans="23:23" x14ac:dyDescent="0.35">
      <c r="W25418" s="17"/>
    </row>
    <row r="25419" spans="23:23" x14ac:dyDescent="0.35">
      <c r="W25419" s="17"/>
    </row>
    <row r="25420" spans="23:23" x14ac:dyDescent="0.35">
      <c r="W25420" s="17"/>
    </row>
    <row r="25421" spans="23:23" x14ac:dyDescent="0.35">
      <c r="W25421" s="17"/>
    </row>
    <row r="25422" spans="23:23" x14ac:dyDescent="0.35">
      <c r="W25422" s="17"/>
    </row>
    <row r="25423" spans="23:23" x14ac:dyDescent="0.35">
      <c r="W25423" s="17"/>
    </row>
    <row r="25424" spans="23:23" x14ac:dyDescent="0.35">
      <c r="W25424" s="17"/>
    </row>
    <row r="25425" spans="23:23" x14ac:dyDescent="0.35">
      <c r="W25425" s="17"/>
    </row>
    <row r="25426" spans="23:23" x14ac:dyDescent="0.35">
      <c r="W25426" s="17"/>
    </row>
    <row r="25427" spans="23:23" x14ac:dyDescent="0.35">
      <c r="W25427" s="17"/>
    </row>
    <row r="25428" spans="23:23" x14ac:dyDescent="0.35">
      <c r="W25428" s="17"/>
    </row>
    <row r="25429" spans="23:23" x14ac:dyDescent="0.35">
      <c r="W25429" s="17"/>
    </row>
    <row r="25430" spans="23:23" x14ac:dyDescent="0.35">
      <c r="W25430" s="17"/>
    </row>
    <row r="25431" spans="23:23" x14ac:dyDescent="0.35">
      <c r="W25431" s="17"/>
    </row>
    <row r="25432" spans="23:23" x14ac:dyDescent="0.35">
      <c r="W25432" s="17"/>
    </row>
    <row r="25433" spans="23:23" x14ac:dyDescent="0.35">
      <c r="W25433" s="17"/>
    </row>
    <row r="25434" spans="23:23" x14ac:dyDescent="0.35">
      <c r="W25434" s="17"/>
    </row>
    <row r="25435" spans="23:23" x14ac:dyDescent="0.35">
      <c r="W25435" s="17"/>
    </row>
    <row r="25436" spans="23:23" x14ac:dyDescent="0.35">
      <c r="W25436" s="17"/>
    </row>
    <row r="25437" spans="23:23" x14ac:dyDescent="0.35">
      <c r="W25437" s="17"/>
    </row>
    <row r="25438" spans="23:23" x14ac:dyDescent="0.35">
      <c r="W25438" s="17"/>
    </row>
    <row r="25439" spans="23:23" x14ac:dyDescent="0.35">
      <c r="W25439" s="17"/>
    </row>
    <row r="25440" spans="23:23" x14ac:dyDescent="0.35">
      <c r="W25440" s="17"/>
    </row>
    <row r="25441" spans="23:23" x14ac:dyDescent="0.35">
      <c r="W25441" s="17"/>
    </row>
    <row r="25442" spans="23:23" x14ac:dyDescent="0.35">
      <c r="W25442" s="17"/>
    </row>
    <row r="25443" spans="23:23" x14ac:dyDescent="0.35">
      <c r="W25443" s="17"/>
    </row>
    <row r="25444" spans="23:23" x14ac:dyDescent="0.35">
      <c r="W25444" s="17"/>
    </row>
    <row r="25445" spans="23:23" x14ac:dyDescent="0.35">
      <c r="W25445" s="17"/>
    </row>
    <row r="25446" spans="23:23" x14ac:dyDescent="0.35">
      <c r="W25446" s="17"/>
    </row>
    <row r="25447" spans="23:23" x14ac:dyDescent="0.35">
      <c r="W25447" s="17"/>
    </row>
    <row r="25448" spans="23:23" x14ac:dyDescent="0.35">
      <c r="W25448" s="17"/>
    </row>
    <row r="25449" spans="23:23" x14ac:dyDescent="0.35">
      <c r="W25449" s="17"/>
    </row>
    <row r="25450" spans="23:23" x14ac:dyDescent="0.35">
      <c r="W25450" s="17"/>
    </row>
    <row r="25451" spans="23:23" x14ac:dyDescent="0.35">
      <c r="W25451" s="17"/>
    </row>
    <row r="25452" spans="23:23" x14ac:dyDescent="0.35">
      <c r="W25452" s="17"/>
    </row>
    <row r="25453" spans="23:23" x14ac:dyDescent="0.35">
      <c r="W25453" s="17"/>
    </row>
    <row r="25454" spans="23:23" x14ac:dyDescent="0.35">
      <c r="W25454" s="17"/>
    </row>
    <row r="25455" spans="23:23" x14ac:dyDescent="0.35">
      <c r="W25455" s="17"/>
    </row>
    <row r="25456" spans="23:23" x14ac:dyDescent="0.35">
      <c r="W25456" s="17"/>
    </row>
    <row r="25457" spans="23:23" x14ac:dyDescent="0.35">
      <c r="W25457" s="17"/>
    </row>
    <row r="25458" spans="23:23" x14ac:dyDescent="0.35">
      <c r="W25458" s="17"/>
    </row>
    <row r="25459" spans="23:23" x14ac:dyDescent="0.35">
      <c r="W25459" s="17"/>
    </row>
    <row r="25460" spans="23:23" x14ac:dyDescent="0.35">
      <c r="W25460" s="17"/>
    </row>
    <row r="25461" spans="23:23" x14ac:dyDescent="0.35">
      <c r="W25461" s="17"/>
    </row>
    <row r="25462" spans="23:23" x14ac:dyDescent="0.35">
      <c r="W25462" s="17"/>
    </row>
    <row r="25463" spans="23:23" x14ac:dyDescent="0.35">
      <c r="W25463" s="17"/>
    </row>
    <row r="25464" spans="23:23" x14ac:dyDescent="0.35">
      <c r="W25464" s="17"/>
    </row>
    <row r="25465" spans="23:23" x14ac:dyDescent="0.35">
      <c r="W25465" s="17"/>
    </row>
    <row r="25466" spans="23:23" x14ac:dyDescent="0.35">
      <c r="W25466" s="17"/>
    </row>
    <row r="25467" spans="23:23" x14ac:dyDescent="0.35">
      <c r="W25467" s="17"/>
    </row>
    <row r="25468" spans="23:23" x14ac:dyDescent="0.35">
      <c r="W25468" s="17"/>
    </row>
    <row r="25469" spans="23:23" x14ac:dyDescent="0.35">
      <c r="W25469" s="17"/>
    </row>
    <row r="25470" spans="23:23" x14ac:dyDescent="0.35">
      <c r="W25470" s="17"/>
    </row>
    <row r="25471" spans="23:23" x14ac:dyDescent="0.35">
      <c r="W25471" s="17"/>
    </row>
    <row r="25472" spans="23:23" x14ac:dyDescent="0.35">
      <c r="W25472" s="17"/>
    </row>
    <row r="25473" spans="23:23" x14ac:dyDescent="0.35">
      <c r="W25473" s="17"/>
    </row>
    <row r="25474" spans="23:23" x14ac:dyDescent="0.35">
      <c r="W25474" s="17"/>
    </row>
    <row r="25475" spans="23:23" x14ac:dyDescent="0.35">
      <c r="W25475" s="17"/>
    </row>
    <row r="25476" spans="23:23" x14ac:dyDescent="0.35">
      <c r="W25476" s="17"/>
    </row>
    <row r="25477" spans="23:23" x14ac:dyDescent="0.35">
      <c r="W25477" s="17"/>
    </row>
    <row r="25478" spans="23:23" x14ac:dyDescent="0.35">
      <c r="W25478" s="17"/>
    </row>
    <row r="25479" spans="23:23" x14ac:dyDescent="0.35">
      <c r="W25479" s="17"/>
    </row>
    <row r="25480" spans="23:23" x14ac:dyDescent="0.35">
      <c r="W25480" s="17"/>
    </row>
    <row r="25481" spans="23:23" x14ac:dyDescent="0.35">
      <c r="W25481" s="17"/>
    </row>
    <row r="25482" spans="23:23" x14ac:dyDescent="0.35">
      <c r="W25482" s="17"/>
    </row>
    <row r="25483" spans="23:23" x14ac:dyDescent="0.35">
      <c r="W25483" s="17"/>
    </row>
    <row r="25484" spans="23:23" x14ac:dyDescent="0.35">
      <c r="W25484" s="17"/>
    </row>
    <row r="25485" spans="23:23" x14ac:dyDescent="0.35">
      <c r="W25485" s="17"/>
    </row>
    <row r="25486" spans="23:23" x14ac:dyDescent="0.35">
      <c r="W25486" s="17"/>
    </row>
    <row r="25487" spans="23:23" x14ac:dyDescent="0.35">
      <c r="W25487" s="17"/>
    </row>
    <row r="25488" spans="23:23" x14ac:dyDescent="0.35">
      <c r="W25488" s="17"/>
    </row>
    <row r="25489" spans="23:23" x14ac:dyDescent="0.35">
      <c r="W25489" s="17"/>
    </row>
    <row r="25490" spans="23:23" x14ac:dyDescent="0.35">
      <c r="W25490" s="17"/>
    </row>
    <row r="25491" spans="23:23" x14ac:dyDescent="0.35">
      <c r="W25491" s="17"/>
    </row>
    <row r="25492" spans="23:23" x14ac:dyDescent="0.35">
      <c r="W25492" s="17"/>
    </row>
    <row r="25493" spans="23:23" x14ac:dyDescent="0.35">
      <c r="W25493" s="17"/>
    </row>
    <row r="25494" spans="23:23" x14ac:dyDescent="0.35">
      <c r="W25494" s="17"/>
    </row>
    <row r="25495" spans="23:23" x14ac:dyDescent="0.35">
      <c r="W25495" s="17"/>
    </row>
    <row r="25496" spans="23:23" x14ac:dyDescent="0.35">
      <c r="W25496" s="17"/>
    </row>
    <row r="25497" spans="23:23" x14ac:dyDescent="0.35">
      <c r="W25497" s="17"/>
    </row>
    <row r="25498" spans="23:23" x14ac:dyDescent="0.35">
      <c r="W25498" s="17"/>
    </row>
    <row r="25499" spans="23:23" x14ac:dyDescent="0.35">
      <c r="W25499" s="17"/>
    </row>
    <row r="25500" spans="23:23" x14ac:dyDescent="0.35">
      <c r="W25500" s="17"/>
    </row>
    <row r="25501" spans="23:23" x14ac:dyDescent="0.35">
      <c r="W25501" s="17"/>
    </row>
    <row r="25502" spans="23:23" x14ac:dyDescent="0.35">
      <c r="W25502" s="17"/>
    </row>
    <row r="25503" spans="23:23" x14ac:dyDescent="0.35">
      <c r="W25503" s="17"/>
    </row>
    <row r="25504" spans="23:23" x14ac:dyDescent="0.35">
      <c r="W25504" s="17"/>
    </row>
    <row r="25505" spans="23:23" x14ac:dyDescent="0.35">
      <c r="W25505" s="17"/>
    </row>
    <row r="25506" spans="23:23" x14ac:dyDescent="0.35">
      <c r="W25506" s="17"/>
    </row>
    <row r="25507" spans="23:23" x14ac:dyDescent="0.35">
      <c r="W25507" s="17"/>
    </row>
    <row r="25508" spans="23:23" x14ac:dyDescent="0.35">
      <c r="W25508" s="17"/>
    </row>
    <row r="25509" spans="23:23" x14ac:dyDescent="0.35">
      <c r="W25509" s="17"/>
    </row>
    <row r="25510" spans="23:23" x14ac:dyDescent="0.35">
      <c r="W25510" s="17"/>
    </row>
    <row r="25511" spans="23:23" x14ac:dyDescent="0.35">
      <c r="W25511" s="17"/>
    </row>
    <row r="25512" spans="23:23" x14ac:dyDescent="0.35">
      <c r="W25512" s="17"/>
    </row>
    <row r="25513" spans="23:23" x14ac:dyDescent="0.35">
      <c r="W25513" s="17"/>
    </row>
    <row r="25514" spans="23:23" x14ac:dyDescent="0.35">
      <c r="W25514" s="17"/>
    </row>
    <row r="25515" spans="23:23" x14ac:dyDescent="0.35">
      <c r="W25515" s="17"/>
    </row>
    <row r="25516" spans="23:23" x14ac:dyDescent="0.35">
      <c r="W25516" s="17"/>
    </row>
    <row r="25517" spans="23:23" x14ac:dyDescent="0.35">
      <c r="W25517" s="17"/>
    </row>
    <row r="25518" spans="23:23" x14ac:dyDescent="0.35">
      <c r="W25518" s="17"/>
    </row>
    <row r="25519" spans="23:23" x14ac:dyDescent="0.35">
      <c r="W25519" s="17"/>
    </row>
    <row r="25520" spans="23:23" x14ac:dyDescent="0.35">
      <c r="W25520" s="17"/>
    </row>
    <row r="25521" spans="23:23" x14ac:dyDescent="0.35">
      <c r="W25521" s="17"/>
    </row>
    <row r="25522" spans="23:23" x14ac:dyDescent="0.35">
      <c r="W25522" s="17"/>
    </row>
    <row r="25523" spans="23:23" x14ac:dyDescent="0.35">
      <c r="W25523" s="17"/>
    </row>
    <row r="25524" spans="23:23" x14ac:dyDescent="0.35">
      <c r="W25524" s="17"/>
    </row>
    <row r="25525" spans="23:23" x14ac:dyDescent="0.35">
      <c r="W25525" s="17"/>
    </row>
    <row r="25526" spans="23:23" x14ac:dyDescent="0.35">
      <c r="W25526" s="17"/>
    </row>
    <row r="25527" spans="23:23" x14ac:dyDescent="0.35">
      <c r="W25527" s="17"/>
    </row>
    <row r="25528" spans="23:23" x14ac:dyDescent="0.35">
      <c r="W25528" s="17"/>
    </row>
    <row r="25529" spans="23:23" x14ac:dyDescent="0.35">
      <c r="W25529" s="17"/>
    </row>
    <row r="25530" spans="23:23" x14ac:dyDescent="0.35">
      <c r="W25530" s="17"/>
    </row>
    <row r="25531" spans="23:23" x14ac:dyDescent="0.35">
      <c r="W25531" s="17"/>
    </row>
    <row r="25532" spans="23:23" x14ac:dyDescent="0.35">
      <c r="W25532" s="17"/>
    </row>
    <row r="25533" spans="23:23" x14ac:dyDescent="0.35">
      <c r="W25533" s="17"/>
    </row>
    <row r="25534" spans="23:23" x14ac:dyDescent="0.35">
      <c r="W25534" s="17"/>
    </row>
    <row r="25535" spans="23:23" x14ac:dyDescent="0.35">
      <c r="W25535" s="17"/>
    </row>
    <row r="25536" spans="23:23" x14ac:dyDescent="0.35">
      <c r="W25536" s="17"/>
    </row>
    <row r="25537" spans="23:23" x14ac:dyDescent="0.35">
      <c r="W25537" s="17"/>
    </row>
    <row r="25538" spans="23:23" x14ac:dyDescent="0.35">
      <c r="W25538" s="17"/>
    </row>
    <row r="25539" spans="23:23" x14ac:dyDescent="0.35">
      <c r="W25539" s="17"/>
    </row>
    <row r="25540" spans="23:23" x14ac:dyDescent="0.35">
      <c r="W25540" s="17"/>
    </row>
    <row r="25541" spans="23:23" x14ac:dyDescent="0.35">
      <c r="W25541" s="17"/>
    </row>
    <row r="25542" spans="23:23" x14ac:dyDescent="0.35">
      <c r="W25542" s="17"/>
    </row>
    <row r="25543" spans="23:23" x14ac:dyDescent="0.35">
      <c r="W25543" s="17"/>
    </row>
    <row r="25544" spans="23:23" x14ac:dyDescent="0.35">
      <c r="W25544" s="17"/>
    </row>
    <row r="25545" spans="23:23" x14ac:dyDescent="0.35">
      <c r="W25545" s="17"/>
    </row>
    <row r="25546" spans="23:23" x14ac:dyDescent="0.35">
      <c r="W25546" s="17"/>
    </row>
    <row r="25547" spans="23:23" x14ac:dyDescent="0.35">
      <c r="W25547" s="17"/>
    </row>
    <row r="25548" spans="23:23" x14ac:dyDescent="0.35">
      <c r="W25548" s="17"/>
    </row>
    <row r="25549" spans="23:23" x14ac:dyDescent="0.35">
      <c r="W25549" s="17"/>
    </row>
    <row r="25550" spans="23:23" x14ac:dyDescent="0.35">
      <c r="W25550" s="17"/>
    </row>
    <row r="25551" spans="23:23" x14ac:dyDescent="0.35">
      <c r="W25551" s="17"/>
    </row>
    <row r="25552" spans="23:23" x14ac:dyDescent="0.35">
      <c r="W25552" s="17"/>
    </row>
    <row r="25553" spans="23:23" x14ac:dyDescent="0.35">
      <c r="W25553" s="17"/>
    </row>
    <row r="25554" spans="23:23" x14ac:dyDescent="0.35">
      <c r="W25554" s="17"/>
    </row>
    <row r="25555" spans="23:23" x14ac:dyDescent="0.35">
      <c r="W25555" s="17"/>
    </row>
    <row r="25556" spans="23:23" x14ac:dyDescent="0.35">
      <c r="W25556" s="17"/>
    </row>
    <row r="25557" spans="23:23" x14ac:dyDescent="0.35">
      <c r="W25557" s="17"/>
    </row>
    <row r="25558" spans="23:23" x14ac:dyDescent="0.35">
      <c r="W25558" s="17"/>
    </row>
    <row r="25559" spans="23:23" x14ac:dyDescent="0.35">
      <c r="W25559" s="17"/>
    </row>
    <row r="25560" spans="23:23" x14ac:dyDescent="0.35">
      <c r="W25560" s="17"/>
    </row>
    <row r="25561" spans="23:23" x14ac:dyDescent="0.35">
      <c r="W25561" s="17"/>
    </row>
    <row r="25562" spans="23:23" x14ac:dyDescent="0.35">
      <c r="W25562" s="17"/>
    </row>
    <row r="25563" spans="23:23" x14ac:dyDescent="0.35">
      <c r="W25563" s="17"/>
    </row>
    <row r="25564" spans="23:23" x14ac:dyDescent="0.35">
      <c r="W25564" s="17"/>
    </row>
    <row r="25565" spans="23:23" x14ac:dyDescent="0.35">
      <c r="W25565" s="17"/>
    </row>
    <row r="25566" spans="23:23" x14ac:dyDescent="0.35">
      <c r="W25566" s="17"/>
    </row>
    <row r="25567" spans="23:23" x14ac:dyDescent="0.35">
      <c r="W25567" s="17"/>
    </row>
    <row r="25568" spans="23:23" x14ac:dyDescent="0.35">
      <c r="W25568" s="17"/>
    </row>
    <row r="25569" spans="23:23" x14ac:dyDescent="0.35">
      <c r="W25569" s="17"/>
    </row>
    <row r="25570" spans="23:23" x14ac:dyDescent="0.35">
      <c r="W25570" s="17"/>
    </row>
    <row r="25571" spans="23:23" x14ac:dyDescent="0.35">
      <c r="W25571" s="17"/>
    </row>
    <row r="25572" spans="23:23" x14ac:dyDescent="0.35">
      <c r="W25572" s="17"/>
    </row>
    <row r="25573" spans="23:23" x14ac:dyDescent="0.35">
      <c r="W25573" s="17"/>
    </row>
    <row r="25574" spans="23:23" x14ac:dyDescent="0.35">
      <c r="W25574" s="17"/>
    </row>
    <row r="25575" spans="23:23" x14ac:dyDescent="0.35">
      <c r="W25575" s="17"/>
    </row>
    <row r="25576" spans="23:23" x14ac:dyDescent="0.35">
      <c r="W25576" s="17"/>
    </row>
    <row r="25577" spans="23:23" x14ac:dyDescent="0.35">
      <c r="W25577" s="17"/>
    </row>
    <row r="25578" spans="23:23" x14ac:dyDescent="0.35">
      <c r="W25578" s="17"/>
    </row>
    <row r="25579" spans="23:23" x14ac:dyDescent="0.35">
      <c r="W25579" s="17"/>
    </row>
    <row r="25580" spans="23:23" x14ac:dyDescent="0.35">
      <c r="W25580" s="17"/>
    </row>
    <row r="25581" spans="23:23" x14ac:dyDescent="0.35">
      <c r="W25581" s="17"/>
    </row>
    <row r="25582" spans="23:23" x14ac:dyDescent="0.35">
      <c r="W25582" s="17"/>
    </row>
    <row r="25583" spans="23:23" x14ac:dyDescent="0.35">
      <c r="W25583" s="17"/>
    </row>
    <row r="25584" spans="23:23" x14ac:dyDescent="0.35">
      <c r="W25584" s="17"/>
    </row>
    <row r="25585" spans="23:23" x14ac:dyDescent="0.35">
      <c r="W25585" s="17"/>
    </row>
    <row r="25586" spans="23:23" x14ac:dyDescent="0.35">
      <c r="W25586" s="17"/>
    </row>
    <row r="25587" spans="23:23" x14ac:dyDescent="0.35">
      <c r="W25587" s="17"/>
    </row>
    <row r="25588" spans="23:23" x14ac:dyDescent="0.35">
      <c r="W25588" s="17"/>
    </row>
    <row r="25589" spans="23:23" x14ac:dyDescent="0.35">
      <c r="W25589" s="17"/>
    </row>
    <row r="25590" spans="23:23" x14ac:dyDescent="0.35">
      <c r="W25590" s="17"/>
    </row>
    <row r="25591" spans="23:23" x14ac:dyDescent="0.35">
      <c r="W25591" s="17"/>
    </row>
    <row r="25592" spans="23:23" x14ac:dyDescent="0.35">
      <c r="W25592" s="17"/>
    </row>
    <row r="25593" spans="23:23" x14ac:dyDescent="0.35">
      <c r="W25593" s="17"/>
    </row>
    <row r="25594" spans="23:23" x14ac:dyDescent="0.35">
      <c r="W25594" s="17"/>
    </row>
    <row r="25595" spans="23:23" x14ac:dyDescent="0.35">
      <c r="W25595" s="17"/>
    </row>
    <row r="25596" spans="23:23" x14ac:dyDescent="0.35">
      <c r="W25596" s="17"/>
    </row>
    <row r="25597" spans="23:23" x14ac:dyDescent="0.35">
      <c r="W25597" s="17"/>
    </row>
    <row r="25598" spans="23:23" x14ac:dyDescent="0.35">
      <c r="W25598" s="17"/>
    </row>
    <row r="25599" spans="23:23" x14ac:dyDescent="0.35">
      <c r="W25599" s="17"/>
    </row>
    <row r="25600" spans="23:23" x14ac:dyDescent="0.35">
      <c r="W25600" s="17"/>
    </row>
    <row r="25601" spans="23:23" x14ac:dyDescent="0.35">
      <c r="W25601" s="17"/>
    </row>
    <row r="25602" spans="23:23" x14ac:dyDescent="0.35">
      <c r="W25602" s="17"/>
    </row>
    <row r="25603" spans="23:23" x14ac:dyDescent="0.35">
      <c r="W25603" s="17"/>
    </row>
    <row r="25604" spans="23:23" x14ac:dyDescent="0.35">
      <c r="W25604" s="17"/>
    </row>
    <row r="25605" spans="23:23" x14ac:dyDescent="0.35">
      <c r="W25605" s="17"/>
    </row>
    <row r="25606" spans="23:23" x14ac:dyDescent="0.35">
      <c r="W25606" s="17"/>
    </row>
    <row r="25607" spans="23:23" x14ac:dyDescent="0.35">
      <c r="W25607" s="17"/>
    </row>
    <row r="25608" spans="23:23" x14ac:dyDescent="0.35">
      <c r="W25608" s="17"/>
    </row>
    <row r="25609" spans="23:23" x14ac:dyDescent="0.35">
      <c r="W25609" s="17"/>
    </row>
    <row r="25610" spans="23:23" x14ac:dyDescent="0.35">
      <c r="W25610" s="17"/>
    </row>
    <row r="25611" spans="23:23" x14ac:dyDescent="0.35">
      <c r="W25611" s="17"/>
    </row>
    <row r="25612" spans="23:23" x14ac:dyDescent="0.35">
      <c r="W25612" s="17"/>
    </row>
    <row r="25613" spans="23:23" x14ac:dyDescent="0.35">
      <c r="W25613" s="17"/>
    </row>
    <row r="25614" spans="23:23" x14ac:dyDescent="0.35">
      <c r="W25614" s="17"/>
    </row>
    <row r="25615" spans="23:23" x14ac:dyDescent="0.35">
      <c r="W25615" s="17"/>
    </row>
    <row r="25616" spans="23:23" x14ac:dyDescent="0.35">
      <c r="W25616" s="17"/>
    </row>
    <row r="25617" spans="23:23" x14ac:dyDescent="0.35">
      <c r="W25617" s="17"/>
    </row>
    <row r="25618" spans="23:23" x14ac:dyDescent="0.35">
      <c r="W25618" s="17"/>
    </row>
    <row r="25619" spans="23:23" x14ac:dyDescent="0.35">
      <c r="W25619" s="17"/>
    </row>
    <row r="25620" spans="23:23" x14ac:dyDescent="0.35">
      <c r="W25620" s="17"/>
    </row>
    <row r="25621" spans="23:23" x14ac:dyDescent="0.35">
      <c r="W25621" s="17"/>
    </row>
    <row r="25622" spans="23:23" x14ac:dyDescent="0.35">
      <c r="W25622" s="17"/>
    </row>
    <row r="25623" spans="23:23" x14ac:dyDescent="0.35">
      <c r="W25623" s="17"/>
    </row>
    <row r="25624" spans="23:23" x14ac:dyDescent="0.35">
      <c r="W25624" s="17"/>
    </row>
    <row r="25625" spans="23:23" x14ac:dyDescent="0.35">
      <c r="W25625" s="17"/>
    </row>
    <row r="25626" spans="23:23" x14ac:dyDescent="0.35">
      <c r="W25626" s="17"/>
    </row>
    <row r="25627" spans="23:23" x14ac:dyDescent="0.35">
      <c r="W25627" s="17"/>
    </row>
    <row r="25628" spans="23:23" x14ac:dyDescent="0.35">
      <c r="W25628" s="17"/>
    </row>
    <row r="25629" spans="23:23" x14ac:dyDescent="0.35">
      <c r="W25629" s="17"/>
    </row>
    <row r="25630" spans="23:23" x14ac:dyDescent="0.35">
      <c r="W25630" s="17"/>
    </row>
    <row r="25631" spans="23:23" x14ac:dyDescent="0.35">
      <c r="W25631" s="17"/>
    </row>
    <row r="25632" spans="23:23" x14ac:dyDescent="0.35">
      <c r="W25632" s="17"/>
    </row>
    <row r="25633" spans="23:23" x14ac:dyDescent="0.35">
      <c r="W25633" s="17"/>
    </row>
    <row r="25634" spans="23:23" x14ac:dyDescent="0.35">
      <c r="W25634" s="17"/>
    </row>
    <row r="25635" spans="23:23" x14ac:dyDescent="0.35">
      <c r="W25635" s="17"/>
    </row>
    <row r="25636" spans="23:23" x14ac:dyDescent="0.35">
      <c r="W25636" s="17"/>
    </row>
    <row r="25637" spans="23:23" x14ac:dyDescent="0.35">
      <c r="W25637" s="17"/>
    </row>
    <row r="25638" spans="23:23" x14ac:dyDescent="0.35">
      <c r="W25638" s="17"/>
    </row>
    <row r="25639" spans="23:23" x14ac:dyDescent="0.35">
      <c r="W25639" s="17"/>
    </row>
    <row r="25640" spans="23:23" x14ac:dyDescent="0.35">
      <c r="W25640" s="17"/>
    </row>
    <row r="25641" spans="23:23" x14ac:dyDescent="0.35">
      <c r="W25641" s="17"/>
    </row>
    <row r="25642" spans="23:23" x14ac:dyDescent="0.35">
      <c r="W25642" s="17"/>
    </row>
    <row r="25643" spans="23:23" x14ac:dyDescent="0.35">
      <c r="W25643" s="17"/>
    </row>
    <row r="25644" spans="23:23" x14ac:dyDescent="0.35">
      <c r="W25644" s="17"/>
    </row>
    <row r="25645" spans="23:23" x14ac:dyDescent="0.35">
      <c r="W25645" s="17"/>
    </row>
    <row r="25646" spans="23:23" x14ac:dyDescent="0.35">
      <c r="W25646" s="17"/>
    </row>
    <row r="25647" spans="23:23" x14ac:dyDescent="0.35">
      <c r="W25647" s="17"/>
    </row>
    <row r="25648" spans="23:23" x14ac:dyDescent="0.35">
      <c r="W25648" s="17"/>
    </row>
    <row r="25649" spans="23:23" x14ac:dyDescent="0.35">
      <c r="W25649" s="17"/>
    </row>
    <row r="25650" spans="23:23" x14ac:dyDescent="0.35">
      <c r="W25650" s="17"/>
    </row>
    <row r="25651" spans="23:23" x14ac:dyDescent="0.35">
      <c r="W25651" s="17"/>
    </row>
    <row r="25652" spans="23:23" x14ac:dyDescent="0.35">
      <c r="W25652" s="17"/>
    </row>
    <row r="25653" spans="23:23" x14ac:dyDescent="0.35">
      <c r="W25653" s="17"/>
    </row>
    <row r="25654" spans="23:23" x14ac:dyDescent="0.35">
      <c r="W25654" s="17"/>
    </row>
    <row r="25655" spans="23:23" x14ac:dyDescent="0.35">
      <c r="W25655" s="17"/>
    </row>
    <row r="25656" spans="23:23" x14ac:dyDescent="0.35">
      <c r="W25656" s="17"/>
    </row>
    <row r="25657" spans="23:23" x14ac:dyDescent="0.35">
      <c r="W25657" s="17"/>
    </row>
    <row r="25658" spans="23:23" x14ac:dyDescent="0.35">
      <c r="W25658" s="17"/>
    </row>
    <row r="25659" spans="23:23" x14ac:dyDescent="0.35">
      <c r="W25659" s="17"/>
    </row>
    <row r="25660" spans="23:23" x14ac:dyDescent="0.35">
      <c r="W25660" s="17"/>
    </row>
    <row r="25661" spans="23:23" x14ac:dyDescent="0.35">
      <c r="W25661" s="17"/>
    </row>
    <row r="25662" spans="23:23" x14ac:dyDescent="0.35">
      <c r="W25662" s="17"/>
    </row>
    <row r="25663" spans="23:23" x14ac:dyDescent="0.35">
      <c r="W25663" s="17"/>
    </row>
    <row r="25664" spans="23:23" x14ac:dyDescent="0.35">
      <c r="W25664" s="17"/>
    </row>
    <row r="25665" spans="23:23" x14ac:dyDescent="0.35">
      <c r="W25665" s="17"/>
    </row>
    <row r="25666" spans="23:23" x14ac:dyDescent="0.35">
      <c r="W25666" s="17"/>
    </row>
    <row r="25667" spans="23:23" x14ac:dyDescent="0.35">
      <c r="W25667" s="17"/>
    </row>
    <row r="25668" spans="23:23" x14ac:dyDescent="0.35">
      <c r="W25668" s="17"/>
    </row>
    <row r="25669" spans="23:23" x14ac:dyDescent="0.35">
      <c r="W25669" s="17"/>
    </row>
    <row r="25670" spans="23:23" x14ac:dyDescent="0.35">
      <c r="W25670" s="17"/>
    </row>
    <row r="25671" spans="23:23" x14ac:dyDescent="0.35">
      <c r="W25671" s="17"/>
    </row>
    <row r="25672" spans="23:23" x14ac:dyDescent="0.35">
      <c r="W25672" s="17"/>
    </row>
    <row r="25673" spans="23:23" x14ac:dyDescent="0.35">
      <c r="W25673" s="17"/>
    </row>
    <row r="25674" spans="23:23" x14ac:dyDescent="0.35">
      <c r="W25674" s="17"/>
    </row>
    <row r="25675" spans="23:23" x14ac:dyDescent="0.35">
      <c r="W25675" s="17"/>
    </row>
    <row r="25676" spans="23:23" x14ac:dyDescent="0.35">
      <c r="W25676" s="17"/>
    </row>
    <row r="25677" spans="23:23" x14ac:dyDescent="0.35">
      <c r="W25677" s="17"/>
    </row>
    <row r="25678" spans="23:23" x14ac:dyDescent="0.35">
      <c r="W25678" s="17"/>
    </row>
    <row r="25679" spans="23:23" x14ac:dyDescent="0.35">
      <c r="W25679" s="17"/>
    </row>
    <row r="25680" spans="23:23" x14ac:dyDescent="0.35">
      <c r="W25680" s="17"/>
    </row>
    <row r="25681" spans="23:23" x14ac:dyDescent="0.35">
      <c r="W25681" s="17"/>
    </row>
    <row r="25682" spans="23:23" x14ac:dyDescent="0.35">
      <c r="W25682" s="17"/>
    </row>
    <row r="25683" spans="23:23" x14ac:dyDescent="0.35">
      <c r="W25683" s="17"/>
    </row>
    <row r="25684" spans="23:23" x14ac:dyDescent="0.35">
      <c r="W25684" s="17"/>
    </row>
    <row r="25685" spans="23:23" x14ac:dyDescent="0.35">
      <c r="W25685" s="17"/>
    </row>
    <row r="25686" spans="23:23" x14ac:dyDescent="0.35">
      <c r="W25686" s="17"/>
    </row>
    <row r="25687" spans="23:23" x14ac:dyDescent="0.35">
      <c r="W25687" s="17"/>
    </row>
    <row r="25688" spans="23:23" x14ac:dyDescent="0.35">
      <c r="W25688" s="17"/>
    </row>
    <row r="25689" spans="23:23" x14ac:dyDescent="0.35">
      <c r="W25689" s="17"/>
    </row>
    <row r="25690" spans="23:23" x14ac:dyDescent="0.35">
      <c r="W25690" s="17"/>
    </row>
    <row r="25691" spans="23:23" x14ac:dyDescent="0.35">
      <c r="W25691" s="17"/>
    </row>
    <row r="25692" spans="23:23" x14ac:dyDescent="0.35">
      <c r="W25692" s="17"/>
    </row>
    <row r="25693" spans="23:23" x14ac:dyDescent="0.35">
      <c r="W25693" s="17"/>
    </row>
    <row r="25694" spans="23:23" x14ac:dyDescent="0.35">
      <c r="W25694" s="17"/>
    </row>
    <row r="25695" spans="23:23" x14ac:dyDescent="0.35">
      <c r="W25695" s="17"/>
    </row>
    <row r="25696" spans="23:23" x14ac:dyDescent="0.35">
      <c r="W25696" s="17"/>
    </row>
    <row r="25697" spans="23:23" x14ac:dyDescent="0.35">
      <c r="W25697" s="17"/>
    </row>
    <row r="25698" spans="23:23" x14ac:dyDescent="0.35">
      <c r="W25698" s="17"/>
    </row>
    <row r="25699" spans="23:23" x14ac:dyDescent="0.35">
      <c r="W25699" s="17"/>
    </row>
    <row r="25700" spans="23:23" x14ac:dyDescent="0.35">
      <c r="W25700" s="17"/>
    </row>
    <row r="25701" spans="23:23" x14ac:dyDescent="0.35">
      <c r="W25701" s="17"/>
    </row>
    <row r="25702" spans="23:23" x14ac:dyDescent="0.35">
      <c r="W25702" s="17"/>
    </row>
    <row r="25703" spans="23:23" x14ac:dyDescent="0.35">
      <c r="W25703" s="17"/>
    </row>
    <row r="25704" spans="23:23" x14ac:dyDescent="0.35">
      <c r="W25704" s="17"/>
    </row>
    <row r="25705" spans="23:23" x14ac:dyDescent="0.35">
      <c r="W25705" s="17"/>
    </row>
    <row r="25706" spans="23:23" x14ac:dyDescent="0.35">
      <c r="W25706" s="17"/>
    </row>
    <row r="25707" spans="23:23" x14ac:dyDescent="0.35">
      <c r="W25707" s="17"/>
    </row>
    <row r="25708" spans="23:23" x14ac:dyDescent="0.35">
      <c r="W25708" s="17"/>
    </row>
    <row r="25709" spans="23:23" x14ac:dyDescent="0.35">
      <c r="W25709" s="17"/>
    </row>
    <row r="25710" spans="23:23" x14ac:dyDescent="0.35">
      <c r="W25710" s="17"/>
    </row>
    <row r="25711" spans="23:23" x14ac:dyDescent="0.35">
      <c r="W25711" s="17"/>
    </row>
    <row r="25712" spans="23:23" x14ac:dyDescent="0.35">
      <c r="W25712" s="17"/>
    </row>
    <row r="25713" spans="23:23" x14ac:dyDescent="0.35">
      <c r="W25713" s="17"/>
    </row>
    <row r="25714" spans="23:23" x14ac:dyDescent="0.35">
      <c r="W25714" s="17"/>
    </row>
    <row r="25715" spans="23:23" x14ac:dyDescent="0.35">
      <c r="W25715" s="17"/>
    </row>
    <row r="25716" spans="23:23" x14ac:dyDescent="0.35">
      <c r="W25716" s="17"/>
    </row>
    <row r="25717" spans="23:23" x14ac:dyDescent="0.35">
      <c r="W25717" s="17"/>
    </row>
    <row r="25718" spans="23:23" x14ac:dyDescent="0.35">
      <c r="W25718" s="17"/>
    </row>
    <row r="25719" spans="23:23" x14ac:dyDescent="0.35">
      <c r="W25719" s="17"/>
    </row>
    <row r="25720" spans="23:23" x14ac:dyDescent="0.35">
      <c r="W25720" s="17"/>
    </row>
    <row r="25721" spans="23:23" x14ac:dyDescent="0.35">
      <c r="W25721" s="17"/>
    </row>
    <row r="25722" spans="23:23" x14ac:dyDescent="0.35">
      <c r="W25722" s="17"/>
    </row>
    <row r="25723" spans="23:23" x14ac:dyDescent="0.35">
      <c r="W25723" s="17"/>
    </row>
    <row r="25724" spans="23:23" x14ac:dyDescent="0.35">
      <c r="W25724" s="17"/>
    </row>
    <row r="25725" spans="23:23" x14ac:dyDescent="0.35">
      <c r="W25725" s="17"/>
    </row>
    <row r="25726" spans="23:23" x14ac:dyDescent="0.35">
      <c r="W25726" s="17"/>
    </row>
    <row r="25727" spans="23:23" x14ac:dyDescent="0.35">
      <c r="W25727" s="17"/>
    </row>
    <row r="25728" spans="23:23" x14ac:dyDescent="0.35">
      <c r="W25728" s="17"/>
    </row>
    <row r="25729" spans="23:23" x14ac:dyDescent="0.35">
      <c r="W25729" s="17"/>
    </row>
    <row r="25730" spans="23:23" x14ac:dyDescent="0.35">
      <c r="W25730" s="17"/>
    </row>
    <row r="25731" spans="23:23" x14ac:dyDescent="0.35">
      <c r="W25731" s="17"/>
    </row>
    <row r="25732" spans="23:23" x14ac:dyDescent="0.35">
      <c r="W25732" s="17"/>
    </row>
    <row r="25733" spans="23:23" x14ac:dyDescent="0.35">
      <c r="W25733" s="17"/>
    </row>
    <row r="25734" spans="23:23" x14ac:dyDescent="0.35">
      <c r="W25734" s="17"/>
    </row>
    <row r="25735" spans="23:23" x14ac:dyDescent="0.35">
      <c r="W25735" s="17"/>
    </row>
    <row r="25736" spans="23:23" x14ac:dyDescent="0.35">
      <c r="W25736" s="17"/>
    </row>
    <row r="25737" spans="23:23" x14ac:dyDescent="0.35">
      <c r="W25737" s="17"/>
    </row>
    <row r="25738" spans="23:23" x14ac:dyDescent="0.35">
      <c r="W25738" s="17"/>
    </row>
    <row r="25739" spans="23:23" x14ac:dyDescent="0.35">
      <c r="W25739" s="17"/>
    </row>
    <row r="25740" spans="23:23" x14ac:dyDescent="0.35">
      <c r="W25740" s="17"/>
    </row>
    <row r="25741" spans="23:23" x14ac:dyDescent="0.35">
      <c r="W25741" s="17"/>
    </row>
    <row r="25742" spans="23:23" x14ac:dyDescent="0.35">
      <c r="W25742" s="17"/>
    </row>
    <row r="25743" spans="23:23" x14ac:dyDescent="0.35">
      <c r="W25743" s="17"/>
    </row>
    <row r="25744" spans="23:23" x14ac:dyDescent="0.35">
      <c r="W25744" s="17"/>
    </row>
    <row r="25745" spans="23:23" x14ac:dyDescent="0.35">
      <c r="W25745" s="17"/>
    </row>
    <row r="25746" spans="23:23" x14ac:dyDescent="0.35">
      <c r="W25746" s="17"/>
    </row>
    <row r="25747" spans="23:23" x14ac:dyDescent="0.35">
      <c r="W25747" s="17"/>
    </row>
    <row r="25748" spans="23:23" x14ac:dyDescent="0.35">
      <c r="W25748" s="17"/>
    </row>
    <row r="25749" spans="23:23" x14ac:dyDescent="0.35">
      <c r="W25749" s="17"/>
    </row>
    <row r="25750" spans="23:23" x14ac:dyDescent="0.35">
      <c r="W25750" s="17"/>
    </row>
    <row r="25751" spans="23:23" x14ac:dyDescent="0.35">
      <c r="W25751" s="17"/>
    </row>
    <row r="25752" spans="23:23" x14ac:dyDescent="0.35">
      <c r="W25752" s="17"/>
    </row>
    <row r="25753" spans="23:23" x14ac:dyDescent="0.35">
      <c r="W25753" s="17"/>
    </row>
    <row r="25754" spans="23:23" x14ac:dyDescent="0.35">
      <c r="W25754" s="17"/>
    </row>
    <row r="25755" spans="23:23" x14ac:dyDescent="0.35">
      <c r="W25755" s="17"/>
    </row>
    <row r="25756" spans="23:23" x14ac:dyDescent="0.35">
      <c r="W25756" s="17"/>
    </row>
    <row r="25757" spans="23:23" x14ac:dyDescent="0.35">
      <c r="W25757" s="17"/>
    </row>
    <row r="25758" spans="23:23" x14ac:dyDescent="0.35">
      <c r="W25758" s="17"/>
    </row>
    <row r="25759" spans="23:23" x14ac:dyDescent="0.35">
      <c r="W25759" s="17"/>
    </row>
    <row r="25760" spans="23:23" x14ac:dyDescent="0.35">
      <c r="W25760" s="17"/>
    </row>
    <row r="25761" spans="23:23" x14ac:dyDescent="0.35">
      <c r="W25761" s="17"/>
    </row>
    <row r="25762" spans="23:23" x14ac:dyDescent="0.35">
      <c r="W25762" s="17"/>
    </row>
    <row r="25763" spans="23:23" x14ac:dyDescent="0.35">
      <c r="W25763" s="17"/>
    </row>
    <row r="25764" spans="23:23" x14ac:dyDescent="0.35">
      <c r="W25764" s="17"/>
    </row>
    <row r="25765" spans="23:23" x14ac:dyDescent="0.35">
      <c r="W25765" s="17"/>
    </row>
    <row r="25766" spans="23:23" x14ac:dyDescent="0.35">
      <c r="W25766" s="17"/>
    </row>
    <row r="25767" spans="23:23" x14ac:dyDescent="0.35">
      <c r="W25767" s="17"/>
    </row>
    <row r="25768" spans="23:23" x14ac:dyDescent="0.35">
      <c r="W25768" s="17"/>
    </row>
    <row r="25769" spans="23:23" x14ac:dyDescent="0.35">
      <c r="W25769" s="17"/>
    </row>
    <row r="25770" spans="23:23" x14ac:dyDescent="0.35">
      <c r="W25770" s="17"/>
    </row>
    <row r="25771" spans="23:23" x14ac:dyDescent="0.35">
      <c r="W25771" s="17"/>
    </row>
    <row r="25772" spans="23:23" x14ac:dyDescent="0.35">
      <c r="W25772" s="17"/>
    </row>
    <row r="25773" spans="23:23" x14ac:dyDescent="0.35">
      <c r="W25773" s="17"/>
    </row>
    <row r="25774" spans="23:23" x14ac:dyDescent="0.35">
      <c r="W25774" s="17"/>
    </row>
    <row r="25775" spans="23:23" x14ac:dyDescent="0.35">
      <c r="W25775" s="17"/>
    </row>
    <row r="25776" spans="23:23" x14ac:dyDescent="0.35">
      <c r="W25776" s="17"/>
    </row>
    <row r="25777" spans="23:23" x14ac:dyDescent="0.35">
      <c r="W25777" s="17"/>
    </row>
    <row r="25778" spans="23:23" x14ac:dyDescent="0.35">
      <c r="W25778" s="17"/>
    </row>
    <row r="25779" spans="23:23" x14ac:dyDescent="0.35">
      <c r="W25779" s="17"/>
    </row>
    <row r="25780" spans="23:23" x14ac:dyDescent="0.35">
      <c r="W25780" s="17"/>
    </row>
    <row r="25781" spans="23:23" x14ac:dyDescent="0.35">
      <c r="W25781" s="17"/>
    </row>
    <row r="25782" spans="23:23" x14ac:dyDescent="0.35">
      <c r="W25782" s="17"/>
    </row>
    <row r="25783" spans="23:23" x14ac:dyDescent="0.35">
      <c r="W25783" s="17"/>
    </row>
    <row r="25784" spans="23:23" x14ac:dyDescent="0.35">
      <c r="W25784" s="17"/>
    </row>
    <row r="25785" spans="23:23" x14ac:dyDescent="0.35">
      <c r="W25785" s="17"/>
    </row>
    <row r="25786" spans="23:23" x14ac:dyDescent="0.35">
      <c r="W25786" s="17"/>
    </row>
    <row r="25787" spans="23:23" x14ac:dyDescent="0.35">
      <c r="W25787" s="17"/>
    </row>
    <row r="25788" spans="23:23" x14ac:dyDescent="0.35">
      <c r="W25788" s="17"/>
    </row>
    <row r="25789" spans="23:23" x14ac:dyDescent="0.35">
      <c r="W25789" s="17"/>
    </row>
    <row r="25790" spans="23:23" x14ac:dyDescent="0.35">
      <c r="W25790" s="17"/>
    </row>
    <row r="25791" spans="23:23" x14ac:dyDescent="0.35">
      <c r="W25791" s="17"/>
    </row>
    <row r="25792" spans="23:23" x14ac:dyDescent="0.35">
      <c r="W25792" s="17"/>
    </row>
    <row r="25793" spans="23:23" x14ac:dyDescent="0.35">
      <c r="W25793" s="17"/>
    </row>
    <row r="25794" spans="23:23" x14ac:dyDescent="0.35">
      <c r="W25794" s="17"/>
    </row>
    <row r="25795" spans="23:23" x14ac:dyDescent="0.35">
      <c r="W25795" s="17"/>
    </row>
    <row r="25796" spans="23:23" x14ac:dyDescent="0.35">
      <c r="W25796" s="17"/>
    </row>
    <row r="25797" spans="23:23" x14ac:dyDescent="0.35">
      <c r="W25797" s="17"/>
    </row>
    <row r="25798" spans="23:23" x14ac:dyDescent="0.35">
      <c r="W25798" s="17"/>
    </row>
    <row r="25799" spans="23:23" x14ac:dyDescent="0.35">
      <c r="W25799" s="17"/>
    </row>
    <row r="25800" spans="23:23" x14ac:dyDescent="0.35">
      <c r="W25800" s="17"/>
    </row>
    <row r="25801" spans="23:23" x14ac:dyDescent="0.35">
      <c r="W25801" s="17"/>
    </row>
    <row r="25802" spans="23:23" x14ac:dyDescent="0.35">
      <c r="W25802" s="17"/>
    </row>
    <row r="25803" spans="23:23" x14ac:dyDescent="0.35">
      <c r="W25803" s="17"/>
    </row>
    <row r="25804" spans="23:23" x14ac:dyDescent="0.35">
      <c r="W25804" s="17"/>
    </row>
    <row r="25805" spans="23:23" x14ac:dyDescent="0.35">
      <c r="W25805" s="17"/>
    </row>
    <row r="25806" spans="23:23" x14ac:dyDescent="0.35">
      <c r="W25806" s="17"/>
    </row>
    <row r="25807" spans="23:23" x14ac:dyDescent="0.35">
      <c r="W25807" s="17"/>
    </row>
    <row r="25808" spans="23:23" x14ac:dyDescent="0.35">
      <c r="W25808" s="17"/>
    </row>
    <row r="25809" spans="23:23" x14ac:dyDescent="0.35">
      <c r="W25809" s="17"/>
    </row>
    <row r="25810" spans="23:23" x14ac:dyDescent="0.35">
      <c r="W25810" s="17"/>
    </row>
    <row r="25811" spans="23:23" x14ac:dyDescent="0.35">
      <c r="W25811" s="17"/>
    </row>
    <row r="25812" spans="23:23" x14ac:dyDescent="0.35">
      <c r="W25812" s="17"/>
    </row>
    <row r="25813" spans="23:23" x14ac:dyDescent="0.35">
      <c r="W25813" s="17"/>
    </row>
    <row r="25814" spans="23:23" x14ac:dyDescent="0.35">
      <c r="W25814" s="17"/>
    </row>
    <row r="25815" spans="23:23" x14ac:dyDescent="0.35">
      <c r="W25815" s="17"/>
    </row>
    <row r="25816" spans="23:23" x14ac:dyDescent="0.35">
      <c r="W25816" s="17"/>
    </row>
    <row r="25817" spans="23:23" x14ac:dyDescent="0.35">
      <c r="W25817" s="17"/>
    </row>
    <row r="25818" spans="23:23" x14ac:dyDescent="0.35">
      <c r="W25818" s="17"/>
    </row>
    <row r="25819" spans="23:23" x14ac:dyDescent="0.35">
      <c r="W25819" s="17"/>
    </row>
    <row r="25820" spans="23:23" x14ac:dyDescent="0.35">
      <c r="W25820" s="17"/>
    </row>
    <row r="25821" spans="23:23" x14ac:dyDescent="0.35">
      <c r="W25821" s="17"/>
    </row>
    <row r="25822" spans="23:23" x14ac:dyDescent="0.35">
      <c r="W25822" s="17"/>
    </row>
    <row r="25823" spans="23:23" x14ac:dyDescent="0.35">
      <c r="W25823" s="17"/>
    </row>
    <row r="25824" spans="23:23" x14ac:dyDescent="0.35">
      <c r="W25824" s="17"/>
    </row>
    <row r="25825" spans="23:23" x14ac:dyDescent="0.35">
      <c r="W25825" s="17"/>
    </row>
    <row r="25826" spans="23:23" x14ac:dyDescent="0.35">
      <c r="W25826" s="17"/>
    </row>
    <row r="25827" spans="23:23" x14ac:dyDescent="0.35">
      <c r="W25827" s="17"/>
    </row>
    <row r="25828" spans="23:23" x14ac:dyDescent="0.35">
      <c r="W25828" s="17"/>
    </row>
    <row r="25829" spans="23:23" x14ac:dyDescent="0.35">
      <c r="W25829" s="17"/>
    </row>
    <row r="25830" spans="23:23" x14ac:dyDescent="0.35">
      <c r="W25830" s="17"/>
    </row>
    <row r="25831" spans="23:23" x14ac:dyDescent="0.35">
      <c r="W25831" s="17"/>
    </row>
    <row r="25832" spans="23:23" x14ac:dyDescent="0.35">
      <c r="W25832" s="17"/>
    </row>
    <row r="25833" spans="23:23" x14ac:dyDescent="0.35">
      <c r="W25833" s="17"/>
    </row>
    <row r="25834" spans="23:23" x14ac:dyDescent="0.35">
      <c r="W25834" s="17"/>
    </row>
    <row r="25835" spans="23:23" x14ac:dyDescent="0.35">
      <c r="W25835" s="17"/>
    </row>
    <row r="25836" spans="23:23" x14ac:dyDescent="0.35">
      <c r="W25836" s="17"/>
    </row>
    <row r="25837" spans="23:23" x14ac:dyDescent="0.35">
      <c r="W25837" s="17"/>
    </row>
    <row r="25838" spans="23:23" x14ac:dyDescent="0.35">
      <c r="W25838" s="17"/>
    </row>
    <row r="25839" spans="23:23" x14ac:dyDescent="0.35">
      <c r="W25839" s="17"/>
    </row>
    <row r="25840" spans="23:23" x14ac:dyDescent="0.35">
      <c r="W25840" s="17"/>
    </row>
    <row r="25841" spans="23:23" x14ac:dyDescent="0.35">
      <c r="W25841" s="17"/>
    </row>
    <row r="25842" spans="23:23" x14ac:dyDescent="0.35">
      <c r="W25842" s="17"/>
    </row>
    <row r="25843" spans="23:23" x14ac:dyDescent="0.35">
      <c r="W25843" s="17"/>
    </row>
    <row r="25844" spans="23:23" x14ac:dyDescent="0.35">
      <c r="W25844" s="17"/>
    </row>
    <row r="25845" spans="23:23" x14ac:dyDescent="0.35">
      <c r="W25845" s="17"/>
    </row>
    <row r="25846" spans="23:23" x14ac:dyDescent="0.35">
      <c r="W25846" s="17"/>
    </row>
    <row r="25847" spans="23:23" x14ac:dyDescent="0.35">
      <c r="W25847" s="17"/>
    </row>
    <row r="25848" spans="23:23" x14ac:dyDescent="0.35">
      <c r="W25848" s="17"/>
    </row>
    <row r="25849" spans="23:23" x14ac:dyDescent="0.35">
      <c r="W25849" s="17"/>
    </row>
    <row r="25850" spans="23:23" x14ac:dyDescent="0.35">
      <c r="W25850" s="17"/>
    </row>
    <row r="25851" spans="23:23" x14ac:dyDescent="0.35">
      <c r="W25851" s="17"/>
    </row>
    <row r="25852" spans="23:23" x14ac:dyDescent="0.35">
      <c r="W25852" s="17"/>
    </row>
    <row r="25853" spans="23:23" x14ac:dyDescent="0.35">
      <c r="W25853" s="17"/>
    </row>
    <row r="25854" spans="23:23" x14ac:dyDescent="0.35">
      <c r="W25854" s="17"/>
    </row>
    <row r="25855" spans="23:23" x14ac:dyDescent="0.35">
      <c r="W25855" s="17"/>
    </row>
    <row r="25856" spans="23:23" x14ac:dyDescent="0.35">
      <c r="W25856" s="17"/>
    </row>
    <row r="25857" spans="23:23" x14ac:dyDescent="0.35">
      <c r="W25857" s="17"/>
    </row>
    <row r="25858" spans="23:23" x14ac:dyDescent="0.35">
      <c r="W25858" s="17"/>
    </row>
    <row r="25859" spans="23:23" x14ac:dyDescent="0.35">
      <c r="W25859" s="17"/>
    </row>
    <row r="25860" spans="23:23" x14ac:dyDescent="0.35">
      <c r="W25860" s="17"/>
    </row>
    <row r="25861" spans="23:23" x14ac:dyDescent="0.35">
      <c r="W25861" s="17"/>
    </row>
    <row r="25862" spans="23:23" x14ac:dyDescent="0.35">
      <c r="W25862" s="17"/>
    </row>
    <row r="25863" spans="23:23" x14ac:dyDescent="0.35">
      <c r="W25863" s="17"/>
    </row>
    <row r="25864" spans="23:23" x14ac:dyDescent="0.35">
      <c r="W25864" s="17"/>
    </row>
    <row r="25865" spans="23:23" x14ac:dyDescent="0.35">
      <c r="W25865" s="17"/>
    </row>
    <row r="25866" spans="23:23" x14ac:dyDescent="0.35">
      <c r="W25866" s="17"/>
    </row>
    <row r="25867" spans="23:23" x14ac:dyDescent="0.35">
      <c r="W25867" s="17"/>
    </row>
    <row r="25868" spans="23:23" x14ac:dyDescent="0.35">
      <c r="W25868" s="17"/>
    </row>
    <row r="25869" spans="23:23" x14ac:dyDescent="0.35">
      <c r="W25869" s="17"/>
    </row>
    <row r="25870" spans="23:23" x14ac:dyDescent="0.35">
      <c r="W25870" s="17"/>
    </row>
    <row r="25871" spans="23:23" x14ac:dyDescent="0.35">
      <c r="W25871" s="17"/>
    </row>
    <row r="25872" spans="23:23" x14ac:dyDescent="0.35">
      <c r="W25872" s="17"/>
    </row>
    <row r="25873" spans="23:23" x14ac:dyDescent="0.35">
      <c r="W25873" s="17"/>
    </row>
    <row r="25874" spans="23:23" x14ac:dyDescent="0.35">
      <c r="W25874" s="17"/>
    </row>
    <row r="25875" spans="23:23" x14ac:dyDescent="0.35">
      <c r="W25875" s="17"/>
    </row>
    <row r="25876" spans="23:23" x14ac:dyDescent="0.35">
      <c r="W25876" s="17"/>
    </row>
    <row r="25877" spans="23:23" x14ac:dyDescent="0.35">
      <c r="W25877" s="17"/>
    </row>
    <row r="25878" spans="23:23" x14ac:dyDescent="0.35">
      <c r="W25878" s="17"/>
    </row>
    <row r="25879" spans="23:23" x14ac:dyDescent="0.35">
      <c r="W25879" s="17"/>
    </row>
    <row r="25880" spans="23:23" x14ac:dyDescent="0.35">
      <c r="W25880" s="17"/>
    </row>
    <row r="25881" spans="23:23" x14ac:dyDescent="0.35">
      <c r="W25881" s="17"/>
    </row>
    <row r="25882" spans="23:23" x14ac:dyDescent="0.35">
      <c r="W25882" s="17"/>
    </row>
    <row r="25883" spans="23:23" x14ac:dyDescent="0.35">
      <c r="W25883" s="17"/>
    </row>
    <row r="25884" spans="23:23" x14ac:dyDescent="0.35">
      <c r="W25884" s="17"/>
    </row>
    <row r="25885" spans="23:23" x14ac:dyDescent="0.35">
      <c r="W25885" s="17"/>
    </row>
    <row r="25886" spans="23:23" x14ac:dyDescent="0.35">
      <c r="W25886" s="17"/>
    </row>
    <row r="25887" spans="23:23" x14ac:dyDescent="0.35">
      <c r="W25887" s="17"/>
    </row>
    <row r="25888" spans="23:23" x14ac:dyDescent="0.35">
      <c r="W25888" s="17"/>
    </row>
    <row r="25889" spans="23:23" x14ac:dyDescent="0.35">
      <c r="W25889" s="17"/>
    </row>
    <row r="25890" spans="23:23" x14ac:dyDescent="0.35">
      <c r="W25890" s="17"/>
    </row>
    <row r="25891" spans="23:23" x14ac:dyDescent="0.35">
      <c r="W25891" s="17"/>
    </row>
    <row r="25892" spans="23:23" x14ac:dyDescent="0.35">
      <c r="W25892" s="17"/>
    </row>
    <row r="25893" spans="23:23" x14ac:dyDescent="0.35">
      <c r="W25893" s="17"/>
    </row>
    <row r="25894" spans="23:23" x14ac:dyDescent="0.35">
      <c r="W25894" s="17"/>
    </row>
    <row r="25895" spans="23:23" x14ac:dyDescent="0.35">
      <c r="W25895" s="17"/>
    </row>
    <row r="25896" spans="23:23" x14ac:dyDescent="0.35">
      <c r="W25896" s="17"/>
    </row>
    <row r="25897" spans="23:23" x14ac:dyDescent="0.35">
      <c r="W25897" s="17"/>
    </row>
    <row r="25898" spans="23:23" x14ac:dyDescent="0.35">
      <c r="W25898" s="17"/>
    </row>
    <row r="25899" spans="23:23" x14ac:dyDescent="0.35">
      <c r="W25899" s="17"/>
    </row>
    <row r="25900" spans="23:23" x14ac:dyDescent="0.35">
      <c r="W25900" s="17"/>
    </row>
    <row r="25901" spans="23:23" x14ac:dyDescent="0.35">
      <c r="W25901" s="17"/>
    </row>
    <row r="25902" spans="23:23" x14ac:dyDescent="0.35">
      <c r="W25902" s="17"/>
    </row>
    <row r="25903" spans="23:23" x14ac:dyDescent="0.35">
      <c r="W25903" s="17"/>
    </row>
    <row r="25904" spans="23:23" x14ac:dyDescent="0.35">
      <c r="W25904" s="17"/>
    </row>
    <row r="25905" spans="23:23" x14ac:dyDescent="0.35">
      <c r="W25905" s="17"/>
    </row>
    <row r="25906" spans="23:23" x14ac:dyDescent="0.35">
      <c r="W25906" s="17"/>
    </row>
    <row r="25907" spans="23:23" x14ac:dyDescent="0.35">
      <c r="W25907" s="17"/>
    </row>
    <row r="25908" spans="23:23" x14ac:dyDescent="0.35">
      <c r="W25908" s="17"/>
    </row>
    <row r="25909" spans="23:23" x14ac:dyDescent="0.35">
      <c r="W25909" s="17"/>
    </row>
    <row r="25910" spans="23:23" x14ac:dyDescent="0.35">
      <c r="W25910" s="17"/>
    </row>
    <row r="25911" spans="23:23" x14ac:dyDescent="0.35">
      <c r="W25911" s="17"/>
    </row>
    <row r="25912" spans="23:23" x14ac:dyDescent="0.35">
      <c r="W25912" s="17"/>
    </row>
    <row r="25913" spans="23:23" x14ac:dyDescent="0.35">
      <c r="W25913" s="17"/>
    </row>
    <row r="25914" spans="23:23" x14ac:dyDescent="0.35">
      <c r="W25914" s="17"/>
    </row>
    <row r="25915" spans="23:23" x14ac:dyDescent="0.35">
      <c r="W25915" s="17"/>
    </row>
    <row r="25916" spans="23:23" x14ac:dyDescent="0.35">
      <c r="W25916" s="17"/>
    </row>
    <row r="25917" spans="23:23" x14ac:dyDescent="0.35">
      <c r="W25917" s="17"/>
    </row>
    <row r="25918" spans="23:23" x14ac:dyDescent="0.35">
      <c r="W25918" s="17"/>
    </row>
    <row r="25919" spans="23:23" x14ac:dyDescent="0.35">
      <c r="W25919" s="17"/>
    </row>
    <row r="25920" spans="23:23" x14ac:dyDescent="0.35">
      <c r="W25920" s="17"/>
    </row>
    <row r="25921" spans="23:23" x14ac:dyDescent="0.35">
      <c r="W25921" s="17"/>
    </row>
    <row r="25922" spans="23:23" x14ac:dyDescent="0.35">
      <c r="W25922" s="17"/>
    </row>
    <row r="25923" spans="23:23" x14ac:dyDescent="0.35">
      <c r="W25923" s="17"/>
    </row>
    <row r="25924" spans="23:23" x14ac:dyDescent="0.35">
      <c r="W25924" s="17"/>
    </row>
    <row r="25925" spans="23:23" x14ac:dyDescent="0.35">
      <c r="W25925" s="17"/>
    </row>
    <row r="25926" spans="23:23" x14ac:dyDescent="0.35">
      <c r="W25926" s="17"/>
    </row>
    <row r="25927" spans="23:23" x14ac:dyDescent="0.35">
      <c r="W25927" s="17"/>
    </row>
    <row r="25928" spans="23:23" x14ac:dyDescent="0.35">
      <c r="W25928" s="17"/>
    </row>
    <row r="25929" spans="23:23" x14ac:dyDescent="0.35">
      <c r="W25929" s="17"/>
    </row>
    <row r="25930" spans="23:23" x14ac:dyDescent="0.35">
      <c r="W25930" s="17"/>
    </row>
    <row r="25931" spans="23:23" x14ac:dyDescent="0.35">
      <c r="W25931" s="17"/>
    </row>
    <row r="25932" spans="23:23" x14ac:dyDescent="0.35">
      <c r="W25932" s="17"/>
    </row>
    <row r="25933" spans="23:23" x14ac:dyDescent="0.35">
      <c r="W25933" s="17"/>
    </row>
    <row r="25934" spans="23:23" x14ac:dyDescent="0.35">
      <c r="W25934" s="17"/>
    </row>
    <row r="25935" spans="23:23" x14ac:dyDescent="0.35">
      <c r="W25935" s="17"/>
    </row>
    <row r="25936" spans="23:23" x14ac:dyDescent="0.35">
      <c r="W25936" s="17"/>
    </row>
    <row r="25937" spans="23:23" x14ac:dyDescent="0.35">
      <c r="W25937" s="17"/>
    </row>
    <row r="25938" spans="23:23" x14ac:dyDescent="0.35">
      <c r="W25938" s="17"/>
    </row>
    <row r="25939" spans="23:23" x14ac:dyDescent="0.35">
      <c r="W25939" s="17"/>
    </row>
    <row r="25940" spans="23:23" x14ac:dyDescent="0.35">
      <c r="W25940" s="17"/>
    </row>
    <row r="25941" spans="23:23" x14ac:dyDescent="0.35">
      <c r="W25941" s="17"/>
    </row>
    <row r="25942" spans="23:23" x14ac:dyDescent="0.35">
      <c r="W25942" s="17"/>
    </row>
    <row r="25943" spans="23:23" x14ac:dyDescent="0.35">
      <c r="W25943" s="17"/>
    </row>
    <row r="25944" spans="23:23" x14ac:dyDescent="0.35">
      <c r="W25944" s="17"/>
    </row>
    <row r="25945" spans="23:23" x14ac:dyDescent="0.35">
      <c r="W25945" s="17"/>
    </row>
    <row r="25946" spans="23:23" x14ac:dyDescent="0.35">
      <c r="W25946" s="17"/>
    </row>
    <row r="25947" spans="23:23" x14ac:dyDescent="0.35">
      <c r="W25947" s="17"/>
    </row>
    <row r="25948" spans="23:23" x14ac:dyDescent="0.35">
      <c r="W25948" s="17"/>
    </row>
    <row r="25949" spans="23:23" x14ac:dyDescent="0.35">
      <c r="W25949" s="17"/>
    </row>
    <row r="25950" spans="23:23" x14ac:dyDescent="0.35">
      <c r="W25950" s="17"/>
    </row>
    <row r="25951" spans="23:23" x14ac:dyDescent="0.35">
      <c r="W25951" s="17"/>
    </row>
    <row r="25952" spans="23:23" x14ac:dyDescent="0.35">
      <c r="W25952" s="17"/>
    </row>
    <row r="25953" spans="23:23" x14ac:dyDescent="0.35">
      <c r="W25953" s="17"/>
    </row>
    <row r="25954" spans="23:23" x14ac:dyDescent="0.35">
      <c r="W25954" s="17"/>
    </row>
    <row r="25955" spans="23:23" x14ac:dyDescent="0.35">
      <c r="W25955" s="17"/>
    </row>
    <row r="25956" spans="23:23" x14ac:dyDescent="0.35">
      <c r="W25956" s="17"/>
    </row>
    <row r="25957" spans="23:23" x14ac:dyDescent="0.35">
      <c r="W25957" s="17"/>
    </row>
    <row r="25958" spans="23:23" x14ac:dyDescent="0.35">
      <c r="W25958" s="17"/>
    </row>
    <row r="25959" spans="23:23" x14ac:dyDescent="0.35">
      <c r="W25959" s="17"/>
    </row>
    <row r="25960" spans="23:23" x14ac:dyDescent="0.35">
      <c r="W25960" s="17"/>
    </row>
    <row r="25961" spans="23:23" x14ac:dyDescent="0.35">
      <c r="W25961" s="17"/>
    </row>
    <row r="25962" spans="23:23" x14ac:dyDescent="0.35">
      <c r="W25962" s="17"/>
    </row>
    <row r="25963" spans="23:23" x14ac:dyDescent="0.35">
      <c r="W25963" s="17"/>
    </row>
    <row r="25964" spans="23:23" x14ac:dyDescent="0.35">
      <c r="W25964" s="17"/>
    </row>
    <row r="25965" spans="23:23" x14ac:dyDescent="0.35">
      <c r="W25965" s="17"/>
    </row>
    <row r="25966" spans="23:23" x14ac:dyDescent="0.35">
      <c r="W25966" s="17"/>
    </row>
    <row r="25967" spans="23:23" x14ac:dyDescent="0.35">
      <c r="W25967" s="17"/>
    </row>
    <row r="25968" spans="23:23" x14ac:dyDescent="0.35">
      <c r="W25968" s="17"/>
    </row>
    <row r="25969" spans="23:23" x14ac:dyDescent="0.35">
      <c r="W25969" s="17"/>
    </row>
    <row r="25970" spans="23:23" x14ac:dyDescent="0.35">
      <c r="W25970" s="17"/>
    </row>
    <row r="25971" spans="23:23" x14ac:dyDescent="0.35">
      <c r="W25971" s="17"/>
    </row>
    <row r="25972" spans="23:23" x14ac:dyDescent="0.35">
      <c r="W25972" s="17"/>
    </row>
    <row r="25973" spans="23:23" x14ac:dyDescent="0.35">
      <c r="W25973" s="17"/>
    </row>
    <row r="25974" spans="23:23" x14ac:dyDescent="0.35">
      <c r="W25974" s="17"/>
    </row>
    <row r="25975" spans="23:23" x14ac:dyDescent="0.35">
      <c r="W25975" s="17"/>
    </row>
    <row r="25976" spans="23:23" x14ac:dyDescent="0.35">
      <c r="W25976" s="17"/>
    </row>
    <row r="25977" spans="23:23" x14ac:dyDescent="0.35">
      <c r="W25977" s="17"/>
    </row>
    <row r="25978" spans="23:23" x14ac:dyDescent="0.35">
      <c r="W25978" s="17"/>
    </row>
    <row r="25979" spans="23:23" x14ac:dyDescent="0.35">
      <c r="W25979" s="17"/>
    </row>
    <row r="25980" spans="23:23" x14ac:dyDescent="0.35">
      <c r="W25980" s="17"/>
    </row>
    <row r="25981" spans="23:23" x14ac:dyDescent="0.35">
      <c r="W25981" s="17"/>
    </row>
    <row r="25982" spans="23:23" x14ac:dyDescent="0.35">
      <c r="W25982" s="17"/>
    </row>
    <row r="25983" spans="23:23" x14ac:dyDescent="0.35">
      <c r="W25983" s="17"/>
    </row>
    <row r="25984" spans="23:23" x14ac:dyDescent="0.35">
      <c r="W25984" s="17"/>
    </row>
    <row r="25985" spans="23:23" x14ac:dyDescent="0.35">
      <c r="W25985" s="17"/>
    </row>
    <row r="25986" spans="23:23" x14ac:dyDescent="0.35">
      <c r="W25986" s="17"/>
    </row>
    <row r="25987" spans="23:23" x14ac:dyDescent="0.35">
      <c r="W25987" s="17"/>
    </row>
    <row r="25988" spans="23:23" x14ac:dyDescent="0.35">
      <c r="W25988" s="17"/>
    </row>
    <row r="25989" spans="23:23" x14ac:dyDescent="0.35">
      <c r="W25989" s="17"/>
    </row>
    <row r="25990" spans="23:23" x14ac:dyDescent="0.35">
      <c r="W25990" s="17"/>
    </row>
    <row r="25991" spans="23:23" x14ac:dyDescent="0.35">
      <c r="W25991" s="17"/>
    </row>
    <row r="25992" spans="23:23" x14ac:dyDescent="0.35">
      <c r="W25992" s="17"/>
    </row>
    <row r="25993" spans="23:23" x14ac:dyDescent="0.35">
      <c r="W25993" s="17"/>
    </row>
    <row r="25994" spans="23:23" x14ac:dyDescent="0.35">
      <c r="W25994" s="17"/>
    </row>
    <row r="25995" spans="23:23" x14ac:dyDescent="0.35">
      <c r="W25995" s="17"/>
    </row>
    <row r="25996" spans="23:23" x14ac:dyDescent="0.35">
      <c r="W25996" s="17"/>
    </row>
    <row r="25997" spans="23:23" x14ac:dyDescent="0.35">
      <c r="W25997" s="17"/>
    </row>
    <row r="25998" spans="23:23" x14ac:dyDescent="0.35">
      <c r="W25998" s="17"/>
    </row>
    <row r="25999" spans="23:23" x14ac:dyDescent="0.35">
      <c r="W25999" s="17"/>
    </row>
    <row r="26000" spans="23:23" x14ac:dyDescent="0.35">
      <c r="W26000" s="17"/>
    </row>
    <row r="26001" spans="23:23" x14ac:dyDescent="0.35">
      <c r="W26001" s="17"/>
    </row>
    <row r="26002" spans="23:23" x14ac:dyDescent="0.35">
      <c r="W26002" s="17"/>
    </row>
    <row r="26003" spans="23:23" x14ac:dyDescent="0.35">
      <c r="W26003" s="17"/>
    </row>
    <row r="26004" spans="23:23" x14ac:dyDescent="0.35">
      <c r="W26004" s="17"/>
    </row>
    <row r="26005" spans="23:23" x14ac:dyDescent="0.35">
      <c r="W26005" s="17"/>
    </row>
    <row r="26006" spans="23:23" x14ac:dyDescent="0.35">
      <c r="W26006" s="17"/>
    </row>
    <row r="26007" spans="23:23" x14ac:dyDescent="0.35">
      <c r="W26007" s="17"/>
    </row>
    <row r="26008" spans="23:23" x14ac:dyDescent="0.35">
      <c r="W26008" s="17"/>
    </row>
    <row r="26009" spans="23:23" x14ac:dyDescent="0.35">
      <c r="W26009" s="17"/>
    </row>
    <row r="26010" spans="23:23" x14ac:dyDescent="0.35">
      <c r="W26010" s="17"/>
    </row>
    <row r="26011" spans="23:23" x14ac:dyDescent="0.35">
      <c r="W26011" s="17"/>
    </row>
    <row r="26012" spans="23:23" x14ac:dyDescent="0.35">
      <c r="W26012" s="17"/>
    </row>
    <row r="26013" spans="23:23" x14ac:dyDescent="0.35">
      <c r="W26013" s="17"/>
    </row>
    <row r="26014" spans="23:23" x14ac:dyDescent="0.35">
      <c r="W26014" s="17"/>
    </row>
    <row r="26015" spans="23:23" x14ac:dyDescent="0.35">
      <c r="W26015" s="17"/>
    </row>
    <row r="26016" spans="23:23" x14ac:dyDescent="0.35">
      <c r="W26016" s="17"/>
    </row>
    <row r="26017" spans="23:23" x14ac:dyDescent="0.35">
      <c r="W26017" s="17"/>
    </row>
    <row r="26018" spans="23:23" x14ac:dyDescent="0.35">
      <c r="W26018" s="17"/>
    </row>
    <row r="26019" spans="23:23" x14ac:dyDescent="0.35">
      <c r="W26019" s="17"/>
    </row>
    <row r="26020" spans="23:23" x14ac:dyDescent="0.35">
      <c r="W26020" s="17"/>
    </row>
    <row r="26021" spans="23:23" x14ac:dyDescent="0.35">
      <c r="W26021" s="17"/>
    </row>
    <row r="26022" spans="23:23" x14ac:dyDescent="0.35">
      <c r="W26022" s="17"/>
    </row>
    <row r="26023" spans="23:23" x14ac:dyDescent="0.35">
      <c r="W26023" s="17"/>
    </row>
    <row r="26024" spans="23:23" x14ac:dyDescent="0.35">
      <c r="W26024" s="17"/>
    </row>
    <row r="26025" spans="23:23" x14ac:dyDescent="0.35">
      <c r="W26025" s="17"/>
    </row>
    <row r="26026" spans="23:23" x14ac:dyDescent="0.35">
      <c r="W26026" s="17"/>
    </row>
    <row r="26027" spans="23:23" x14ac:dyDescent="0.35">
      <c r="W26027" s="17"/>
    </row>
    <row r="26028" spans="23:23" x14ac:dyDescent="0.35">
      <c r="W26028" s="17"/>
    </row>
    <row r="26029" spans="23:23" x14ac:dyDescent="0.35">
      <c r="W26029" s="17"/>
    </row>
    <row r="26030" spans="23:23" x14ac:dyDescent="0.35">
      <c r="W26030" s="17"/>
    </row>
    <row r="26031" spans="23:23" x14ac:dyDescent="0.35">
      <c r="W26031" s="17"/>
    </row>
    <row r="26032" spans="23:23" x14ac:dyDescent="0.35">
      <c r="W26032" s="17"/>
    </row>
    <row r="26033" spans="23:23" x14ac:dyDescent="0.35">
      <c r="W26033" s="17"/>
    </row>
    <row r="26034" spans="23:23" x14ac:dyDescent="0.35">
      <c r="W26034" s="17"/>
    </row>
    <row r="26035" spans="23:23" x14ac:dyDescent="0.35">
      <c r="W26035" s="17"/>
    </row>
    <row r="26036" spans="23:23" x14ac:dyDescent="0.35">
      <c r="W26036" s="17"/>
    </row>
    <row r="26037" spans="23:23" x14ac:dyDescent="0.35">
      <c r="W26037" s="17"/>
    </row>
    <row r="26038" spans="23:23" x14ac:dyDescent="0.35">
      <c r="W26038" s="17"/>
    </row>
    <row r="26039" spans="23:23" x14ac:dyDescent="0.35">
      <c r="W26039" s="17"/>
    </row>
    <row r="26040" spans="23:23" x14ac:dyDescent="0.35">
      <c r="W26040" s="17"/>
    </row>
    <row r="26041" spans="23:23" x14ac:dyDescent="0.35">
      <c r="W26041" s="17"/>
    </row>
    <row r="26042" spans="23:23" x14ac:dyDescent="0.35">
      <c r="W26042" s="17"/>
    </row>
    <row r="26043" spans="23:23" x14ac:dyDescent="0.35">
      <c r="W26043" s="17"/>
    </row>
    <row r="26044" spans="23:23" x14ac:dyDescent="0.35">
      <c r="W26044" s="17"/>
    </row>
    <row r="26045" spans="23:23" x14ac:dyDescent="0.35">
      <c r="W26045" s="17"/>
    </row>
    <row r="26046" spans="23:23" x14ac:dyDescent="0.35">
      <c r="W26046" s="17"/>
    </row>
    <row r="26047" spans="23:23" x14ac:dyDescent="0.35">
      <c r="W26047" s="17"/>
    </row>
    <row r="26048" spans="23:23" x14ac:dyDescent="0.35">
      <c r="W26048" s="17"/>
    </row>
    <row r="26049" spans="23:23" x14ac:dyDescent="0.35">
      <c r="W26049" s="17"/>
    </row>
    <row r="26050" spans="23:23" x14ac:dyDescent="0.35">
      <c r="W26050" s="17"/>
    </row>
    <row r="26051" spans="23:23" x14ac:dyDescent="0.35">
      <c r="W26051" s="17"/>
    </row>
    <row r="26052" spans="23:23" x14ac:dyDescent="0.35">
      <c r="W26052" s="17"/>
    </row>
    <row r="26053" spans="23:23" x14ac:dyDescent="0.35">
      <c r="W26053" s="17"/>
    </row>
    <row r="26054" spans="23:23" x14ac:dyDescent="0.35">
      <c r="W26054" s="17"/>
    </row>
    <row r="26055" spans="23:23" x14ac:dyDescent="0.35">
      <c r="W26055" s="17"/>
    </row>
    <row r="26056" spans="23:23" x14ac:dyDescent="0.35">
      <c r="W26056" s="17"/>
    </row>
    <row r="26057" spans="23:23" x14ac:dyDescent="0.35">
      <c r="W26057" s="17"/>
    </row>
    <row r="26058" spans="23:23" x14ac:dyDescent="0.35">
      <c r="W26058" s="17"/>
    </row>
    <row r="26059" spans="23:23" x14ac:dyDescent="0.35">
      <c r="W26059" s="17"/>
    </row>
    <row r="26060" spans="23:23" x14ac:dyDescent="0.35">
      <c r="W26060" s="17"/>
    </row>
    <row r="26061" spans="23:23" x14ac:dyDescent="0.35">
      <c r="W26061" s="17"/>
    </row>
    <row r="26062" spans="23:23" x14ac:dyDescent="0.35">
      <c r="W26062" s="17"/>
    </row>
    <row r="26063" spans="23:23" x14ac:dyDescent="0.35">
      <c r="W26063" s="17"/>
    </row>
    <row r="26064" spans="23:23" x14ac:dyDescent="0.35">
      <c r="W26064" s="17"/>
    </row>
    <row r="26065" spans="23:23" x14ac:dyDescent="0.35">
      <c r="W26065" s="17"/>
    </row>
    <row r="26066" spans="23:23" x14ac:dyDescent="0.35">
      <c r="W26066" s="17"/>
    </row>
    <row r="26067" spans="23:23" x14ac:dyDescent="0.35">
      <c r="W26067" s="17"/>
    </row>
    <row r="26068" spans="23:23" x14ac:dyDescent="0.35">
      <c r="W26068" s="17"/>
    </row>
    <row r="26069" spans="23:23" x14ac:dyDescent="0.35">
      <c r="W26069" s="17"/>
    </row>
    <row r="26070" spans="23:23" x14ac:dyDescent="0.35">
      <c r="W26070" s="17"/>
    </row>
    <row r="26071" spans="23:23" x14ac:dyDescent="0.35">
      <c r="W26071" s="17"/>
    </row>
    <row r="26072" spans="23:23" x14ac:dyDescent="0.35">
      <c r="W26072" s="17"/>
    </row>
    <row r="26073" spans="23:23" x14ac:dyDescent="0.35">
      <c r="W26073" s="17"/>
    </row>
    <row r="26074" spans="23:23" x14ac:dyDescent="0.35">
      <c r="W26074" s="17"/>
    </row>
    <row r="26075" spans="23:23" x14ac:dyDescent="0.35">
      <c r="W26075" s="17"/>
    </row>
    <row r="26076" spans="23:23" x14ac:dyDescent="0.35">
      <c r="W26076" s="17"/>
    </row>
    <row r="26077" spans="23:23" x14ac:dyDescent="0.35">
      <c r="W26077" s="17"/>
    </row>
    <row r="26078" spans="23:23" x14ac:dyDescent="0.35">
      <c r="W26078" s="17"/>
    </row>
    <row r="26079" spans="23:23" x14ac:dyDescent="0.35">
      <c r="W26079" s="17"/>
    </row>
    <row r="26080" spans="23:23" x14ac:dyDescent="0.35">
      <c r="W26080" s="17"/>
    </row>
    <row r="26081" spans="23:23" x14ac:dyDescent="0.35">
      <c r="W26081" s="17"/>
    </row>
    <row r="26082" spans="23:23" x14ac:dyDescent="0.35">
      <c r="W26082" s="17"/>
    </row>
    <row r="26083" spans="23:23" x14ac:dyDescent="0.35">
      <c r="W26083" s="17"/>
    </row>
    <row r="26084" spans="23:23" x14ac:dyDescent="0.35">
      <c r="W26084" s="17"/>
    </row>
    <row r="26085" spans="23:23" x14ac:dyDescent="0.35">
      <c r="W26085" s="17"/>
    </row>
    <row r="26086" spans="23:23" x14ac:dyDescent="0.35">
      <c r="W26086" s="17"/>
    </row>
    <row r="26087" spans="23:23" x14ac:dyDescent="0.35">
      <c r="W26087" s="17"/>
    </row>
    <row r="26088" spans="23:23" x14ac:dyDescent="0.35">
      <c r="W26088" s="17"/>
    </row>
    <row r="26089" spans="23:23" x14ac:dyDescent="0.35">
      <c r="W26089" s="17"/>
    </row>
    <row r="26090" spans="23:23" x14ac:dyDescent="0.35">
      <c r="W26090" s="17"/>
    </row>
    <row r="26091" spans="23:23" x14ac:dyDescent="0.35">
      <c r="W26091" s="17"/>
    </row>
    <row r="26092" spans="23:23" x14ac:dyDescent="0.35">
      <c r="W26092" s="17"/>
    </row>
    <row r="26093" spans="23:23" x14ac:dyDescent="0.35">
      <c r="W26093" s="17"/>
    </row>
    <row r="26094" spans="23:23" x14ac:dyDescent="0.35">
      <c r="W26094" s="17"/>
    </row>
    <row r="26095" spans="23:23" x14ac:dyDescent="0.35">
      <c r="W26095" s="17"/>
    </row>
    <row r="26096" spans="23:23" x14ac:dyDescent="0.35">
      <c r="W26096" s="17"/>
    </row>
    <row r="26097" spans="23:23" x14ac:dyDescent="0.35">
      <c r="W26097" s="17"/>
    </row>
    <row r="26098" spans="23:23" x14ac:dyDescent="0.35">
      <c r="W26098" s="17"/>
    </row>
    <row r="26099" spans="23:23" x14ac:dyDescent="0.35">
      <c r="W26099" s="17"/>
    </row>
    <row r="26100" spans="23:23" x14ac:dyDescent="0.35">
      <c r="W26100" s="17"/>
    </row>
    <row r="26101" spans="23:23" x14ac:dyDescent="0.35">
      <c r="W26101" s="17"/>
    </row>
    <row r="26102" spans="23:23" x14ac:dyDescent="0.35">
      <c r="W26102" s="17"/>
    </row>
    <row r="26103" spans="23:23" x14ac:dyDescent="0.35">
      <c r="W26103" s="17"/>
    </row>
    <row r="26104" spans="23:23" x14ac:dyDescent="0.35">
      <c r="W26104" s="17"/>
    </row>
    <row r="26105" spans="23:23" x14ac:dyDescent="0.35">
      <c r="W26105" s="17"/>
    </row>
    <row r="26106" spans="23:23" x14ac:dyDescent="0.35">
      <c r="W26106" s="17"/>
    </row>
    <row r="26107" spans="23:23" x14ac:dyDescent="0.35">
      <c r="W26107" s="17"/>
    </row>
    <row r="26108" spans="23:23" x14ac:dyDescent="0.35">
      <c r="W26108" s="17"/>
    </row>
    <row r="26109" spans="23:23" x14ac:dyDescent="0.35">
      <c r="W26109" s="17"/>
    </row>
    <row r="26110" spans="23:23" x14ac:dyDescent="0.35">
      <c r="W26110" s="17"/>
    </row>
    <row r="26111" spans="23:23" x14ac:dyDescent="0.35">
      <c r="W26111" s="17"/>
    </row>
    <row r="26112" spans="23:23" x14ac:dyDescent="0.35">
      <c r="W26112" s="17"/>
    </row>
    <row r="26113" spans="23:23" x14ac:dyDescent="0.35">
      <c r="W26113" s="17"/>
    </row>
    <row r="26114" spans="23:23" x14ac:dyDescent="0.35">
      <c r="W26114" s="17"/>
    </row>
    <row r="26115" spans="23:23" x14ac:dyDescent="0.35">
      <c r="W26115" s="17"/>
    </row>
    <row r="26116" spans="23:23" x14ac:dyDescent="0.35">
      <c r="W26116" s="17"/>
    </row>
    <row r="26117" spans="23:23" x14ac:dyDescent="0.35">
      <c r="W26117" s="17"/>
    </row>
    <row r="26118" spans="23:23" x14ac:dyDescent="0.35">
      <c r="W26118" s="17"/>
    </row>
    <row r="26119" spans="23:23" x14ac:dyDescent="0.35">
      <c r="W26119" s="17"/>
    </row>
    <row r="26120" spans="23:23" x14ac:dyDescent="0.35">
      <c r="W26120" s="17"/>
    </row>
    <row r="26121" spans="23:23" x14ac:dyDescent="0.35">
      <c r="W26121" s="17"/>
    </row>
    <row r="26122" spans="23:23" x14ac:dyDescent="0.35">
      <c r="W26122" s="17"/>
    </row>
    <row r="26123" spans="23:23" x14ac:dyDescent="0.35">
      <c r="W26123" s="17"/>
    </row>
    <row r="26124" spans="23:23" x14ac:dyDescent="0.35">
      <c r="W26124" s="17"/>
    </row>
    <row r="26125" spans="23:23" x14ac:dyDescent="0.35">
      <c r="W26125" s="17"/>
    </row>
    <row r="26126" spans="23:23" x14ac:dyDescent="0.35">
      <c r="W26126" s="17"/>
    </row>
    <row r="26127" spans="23:23" x14ac:dyDescent="0.35">
      <c r="W26127" s="17"/>
    </row>
    <row r="26128" spans="23:23" x14ac:dyDescent="0.35">
      <c r="W26128" s="17"/>
    </row>
    <row r="26129" spans="23:23" x14ac:dyDescent="0.35">
      <c r="W26129" s="17"/>
    </row>
    <row r="26130" spans="23:23" x14ac:dyDescent="0.35">
      <c r="W26130" s="17"/>
    </row>
    <row r="26131" spans="23:23" x14ac:dyDescent="0.35">
      <c r="W26131" s="17"/>
    </row>
    <row r="26132" spans="23:23" x14ac:dyDescent="0.35">
      <c r="W26132" s="17"/>
    </row>
    <row r="26133" spans="23:23" x14ac:dyDescent="0.35">
      <c r="W26133" s="17"/>
    </row>
    <row r="26134" spans="23:23" x14ac:dyDescent="0.35">
      <c r="W26134" s="17"/>
    </row>
    <row r="26135" spans="23:23" x14ac:dyDescent="0.35">
      <c r="W26135" s="17"/>
    </row>
    <row r="26136" spans="23:23" x14ac:dyDescent="0.35">
      <c r="W26136" s="17"/>
    </row>
    <row r="26137" spans="23:23" x14ac:dyDescent="0.35">
      <c r="W26137" s="17"/>
    </row>
    <row r="26138" spans="23:23" x14ac:dyDescent="0.35">
      <c r="W26138" s="17"/>
    </row>
    <row r="26139" spans="23:23" x14ac:dyDescent="0.35">
      <c r="W26139" s="17"/>
    </row>
    <row r="26140" spans="23:23" x14ac:dyDescent="0.35">
      <c r="W26140" s="17"/>
    </row>
    <row r="26141" spans="23:23" x14ac:dyDescent="0.35">
      <c r="W26141" s="17"/>
    </row>
    <row r="26142" spans="23:23" x14ac:dyDescent="0.35">
      <c r="W26142" s="17"/>
    </row>
    <row r="26143" spans="23:23" x14ac:dyDescent="0.35">
      <c r="W26143" s="17"/>
    </row>
    <row r="26144" spans="23:23" x14ac:dyDescent="0.35">
      <c r="W26144" s="17"/>
    </row>
    <row r="26145" spans="23:23" x14ac:dyDescent="0.35">
      <c r="W26145" s="17"/>
    </row>
    <row r="26146" spans="23:23" x14ac:dyDescent="0.35">
      <c r="W26146" s="17"/>
    </row>
    <row r="26147" spans="23:23" x14ac:dyDescent="0.35">
      <c r="W26147" s="17"/>
    </row>
    <row r="26148" spans="23:23" x14ac:dyDescent="0.35">
      <c r="W26148" s="17"/>
    </row>
    <row r="26149" spans="23:23" x14ac:dyDescent="0.35">
      <c r="W26149" s="17"/>
    </row>
    <row r="26150" spans="23:23" x14ac:dyDescent="0.35">
      <c r="W26150" s="17"/>
    </row>
    <row r="26151" spans="23:23" x14ac:dyDescent="0.35">
      <c r="W26151" s="17"/>
    </row>
    <row r="26152" spans="23:23" x14ac:dyDescent="0.35">
      <c r="W26152" s="17"/>
    </row>
    <row r="26153" spans="23:23" x14ac:dyDescent="0.35">
      <c r="W26153" s="17"/>
    </row>
    <row r="26154" spans="23:23" x14ac:dyDescent="0.35">
      <c r="W26154" s="17"/>
    </row>
    <row r="26155" spans="23:23" x14ac:dyDescent="0.35">
      <c r="W26155" s="17"/>
    </row>
    <row r="26156" spans="23:23" x14ac:dyDescent="0.35">
      <c r="W26156" s="17"/>
    </row>
    <row r="26157" spans="23:23" x14ac:dyDescent="0.35">
      <c r="W26157" s="17"/>
    </row>
    <row r="26158" spans="23:23" x14ac:dyDescent="0.35">
      <c r="W26158" s="17"/>
    </row>
    <row r="26159" spans="23:23" x14ac:dyDescent="0.35">
      <c r="W26159" s="17"/>
    </row>
    <row r="26160" spans="23:23" x14ac:dyDescent="0.35">
      <c r="W26160" s="17"/>
    </row>
    <row r="26161" spans="23:23" x14ac:dyDescent="0.35">
      <c r="W26161" s="17"/>
    </row>
    <row r="26162" spans="23:23" x14ac:dyDescent="0.35">
      <c r="W26162" s="17"/>
    </row>
    <row r="26163" spans="23:23" x14ac:dyDescent="0.35">
      <c r="W26163" s="17"/>
    </row>
    <row r="26164" spans="23:23" x14ac:dyDescent="0.35">
      <c r="W26164" s="17"/>
    </row>
    <row r="26165" spans="23:23" x14ac:dyDescent="0.35">
      <c r="W26165" s="17"/>
    </row>
    <row r="26166" spans="23:23" x14ac:dyDescent="0.35">
      <c r="W26166" s="17"/>
    </row>
    <row r="26167" spans="23:23" x14ac:dyDescent="0.35">
      <c r="W26167" s="17"/>
    </row>
    <row r="26168" spans="23:23" x14ac:dyDescent="0.35">
      <c r="W26168" s="17"/>
    </row>
    <row r="26169" spans="23:23" x14ac:dyDescent="0.35">
      <c r="W26169" s="17"/>
    </row>
    <row r="26170" spans="23:23" x14ac:dyDescent="0.35">
      <c r="W26170" s="17"/>
    </row>
    <row r="26171" spans="23:23" x14ac:dyDescent="0.35">
      <c r="W26171" s="17"/>
    </row>
    <row r="26172" spans="23:23" x14ac:dyDescent="0.35">
      <c r="W26172" s="17"/>
    </row>
    <row r="26173" spans="23:23" x14ac:dyDescent="0.35">
      <c r="W26173" s="17"/>
    </row>
    <row r="26174" spans="23:23" x14ac:dyDescent="0.35">
      <c r="W26174" s="17"/>
    </row>
    <row r="26175" spans="23:23" x14ac:dyDescent="0.35">
      <c r="W26175" s="17"/>
    </row>
    <row r="26176" spans="23:23" x14ac:dyDescent="0.35">
      <c r="W26176" s="17"/>
    </row>
    <row r="26177" spans="23:23" x14ac:dyDescent="0.35">
      <c r="W26177" s="17"/>
    </row>
    <row r="26178" spans="23:23" x14ac:dyDescent="0.35">
      <c r="W26178" s="17"/>
    </row>
    <row r="26179" spans="23:23" x14ac:dyDescent="0.35">
      <c r="W26179" s="17"/>
    </row>
    <row r="26180" spans="23:23" x14ac:dyDescent="0.35">
      <c r="W26180" s="17"/>
    </row>
    <row r="26181" spans="23:23" x14ac:dyDescent="0.35">
      <c r="W26181" s="17"/>
    </row>
    <row r="26182" spans="23:23" x14ac:dyDescent="0.35">
      <c r="W26182" s="17"/>
    </row>
    <row r="26183" spans="23:23" x14ac:dyDescent="0.35">
      <c r="W26183" s="17"/>
    </row>
    <row r="26184" spans="23:23" x14ac:dyDescent="0.35">
      <c r="W26184" s="17"/>
    </row>
    <row r="26185" spans="23:23" x14ac:dyDescent="0.35">
      <c r="W26185" s="17"/>
    </row>
    <row r="26186" spans="23:23" x14ac:dyDescent="0.35">
      <c r="W26186" s="17"/>
    </row>
    <row r="26187" spans="23:23" x14ac:dyDescent="0.35">
      <c r="W26187" s="17"/>
    </row>
    <row r="26188" spans="23:23" x14ac:dyDescent="0.35">
      <c r="W26188" s="17"/>
    </row>
    <row r="26189" spans="23:23" x14ac:dyDescent="0.35">
      <c r="W26189" s="17"/>
    </row>
    <row r="26190" spans="23:23" x14ac:dyDescent="0.35">
      <c r="W26190" s="17"/>
    </row>
    <row r="26191" spans="23:23" x14ac:dyDescent="0.35">
      <c r="W26191" s="17"/>
    </row>
    <row r="26192" spans="23:23" x14ac:dyDescent="0.35">
      <c r="W26192" s="17"/>
    </row>
    <row r="26193" spans="23:23" x14ac:dyDescent="0.35">
      <c r="W26193" s="17"/>
    </row>
    <row r="26194" spans="23:23" x14ac:dyDescent="0.35">
      <c r="W26194" s="17"/>
    </row>
    <row r="26195" spans="23:23" x14ac:dyDescent="0.35">
      <c r="W26195" s="17"/>
    </row>
    <row r="26196" spans="23:23" x14ac:dyDescent="0.35">
      <c r="W26196" s="17"/>
    </row>
    <row r="26197" spans="23:23" x14ac:dyDescent="0.35">
      <c r="W26197" s="17"/>
    </row>
    <row r="26198" spans="23:23" x14ac:dyDescent="0.35">
      <c r="W26198" s="17"/>
    </row>
    <row r="26199" spans="23:23" x14ac:dyDescent="0.35">
      <c r="W26199" s="17"/>
    </row>
    <row r="26200" spans="23:23" x14ac:dyDescent="0.35">
      <c r="W26200" s="17"/>
    </row>
    <row r="26201" spans="23:23" x14ac:dyDescent="0.35">
      <c r="W26201" s="17"/>
    </row>
    <row r="26202" spans="23:23" x14ac:dyDescent="0.35">
      <c r="W26202" s="17"/>
    </row>
    <row r="26203" spans="23:23" x14ac:dyDescent="0.35">
      <c r="W26203" s="17"/>
    </row>
    <row r="26204" spans="23:23" x14ac:dyDescent="0.35">
      <c r="W26204" s="17"/>
    </row>
    <row r="26205" spans="23:23" x14ac:dyDescent="0.35">
      <c r="W26205" s="17"/>
    </row>
    <row r="26206" spans="23:23" x14ac:dyDescent="0.35">
      <c r="W26206" s="17"/>
    </row>
    <row r="26207" spans="23:23" x14ac:dyDescent="0.35">
      <c r="W26207" s="17"/>
    </row>
    <row r="26208" spans="23:23" x14ac:dyDescent="0.35">
      <c r="W26208" s="17"/>
    </row>
    <row r="26209" spans="23:23" x14ac:dyDescent="0.35">
      <c r="W26209" s="17"/>
    </row>
    <row r="26210" spans="23:23" x14ac:dyDescent="0.35">
      <c r="W26210" s="17"/>
    </row>
    <row r="26211" spans="23:23" x14ac:dyDescent="0.35">
      <c r="W26211" s="17"/>
    </row>
    <row r="26212" spans="23:23" x14ac:dyDescent="0.35">
      <c r="W26212" s="17"/>
    </row>
    <row r="26213" spans="23:23" x14ac:dyDescent="0.35">
      <c r="W26213" s="17"/>
    </row>
    <row r="26214" spans="23:23" x14ac:dyDescent="0.35">
      <c r="W26214" s="17"/>
    </row>
    <row r="26215" spans="23:23" x14ac:dyDescent="0.35">
      <c r="W26215" s="17"/>
    </row>
    <row r="26216" spans="23:23" x14ac:dyDescent="0.35">
      <c r="W26216" s="17"/>
    </row>
    <row r="26217" spans="23:23" x14ac:dyDescent="0.35">
      <c r="W26217" s="17"/>
    </row>
    <row r="26218" spans="23:23" x14ac:dyDescent="0.35">
      <c r="W26218" s="17"/>
    </row>
    <row r="26219" spans="23:23" x14ac:dyDescent="0.35">
      <c r="W26219" s="17"/>
    </row>
    <row r="26220" spans="23:23" x14ac:dyDescent="0.35">
      <c r="W26220" s="17"/>
    </row>
    <row r="26221" spans="23:23" x14ac:dyDescent="0.35">
      <c r="W26221" s="17"/>
    </row>
    <row r="26222" spans="23:23" x14ac:dyDescent="0.35">
      <c r="W26222" s="17"/>
    </row>
    <row r="26223" spans="23:23" x14ac:dyDescent="0.35">
      <c r="W26223" s="17"/>
    </row>
    <row r="26224" spans="23:23" x14ac:dyDescent="0.35">
      <c r="W26224" s="17"/>
    </row>
    <row r="26225" spans="23:23" x14ac:dyDescent="0.35">
      <c r="W26225" s="17"/>
    </row>
    <row r="26226" spans="23:23" x14ac:dyDescent="0.35">
      <c r="W26226" s="17"/>
    </row>
    <row r="26227" spans="23:23" x14ac:dyDescent="0.35">
      <c r="W26227" s="17"/>
    </row>
    <row r="26228" spans="23:23" x14ac:dyDescent="0.35">
      <c r="W26228" s="17"/>
    </row>
    <row r="26229" spans="23:23" x14ac:dyDescent="0.35">
      <c r="W26229" s="17"/>
    </row>
    <row r="26230" spans="23:23" x14ac:dyDescent="0.35">
      <c r="W26230" s="17"/>
    </row>
    <row r="26231" spans="23:23" x14ac:dyDescent="0.35">
      <c r="W26231" s="17"/>
    </row>
    <row r="26232" spans="23:23" x14ac:dyDescent="0.35">
      <c r="W26232" s="17"/>
    </row>
    <row r="26233" spans="23:23" x14ac:dyDescent="0.35">
      <c r="W26233" s="17"/>
    </row>
    <row r="26234" spans="23:23" x14ac:dyDescent="0.35">
      <c r="W26234" s="17"/>
    </row>
    <row r="26235" spans="23:23" x14ac:dyDescent="0.35">
      <c r="W26235" s="17"/>
    </row>
    <row r="26236" spans="23:23" x14ac:dyDescent="0.35">
      <c r="W26236" s="17"/>
    </row>
    <row r="26237" spans="23:23" x14ac:dyDescent="0.35">
      <c r="W26237" s="17"/>
    </row>
    <row r="26238" spans="23:23" x14ac:dyDescent="0.35">
      <c r="W26238" s="17"/>
    </row>
    <row r="26239" spans="23:23" x14ac:dyDescent="0.35">
      <c r="W26239" s="17"/>
    </row>
    <row r="26240" spans="23:23" x14ac:dyDescent="0.35">
      <c r="W26240" s="17"/>
    </row>
    <row r="26241" spans="23:23" x14ac:dyDescent="0.35">
      <c r="W26241" s="17"/>
    </row>
    <row r="26242" spans="23:23" x14ac:dyDescent="0.35">
      <c r="W26242" s="17"/>
    </row>
    <row r="26243" spans="23:23" x14ac:dyDescent="0.35">
      <c r="W26243" s="17"/>
    </row>
    <row r="26244" spans="23:23" x14ac:dyDescent="0.35">
      <c r="W26244" s="17"/>
    </row>
    <row r="26245" spans="23:23" x14ac:dyDescent="0.35">
      <c r="W26245" s="17"/>
    </row>
    <row r="26246" spans="23:23" x14ac:dyDescent="0.35">
      <c r="W26246" s="17"/>
    </row>
    <row r="26247" spans="23:23" x14ac:dyDescent="0.35">
      <c r="W26247" s="17"/>
    </row>
    <row r="26248" spans="23:23" x14ac:dyDescent="0.35">
      <c r="W26248" s="17"/>
    </row>
    <row r="26249" spans="23:23" x14ac:dyDescent="0.35">
      <c r="W26249" s="17"/>
    </row>
    <row r="26250" spans="23:23" x14ac:dyDescent="0.35">
      <c r="W26250" s="17"/>
    </row>
    <row r="26251" spans="23:23" x14ac:dyDescent="0.35">
      <c r="W26251" s="17"/>
    </row>
    <row r="26252" spans="23:23" x14ac:dyDescent="0.35">
      <c r="W26252" s="17"/>
    </row>
    <row r="26253" spans="23:23" x14ac:dyDescent="0.35">
      <c r="W26253" s="17"/>
    </row>
    <row r="26254" spans="23:23" x14ac:dyDescent="0.35">
      <c r="W26254" s="17"/>
    </row>
    <row r="26255" spans="23:23" x14ac:dyDescent="0.35">
      <c r="W26255" s="17"/>
    </row>
    <row r="26256" spans="23:23" x14ac:dyDescent="0.35">
      <c r="W26256" s="17"/>
    </row>
    <row r="26257" spans="23:23" x14ac:dyDescent="0.35">
      <c r="W26257" s="17"/>
    </row>
    <row r="26258" spans="23:23" x14ac:dyDescent="0.35">
      <c r="W26258" s="17"/>
    </row>
    <row r="26259" spans="23:23" x14ac:dyDescent="0.35">
      <c r="W26259" s="17"/>
    </row>
    <row r="26260" spans="23:23" x14ac:dyDescent="0.35">
      <c r="W26260" s="17"/>
    </row>
    <row r="26261" spans="23:23" x14ac:dyDescent="0.35">
      <c r="W26261" s="17"/>
    </row>
    <row r="26262" spans="23:23" x14ac:dyDescent="0.35">
      <c r="W26262" s="17"/>
    </row>
    <row r="26263" spans="23:23" x14ac:dyDescent="0.35">
      <c r="W26263" s="17"/>
    </row>
    <row r="26264" spans="23:23" x14ac:dyDescent="0.35">
      <c r="W26264" s="17"/>
    </row>
    <row r="26265" spans="23:23" x14ac:dyDescent="0.35">
      <c r="W26265" s="17"/>
    </row>
    <row r="26266" spans="23:23" x14ac:dyDescent="0.35">
      <c r="W26266" s="17"/>
    </row>
    <row r="26267" spans="23:23" x14ac:dyDescent="0.35">
      <c r="W26267" s="17"/>
    </row>
    <row r="26268" spans="23:23" x14ac:dyDescent="0.35">
      <c r="W26268" s="17"/>
    </row>
    <row r="26269" spans="23:23" x14ac:dyDescent="0.35">
      <c r="W26269" s="17"/>
    </row>
    <row r="26270" spans="23:23" x14ac:dyDescent="0.35">
      <c r="W26270" s="17"/>
    </row>
    <row r="26271" spans="23:23" x14ac:dyDescent="0.35">
      <c r="W26271" s="17"/>
    </row>
    <row r="26272" spans="23:23" x14ac:dyDescent="0.35">
      <c r="W26272" s="17"/>
    </row>
    <row r="26273" spans="23:23" x14ac:dyDescent="0.35">
      <c r="W26273" s="17"/>
    </row>
    <row r="26274" spans="23:23" x14ac:dyDescent="0.35">
      <c r="W26274" s="17"/>
    </row>
    <row r="26275" spans="23:23" x14ac:dyDescent="0.35">
      <c r="W26275" s="17"/>
    </row>
    <row r="26276" spans="23:23" x14ac:dyDescent="0.35">
      <c r="W26276" s="17"/>
    </row>
    <row r="26277" spans="23:23" x14ac:dyDescent="0.35">
      <c r="W26277" s="17"/>
    </row>
    <row r="26278" spans="23:23" x14ac:dyDescent="0.35">
      <c r="W26278" s="17"/>
    </row>
    <row r="26279" spans="23:23" x14ac:dyDescent="0.35">
      <c r="W26279" s="17"/>
    </row>
    <row r="26280" spans="23:23" x14ac:dyDescent="0.35">
      <c r="W26280" s="17"/>
    </row>
    <row r="26281" spans="23:23" x14ac:dyDescent="0.35">
      <c r="W26281" s="17"/>
    </row>
    <row r="26282" spans="23:23" x14ac:dyDescent="0.35">
      <c r="W26282" s="17"/>
    </row>
    <row r="26283" spans="23:23" x14ac:dyDescent="0.35">
      <c r="W26283" s="17"/>
    </row>
    <row r="26284" spans="23:23" x14ac:dyDescent="0.35">
      <c r="W26284" s="17"/>
    </row>
    <row r="26285" spans="23:23" x14ac:dyDescent="0.35">
      <c r="W26285" s="17"/>
    </row>
    <row r="26286" spans="23:23" x14ac:dyDescent="0.35">
      <c r="W26286" s="17"/>
    </row>
    <row r="26287" spans="23:23" x14ac:dyDescent="0.35">
      <c r="W26287" s="17"/>
    </row>
    <row r="26288" spans="23:23" x14ac:dyDescent="0.35">
      <c r="W26288" s="17"/>
    </row>
    <row r="26289" spans="23:23" x14ac:dyDescent="0.35">
      <c r="W26289" s="17"/>
    </row>
    <row r="26290" spans="23:23" x14ac:dyDescent="0.35">
      <c r="W26290" s="17"/>
    </row>
    <row r="26291" spans="23:23" x14ac:dyDescent="0.35">
      <c r="W26291" s="17"/>
    </row>
    <row r="26292" spans="23:23" x14ac:dyDescent="0.35">
      <c r="W26292" s="17"/>
    </row>
    <row r="26293" spans="23:23" x14ac:dyDescent="0.35">
      <c r="W26293" s="17"/>
    </row>
    <row r="26294" spans="23:23" x14ac:dyDescent="0.35">
      <c r="W26294" s="17"/>
    </row>
    <row r="26295" spans="23:23" x14ac:dyDescent="0.35">
      <c r="W26295" s="17"/>
    </row>
    <row r="26296" spans="23:23" x14ac:dyDescent="0.35">
      <c r="W26296" s="17"/>
    </row>
    <row r="26297" spans="23:23" x14ac:dyDescent="0.35">
      <c r="W26297" s="17"/>
    </row>
    <row r="26298" spans="23:23" x14ac:dyDescent="0.35">
      <c r="W26298" s="17"/>
    </row>
    <row r="26299" spans="23:23" x14ac:dyDescent="0.35">
      <c r="W26299" s="17"/>
    </row>
    <row r="26300" spans="23:23" x14ac:dyDescent="0.35">
      <c r="W26300" s="17"/>
    </row>
    <row r="26301" spans="23:23" x14ac:dyDescent="0.35">
      <c r="W26301" s="17"/>
    </row>
    <row r="26302" spans="23:23" x14ac:dyDescent="0.35">
      <c r="W26302" s="17"/>
    </row>
    <row r="26303" spans="23:23" x14ac:dyDescent="0.35">
      <c r="W26303" s="17"/>
    </row>
    <row r="26304" spans="23:23" x14ac:dyDescent="0.35">
      <c r="W26304" s="17"/>
    </row>
    <row r="26305" spans="23:23" x14ac:dyDescent="0.35">
      <c r="W26305" s="17"/>
    </row>
    <row r="26306" spans="23:23" x14ac:dyDescent="0.35">
      <c r="W26306" s="17"/>
    </row>
    <row r="26307" spans="23:23" x14ac:dyDescent="0.35">
      <c r="W26307" s="17"/>
    </row>
    <row r="26308" spans="23:23" x14ac:dyDescent="0.35">
      <c r="W26308" s="17"/>
    </row>
    <row r="26309" spans="23:23" x14ac:dyDescent="0.35">
      <c r="W26309" s="17"/>
    </row>
    <row r="26310" spans="23:23" x14ac:dyDescent="0.35">
      <c r="W26310" s="17"/>
    </row>
    <row r="26311" spans="23:23" x14ac:dyDescent="0.35">
      <c r="W26311" s="17"/>
    </row>
    <row r="26312" spans="23:23" x14ac:dyDescent="0.35">
      <c r="W26312" s="17"/>
    </row>
    <row r="26313" spans="23:23" x14ac:dyDescent="0.35">
      <c r="W26313" s="17"/>
    </row>
    <row r="26314" spans="23:23" x14ac:dyDescent="0.35">
      <c r="W26314" s="17"/>
    </row>
    <row r="26315" spans="23:23" x14ac:dyDescent="0.35">
      <c r="W26315" s="17"/>
    </row>
    <row r="26316" spans="23:23" x14ac:dyDescent="0.35">
      <c r="W26316" s="17"/>
    </row>
    <row r="26317" spans="23:23" x14ac:dyDescent="0.35">
      <c r="W26317" s="17"/>
    </row>
    <row r="26318" spans="23:23" x14ac:dyDescent="0.35">
      <c r="W26318" s="17"/>
    </row>
    <row r="26319" spans="23:23" x14ac:dyDescent="0.35">
      <c r="W26319" s="17"/>
    </row>
    <row r="26320" spans="23:23" x14ac:dyDescent="0.35">
      <c r="W26320" s="17"/>
    </row>
    <row r="26321" spans="23:23" x14ac:dyDescent="0.35">
      <c r="W26321" s="17"/>
    </row>
    <row r="26322" spans="23:23" x14ac:dyDescent="0.35">
      <c r="W26322" s="17"/>
    </row>
    <row r="26323" spans="23:23" x14ac:dyDescent="0.35">
      <c r="W26323" s="17"/>
    </row>
    <row r="26324" spans="23:23" x14ac:dyDescent="0.35">
      <c r="W26324" s="17"/>
    </row>
    <row r="26325" spans="23:23" x14ac:dyDescent="0.35">
      <c r="W26325" s="17"/>
    </row>
    <row r="26326" spans="23:23" x14ac:dyDescent="0.35">
      <c r="W26326" s="17"/>
    </row>
    <row r="26327" spans="23:23" x14ac:dyDescent="0.35">
      <c r="W26327" s="17"/>
    </row>
    <row r="26328" spans="23:23" x14ac:dyDescent="0.35">
      <c r="W26328" s="17"/>
    </row>
    <row r="26329" spans="23:23" x14ac:dyDescent="0.35">
      <c r="W26329" s="17"/>
    </row>
    <row r="26330" spans="23:23" x14ac:dyDescent="0.35">
      <c r="W26330" s="17"/>
    </row>
    <row r="26331" spans="23:23" x14ac:dyDescent="0.35">
      <c r="W26331" s="17"/>
    </row>
    <row r="26332" spans="23:23" x14ac:dyDescent="0.35">
      <c r="W26332" s="17"/>
    </row>
    <row r="26333" spans="23:23" x14ac:dyDescent="0.35">
      <c r="W26333" s="17"/>
    </row>
    <row r="26334" spans="23:23" x14ac:dyDescent="0.35">
      <c r="W26334" s="17"/>
    </row>
    <row r="26335" spans="23:23" x14ac:dyDescent="0.35">
      <c r="W26335" s="17"/>
    </row>
    <row r="26336" spans="23:23" x14ac:dyDescent="0.35">
      <c r="W26336" s="17"/>
    </row>
    <row r="26337" spans="23:23" x14ac:dyDescent="0.35">
      <c r="W26337" s="17"/>
    </row>
    <row r="26338" spans="23:23" x14ac:dyDescent="0.35">
      <c r="W26338" s="17"/>
    </row>
    <row r="26339" spans="23:23" x14ac:dyDescent="0.35">
      <c r="W26339" s="17"/>
    </row>
    <row r="26340" spans="23:23" x14ac:dyDescent="0.35">
      <c r="W26340" s="17"/>
    </row>
    <row r="26341" spans="23:23" x14ac:dyDescent="0.35">
      <c r="W26341" s="17"/>
    </row>
    <row r="26342" spans="23:23" x14ac:dyDescent="0.35">
      <c r="W26342" s="17"/>
    </row>
    <row r="26343" spans="23:23" x14ac:dyDescent="0.35">
      <c r="W26343" s="17"/>
    </row>
    <row r="26344" spans="23:23" x14ac:dyDescent="0.35">
      <c r="W26344" s="17"/>
    </row>
    <row r="26345" spans="23:23" x14ac:dyDescent="0.35">
      <c r="W26345" s="17"/>
    </row>
    <row r="26346" spans="23:23" x14ac:dyDescent="0.35">
      <c r="W26346" s="17"/>
    </row>
    <row r="26347" spans="23:23" x14ac:dyDescent="0.35">
      <c r="W26347" s="17"/>
    </row>
    <row r="26348" spans="23:23" x14ac:dyDescent="0.35">
      <c r="W26348" s="17"/>
    </row>
    <row r="26349" spans="23:23" x14ac:dyDescent="0.35">
      <c r="W26349" s="17"/>
    </row>
    <row r="26350" spans="23:23" x14ac:dyDescent="0.35">
      <c r="W26350" s="17"/>
    </row>
    <row r="26351" spans="23:23" x14ac:dyDescent="0.35">
      <c r="W26351" s="17"/>
    </row>
    <row r="26352" spans="23:23" x14ac:dyDescent="0.35">
      <c r="W26352" s="17"/>
    </row>
    <row r="26353" spans="23:23" x14ac:dyDescent="0.35">
      <c r="W26353" s="17"/>
    </row>
    <row r="26354" spans="23:23" x14ac:dyDescent="0.35">
      <c r="W26354" s="17"/>
    </row>
    <row r="26355" spans="23:23" x14ac:dyDescent="0.35">
      <c r="W26355" s="17"/>
    </row>
    <row r="26356" spans="23:23" x14ac:dyDescent="0.35">
      <c r="W26356" s="17"/>
    </row>
    <row r="26357" spans="23:23" x14ac:dyDescent="0.35">
      <c r="W26357" s="17"/>
    </row>
    <row r="26358" spans="23:23" x14ac:dyDescent="0.35">
      <c r="W26358" s="17"/>
    </row>
    <row r="26359" spans="23:23" x14ac:dyDescent="0.35">
      <c r="W26359" s="17"/>
    </row>
    <row r="26360" spans="23:23" x14ac:dyDescent="0.35">
      <c r="W26360" s="17"/>
    </row>
    <row r="26361" spans="23:23" x14ac:dyDescent="0.35">
      <c r="W26361" s="17"/>
    </row>
    <row r="26362" spans="23:23" x14ac:dyDescent="0.35">
      <c r="W26362" s="17"/>
    </row>
    <row r="26363" spans="23:23" x14ac:dyDescent="0.35">
      <c r="W26363" s="17"/>
    </row>
    <row r="26364" spans="23:23" x14ac:dyDescent="0.35">
      <c r="W26364" s="17"/>
    </row>
    <row r="26365" spans="23:23" x14ac:dyDescent="0.35">
      <c r="W26365" s="17"/>
    </row>
    <row r="26366" spans="23:23" x14ac:dyDescent="0.35">
      <c r="W26366" s="17"/>
    </row>
    <row r="26367" spans="23:23" x14ac:dyDescent="0.35">
      <c r="W26367" s="17"/>
    </row>
    <row r="26368" spans="23:23" x14ac:dyDescent="0.35">
      <c r="W26368" s="17"/>
    </row>
    <row r="26369" spans="23:23" x14ac:dyDescent="0.35">
      <c r="W26369" s="17"/>
    </row>
    <row r="26370" spans="23:23" x14ac:dyDescent="0.35">
      <c r="W26370" s="17"/>
    </row>
    <row r="26371" spans="23:23" x14ac:dyDescent="0.35">
      <c r="W26371" s="17"/>
    </row>
    <row r="26372" spans="23:23" x14ac:dyDescent="0.35">
      <c r="W26372" s="17"/>
    </row>
    <row r="26373" spans="23:23" x14ac:dyDescent="0.35">
      <c r="W26373" s="17"/>
    </row>
    <row r="26374" spans="23:23" x14ac:dyDescent="0.35">
      <c r="W26374" s="17"/>
    </row>
    <row r="26375" spans="23:23" x14ac:dyDescent="0.35">
      <c r="W26375" s="17"/>
    </row>
    <row r="26376" spans="23:23" x14ac:dyDescent="0.35">
      <c r="W26376" s="17"/>
    </row>
    <row r="26377" spans="23:23" x14ac:dyDescent="0.35">
      <c r="W26377" s="17"/>
    </row>
    <row r="26378" spans="23:23" x14ac:dyDescent="0.35">
      <c r="W26378" s="17"/>
    </row>
    <row r="26379" spans="23:23" x14ac:dyDescent="0.35">
      <c r="W26379" s="17"/>
    </row>
    <row r="26380" spans="23:23" x14ac:dyDescent="0.35">
      <c r="W26380" s="17"/>
    </row>
    <row r="26381" spans="23:23" x14ac:dyDescent="0.35">
      <c r="W26381" s="17"/>
    </row>
    <row r="26382" spans="23:23" x14ac:dyDescent="0.35">
      <c r="W26382" s="17"/>
    </row>
    <row r="26383" spans="23:23" x14ac:dyDescent="0.35">
      <c r="W26383" s="17"/>
    </row>
    <row r="26384" spans="23:23" x14ac:dyDescent="0.35">
      <c r="W26384" s="17"/>
    </row>
    <row r="26385" spans="23:23" x14ac:dyDescent="0.35">
      <c r="W26385" s="17"/>
    </row>
    <row r="26386" spans="23:23" x14ac:dyDescent="0.35">
      <c r="W26386" s="17"/>
    </row>
    <row r="26387" spans="23:23" x14ac:dyDescent="0.35">
      <c r="W26387" s="17"/>
    </row>
    <row r="26388" spans="23:23" x14ac:dyDescent="0.35">
      <c r="W26388" s="17"/>
    </row>
    <row r="26389" spans="23:23" x14ac:dyDescent="0.35">
      <c r="W26389" s="17"/>
    </row>
    <row r="26390" spans="23:23" x14ac:dyDescent="0.35">
      <c r="W26390" s="17"/>
    </row>
    <row r="26391" spans="23:23" x14ac:dyDescent="0.35">
      <c r="W26391" s="17"/>
    </row>
    <row r="26392" spans="23:23" x14ac:dyDescent="0.35">
      <c r="W26392" s="17"/>
    </row>
    <row r="26393" spans="23:23" x14ac:dyDescent="0.35">
      <c r="W26393" s="17"/>
    </row>
    <row r="26394" spans="23:23" x14ac:dyDescent="0.35">
      <c r="W26394" s="17"/>
    </row>
    <row r="26395" spans="23:23" x14ac:dyDescent="0.35">
      <c r="W26395" s="17"/>
    </row>
    <row r="26396" spans="23:23" x14ac:dyDescent="0.35">
      <c r="W26396" s="17"/>
    </row>
    <row r="26397" spans="23:23" x14ac:dyDescent="0.35">
      <c r="W26397" s="17"/>
    </row>
    <row r="26398" spans="23:23" x14ac:dyDescent="0.35">
      <c r="W26398" s="17"/>
    </row>
    <row r="26399" spans="23:23" x14ac:dyDescent="0.35">
      <c r="W26399" s="17"/>
    </row>
    <row r="26400" spans="23:23" x14ac:dyDescent="0.35">
      <c r="W26400" s="17"/>
    </row>
    <row r="26401" spans="23:23" x14ac:dyDescent="0.35">
      <c r="W26401" s="17"/>
    </row>
    <row r="26402" spans="23:23" x14ac:dyDescent="0.35">
      <c r="W26402" s="17"/>
    </row>
    <row r="26403" spans="23:23" x14ac:dyDescent="0.35">
      <c r="W26403" s="17"/>
    </row>
    <row r="26404" spans="23:23" x14ac:dyDescent="0.35">
      <c r="W26404" s="17"/>
    </row>
    <row r="26405" spans="23:23" x14ac:dyDescent="0.35">
      <c r="W26405" s="17"/>
    </row>
    <row r="26406" spans="23:23" x14ac:dyDescent="0.35">
      <c r="W26406" s="17"/>
    </row>
    <row r="26407" spans="23:23" x14ac:dyDescent="0.35">
      <c r="W26407" s="17"/>
    </row>
    <row r="26408" spans="23:23" x14ac:dyDescent="0.35">
      <c r="W26408" s="17"/>
    </row>
    <row r="26409" spans="23:23" x14ac:dyDescent="0.35">
      <c r="W26409" s="17"/>
    </row>
    <row r="26410" spans="23:23" x14ac:dyDescent="0.35">
      <c r="W26410" s="17"/>
    </row>
    <row r="26411" spans="23:23" x14ac:dyDescent="0.35">
      <c r="W26411" s="17"/>
    </row>
    <row r="26412" spans="23:23" x14ac:dyDescent="0.35">
      <c r="W26412" s="17"/>
    </row>
    <row r="26413" spans="23:23" x14ac:dyDescent="0.35">
      <c r="W26413" s="17"/>
    </row>
    <row r="26414" spans="23:23" x14ac:dyDescent="0.35">
      <c r="W26414" s="17"/>
    </row>
    <row r="26415" spans="23:23" x14ac:dyDescent="0.35">
      <c r="W26415" s="17"/>
    </row>
    <row r="26416" spans="23:23" x14ac:dyDescent="0.35">
      <c r="W26416" s="17"/>
    </row>
    <row r="26417" spans="23:23" x14ac:dyDescent="0.35">
      <c r="W26417" s="17"/>
    </row>
    <row r="26418" spans="23:23" x14ac:dyDescent="0.35">
      <c r="W26418" s="17"/>
    </row>
    <row r="26419" spans="23:23" x14ac:dyDescent="0.35">
      <c r="W26419" s="17"/>
    </row>
    <row r="26420" spans="23:23" x14ac:dyDescent="0.35">
      <c r="W26420" s="17"/>
    </row>
    <row r="26421" spans="23:23" x14ac:dyDescent="0.35">
      <c r="W26421" s="17"/>
    </row>
    <row r="26422" spans="23:23" x14ac:dyDescent="0.35">
      <c r="W26422" s="17"/>
    </row>
    <row r="26423" spans="23:23" x14ac:dyDescent="0.35">
      <c r="W26423" s="17"/>
    </row>
    <row r="26424" spans="23:23" x14ac:dyDescent="0.35">
      <c r="W26424" s="17"/>
    </row>
    <row r="26425" spans="23:23" x14ac:dyDescent="0.35">
      <c r="W26425" s="17"/>
    </row>
    <row r="26426" spans="23:23" x14ac:dyDescent="0.35">
      <c r="W26426" s="17"/>
    </row>
    <row r="26427" spans="23:23" x14ac:dyDescent="0.35">
      <c r="W26427" s="17"/>
    </row>
    <row r="26428" spans="23:23" x14ac:dyDescent="0.35">
      <c r="W26428" s="17"/>
    </row>
    <row r="26429" spans="23:23" x14ac:dyDescent="0.35">
      <c r="W26429" s="17"/>
    </row>
    <row r="26430" spans="23:23" x14ac:dyDescent="0.35">
      <c r="W26430" s="17"/>
    </row>
    <row r="26431" spans="23:23" x14ac:dyDescent="0.35">
      <c r="W26431" s="17"/>
    </row>
    <row r="26432" spans="23:23" x14ac:dyDescent="0.35">
      <c r="W26432" s="17"/>
    </row>
    <row r="26433" spans="23:23" x14ac:dyDescent="0.35">
      <c r="W26433" s="17"/>
    </row>
    <row r="26434" spans="23:23" x14ac:dyDescent="0.35">
      <c r="W26434" s="17"/>
    </row>
    <row r="26435" spans="23:23" x14ac:dyDescent="0.35">
      <c r="W26435" s="17"/>
    </row>
    <row r="26436" spans="23:23" x14ac:dyDescent="0.35">
      <c r="W26436" s="17"/>
    </row>
    <row r="26437" spans="23:23" x14ac:dyDescent="0.35">
      <c r="W26437" s="17"/>
    </row>
    <row r="26438" spans="23:23" x14ac:dyDescent="0.35">
      <c r="W26438" s="17"/>
    </row>
    <row r="26439" spans="23:23" x14ac:dyDescent="0.35">
      <c r="W26439" s="17"/>
    </row>
    <row r="26440" spans="23:23" x14ac:dyDescent="0.35">
      <c r="W26440" s="17"/>
    </row>
    <row r="26441" spans="23:23" x14ac:dyDescent="0.35">
      <c r="W26441" s="17"/>
    </row>
    <row r="26442" spans="23:23" x14ac:dyDescent="0.35">
      <c r="W26442" s="17"/>
    </row>
    <row r="26443" spans="23:23" x14ac:dyDescent="0.35">
      <c r="W26443" s="17"/>
    </row>
    <row r="26444" spans="23:23" x14ac:dyDescent="0.35">
      <c r="W26444" s="17"/>
    </row>
    <row r="26445" spans="23:23" x14ac:dyDescent="0.35">
      <c r="W26445" s="17"/>
    </row>
    <row r="26446" spans="23:23" x14ac:dyDescent="0.35">
      <c r="W26446" s="17"/>
    </row>
    <row r="26447" spans="23:23" x14ac:dyDescent="0.35">
      <c r="W26447" s="17"/>
    </row>
    <row r="26448" spans="23:23" x14ac:dyDescent="0.35">
      <c r="W26448" s="17"/>
    </row>
    <row r="26449" spans="23:23" x14ac:dyDescent="0.35">
      <c r="W26449" s="17"/>
    </row>
    <row r="26450" spans="23:23" x14ac:dyDescent="0.35">
      <c r="W26450" s="17"/>
    </row>
    <row r="26451" spans="23:23" x14ac:dyDescent="0.35">
      <c r="W26451" s="17"/>
    </row>
    <row r="26452" spans="23:23" x14ac:dyDescent="0.35">
      <c r="W26452" s="17"/>
    </row>
    <row r="26453" spans="23:23" x14ac:dyDescent="0.35">
      <c r="W26453" s="17"/>
    </row>
    <row r="26454" spans="23:23" x14ac:dyDescent="0.35">
      <c r="W26454" s="17"/>
    </row>
    <row r="26455" spans="23:23" x14ac:dyDescent="0.35">
      <c r="W26455" s="17"/>
    </row>
    <row r="26456" spans="23:23" x14ac:dyDescent="0.35">
      <c r="W26456" s="17"/>
    </row>
    <row r="26457" spans="23:23" x14ac:dyDescent="0.35">
      <c r="W26457" s="17"/>
    </row>
    <row r="26458" spans="23:23" x14ac:dyDescent="0.35">
      <c r="W26458" s="17"/>
    </row>
    <row r="26459" spans="23:23" x14ac:dyDescent="0.35">
      <c r="W26459" s="17"/>
    </row>
    <row r="26460" spans="23:23" x14ac:dyDescent="0.35">
      <c r="W26460" s="17"/>
    </row>
    <row r="26461" spans="23:23" x14ac:dyDescent="0.35">
      <c r="W26461" s="17"/>
    </row>
    <row r="26462" spans="23:23" x14ac:dyDescent="0.35">
      <c r="W26462" s="17"/>
    </row>
    <row r="26463" spans="23:23" x14ac:dyDescent="0.35">
      <c r="W26463" s="17"/>
    </row>
    <row r="26464" spans="23:23" x14ac:dyDescent="0.35">
      <c r="W26464" s="17"/>
    </row>
    <row r="26465" spans="23:23" x14ac:dyDescent="0.35">
      <c r="W26465" s="17"/>
    </row>
    <row r="26466" spans="23:23" x14ac:dyDescent="0.35">
      <c r="W26466" s="17"/>
    </row>
    <row r="26467" spans="23:23" x14ac:dyDescent="0.35">
      <c r="W26467" s="17"/>
    </row>
    <row r="26468" spans="23:23" x14ac:dyDescent="0.35">
      <c r="W26468" s="17"/>
    </row>
    <row r="26469" spans="23:23" x14ac:dyDescent="0.35">
      <c r="W26469" s="17"/>
    </row>
    <row r="26470" spans="23:23" x14ac:dyDescent="0.35">
      <c r="W26470" s="17"/>
    </row>
    <row r="26471" spans="23:23" x14ac:dyDescent="0.35">
      <c r="W26471" s="17"/>
    </row>
    <row r="26472" spans="23:23" x14ac:dyDescent="0.35">
      <c r="W26472" s="17"/>
    </row>
    <row r="26473" spans="23:23" x14ac:dyDescent="0.35">
      <c r="W26473" s="17"/>
    </row>
    <row r="26474" spans="23:23" x14ac:dyDescent="0.35">
      <c r="W26474" s="17"/>
    </row>
    <row r="26475" spans="23:23" x14ac:dyDescent="0.35">
      <c r="W26475" s="17"/>
    </row>
    <row r="26476" spans="23:23" x14ac:dyDescent="0.35">
      <c r="W26476" s="17"/>
    </row>
    <row r="26477" spans="23:23" x14ac:dyDescent="0.35">
      <c r="W26477" s="17"/>
    </row>
    <row r="26478" spans="23:23" x14ac:dyDescent="0.35">
      <c r="W26478" s="17"/>
    </row>
    <row r="26479" spans="23:23" x14ac:dyDescent="0.35">
      <c r="W26479" s="17"/>
    </row>
    <row r="26480" spans="23:23" x14ac:dyDescent="0.35">
      <c r="W26480" s="17"/>
    </row>
    <row r="26481" spans="23:23" x14ac:dyDescent="0.35">
      <c r="W26481" s="17"/>
    </row>
    <row r="26482" spans="23:23" x14ac:dyDescent="0.35">
      <c r="W26482" s="17"/>
    </row>
    <row r="26483" spans="23:23" x14ac:dyDescent="0.35">
      <c r="W26483" s="17"/>
    </row>
    <row r="26484" spans="23:23" x14ac:dyDescent="0.35">
      <c r="W26484" s="17"/>
    </row>
    <row r="26485" spans="23:23" x14ac:dyDescent="0.35">
      <c r="W26485" s="17"/>
    </row>
    <row r="26486" spans="23:23" x14ac:dyDescent="0.35">
      <c r="W26486" s="17"/>
    </row>
    <row r="26487" spans="23:23" x14ac:dyDescent="0.35">
      <c r="W26487" s="17"/>
    </row>
    <row r="26488" spans="23:23" x14ac:dyDescent="0.35">
      <c r="W26488" s="17"/>
    </row>
    <row r="26489" spans="23:23" x14ac:dyDescent="0.35">
      <c r="W26489" s="17"/>
    </row>
    <row r="26490" spans="23:23" x14ac:dyDescent="0.35">
      <c r="W26490" s="17"/>
    </row>
    <row r="26491" spans="23:23" x14ac:dyDescent="0.35">
      <c r="W26491" s="17"/>
    </row>
    <row r="26492" spans="23:23" x14ac:dyDescent="0.35">
      <c r="W26492" s="17"/>
    </row>
    <row r="26493" spans="23:23" x14ac:dyDescent="0.35">
      <c r="W26493" s="17"/>
    </row>
    <row r="26494" spans="23:23" x14ac:dyDescent="0.35">
      <c r="W26494" s="17"/>
    </row>
    <row r="26495" spans="23:23" x14ac:dyDescent="0.35">
      <c r="W26495" s="17"/>
    </row>
    <row r="26496" spans="23:23" x14ac:dyDescent="0.35">
      <c r="W26496" s="17"/>
    </row>
    <row r="26497" spans="23:23" x14ac:dyDescent="0.35">
      <c r="W26497" s="17"/>
    </row>
    <row r="26498" spans="23:23" x14ac:dyDescent="0.35">
      <c r="W26498" s="17"/>
    </row>
    <row r="26499" spans="23:23" x14ac:dyDescent="0.35">
      <c r="W26499" s="17"/>
    </row>
    <row r="26500" spans="23:23" x14ac:dyDescent="0.35">
      <c r="W26500" s="17"/>
    </row>
    <row r="26501" spans="23:23" x14ac:dyDescent="0.35">
      <c r="W26501" s="17"/>
    </row>
    <row r="26502" spans="23:23" x14ac:dyDescent="0.35">
      <c r="W26502" s="17"/>
    </row>
    <row r="26503" spans="23:23" x14ac:dyDescent="0.35">
      <c r="W26503" s="17"/>
    </row>
    <row r="26504" spans="23:23" x14ac:dyDescent="0.35">
      <c r="W26504" s="17"/>
    </row>
    <row r="26505" spans="23:23" x14ac:dyDescent="0.35">
      <c r="W26505" s="17"/>
    </row>
    <row r="26506" spans="23:23" x14ac:dyDescent="0.35">
      <c r="W26506" s="17"/>
    </row>
    <row r="26507" spans="23:23" x14ac:dyDescent="0.35">
      <c r="W26507" s="17"/>
    </row>
    <row r="26508" spans="23:23" x14ac:dyDescent="0.35">
      <c r="W26508" s="17"/>
    </row>
    <row r="26509" spans="23:23" x14ac:dyDescent="0.35">
      <c r="W26509" s="17"/>
    </row>
    <row r="26510" spans="23:23" x14ac:dyDescent="0.35">
      <c r="W26510" s="17"/>
    </row>
    <row r="26511" spans="23:23" x14ac:dyDescent="0.35">
      <c r="W26511" s="17"/>
    </row>
    <row r="26512" spans="23:23" x14ac:dyDescent="0.35">
      <c r="W26512" s="17"/>
    </row>
    <row r="26513" spans="23:23" x14ac:dyDescent="0.35">
      <c r="W26513" s="17"/>
    </row>
    <row r="26514" spans="23:23" x14ac:dyDescent="0.35">
      <c r="W26514" s="17"/>
    </row>
    <row r="26515" spans="23:23" x14ac:dyDescent="0.35">
      <c r="W26515" s="17"/>
    </row>
    <row r="26516" spans="23:23" x14ac:dyDescent="0.35">
      <c r="W26516" s="17"/>
    </row>
    <row r="26517" spans="23:23" x14ac:dyDescent="0.35">
      <c r="W26517" s="17"/>
    </row>
    <row r="26518" spans="23:23" x14ac:dyDescent="0.35">
      <c r="W26518" s="17"/>
    </row>
    <row r="26519" spans="23:23" x14ac:dyDescent="0.35">
      <c r="W26519" s="17"/>
    </row>
    <row r="26520" spans="23:23" x14ac:dyDescent="0.35">
      <c r="W26520" s="17"/>
    </row>
    <row r="26521" spans="23:23" x14ac:dyDescent="0.35">
      <c r="W26521" s="17"/>
    </row>
    <row r="26522" spans="23:23" x14ac:dyDescent="0.35">
      <c r="W26522" s="17"/>
    </row>
    <row r="26523" spans="23:23" x14ac:dyDescent="0.35">
      <c r="W26523" s="17"/>
    </row>
    <row r="26524" spans="23:23" x14ac:dyDescent="0.35">
      <c r="W26524" s="17"/>
    </row>
    <row r="26525" spans="23:23" x14ac:dyDescent="0.35">
      <c r="W26525" s="17"/>
    </row>
    <row r="26526" spans="23:23" x14ac:dyDescent="0.35">
      <c r="W26526" s="17"/>
    </row>
    <row r="26527" spans="23:23" x14ac:dyDescent="0.35">
      <c r="W26527" s="17"/>
    </row>
    <row r="26528" spans="23:23" x14ac:dyDescent="0.35">
      <c r="W26528" s="17"/>
    </row>
    <row r="26529" spans="23:23" x14ac:dyDescent="0.35">
      <c r="W26529" s="17"/>
    </row>
    <row r="26530" spans="23:23" x14ac:dyDescent="0.35">
      <c r="W26530" s="17"/>
    </row>
    <row r="26531" spans="23:23" x14ac:dyDescent="0.35">
      <c r="W26531" s="17"/>
    </row>
    <row r="26532" spans="23:23" x14ac:dyDescent="0.35">
      <c r="W26532" s="17"/>
    </row>
    <row r="26533" spans="23:23" x14ac:dyDescent="0.35">
      <c r="W26533" s="17"/>
    </row>
    <row r="26534" spans="23:23" x14ac:dyDescent="0.35">
      <c r="W26534" s="17"/>
    </row>
    <row r="26535" spans="23:23" x14ac:dyDescent="0.35">
      <c r="W26535" s="17"/>
    </row>
    <row r="26536" spans="23:23" x14ac:dyDescent="0.35">
      <c r="W26536" s="17"/>
    </row>
    <row r="26537" spans="23:23" x14ac:dyDescent="0.35">
      <c r="W26537" s="17"/>
    </row>
    <row r="26538" spans="23:23" x14ac:dyDescent="0.35">
      <c r="W26538" s="17"/>
    </row>
    <row r="26539" spans="23:23" x14ac:dyDescent="0.35">
      <c r="W26539" s="17"/>
    </row>
    <row r="26540" spans="23:23" x14ac:dyDescent="0.35">
      <c r="W26540" s="17"/>
    </row>
    <row r="26541" spans="23:23" x14ac:dyDescent="0.35">
      <c r="W26541" s="17"/>
    </row>
    <row r="26542" spans="23:23" x14ac:dyDescent="0.35">
      <c r="W26542" s="17"/>
    </row>
    <row r="26543" spans="23:23" x14ac:dyDescent="0.35">
      <c r="W26543" s="17"/>
    </row>
    <row r="26544" spans="23:23" x14ac:dyDescent="0.35">
      <c r="W26544" s="17"/>
    </row>
    <row r="26545" spans="23:23" x14ac:dyDescent="0.35">
      <c r="W26545" s="17"/>
    </row>
    <row r="26546" spans="23:23" x14ac:dyDescent="0.35">
      <c r="W26546" s="17"/>
    </row>
    <row r="26547" spans="23:23" x14ac:dyDescent="0.35">
      <c r="W26547" s="17"/>
    </row>
    <row r="26548" spans="23:23" x14ac:dyDescent="0.35">
      <c r="W26548" s="17"/>
    </row>
    <row r="26549" spans="23:23" x14ac:dyDescent="0.35">
      <c r="W26549" s="17"/>
    </row>
    <row r="26550" spans="23:23" x14ac:dyDescent="0.35">
      <c r="W26550" s="17"/>
    </row>
    <row r="26551" spans="23:23" x14ac:dyDescent="0.35">
      <c r="W26551" s="17"/>
    </row>
    <row r="26552" spans="23:23" x14ac:dyDescent="0.35">
      <c r="W26552" s="17"/>
    </row>
    <row r="26553" spans="23:23" x14ac:dyDescent="0.35">
      <c r="W26553" s="17"/>
    </row>
    <row r="26554" spans="23:23" x14ac:dyDescent="0.35">
      <c r="W26554" s="17"/>
    </row>
    <row r="26555" spans="23:23" x14ac:dyDescent="0.35">
      <c r="W26555" s="17"/>
    </row>
    <row r="26556" spans="23:23" x14ac:dyDescent="0.35">
      <c r="W26556" s="17"/>
    </row>
    <row r="26557" spans="23:23" x14ac:dyDescent="0.35">
      <c r="W26557" s="17"/>
    </row>
    <row r="26558" spans="23:23" x14ac:dyDescent="0.35">
      <c r="W26558" s="17"/>
    </row>
    <row r="26559" spans="23:23" x14ac:dyDescent="0.35">
      <c r="W26559" s="17"/>
    </row>
    <row r="26560" spans="23:23" x14ac:dyDescent="0.35">
      <c r="W26560" s="17"/>
    </row>
    <row r="26561" spans="23:23" x14ac:dyDescent="0.35">
      <c r="W26561" s="17"/>
    </row>
    <row r="26562" spans="23:23" x14ac:dyDescent="0.35">
      <c r="W26562" s="17"/>
    </row>
    <row r="26563" spans="23:23" x14ac:dyDescent="0.35">
      <c r="W26563" s="17"/>
    </row>
    <row r="26564" spans="23:23" x14ac:dyDescent="0.35">
      <c r="W26564" s="17"/>
    </row>
    <row r="26565" spans="23:23" x14ac:dyDescent="0.35">
      <c r="W26565" s="17"/>
    </row>
    <row r="26566" spans="23:23" x14ac:dyDescent="0.35">
      <c r="W26566" s="17"/>
    </row>
    <row r="26567" spans="23:23" x14ac:dyDescent="0.35">
      <c r="W26567" s="17"/>
    </row>
    <row r="26568" spans="23:23" x14ac:dyDescent="0.35">
      <c r="W26568" s="17"/>
    </row>
    <row r="26569" spans="23:23" x14ac:dyDescent="0.35">
      <c r="W26569" s="17"/>
    </row>
    <row r="26570" spans="23:23" x14ac:dyDescent="0.35">
      <c r="W26570" s="17"/>
    </row>
    <row r="26571" spans="23:23" x14ac:dyDescent="0.35">
      <c r="W26571" s="17"/>
    </row>
    <row r="26572" spans="23:23" x14ac:dyDescent="0.35">
      <c r="W26572" s="17"/>
    </row>
    <row r="26573" spans="23:23" x14ac:dyDescent="0.35">
      <c r="W26573" s="17"/>
    </row>
    <row r="26574" spans="23:23" x14ac:dyDescent="0.35">
      <c r="W26574" s="17"/>
    </row>
    <row r="26575" spans="23:23" x14ac:dyDescent="0.35">
      <c r="W26575" s="17"/>
    </row>
    <row r="26576" spans="23:23" x14ac:dyDescent="0.35">
      <c r="W26576" s="17"/>
    </row>
    <row r="26577" spans="23:23" x14ac:dyDescent="0.35">
      <c r="W26577" s="17"/>
    </row>
    <row r="26578" spans="23:23" x14ac:dyDescent="0.35">
      <c r="W26578" s="17"/>
    </row>
    <row r="26579" spans="23:23" x14ac:dyDescent="0.35">
      <c r="W26579" s="17"/>
    </row>
    <row r="26580" spans="23:23" x14ac:dyDescent="0.35">
      <c r="W26580" s="17"/>
    </row>
    <row r="26581" spans="23:23" x14ac:dyDescent="0.35">
      <c r="W26581" s="17"/>
    </row>
    <row r="26582" spans="23:23" x14ac:dyDescent="0.35">
      <c r="W26582" s="17"/>
    </row>
    <row r="26583" spans="23:23" x14ac:dyDescent="0.35">
      <c r="W26583" s="17"/>
    </row>
    <row r="26584" spans="23:23" x14ac:dyDescent="0.35">
      <c r="W26584" s="17"/>
    </row>
    <row r="26585" spans="23:23" x14ac:dyDescent="0.35">
      <c r="W26585" s="17"/>
    </row>
    <row r="26586" spans="23:23" x14ac:dyDescent="0.35">
      <c r="W26586" s="17"/>
    </row>
    <row r="26587" spans="23:23" x14ac:dyDescent="0.35">
      <c r="W26587" s="17"/>
    </row>
    <row r="26588" spans="23:23" x14ac:dyDescent="0.35">
      <c r="W26588" s="17"/>
    </row>
    <row r="26589" spans="23:23" x14ac:dyDescent="0.35">
      <c r="W26589" s="17"/>
    </row>
    <row r="26590" spans="23:23" x14ac:dyDescent="0.35">
      <c r="W26590" s="17"/>
    </row>
    <row r="26591" spans="23:23" x14ac:dyDescent="0.35">
      <c r="W26591" s="17"/>
    </row>
    <row r="26592" spans="23:23" x14ac:dyDescent="0.35">
      <c r="W26592" s="17"/>
    </row>
    <row r="26593" spans="23:23" x14ac:dyDescent="0.35">
      <c r="W26593" s="17"/>
    </row>
    <row r="26594" spans="23:23" x14ac:dyDescent="0.35">
      <c r="W26594" s="17"/>
    </row>
    <row r="26595" spans="23:23" x14ac:dyDescent="0.35">
      <c r="W26595" s="17"/>
    </row>
    <row r="26596" spans="23:23" x14ac:dyDescent="0.35">
      <c r="W26596" s="17"/>
    </row>
    <row r="26597" spans="23:23" x14ac:dyDescent="0.35">
      <c r="W26597" s="17"/>
    </row>
    <row r="26598" spans="23:23" x14ac:dyDescent="0.35">
      <c r="W26598" s="17"/>
    </row>
    <row r="26599" spans="23:23" x14ac:dyDescent="0.35">
      <c r="W26599" s="17"/>
    </row>
    <row r="26600" spans="23:23" x14ac:dyDescent="0.35">
      <c r="W26600" s="17"/>
    </row>
    <row r="26601" spans="23:23" x14ac:dyDescent="0.35">
      <c r="W26601" s="17"/>
    </row>
    <row r="26602" spans="23:23" x14ac:dyDescent="0.35">
      <c r="W26602" s="17"/>
    </row>
    <row r="26603" spans="23:23" x14ac:dyDescent="0.35">
      <c r="W26603" s="17"/>
    </row>
    <row r="26604" spans="23:23" x14ac:dyDescent="0.35">
      <c r="W26604" s="17"/>
    </row>
    <row r="26605" spans="23:23" x14ac:dyDescent="0.35">
      <c r="W26605" s="17"/>
    </row>
    <row r="26606" spans="23:23" x14ac:dyDescent="0.35">
      <c r="W26606" s="17"/>
    </row>
    <row r="26607" spans="23:23" x14ac:dyDescent="0.35">
      <c r="W26607" s="17"/>
    </row>
    <row r="26608" spans="23:23" x14ac:dyDescent="0.35">
      <c r="W26608" s="17"/>
    </row>
    <row r="26609" spans="23:23" x14ac:dyDescent="0.35">
      <c r="W26609" s="17"/>
    </row>
    <row r="26610" spans="23:23" x14ac:dyDescent="0.35">
      <c r="W26610" s="17"/>
    </row>
    <row r="26611" spans="23:23" x14ac:dyDescent="0.35">
      <c r="W26611" s="17"/>
    </row>
    <row r="26612" spans="23:23" x14ac:dyDescent="0.35">
      <c r="W26612" s="17"/>
    </row>
    <row r="26613" spans="23:23" x14ac:dyDescent="0.35">
      <c r="W26613" s="17"/>
    </row>
    <row r="26614" spans="23:23" x14ac:dyDescent="0.35">
      <c r="W26614" s="17"/>
    </row>
    <row r="26615" spans="23:23" x14ac:dyDescent="0.35">
      <c r="W26615" s="17"/>
    </row>
    <row r="26616" spans="23:23" x14ac:dyDescent="0.35">
      <c r="W26616" s="17"/>
    </row>
    <row r="26617" spans="23:23" x14ac:dyDescent="0.35">
      <c r="W26617" s="17"/>
    </row>
    <row r="26618" spans="23:23" x14ac:dyDescent="0.35">
      <c r="W26618" s="17"/>
    </row>
    <row r="26619" spans="23:23" x14ac:dyDescent="0.35">
      <c r="W26619" s="17"/>
    </row>
    <row r="26620" spans="23:23" x14ac:dyDescent="0.35">
      <c r="W26620" s="17"/>
    </row>
    <row r="26621" spans="23:23" x14ac:dyDescent="0.35">
      <c r="W26621" s="17"/>
    </row>
    <row r="26622" spans="23:23" x14ac:dyDescent="0.35">
      <c r="W26622" s="17"/>
    </row>
    <row r="26623" spans="23:23" x14ac:dyDescent="0.35">
      <c r="W26623" s="17"/>
    </row>
    <row r="26624" spans="23:23" x14ac:dyDescent="0.35">
      <c r="W26624" s="17"/>
    </row>
    <row r="26625" spans="23:23" x14ac:dyDescent="0.35">
      <c r="W26625" s="17"/>
    </row>
    <row r="26626" spans="23:23" x14ac:dyDescent="0.35">
      <c r="W26626" s="17"/>
    </row>
    <row r="26627" spans="23:23" x14ac:dyDescent="0.35">
      <c r="W26627" s="17"/>
    </row>
    <row r="26628" spans="23:23" x14ac:dyDescent="0.35">
      <c r="W26628" s="17"/>
    </row>
    <row r="26629" spans="23:23" x14ac:dyDescent="0.35">
      <c r="W26629" s="17"/>
    </row>
    <row r="26630" spans="23:23" x14ac:dyDescent="0.35">
      <c r="W26630" s="17"/>
    </row>
    <row r="26631" spans="23:23" x14ac:dyDescent="0.35">
      <c r="W26631" s="17"/>
    </row>
    <row r="26632" spans="23:23" x14ac:dyDescent="0.35">
      <c r="W26632" s="17"/>
    </row>
    <row r="26633" spans="23:23" x14ac:dyDescent="0.35">
      <c r="W26633" s="17"/>
    </row>
    <row r="26634" spans="23:23" x14ac:dyDescent="0.35">
      <c r="W26634" s="17"/>
    </row>
    <row r="26635" spans="23:23" x14ac:dyDescent="0.35">
      <c r="W26635" s="17"/>
    </row>
    <row r="26636" spans="23:23" x14ac:dyDescent="0.35">
      <c r="W26636" s="17"/>
    </row>
    <row r="26637" spans="23:23" x14ac:dyDescent="0.35">
      <c r="W26637" s="17"/>
    </row>
    <row r="26638" spans="23:23" x14ac:dyDescent="0.35">
      <c r="W26638" s="17"/>
    </row>
    <row r="26639" spans="23:23" x14ac:dyDescent="0.35">
      <c r="W26639" s="17"/>
    </row>
    <row r="26640" spans="23:23" x14ac:dyDescent="0.35">
      <c r="W26640" s="17"/>
    </row>
    <row r="26641" spans="23:23" x14ac:dyDescent="0.35">
      <c r="W26641" s="17"/>
    </row>
    <row r="26642" spans="23:23" x14ac:dyDescent="0.35">
      <c r="W26642" s="17"/>
    </row>
    <row r="26643" spans="23:23" x14ac:dyDescent="0.35">
      <c r="W26643" s="17"/>
    </row>
    <row r="26644" spans="23:23" x14ac:dyDescent="0.35">
      <c r="W26644" s="17"/>
    </row>
    <row r="26645" spans="23:23" x14ac:dyDescent="0.35">
      <c r="W26645" s="17"/>
    </row>
    <row r="26646" spans="23:23" x14ac:dyDescent="0.35">
      <c r="W26646" s="17"/>
    </row>
    <row r="26647" spans="23:23" x14ac:dyDescent="0.35">
      <c r="W26647" s="17"/>
    </row>
    <row r="26648" spans="23:23" x14ac:dyDescent="0.35">
      <c r="W26648" s="17"/>
    </row>
    <row r="26649" spans="23:23" x14ac:dyDescent="0.35">
      <c r="W26649" s="17"/>
    </row>
    <row r="26650" spans="23:23" x14ac:dyDescent="0.35">
      <c r="W26650" s="17"/>
    </row>
    <row r="26651" spans="23:23" x14ac:dyDescent="0.35">
      <c r="W26651" s="17"/>
    </row>
    <row r="26652" spans="23:23" x14ac:dyDescent="0.35">
      <c r="W26652" s="17"/>
    </row>
    <row r="26653" spans="23:23" x14ac:dyDescent="0.35">
      <c r="W26653" s="17"/>
    </row>
    <row r="26654" spans="23:23" x14ac:dyDescent="0.35">
      <c r="W26654" s="17"/>
    </row>
    <row r="26655" spans="23:23" x14ac:dyDescent="0.35">
      <c r="W26655" s="17"/>
    </row>
    <row r="26656" spans="23:23" x14ac:dyDescent="0.35">
      <c r="W26656" s="17"/>
    </row>
    <row r="26657" spans="23:23" x14ac:dyDescent="0.35">
      <c r="W26657" s="17"/>
    </row>
    <row r="26658" spans="23:23" x14ac:dyDescent="0.35">
      <c r="W26658" s="17"/>
    </row>
    <row r="26659" spans="23:23" x14ac:dyDescent="0.35">
      <c r="W26659" s="17"/>
    </row>
    <row r="26660" spans="23:23" x14ac:dyDescent="0.35">
      <c r="W26660" s="17"/>
    </row>
    <row r="26661" spans="23:23" x14ac:dyDescent="0.35">
      <c r="W26661" s="17"/>
    </row>
    <row r="26662" spans="23:23" x14ac:dyDescent="0.35">
      <c r="W26662" s="17"/>
    </row>
    <row r="26663" spans="23:23" x14ac:dyDescent="0.35">
      <c r="W26663" s="17"/>
    </row>
    <row r="26664" spans="23:23" x14ac:dyDescent="0.35">
      <c r="W26664" s="17"/>
    </row>
    <row r="26665" spans="23:23" x14ac:dyDescent="0.35">
      <c r="W26665" s="17"/>
    </row>
    <row r="26666" spans="23:23" x14ac:dyDescent="0.35">
      <c r="W26666" s="17"/>
    </row>
    <row r="26667" spans="23:23" x14ac:dyDescent="0.35">
      <c r="W26667" s="17"/>
    </row>
    <row r="26668" spans="23:23" x14ac:dyDescent="0.35">
      <c r="W26668" s="17"/>
    </row>
    <row r="26669" spans="23:23" x14ac:dyDescent="0.35">
      <c r="W26669" s="17"/>
    </row>
    <row r="26670" spans="23:23" x14ac:dyDescent="0.35">
      <c r="W26670" s="17"/>
    </row>
    <row r="26671" spans="23:23" x14ac:dyDescent="0.35">
      <c r="W26671" s="17"/>
    </row>
    <row r="26672" spans="23:23" x14ac:dyDescent="0.35">
      <c r="W26672" s="17"/>
    </row>
    <row r="26673" spans="23:23" x14ac:dyDescent="0.35">
      <c r="W26673" s="17"/>
    </row>
    <row r="26674" spans="23:23" x14ac:dyDescent="0.35">
      <c r="W26674" s="17"/>
    </row>
    <row r="26675" spans="23:23" x14ac:dyDescent="0.35">
      <c r="W26675" s="17"/>
    </row>
    <row r="26676" spans="23:23" x14ac:dyDescent="0.35">
      <c r="W26676" s="17"/>
    </row>
    <row r="26677" spans="23:23" x14ac:dyDescent="0.35">
      <c r="W26677" s="17"/>
    </row>
    <row r="26678" spans="23:23" x14ac:dyDescent="0.35">
      <c r="W26678" s="17"/>
    </row>
    <row r="26679" spans="23:23" x14ac:dyDescent="0.35">
      <c r="W26679" s="17"/>
    </row>
    <row r="26680" spans="23:23" x14ac:dyDescent="0.35">
      <c r="W26680" s="17"/>
    </row>
    <row r="26681" spans="23:23" x14ac:dyDescent="0.35">
      <c r="W26681" s="17"/>
    </row>
    <row r="26682" spans="23:23" x14ac:dyDescent="0.35">
      <c r="W26682" s="17"/>
    </row>
    <row r="26683" spans="23:23" x14ac:dyDescent="0.35">
      <c r="W26683" s="17"/>
    </row>
    <row r="26684" spans="23:23" x14ac:dyDescent="0.35">
      <c r="W26684" s="17"/>
    </row>
    <row r="26685" spans="23:23" x14ac:dyDescent="0.35">
      <c r="W26685" s="17"/>
    </row>
    <row r="26686" spans="23:23" x14ac:dyDescent="0.35">
      <c r="W26686" s="17"/>
    </row>
    <row r="26687" spans="23:23" x14ac:dyDescent="0.35">
      <c r="W26687" s="17"/>
    </row>
    <row r="26688" spans="23:23" x14ac:dyDescent="0.35">
      <c r="W26688" s="17"/>
    </row>
    <row r="26689" spans="23:23" x14ac:dyDescent="0.35">
      <c r="W26689" s="17"/>
    </row>
    <row r="26690" spans="23:23" x14ac:dyDescent="0.35">
      <c r="W26690" s="17"/>
    </row>
    <row r="26691" spans="23:23" x14ac:dyDescent="0.35">
      <c r="W26691" s="17"/>
    </row>
    <row r="26692" spans="23:23" x14ac:dyDescent="0.35">
      <c r="W26692" s="17"/>
    </row>
    <row r="26693" spans="23:23" x14ac:dyDescent="0.35">
      <c r="W26693" s="17"/>
    </row>
    <row r="26694" spans="23:23" x14ac:dyDescent="0.35">
      <c r="W26694" s="17"/>
    </row>
    <row r="26695" spans="23:23" x14ac:dyDescent="0.35">
      <c r="W26695" s="17"/>
    </row>
    <row r="26696" spans="23:23" x14ac:dyDescent="0.35">
      <c r="W26696" s="17"/>
    </row>
    <row r="26697" spans="23:23" x14ac:dyDescent="0.35">
      <c r="W26697" s="17"/>
    </row>
    <row r="26698" spans="23:23" x14ac:dyDescent="0.35">
      <c r="W26698" s="17"/>
    </row>
    <row r="26699" spans="23:23" x14ac:dyDescent="0.35">
      <c r="W26699" s="17"/>
    </row>
    <row r="26700" spans="23:23" x14ac:dyDescent="0.35">
      <c r="W26700" s="17"/>
    </row>
    <row r="26701" spans="23:23" x14ac:dyDescent="0.35">
      <c r="W26701" s="17"/>
    </row>
    <row r="26702" spans="23:23" x14ac:dyDescent="0.35">
      <c r="W26702" s="17"/>
    </row>
    <row r="26703" spans="23:23" x14ac:dyDescent="0.35">
      <c r="W26703" s="17"/>
    </row>
    <row r="26704" spans="23:23" x14ac:dyDescent="0.35">
      <c r="W26704" s="17"/>
    </row>
    <row r="26705" spans="23:23" x14ac:dyDescent="0.35">
      <c r="W26705" s="17"/>
    </row>
    <row r="26706" spans="23:23" x14ac:dyDescent="0.35">
      <c r="W26706" s="17"/>
    </row>
    <row r="26707" spans="23:23" x14ac:dyDescent="0.35">
      <c r="W26707" s="17"/>
    </row>
    <row r="26708" spans="23:23" x14ac:dyDescent="0.35">
      <c r="W26708" s="17"/>
    </row>
    <row r="26709" spans="23:23" x14ac:dyDescent="0.35">
      <c r="W26709" s="17"/>
    </row>
    <row r="26710" spans="23:23" x14ac:dyDescent="0.35">
      <c r="W26710" s="17"/>
    </row>
    <row r="26711" spans="23:23" x14ac:dyDescent="0.35">
      <c r="W26711" s="17"/>
    </row>
    <row r="26712" spans="23:23" x14ac:dyDescent="0.35">
      <c r="W26712" s="17"/>
    </row>
    <row r="26713" spans="23:23" x14ac:dyDescent="0.35">
      <c r="W26713" s="17"/>
    </row>
    <row r="26714" spans="23:23" x14ac:dyDescent="0.35">
      <c r="W26714" s="17"/>
    </row>
    <row r="26715" spans="23:23" x14ac:dyDescent="0.35">
      <c r="W26715" s="17"/>
    </row>
    <row r="26716" spans="23:23" x14ac:dyDescent="0.35">
      <c r="W26716" s="17"/>
    </row>
    <row r="26717" spans="23:23" x14ac:dyDescent="0.35">
      <c r="W26717" s="17"/>
    </row>
    <row r="26718" spans="23:23" x14ac:dyDescent="0.35">
      <c r="W26718" s="17"/>
    </row>
    <row r="26719" spans="23:23" x14ac:dyDescent="0.35">
      <c r="W26719" s="17"/>
    </row>
    <row r="26720" spans="23:23" x14ac:dyDescent="0.35">
      <c r="W26720" s="17"/>
    </row>
    <row r="26721" spans="23:23" x14ac:dyDescent="0.35">
      <c r="W26721" s="17"/>
    </row>
    <row r="26722" spans="23:23" x14ac:dyDescent="0.35">
      <c r="W26722" s="17"/>
    </row>
    <row r="26723" spans="23:23" x14ac:dyDescent="0.35">
      <c r="W26723" s="17"/>
    </row>
    <row r="26724" spans="23:23" x14ac:dyDescent="0.35">
      <c r="W26724" s="17"/>
    </row>
    <row r="26725" spans="23:23" x14ac:dyDescent="0.35">
      <c r="W26725" s="17"/>
    </row>
    <row r="26726" spans="23:23" x14ac:dyDescent="0.35">
      <c r="W26726" s="17"/>
    </row>
    <row r="26727" spans="23:23" x14ac:dyDescent="0.35">
      <c r="W26727" s="17"/>
    </row>
    <row r="26728" spans="23:23" x14ac:dyDescent="0.35">
      <c r="W26728" s="17"/>
    </row>
    <row r="26729" spans="23:23" x14ac:dyDescent="0.35">
      <c r="W26729" s="17"/>
    </row>
    <row r="26730" spans="23:23" x14ac:dyDescent="0.35">
      <c r="W26730" s="17"/>
    </row>
    <row r="26731" spans="23:23" x14ac:dyDescent="0.35">
      <c r="W26731" s="17"/>
    </row>
    <row r="26732" spans="23:23" x14ac:dyDescent="0.35">
      <c r="W26732" s="17"/>
    </row>
    <row r="26733" spans="23:23" x14ac:dyDescent="0.35">
      <c r="W26733" s="17"/>
    </row>
    <row r="26734" spans="23:23" x14ac:dyDescent="0.35">
      <c r="W26734" s="17"/>
    </row>
    <row r="26735" spans="23:23" x14ac:dyDescent="0.35">
      <c r="W26735" s="17"/>
    </row>
    <row r="26736" spans="23:23" x14ac:dyDescent="0.35">
      <c r="W26736" s="17"/>
    </row>
    <row r="26737" spans="23:23" x14ac:dyDescent="0.35">
      <c r="W26737" s="17"/>
    </row>
    <row r="26738" spans="23:23" x14ac:dyDescent="0.35">
      <c r="W26738" s="17"/>
    </row>
    <row r="26739" spans="23:23" x14ac:dyDescent="0.35">
      <c r="W26739" s="17"/>
    </row>
    <row r="26740" spans="23:23" x14ac:dyDescent="0.35">
      <c r="W26740" s="17"/>
    </row>
    <row r="26741" spans="23:23" x14ac:dyDescent="0.35">
      <c r="W26741" s="17"/>
    </row>
    <row r="26742" spans="23:23" x14ac:dyDescent="0.35">
      <c r="W26742" s="17"/>
    </row>
    <row r="26743" spans="23:23" x14ac:dyDescent="0.35">
      <c r="W26743" s="17"/>
    </row>
    <row r="26744" spans="23:23" x14ac:dyDescent="0.35">
      <c r="W26744" s="17"/>
    </row>
    <row r="26745" spans="23:23" x14ac:dyDescent="0.35">
      <c r="W26745" s="17"/>
    </row>
    <row r="26746" spans="23:23" x14ac:dyDescent="0.35">
      <c r="W26746" s="17"/>
    </row>
    <row r="26747" spans="23:23" x14ac:dyDescent="0.35">
      <c r="W26747" s="17"/>
    </row>
    <row r="26748" spans="23:23" x14ac:dyDescent="0.35">
      <c r="W26748" s="17"/>
    </row>
    <row r="26749" spans="23:23" x14ac:dyDescent="0.35">
      <c r="W26749" s="17"/>
    </row>
    <row r="26750" spans="23:23" x14ac:dyDescent="0.35">
      <c r="W26750" s="17"/>
    </row>
    <row r="26751" spans="23:23" x14ac:dyDescent="0.35">
      <c r="W26751" s="17"/>
    </row>
    <row r="26752" spans="23:23" x14ac:dyDescent="0.35">
      <c r="W26752" s="17"/>
    </row>
    <row r="26753" spans="23:23" x14ac:dyDescent="0.35">
      <c r="W26753" s="17"/>
    </row>
    <row r="26754" spans="23:23" x14ac:dyDescent="0.35">
      <c r="W26754" s="17"/>
    </row>
    <row r="26755" spans="23:23" x14ac:dyDescent="0.35">
      <c r="W26755" s="17"/>
    </row>
    <row r="26756" spans="23:23" x14ac:dyDescent="0.35">
      <c r="W26756" s="17"/>
    </row>
    <row r="26757" spans="23:23" x14ac:dyDescent="0.35">
      <c r="W26757" s="17"/>
    </row>
    <row r="26758" spans="23:23" x14ac:dyDescent="0.35">
      <c r="W26758" s="17"/>
    </row>
    <row r="26759" spans="23:23" x14ac:dyDescent="0.35">
      <c r="W26759" s="17"/>
    </row>
    <row r="26760" spans="23:23" x14ac:dyDescent="0.35">
      <c r="W26760" s="17"/>
    </row>
    <row r="26761" spans="23:23" x14ac:dyDescent="0.35">
      <c r="W26761" s="17"/>
    </row>
    <row r="26762" spans="23:23" x14ac:dyDescent="0.35">
      <c r="W26762" s="17"/>
    </row>
    <row r="26763" spans="23:23" x14ac:dyDescent="0.35">
      <c r="W26763" s="17"/>
    </row>
    <row r="26764" spans="23:23" x14ac:dyDescent="0.35">
      <c r="W26764" s="17"/>
    </row>
    <row r="26765" spans="23:23" x14ac:dyDescent="0.35">
      <c r="W26765" s="17"/>
    </row>
    <row r="26766" spans="23:23" x14ac:dyDescent="0.35">
      <c r="W26766" s="17"/>
    </row>
    <row r="26767" spans="23:23" x14ac:dyDescent="0.35">
      <c r="W26767" s="17"/>
    </row>
    <row r="26768" spans="23:23" x14ac:dyDescent="0.35">
      <c r="W26768" s="17"/>
    </row>
    <row r="26769" spans="23:23" x14ac:dyDescent="0.35">
      <c r="W26769" s="17"/>
    </row>
    <row r="26770" spans="23:23" x14ac:dyDescent="0.35">
      <c r="W26770" s="17"/>
    </row>
    <row r="26771" spans="23:23" x14ac:dyDescent="0.35">
      <c r="W26771" s="17"/>
    </row>
    <row r="26772" spans="23:23" x14ac:dyDescent="0.35">
      <c r="W26772" s="17"/>
    </row>
    <row r="26773" spans="23:23" x14ac:dyDescent="0.35">
      <c r="W26773" s="17"/>
    </row>
    <row r="26774" spans="23:23" x14ac:dyDescent="0.35">
      <c r="W26774" s="17"/>
    </row>
    <row r="26775" spans="23:23" x14ac:dyDescent="0.35">
      <c r="W26775" s="17"/>
    </row>
    <row r="26776" spans="23:23" x14ac:dyDescent="0.35">
      <c r="W26776" s="17"/>
    </row>
    <row r="26777" spans="23:23" x14ac:dyDescent="0.35">
      <c r="W26777" s="17"/>
    </row>
    <row r="26778" spans="23:23" x14ac:dyDescent="0.35">
      <c r="W26778" s="17"/>
    </row>
    <row r="26779" spans="23:23" x14ac:dyDescent="0.35">
      <c r="W26779" s="17"/>
    </row>
    <row r="26780" spans="23:23" x14ac:dyDescent="0.35">
      <c r="W26780" s="17"/>
    </row>
    <row r="26781" spans="23:23" x14ac:dyDescent="0.35">
      <c r="W26781" s="17"/>
    </row>
    <row r="26782" spans="23:23" x14ac:dyDescent="0.35">
      <c r="W26782" s="17"/>
    </row>
    <row r="26783" spans="23:23" x14ac:dyDescent="0.35">
      <c r="W26783" s="17"/>
    </row>
    <row r="26784" spans="23:23" x14ac:dyDescent="0.35">
      <c r="W26784" s="17"/>
    </row>
    <row r="26785" spans="23:23" x14ac:dyDescent="0.35">
      <c r="W26785" s="17"/>
    </row>
    <row r="26786" spans="23:23" x14ac:dyDescent="0.35">
      <c r="W26786" s="17"/>
    </row>
    <row r="26787" spans="23:23" x14ac:dyDescent="0.35">
      <c r="W26787" s="17"/>
    </row>
    <row r="26788" spans="23:23" x14ac:dyDescent="0.35">
      <c r="W26788" s="17"/>
    </row>
    <row r="26789" spans="23:23" x14ac:dyDescent="0.35">
      <c r="W26789" s="17"/>
    </row>
    <row r="26790" spans="23:23" x14ac:dyDescent="0.35">
      <c r="W26790" s="17"/>
    </row>
    <row r="26791" spans="23:23" x14ac:dyDescent="0.35">
      <c r="W26791" s="17"/>
    </row>
    <row r="26792" spans="23:23" x14ac:dyDescent="0.35">
      <c r="W26792" s="17"/>
    </row>
    <row r="26793" spans="23:23" x14ac:dyDescent="0.35">
      <c r="W26793" s="17"/>
    </row>
    <row r="26794" spans="23:23" x14ac:dyDescent="0.35">
      <c r="W26794" s="17"/>
    </row>
    <row r="26795" spans="23:23" x14ac:dyDescent="0.35">
      <c r="W26795" s="17"/>
    </row>
    <row r="26796" spans="23:23" x14ac:dyDescent="0.35">
      <c r="W26796" s="17"/>
    </row>
    <row r="26797" spans="23:23" x14ac:dyDescent="0.35">
      <c r="W26797" s="17"/>
    </row>
    <row r="26798" spans="23:23" x14ac:dyDescent="0.35">
      <c r="W26798" s="17"/>
    </row>
    <row r="26799" spans="23:23" x14ac:dyDescent="0.35">
      <c r="W26799" s="17"/>
    </row>
    <row r="26800" spans="23:23" x14ac:dyDescent="0.35">
      <c r="W26800" s="17"/>
    </row>
    <row r="26801" spans="23:23" x14ac:dyDescent="0.35">
      <c r="W26801" s="17"/>
    </row>
    <row r="26802" spans="23:23" x14ac:dyDescent="0.35">
      <c r="W26802" s="17"/>
    </row>
    <row r="26803" spans="23:23" x14ac:dyDescent="0.35">
      <c r="W26803" s="17"/>
    </row>
    <row r="26804" spans="23:23" x14ac:dyDescent="0.35">
      <c r="W26804" s="17"/>
    </row>
    <row r="26805" spans="23:23" x14ac:dyDescent="0.35">
      <c r="W26805" s="17"/>
    </row>
    <row r="26806" spans="23:23" x14ac:dyDescent="0.35">
      <c r="W26806" s="17"/>
    </row>
    <row r="26807" spans="23:23" x14ac:dyDescent="0.35">
      <c r="W26807" s="17"/>
    </row>
    <row r="26808" spans="23:23" x14ac:dyDescent="0.35">
      <c r="W26808" s="17"/>
    </row>
    <row r="26809" spans="23:23" x14ac:dyDescent="0.35">
      <c r="W26809" s="17"/>
    </row>
    <row r="26810" spans="23:23" x14ac:dyDescent="0.35">
      <c r="W26810" s="17"/>
    </row>
    <row r="26811" spans="23:23" x14ac:dyDescent="0.35">
      <c r="W26811" s="17"/>
    </row>
    <row r="26812" spans="23:23" x14ac:dyDescent="0.35">
      <c r="W26812" s="17"/>
    </row>
    <row r="26813" spans="23:23" x14ac:dyDescent="0.35">
      <c r="W26813" s="17"/>
    </row>
    <row r="26814" spans="23:23" x14ac:dyDescent="0.35">
      <c r="W26814" s="17"/>
    </row>
    <row r="26815" spans="23:23" x14ac:dyDescent="0.35">
      <c r="W26815" s="17"/>
    </row>
    <row r="26816" spans="23:23" x14ac:dyDescent="0.35">
      <c r="W26816" s="17"/>
    </row>
    <row r="26817" spans="23:23" x14ac:dyDescent="0.35">
      <c r="W26817" s="17"/>
    </row>
    <row r="26818" spans="23:23" x14ac:dyDescent="0.35">
      <c r="W26818" s="17"/>
    </row>
    <row r="26819" spans="23:23" x14ac:dyDescent="0.35">
      <c r="W26819" s="17"/>
    </row>
    <row r="26820" spans="23:23" x14ac:dyDescent="0.35">
      <c r="W26820" s="17"/>
    </row>
    <row r="26821" spans="23:23" x14ac:dyDescent="0.35">
      <c r="W26821" s="17"/>
    </row>
    <row r="26822" spans="23:23" x14ac:dyDescent="0.35">
      <c r="W26822" s="17"/>
    </row>
    <row r="26823" spans="23:23" x14ac:dyDescent="0.35">
      <c r="W26823" s="17"/>
    </row>
    <row r="26824" spans="23:23" x14ac:dyDescent="0.35">
      <c r="W26824" s="17"/>
    </row>
    <row r="26825" spans="23:23" x14ac:dyDescent="0.35">
      <c r="W26825" s="17"/>
    </row>
    <row r="26826" spans="23:23" x14ac:dyDescent="0.35">
      <c r="W26826" s="17"/>
    </row>
    <row r="26827" spans="23:23" x14ac:dyDescent="0.35">
      <c r="W26827" s="17"/>
    </row>
    <row r="26828" spans="23:23" x14ac:dyDescent="0.35">
      <c r="W26828" s="17"/>
    </row>
    <row r="26829" spans="23:23" x14ac:dyDescent="0.35">
      <c r="W26829" s="17"/>
    </row>
    <row r="26830" spans="23:23" x14ac:dyDescent="0.35">
      <c r="W26830" s="17"/>
    </row>
    <row r="26831" spans="23:23" x14ac:dyDescent="0.35">
      <c r="W26831" s="17"/>
    </row>
    <row r="26832" spans="23:23" x14ac:dyDescent="0.35">
      <c r="W26832" s="17"/>
    </row>
    <row r="26833" spans="23:23" x14ac:dyDescent="0.35">
      <c r="W26833" s="17"/>
    </row>
    <row r="26834" spans="23:23" x14ac:dyDescent="0.35">
      <c r="W26834" s="17"/>
    </row>
    <row r="26835" spans="23:23" x14ac:dyDescent="0.35">
      <c r="W26835" s="17"/>
    </row>
    <row r="26836" spans="23:23" x14ac:dyDescent="0.35">
      <c r="W26836" s="17"/>
    </row>
    <row r="26837" spans="23:23" x14ac:dyDescent="0.35">
      <c r="W26837" s="17"/>
    </row>
    <row r="26838" spans="23:23" x14ac:dyDescent="0.35">
      <c r="W26838" s="17"/>
    </row>
    <row r="26839" spans="23:23" x14ac:dyDescent="0.35">
      <c r="W26839" s="17"/>
    </row>
    <row r="26840" spans="23:23" x14ac:dyDescent="0.35">
      <c r="W26840" s="17"/>
    </row>
    <row r="26841" spans="23:23" x14ac:dyDescent="0.35">
      <c r="W26841" s="17"/>
    </row>
    <row r="26842" spans="23:23" x14ac:dyDescent="0.35">
      <c r="W26842" s="17"/>
    </row>
    <row r="26843" spans="23:23" x14ac:dyDescent="0.35">
      <c r="W26843" s="17"/>
    </row>
    <row r="26844" spans="23:23" x14ac:dyDescent="0.35">
      <c r="W26844" s="17"/>
    </row>
    <row r="26845" spans="23:23" x14ac:dyDescent="0.35">
      <c r="W26845" s="17"/>
    </row>
    <row r="26846" spans="23:23" x14ac:dyDescent="0.35">
      <c r="W26846" s="17"/>
    </row>
    <row r="26847" spans="23:23" x14ac:dyDescent="0.35">
      <c r="W26847" s="17"/>
    </row>
    <row r="26848" spans="23:23" x14ac:dyDescent="0.35">
      <c r="W26848" s="17"/>
    </row>
    <row r="26849" spans="23:23" x14ac:dyDescent="0.35">
      <c r="W26849" s="17"/>
    </row>
    <row r="26850" spans="23:23" x14ac:dyDescent="0.35">
      <c r="W26850" s="17"/>
    </row>
    <row r="26851" spans="23:23" x14ac:dyDescent="0.35">
      <c r="W26851" s="17"/>
    </row>
    <row r="26852" spans="23:23" x14ac:dyDescent="0.35">
      <c r="W26852" s="17"/>
    </row>
    <row r="26853" spans="23:23" x14ac:dyDescent="0.35">
      <c r="W26853" s="17"/>
    </row>
    <row r="26854" spans="23:23" x14ac:dyDescent="0.35">
      <c r="W26854" s="17"/>
    </row>
    <row r="26855" spans="23:23" x14ac:dyDescent="0.35">
      <c r="W26855" s="17"/>
    </row>
    <row r="26856" spans="23:23" x14ac:dyDescent="0.35">
      <c r="W26856" s="17"/>
    </row>
    <row r="26857" spans="23:23" x14ac:dyDescent="0.35">
      <c r="W26857" s="17"/>
    </row>
    <row r="26858" spans="23:23" x14ac:dyDescent="0.35">
      <c r="W26858" s="17"/>
    </row>
    <row r="26859" spans="23:23" x14ac:dyDescent="0.35">
      <c r="W26859" s="17"/>
    </row>
    <row r="26860" spans="23:23" x14ac:dyDescent="0.35">
      <c r="W26860" s="17"/>
    </row>
    <row r="26861" spans="23:23" x14ac:dyDescent="0.35">
      <c r="W26861" s="17"/>
    </row>
    <row r="26862" spans="23:23" x14ac:dyDescent="0.35">
      <c r="W26862" s="17"/>
    </row>
    <row r="26863" spans="23:23" x14ac:dyDescent="0.35">
      <c r="W26863" s="17"/>
    </row>
    <row r="26864" spans="23:23" x14ac:dyDescent="0.35">
      <c r="W26864" s="17"/>
    </row>
    <row r="26865" spans="23:23" x14ac:dyDescent="0.35">
      <c r="W26865" s="17"/>
    </row>
    <row r="26866" spans="23:23" x14ac:dyDescent="0.35">
      <c r="W26866" s="17"/>
    </row>
    <row r="26867" spans="23:23" x14ac:dyDescent="0.35">
      <c r="W26867" s="17"/>
    </row>
    <row r="26868" spans="23:23" x14ac:dyDescent="0.35">
      <c r="W26868" s="17"/>
    </row>
    <row r="26869" spans="23:23" x14ac:dyDescent="0.35">
      <c r="W26869" s="17"/>
    </row>
    <row r="26870" spans="23:23" x14ac:dyDescent="0.35">
      <c r="W26870" s="17"/>
    </row>
    <row r="26871" spans="23:23" x14ac:dyDescent="0.35">
      <c r="W26871" s="17"/>
    </row>
    <row r="26872" spans="23:23" x14ac:dyDescent="0.35">
      <c r="W26872" s="17"/>
    </row>
    <row r="26873" spans="23:23" x14ac:dyDescent="0.35">
      <c r="W26873" s="17"/>
    </row>
    <row r="26874" spans="23:23" x14ac:dyDescent="0.35">
      <c r="W26874" s="17"/>
    </row>
    <row r="26875" spans="23:23" x14ac:dyDescent="0.35">
      <c r="W26875" s="17"/>
    </row>
    <row r="26876" spans="23:23" x14ac:dyDescent="0.35">
      <c r="W26876" s="17"/>
    </row>
    <row r="26877" spans="23:23" x14ac:dyDescent="0.35">
      <c r="W26877" s="17"/>
    </row>
    <row r="26878" spans="23:23" x14ac:dyDescent="0.35">
      <c r="W26878" s="17"/>
    </row>
    <row r="26879" spans="23:23" x14ac:dyDescent="0.35">
      <c r="W26879" s="17"/>
    </row>
    <row r="26880" spans="23:23" x14ac:dyDescent="0.35">
      <c r="W26880" s="17"/>
    </row>
    <row r="26881" spans="23:23" x14ac:dyDescent="0.35">
      <c r="W26881" s="17"/>
    </row>
    <row r="26882" spans="23:23" x14ac:dyDescent="0.35">
      <c r="W26882" s="17"/>
    </row>
    <row r="26883" spans="23:23" x14ac:dyDescent="0.35">
      <c r="W26883" s="17"/>
    </row>
    <row r="26884" spans="23:23" x14ac:dyDescent="0.35">
      <c r="W26884" s="17"/>
    </row>
    <row r="26885" spans="23:23" x14ac:dyDescent="0.35">
      <c r="W26885" s="17"/>
    </row>
    <row r="26886" spans="23:23" x14ac:dyDescent="0.35">
      <c r="W26886" s="17"/>
    </row>
    <row r="26887" spans="23:23" x14ac:dyDescent="0.35">
      <c r="W26887" s="17"/>
    </row>
    <row r="26888" spans="23:23" x14ac:dyDescent="0.35">
      <c r="W26888" s="17"/>
    </row>
    <row r="26889" spans="23:23" x14ac:dyDescent="0.35">
      <c r="W26889" s="17"/>
    </row>
    <row r="26890" spans="23:23" x14ac:dyDescent="0.35">
      <c r="W26890" s="17"/>
    </row>
    <row r="26891" spans="23:23" x14ac:dyDescent="0.35">
      <c r="W26891" s="17"/>
    </row>
    <row r="26892" spans="23:23" x14ac:dyDescent="0.35">
      <c r="W26892" s="17"/>
    </row>
    <row r="26893" spans="23:23" x14ac:dyDescent="0.35">
      <c r="W26893" s="17"/>
    </row>
    <row r="26894" spans="23:23" x14ac:dyDescent="0.35">
      <c r="W26894" s="17"/>
    </row>
    <row r="26895" spans="23:23" x14ac:dyDescent="0.35">
      <c r="W26895" s="17"/>
    </row>
    <row r="26896" spans="23:23" x14ac:dyDescent="0.35">
      <c r="W26896" s="17"/>
    </row>
    <row r="26897" spans="23:23" x14ac:dyDescent="0.35">
      <c r="W26897" s="17"/>
    </row>
    <row r="26898" spans="23:23" x14ac:dyDescent="0.35">
      <c r="W26898" s="17"/>
    </row>
    <row r="26899" spans="23:23" x14ac:dyDescent="0.35">
      <c r="W26899" s="17"/>
    </row>
    <row r="26900" spans="23:23" x14ac:dyDescent="0.35">
      <c r="W26900" s="17"/>
    </row>
    <row r="26901" spans="23:23" x14ac:dyDescent="0.35">
      <c r="W26901" s="17"/>
    </row>
    <row r="26902" spans="23:23" x14ac:dyDescent="0.35">
      <c r="W26902" s="17"/>
    </row>
    <row r="26903" spans="23:23" x14ac:dyDescent="0.35">
      <c r="W26903" s="17"/>
    </row>
    <row r="26904" spans="23:23" x14ac:dyDescent="0.35">
      <c r="W26904" s="17"/>
    </row>
    <row r="26905" spans="23:23" x14ac:dyDescent="0.35">
      <c r="W26905" s="17"/>
    </row>
    <row r="26906" spans="23:23" x14ac:dyDescent="0.35">
      <c r="W26906" s="17"/>
    </row>
    <row r="26907" spans="23:23" x14ac:dyDescent="0.35">
      <c r="W26907" s="17"/>
    </row>
    <row r="26908" spans="23:23" x14ac:dyDescent="0.35">
      <c r="W26908" s="17"/>
    </row>
    <row r="26909" spans="23:23" x14ac:dyDescent="0.35">
      <c r="W26909" s="17"/>
    </row>
    <row r="26910" spans="23:23" x14ac:dyDescent="0.35">
      <c r="W26910" s="17"/>
    </row>
    <row r="26911" spans="23:23" x14ac:dyDescent="0.35">
      <c r="W26911" s="17"/>
    </row>
    <row r="26912" spans="23:23" x14ac:dyDescent="0.35">
      <c r="W26912" s="17"/>
    </row>
    <row r="26913" spans="23:23" x14ac:dyDescent="0.35">
      <c r="W26913" s="17"/>
    </row>
    <row r="26914" spans="23:23" x14ac:dyDescent="0.35">
      <c r="W26914" s="17"/>
    </row>
    <row r="26915" spans="23:23" x14ac:dyDescent="0.35">
      <c r="W26915" s="17"/>
    </row>
    <row r="26916" spans="23:23" x14ac:dyDescent="0.35">
      <c r="W26916" s="17"/>
    </row>
    <row r="26917" spans="23:23" x14ac:dyDescent="0.35">
      <c r="W26917" s="17"/>
    </row>
    <row r="26918" spans="23:23" x14ac:dyDescent="0.35">
      <c r="W26918" s="17"/>
    </row>
    <row r="26919" spans="23:23" x14ac:dyDescent="0.35">
      <c r="W26919" s="17"/>
    </row>
    <row r="26920" spans="23:23" x14ac:dyDescent="0.35">
      <c r="W26920" s="17"/>
    </row>
    <row r="26921" spans="23:23" x14ac:dyDescent="0.35">
      <c r="W26921" s="17"/>
    </row>
    <row r="26922" spans="23:23" x14ac:dyDescent="0.35">
      <c r="W26922" s="17"/>
    </row>
    <row r="26923" spans="23:23" x14ac:dyDescent="0.35">
      <c r="W26923" s="17"/>
    </row>
    <row r="26924" spans="23:23" x14ac:dyDescent="0.35">
      <c r="W26924" s="17"/>
    </row>
    <row r="26925" spans="23:23" x14ac:dyDescent="0.35">
      <c r="W26925" s="17"/>
    </row>
    <row r="26926" spans="23:23" x14ac:dyDescent="0.35">
      <c r="W26926" s="17"/>
    </row>
    <row r="26927" spans="23:23" x14ac:dyDescent="0.35">
      <c r="W26927" s="17"/>
    </row>
    <row r="26928" spans="23:23" x14ac:dyDescent="0.35">
      <c r="W26928" s="17"/>
    </row>
    <row r="26929" spans="23:23" x14ac:dyDescent="0.35">
      <c r="W26929" s="17"/>
    </row>
    <row r="26930" spans="23:23" x14ac:dyDescent="0.35">
      <c r="W26930" s="17"/>
    </row>
    <row r="26931" spans="23:23" x14ac:dyDescent="0.35">
      <c r="W26931" s="17"/>
    </row>
    <row r="26932" spans="23:23" x14ac:dyDescent="0.35">
      <c r="W26932" s="17"/>
    </row>
    <row r="26933" spans="23:23" x14ac:dyDescent="0.35">
      <c r="W26933" s="17"/>
    </row>
    <row r="26934" spans="23:23" x14ac:dyDescent="0.35">
      <c r="W26934" s="17"/>
    </row>
    <row r="26935" spans="23:23" x14ac:dyDescent="0.35">
      <c r="W26935" s="17"/>
    </row>
    <row r="26936" spans="23:23" x14ac:dyDescent="0.35">
      <c r="W26936" s="17"/>
    </row>
    <row r="26937" spans="23:23" x14ac:dyDescent="0.35">
      <c r="W26937" s="17"/>
    </row>
    <row r="26938" spans="23:23" x14ac:dyDescent="0.35">
      <c r="W26938" s="17"/>
    </row>
    <row r="26939" spans="23:23" x14ac:dyDescent="0.35">
      <c r="W26939" s="17"/>
    </row>
    <row r="26940" spans="23:23" x14ac:dyDescent="0.35">
      <c r="W26940" s="17"/>
    </row>
    <row r="26941" spans="23:23" x14ac:dyDescent="0.35">
      <c r="W26941" s="17"/>
    </row>
    <row r="26942" spans="23:23" x14ac:dyDescent="0.35">
      <c r="W26942" s="17"/>
    </row>
    <row r="26943" spans="23:23" x14ac:dyDescent="0.35">
      <c r="W26943" s="17"/>
    </row>
    <row r="26944" spans="23:23" x14ac:dyDescent="0.35">
      <c r="W26944" s="17"/>
    </row>
    <row r="26945" spans="23:23" x14ac:dyDescent="0.35">
      <c r="W26945" s="17"/>
    </row>
    <row r="26946" spans="23:23" x14ac:dyDescent="0.35">
      <c r="W26946" s="17"/>
    </row>
    <row r="26947" spans="23:23" x14ac:dyDescent="0.35">
      <c r="W26947" s="17"/>
    </row>
    <row r="26948" spans="23:23" x14ac:dyDescent="0.35">
      <c r="W26948" s="17"/>
    </row>
    <row r="26949" spans="23:23" x14ac:dyDescent="0.35">
      <c r="W26949" s="17"/>
    </row>
    <row r="26950" spans="23:23" x14ac:dyDescent="0.35">
      <c r="W26950" s="17"/>
    </row>
    <row r="26951" spans="23:23" x14ac:dyDescent="0.35">
      <c r="W26951" s="17"/>
    </row>
    <row r="26952" spans="23:23" x14ac:dyDescent="0.35">
      <c r="W26952" s="17"/>
    </row>
    <row r="26953" spans="23:23" x14ac:dyDescent="0.35">
      <c r="W26953" s="17"/>
    </row>
    <row r="26954" spans="23:23" x14ac:dyDescent="0.35">
      <c r="W26954" s="17"/>
    </row>
    <row r="26955" spans="23:23" x14ac:dyDescent="0.35">
      <c r="W26955" s="17"/>
    </row>
    <row r="26956" spans="23:23" x14ac:dyDescent="0.35">
      <c r="W26956" s="17"/>
    </row>
    <row r="26957" spans="23:23" x14ac:dyDescent="0.35">
      <c r="W26957" s="17"/>
    </row>
    <row r="26958" spans="23:23" x14ac:dyDescent="0.35">
      <c r="W26958" s="17"/>
    </row>
    <row r="26959" spans="23:23" x14ac:dyDescent="0.35">
      <c r="W26959" s="17"/>
    </row>
    <row r="26960" spans="23:23" x14ac:dyDescent="0.35">
      <c r="W26960" s="17"/>
    </row>
    <row r="26961" spans="23:23" x14ac:dyDescent="0.35">
      <c r="W26961" s="17"/>
    </row>
    <row r="26962" spans="23:23" x14ac:dyDescent="0.35">
      <c r="W26962" s="17"/>
    </row>
    <row r="26963" spans="23:23" x14ac:dyDescent="0.35">
      <c r="W26963" s="17"/>
    </row>
    <row r="26964" spans="23:23" x14ac:dyDescent="0.35">
      <c r="W26964" s="17"/>
    </row>
    <row r="26965" spans="23:23" x14ac:dyDescent="0.35">
      <c r="W26965" s="17"/>
    </row>
    <row r="26966" spans="23:23" x14ac:dyDescent="0.35">
      <c r="W26966" s="17"/>
    </row>
    <row r="26967" spans="23:23" x14ac:dyDescent="0.35">
      <c r="W26967" s="17"/>
    </row>
    <row r="26968" spans="23:23" x14ac:dyDescent="0.35">
      <c r="W26968" s="17"/>
    </row>
    <row r="26969" spans="23:23" x14ac:dyDescent="0.35">
      <c r="W26969" s="17"/>
    </row>
    <row r="26970" spans="23:23" x14ac:dyDescent="0.35">
      <c r="W26970" s="17"/>
    </row>
    <row r="26971" spans="23:23" x14ac:dyDescent="0.35">
      <c r="W26971" s="17"/>
    </row>
    <row r="26972" spans="23:23" x14ac:dyDescent="0.35">
      <c r="W26972" s="17"/>
    </row>
    <row r="26973" spans="23:23" x14ac:dyDescent="0.35">
      <c r="W26973" s="17"/>
    </row>
    <row r="26974" spans="23:23" x14ac:dyDescent="0.35">
      <c r="W26974" s="17"/>
    </row>
    <row r="26975" spans="23:23" x14ac:dyDescent="0.35">
      <c r="W26975" s="17"/>
    </row>
    <row r="26976" spans="23:23" x14ac:dyDescent="0.35">
      <c r="W26976" s="17"/>
    </row>
    <row r="26977" spans="23:23" x14ac:dyDescent="0.35">
      <c r="W26977" s="17"/>
    </row>
    <row r="26978" spans="23:23" x14ac:dyDescent="0.35">
      <c r="W26978" s="17"/>
    </row>
    <row r="26979" spans="23:23" x14ac:dyDescent="0.35">
      <c r="W26979" s="17"/>
    </row>
    <row r="26980" spans="23:23" x14ac:dyDescent="0.35">
      <c r="W26980" s="17"/>
    </row>
    <row r="26981" spans="23:23" x14ac:dyDescent="0.35">
      <c r="W26981" s="17"/>
    </row>
    <row r="26982" spans="23:23" x14ac:dyDescent="0.35">
      <c r="W26982" s="17"/>
    </row>
    <row r="26983" spans="23:23" x14ac:dyDescent="0.35">
      <c r="W26983" s="17"/>
    </row>
    <row r="26984" spans="23:23" x14ac:dyDescent="0.35">
      <c r="W26984" s="17"/>
    </row>
    <row r="26985" spans="23:23" x14ac:dyDescent="0.35">
      <c r="W26985" s="17"/>
    </row>
    <row r="26986" spans="23:23" x14ac:dyDescent="0.35">
      <c r="W26986" s="17"/>
    </row>
    <row r="26987" spans="23:23" x14ac:dyDescent="0.35">
      <c r="W26987" s="17"/>
    </row>
    <row r="26988" spans="23:23" x14ac:dyDescent="0.35">
      <c r="W26988" s="17"/>
    </row>
    <row r="26989" spans="23:23" x14ac:dyDescent="0.35">
      <c r="W26989" s="17"/>
    </row>
    <row r="26990" spans="23:23" x14ac:dyDescent="0.35">
      <c r="W26990" s="17"/>
    </row>
    <row r="26991" spans="23:23" x14ac:dyDescent="0.35">
      <c r="W26991" s="17"/>
    </row>
    <row r="26992" spans="23:23" x14ac:dyDescent="0.35">
      <c r="W26992" s="17"/>
    </row>
    <row r="26993" spans="23:23" x14ac:dyDescent="0.35">
      <c r="W26993" s="17"/>
    </row>
    <row r="26994" spans="23:23" x14ac:dyDescent="0.35">
      <c r="W26994" s="17"/>
    </row>
    <row r="26995" spans="23:23" x14ac:dyDescent="0.35">
      <c r="W26995" s="17"/>
    </row>
    <row r="26996" spans="23:23" x14ac:dyDescent="0.35">
      <c r="W26996" s="17"/>
    </row>
    <row r="26997" spans="23:23" x14ac:dyDescent="0.35">
      <c r="W26997" s="17"/>
    </row>
    <row r="26998" spans="23:23" x14ac:dyDescent="0.35">
      <c r="W26998" s="17"/>
    </row>
    <row r="26999" spans="23:23" x14ac:dyDescent="0.35">
      <c r="W26999" s="17"/>
    </row>
    <row r="27000" spans="23:23" x14ac:dyDescent="0.35">
      <c r="W27000" s="17"/>
    </row>
    <row r="27001" spans="23:23" x14ac:dyDescent="0.35">
      <c r="W27001" s="17"/>
    </row>
    <row r="27002" spans="23:23" x14ac:dyDescent="0.35">
      <c r="W27002" s="17"/>
    </row>
    <row r="27003" spans="23:23" x14ac:dyDescent="0.35">
      <c r="W27003" s="17"/>
    </row>
    <row r="27004" spans="23:23" x14ac:dyDescent="0.35">
      <c r="W27004" s="17"/>
    </row>
    <row r="27005" spans="23:23" x14ac:dyDescent="0.35">
      <c r="W27005" s="17"/>
    </row>
    <row r="27006" spans="23:23" x14ac:dyDescent="0.35">
      <c r="W27006" s="17"/>
    </row>
    <row r="27007" spans="23:23" x14ac:dyDescent="0.35">
      <c r="W27007" s="17"/>
    </row>
    <row r="27008" spans="23:23" x14ac:dyDescent="0.35">
      <c r="W27008" s="17"/>
    </row>
    <row r="27009" spans="23:23" x14ac:dyDescent="0.35">
      <c r="W27009" s="17"/>
    </row>
    <row r="27010" spans="23:23" x14ac:dyDescent="0.35">
      <c r="W27010" s="17"/>
    </row>
    <row r="27011" spans="23:23" x14ac:dyDescent="0.35">
      <c r="W27011" s="17"/>
    </row>
    <row r="27012" spans="23:23" x14ac:dyDescent="0.35">
      <c r="W27012" s="17"/>
    </row>
    <row r="27013" spans="23:23" x14ac:dyDescent="0.35">
      <c r="W27013" s="17"/>
    </row>
    <row r="27014" spans="23:23" x14ac:dyDescent="0.35">
      <c r="W27014" s="17"/>
    </row>
    <row r="27015" spans="23:23" x14ac:dyDescent="0.35">
      <c r="W27015" s="17"/>
    </row>
    <row r="27016" spans="23:23" x14ac:dyDescent="0.35">
      <c r="W27016" s="17"/>
    </row>
    <row r="27017" spans="23:23" x14ac:dyDescent="0.35">
      <c r="W27017" s="17"/>
    </row>
    <row r="27018" spans="23:23" x14ac:dyDescent="0.35">
      <c r="W27018" s="17"/>
    </row>
    <row r="27019" spans="23:23" x14ac:dyDescent="0.35">
      <c r="W27019" s="17"/>
    </row>
    <row r="27020" spans="23:23" x14ac:dyDescent="0.35">
      <c r="W27020" s="17"/>
    </row>
    <row r="27021" spans="23:23" x14ac:dyDescent="0.35">
      <c r="W27021" s="17"/>
    </row>
    <row r="27022" spans="23:23" x14ac:dyDescent="0.35">
      <c r="W27022" s="17"/>
    </row>
    <row r="27023" spans="23:23" x14ac:dyDescent="0.35">
      <c r="W27023" s="17"/>
    </row>
    <row r="27024" spans="23:23" x14ac:dyDescent="0.35">
      <c r="W27024" s="17"/>
    </row>
    <row r="27025" spans="23:23" x14ac:dyDescent="0.35">
      <c r="W27025" s="17"/>
    </row>
    <row r="27026" spans="23:23" x14ac:dyDescent="0.35">
      <c r="W27026" s="17"/>
    </row>
    <row r="27027" spans="23:23" x14ac:dyDescent="0.35">
      <c r="W27027" s="17"/>
    </row>
    <row r="27028" spans="23:23" x14ac:dyDescent="0.35">
      <c r="W27028" s="17"/>
    </row>
    <row r="27029" spans="23:23" x14ac:dyDescent="0.35">
      <c r="W27029" s="17"/>
    </row>
    <row r="27030" spans="23:23" x14ac:dyDescent="0.35">
      <c r="W27030" s="17"/>
    </row>
    <row r="27031" spans="23:23" x14ac:dyDescent="0.35">
      <c r="W27031" s="17"/>
    </row>
    <row r="27032" spans="23:23" x14ac:dyDescent="0.35">
      <c r="W27032" s="17"/>
    </row>
    <row r="27033" spans="23:23" x14ac:dyDescent="0.35">
      <c r="W27033" s="17"/>
    </row>
    <row r="27034" spans="23:23" x14ac:dyDescent="0.35">
      <c r="W27034" s="17"/>
    </row>
    <row r="27035" spans="23:23" x14ac:dyDescent="0.35">
      <c r="W27035" s="17"/>
    </row>
    <row r="27036" spans="23:23" x14ac:dyDescent="0.35">
      <c r="W27036" s="17"/>
    </row>
    <row r="27037" spans="23:23" x14ac:dyDescent="0.35">
      <c r="W27037" s="17"/>
    </row>
    <row r="27038" spans="23:23" x14ac:dyDescent="0.35">
      <c r="W27038" s="17"/>
    </row>
    <row r="27039" spans="23:23" x14ac:dyDescent="0.35">
      <c r="W27039" s="17"/>
    </row>
    <row r="27040" spans="23:23" x14ac:dyDescent="0.35">
      <c r="W27040" s="17"/>
    </row>
    <row r="27041" spans="23:23" x14ac:dyDescent="0.35">
      <c r="W27041" s="17"/>
    </row>
    <row r="27042" spans="23:23" x14ac:dyDescent="0.35">
      <c r="W27042" s="17"/>
    </row>
    <row r="27043" spans="23:23" x14ac:dyDescent="0.35">
      <c r="W27043" s="17"/>
    </row>
    <row r="27044" spans="23:23" x14ac:dyDescent="0.35">
      <c r="W27044" s="17"/>
    </row>
    <row r="27045" spans="23:23" x14ac:dyDescent="0.35">
      <c r="W27045" s="17"/>
    </row>
    <row r="27046" spans="23:23" x14ac:dyDescent="0.35">
      <c r="W27046" s="17"/>
    </row>
    <row r="27047" spans="23:23" x14ac:dyDescent="0.35">
      <c r="W27047" s="17"/>
    </row>
    <row r="27048" spans="23:23" x14ac:dyDescent="0.35">
      <c r="W27048" s="17"/>
    </row>
    <row r="27049" spans="23:23" x14ac:dyDescent="0.35">
      <c r="W27049" s="17"/>
    </row>
    <row r="27050" spans="23:23" x14ac:dyDescent="0.35">
      <c r="W27050" s="17"/>
    </row>
    <row r="27051" spans="23:23" x14ac:dyDescent="0.35">
      <c r="W27051" s="17"/>
    </row>
    <row r="27052" spans="23:23" x14ac:dyDescent="0.35">
      <c r="W27052" s="17"/>
    </row>
    <row r="27053" spans="23:23" x14ac:dyDescent="0.35">
      <c r="W27053" s="17"/>
    </row>
    <row r="27054" spans="23:23" x14ac:dyDescent="0.35">
      <c r="W27054" s="17"/>
    </row>
    <row r="27055" spans="23:23" x14ac:dyDescent="0.35">
      <c r="W27055" s="17"/>
    </row>
    <row r="27056" spans="23:23" x14ac:dyDescent="0.35">
      <c r="W27056" s="17"/>
    </row>
    <row r="27057" spans="23:23" x14ac:dyDescent="0.35">
      <c r="W27057" s="17"/>
    </row>
    <row r="27058" spans="23:23" x14ac:dyDescent="0.35">
      <c r="W27058" s="17"/>
    </row>
    <row r="27059" spans="23:23" x14ac:dyDescent="0.35">
      <c r="W27059" s="17"/>
    </row>
    <row r="27060" spans="23:23" x14ac:dyDescent="0.35">
      <c r="W27060" s="17"/>
    </row>
    <row r="27061" spans="23:23" x14ac:dyDescent="0.35">
      <c r="W27061" s="17"/>
    </row>
    <row r="27062" spans="23:23" x14ac:dyDescent="0.35">
      <c r="W27062" s="17"/>
    </row>
    <row r="27063" spans="23:23" x14ac:dyDescent="0.35">
      <c r="W27063" s="17"/>
    </row>
    <row r="27064" spans="23:23" x14ac:dyDescent="0.35">
      <c r="W27064" s="17"/>
    </row>
    <row r="27065" spans="23:23" x14ac:dyDescent="0.35">
      <c r="W27065" s="17"/>
    </row>
    <row r="27066" spans="23:23" x14ac:dyDescent="0.35">
      <c r="W27066" s="17"/>
    </row>
    <row r="27067" spans="23:23" x14ac:dyDescent="0.35">
      <c r="W27067" s="17"/>
    </row>
    <row r="27068" spans="23:23" x14ac:dyDescent="0.35">
      <c r="W27068" s="17"/>
    </row>
    <row r="27069" spans="23:23" x14ac:dyDescent="0.35">
      <c r="W27069" s="17"/>
    </row>
    <row r="27070" spans="23:23" x14ac:dyDescent="0.35">
      <c r="W27070" s="17"/>
    </row>
    <row r="27071" spans="23:23" x14ac:dyDescent="0.35">
      <c r="W27071" s="17"/>
    </row>
    <row r="27072" spans="23:23" x14ac:dyDescent="0.35">
      <c r="W27072" s="17"/>
    </row>
    <row r="27073" spans="23:23" x14ac:dyDescent="0.35">
      <c r="W27073" s="17"/>
    </row>
    <row r="27074" spans="23:23" x14ac:dyDescent="0.35">
      <c r="W27074" s="17"/>
    </row>
    <row r="27075" spans="23:23" x14ac:dyDescent="0.35">
      <c r="W27075" s="17"/>
    </row>
    <row r="27076" spans="23:23" x14ac:dyDescent="0.35">
      <c r="W27076" s="17"/>
    </row>
    <row r="27077" spans="23:23" x14ac:dyDescent="0.35">
      <c r="W27077" s="17"/>
    </row>
    <row r="27078" spans="23:23" x14ac:dyDescent="0.35">
      <c r="W27078" s="17"/>
    </row>
    <row r="27079" spans="23:23" x14ac:dyDescent="0.35">
      <c r="W27079" s="17"/>
    </row>
    <row r="27080" spans="23:23" x14ac:dyDescent="0.35">
      <c r="W27080" s="17"/>
    </row>
    <row r="27081" spans="23:23" x14ac:dyDescent="0.35">
      <c r="W27081" s="17"/>
    </row>
    <row r="27082" spans="23:23" x14ac:dyDescent="0.35">
      <c r="W27082" s="17"/>
    </row>
    <row r="27083" spans="23:23" x14ac:dyDescent="0.35">
      <c r="W27083" s="17"/>
    </row>
    <row r="27084" spans="23:23" x14ac:dyDescent="0.35">
      <c r="W27084" s="17"/>
    </row>
    <row r="27085" spans="23:23" x14ac:dyDescent="0.35">
      <c r="W27085" s="17"/>
    </row>
    <row r="27086" spans="23:23" x14ac:dyDescent="0.35">
      <c r="W27086" s="17"/>
    </row>
    <row r="27087" spans="23:23" x14ac:dyDescent="0.35">
      <c r="W27087" s="17"/>
    </row>
    <row r="27088" spans="23:23" x14ac:dyDescent="0.35">
      <c r="W27088" s="17"/>
    </row>
    <row r="27089" spans="23:23" x14ac:dyDescent="0.35">
      <c r="W27089" s="17"/>
    </row>
    <row r="27090" spans="23:23" x14ac:dyDescent="0.35">
      <c r="W27090" s="17"/>
    </row>
    <row r="27091" spans="23:23" x14ac:dyDescent="0.35">
      <c r="W27091" s="17"/>
    </row>
    <row r="27092" spans="23:23" x14ac:dyDescent="0.35">
      <c r="W27092" s="17"/>
    </row>
    <row r="27093" spans="23:23" x14ac:dyDescent="0.35">
      <c r="W27093" s="17"/>
    </row>
    <row r="27094" spans="23:23" x14ac:dyDescent="0.35">
      <c r="W27094" s="17"/>
    </row>
    <row r="27095" spans="23:23" x14ac:dyDescent="0.35">
      <c r="W27095" s="17"/>
    </row>
    <row r="27096" spans="23:23" x14ac:dyDescent="0.35">
      <c r="W27096" s="17"/>
    </row>
    <row r="27097" spans="23:23" x14ac:dyDescent="0.35">
      <c r="W27097" s="17"/>
    </row>
    <row r="27098" spans="23:23" x14ac:dyDescent="0.35">
      <c r="W27098" s="17"/>
    </row>
    <row r="27099" spans="23:23" x14ac:dyDescent="0.35">
      <c r="W27099" s="17"/>
    </row>
    <row r="27100" spans="23:23" x14ac:dyDescent="0.35">
      <c r="W27100" s="17"/>
    </row>
    <row r="27101" spans="23:23" x14ac:dyDescent="0.35">
      <c r="W27101" s="17"/>
    </row>
    <row r="27102" spans="23:23" x14ac:dyDescent="0.35">
      <c r="W27102" s="17"/>
    </row>
    <row r="27103" spans="23:23" x14ac:dyDescent="0.35">
      <c r="W27103" s="17"/>
    </row>
    <row r="27104" spans="23:23" x14ac:dyDescent="0.35">
      <c r="W27104" s="17"/>
    </row>
    <row r="27105" spans="23:23" x14ac:dyDescent="0.35">
      <c r="W27105" s="17"/>
    </row>
    <row r="27106" spans="23:23" x14ac:dyDescent="0.35">
      <c r="W27106" s="17"/>
    </row>
    <row r="27107" spans="23:23" x14ac:dyDescent="0.35">
      <c r="W27107" s="17"/>
    </row>
    <row r="27108" spans="23:23" x14ac:dyDescent="0.35">
      <c r="W27108" s="17"/>
    </row>
    <row r="27109" spans="23:23" x14ac:dyDescent="0.35">
      <c r="W27109" s="17"/>
    </row>
    <row r="27110" spans="23:23" x14ac:dyDescent="0.35">
      <c r="W27110" s="17"/>
    </row>
    <row r="27111" spans="23:23" x14ac:dyDescent="0.35">
      <c r="W27111" s="17"/>
    </row>
    <row r="27112" spans="23:23" x14ac:dyDescent="0.35">
      <c r="W27112" s="17"/>
    </row>
    <row r="27113" spans="23:23" x14ac:dyDescent="0.35">
      <c r="W27113" s="17"/>
    </row>
    <row r="27114" spans="23:23" x14ac:dyDescent="0.35">
      <c r="W27114" s="17"/>
    </row>
    <row r="27115" spans="23:23" x14ac:dyDescent="0.35">
      <c r="W27115" s="17"/>
    </row>
    <row r="27116" spans="23:23" x14ac:dyDescent="0.35">
      <c r="W27116" s="17"/>
    </row>
    <row r="27117" spans="23:23" x14ac:dyDescent="0.35">
      <c r="W27117" s="17"/>
    </row>
    <row r="27118" spans="23:23" x14ac:dyDescent="0.35">
      <c r="W27118" s="17"/>
    </row>
    <row r="27119" spans="23:23" x14ac:dyDescent="0.35">
      <c r="W27119" s="17"/>
    </row>
    <row r="27120" spans="23:23" x14ac:dyDescent="0.35">
      <c r="W27120" s="17"/>
    </row>
    <row r="27121" spans="23:23" x14ac:dyDescent="0.35">
      <c r="W27121" s="17"/>
    </row>
    <row r="27122" spans="23:23" x14ac:dyDescent="0.35">
      <c r="W27122" s="17"/>
    </row>
    <row r="27123" spans="23:23" x14ac:dyDescent="0.35">
      <c r="W27123" s="17"/>
    </row>
    <row r="27124" spans="23:23" x14ac:dyDescent="0.35">
      <c r="W27124" s="17"/>
    </row>
    <row r="27125" spans="23:23" x14ac:dyDescent="0.35">
      <c r="W27125" s="17"/>
    </row>
    <row r="27126" spans="23:23" x14ac:dyDescent="0.35">
      <c r="W27126" s="17"/>
    </row>
    <row r="27127" spans="23:23" x14ac:dyDescent="0.35">
      <c r="W27127" s="17"/>
    </row>
    <row r="27128" spans="23:23" x14ac:dyDescent="0.35">
      <c r="W27128" s="17"/>
    </row>
    <row r="27129" spans="23:23" x14ac:dyDescent="0.35">
      <c r="W27129" s="17"/>
    </row>
    <row r="27130" spans="23:23" x14ac:dyDescent="0.35">
      <c r="W27130" s="17"/>
    </row>
    <row r="27131" spans="23:23" x14ac:dyDescent="0.35">
      <c r="W27131" s="17"/>
    </row>
    <row r="27132" spans="23:23" x14ac:dyDescent="0.35">
      <c r="W27132" s="17"/>
    </row>
    <row r="27133" spans="23:23" x14ac:dyDescent="0.35">
      <c r="W27133" s="17"/>
    </row>
    <row r="27134" spans="23:23" x14ac:dyDescent="0.35">
      <c r="W27134" s="17"/>
    </row>
    <row r="27135" spans="23:23" x14ac:dyDescent="0.35">
      <c r="W27135" s="17"/>
    </row>
    <row r="27136" spans="23:23" x14ac:dyDescent="0.35">
      <c r="W27136" s="17"/>
    </row>
    <row r="27137" spans="23:23" x14ac:dyDescent="0.35">
      <c r="W27137" s="17"/>
    </row>
    <row r="27138" spans="23:23" x14ac:dyDescent="0.35">
      <c r="W27138" s="17"/>
    </row>
    <row r="27139" spans="23:23" x14ac:dyDescent="0.35">
      <c r="W27139" s="17"/>
    </row>
    <row r="27140" spans="23:23" x14ac:dyDescent="0.35">
      <c r="W27140" s="17"/>
    </row>
    <row r="27141" spans="23:23" x14ac:dyDescent="0.35">
      <c r="W27141" s="17"/>
    </row>
    <row r="27142" spans="23:23" x14ac:dyDescent="0.35">
      <c r="W27142" s="17"/>
    </row>
    <row r="27143" spans="23:23" x14ac:dyDescent="0.35">
      <c r="W27143" s="17"/>
    </row>
    <row r="27144" spans="23:23" x14ac:dyDescent="0.35">
      <c r="W27144" s="17"/>
    </row>
    <row r="27145" spans="23:23" x14ac:dyDescent="0.35">
      <c r="W27145" s="17"/>
    </row>
    <row r="27146" spans="23:23" x14ac:dyDescent="0.35">
      <c r="W27146" s="17"/>
    </row>
    <row r="27147" spans="23:23" x14ac:dyDescent="0.35">
      <c r="W27147" s="17"/>
    </row>
    <row r="27148" spans="23:23" x14ac:dyDescent="0.35">
      <c r="W27148" s="17"/>
    </row>
    <row r="27149" spans="23:23" x14ac:dyDescent="0.35">
      <c r="W27149" s="17"/>
    </row>
    <row r="27150" spans="23:23" x14ac:dyDescent="0.35">
      <c r="W27150" s="17"/>
    </row>
    <row r="27151" spans="23:23" x14ac:dyDescent="0.35">
      <c r="W27151" s="17"/>
    </row>
    <row r="27152" spans="23:23" x14ac:dyDescent="0.35">
      <c r="W27152" s="17"/>
    </row>
    <row r="27153" spans="23:23" x14ac:dyDescent="0.35">
      <c r="W27153" s="17"/>
    </row>
    <row r="27154" spans="23:23" x14ac:dyDescent="0.35">
      <c r="W27154" s="17"/>
    </row>
    <row r="27155" spans="23:23" x14ac:dyDescent="0.35">
      <c r="W27155" s="17"/>
    </row>
    <row r="27156" spans="23:23" x14ac:dyDescent="0.35">
      <c r="W27156" s="17"/>
    </row>
    <row r="27157" spans="23:23" x14ac:dyDescent="0.35">
      <c r="W27157" s="17"/>
    </row>
    <row r="27158" spans="23:23" x14ac:dyDescent="0.35">
      <c r="W27158" s="17"/>
    </row>
    <row r="27159" spans="23:23" x14ac:dyDescent="0.35">
      <c r="W27159" s="17"/>
    </row>
    <row r="27160" spans="23:23" x14ac:dyDescent="0.35">
      <c r="W27160" s="17"/>
    </row>
    <row r="27161" spans="23:23" x14ac:dyDescent="0.35">
      <c r="W27161" s="17"/>
    </row>
    <row r="27162" spans="23:23" x14ac:dyDescent="0.35">
      <c r="W27162" s="17"/>
    </row>
    <row r="27163" spans="23:23" x14ac:dyDescent="0.35">
      <c r="W27163" s="17"/>
    </row>
    <row r="27164" spans="23:23" x14ac:dyDescent="0.35">
      <c r="W27164" s="17"/>
    </row>
    <row r="27165" spans="23:23" x14ac:dyDescent="0.35">
      <c r="W27165" s="17"/>
    </row>
    <row r="27166" spans="23:23" x14ac:dyDescent="0.35">
      <c r="W27166" s="17"/>
    </row>
    <row r="27167" spans="23:23" x14ac:dyDescent="0.35">
      <c r="W27167" s="17"/>
    </row>
    <row r="27168" spans="23:23" x14ac:dyDescent="0.35">
      <c r="W27168" s="17"/>
    </row>
    <row r="27169" spans="23:23" x14ac:dyDescent="0.35">
      <c r="W27169" s="17"/>
    </row>
    <row r="27170" spans="23:23" x14ac:dyDescent="0.35">
      <c r="W27170" s="17"/>
    </row>
    <row r="27171" spans="23:23" x14ac:dyDescent="0.35">
      <c r="W27171" s="17"/>
    </row>
    <row r="27172" spans="23:23" x14ac:dyDescent="0.35">
      <c r="W27172" s="17"/>
    </row>
    <row r="27173" spans="23:23" x14ac:dyDescent="0.35">
      <c r="W27173" s="17"/>
    </row>
    <row r="27174" spans="23:23" x14ac:dyDescent="0.35">
      <c r="W27174" s="17"/>
    </row>
    <row r="27175" spans="23:23" x14ac:dyDescent="0.35">
      <c r="W27175" s="17"/>
    </row>
    <row r="27176" spans="23:23" x14ac:dyDescent="0.35">
      <c r="W27176" s="17"/>
    </row>
    <row r="27177" spans="23:23" x14ac:dyDescent="0.35">
      <c r="W27177" s="17"/>
    </row>
    <row r="27178" spans="23:23" x14ac:dyDescent="0.35">
      <c r="W27178" s="17"/>
    </row>
    <row r="27179" spans="23:23" x14ac:dyDescent="0.35">
      <c r="W27179" s="17"/>
    </row>
    <row r="27180" spans="23:23" x14ac:dyDescent="0.35">
      <c r="W27180" s="17"/>
    </row>
    <row r="27181" spans="23:23" x14ac:dyDescent="0.35">
      <c r="W27181" s="17"/>
    </row>
    <row r="27182" spans="23:23" x14ac:dyDescent="0.35">
      <c r="W27182" s="17"/>
    </row>
    <row r="27183" spans="23:23" x14ac:dyDescent="0.35">
      <c r="W27183" s="17"/>
    </row>
    <row r="27184" spans="23:23" x14ac:dyDescent="0.35">
      <c r="W27184" s="17"/>
    </row>
    <row r="27185" spans="23:23" x14ac:dyDescent="0.35">
      <c r="W27185" s="17"/>
    </row>
    <row r="27186" spans="23:23" x14ac:dyDescent="0.35">
      <c r="W27186" s="17"/>
    </row>
    <row r="27187" spans="23:23" x14ac:dyDescent="0.35">
      <c r="W27187" s="17"/>
    </row>
    <row r="27188" spans="23:23" x14ac:dyDescent="0.35">
      <c r="W27188" s="17"/>
    </row>
    <row r="27189" spans="23:23" x14ac:dyDescent="0.35">
      <c r="W27189" s="17"/>
    </row>
    <row r="27190" spans="23:23" x14ac:dyDescent="0.35">
      <c r="W27190" s="17"/>
    </row>
    <row r="27191" spans="23:23" x14ac:dyDescent="0.35">
      <c r="W27191" s="17"/>
    </row>
    <row r="27192" spans="23:23" x14ac:dyDescent="0.35">
      <c r="W27192" s="17"/>
    </row>
    <row r="27193" spans="23:23" x14ac:dyDescent="0.35">
      <c r="W27193" s="17"/>
    </row>
    <row r="27194" spans="23:23" x14ac:dyDescent="0.35">
      <c r="W27194" s="17"/>
    </row>
    <row r="27195" spans="23:23" x14ac:dyDescent="0.35">
      <c r="W27195" s="17"/>
    </row>
    <row r="27196" spans="23:23" x14ac:dyDescent="0.35">
      <c r="W27196" s="17"/>
    </row>
    <row r="27197" spans="23:23" x14ac:dyDescent="0.35">
      <c r="W27197" s="17"/>
    </row>
    <row r="27198" spans="23:23" x14ac:dyDescent="0.35">
      <c r="W27198" s="17"/>
    </row>
    <row r="27199" spans="23:23" x14ac:dyDescent="0.35">
      <c r="W27199" s="17"/>
    </row>
    <row r="27200" spans="23:23" x14ac:dyDescent="0.35">
      <c r="W27200" s="17"/>
    </row>
    <row r="27201" spans="23:23" x14ac:dyDescent="0.35">
      <c r="W27201" s="17"/>
    </row>
    <row r="27202" spans="23:23" x14ac:dyDescent="0.35">
      <c r="W27202" s="17"/>
    </row>
    <row r="27203" spans="23:23" x14ac:dyDescent="0.35">
      <c r="W27203" s="17"/>
    </row>
    <row r="27204" spans="23:23" x14ac:dyDescent="0.35">
      <c r="W27204" s="17"/>
    </row>
    <row r="27205" spans="23:23" x14ac:dyDescent="0.35">
      <c r="W27205" s="17"/>
    </row>
    <row r="27206" spans="23:23" x14ac:dyDescent="0.35">
      <c r="W27206" s="17"/>
    </row>
    <row r="27207" spans="23:23" x14ac:dyDescent="0.35">
      <c r="W27207" s="17"/>
    </row>
    <row r="27208" spans="23:23" x14ac:dyDescent="0.35">
      <c r="W27208" s="17"/>
    </row>
    <row r="27209" spans="23:23" x14ac:dyDescent="0.35">
      <c r="W27209" s="17"/>
    </row>
    <row r="27210" spans="23:23" x14ac:dyDescent="0.35">
      <c r="W27210" s="17"/>
    </row>
    <row r="27211" spans="23:23" x14ac:dyDescent="0.35">
      <c r="W27211" s="17"/>
    </row>
    <row r="27212" spans="23:23" x14ac:dyDescent="0.35">
      <c r="W27212" s="17"/>
    </row>
    <row r="27213" spans="23:23" x14ac:dyDescent="0.35">
      <c r="W27213" s="17"/>
    </row>
    <row r="27214" spans="23:23" x14ac:dyDescent="0.35">
      <c r="W27214" s="17"/>
    </row>
    <row r="27215" spans="23:23" x14ac:dyDescent="0.35">
      <c r="W27215" s="17"/>
    </row>
    <row r="27216" spans="23:23" x14ac:dyDescent="0.35">
      <c r="W27216" s="17"/>
    </row>
    <row r="27217" spans="23:23" x14ac:dyDescent="0.35">
      <c r="W27217" s="17"/>
    </row>
    <row r="27218" spans="23:23" x14ac:dyDescent="0.35">
      <c r="W27218" s="17"/>
    </row>
    <row r="27219" spans="23:23" x14ac:dyDescent="0.35">
      <c r="W27219" s="17"/>
    </row>
    <row r="27220" spans="23:23" x14ac:dyDescent="0.35">
      <c r="W27220" s="17"/>
    </row>
    <row r="27221" spans="23:23" x14ac:dyDescent="0.35">
      <c r="W27221" s="17"/>
    </row>
    <row r="27222" spans="23:23" x14ac:dyDescent="0.35">
      <c r="W27222" s="17"/>
    </row>
    <row r="27223" spans="23:23" x14ac:dyDescent="0.35">
      <c r="W27223" s="17"/>
    </row>
    <row r="27224" spans="23:23" x14ac:dyDescent="0.35">
      <c r="W27224" s="17"/>
    </row>
    <row r="27225" spans="23:23" x14ac:dyDescent="0.35">
      <c r="W27225" s="17"/>
    </row>
    <row r="27226" spans="23:23" x14ac:dyDescent="0.35">
      <c r="W27226" s="17"/>
    </row>
    <row r="27227" spans="23:23" x14ac:dyDescent="0.35">
      <c r="W27227" s="17"/>
    </row>
    <row r="27228" spans="23:23" x14ac:dyDescent="0.35">
      <c r="W27228" s="17"/>
    </row>
    <row r="27229" spans="23:23" x14ac:dyDescent="0.35">
      <c r="W27229" s="17"/>
    </row>
    <row r="27230" spans="23:23" x14ac:dyDescent="0.35">
      <c r="W27230" s="17"/>
    </row>
    <row r="27231" spans="23:23" x14ac:dyDescent="0.35">
      <c r="W27231" s="17"/>
    </row>
    <row r="27232" spans="23:23" x14ac:dyDescent="0.35">
      <c r="W27232" s="17"/>
    </row>
    <row r="27233" spans="23:23" x14ac:dyDescent="0.35">
      <c r="W27233" s="17"/>
    </row>
    <row r="27234" spans="23:23" x14ac:dyDescent="0.35">
      <c r="W27234" s="17"/>
    </row>
    <row r="27235" spans="23:23" x14ac:dyDescent="0.35">
      <c r="W27235" s="17"/>
    </row>
    <row r="27236" spans="23:23" x14ac:dyDescent="0.35">
      <c r="W27236" s="17"/>
    </row>
    <row r="27237" spans="23:23" x14ac:dyDescent="0.35">
      <c r="W27237" s="17"/>
    </row>
    <row r="27238" spans="23:23" x14ac:dyDescent="0.35">
      <c r="W27238" s="17"/>
    </row>
    <row r="27239" spans="23:23" x14ac:dyDescent="0.35">
      <c r="W27239" s="17"/>
    </row>
    <row r="27240" spans="23:23" x14ac:dyDescent="0.35">
      <c r="W27240" s="17"/>
    </row>
    <row r="27241" spans="23:23" x14ac:dyDescent="0.35">
      <c r="W27241" s="17"/>
    </row>
    <row r="27242" spans="23:23" x14ac:dyDescent="0.35">
      <c r="W27242" s="17"/>
    </row>
    <row r="27243" spans="23:23" x14ac:dyDescent="0.35">
      <c r="W27243" s="17"/>
    </row>
    <row r="27244" spans="23:23" x14ac:dyDescent="0.35">
      <c r="W27244" s="17"/>
    </row>
    <row r="27245" spans="23:23" x14ac:dyDescent="0.35">
      <c r="W27245" s="17"/>
    </row>
    <row r="27246" spans="23:23" x14ac:dyDescent="0.35">
      <c r="W27246" s="17"/>
    </row>
    <row r="27247" spans="23:23" x14ac:dyDescent="0.35">
      <c r="W27247" s="17"/>
    </row>
    <row r="27248" spans="23:23" x14ac:dyDescent="0.35">
      <c r="W27248" s="17"/>
    </row>
    <row r="27249" spans="23:23" x14ac:dyDescent="0.35">
      <c r="W27249" s="17"/>
    </row>
    <row r="27250" spans="23:23" x14ac:dyDescent="0.35">
      <c r="W27250" s="17"/>
    </row>
    <row r="27251" spans="23:23" x14ac:dyDescent="0.35">
      <c r="W27251" s="17"/>
    </row>
    <row r="27252" spans="23:23" x14ac:dyDescent="0.35">
      <c r="W27252" s="17"/>
    </row>
    <row r="27253" spans="23:23" x14ac:dyDescent="0.35">
      <c r="W27253" s="17"/>
    </row>
    <row r="27254" spans="23:23" x14ac:dyDescent="0.35">
      <c r="W27254" s="17"/>
    </row>
    <row r="27255" spans="23:23" x14ac:dyDescent="0.35">
      <c r="W27255" s="17"/>
    </row>
    <row r="27256" spans="23:23" x14ac:dyDescent="0.35">
      <c r="W27256" s="17"/>
    </row>
    <row r="27257" spans="23:23" x14ac:dyDescent="0.35">
      <c r="W27257" s="17"/>
    </row>
    <row r="27258" spans="23:23" x14ac:dyDescent="0.35">
      <c r="W27258" s="17"/>
    </row>
    <row r="27259" spans="23:23" x14ac:dyDescent="0.35">
      <c r="W27259" s="17"/>
    </row>
    <row r="27260" spans="23:23" x14ac:dyDescent="0.35">
      <c r="W27260" s="17"/>
    </row>
    <row r="27261" spans="23:23" x14ac:dyDescent="0.35">
      <c r="W27261" s="17"/>
    </row>
    <row r="27262" spans="23:23" x14ac:dyDescent="0.35">
      <c r="W27262" s="17"/>
    </row>
    <row r="27263" spans="23:23" x14ac:dyDescent="0.35">
      <c r="W27263" s="17"/>
    </row>
    <row r="27264" spans="23:23" x14ac:dyDescent="0.35">
      <c r="W27264" s="17"/>
    </row>
    <row r="27265" spans="23:23" x14ac:dyDescent="0.35">
      <c r="W27265" s="17"/>
    </row>
    <row r="27266" spans="23:23" x14ac:dyDescent="0.35">
      <c r="W27266" s="17"/>
    </row>
    <row r="27267" spans="23:23" x14ac:dyDescent="0.35">
      <c r="W27267" s="17"/>
    </row>
    <row r="27268" spans="23:23" x14ac:dyDescent="0.35">
      <c r="W27268" s="17"/>
    </row>
    <row r="27269" spans="23:23" x14ac:dyDescent="0.35">
      <c r="W27269" s="17"/>
    </row>
    <row r="27270" spans="23:23" x14ac:dyDescent="0.35">
      <c r="W27270" s="17"/>
    </row>
    <row r="27271" spans="23:23" x14ac:dyDescent="0.35">
      <c r="W27271" s="17"/>
    </row>
    <row r="27272" spans="23:23" x14ac:dyDescent="0.35">
      <c r="W27272" s="17"/>
    </row>
    <row r="27273" spans="23:23" x14ac:dyDescent="0.35">
      <c r="W27273" s="17"/>
    </row>
    <row r="27274" spans="23:23" x14ac:dyDescent="0.35">
      <c r="W27274" s="17"/>
    </row>
    <row r="27275" spans="23:23" x14ac:dyDescent="0.35">
      <c r="W27275" s="17"/>
    </row>
    <row r="27276" spans="23:23" x14ac:dyDescent="0.35">
      <c r="W27276" s="17"/>
    </row>
    <row r="27277" spans="23:23" x14ac:dyDescent="0.35">
      <c r="W27277" s="17"/>
    </row>
    <row r="27278" spans="23:23" x14ac:dyDescent="0.35">
      <c r="W27278" s="17"/>
    </row>
    <row r="27279" spans="23:23" x14ac:dyDescent="0.35">
      <c r="W27279" s="17"/>
    </row>
    <row r="27280" spans="23:23" x14ac:dyDescent="0.35">
      <c r="W27280" s="17"/>
    </row>
    <row r="27281" spans="23:23" x14ac:dyDescent="0.35">
      <c r="W27281" s="17"/>
    </row>
    <row r="27282" spans="23:23" x14ac:dyDescent="0.35">
      <c r="W27282" s="17"/>
    </row>
    <row r="27283" spans="23:23" x14ac:dyDescent="0.35">
      <c r="W27283" s="17"/>
    </row>
    <row r="27284" spans="23:23" x14ac:dyDescent="0.35">
      <c r="W27284" s="17"/>
    </row>
    <row r="27285" spans="23:23" x14ac:dyDescent="0.35">
      <c r="W27285" s="17"/>
    </row>
    <row r="27286" spans="23:23" x14ac:dyDescent="0.35">
      <c r="W27286" s="17"/>
    </row>
    <row r="27287" spans="23:23" x14ac:dyDescent="0.35">
      <c r="W27287" s="17"/>
    </row>
    <row r="27288" spans="23:23" x14ac:dyDescent="0.35">
      <c r="W27288" s="17"/>
    </row>
    <row r="27289" spans="23:23" x14ac:dyDescent="0.35">
      <c r="W27289" s="17"/>
    </row>
    <row r="27290" spans="23:23" x14ac:dyDescent="0.35">
      <c r="W27290" s="17"/>
    </row>
    <row r="27291" spans="23:23" x14ac:dyDescent="0.35">
      <c r="W27291" s="17"/>
    </row>
    <row r="27292" spans="23:23" x14ac:dyDescent="0.35">
      <c r="W27292" s="17"/>
    </row>
    <row r="27293" spans="23:23" x14ac:dyDescent="0.35">
      <c r="W27293" s="17"/>
    </row>
    <row r="27294" spans="23:23" x14ac:dyDescent="0.35">
      <c r="W27294" s="17"/>
    </row>
    <row r="27295" spans="23:23" x14ac:dyDescent="0.35">
      <c r="W27295" s="17"/>
    </row>
    <row r="27296" spans="23:23" x14ac:dyDescent="0.35">
      <c r="W27296" s="17"/>
    </row>
    <row r="27297" spans="23:23" x14ac:dyDescent="0.35">
      <c r="W27297" s="17"/>
    </row>
    <row r="27298" spans="23:23" x14ac:dyDescent="0.35">
      <c r="W27298" s="17"/>
    </row>
    <row r="27299" spans="23:23" x14ac:dyDescent="0.35">
      <c r="W27299" s="17"/>
    </row>
    <row r="27300" spans="23:23" x14ac:dyDescent="0.35">
      <c r="W27300" s="17"/>
    </row>
    <row r="27301" spans="23:23" x14ac:dyDescent="0.35">
      <c r="W27301" s="17"/>
    </row>
    <row r="27302" spans="23:23" x14ac:dyDescent="0.35">
      <c r="W27302" s="17"/>
    </row>
    <row r="27303" spans="23:23" x14ac:dyDescent="0.35">
      <c r="W27303" s="17"/>
    </row>
    <row r="27304" spans="23:23" x14ac:dyDescent="0.35">
      <c r="W27304" s="17"/>
    </row>
    <row r="27305" spans="23:23" x14ac:dyDescent="0.35">
      <c r="W27305" s="17"/>
    </row>
    <row r="27306" spans="23:23" x14ac:dyDescent="0.35">
      <c r="W27306" s="17"/>
    </row>
    <row r="27307" spans="23:23" x14ac:dyDescent="0.35">
      <c r="W27307" s="17"/>
    </row>
    <row r="27308" spans="23:23" x14ac:dyDescent="0.35">
      <c r="W27308" s="17"/>
    </row>
    <row r="27309" spans="23:23" x14ac:dyDescent="0.35">
      <c r="W27309" s="17"/>
    </row>
    <row r="27310" spans="23:23" x14ac:dyDescent="0.35">
      <c r="W27310" s="17"/>
    </row>
    <row r="27311" spans="23:23" x14ac:dyDescent="0.35">
      <c r="W27311" s="17"/>
    </row>
    <row r="27312" spans="23:23" x14ac:dyDescent="0.35">
      <c r="W27312" s="17"/>
    </row>
    <row r="27313" spans="23:23" x14ac:dyDescent="0.35">
      <c r="W27313" s="17"/>
    </row>
    <row r="27314" spans="23:23" x14ac:dyDescent="0.35">
      <c r="W27314" s="17"/>
    </row>
    <row r="27315" spans="23:23" x14ac:dyDescent="0.35">
      <c r="W27315" s="17"/>
    </row>
    <row r="27316" spans="23:23" x14ac:dyDescent="0.35">
      <c r="W27316" s="17"/>
    </row>
    <row r="27317" spans="23:23" x14ac:dyDescent="0.35">
      <c r="W27317" s="17"/>
    </row>
    <row r="27318" spans="23:23" x14ac:dyDescent="0.35">
      <c r="W27318" s="17"/>
    </row>
    <row r="27319" spans="23:23" x14ac:dyDescent="0.35">
      <c r="W27319" s="17"/>
    </row>
    <row r="27320" spans="23:23" x14ac:dyDescent="0.35">
      <c r="W27320" s="17"/>
    </row>
    <row r="27321" spans="23:23" x14ac:dyDescent="0.35">
      <c r="W27321" s="17"/>
    </row>
    <row r="27322" spans="23:23" x14ac:dyDescent="0.35">
      <c r="W27322" s="17"/>
    </row>
    <row r="27323" spans="23:23" x14ac:dyDescent="0.35">
      <c r="W27323" s="17"/>
    </row>
    <row r="27324" spans="23:23" x14ac:dyDescent="0.35">
      <c r="W27324" s="17"/>
    </row>
    <row r="27325" spans="23:23" x14ac:dyDescent="0.35">
      <c r="W27325" s="17"/>
    </row>
    <row r="27326" spans="23:23" x14ac:dyDescent="0.35">
      <c r="W27326" s="17"/>
    </row>
    <row r="27327" spans="23:23" x14ac:dyDescent="0.35">
      <c r="W27327" s="17"/>
    </row>
    <row r="27328" spans="23:23" x14ac:dyDescent="0.35">
      <c r="W27328" s="17"/>
    </row>
    <row r="27329" spans="23:23" x14ac:dyDescent="0.35">
      <c r="W27329" s="17"/>
    </row>
    <row r="27330" spans="23:23" x14ac:dyDescent="0.35">
      <c r="W27330" s="17"/>
    </row>
    <row r="27331" spans="23:23" x14ac:dyDescent="0.35">
      <c r="W27331" s="17"/>
    </row>
    <row r="27332" spans="23:23" x14ac:dyDescent="0.35">
      <c r="W27332" s="17"/>
    </row>
    <row r="27333" spans="23:23" x14ac:dyDescent="0.35">
      <c r="W27333" s="17"/>
    </row>
    <row r="27334" spans="23:23" x14ac:dyDescent="0.35">
      <c r="W27334" s="17"/>
    </row>
    <row r="27335" spans="23:23" x14ac:dyDescent="0.35">
      <c r="W27335" s="17"/>
    </row>
    <row r="27336" spans="23:23" x14ac:dyDescent="0.35">
      <c r="W27336" s="17"/>
    </row>
    <row r="27337" spans="23:23" x14ac:dyDescent="0.35">
      <c r="W27337" s="17"/>
    </row>
    <row r="27338" spans="23:23" x14ac:dyDescent="0.35">
      <c r="W27338" s="17"/>
    </row>
    <row r="27339" spans="23:23" x14ac:dyDescent="0.35">
      <c r="W27339" s="17"/>
    </row>
    <row r="27340" spans="23:23" x14ac:dyDescent="0.35">
      <c r="W27340" s="17"/>
    </row>
    <row r="27341" spans="23:23" x14ac:dyDescent="0.35">
      <c r="W27341" s="17"/>
    </row>
    <row r="27342" spans="23:23" x14ac:dyDescent="0.35">
      <c r="W27342" s="17"/>
    </row>
    <row r="27343" spans="23:23" x14ac:dyDescent="0.35">
      <c r="W27343" s="17"/>
    </row>
    <row r="27344" spans="23:23" x14ac:dyDescent="0.35">
      <c r="W27344" s="17"/>
    </row>
    <row r="27345" spans="23:23" x14ac:dyDescent="0.35">
      <c r="W27345" s="17"/>
    </row>
    <row r="27346" spans="23:23" x14ac:dyDescent="0.35">
      <c r="W27346" s="17"/>
    </row>
    <row r="27347" spans="23:23" x14ac:dyDescent="0.35">
      <c r="W27347" s="17"/>
    </row>
    <row r="27348" spans="23:23" x14ac:dyDescent="0.35">
      <c r="W27348" s="17"/>
    </row>
    <row r="27349" spans="23:23" x14ac:dyDescent="0.35">
      <c r="W27349" s="17"/>
    </row>
    <row r="27350" spans="23:23" x14ac:dyDescent="0.35">
      <c r="W27350" s="17"/>
    </row>
    <row r="27351" spans="23:23" x14ac:dyDescent="0.35">
      <c r="W27351" s="17"/>
    </row>
    <row r="27352" spans="23:23" x14ac:dyDescent="0.35">
      <c r="W27352" s="17"/>
    </row>
    <row r="27353" spans="23:23" x14ac:dyDescent="0.35">
      <c r="W27353" s="17"/>
    </row>
    <row r="27354" spans="23:23" x14ac:dyDescent="0.35">
      <c r="W27354" s="17"/>
    </row>
    <row r="27355" spans="23:23" x14ac:dyDescent="0.35">
      <c r="W27355" s="17"/>
    </row>
    <row r="27356" spans="23:23" x14ac:dyDescent="0.35">
      <c r="W27356" s="17"/>
    </row>
    <row r="27357" spans="23:23" x14ac:dyDescent="0.35">
      <c r="W27357" s="17"/>
    </row>
    <row r="27358" spans="23:23" x14ac:dyDescent="0.35">
      <c r="W27358" s="17"/>
    </row>
    <row r="27359" spans="23:23" x14ac:dyDescent="0.35">
      <c r="W27359" s="17"/>
    </row>
    <row r="27360" spans="23:23" x14ac:dyDescent="0.35">
      <c r="W27360" s="17"/>
    </row>
    <row r="27361" spans="23:23" x14ac:dyDescent="0.35">
      <c r="W27361" s="17"/>
    </row>
    <row r="27362" spans="23:23" x14ac:dyDescent="0.35">
      <c r="W27362" s="17"/>
    </row>
    <row r="27363" spans="23:23" x14ac:dyDescent="0.35">
      <c r="W27363" s="17"/>
    </row>
    <row r="27364" spans="23:23" x14ac:dyDescent="0.35">
      <c r="W27364" s="17"/>
    </row>
    <row r="27365" spans="23:23" x14ac:dyDescent="0.35">
      <c r="W27365" s="17"/>
    </row>
    <row r="27366" spans="23:23" x14ac:dyDescent="0.35">
      <c r="W27366" s="17"/>
    </row>
    <row r="27367" spans="23:23" x14ac:dyDescent="0.35">
      <c r="W27367" s="17"/>
    </row>
    <row r="27368" spans="23:23" x14ac:dyDescent="0.35">
      <c r="W27368" s="17"/>
    </row>
    <row r="27369" spans="23:23" x14ac:dyDescent="0.35">
      <c r="W27369" s="17"/>
    </row>
    <row r="27370" spans="23:23" x14ac:dyDescent="0.35">
      <c r="W27370" s="17"/>
    </row>
    <row r="27371" spans="23:23" x14ac:dyDescent="0.35">
      <c r="W27371" s="17"/>
    </row>
    <row r="27372" spans="23:23" x14ac:dyDescent="0.35">
      <c r="W27372" s="17"/>
    </row>
    <row r="27373" spans="23:23" x14ac:dyDescent="0.35">
      <c r="W27373" s="17"/>
    </row>
    <row r="27374" spans="23:23" x14ac:dyDescent="0.35">
      <c r="W27374" s="17"/>
    </row>
    <row r="27375" spans="23:23" x14ac:dyDescent="0.35">
      <c r="W27375" s="17"/>
    </row>
    <row r="27376" spans="23:23" x14ac:dyDescent="0.35">
      <c r="W27376" s="17"/>
    </row>
    <row r="27377" spans="23:23" x14ac:dyDescent="0.35">
      <c r="W27377" s="17"/>
    </row>
    <row r="27378" spans="23:23" x14ac:dyDescent="0.35">
      <c r="W27378" s="17"/>
    </row>
    <row r="27379" spans="23:23" x14ac:dyDescent="0.35">
      <c r="W27379" s="17"/>
    </row>
    <row r="27380" spans="23:23" x14ac:dyDescent="0.35">
      <c r="W27380" s="17"/>
    </row>
    <row r="27381" spans="23:23" x14ac:dyDescent="0.35">
      <c r="W27381" s="17"/>
    </row>
    <row r="27382" spans="23:23" x14ac:dyDescent="0.35">
      <c r="W27382" s="17"/>
    </row>
    <row r="27383" spans="23:23" x14ac:dyDescent="0.35">
      <c r="W27383" s="17"/>
    </row>
    <row r="27384" spans="23:23" x14ac:dyDescent="0.35">
      <c r="W27384" s="17"/>
    </row>
    <row r="27385" spans="23:23" x14ac:dyDescent="0.35">
      <c r="W27385" s="17"/>
    </row>
    <row r="27386" spans="23:23" x14ac:dyDescent="0.35">
      <c r="W27386" s="17"/>
    </row>
    <row r="27387" spans="23:23" x14ac:dyDescent="0.35">
      <c r="W27387" s="17"/>
    </row>
    <row r="27388" spans="23:23" x14ac:dyDescent="0.35">
      <c r="W27388" s="17"/>
    </row>
    <row r="27389" spans="23:23" x14ac:dyDescent="0.35">
      <c r="W27389" s="17"/>
    </row>
    <row r="27390" spans="23:23" x14ac:dyDescent="0.35">
      <c r="W27390" s="17"/>
    </row>
    <row r="27391" spans="23:23" x14ac:dyDescent="0.35">
      <c r="W27391" s="17"/>
    </row>
    <row r="27392" spans="23:23" x14ac:dyDescent="0.35">
      <c r="W27392" s="17"/>
    </row>
    <row r="27393" spans="23:23" x14ac:dyDescent="0.35">
      <c r="W27393" s="17"/>
    </row>
    <row r="27394" spans="23:23" x14ac:dyDescent="0.35">
      <c r="W27394" s="17"/>
    </row>
    <row r="27395" spans="23:23" x14ac:dyDescent="0.35">
      <c r="W27395" s="17"/>
    </row>
    <row r="27396" spans="23:23" x14ac:dyDescent="0.35">
      <c r="W27396" s="17"/>
    </row>
    <row r="27397" spans="23:23" x14ac:dyDescent="0.35">
      <c r="W27397" s="17"/>
    </row>
    <row r="27398" spans="23:23" x14ac:dyDescent="0.35">
      <c r="W27398" s="17"/>
    </row>
    <row r="27399" spans="23:23" x14ac:dyDescent="0.35">
      <c r="W27399" s="17"/>
    </row>
    <row r="27400" spans="23:23" x14ac:dyDescent="0.35">
      <c r="W27400" s="17"/>
    </row>
    <row r="27401" spans="23:23" x14ac:dyDescent="0.35">
      <c r="W27401" s="17"/>
    </row>
    <row r="27402" spans="23:23" x14ac:dyDescent="0.35">
      <c r="W27402" s="17"/>
    </row>
    <row r="27403" spans="23:23" x14ac:dyDescent="0.35">
      <c r="W27403" s="17"/>
    </row>
    <row r="27404" spans="23:23" x14ac:dyDescent="0.35">
      <c r="W27404" s="17"/>
    </row>
    <row r="27405" spans="23:23" x14ac:dyDescent="0.35">
      <c r="W27405" s="17"/>
    </row>
    <row r="27406" spans="23:23" x14ac:dyDescent="0.35">
      <c r="W27406" s="17"/>
    </row>
    <row r="27407" spans="23:23" x14ac:dyDescent="0.35">
      <c r="W27407" s="17"/>
    </row>
    <row r="27408" spans="23:23" x14ac:dyDescent="0.35">
      <c r="W27408" s="17"/>
    </row>
    <row r="27409" spans="23:23" x14ac:dyDescent="0.35">
      <c r="W27409" s="17"/>
    </row>
    <row r="27410" spans="23:23" x14ac:dyDescent="0.35">
      <c r="W27410" s="17"/>
    </row>
    <row r="27411" spans="23:23" x14ac:dyDescent="0.35">
      <c r="W27411" s="17"/>
    </row>
    <row r="27412" spans="23:23" x14ac:dyDescent="0.35">
      <c r="W27412" s="17"/>
    </row>
    <row r="27413" spans="23:23" x14ac:dyDescent="0.35">
      <c r="W27413" s="17"/>
    </row>
    <row r="27414" spans="23:23" x14ac:dyDescent="0.35">
      <c r="W27414" s="17"/>
    </row>
    <row r="27415" spans="23:23" x14ac:dyDescent="0.35">
      <c r="W27415" s="17"/>
    </row>
    <row r="27416" spans="23:23" x14ac:dyDescent="0.35">
      <c r="W27416" s="17"/>
    </row>
    <row r="27417" spans="23:23" x14ac:dyDescent="0.35">
      <c r="W27417" s="17"/>
    </row>
    <row r="27418" spans="23:23" x14ac:dyDescent="0.35">
      <c r="W27418" s="17"/>
    </row>
    <row r="27419" spans="23:23" x14ac:dyDescent="0.35">
      <c r="W27419" s="17"/>
    </row>
    <row r="27420" spans="23:23" x14ac:dyDescent="0.35">
      <c r="W27420" s="17"/>
    </row>
    <row r="27421" spans="23:23" x14ac:dyDescent="0.35">
      <c r="W27421" s="17"/>
    </row>
    <row r="27422" spans="23:23" x14ac:dyDescent="0.35">
      <c r="W27422" s="17"/>
    </row>
    <row r="27423" spans="23:23" x14ac:dyDescent="0.35">
      <c r="W27423" s="17"/>
    </row>
    <row r="27424" spans="23:23" x14ac:dyDescent="0.35">
      <c r="W27424" s="17"/>
    </row>
    <row r="27425" spans="23:23" x14ac:dyDescent="0.35">
      <c r="W27425" s="17"/>
    </row>
    <row r="27426" spans="23:23" x14ac:dyDescent="0.35">
      <c r="W27426" s="17"/>
    </row>
    <row r="27427" spans="23:23" x14ac:dyDescent="0.35">
      <c r="W27427" s="17"/>
    </row>
    <row r="27428" spans="23:23" x14ac:dyDescent="0.35">
      <c r="W27428" s="17"/>
    </row>
    <row r="27429" spans="23:23" x14ac:dyDescent="0.35">
      <c r="W27429" s="17"/>
    </row>
    <row r="27430" spans="23:23" x14ac:dyDescent="0.35">
      <c r="W27430" s="17"/>
    </row>
    <row r="27431" spans="23:23" x14ac:dyDescent="0.35">
      <c r="W27431" s="17"/>
    </row>
    <row r="27432" spans="23:23" x14ac:dyDescent="0.35">
      <c r="W27432" s="17"/>
    </row>
    <row r="27433" spans="23:23" x14ac:dyDescent="0.35">
      <c r="W27433" s="17"/>
    </row>
    <row r="27434" spans="23:23" x14ac:dyDescent="0.35">
      <c r="W27434" s="17"/>
    </row>
    <row r="27435" spans="23:23" x14ac:dyDescent="0.35">
      <c r="W27435" s="17"/>
    </row>
    <row r="27436" spans="23:23" x14ac:dyDescent="0.35">
      <c r="W27436" s="17"/>
    </row>
    <row r="27437" spans="23:23" x14ac:dyDescent="0.35">
      <c r="W27437" s="17"/>
    </row>
    <row r="27438" spans="23:23" x14ac:dyDescent="0.35">
      <c r="W27438" s="17"/>
    </row>
    <row r="27439" spans="23:23" x14ac:dyDescent="0.35">
      <c r="W27439" s="17"/>
    </row>
    <row r="27440" spans="23:23" x14ac:dyDescent="0.35">
      <c r="W27440" s="17"/>
    </row>
    <row r="27441" spans="23:23" x14ac:dyDescent="0.35">
      <c r="W27441" s="17"/>
    </row>
    <row r="27442" spans="23:23" x14ac:dyDescent="0.35">
      <c r="W27442" s="17"/>
    </row>
    <row r="27443" spans="23:23" x14ac:dyDescent="0.35">
      <c r="W27443" s="17"/>
    </row>
    <row r="27444" spans="23:23" x14ac:dyDescent="0.35">
      <c r="W27444" s="17"/>
    </row>
    <row r="27445" spans="23:23" x14ac:dyDescent="0.35">
      <c r="W27445" s="17"/>
    </row>
    <row r="27446" spans="23:23" x14ac:dyDescent="0.35">
      <c r="W27446" s="17"/>
    </row>
    <row r="27447" spans="23:23" x14ac:dyDescent="0.35">
      <c r="W27447" s="17"/>
    </row>
    <row r="27448" spans="23:23" x14ac:dyDescent="0.35">
      <c r="W27448" s="17"/>
    </row>
    <row r="27449" spans="23:23" x14ac:dyDescent="0.35">
      <c r="W27449" s="17"/>
    </row>
    <row r="27450" spans="23:23" x14ac:dyDescent="0.35">
      <c r="W27450" s="17"/>
    </row>
    <row r="27451" spans="23:23" x14ac:dyDescent="0.35">
      <c r="W27451" s="17"/>
    </row>
    <row r="27452" spans="23:23" x14ac:dyDescent="0.35">
      <c r="W27452" s="17"/>
    </row>
    <row r="27453" spans="23:23" x14ac:dyDescent="0.35">
      <c r="W27453" s="17"/>
    </row>
    <row r="27454" spans="23:23" x14ac:dyDescent="0.35">
      <c r="W27454" s="17"/>
    </row>
    <row r="27455" spans="23:23" x14ac:dyDescent="0.35">
      <c r="W27455" s="17"/>
    </row>
    <row r="27456" spans="23:23" x14ac:dyDescent="0.35">
      <c r="W27456" s="17"/>
    </row>
    <row r="27457" spans="23:23" x14ac:dyDescent="0.35">
      <c r="W27457" s="17"/>
    </row>
    <row r="27458" spans="23:23" x14ac:dyDescent="0.35">
      <c r="W27458" s="17"/>
    </row>
    <row r="27459" spans="23:23" x14ac:dyDescent="0.35">
      <c r="W27459" s="17"/>
    </row>
    <row r="27460" spans="23:23" x14ac:dyDescent="0.35">
      <c r="W27460" s="17"/>
    </row>
    <row r="27461" spans="23:23" x14ac:dyDescent="0.35">
      <c r="W27461" s="17"/>
    </row>
    <row r="27462" spans="23:23" x14ac:dyDescent="0.35">
      <c r="W27462" s="17"/>
    </row>
    <row r="27463" spans="23:23" x14ac:dyDescent="0.35">
      <c r="W27463" s="17"/>
    </row>
    <row r="27464" spans="23:23" x14ac:dyDescent="0.35">
      <c r="W27464" s="17"/>
    </row>
    <row r="27465" spans="23:23" x14ac:dyDescent="0.35">
      <c r="W27465" s="17"/>
    </row>
    <row r="27466" spans="23:23" x14ac:dyDescent="0.35">
      <c r="W27466" s="17"/>
    </row>
    <row r="27467" spans="23:23" x14ac:dyDescent="0.35">
      <c r="W27467" s="17"/>
    </row>
    <row r="27468" spans="23:23" x14ac:dyDescent="0.35">
      <c r="W27468" s="17"/>
    </row>
    <row r="27469" spans="23:23" x14ac:dyDescent="0.35">
      <c r="W27469" s="17"/>
    </row>
    <row r="27470" spans="23:23" x14ac:dyDescent="0.35">
      <c r="W27470" s="17"/>
    </row>
    <row r="27471" spans="23:23" x14ac:dyDescent="0.35">
      <c r="W27471" s="17"/>
    </row>
    <row r="27472" spans="23:23" x14ac:dyDescent="0.35">
      <c r="W27472" s="17"/>
    </row>
    <row r="27473" spans="23:23" x14ac:dyDescent="0.35">
      <c r="W27473" s="17"/>
    </row>
    <row r="27474" spans="23:23" x14ac:dyDescent="0.35">
      <c r="W27474" s="17"/>
    </row>
    <row r="27475" spans="23:23" x14ac:dyDescent="0.35">
      <c r="W27475" s="17"/>
    </row>
    <row r="27476" spans="23:23" x14ac:dyDescent="0.35">
      <c r="W27476" s="17"/>
    </row>
    <row r="27477" spans="23:23" x14ac:dyDescent="0.35">
      <c r="W27477" s="17"/>
    </row>
    <row r="27478" spans="23:23" x14ac:dyDescent="0.35">
      <c r="W27478" s="17"/>
    </row>
    <row r="27479" spans="23:23" x14ac:dyDescent="0.35">
      <c r="W27479" s="17"/>
    </row>
    <row r="27480" spans="23:23" x14ac:dyDescent="0.35">
      <c r="W27480" s="17"/>
    </row>
    <row r="27481" spans="23:23" x14ac:dyDescent="0.35">
      <c r="W27481" s="17"/>
    </row>
    <row r="27482" spans="23:23" x14ac:dyDescent="0.35">
      <c r="W27482" s="17"/>
    </row>
    <row r="27483" spans="23:23" x14ac:dyDescent="0.35">
      <c r="W27483" s="17"/>
    </row>
    <row r="27484" spans="23:23" x14ac:dyDescent="0.35">
      <c r="W27484" s="17"/>
    </row>
    <row r="27485" spans="23:23" x14ac:dyDescent="0.35">
      <c r="W27485" s="17"/>
    </row>
    <row r="27486" spans="23:23" x14ac:dyDescent="0.35">
      <c r="W27486" s="17"/>
    </row>
    <row r="27487" spans="23:23" x14ac:dyDescent="0.35">
      <c r="W27487" s="17"/>
    </row>
    <row r="27488" spans="23:23" x14ac:dyDescent="0.35">
      <c r="W27488" s="17"/>
    </row>
    <row r="27489" spans="23:23" x14ac:dyDescent="0.35">
      <c r="W27489" s="17"/>
    </row>
    <row r="27490" spans="23:23" x14ac:dyDescent="0.35">
      <c r="W27490" s="17"/>
    </row>
    <row r="27491" spans="23:23" x14ac:dyDescent="0.35">
      <c r="W27491" s="17"/>
    </row>
    <row r="27492" spans="23:23" x14ac:dyDescent="0.35">
      <c r="W27492" s="17"/>
    </row>
    <row r="27493" spans="23:23" x14ac:dyDescent="0.35">
      <c r="W27493" s="17"/>
    </row>
    <row r="27494" spans="23:23" x14ac:dyDescent="0.35">
      <c r="W27494" s="17"/>
    </row>
    <row r="27495" spans="23:23" x14ac:dyDescent="0.35">
      <c r="W27495" s="17"/>
    </row>
    <row r="27496" spans="23:23" x14ac:dyDescent="0.35">
      <c r="W27496" s="17"/>
    </row>
    <row r="27497" spans="23:23" x14ac:dyDescent="0.35">
      <c r="W27497" s="17"/>
    </row>
    <row r="27498" spans="23:23" x14ac:dyDescent="0.35">
      <c r="W27498" s="17"/>
    </row>
    <row r="27499" spans="23:23" x14ac:dyDescent="0.35">
      <c r="W27499" s="17"/>
    </row>
    <row r="27500" spans="23:23" x14ac:dyDescent="0.35">
      <c r="W27500" s="17"/>
    </row>
    <row r="27501" spans="23:23" x14ac:dyDescent="0.35">
      <c r="W27501" s="17"/>
    </row>
    <row r="27502" spans="23:23" x14ac:dyDescent="0.35">
      <c r="W27502" s="17"/>
    </row>
    <row r="27503" spans="23:23" x14ac:dyDescent="0.35">
      <c r="W27503" s="17"/>
    </row>
    <row r="27504" spans="23:23" x14ac:dyDescent="0.35">
      <c r="W27504" s="17"/>
    </row>
    <row r="27505" spans="23:23" x14ac:dyDescent="0.35">
      <c r="W27505" s="17"/>
    </row>
    <row r="27506" spans="23:23" x14ac:dyDescent="0.35">
      <c r="W27506" s="17"/>
    </row>
    <row r="27507" spans="23:23" x14ac:dyDescent="0.35">
      <c r="W27507" s="17"/>
    </row>
    <row r="27508" spans="23:23" x14ac:dyDescent="0.35">
      <c r="W27508" s="17"/>
    </row>
    <row r="27509" spans="23:23" x14ac:dyDescent="0.35">
      <c r="W27509" s="17"/>
    </row>
    <row r="27510" spans="23:23" x14ac:dyDescent="0.35">
      <c r="W27510" s="17"/>
    </row>
    <row r="27511" spans="23:23" x14ac:dyDescent="0.35">
      <c r="W27511" s="17"/>
    </row>
    <row r="27512" spans="23:23" x14ac:dyDescent="0.35">
      <c r="W27512" s="17"/>
    </row>
    <row r="27513" spans="23:23" x14ac:dyDescent="0.35">
      <c r="W27513" s="17"/>
    </row>
    <row r="27514" spans="23:23" x14ac:dyDescent="0.35">
      <c r="W27514" s="17"/>
    </row>
    <row r="27515" spans="23:23" x14ac:dyDescent="0.35">
      <c r="W27515" s="17"/>
    </row>
    <row r="27516" spans="23:23" x14ac:dyDescent="0.35">
      <c r="W27516" s="17"/>
    </row>
    <row r="27517" spans="23:23" x14ac:dyDescent="0.35">
      <c r="W27517" s="17"/>
    </row>
    <row r="27518" spans="23:23" x14ac:dyDescent="0.35">
      <c r="W27518" s="17"/>
    </row>
    <row r="27519" spans="23:23" x14ac:dyDescent="0.35">
      <c r="W27519" s="17"/>
    </row>
    <row r="27520" spans="23:23" x14ac:dyDescent="0.35">
      <c r="W27520" s="17"/>
    </row>
    <row r="27521" spans="23:23" x14ac:dyDescent="0.35">
      <c r="W27521" s="17"/>
    </row>
    <row r="27522" spans="23:23" x14ac:dyDescent="0.35">
      <c r="W27522" s="17"/>
    </row>
    <row r="27523" spans="23:23" x14ac:dyDescent="0.35">
      <c r="W27523" s="17"/>
    </row>
    <row r="27524" spans="23:23" x14ac:dyDescent="0.35">
      <c r="W27524" s="17"/>
    </row>
    <row r="27525" spans="23:23" x14ac:dyDescent="0.35">
      <c r="W27525" s="17"/>
    </row>
    <row r="27526" spans="23:23" x14ac:dyDescent="0.35">
      <c r="W27526" s="17"/>
    </row>
    <row r="27527" spans="23:23" x14ac:dyDescent="0.35">
      <c r="W27527" s="17"/>
    </row>
    <row r="27528" spans="23:23" x14ac:dyDescent="0.35">
      <c r="W27528" s="17"/>
    </row>
    <row r="27529" spans="23:23" x14ac:dyDescent="0.35">
      <c r="W27529" s="17"/>
    </row>
    <row r="27530" spans="23:23" x14ac:dyDescent="0.35">
      <c r="W27530" s="17"/>
    </row>
    <row r="27531" spans="23:23" x14ac:dyDescent="0.35">
      <c r="W27531" s="17"/>
    </row>
    <row r="27532" spans="23:23" x14ac:dyDescent="0.35">
      <c r="W27532" s="17"/>
    </row>
    <row r="27533" spans="23:23" x14ac:dyDescent="0.35">
      <c r="W27533" s="17"/>
    </row>
    <row r="27534" spans="23:23" x14ac:dyDescent="0.35">
      <c r="W27534" s="17"/>
    </row>
    <row r="27535" spans="23:23" x14ac:dyDescent="0.35">
      <c r="W27535" s="17"/>
    </row>
    <row r="27536" spans="23:23" x14ac:dyDescent="0.35">
      <c r="W27536" s="17"/>
    </row>
    <row r="27537" spans="23:23" x14ac:dyDescent="0.35">
      <c r="W27537" s="17"/>
    </row>
    <row r="27538" spans="23:23" x14ac:dyDescent="0.35">
      <c r="W27538" s="17"/>
    </row>
    <row r="27539" spans="23:23" x14ac:dyDescent="0.35">
      <c r="W27539" s="17"/>
    </row>
    <row r="27540" spans="23:23" x14ac:dyDescent="0.35">
      <c r="W27540" s="17"/>
    </row>
    <row r="27541" spans="23:23" x14ac:dyDescent="0.35">
      <c r="W27541" s="17"/>
    </row>
    <row r="27542" spans="23:23" x14ac:dyDescent="0.35">
      <c r="W27542" s="17"/>
    </row>
    <row r="27543" spans="23:23" x14ac:dyDescent="0.35">
      <c r="W27543" s="17"/>
    </row>
    <row r="27544" spans="23:23" x14ac:dyDescent="0.35">
      <c r="W27544" s="17"/>
    </row>
    <row r="27545" spans="23:23" x14ac:dyDescent="0.35">
      <c r="W27545" s="17"/>
    </row>
    <row r="27546" spans="23:23" x14ac:dyDescent="0.35">
      <c r="W27546" s="17"/>
    </row>
    <row r="27547" spans="23:23" x14ac:dyDescent="0.35">
      <c r="W27547" s="17"/>
    </row>
    <row r="27548" spans="23:23" x14ac:dyDescent="0.35">
      <c r="W27548" s="17"/>
    </row>
    <row r="27549" spans="23:23" x14ac:dyDescent="0.35">
      <c r="W27549" s="17"/>
    </row>
    <row r="27550" spans="23:23" x14ac:dyDescent="0.35">
      <c r="W27550" s="17"/>
    </row>
    <row r="27551" spans="23:23" x14ac:dyDescent="0.35">
      <c r="W27551" s="17"/>
    </row>
    <row r="27552" spans="23:23" x14ac:dyDescent="0.35">
      <c r="W27552" s="17"/>
    </row>
    <row r="27553" spans="23:23" x14ac:dyDescent="0.35">
      <c r="W27553" s="17"/>
    </row>
    <row r="27554" spans="23:23" x14ac:dyDescent="0.35">
      <c r="W27554" s="17"/>
    </row>
    <row r="27555" spans="23:23" x14ac:dyDescent="0.35">
      <c r="W27555" s="17"/>
    </row>
    <row r="27556" spans="23:23" x14ac:dyDescent="0.35">
      <c r="W27556" s="17"/>
    </row>
    <row r="27557" spans="23:23" x14ac:dyDescent="0.35">
      <c r="W27557" s="17"/>
    </row>
    <row r="27558" spans="23:23" x14ac:dyDescent="0.35">
      <c r="W27558" s="17"/>
    </row>
    <row r="27559" spans="23:23" x14ac:dyDescent="0.35">
      <c r="W27559" s="17"/>
    </row>
    <row r="27560" spans="23:23" x14ac:dyDescent="0.35">
      <c r="W27560" s="17"/>
    </row>
    <row r="27561" spans="23:23" x14ac:dyDescent="0.35">
      <c r="W27561" s="17"/>
    </row>
    <row r="27562" spans="23:23" x14ac:dyDescent="0.35">
      <c r="W27562" s="17"/>
    </row>
    <row r="27563" spans="23:23" x14ac:dyDescent="0.35">
      <c r="W27563" s="17"/>
    </row>
    <row r="27564" spans="23:23" x14ac:dyDescent="0.35">
      <c r="W27564" s="17"/>
    </row>
    <row r="27565" spans="23:23" x14ac:dyDescent="0.35">
      <c r="W27565" s="17"/>
    </row>
    <row r="27566" spans="23:23" x14ac:dyDescent="0.35">
      <c r="W27566" s="17"/>
    </row>
    <row r="27567" spans="23:23" x14ac:dyDescent="0.35">
      <c r="W27567" s="17"/>
    </row>
    <row r="27568" spans="23:23" x14ac:dyDescent="0.35">
      <c r="W27568" s="17"/>
    </row>
    <row r="27569" spans="23:23" x14ac:dyDescent="0.35">
      <c r="W27569" s="17"/>
    </row>
    <row r="27570" spans="23:23" x14ac:dyDescent="0.35">
      <c r="W27570" s="17"/>
    </row>
    <row r="27571" spans="23:23" x14ac:dyDescent="0.35">
      <c r="W27571" s="17"/>
    </row>
    <row r="27572" spans="23:23" x14ac:dyDescent="0.35">
      <c r="W27572" s="17"/>
    </row>
    <row r="27573" spans="23:23" x14ac:dyDescent="0.35">
      <c r="W27573" s="17"/>
    </row>
    <row r="27574" spans="23:23" x14ac:dyDescent="0.35">
      <c r="W27574" s="17"/>
    </row>
    <row r="27575" spans="23:23" x14ac:dyDescent="0.35">
      <c r="W27575" s="17"/>
    </row>
    <row r="27576" spans="23:23" x14ac:dyDescent="0.35">
      <c r="W27576" s="17"/>
    </row>
    <row r="27577" spans="23:23" x14ac:dyDescent="0.35">
      <c r="W27577" s="17"/>
    </row>
    <row r="27578" spans="23:23" x14ac:dyDescent="0.35">
      <c r="W27578" s="17"/>
    </row>
    <row r="27579" spans="23:23" x14ac:dyDescent="0.35">
      <c r="W27579" s="17"/>
    </row>
    <row r="27580" spans="23:23" x14ac:dyDescent="0.35">
      <c r="W27580" s="17"/>
    </row>
    <row r="27581" spans="23:23" x14ac:dyDescent="0.35">
      <c r="W27581" s="17"/>
    </row>
    <row r="27582" spans="23:23" x14ac:dyDescent="0.35">
      <c r="W27582" s="17"/>
    </row>
    <row r="27583" spans="23:23" x14ac:dyDescent="0.35">
      <c r="W27583" s="17"/>
    </row>
    <row r="27584" spans="23:23" x14ac:dyDescent="0.35">
      <c r="W27584" s="17"/>
    </row>
    <row r="27585" spans="23:23" x14ac:dyDescent="0.35">
      <c r="W27585" s="17"/>
    </row>
    <row r="27586" spans="23:23" x14ac:dyDescent="0.35">
      <c r="W27586" s="17"/>
    </row>
    <row r="27587" spans="23:23" x14ac:dyDescent="0.35">
      <c r="W27587" s="17"/>
    </row>
    <row r="27588" spans="23:23" x14ac:dyDescent="0.35">
      <c r="W27588" s="17"/>
    </row>
    <row r="27589" spans="23:23" x14ac:dyDescent="0.35">
      <c r="W27589" s="17"/>
    </row>
    <row r="27590" spans="23:23" x14ac:dyDescent="0.35">
      <c r="W27590" s="17"/>
    </row>
    <row r="27591" spans="23:23" x14ac:dyDescent="0.35">
      <c r="W27591" s="17"/>
    </row>
    <row r="27592" spans="23:23" x14ac:dyDescent="0.35">
      <c r="W27592" s="17"/>
    </row>
    <row r="27593" spans="23:23" x14ac:dyDescent="0.35">
      <c r="W27593" s="17"/>
    </row>
    <row r="27594" spans="23:23" x14ac:dyDescent="0.35">
      <c r="W27594" s="17"/>
    </row>
    <row r="27595" spans="23:23" x14ac:dyDescent="0.35">
      <c r="W27595" s="17"/>
    </row>
    <row r="27596" spans="23:23" x14ac:dyDescent="0.35">
      <c r="W27596" s="17"/>
    </row>
    <row r="27597" spans="23:23" x14ac:dyDescent="0.35">
      <c r="W27597" s="17"/>
    </row>
    <row r="27598" spans="23:23" x14ac:dyDescent="0.35">
      <c r="W27598" s="17"/>
    </row>
    <row r="27599" spans="23:23" x14ac:dyDescent="0.35">
      <c r="W27599" s="17"/>
    </row>
    <row r="27600" spans="23:23" x14ac:dyDescent="0.35">
      <c r="W27600" s="17"/>
    </row>
    <row r="27601" spans="23:23" x14ac:dyDescent="0.35">
      <c r="W27601" s="17"/>
    </row>
    <row r="27602" spans="23:23" x14ac:dyDescent="0.35">
      <c r="W27602" s="17"/>
    </row>
    <row r="27603" spans="23:23" x14ac:dyDescent="0.35">
      <c r="W27603" s="17"/>
    </row>
    <row r="27604" spans="23:23" x14ac:dyDescent="0.35">
      <c r="W27604" s="17"/>
    </row>
    <row r="27605" spans="23:23" x14ac:dyDescent="0.35">
      <c r="W27605" s="17"/>
    </row>
    <row r="27606" spans="23:23" x14ac:dyDescent="0.35">
      <c r="W27606" s="17"/>
    </row>
    <row r="27607" spans="23:23" x14ac:dyDescent="0.35">
      <c r="W27607" s="17"/>
    </row>
    <row r="27608" spans="23:23" x14ac:dyDescent="0.35">
      <c r="W27608" s="17"/>
    </row>
    <row r="27609" spans="23:23" x14ac:dyDescent="0.35">
      <c r="W27609" s="17"/>
    </row>
    <row r="27610" spans="23:23" x14ac:dyDescent="0.35">
      <c r="W27610" s="17"/>
    </row>
    <row r="27611" spans="23:23" x14ac:dyDescent="0.35">
      <c r="W27611" s="17"/>
    </row>
    <row r="27612" spans="23:23" x14ac:dyDescent="0.35">
      <c r="W27612" s="17"/>
    </row>
    <row r="27613" spans="23:23" x14ac:dyDescent="0.35">
      <c r="W27613" s="17"/>
    </row>
    <row r="27614" spans="23:23" x14ac:dyDescent="0.35">
      <c r="W27614" s="17"/>
    </row>
    <row r="27615" spans="23:23" x14ac:dyDescent="0.35">
      <c r="W27615" s="17"/>
    </row>
    <row r="27616" spans="23:23" x14ac:dyDescent="0.35">
      <c r="W27616" s="17"/>
    </row>
    <row r="27617" spans="23:23" x14ac:dyDescent="0.35">
      <c r="W27617" s="17"/>
    </row>
    <row r="27618" spans="23:23" x14ac:dyDescent="0.35">
      <c r="W27618" s="17"/>
    </row>
    <row r="27619" spans="23:23" x14ac:dyDescent="0.35">
      <c r="W27619" s="17"/>
    </row>
    <row r="27620" spans="23:23" x14ac:dyDescent="0.35">
      <c r="W27620" s="17"/>
    </row>
    <row r="27621" spans="23:23" x14ac:dyDescent="0.35">
      <c r="W27621" s="17"/>
    </row>
    <row r="27622" spans="23:23" x14ac:dyDescent="0.35">
      <c r="W27622" s="17"/>
    </row>
    <row r="27623" spans="23:23" x14ac:dyDescent="0.35">
      <c r="W27623" s="17"/>
    </row>
    <row r="27624" spans="23:23" x14ac:dyDescent="0.35">
      <c r="W27624" s="17"/>
    </row>
    <row r="27625" spans="23:23" x14ac:dyDescent="0.35">
      <c r="W27625" s="17"/>
    </row>
    <row r="27626" spans="23:23" x14ac:dyDescent="0.35">
      <c r="W27626" s="17"/>
    </row>
    <row r="27627" spans="23:23" x14ac:dyDescent="0.35">
      <c r="W27627" s="17"/>
    </row>
    <row r="27628" spans="23:23" x14ac:dyDescent="0.35">
      <c r="W27628" s="17"/>
    </row>
    <row r="27629" spans="23:23" x14ac:dyDescent="0.35">
      <c r="W27629" s="17"/>
    </row>
    <row r="27630" spans="23:23" x14ac:dyDescent="0.35">
      <c r="W27630" s="17"/>
    </row>
    <row r="27631" spans="23:23" x14ac:dyDescent="0.35">
      <c r="W27631" s="17"/>
    </row>
    <row r="27632" spans="23:23" x14ac:dyDescent="0.35">
      <c r="W27632" s="17"/>
    </row>
    <row r="27633" spans="23:23" x14ac:dyDescent="0.35">
      <c r="W27633" s="17"/>
    </row>
    <row r="27634" spans="23:23" x14ac:dyDescent="0.35">
      <c r="W27634" s="17"/>
    </row>
    <row r="27635" spans="23:23" x14ac:dyDescent="0.35">
      <c r="W27635" s="17"/>
    </row>
    <row r="27636" spans="23:23" x14ac:dyDescent="0.35">
      <c r="W27636" s="17"/>
    </row>
    <row r="27637" spans="23:23" x14ac:dyDescent="0.35">
      <c r="W27637" s="17"/>
    </row>
    <row r="27638" spans="23:23" x14ac:dyDescent="0.35">
      <c r="W27638" s="17"/>
    </row>
    <row r="27639" spans="23:23" x14ac:dyDescent="0.35">
      <c r="W27639" s="17"/>
    </row>
    <row r="27640" spans="23:23" x14ac:dyDescent="0.35">
      <c r="W27640" s="17"/>
    </row>
    <row r="27641" spans="23:23" x14ac:dyDescent="0.35">
      <c r="W27641" s="17"/>
    </row>
    <row r="27642" spans="23:23" x14ac:dyDescent="0.35">
      <c r="W27642" s="17"/>
    </row>
    <row r="27643" spans="23:23" x14ac:dyDescent="0.35">
      <c r="W27643" s="17"/>
    </row>
    <row r="27644" spans="23:23" x14ac:dyDescent="0.35">
      <c r="W27644" s="17"/>
    </row>
    <row r="27645" spans="23:23" x14ac:dyDescent="0.35">
      <c r="W27645" s="17"/>
    </row>
    <row r="27646" spans="23:23" x14ac:dyDescent="0.35">
      <c r="W27646" s="17"/>
    </row>
    <row r="27647" spans="23:23" x14ac:dyDescent="0.35">
      <c r="W27647" s="17"/>
    </row>
    <row r="27648" spans="23:23" x14ac:dyDescent="0.35">
      <c r="W27648" s="17"/>
    </row>
    <row r="27649" spans="23:23" x14ac:dyDescent="0.35">
      <c r="W27649" s="17"/>
    </row>
    <row r="27650" spans="23:23" x14ac:dyDescent="0.35">
      <c r="W27650" s="17"/>
    </row>
    <row r="27651" spans="23:23" x14ac:dyDescent="0.35">
      <c r="W27651" s="17"/>
    </row>
    <row r="27652" spans="23:23" x14ac:dyDescent="0.35">
      <c r="W27652" s="17"/>
    </row>
    <row r="27653" spans="23:23" x14ac:dyDescent="0.35">
      <c r="W27653" s="17"/>
    </row>
    <row r="27654" spans="23:23" x14ac:dyDescent="0.35">
      <c r="W27654" s="17"/>
    </row>
    <row r="27655" spans="23:23" x14ac:dyDescent="0.35">
      <c r="W27655" s="17"/>
    </row>
    <row r="27656" spans="23:23" x14ac:dyDescent="0.35">
      <c r="W27656" s="17"/>
    </row>
    <row r="27657" spans="23:23" x14ac:dyDescent="0.35">
      <c r="W27657" s="17"/>
    </row>
    <row r="27658" spans="23:23" x14ac:dyDescent="0.35">
      <c r="W27658" s="17"/>
    </row>
    <row r="27659" spans="23:23" x14ac:dyDescent="0.35">
      <c r="W27659" s="17"/>
    </row>
    <row r="27660" spans="23:23" x14ac:dyDescent="0.35">
      <c r="W27660" s="17"/>
    </row>
    <row r="27661" spans="23:23" x14ac:dyDescent="0.35">
      <c r="W27661" s="17"/>
    </row>
    <row r="27662" spans="23:23" x14ac:dyDescent="0.35">
      <c r="W27662" s="17"/>
    </row>
    <row r="27663" spans="23:23" x14ac:dyDescent="0.35">
      <c r="W27663" s="17"/>
    </row>
    <row r="27664" spans="23:23" x14ac:dyDescent="0.35">
      <c r="W27664" s="17"/>
    </row>
    <row r="27665" spans="23:23" x14ac:dyDescent="0.35">
      <c r="W27665" s="17"/>
    </row>
    <row r="27666" spans="23:23" x14ac:dyDescent="0.35">
      <c r="W27666" s="17"/>
    </row>
    <row r="27667" spans="23:23" x14ac:dyDescent="0.35">
      <c r="W27667" s="17"/>
    </row>
    <row r="27668" spans="23:23" x14ac:dyDescent="0.35">
      <c r="W27668" s="17"/>
    </row>
    <row r="27669" spans="23:23" x14ac:dyDescent="0.35">
      <c r="W27669" s="17"/>
    </row>
    <row r="27670" spans="23:23" x14ac:dyDescent="0.35">
      <c r="W27670" s="17"/>
    </row>
    <row r="27671" spans="23:23" x14ac:dyDescent="0.35">
      <c r="W27671" s="17"/>
    </row>
    <row r="27672" spans="23:23" x14ac:dyDescent="0.35">
      <c r="W27672" s="17"/>
    </row>
    <row r="27673" spans="23:23" x14ac:dyDescent="0.35">
      <c r="W27673" s="17"/>
    </row>
    <row r="27674" spans="23:23" x14ac:dyDescent="0.35">
      <c r="W27674" s="17"/>
    </row>
    <row r="27675" spans="23:23" x14ac:dyDescent="0.35">
      <c r="W27675" s="17"/>
    </row>
    <row r="27676" spans="23:23" x14ac:dyDescent="0.35">
      <c r="W27676" s="17"/>
    </row>
    <row r="27677" spans="23:23" x14ac:dyDescent="0.35">
      <c r="W27677" s="17"/>
    </row>
    <row r="27678" spans="23:23" x14ac:dyDescent="0.35">
      <c r="W27678" s="17"/>
    </row>
    <row r="27679" spans="23:23" x14ac:dyDescent="0.35">
      <c r="W27679" s="17"/>
    </row>
    <row r="27680" spans="23:23" x14ac:dyDescent="0.35">
      <c r="W27680" s="17"/>
    </row>
    <row r="27681" spans="23:23" x14ac:dyDescent="0.35">
      <c r="W27681" s="17"/>
    </row>
    <row r="27682" spans="23:23" x14ac:dyDescent="0.35">
      <c r="W27682" s="17"/>
    </row>
    <row r="27683" spans="23:23" x14ac:dyDescent="0.35">
      <c r="W27683" s="17"/>
    </row>
    <row r="27684" spans="23:23" x14ac:dyDescent="0.35">
      <c r="W27684" s="17"/>
    </row>
    <row r="27685" spans="23:23" x14ac:dyDescent="0.35">
      <c r="W27685" s="17"/>
    </row>
    <row r="27686" spans="23:23" x14ac:dyDescent="0.35">
      <c r="W27686" s="17"/>
    </row>
    <row r="27687" spans="23:23" x14ac:dyDescent="0.35">
      <c r="W27687" s="17"/>
    </row>
    <row r="27688" spans="23:23" x14ac:dyDescent="0.35">
      <c r="W27688" s="17"/>
    </row>
    <row r="27689" spans="23:23" x14ac:dyDescent="0.35">
      <c r="W27689" s="17"/>
    </row>
    <row r="27690" spans="23:23" x14ac:dyDescent="0.35">
      <c r="W27690" s="17"/>
    </row>
    <row r="27691" spans="23:23" x14ac:dyDescent="0.35">
      <c r="W27691" s="17"/>
    </row>
    <row r="27692" spans="23:23" x14ac:dyDescent="0.35">
      <c r="W27692" s="17"/>
    </row>
    <row r="27693" spans="23:23" x14ac:dyDescent="0.35">
      <c r="W27693" s="17"/>
    </row>
    <row r="27694" spans="23:23" x14ac:dyDescent="0.35">
      <c r="W27694" s="17"/>
    </row>
    <row r="27695" spans="23:23" x14ac:dyDescent="0.35">
      <c r="W27695" s="17"/>
    </row>
    <row r="27696" spans="23:23" x14ac:dyDescent="0.35">
      <c r="W27696" s="17"/>
    </row>
    <row r="27697" spans="23:23" x14ac:dyDescent="0.35">
      <c r="W27697" s="17"/>
    </row>
    <row r="27698" spans="23:23" x14ac:dyDescent="0.35">
      <c r="W27698" s="17"/>
    </row>
    <row r="27699" spans="23:23" x14ac:dyDescent="0.35">
      <c r="W27699" s="17"/>
    </row>
    <row r="27700" spans="23:23" x14ac:dyDescent="0.35">
      <c r="W27700" s="17"/>
    </row>
    <row r="27701" spans="23:23" x14ac:dyDescent="0.35">
      <c r="W27701" s="17"/>
    </row>
    <row r="27702" spans="23:23" x14ac:dyDescent="0.35">
      <c r="W27702" s="17"/>
    </row>
    <row r="27703" spans="23:23" x14ac:dyDescent="0.35">
      <c r="W27703" s="17"/>
    </row>
    <row r="27704" spans="23:23" x14ac:dyDescent="0.35">
      <c r="W27704" s="17"/>
    </row>
    <row r="27705" spans="23:23" x14ac:dyDescent="0.35">
      <c r="W27705" s="17"/>
    </row>
    <row r="27706" spans="23:23" x14ac:dyDescent="0.35">
      <c r="W27706" s="17"/>
    </row>
    <row r="27707" spans="23:23" x14ac:dyDescent="0.35">
      <c r="W27707" s="17"/>
    </row>
    <row r="27708" spans="23:23" x14ac:dyDescent="0.35">
      <c r="W27708" s="17"/>
    </row>
    <row r="27709" spans="23:23" x14ac:dyDescent="0.35">
      <c r="W27709" s="17"/>
    </row>
    <row r="27710" spans="23:23" x14ac:dyDescent="0.35">
      <c r="W27710" s="17"/>
    </row>
    <row r="27711" spans="23:23" x14ac:dyDescent="0.35">
      <c r="W27711" s="17"/>
    </row>
    <row r="27712" spans="23:23" x14ac:dyDescent="0.35">
      <c r="W27712" s="17"/>
    </row>
    <row r="27713" spans="23:23" x14ac:dyDescent="0.35">
      <c r="W27713" s="17"/>
    </row>
    <row r="27714" spans="23:23" x14ac:dyDescent="0.35">
      <c r="W27714" s="17"/>
    </row>
    <row r="27715" spans="23:23" x14ac:dyDescent="0.35">
      <c r="W27715" s="17"/>
    </row>
    <row r="27716" spans="23:23" x14ac:dyDescent="0.35">
      <c r="W27716" s="17"/>
    </row>
    <row r="27717" spans="23:23" x14ac:dyDescent="0.35">
      <c r="W27717" s="17"/>
    </row>
    <row r="27718" spans="23:23" x14ac:dyDescent="0.35">
      <c r="W27718" s="17"/>
    </row>
    <row r="27719" spans="23:23" x14ac:dyDescent="0.35">
      <c r="W27719" s="17"/>
    </row>
    <row r="27720" spans="23:23" x14ac:dyDescent="0.35">
      <c r="W27720" s="17"/>
    </row>
    <row r="27721" spans="23:23" x14ac:dyDescent="0.35">
      <c r="W27721" s="17"/>
    </row>
    <row r="27722" spans="23:23" x14ac:dyDescent="0.35">
      <c r="W27722" s="17"/>
    </row>
    <row r="27723" spans="23:23" x14ac:dyDescent="0.35">
      <c r="W27723" s="17"/>
    </row>
    <row r="27724" spans="23:23" x14ac:dyDescent="0.35">
      <c r="W27724" s="17"/>
    </row>
    <row r="27725" spans="23:23" x14ac:dyDescent="0.35">
      <c r="W27725" s="17"/>
    </row>
    <row r="27726" spans="23:23" x14ac:dyDescent="0.35">
      <c r="W27726" s="17"/>
    </row>
    <row r="27727" spans="23:23" x14ac:dyDescent="0.35">
      <c r="W27727" s="17"/>
    </row>
    <row r="27728" spans="23:23" x14ac:dyDescent="0.35">
      <c r="W27728" s="17"/>
    </row>
    <row r="27729" spans="23:23" x14ac:dyDescent="0.35">
      <c r="W27729" s="17"/>
    </row>
    <row r="27730" spans="23:23" x14ac:dyDescent="0.35">
      <c r="W27730" s="17"/>
    </row>
    <row r="27731" spans="23:23" x14ac:dyDescent="0.35">
      <c r="W27731" s="17"/>
    </row>
    <row r="27732" spans="23:23" x14ac:dyDescent="0.35">
      <c r="W27732" s="17"/>
    </row>
    <row r="27733" spans="23:23" x14ac:dyDescent="0.35">
      <c r="W27733" s="17"/>
    </row>
    <row r="27734" spans="23:23" x14ac:dyDescent="0.35">
      <c r="W27734" s="17"/>
    </row>
    <row r="27735" spans="23:23" x14ac:dyDescent="0.35">
      <c r="W27735" s="17"/>
    </row>
    <row r="27736" spans="23:23" x14ac:dyDescent="0.35">
      <c r="W27736" s="17"/>
    </row>
    <row r="27737" spans="23:23" x14ac:dyDescent="0.35">
      <c r="W27737" s="17"/>
    </row>
    <row r="27738" spans="23:23" x14ac:dyDescent="0.35">
      <c r="W27738" s="17"/>
    </row>
    <row r="27739" spans="23:23" x14ac:dyDescent="0.35">
      <c r="W27739" s="17"/>
    </row>
    <row r="27740" spans="23:23" x14ac:dyDescent="0.35">
      <c r="W27740" s="17"/>
    </row>
    <row r="27741" spans="23:23" x14ac:dyDescent="0.35">
      <c r="W27741" s="17"/>
    </row>
    <row r="27742" spans="23:23" x14ac:dyDescent="0.35">
      <c r="W27742" s="17"/>
    </row>
    <row r="27743" spans="23:23" x14ac:dyDescent="0.35">
      <c r="W27743" s="17"/>
    </row>
    <row r="27744" spans="23:23" x14ac:dyDescent="0.35">
      <c r="W27744" s="17"/>
    </row>
    <row r="27745" spans="23:23" x14ac:dyDescent="0.35">
      <c r="W27745" s="17"/>
    </row>
    <row r="27746" spans="23:23" x14ac:dyDescent="0.35">
      <c r="W27746" s="17"/>
    </row>
    <row r="27747" spans="23:23" x14ac:dyDescent="0.35">
      <c r="W27747" s="17"/>
    </row>
    <row r="27748" spans="23:23" x14ac:dyDescent="0.35">
      <c r="W27748" s="17"/>
    </row>
    <row r="27749" spans="23:23" x14ac:dyDescent="0.35">
      <c r="W27749" s="17"/>
    </row>
    <row r="27750" spans="23:23" x14ac:dyDescent="0.35">
      <c r="W27750" s="17"/>
    </row>
    <row r="27751" spans="23:23" x14ac:dyDescent="0.35">
      <c r="W27751" s="17"/>
    </row>
    <row r="27752" spans="23:23" x14ac:dyDescent="0.35">
      <c r="W27752" s="17"/>
    </row>
    <row r="27753" spans="23:23" x14ac:dyDescent="0.35">
      <c r="W27753" s="17"/>
    </row>
    <row r="27754" spans="23:23" x14ac:dyDescent="0.35">
      <c r="W27754" s="17"/>
    </row>
    <row r="27755" spans="23:23" x14ac:dyDescent="0.35">
      <c r="W27755" s="17"/>
    </row>
    <row r="27756" spans="23:23" x14ac:dyDescent="0.35">
      <c r="W27756" s="17"/>
    </row>
    <row r="27757" spans="23:23" x14ac:dyDescent="0.35">
      <c r="W27757" s="17"/>
    </row>
    <row r="27758" spans="23:23" x14ac:dyDescent="0.35">
      <c r="W27758" s="17"/>
    </row>
    <row r="27759" spans="23:23" x14ac:dyDescent="0.35">
      <c r="W27759" s="17"/>
    </row>
    <row r="27760" spans="23:23" x14ac:dyDescent="0.35">
      <c r="W27760" s="17"/>
    </row>
    <row r="27761" spans="23:23" x14ac:dyDescent="0.35">
      <c r="W27761" s="17"/>
    </row>
    <row r="27762" spans="23:23" x14ac:dyDescent="0.35">
      <c r="W27762" s="17"/>
    </row>
    <row r="27763" spans="23:23" x14ac:dyDescent="0.35">
      <c r="W27763" s="17"/>
    </row>
    <row r="27764" spans="23:23" x14ac:dyDescent="0.35">
      <c r="W27764" s="17"/>
    </row>
    <row r="27765" spans="23:23" x14ac:dyDescent="0.35">
      <c r="W27765" s="17"/>
    </row>
    <row r="27766" spans="23:23" x14ac:dyDescent="0.35">
      <c r="W27766" s="17"/>
    </row>
    <row r="27767" spans="23:23" x14ac:dyDescent="0.35">
      <c r="W27767" s="17"/>
    </row>
    <row r="27768" spans="23:23" x14ac:dyDescent="0.35">
      <c r="W27768" s="17"/>
    </row>
    <row r="27769" spans="23:23" x14ac:dyDescent="0.35">
      <c r="W27769" s="17"/>
    </row>
    <row r="27770" spans="23:23" x14ac:dyDescent="0.35">
      <c r="W27770" s="17"/>
    </row>
    <row r="27771" spans="23:23" x14ac:dyDescent="0.35">
      <c r="W27771" s="17"/>
    </row>
    <row r="27772" spans="23:23" x14ac:dyDescent="0.35">
      <c r="W27772" s="17"/>
    </row>
    <row r="27773" spans="23:23" x14ac:dyDescent="0.35">
      <c r="W27773" s="17"/>
    </row>
    <row r="27774" spans="23:23" x14ac:dyDescent="0.35">
      <c r="W27774" s="17"/>
    </row>
    <row r="27775" spans="23:23" x14ac:dyDescent="0.35">
      <c r="W27775" s="17"/>
    </row>
    <row r="27776" spans="23:23" x14ac:dyDescent="0.35">
      <c r="W27776" s="17"/>
    </row>
    <row r="27777" spans="23:23" x14ac:dyDescent="0.35">
      <c r="W27777" s="17"/>
    </row>
    <row r="27778" spans="23:23" x14ac:dyDescent="0.35">
      <c r="W27778" s="17"/>
    </row>
    <row r="27779" spans="23:23" x14ac:dyDescent="0.35">
      <c r="W27779" s="17"/>
    </row>
    <row r="27780" spans="23:23" x14ac:dyDescent="0.35">
      <c r="W27780" s="17"/>
    </row>
    <row r="27781" spans="23:23" x14ac:dyDescent="0.35">
      <c r="W27781" s="17"/>
    </row>
    <row r="27782" spans="23:23" x14ac:dyDescent="0.35">
      <c r="W27782" s="17"/>
    </row>
    <row r="27783" spans="23:23" x14ac:dyDescent="0.35">
      <c r="W27783" s="17"/>
    </row>
    <row r="27784" spans="23:23" x14ac:dyDescent="0.35">
      <c r="W27784" s="17"/>
    </row>
    <row r="27785" spans="23:23" x14ac:dyDescent="0.35">
      <c r="W27785" s="17"/>
    </row>
    <row r="27786" spans="23:23" x14ac:dyDescent="0.35">
      <c r="W27786" s="17"/>
    </row>
    <row r="27787" spans="23:23" x14ac:dyDescent="0.35">
      <c r="W27787" s="17"/>
    </row>
    <row r="27788" spans="23:23" x14ac:dyDescent="0.35">
      <c r="W27788" s="17"/>
    </row>
    <row r="27789" spans="23:23" x14ac:dyDescent="0.35">
      <c r="W27789" s="17"/>
    </row>
    <row r="27790" spans="23:23" x14ac:dyDescent="0.35">
      <c r="W27790" s="17"/>
    </row>
    <row r="27791" spans="23:23" x14ac:dyDescent="0.35">
      <c r="W27791" s="17"/>
    </row>
    <row r="27792" spans="23:23" x14ac:dyDescent="0.35">
      <c r="W27792" s="17"/>
    </row>
    <row r="27793" spans="23:23" x14ac:dyDescent="0.35">
      <c r="W27793" s="17"/>
    </row>
    <row r="27794" spans="23:23" x14ac:dyDescent="0.35">
      <c r="W27794" s="17"/>
    </row>
    <row r="27795" spans="23:23" x14ac:dyDescent="0.35">
      <c r="W27795" s="17"/>
    </row>
    <row r="27796" spans="23:23" x14ac:dyDescent="0.35">
      <c r="W27796" s="17"/>
    </row>
    <row r="27797" spans="23:23" x14ac:dyDescent="0.35">
      <c r="W27797" s="17"/>
    </row>
    <row r="27798" spans="23:23" x14ac:dyDescent="0.35">
      <c r="W27798" s="17"/>
    </row>
    <row r="27799" spans="23:23" x14ac:dyDescent="0.35">
      <c r="W27799" s="17"/>
    </row>
    <row r="27800" spans="23:23" x14ac:dyDescent="0.35">
      <c r="W27800" s="17"/>
    </row>
    <row r="27801" spans="23:23" x14ac:dyDescent="0.35">
      <c r="W27801" s="17"/>
    </row>
    <row r="27802" spans="23:23" x14ac:dyDescent="0.35">
      <c r="W27802" s="17"/>
    </row>
    <row r="27803" spans="23:23" x14ac:dyDescent="0.35">
      <c r="W27803" s="17"/>
    </row>
    <row r="27804" spans="23:23" x14ac:dyDescent="0.35">
      <c r="W27804" s="17"/>
    </row>
    <row r="27805" spans="23:23" x14ac:dyDescent="0.35">
      <c r="W27805" s="17"/>
    </row>
    <row r="27806" spans="23:23" x14ac:dyDescent="0.35">
      <c r="W27806" s="17"/>
    </row>
    <row r="27807" spans="23:23" x14ac:dyDescent="0.35">
      <c r="W27807" s="17"/>
    </row>
    <row r="27808" spans="23:23" x14ac:dyDescent="0.35">
      <c r="W27808" s="17"/>
    </row>
    <row r="27809" spans="23:23" x14ac:dyDescent="0.35">
      <c r="W27809" s="17"/>
    </row>
    <row r="27810" spans="23:23" x14ac:dyDescent="0.35">
      <c r="W27810" s="17"/>
    </row>
    <row r="27811" spans="23:23" x14ac:dyDescent="0.35">
      <c r="W27811" s="17"/>
    </row>
    <row r="27812" spans="23:23" x14ac:dyDescent="0.35">
      <c r="W27812" s="17"/>
    </row>
    <row r="27813" spans="23:23" x14ac:dyDescent="0.35">
      <c r="W27813" s="17"/>
    </row>
    <row r="27814" spans="23:23" x14ac:dyDescent="0.35">
      <c r="W27814" s="17"/>
    </row>
    <row r="27815" spans="23:23" x14ac:dyDescent="0.35">
      <c r="W27815" s="17"/>
    </row>
    <row r="27816" spans="23:23" x14ac:dyDescent="0.35">
      <c r="W27816" s="17"/>
    </row>
    <row r="27817" spans="23:23" x14ac:dyDescent="0.35">
      <c r="W27817" s="17"/>
    </row>
    <row r="27818" spans="23:23" x14ac:dyDescent="0.35">
      <c r="W27818" s="17"/>
    </row>
    <row r="27819" spans="23:23" x14ac:dyDescent="0.35">
      <c r="W27819" s="17"/>
    </row>
    <row r="27820" spans="23:23" x14ac:dyDescent="0.35">
      <c r="W27820" s="17"/>
    </row>
    <row r="27821" spans="23:23" x14ac:dyDescent="0.35">
      <c r="W27821" s="17"/>
    </row>
    <row r="27822" spans="23:23" x14ac:dyDescent="0.35">
      <c r="W27822" s="17"/>
    </row>
    <row r="27823" spans="23:23" x14ac:dyDescent="0.35">
      <c r="W27823" s="17"/>
    </row>
    <row r="27824" spans="23:23" x14ac:dyDescent="0.35">
      <c r="W27824" s="17"/>
    </row>
    <row r="27825" spans="23:23" x14ac:dyDescent="0.35">
      <c r="W27825" s="17"/>
    </row>
    <row r="27826" spans="23:23" x14ac:dyDescent="0.35">
      <c r="W27826" s="17"/>
    </row>
    <row r="27827" spans="23:23" x14ac:dyDescent="0.35">
      <c r="W27827" s="17"/>
    </row>
    <row r="27828" spans="23:23" x14ac:dyDescent="0.35">
      <c r="W27828" s="17"/>
    </row>
    <row r="27829" spans="23:23" x14ac:dyDescent="0.35">
      <c r="W27829" s="17"/>
    </row>
    <row r="27830" spans="23:23" x14ac:dyDescent="0.35">
      <c r="W27830" s="17"/>
    </row>
    <row r="27831" spans="23:23" x14ac:dyDescent="0.35">
      <c r="W27831" s="17"/>
    </row>
    <row r="27832" spans="23:23" x14ac:dyDescent="0.35">
      <c r="W27832" s="17"/>
    </row>
    <row r="27833" spans="23:23" x14ac:dyDescent="0.35">
      <c r="W27833" s="17"/>
    </row>
    <row r="27834" spans="23:23" x14ac:dyDescent="0.35">
      <c r="W27834" s="17"/>
    </row>
    <row r="27835" spans="23:23" x14ac:dyDescent="0.35">
      <c r="W27835" s="17"/>
    </row>
    <row r="27836" spans="23:23" x14ac:dyDescent="0.35">
      <c r="W27836" s="17"/>
    </row>
    <row r="27837" spans="23:23" x14ac:dyDescent="0.35">
      <c r="W27837" s="17"/>
    </row>
    <row r="27838" spans="23:23" x14ac:dyDescent="0.35">
      <c r="W27838" s="17"/>
    </row>
    <row r="27839" spans="23:23" x14ac:dyDescent="0.35">
      <c r="W27839" s="17"/>
    </row>
    <row r="27840" spans="23:23" x14ac:dyDescent="0.35">
      <c r="W27840" s="17"/>
    </row>
    <row r="27841" spans="23:23" x14ac:dyDescent="0.35">
      <c r="W27841" s="17"/>
    </row>
    <row r="27842" spans="23:23" x14ac:dyDescent="0.35">
      <c r="W27842" s="17"/>
    </row>
    <row r="27843" spans="23:23" x14ac:dyDescent="0.35">
      <c r="W27843" s="17"/>
    </row>
    <row r="27844" spans="23:23" x14ac:dyDescent="0.35">
      <c r="W27844" s="17"/>
    </row>
    <row r="27845" spans="23:23" x14ac:dyDescent="0.35">
      <c r="W27845" s="17"/>
    </row>
    <row r="27846" spans="23:23" x14ac:dyDescent="0.35">
      <c r="W27846" s="17"/>
    </row>
    <row r="27847" spans="23:23" x14ac:dyDescent="0.35">
      <c r="W27847" s="17"/>
    </row>
    <row r="27848" spans="23:23" x14ac:dyDescent="0.35">
      <c r="W27848" s="17"/>
    </row>
    <row r="27849" spans="23:23" x14ac:dyDescent="0.35">
      <c r="W27849" s="17"/>
    </row>
    <row r="27850" spans="23:23" x14ac:dyDescent="0.35">
      <c r="W27850" s="17"/>
    </row>
    <row r="27851" spans="23:23" x14ac:dyDescent="0.35">
      <c r="W27851" s="17"/>
    </row>
    <row r="27852" spans="23:23" x14ac:dyDescent="0.35">
      <c r="W27852" s="17"/>
    </row>
    <row r="27853" spans="23:23" x14ac:dyDescent="0.35">
      <c r="W27853" s="17"/>
    </row>
    <row r="27854" spans="23:23" x14ac:dyDescent="0.35">
      <c r="W27854" s="17"/>
    </row>
    <row r="27855" spans="23:23" x14ac:dyDescent="0.35">
      <c r="W27855" s="17"/>
    </row>
    <row r="27856" spans="23:23" x14ac:dyDescent="0.35">
      <c r="W27856" s="17"/>
    </row>
    <row r="27857" spans="23:23" x14ac:dyDescent="0.35">
      <c r="W27857" s="17"/>
    </row>
    <row r="27858" spans="23:23" x14ac:dyDescent="0.35">
      <c r="W27858" s="17"/>
    </row>
    <row r="27859" spans="23:23" x14ac:dyDescent="0.35">
      <c r="W27859" s="17"/>
    </row>
    <row r="27860" spans="23:23" x14ac:dyDescent="0.35">
      <c r="W27860" s="17"/>
    </row>
    <row r="27861" spans="23:23" x14ac:dyDescent="0.35">
      <c r="W27861" s="17"/>
    </row>
    <row r="27862" spans="23:23" x14ac:dyDescent="0.35">
      <c r="W27862" s="17"/>
    </row>
    <row r="27863" spans="23:23" x14ac:dyDescent="0.35">
      <c r="W27863" s="17"/>
    </row>
    <row r="27864" spans="23:23" x14ac:dyDescent="0.35">
      <c r="W27864" s="17"/>
    </row>
    <row r="27865" spans="23:23" x14ac:dyDescent="0.35">
      <c r="W27865" s="17"/>
    </row>
    <row r="27866" spans="23:23" x14ac:dyDescent="0.35">
      <c r="W27866" s="17"/>
    </row>
    <row r="27867" spans="23:23" x14ac:dyDescent="0.35">
      <c r="W27867" s="17"/>
    </row>
    <row r="27868" spans="23:23" x14ac:dyDescent="0.35">
      <c r="W27868" s="17"/>
    </row>
    <row r="27869" spans="23:23" x14ac:dyDescent="0.35">
      <c r="W27869" s="17"/>
    </row>
    <row r="27870" spans="23:23" x14ac:dyDescent="0.35">
      <c r="W27870" s="17"/>
    </row>
    <row r="27871" spans="23:23" x14ac:dyDescent="0.35">
      <c r="W27871" s="17"/>
    </row>
    <row r="27872" spans="23:23" x14ac:dyDescent="0.35">
      <c r="W27872" s="17"/>
    </row>
    <row r="27873" spans="23:23" x14ac:dyDescent="0.35">
      <c r="W27873" s="17"/>
    </row>
    <row r="27874" spans="23:23" x14ac:dyDescent="0.35">
      <c r="W27874" s="17"/>
    </row>
    <row r="27875" spans="23:23" x14ac:dyDescent="0.35">
      <c r="W27875" s="17"/>
    </row>
    <row r="27876" spans="23:23" x14ac:dyDescent="0.35">
      <c r="W27876" s="17"/>
    </row>
    <row r="27877" spans="23:23" x14ac:dyDescent="0.35">
      <c r="W27877" s="17"/>
    </row>
    <row r="27878" spans="23:23" x14ac:dyDescent="0.35">
      <c r="W27878" s="17"/>
    </row>
    <row r="27879" spans="23:23" x14ac:dyDescent="0.35">
      <c r="W27879" s="17"/>
    </row>
    <row r="27880" spans="23:23" x14ac:dyDescent="0.35">
      <c r="W27880" s="17"/>
    </row>
    <row r="27881" spans="23:23" x14ac:dyDescent="0.35">
      <c r="W27881" s="17"/>
    </row>
    <row r="27882" spans="23:23" x14ac:dyDescent="0.35">
      <c r="W27882" s="17"/>
    </row>
    <row r="27883" spans="23:23" x14ac:dyDescent="0.35">
      <c r="W27883" s="17"/>
    </row>
    <row r="27884" spans="23:23" x14ac:dyDescent="0.35">
      <c r="W27884" s="17"/>
    </row>
    <row r="27885" spans="23:23" x14ac:dyDescent="0.35">
      <c r="W27885" s="17"/>
    </row>
    <row r="27886" spans="23:23" x14ac:dyDescent="0.35">
      <c r="W27886" s="17"/>
    </row>
    <row r="27887" spans="23:23" x14ac:dyDescent="0.35">
      <c r="W27887" s="17"/>
    </row>
    <row r="27888" spans="23:23" x14ac:dyDescent="0.35">
      <c r="W27888" s="17"/>
    </row>
    <row r="27889" spans="23:23" x14ac:dyDescent="0.35">
      <c r="W27889" s="17"/>
    </row>
    <row r="27890" spans="23:23" x14ac:dyDescent="0.35">
      <c r="W27890" s="17"/>
    </row>
    <row r="27891" spans="23:23" x14ac:dyDescent="0.35">
      <c r="W27891" s="17"/>
    </row>
    <row r="27892" spans="23:23" x14ac:dyDescent="0.35">
      <c r="W27892" s="17"/>
    </row>
    <row r="27893" spans="23:23" x14ac:dyDescent="0.35">
      <c r="W27893" s="17"/>
    </row>
    <row r="27894" spans="23:23" x14ac:dyDescent="0.35">
      <c r="W27894" s="17"/>
    </row>
    <row r="27895" spans="23:23" x14ac:dyDescent="0.35">
      <c r="W27895" s="17"/>
    </row>
    <row r="27896" spans="23:23" x14ac:dyDescent="0.35">
      <c r="W27896" s="17"/>
    </row>
    <row r="27897" spans="23:23" x14ac:dyDescent="0.35">
      <c r="W27897" s="17"/>
    </row>
    <row r="27898" spans="23:23" x14ac:dyDescent="0.35">
      <c r="W27898" s="17"/>
    </row>
    <row r="27899" spans="23:23" x14ac:dyDescent="0.35">
      <c r="W27899" s="17"/>
    </row>
    <row r="27900" spans="23:23" x14ac:dyDescent="0.35">
      <c r="W27900" s="17"/>
    </row>
    <row r="27901" spans="23:23" x14ac:dyDescent="0.35">
      <c r="W27901" s="17"/>
    </row>
    <row r="27902" spans="23:23" x14ac:dyDescent="0.35">
      <c r="W27902" s="17"/>
    </row>
    <row r="27903" spans="23:23" x14ac:dyDescent="0.35">
      <c r="W27903" s="17"/>
    </row>
    <row r="27904" spans="23:23" x14ac:dyDescent="0.35">
      <c r="W27904" s="17"/>
    </row>
    <row r="27905" spans="23:23" x14ac:dyDescent="0.35">
      <c r="W27905" s="17"/>
    </row>
    <row r="27906" spans="23:23" x14ac:dyDescent="0.35">
      <c r="W27906" s="17"/>
    </row>
    <row r="27907" spans="23:23" x14ac:dyDescent="0.35">
      <c r="W27907" s="17"/>
    </row>
    <row r="27908" spans="23:23" x14ac:dyDescent="0.35">
      <c r="W27908" s="17"/>
    </row>
    <row r="27909" spans="23:23" x14ac:dyDescent="0.35">
      <c r="W27909" s="17"/>
    </row>
    <row r="27910" spans="23:23" x14ac:dyDescent="0.35">
      <c r="W27910" s="17"/>
    </row>
    <row r="27911" spans="23:23" x14ac:dyDescent="0.35">
      <c r="W27911" s="17"/>
    </row>
    <row r="27912" spans="23:23" x14ac:dyDescent="0.35">
      <c r="W27912" s="17"/>
    </row>
    <row r="27913" spans="23:23" x14ac:dyDescent="0.35">
      <c r="W27913" s="17"/>
    </row>
    <row r="27914" spans="23:23" x14ac:dyDescent="0.35">
      <c r="W27914" s="17"/>
    </row>
    <row r="27915" spans="23:23" x14ac:dyDescent="0.35">
      <c r="W27915" s="17"/>
    </row>
    <row r="27916" spans="23:23" x14ac:dyDescent="0.35">
      <c r="W27916" s="17"/>
    </row>
    <row r="27917" spans="23:23" x14ac:dyDescent="0.35">
      <c r="W27917" s="17"/>
    </row>
    <row r="27918" spans="23:23" x14ac:dyDescent="0.35">
      <c r="W27918" s="17"/>
    </row>
    <row r="27919" spans="23:23" x14ac:dyDescent="0.35">
      <c r="W27919" s="17"/>
    </row>
    <row r="27920" spans="23:23" x14ac:dyDescent="0.35">
      <c r="W27920" s="17"/>
    </row>
    <row r="27921" spans="23:23" x14ac:dyDescent="0.35">
      <c r="W27921" s="17"/>
    </row>
    <row r="27922" spans="23:23" x14ac:dyDescent="0.35">
      <c r="W27922" s="17"/>
    </row>
    <row r="27923" spans="23:23" x14ac:dyDescent="0.35">
      <c r="W27923" s="17"/>
    </row>
    <row r="27924" spans="23:23" x14ac:dyDescent="0.35">
      <c r="W27924" s="17"/>
    </row>
    <row r="27925" spans="23:23" x14ac:dyDescent="0.35">
      <c r="W27925" s="17"/>
    </row>
    <row r="27926" spans="23:23" x14ac:dyDescent="0.35">
      <c r="W27926" s="17"/>
    </row>
    <row r="27927" spans="23:23" x14ac:dyDescent="0.35">
      <c r="W27927" s="17"/>
    </row>
    <row r="27928" spans="23:23" x14ac:dyDescent="0.35">
      <c r="W27928" s="17"/>
    </row>
    <row r="27929" spans="23:23" x14ac:dyDescent="0.35">
      <c r="W27929" s="17"/>
    </row>
    <row r="27930" spans="23:23" x14ac:dyDescent="0.35">
      <c r="W27930" s="17"/>
    </row>
    <row r="27931" spans="23:23" x14ac:dyDescent="0.35">
      <c r="W27931" s="17"/>
    </row>
    <row r="27932" spans="23:23" x14ac:dyDescent="0.35">
      <c r="W27932" s="17"/>
    </row>
    <row r="27933" spans="23:23" x14ac:dyDescent="0.35">
      <c r="W27933" s="17"/>
    </row>
    <row r="27934" spans="23:23" x14ac:dyDescent="0.35">
      <c r="W27934" s="17"/>
    </row>
    <row r="27935" spans="23:23" x14ac:dyDescent="0.35">
      <c r="W27935" s="17"/>
    </row>
    <row r="27936" spans="23:23" x14ac:dyDescent="0.35">
      <c r="W27936" s="17"/>
    </row>
    <row r="27937" spans="23:23" x14ac:dyDescent="0.35">
      <c r="W27937" s="17"/>
    </row>
    <row r="27938" spans="23:23" x14ac:dyDescent="0.35">
      <c r="W27938" s="17"/>
    </row>
    <row r="27939" spans="23:23" x14ac:dyDescent="0.35">
      <c r="W27939" s="17"/>
    </row>
    <row r="27940" spans="23:23" x14ac:dyDescent="0.35">
      <c r="W27940" s="17"/>
    </row>
    <row r="27941" spans="23:23" x14ac:dyDescent="0.35">
      <c r="W27941" s="17"/>
    </row>
    <row r="27942" spans="23:23" x14ac:dyDescent="0.35">
      <c r="W27942" s="17"/>
    </row>
    <row r="27943" spans="23:23" x14ac:dyDescent="0.35">
      <c r="W27943" s="17"/>
    </row>
    <row r="27944" spans="23:23" x14ac:dyDescent="0.35">
      <c r="W27944" s="17"/>
    </row>
    <row r="27945" spans="23:23" x14ac:dyDescent="0.35">
      <c r="W27945" s="17"/>
    </row>
    <row r="27946" spans="23:23" x14ac:dyDescent="0.35">
      <c r="W27946" s="17"/>
    </row>
    <row r="27947" spans="23:23" x14ac:dyDescent="0.35">
      <c r="W27947" s="17"/>
    </row>
    <row r="27948" spans="23:23" x14ac:dyDescent="0.35">
      <c r="W27948" s="17"/>
    </row>
    <row r="27949" spans="23:23" x14ac:dyDescent="0.35">
      <c r="W27949" s="17"/>
    </row>
    <row r="27950" spans="23:23" x14ac:dyDescent="0.35">
      <c r="W27950" s="17"/>
    </row>
    <row r="27951" spans="23:23" x14ac:dyDescent="0.35">
      <c r="W27951" s="17"/>
    </row>
    <row r="27952" spans="23:23" x14ac:dyDescent="0.35">
      <c r="W27952" s="17"/>
    </row>
    <row r="27953" spans="23:23" x14ac:dyDescent="0.35">
      <c r="W27953" s="17"/>
    </row>
    <row r="27954" spans="23:23" x14ac:dyDescent="0.35">
      <c r="W27954" s="17"/>
    </row>
    <row r="27955" spans="23:23" x14ac:dyDescent="0.35">
      <c r="W27955" s="17"/>
    </row>
    <row r="27956" spans="23:23" x14ac:dyDescent="0.35">
      <c r="W27956" s="17"/>
    </row>
    <row r="27957" spans="23:23" x14ac:dyDescent="0.35">
      <c r="W27957" s="17"/>
    </row>
    <row r="27958" spans="23:23" x14ac:dyDescent="0.35">
      <c r="W27958" s="17"/>
    </row>
    <row r="27959" spans="23:23" x14ac:dyDescent="0.35">
      <c r="W27959" s="17"/>
    </row>
    <row r="27960" spans="23:23" x14ac:dyDescent="0.35">
      <c r="W27960" s="17"/>
    </row>
    <row r="27961" spans="23:23" x14ac:dyDescent="0.35">
      <c r="W27961" s="17"/>
    </row>
    <row r="27962" spans="23:23" x14ac:dyDescent="0.35">
      <c r="W27962" s="17"/>
    </row>
    <row r="27963" spans="23:23" x14ac:dyDescent="0.35">
      <c r="W27963" s="17"/>
    </row>
    <row r="27964" spans="23:23" x14ac:dyDescent="0.35">
      <c r="W27964" s="17"/>
    </row>
    <row r="27965" spans="23:23" x14ac:dyDescent="0.35">
      <c r="W27965" s="17"/>
    </row>
    <row r="27966" spans="23:23" x14ac:dyDescent="0.35">
      <c r="W27966" s="17"/>
    </row>
    <row r="27967" spans="23:23" x14ac:dyDescent="0.35">
      <c r="W27967" s="17"/>
    </row>
    <row r="27968" spans="23:23" x14ac:dyDescent="0.35">
      <c r="W27968" s="17"/>
    </row>
    <row r="27969" spans="23:23" x14ac:dyDescent="0.35">
      <c r="W27969" s="17"/>
    </row>
    <row r="27970" spans="23:23" x14ac:dyDescent="0.35">
      <c r="W27970" s="17"/>
    </row>
    <row r="27971" spans="23:23" x14ac:dyDescent="0.35">
      <c r="W27971" s="17"/>
    </row>
    <row r="27972" spans="23:23" x14ac:dyDescent="0.35">
      <c r="W27972" s="17"/>
    </row>
    <row r="27973" spans="23:23" x14ac:dyDescent="0.35">
      <c r="W27973" s="17"/>
    </row>
    <row r="27974" spans="23:23" x14ac:dyDescent="0.35">
      <c r="W27974" s="17"/>
    </row>
    <row r="27975" spans="23:23" x14ac:dyDescent="0.35">
      <c r="W27975" s="17"/>
    </row>
    <row r="27976" spans="23:23" x14ac:dyDescent="0.35">
      <c r="W27976" s="17"/>
    </row>
    <row r="27977" spans="23:23" x14ac:dyDescent="0.35">
      <c r="W27977" s="17"/>
    </row>
    <row r="27978" spans="23:23" x14ac:dyDescent="0.35">
      <c r="W27978" s="17"/>
    </row>
    <row r="27979" spans="23:23" x14ac:dyDescent="0.35">
      <c r="W27979" s="17"/>
    </row>
    <row r="27980" spans="23:23" x14ac:dyDescent="0.35">
      <c r="W27980" s="17"/>
    </row>
    <row r="27981" spans="23:23" x14ac:dyDescent="0.35">
      <c r="W27981" s="17"/>
    </row>
    <row r="27982" spans="23:23" x14ac:dyDescent="0.35">
      <c r="W27982" s="17"/>
    </row>
    <row r="27983" spans="23:23" x14ac:dyDescent="0.35">
      <c r="W27983" s="17"/>
    </row>
    <row r="27984" spans="23:23" x14ac:dyDescent="0.35">
      <c r="W27984" s="17"/>
    </row>
    <row r="27985" spans="23:23" x14ac:dyDescent="0.35">
      <c r="W27985" s="17"/>
    </row>
    <row r="27986" spans="23:23" x14ac:dyDescent="0.35">
      <c r="W27986" s="17"/>
    </row>
    <row r="27987" spans="23:23" x14ac:dyDescent="0.35">
      <c r="W27987" s="17"/>
    </row>
    <row r="27988" spans="23:23" x14ac:dyDescent="0.35">
      <c r="W27988" s="17"/>
    </row>
    <row r="27989" spans="23:23" x14ac:dyDescent="0.35">
      <c r="W27989" s="17"/>
    </row>
    <row r="27990" spans="23:23" x14ac:dyDescent="0.35">
      <c r="W27990" s="17"/>
    </row>
    <row r="27991" spans="23:23" x14ac:dyDescent="0.35">
      <c r="W27991" s="17"/>
    </row>
    <row r="27992" spans="23:23" x14ac:dyDescent="0.35">
      <c r="W27992" s="17"/>
    </row>
    <row r="27993" spans="23:23" x14ac:dyDescent="0.35">
      <c r="W27993" s="17"/>
    </row>
    <row r="27994" spans="23:23" x14ac:dyDescent="0.35">
      <c r="W27994" s="17"/>
    </row>
    <row r="27995" spans="23:23" x14ac:dyDescent="0.35">
      <c r="W27995" s="17"/>
    </row>
    <row r="27996" spans="23:23" x14ac:dyDescent="0.35">
      <c r="W27996" s="17"/>
    </row>
    <row r="27997" spans="23:23" x14ac:dyDescent="0.35">
      <c r="W27997" s="17"/>
    </row>
    <row r="27998" spans="23:23" x14ac:dyDescent="0.35">
      <c r="W27998" s="17"/>
    </row>
    <row r="27999" spans="23:23" x14ac:dyDescent="0.35">
      <c r="W27999" s="17"/>
    </row>
    <row r="28000" spans="23:23" x14ac:dyDescent="0.35">
      <c r="W28000" s="17"/>
    </row>
    <row r="28001" spans="23:23" x14ac:dyDescent="0.35">
      <c r="W28001" s="17"/>
    </row>
    <row r="28002" spans="23:23" x14ac:dyDescent="0.35">
      <c r="W28002" s="17"/>
    </row>
    <row r="28003" spans="23:23" x14ac:dyDescent="0.35">
      <c r="W28003" s="17"/>
    </row>
    <row r="28004" spans="23:23" x14ac:dyDescent="0.35">
      <c r="W28004" s="17"/>
    </row>
    <row r="28005" spans="23:23" x14ac:dyDescent="0.35">
      <c r="W28005" s="17"/>
    </row>
    <row r="28006" spans="23:23" x14ac:dyDescent="0.35">
      <c r="W28006" s="17"/>
    </row>
    <row r="28007" spans="23:23" x14ac:dyDescent="0.35">
      <c r="W28007" s="17"/>
    </row>
    <row r="28008" spans="23:23" x14ac:dyDescent="0.35">
      <c r="W28008" s="17"/>
    </row>
    <row r="28009" spans="23:23" x14ac:dyDescent="0.35">
      <c r="W28009" s="17"/>
    </row>
    <row r="28010" spans="23:23" x14ac:dyDescent="0.35">
      <c r="W28010" s="17"/>
    </row>
    <row r="28011" spans="23:23" x14ac:dyDescent="0.35">
      <c r="W28011" s="17"/>
    </row>
    <row r="28012" spans="23:23" x14ac:dyDescent="0.35">
      <c r="W28012" s="17"/>
    </row>
    <row r="28013" spans="23:23" x14ac:dyDescent="0.35">
      <c r="W28013" s="17"/>
    </row>
    <row r="28014" spans="23:23" x14ac:dyDescent="0.35">
      <c r="W28014" s="17"/>
    </row>
    <row r="28015" spans="23:23" x14ac:dyDescent="0.35">
      <c r="W28015" s="17"/>
    </row>
    <row r="28016" spans="23:23" x14ac:dyDescent="0.35">
      <c r="W28016" s="17"/>
    </row>
    <row r="28017" spans="23:23" x14ac:dyDescent="0.35">
      <c r="W28017" s="17"/>
    </row>
    <row r="28018" spans="23:23" x14ac:dyDescent="0.35">
      <c r="W28018" s="17"/>
    </row>
    <row r="28019" spans="23:23" x14ac:dyDescent="0.35">
      <c r="W28019" s="17"/>
    </row>
    <row r="28020" spans="23:23" x14ac:dyDescent="0.35">
      <c r="W28020" s="17"/>
    </row>
    <row r="28021" spans="23:23" x14ac:dyDescent="0.35">
      <c r="W28021" s="17"/>
    </row>
    <row r="28022" spans="23:23" x14ac:dyDescent="0.35">
      <c r="W28022" s="17"/>
    </row>
    <row r="28023" spans="23:23" x14ac:dyDescent="0.35">
      <c r="W28023" s="17"/>
    </row>
    <row r="28024" spans="23:23" x14ac:dyDescent="0.35">
      <c r="W28024" s="17"/>
    </row>
    <row r="28025" spans="23:23" x14ac:dyDescent="0.35">
      <c r="W28025" s="17"/>
    </row>
    <row r="28026" spans="23:23" x14ac:dyDescent="0.35">
      <c r="W28026" s="17"/>
    </row>
    <row r="28027" spans="23:23" x14ac:dyDescent="0.35">
      <c r="W28027" s="17"/>
    </row>
    <row r="28028" spans="23:23" x14ac:dyDescent="0.35">
      <c r="W28028" s="17"/>
    </row>
    <row r="28029" spans="23:23" x14ac:dyDescent="0.35">
      <c r="W28029" s="17"/>
    </row>
    <row r="28030" spans="23:23" x14ac:dyDescent="0.35">
      <c r="W28030" s="17"/>
    </row>
    <row r="28031" spans="23:23" x14ac:dyDescent="0.35">
      <c r="W28031" s="17"/>
    </row>
    <row r="28032" spans="23:23" x14ac:dyDescent="0.35">
      <c r="W28032" s="17"/>
    </row>
    <row r="28033" spans="23:23" x14ac:dyDescent="0.35">
      <c r="W28033" s="17"/>
    </row>
    <row r="28034" spans="23:23" x14ac:dyDescent="0.35">
      <c r="W28034" s="17"/>
    </row>
    <row r="28035" spans="23:23" x14ac:dyDescent="0.35">
      <c r="W28035" s="17"/>
    </row>
    <row r="28036" spans="23:23" x14ac:dyDescent="0.35">
      <c r="W28036" s="17"/>
    </row>
    <row r="28037" spans="23:23" x14ac:dyDescent="0.35">
      <c r="W28037" s="17"/>
    </row>
    <row r="28038" spans="23:23" x14ac:dyDescent="0.35">
      <c r="W28038" s="17"/>
    </row>
    <row r="28039" spans="23:23" x14ac:dyDescent="0.35">
      <c r="W28039" s="17"/>
    </row>
    <row r="28040" spans="23:23" x14ac:dyDescent="0.35">
      <c r="W28040" s="17"/>
    </row>
    <row r="28041" spans="23:23" x14ac:dyDescent="0.35">
      <c r="W28041" s="17"/>
    </row>
    <row r="28042" spans="23:23" x14ac:dyDescent="0.35">
      <c r="W28042" s="17"/>
    </row>
    <row r="28043" spans="23:23" x14ac:dyDescent="0.35">
      <c r="W28043" s="17"/>
    </row>
    <row r="28044" spans="23:23" x14ac:dyDescent="0.35">
      <c r="W28044" s="17"/>
    </row>
    <row r="28045" spans="23:23" x14ac:dyDescent="0.35">
      <c r="W28045" s="17"/>
    </row>
    <row r="28046" spans="23:23" x14ac:dyDescent="0.35">
      <c r="W28046" s="17"/>
    </row>
    <row r="28047" spans="23:23" x14ac:dyDescent="0.35">
      <c r="W28047" s="17"/>
    </row>
    <row r="28048" spans="23:23" x14ac:dyDescent="0.35">
      <c r="W28048" s="17"/>
    </row>
    <row r="28049" spans="23:23" x14ac:dyDescent="0.35">
      <c r="W28049" s="17"/>
    </row>
    <row r="28050" spans="23:23" x14ac:dyDescent="0.35">
      <c r="W28050" s="17"/>
    </row>
    <row r="28051" spans="23:23" x14ac:dyDescent="0.35">
      <c r="W28051" s="17"/>
    </row>
    <row r="28052" spans="23:23" x14ac:dyDescent="0.35">
      <c r="W28052" s="17"/>
    </row>
    <row r="28053" spans="23:23" x14ac:dyDescent="0.35">
      <c r="W28053" s="17"/>
    </row>
    <row r="28054" spans="23:23" x14ac:dyDescent="0.35">
      <c r="W28054" s="17"/>
    </row>
    <row r="28055" spans="23:23" x14ac:dyDescent="0.35">
      <c r="W28055" s="17"/>
    </row>
    <row r="28056" spans="23:23" x14ac:dyDescent="0.35">
      <c r="W28056" s="17"/>
    </row>
    <row r="28057" spans="23:23" x14ac:dyDescent="0.35">
      <c r="W28057" s="17"/>
    </row>
    <row r="28058" spans="23:23" x14ac:dyDescent="0.35">
      <c r="W28058" s="17"/>
    </row>
    <row r="28059" spans="23:23" x14ac:dyDescent="0.35">
      <c r="W28059" s="17"/>
    </row>
    <row r="28060" spans="23:23" x14ac:dyDescent="0.35">
      <c r="W28060" s="17"/>
    </row>
    <row r="28061" spans="23:23" x14ac:dyDescent="0.35">
      <c r="W28061" s="17"/>
    </row>
    <row r="28062" spans="23:23" x14ac:dyDescent="0.35">
      <c r="W28062" s="17"/>
    </row>
    <row r="28063" spans="23:23" x14ac:dyDescent="0.35">
      <c r="W28063" s="17"/>
    </row>
    <row r="28064" spans="23:23" x14ac:dyDescent="0.35">
      <c r="W28064" s="17"/>
    </row>
    <row r="28065" spans="23:23" x14ac:dyDescent="0.35">
      <c r="W28065" s="17"/>
    </row>
    <row r="28066" spans="23:23" x14ac:dyDescent="0.35">
      <c r="W28066" s="17"/>
    </row>
    <row r="28067" spans="23:23" x14ac:dyDescent="0.35">
      <c r="W28067" s="17"/>
    </row>
    <row r="28068" spans="23:23" x14ac:dyDescent="0.35">
      <c r="W28068" s="17"/>
    </row>
    <row r="28069" spans="23:23" x14ac:dyDescent="0.35">
      <c r="W28069" s="17"/>
    </row>
    <row r="28070" spans="23:23" x14ac:dyDescent="0.35">
      <c r="W28070" s="17"/>
    </row>
    <row r="28071" spans="23:23" x14ac:dyDescent="0.35">
      <c r="W28071" s="17"/>
    </row>
    <row r="28072" spans="23:23" x14ac:dyDescent="0.35">
      <c r="W28072" s="17"/>
    </row>
    <row r="28073" spans="23:23" x14ac:dyDescent="0.35">
      <c r="W28073" s="17"/>
    </row>
    <row r="28074" spans="23:23" x14ac:dyDescent="0.35">
      <c r="W28074" s="17"/>
    </row>
    <row r="28075" spans="23:23" x14ac:dyDescent="0.35">
      <c r="W28075" s="17"/>
    </row>
    <row r="28076" spans="23:23" x14ac:dyDescent="0.35">
      <c r="W28076" s="17"/>
    </row>
    <row r="28077" spans="23:23" x14ac:dyDescent="0.35">
      <c r="W28077" s="17"/>
    </row>
    <row r="28078" spans="23:23" x14ac:dyDescent="0.35">
      <c r="W28078" s="17"/>
    </row>
    <row r="28079" spans="23:23" x14ac:dyDescent="0.35">
      <c r="W28079" s="17"/>
    </row>
    <row r="28080" spans="23:23" x14ac:dyDescent="0.35">
      <c r="W28080" s="17"/>
    </row>
    <row r="28081" spans="23:23" x14ac:dyDescent="0.35">
      <c r="W28081" s="17"/>
    </row>
    <row r="28082" spans="23:23" x14ac:dyDescent="0.35">
      <c r="W28082" s="17"/>
    </row>
    <row r="28083" spans="23:23" x14ac:dyDescent="0.35">
      <c r="W28083" s="17"/>
    </row>
    <row r="28084" spans="23:23" x14ac:dyDescent="0.35">
      <c r="W28084" s="17"/>
    </row>
    <row r="28085" spans="23:23" x14ac:dyDescent="0.35">
      <c r="W28085" s="17"/>
    </row>
    <row r="28086" spans="23:23" x14ac:dyDescent="0.35">
      <c r="W28086" s="17"/>
    </row>
    <row r="28087" spans="23:23" x14ac:dyDescent="0.35">
      <c r="W28087" s="17"/>
    </row>
    <row r="28088" spans="23:23" x14ac:dyDescent="0.35">
      <c r="W28088" s="17"/>
    </row>
    <row r="28089" spans="23:23" x14ac:dyDescent="0.35">
      <c r="W28089" s="17"/>
    </row>
    <row r="28090" spans="23:23" x14ac:dyDescent="0.35">
      <c r="W28090" s="17"/>
    </row>
    <row r="28091" spans="23:23" x14ac:dyDescent="0.35">
      <c r="W28091" s="17"/>
    </row>
    <row r="28092" spans="23:23" x14ac:dyDescent="0.35">
      <c r="W28092" s="17"/>
    </row>
    <row r="28093" spans="23:23" x14ac:dyDescent="0.35">
      <c r="W28093" s="17"/>
    </row>
    <row r="28094" spans="23:23" x14ac:dyDescent="0.35">
      <c r="W28094" s="17"/>
    </row>
    <row r="28095" spans="23:23" x14ac:dyDescent="0.35">
      <c r="W28095" s="17"/>
    </row>
    <row r="28096" spans="23:23" x14ac:dyDescent="0.35">
      <c r="W28096" s="17"/>
    </row>
    <row r="28097" spans="23:23" x14ac:dyDescent="0.35">
      <c r="W28097" s="17"/>
    </row>
    <row r="28098" spans="23:23" x14ac:dyDescent="0.35">
      <c r="W28098" s="17"/>
    </row>
    <row r="28099" spans="23:23" x14ac:dyDescent="0.35">
      <c r="W28099" s="17"/>
    </row>
    <row r="28100" spans="23:23" x14ac:dyDescent="0.35">
      <c r="W28100" s="17"/>
    </row>
    <row r="28101" spans="23:23" x14ac:dyDescent="0.35">
      <c r="W28101" s="17"/>
    </row>
    <row r="28102" spans="23:23" x14ac:dyDescent="0.35">
      <c r="W28102" s="17"/>
    </row>
    <row r="28103" spans="23:23" x14ac:dyDescent="0.35">
      <c r="W28103" s="17"/>
    </row>
    <row r="28104" spans="23:23" x14ac:dyDescent="0.35">
      <c r="W28104" s="17"/>
    </row>
    <row r="28105" spans="23:23" x14ac:dyDescent="0.35">
      <c r="W28105" s="17"/>
    </row>
    <row r="28106" spans="23:23" x14ac:dyDescent="0.35">
      <c r="W28106" s="17"/>
    </row>
    <row r="28107" spans="23:23" x14ac:dyDescent="0.35">
      <c r="W28107" s="17"/>
    </row>
    <row r="28108" spans="23:23" x14ac:dyDescent="0.35">
      <c r="W28108" s="17"/>
    </row>
    <row r="28109" spans="23:23" x14ac:dyDescent="0.35">
      <c r="W28109" s="17"/>
    </row>
    <row r="28110" spans="23:23" x14ac:dyDescent="0.35">
      <c r="W28110" s="17"/>
    </row>
    <row r="28111" spans="23:23" x14ac:dyDescent="0.35">
      <c r="W28111" s="17"/>
    </row>
    <row r="28112" spans="23:23" x14ac:dyDescent="0.35">
      <c r="W28112" s="17"/>
    </row>
    <row r="28113" spans="23:23" x14ac:dyDescent="0.35">
      <c r="W28113" s="17"/>
    </row>
    <row r="28114" spans="23:23" x14ac:dyDescent="0.35">
      <c r="W28114" s="17"/>
    </row>
    <row r="28115" spans="23:23" x14ac:dyDescent="0.35">
      <c r="W28115" s="17"/>
    </row>
    <row r="28116" spans="23:23" x14ac:dyDescent="0.35">
      <c r="W28116" s="17"/>
    </row>
    <row r="28117" spans="23:23" x14ac:dyDescent="0.35">
      <c r="W28117" s="17"/>
    </row>
    <row r="28118" spans="23:23" x14ac:dyDescent="0.35">
      <c r="W28118" s="17"/>
    </row>
    <row r="28119" spans="23:23" x14ac:dyDescent="0.35">
      <c r="W28119" s="17"/>
    </row>
    <row r="28120" spans="23:23" x14ac:dyDescent="0.35">
      <c r="W28120" s="17"/>
    </row>
    <row r="28121" spans="23:23" x14ac:dyDescent="0.35">
      <c r="W28121" s="17"/>
    </row>
    <row r="28122" spans="23:23" x14ac:dyDescent="0.35">
      <c r="W28122" s="17"/>
    </row>
    <row r="28123" spans="23:23" x14ac:dyDescent="0.35">
      <c r="W28123" s="17"/>
    </row>
    <row r="28124" spans="23:23" x14ac:dyDescent="0.35">
      <c r="W28124" s="17"/>
    </row>
    <row r="28125" spans="23:23" x14ac:dyDescent="0.35">
      <c r="W28125" s="17"/>
    </row>
    <row r="28126" spans="23:23" x14ac:dyDescent="0.35">
      <c r="W28126" s="17"/>
    </row>
    <row r="28127" spans="23:23" x14ac:dyDescent="0.35">
      <c r="W28127" s="17"/>
    </row>
    <row r="28128" spans="23:23" x14ac:dyDescent="0.35">
      <c r="W28128" s="17"/>
    </row>
    <row r="28129" spans="23:23" x14ac:dyDescent="0.35">
      <c r="W28129" s="17"/>
    </row>
    <row r="28130" spans="23:23" x14ac:dyDescent="0.35">
      <c r="W28130" s="17"/>
    </row>
    <row r="28131" spans="23:23" x14ac:dyDescent="0.35">
      <c r="W28131" s="17"/>
    </row>
    <row r="28132" spans="23:23" x14ac:dyDescent="0.35">
      <c r="W28132" s="17"/>
    </row>
    <row r="28133" spans="23:23" x14ac:dyDescent="0.35">
      <c r="W28133" s="17"/>
    </row>
    <row r="28134" spans="23:23" x14ac:dyDescent="0.35">
      <c r="W28134" s="17"/>
    </row>
    <row r="28135" spans="23:23" x14ac:dyDescent="0.35">
      <c r="W28135" s="17"/>
    </row>
    <row r="28136" spans="23:23" x14ac:dyDescent="0.35">
      <c r="W28136" s="17"/>
    </row>
    <row r="28137" spans="23:23" x14ac:dyDescent="0.35">
      <c r="W28137" s="17"/>
    </row>
    <row r="28138" spans="23:23" x14ac:dyDescent="0.35">
      <c r="W28138" s="17"/>
    </row>
    <row r="28139" spans="23:23" x14ac:dyDescent="0.35">
      <c r="W28139" s="17"/>
    </row>
    <row r="28140" spans="23:23" x14ac:dyDescent="0.35">
      <c r="W28140" s="17"/>
    </row>
    <row r="28141" spans="23:23" x14ac:dyDescent="0.35">
      <c r="W28141" s="17"/>
    </row>
    <row r="28142" spans="23:23" x14ac:dyDescent="0.35">
      <c r="W28142" s="17"/>
    </row>
    <row r="28143" spans="23:23" x14ac:dyDescent="0.35">
      <c r="W28143" s="17"/>
    </row>
    <row r="28144" spans="23:23" x14ac:dyDescent="0.35">
      <c r="W28144" s="17"/>
    </row>
    <row r="28145" spans="23:23" x14ac:dyDescent="0.35">
      <c r="W28145" s="17"/>
    </row>
    <row r="28146" spans="23:23" x14ac:dyDescent="0.35">
      <c r="W28146" s="17"/>
    </row>
    <row r="28147" spans="23:23" x14ac:dyDescent="0.35">
      <c r="W28147" s="17"/>
    </row>
    <row r="28148" spans="23:23" x14ac:dyDescent="0.35">
      <c r="W28148" s="17"/>
    </row>
    <row r="28149" spans="23:23" x14ac:dyDescent="0.35">
      <c r="W28149" s="17"/>
    </row>
    <row r="28150" spans="23:23" x14ac:dyDescent="0.35">
      <c r="W28150" s="17"/>
    </row>
    <row r="28151" spans="23:23" x14ac:dyDescent="0.35">
      <c r="W28151" s="17"/>
    </row>
    <row r="28152" spans="23:23" x14ac:dyDescent="0.35">
      <c r="W28152" s="17"/>
    </row>
    <row r="28153" spans="23:23" x14ac:dyDescent="0.35">
      <c r="W28153" s="17"/>
    </row>
    <row r="28154" spans="23:23" x14ac:dyDescent="0.35">
      <c r="W28154" s="17"/>
    </row>
    <row r="28155" spans="23:23" x14ac:dyDescent="0.35">
      <c r="W28155" s="17"/>
    </row>
    <row r="28156" spans="23:23" x14ac:dyDescent="0.35">
      <c r="W28156" s="17"/>
    </row>
    <row r="28157" spans="23:23" x14ac:dyDescent="0.35">
      <c r="W28157" s="17"/>
    </row>
    <row r="28158" spans="23:23" x14ac:dyDescent="0.35">
      <c r="W28158" s="17"/>
    </row>
    <row r="28159" spans="23:23" x14ac:dyDescent="0.35">
      <c r="W28159" s="17"/>
    </row>
    <row r="28160" spans="23:23" x14ac:dyDescent="0.35">
      <c r="W28160" s="17"/>
    </row>
    <row r="28161" spans="23:23" x14ac:dyDescent="0.35">
      <c r="W28161" s="17"/>
    </row>
    <row r="28162" spans="23:23" x14ac:dyDescent="0.35">
      <c r="W28162" s="17"/>
    </row>
    <row r="28163" spans="23:23" x14ac:dyDescent="0.35">
      <c r="W28163" s="17"/>
    </row>
    <row r="28164" spans="23:23" x14ac:dyDescent="0.35">
      <c r="W28164" s="17"/>
    </row>
    <row r="28165" spans="23:23" x14ac:dyDescent="0.35">
      <c r="W28165" s="17"/>
    </row>
    <row r="28166" spans="23:23" x14ac:dyDescent="0.35">
      <c r="W28166" s="17"/>
    </row>
    <row r="28167" spans="23:23" x14ac:dyDescent="0.35">
      <c r="W28167" s="17"/>
    </row>
    <row r="28168" spans="23:23" x14ac:dyDescent="0.35">
      <c r="W28168" s="17"/>
    </row>
    <row r="28169" spans="23:23" x14ac:dyDescent="0.35">
      <c r="W28169" s="17"/>
    </row>
    <row r="28170" spans="23:23" x14ac:dyDescent="0.35">
      <c r="W28170" s="17"/>
    </row>
    <row r="28171" spans="23:23" x14ac:dyDescent="0.35">
      <c r="W28171" s="17"/>
    </row>
    <row r="28172" spans="23:23" x14ac:dyDescent="0.35">
      <c r="W28172" s="17"/>
    </row>
    <row r="28173" spans="23:23" x14ac:dyDescent="0.35">
      <c r="W28173" s="17"/>
    </row>
    <row r="28174" spans="23:23" x14ac:dyDescent="0.35">
      <c r="W28174" s="17"/>
    </row>
    <row r="28175" spans="23:23" x14ac:dyDescent="0.35">
      <c r="W28175" s="17"/>
    </row>
    <row r="28176" spans="23:23" x14ac:dyDescent="0.35">
      <c r="W28176" s="17"/>
    </row>
    <row r="28177" spans="23:23" x14ac:dyDescent="0.35">
      <c r="W28177" s="17"/>
    </row>
    <row r="28178" spans="23:23" x14ac:dyDescent="0.35">
      <c r="W28178" s="17"/>
    </row>
    <row r="28179" spans="23:23" x14ac:dyDescent="0.35">
      <c r="W28179" s="17"/>
    </row>
    <row r="28180" spans="23:23" x14ac:dyDescent="0.35">
      <c r="W28180" s="17"/>
    </row>
    <row r="28181" spans="23:23" x14ac:dyDescent="0.35">
      <c r="W28181" s="17"/>
    </row>
    <row r="28182" spans="23:23" x14ac:dyDescent="0.35">
      <c r="W28182" s="17"/>
    </row>
    <row r="28183" spans="23:23" x14ac:dyDescent="0.35">
      <c r="W28183" s="17"/>
    </row>
    <row r="28184" spans="23:23" x14ac:dyDescent="0.35">
      <c r="W28184" s="17"/>
    </row>
    <row r="28185" spans="23:23" x14ac:dyDescent="0.35">
      <c r="W28185" s="17"/>
    </row>
    <row r="28186" spans="23:23" x14ac:dyDescent="0.35">
      <c r="W28186" s="17"/>
    </row>
    <row r="28187" spans="23:23" x14ac:dyDescent="0.35">
      <c r="W28187" s="17"/>
    </row>
    <row r="28188" spans="23:23" x14ac:dyDescent="0.35">
      <c r="W28188" s="17"/>
    </row>
    <row r="28189" spans="23:23" x14ac:dyDescent="0.35">
      <c r="W28189" s="17"/>
    </row>
    <row r="28190" spans="23:23" x14ac:dyDescent="0.35">
      <c r="W28190" s="17"/>
    </row>
    <row r="28191" spans="23:23" x14ac:dyDescent="0.35">
      <c r="W28191" s="17"/>
    </row>
    <row r="28192" spans="23:23" x14ac:dyDescent="0.35">
      <c r="W28192" s="17"/>
    </row>
    <row r="28193" spans="23:23" x14ac:dyDescent="0.35">
      <c r="W28193" s="17"/>
    </row>
    <row r="28194" spans="23:23" x14ac:dyDescent="0.35">
      <c r="W28194" s="17"/>
    </row>
    <row r="28195" spans="23:23" x14ac:dyDescent="0.35">
      <c r="W28195" s="17"/>
    </row>
    <row r="28196" spans="23:23" x14ac:dyDescent="0.35">
      <c r="W28196" s="17"/>
    </row>
    <row r="28197" spans="23:23" x14ac:dyDescent="0.35">
      <c r="W28197" s="17"/>
    </row>
    <row r="28198" spans="23:23" x14ac:dyDescent="0.35">
      <c r="W28198" s="17"/>
    </row>
    <row r="28199" spans="23:23" x14ac:dyDescent="0.35">
      <c r="W28199" s="17"/>
    </row>
    <row r="28200" spans="23:23" x14ac:dyDescent="0.35">
      <c r="W28200" s="17"/>
    </row>
    <row r="28201" spans="23:23" x14ac:dyDescent="0.35">
      <c r="W28201" s="17"/>
    </row>
    <row r="28202" spans="23:23" x14ac:dyDescent="0.35">
      <c r="W28202" s="17"/>
    </row>
    <row r="28203" spans="23:23" x14ac:dyDescent="0.35">
      <c r="W28203" s="17"/>
    </row>
    <row r="28204" spans="23:23" x14ac:dyDescent="0.35">
      <c r="W28204" s="17"/>
    </row>
    <row r="28205" spans="23:23" x14ac:dyDescent="0.35">
      <c r="W28205" s="17"/>
    </row>
    <row r="28206" spans="23:23" x14ac:dyDescent="0.35">
      <c r="W28206" s="17"/>
    </row>
    <row r="28207" spans="23:23" x14ac:dyDescent="0.35">
      <c r="W28207" s="17"/>
    </row>
    <row r="28208" spans="23:23" x14ac:dyDescent="0.35">
      <c r="W28208" s="17"/>
    </row>
    <row r="28209" spans="23:23" x14ac:dyDescent="0.35">
      <c r="W28209" s="17"/>
    </row>
    <row r="28210" spans="23:23" x14ac:dyDescent="0.35">
      <c r="W28210" s="17"/>
    </row>
    <row r="28211" spans="23:23" x14ac:dyDescent="0.35">
      <c r="W28211" s="17"/>
    </row>
    <row r="28212" spans="23:23" x14ac:dyDescent="0.35">
      <c r="W28212" s="17"/>
    </row>
    <row r="28213" spans="23:23" x14ac:dyDescent="0.35">
      <c r="W28213" s="17"/>
    </row>
    <row r="28214" spans="23:23" x14ac:dyDescent="0.35">
      <c r="W28214" s="17"/>
    </row>
    <row r="28215" spans="23:23" x14ac:dyDescent="0.35">
      <c r="W28215" s="17"/>
    </row>
    <row r="28216" spans="23:23" x14ac:dyDescent="0.35">
      <c r="W28216" s="17"/>
    </row>
    <row r="28217" spans="23:23" x14ac:dyDescent="0.35">
      <c r="W28217" s="17"/>
    </row>
    <row r="28218" spans="23:23" x14ac:dyDescent="0.35">
      <c r="W28218" s="17"/>
    </row>
    <row r="28219" spans="23:23" x14ac:dyDescent="0.35">
      <c r="W28219" s="17"/>
    </row>
    <row r="28220" spans="23:23" x14ac:dyDescent="0.35">
      <c r="W28220" s="17"/>
    </row>
    <row r="28221" spans="23:23" x14ac:dyDescent="0.35">
      <c r="W28221" s="17"/>
    </row>
    <row r="28222" spans="23:23" x14ac:dyDescent="0.35">
      <c r="W28222" s="17"/>
    </row>
    <row r="28223" spans="23:23" x14ac:dyDescent="0.35">
      <c r="W28223" s="17"/>
    </row>
    <row r="28224" spans="23:23" x14ac:dyDescent="0.35">
      <c r="W28224" s="17"/>
    </row>
    <row r="28225" spans="23:23" x14ac:dyDescent="0.35">
      <c r="W28225" s="17"/>
    </row>
    <row r="28226" spans="23:23" x14ac:dyDescent="0.35">
      <c r="W28226" s="17"/>
    </row>
    <row r="28227" spans="23:23" x14ac:dyDescent="0.35">
      <c r="W28227" s="17"/>
    </row>
    <row r="28228" spans="23:23" x14ac:dyDescent="0.35">
      <c r="W28228" s="17"/>
    </row>
    <row r="28229" spans="23:23" x14ac:dyDescent="0.35">
      <c r="W28229" s="17"/>
    </row>
    <row r="28230" spans="23:23" x14ac:dyDescent="0.35">
      <c r="W28230" s="17"/>
    </row>
    <row r="28231" spans="23:23" x14ac:dyDescent="0.35">
      <c r="W28231" s="17"/>
    </row>
    <row r="28232" spans="23:23" x14ac:dyDescent="0.35">
      <c r="W28232" s="17"/>
    </row>
    <row r="28233" spans="23:23" x14ac:dyDescent="0.35">
      <c r="W28233" s="17"/>
    </row>
    <row r="28234" spans="23:23" x14ac:dyDescent="0.35">
      <c r="W28234" s="17"/>
    </row>
    <row r="28235" spans="23:23" x14ac:dyDescent="0.35">
      <c r="W28235" s="17"/>
    </row>
    <row r="28236" spans="23:23" x14ac:dyDescent="0.35">
      <c r="W28236" s="17"/>
    </row>
    <row r="28237" spans="23:23" x14ac:dyDescent="0.35">
      <c r="W28237" s="17"/>
    </row>
    <row r="28238" spans="23:23" x14ac:dyDescent="0.35">
      <c r="W28238" s="17"/>
    </row>
    <row r="28239" spans="23:23" x14ac:dyDescent="0.35">
      <c r="W28239" s="17"/>
    </row>
    <row r="28240" spans="23:23" x14ac:dyDescent="0.35">
      <c r="W28240" s="17"/>
    </row>
    <row r="28241" spans="23:23" x14ac:dyDescent="0.35">
      <c r="W28241" s="17"/>
    </row>
    <row r="28242" spans="23:23" x14ac:dyDescent="0.35">
      <c r="W28242" s="17"/>
    </row>
    <row r="28243" spans="23:23" x14ac:dyDescent="0.35">
      <c r="W28243" s="17"/>
    </row>
    <row r="28244" spans="23:23" x14ac:dyDescent="0.35">
      <c r="W28244" s="17"/>
    </row>
    <row r="28245" spans="23:23" x14ac:dyDescent="0.35">
      <c r="W28245" s="17"/>
    </row>
    <row r="28246" spans="23:23" x14ac:dyDescent="0.35">
      <c r="W28246" s="17"/>
    </row>
    <row r="28247" spans="23:23" x14ac:dyDescent="0.35">
      <c r="W28247" s="17"/>
    </row>
    <row r="28248" spans="23:23" x14ac:dyDescent="0.35">
      <c r="W28248" s="17"/>
    </row>
    <row r="28249" spans="23:23" x14ac:dyDescent="0.35">
      <c r="W28249" s="17"/>
    </row>
    <row r="28250" spans="23:23" x14ac:dyDescent="0.35">
      <c r="W28250" s="17"/>
    </row>
    <row r="28251" spans="23:23" x14ac:dyDescent="0.35">
      <c r="W28251" s="17"/>
    </row>
    <row r="28252" spans="23:23" x14ac:dyDescent="0.35">
      <c r="W28252" s="17"/>
    </row>
    <row r="28253" spans="23:23" x14ac:dyDescent="0.35">
      <c r="W28253" s="17"/>
    </row>
    <row r="28254" spans="23:23" x14ac:dyDescent="0.35">
      <c r="W28254" s="17"/>
    </row>
    <row r="28255" spans="23:23" x14ac:dyDescent="0.35">
      <c r="W28255" s="17"/>
    </row>
    <row r="28256" spans="23:23" x14ac:dyDescent="0.35">
      <c r="W28256" s="17"/>
    </row>
    <row r="28257" spans="23:23" x14ac:dyDescent="0.35">
      <c r="W28257" s="17"/>
    </row>
    <row r="28258" spans="23:23" x14ac:dyDescent="0.35">
      <c r="W28258" s="17"/>
    </row>
    <row r="28259" spans="23:23" x14ac:dyDescent="0.35">
      <c r="W28259" s="17"/>
    </row>
    <row r="28260" spans="23:23" x14ac:dyDescent="0.35">
      <c r="W28260" s="17"/>
    </row>
    <row r="28261" spans="23:23" x14ac:dyDescent="0.35">
      <c r="W28261" s="17"/>
    </row>
    <row r="28262" spans="23:23" x14ac:dyDescent="0.35">
      <c r="W28262" s="17"/>
    </row>
    <row r="28263" spans="23:23" x14ac:dyDescent="0.35">
      <c r="W28263" s="17"/>
    </row>
    <row r="28264" spans="23:23" x14ac:dyDescent="0.35">
      <c r="W28264" s="17"/>
    </row>
    <row r="28265" spans="23:23" x14ac:dyDescent="0.35">
      <c r="W28265" s="17"/>
    </row>
    <row r="28266" spans="23:23" x14ac:dyDescent="0.35">
      <c r="W28266" s="17"/>
    </row>
    <row r="28267" spans="23:23" x14ac:dyDescent="0.35">
      <c r="W28267" s="17"/>
    </row>
    <row r="28268" spans="23:23" x14ac:dyDescent="0.35">
      <c r="W28268" s="17"/>
    </row>
    <row r="28269" spans="23:23" x14ac:dyDescent="0.35">
      <c r="W28269" s="17"/>
    </row>
    <row r="28270" spans="23:23" x14ac:dyDescent="0.35">
      <c r="W28270" s="17"/>
    </row>
    <row r="28271" spans="23:23" x14ac:dyDescent="0.35">
      <c r="W28271" s="17"/>
    </row>
    <row r="28272" spans="23:23" x14ac:dyDescent="0.35">
      <c r="W28272" s="17"/>
    </row>
    <row r="28273" spans="23:23" x14ac:dyDescent="0.35">
      <c r="W28273" s="17"/>
    </row>
    <row r="28274" spans="23:23" x14ac:dyDescent="0.35">
      <c r="W28274" s="17"/>
    </row>
    <row r="28275" spans="23:23" x14ac:dyDescent="0.35">
      <c r="W28275" s="17"/>
    </row>
    <row r="28276" spans="23:23" x14ac:dyDescent="0.35">
      <c r="W28276" s="17"/>
    </row>
    <row r="28277" spans="23:23" x14ac:dyDescent="0.35">
      <c r="W28277" s="17"/>
    </row>
    <row r="28278" spans="23:23" x14ac:dyDescent="0.35">
      <c r="W28278" s="17"/>
    </row>
    <row r="28279" spans="23:23" x14ac:dyDescent="0.35">
      <c r="W28279" s="17"/>
    </row>
    <row r="28280" spans="23:23" x14ac:dyDescent="0.35">
      <c r="W28280" s="17"/>
    </row>
    <row r="28281" spans="23:23" x14ac:dyDescent="0.35">
      <c r="W28281" s="17"/>
    </row>
    <row r="28282" spans="23:23" x14ac:dyDescent="0.35">
      <c r="W28282" s="17"/>
    </row>
    <row r="28283" spans="23:23" x14ac:dyDescent="0.35">
      <c r="W28283" s="17"/>
    </row>
    <row r="28284" spans="23:23" x14ac:dyDescent="0.35">
      <c r="W28284" s="17"/>
    </row>
    <row r="28285" spans="23:23" x14ac:dyDescent="0.35">
      <c r="W28285" s="17"/>
    </row>
    <row r="28286" spans="23:23" x14ac:dyDescent="0.35">
      <c r="W28286" s="17"/>
    </row>
    <row r="28287" spans="23:23" x14ac:dyDescent="0.35">
      <c r="W28287" s="17"/>
    </row>
    <row r="28288" spans="23:23" x14ac:dyDescent="0.35">
      <c r="W28288" s="17"/>
    </row>
    <row r="28289" spans="23:23" x14ac:dyDescent="0.35">
      <c r="W28289" s="17"/>
    </row>
    <row r="28290" spans="23:23" x14ac:dyDescent="0.35">
      <c r="W28290" s="17"/>
    </row>
    <row r="28291" spans="23:23" x14ac:dyDescent="0.35">
      <c r="W28291" s="17"/>
    </row>
    <row r="28292" spans="23:23" x14ac:dyDescent="0.35">
      <c r="W28292" s="17"/>
    </row>
    <row r="28293" spans="23:23" x14ac:dyDescent="0.35">
      <c r="W28293" s="17"/>
    </row>
    <row r="28294" spans="23:23" x14ac:dyDescent="0.35">
      <c r="W28294" s="17"/>
    </row>
    <row r="28295" spans="23:23" x14ac:dyDescent="0.35">
      <c r="W28295" s="17"/>
    </row>
    <row r="28296" spans="23:23" x14ac:dyDescent="0.35">
      <c r="W28296" s="17"/>
    </row>
    <row r="28297" spans="23:23" x14ac:dyDescent="0.35">
      <c r="W28297" s="17"/>
    </row>
    <row r="28298" spans="23:23" x14ac:dyDescent="0.35">
      <c r="W28298" s="17"/>
    </row>
    <row r="28299" spans="23:23" x14ac:dyDescent="0.35">
      <c r="W28299" s="17"/>
    </row>
    <row r="28300" spans="23:23" x14ac:dyDescent="0.35">
      <c r="W28300" s="17"/>
    </row>
    <row r="28301" spans="23:23" x14ac:dyDescent="0.35">
      <c r="W28301" s="17"/>
    </row>
    <row r="28302" spans="23:23" x14ac:dyDescent="0.35">
      <c r="W28302" s="17"/>
    </row>
    <row r="28303" spans="23:23" x14ac:dyDescent="0.35">
      <c r="W28303" s="17"/>
    </row>
    <row r="28304" spans="23:23" x14ac:dyDescent="0.35">
      <c r="W28304" s="17"/>
    </row>
    <row r="28305" spans="23:23" x14ac:dyDescent="0.35">
      <c r="W28305" s="17"/>
    </row>
    <row r="28306" spans="23:23" x14ac:dyDescent="0.35">
      <c r="W28306" s="17"/>
    </row>
    <row r="28307" spans="23:23" x14ac:dyDescent="0.35">
      <c r="W28307" s="17"/>
    </row>
    <row r="28308" spans="23:23" x14ac:dyDescent="0.35">
      <c r="W28308" s="17"/>
    </row>
    <row r="28309" spans="23:23" x14ac:dyDescent="0.35">
      <c r="W28309" s="17"/>
    </row>
    <row r="28310" spans="23:23" x14ac:dyDescent="0.35">
      <c r="W28310" s="17"/>
    </row>
    <row r="28311" spans="23:23" x14ac:dyDescent="0.35">
      <c r="W28311" s="17"/>
    </row>
    <row r="28312" spans="23:23" x14ac:dyDescent="0.35">
      <c r="W28312" s="17"/>
    </row>
    <row r="28313" spans="23:23" x14ac:dyDescent="0.35">
      <c r="W28313" s="17"/>
    </row>
    <row r="28314" spans="23:23" x14ac:dyDescent="0.35">
      <c r="W28314" s="17"/>
    </row>
    <row r="28315" spans="23:23" x14ac:dyDescent="0.35">
      <c r="W28315" s="17"/>
    </row>
    <row r="28316" spans="23:23" x14ac:dyDescent="0.35">
      <c r="W28316" s="17"/>
    </row>
    <row r="28317" spans="23:23" x14ac:dyDescent="0.35">
      <c r="W28317" s="17"/>
    </row>
    <row r="28318" spans="23:23" x14ac:dyDescent="0.35">
      <c r="W28318" s="17"/>
    </row>
    <row r="28319" spans="23:23" x14ac:dyDescent="0.35">
      <c r="W28319" s="17"/>
    </row>
    <row r="28320" spans="23:23" x14ac:dyDescent="0.35">
      <c r="W28320" s="17"/>
    </row>
    <row r="28321" spans="23:23" x14ac:dyDescent="0.35">
      <c r="W28321" s="17"/>
    </row>
    <row r="28322" spans="23:23" x14ac:dyDescent="0.35">
      <c r="W28322" s="17"/>
    </row>
    <row r="28323" spans="23:23" x14ac:dyDescent="0.35">
      <c r="W28323" s="17"/>
    </row>
    <row r="28324" spans="23:23" x14ac:dyDescent="0.35">
      <c r="W28324" s="17"/>
    </row>
    <row r="28325" spans="23:23" x14ac:dyDescent="0.35">
      <c r="W28325" s="17"/>
    </row>
    <row r="28326" spans="23:23" x14ac:dyDescent="0.35">
      <c r="W28326" s="17"/>
    </row>
    <row r="28327" spans="23:23" x14ac:dyDescent="0.35">
      <c r="W28327" s="17"/>
    </row>
    <row r="28328" spans="23:23" x14ac:dyDescent="0.35">
      <c r="W28328" s="17"/>
    </row>
    <row r="28329" spans="23:23" x14ac:dyDescent="0.35">
      <c r="W28329" s="17"/>
    </row>
    <row r="28330" spans="23:23" x14ac:dyDescent="0.35">
      <c r="W28330" s="17"/>
    </row>
    <row r="28331" spans="23:23" x14ac:dyDescent="0.35">
      <c r="W28331" s="17"/>
    </row>
    <row r="28332" spans="23:23" x14ac:dyDescent="0.35">
      <c r="W28332" s="17"/>
    </row>
    <row r="28333" spans="23:23" x14ac:dyDescent="0.35">
      <c r="W28333" s="17"/>
    </row>
    <row r="28334" spans="23:23" x14ac:dyDescent="0.35">
      <c r="W28334" s="17"/>
    </row>
    <row r="28335" spans="23:23" x14ac:dyDescent="0.35">
      <c r="W28335" s="17"/>
    </row>
    <row r="28336" spans="23:23" x14ac:dyDescent="0.35">
      <c r="W28336" s="17"/>
    </row>
    <row r="28337" spans="23:23" x14ac:dyDescent="0.35">
      <c r="W28337" s="17"/>
    </row>
    <row r="28338" spans="23:23" x14ac:dyDescent="0.35">
      <c r="W28338" s="17"/>
    </row>
    <row r="28339" spans="23:23" x14ac:dyDescent="0.35">
      <c r="W28339" s="17"/>
    </row>
    <row r="28340" spans="23:23" x14ac:dyDescent="0.35">
      <c r="W28340" s="17"/>
    </row>
    <row r="28341" spans="23:23" x14ac:dyDescent="0.35">
      <c r="W28341" s="17"/>
    </row>
    <row r="28342" spans="23:23" x14ac:dyDescent="0.35">
      <c r="W28342" s="17"/>
    </row>
    <row r="28343" spans="23:23" x14ac:dyDescent="0.35">
      <c r="W28343" s="17"/>
    </row>
    <row r="28344" spans="23:23" x14ac:dyDescent="0.35">
      <c r="W28344" s="17"/>
    </row>
    <row r="28345" spans="23:23" x14ac:dyDescent="0.35">
      <c r="W28345" s="17"/>
    </row>
    <row r="28346" spans="23:23" x14ac:dyDescent="0.35">
      <c r="W28346" s="17"/>
    </row>
    <row r="28347" spans="23:23" x14ac:dyDescent="0.35">
      <c r="W28347" s="17"/>
    </row>
    <row r="28348" spans="23:23" x14ac:dyDescent="0.35">
      <c r="W28348" s="17"/>
    </row>
    <row r="28349" spans="23:23" x14ac:dyDescent="0.35">
      <c r="W28349" s="17"/>
    </row>
    <row r="28350" spans="23:23" x14ac:dyDescent="0.35">
      <c r="W28350" s="17"/>
    </row>
    <row r="28351" spans="23:23" x14ac:dyDescent="0.35">
      <c r="W28351" s="17"/>
    </row>
    <row r="28352" spans="23:23" x14ac:dyDescent="0.35">
      <c r="W28352" s="17"/>
    </row>
    <row r="28353" spans="23:23" x14ac:dyDescent="0.35">
      <c r="W28353" s="17"/>
    </row>
    <row r="28354" spans="23:23" x14ac:dyDescent="0.35">
      <c r="W28354" s="17"/>
    </row>
    <row r="28355" spans="23:23" x14ac:dyDescent="0.35">
      <c r="W28355" s="17"/>
    </row>
    <row r="28356" spans="23:23" x14ac:dyDescent="0.35">
      <c r="W28356" s="17"/>
    </row>
    <row r="28357" spans="23:23" x14ac:dyDescent="0.35">
      <c r="W28357" s="17"/>
    </row>
    <row r="28358" spans="23:23" x14ac:dyDescent="0.35">
      <c r="W28358" s="17"/>
    </row>
    <row r="28359" spans="23:23" x14ac:dyDescent="0.35">
      <c r="W28359" s="17"/>
    </row>
    <row r="28360" spans="23:23" x14ac:dyDescent="0.35">
      <c r="W28360" s="17"/>
    </row>
    <row r="28361" spans="23:23" x14ac:dyDescent="0.35">
      <c r="W28361" s="17"/>
    </row>
    <row r="28362" spans="23:23" x14ac:dyDescent="0.35">
      <c r="W28362" s="17"/>
    </row>
    <row r="28363" spans="23:23" x14ac:dyDescent="0.35">
      <c r="W28363" s="17"/>
    </row>
    <row r="28364" spans="23:23" x14ac:dyDescent="0.35">
      <c r="W28364" s="17"/>
    </row>
    <row r="28365" spans="23:23" x14ac:dyDescent="0.35">
      <c r="W28365" s="17"/>
    </row>
    <row r="28366" spans="23:23" x14ac:dyDescent="0.35">
      <c r="W28366" s="17"/>
    </row>
    <row r="28367" spans="23:23" x14ac:dyDescent="0.35">
      <c r="W28367" s="17"/>
    </row>
    <row r="28368" spans="23:23" x14ac:dyDescent="0.35">
      <c r="W28368" s="17"/>
    </row>
    <row r="28369" spans="23:23" x14ac:dyDescent="0.35">
      <c r="W28369" s="17"/>
    </row>
    <row r="28370" spans="23:23" x14ac:dyDescent="0.35">
      <c r="W28370" s="17"/>
    </row>
    <row r="28371" spans="23:23" x14ac:dyDescent="0.35">
      <c r="W28371" s="17"/>
    </row>
    <row r="28372" spans="23:23" x14ac:dyDescent="0.35">
      <c r="W28372" s="17"/>
    </row>
    <row r="28373" spans="23:23" x14ac:dyDescent="0.35">
      <c r="W28373" s="17"/>
    </row>
    <row r="28374" spans="23:23" x14ac:dyDescent="0.35">
      <c r="W28374" s="17"/>
    </row>
    <row r="28375" spans="23:23" x14ac:dyDescent="0.35">
      <c r="W28375" s="17"/>
    </row>
    <row r="28376" spans="23:23" x14ac:dyDescent="0.35">
      <c r="W28376" s="17"/>
    </row>
    <row r="28377" spans="23:23" x14ac:dyDescent="0.35">
      <c r="W28377" s="17"/>
    </row>
    <row r="28378" spans="23:23" x14ac:dyDescent="0.35">
      <c r="W28378" s="17"/>
    </row>
    <row r="28379" spans="23:23" x14ac:dyDescent="0.35">
      <c r="W28379" s="17"/>
    </row>
    <row r="28380" spans="23:23" x14ac:dyDescent="0.35">
      <c r="W28380" s="17"/>
    </row>
    <row r="28381" spans="23:23" x14ac:dyDescent="0.35">
      <c r="W28381" s="17"/>
    </row>
    <row r="28382" spans="23:23" x14ac:dyDescent="0.35">
      <c r="W28382" s="17"/>
    </row>
    <row r="28383" spans="23:23" x14ac:dyDescent="0.35">
      <c r="W28383" s="17"/>
    </row>
    <row r="28384" spans="23:23" x14ac:dyDescent="0.35">
      <c r="W28384" s="17"/>
    </row>
    <row r="28385" spans="23:23" x14ac:dyDescent="0.35">
      <c r="W28385" s="17"/>
    </row>
    <row r="28386" spans="23:23" x14ac:dyDescent="0.35">
      <c r="W28386" s="17"/>
    </row>
    <row r="28387" spans="23:23" x14ac:dyDescent="0.35">
      <c r="W28387" s="17"/>
    </row>
    <row r="28388" spans="23:23" x14ac:dyDescent="0.35">
      <c r="W28388" s="17"/>
    </row>
    <row r="28389" spans="23:23" x14ac:dyDescent="0.35">
      <c r="W28389" s="17"/>
    </row>
    <row r="28390" spans="23:23" x14ac:dyDescent="0.35">
      <c r="W28390" s="17"/>
    </row>
    <row r="28391" spans="23:23" x14ac:dyDescent="0.35">
      <c r="W28391" s="17"/>
    </row>
    <row r="28392" spans="23:23" x14ac:dyDescent="0.35">
      <c r="W28392" s="17"/>
    </row>
    <row r="28393" spans="23:23" x14ac:dyDescent="0.35">
      <c r="W28393" s="17"/>
    </row>
    <row r="28394" spans="23:23" x14ac:dyDescent="0.35">
      <c r="W28394" s="17"/>
    </row>
    <row r="28395" spans="23:23" x14ac:dyDescent="0.35">
      <c r="W28395" s="17"/>
    </row>
    <row r="28396" spans="23:23" x14ac:dyDescent="0.35">
      <c r="W28396" s="17"/>
    </row>
    <row r="28397" spans="23:23" x14ac:dyDescent="0.35">
      <c r="W28397" s="17"/>
    </row>
    <row r="28398" spans="23:23" x14ac:dyDescent="0.35">
      <c r="W28398" s="17"/>
    </row>
    <row r="28399" spans="23:23" x14ac:dyDescent="0.35">
      <c r="W28399" s="17"/>
    </row>
    <row r="28400" spans="23:23" x14ac:dyDescent="0.35">
      <c r="W28400" s="17"/>
    </row>
    <row r="28401" spans="23:23" x14ac:dyDescent="0.35">
      <c r="W28401" s="17"/>
    </row>
    <row r="28402" spans="23:23" x14ac:dyDescent="0.35">
      <c r="W28402" s="17"/>
    </row>
    <row r="28403" spans="23:23" x14ac:dyDescent="0.35">
      <c r="W28403" s="17"/>
    </row>
    <row r="28404" spans="23:23" x14ac:dyDescent="0.35">
      <c r="W28404" s="17"/>
    </row>
    <row r="28405" spans="23:23" x14ac:dyDescent="0.35">
      <c r="W28405" s="17"/>
    </row>
    <row r="28406" spans="23:23" x14ac:dyDescent="0.35">
      <c r="W28406" s="17"/>
    </row>
    <row r="28407" spans="23:23" x14ac:dyDescent="0.35">
      <c r="W28407" s="17"/>
    </row>
    <row r="28408" spans="23:23" x14ac:dyDescent="0.35">
      <c r="W28408" s="17"/>
    </row>
    <row r="28409" spans="23:23" x14ac:dyDescent="0.35">
      <c r="W28409" s="17"/>
    </row>
    <row r="28410" spans="23:23" x14ac:dyDescent="0.35">
      <c r="W28410" s="17"/>
    </row>
    <row r="28411" spans="23:23" x14ac:dyDescent="0.35">
      <c r="W28411" s="17"/>
    </row>
    <row r="28412" spans="23:23" x14ac:dyDescent="0.35">
      <c r="W28412" s="17"/>
    </row>
    <row r="28413" spans="23:23" x14ac:dyDescent="0.35">
      <c r="W28413" s="17"/>
    </row>
    <row r="28414" spans="23:23" x14ac:dyDescent="0.35">
      <c r="W28414" s="17"/>
    </row>
    <row r="28415" spans="23:23" x14ac:dyDescent="0.35">
      <c r="W28415" s="17"/>
    </row>
    <row r="28416" spans="23:23" x14ac:dyDescent="0.35">
      <c r="W28416" s="17"/>
    </row>
    <row r="28417" spans="23:23" x14ac:dyDescent="0.35">
      <c r="W28417" s="17"/>
    </row>
    <row r="28418" spans="23:23" x14ac:dyDescent="0.35">
      <c r="W28418" s="17"/>
    </row>
    <row r="28419" spans="23:23" x14ac:dyDescent="0.35">
      <c r="W28419" s="17"/>
    </row>
    <row r="28420" spans="23:23" x14ac:dyDescent="0.35">
      <c r="W28420" s="17"/>
    </row>
    <row r="28421" spans="23:23" x14ac:dyDescent="0.35">
      <c r="W28421" s="17"/>
    </row>
    <row r="28422" spans="23:23" x14ac:dyDescent="0.35">
      <c r="W28422" s="17"/>
    </row>
    <row r="28423" spans="23:23" x14ac:dyDescent="0.35">
      <c r="W28423" s="17"/>
    </row>
    <row r="28424" spans="23:23" x14ac:dyDescent="0.35">
      <c r="W28424" s="17"/>
    </row>
    <row r="28425" spans="23:23" x14ac:dyDescent="0.35">
      <c r="W28425" s="17"/>
    </row>
    <row r="28426" spans="23:23" x14ac:dyDescent="0.35">
      <c r="W28426" s="17"/>
    </row>
    <row r="28427" spans="23:23" x14ac:dyDescent="0.35">
      <c r="W28427" s="17"/>
    </row>
    <row r="28428" spans="23:23" x14ac:dyDescent="0.35">
      <c r="W28428" s="17"/>
    </row>
    <row r="28429" spans="23:23" x14ac:dyDescent="0.35">
      <c r="W28429" s="17"/>
    </row>
    <row r="28430" spans="23:23" x14ac:dyDescent="0.35">
      <c r="W28430" s="17"/>
    </row>
    <row r="28431" spans="23:23" x14ac:dyDescent="0.35">
      <c r="W28431" s="17"/>
    </row>
    <row r="28432" spans="23:23" x14ac:dyDescent="0.35">
      <c r="W28432" s="17"/>
    </row>
    <row r="28433" spans="23:23" x14ac:dyDescent="0.35">
      <c r="W28433" s="17"/>
    </row>
    <row r="28434" spans="23:23" x14ac:dyDescent="0.35">
      <c r="W28434" s="17"/>
    </row>
    <row r="28435" spans="23:23" x14ac:dyDescent="0.35">
      <c r="W28435" s="17"/>
    </row>
    <row r="28436" spans="23:23" x14ac:dyDescent="0.35">
      <c r="W28436" s="17"/>
    </row>
    <row r="28437" spans="23:23" x14ac:dyDescent="0.35">
      <c r="W28437" s="17"/>
    </row>
    <row r="28438" spans="23:23" x14ac:dyDescent="0.35">
      <c r="W28438" s="17"/>
    </row>
    <row r="28439" spans="23:23" x14ac:dyDescent="0.35">
      <c r="W28439" s="17"/>
    </row>
    <row r="28440" spans="23:23" x14ac:dyDescent="0.35">
      <c r="W28440" s="17"/>
    </row>
    <row r="28441" spans="23:23" x14ac:dyDescent="0.35">
      <c r="W28441" s="17"/>
    </row>
    <row r="28442" spans="23:23" x14ac:dyDescent="0.35">
      <c r="W28442" s="17"/>
    </row>
    <row r="28443" spans="23:23" x14ac:dyDescent="0.35">
      <c r="W28443" s="17"/>
    </row>
    <row r="28444" spans="23:23" x14ac:dyDescent="0.35">
      <c r="W28444" s="17"/>
    </row>
    <row r="28445" spans="23:23" x14ac:dyDescent="0.35">
      <c r="W28445" s="17"/>
    </row>
    <row r="28446" spans="23:23" x14ac:dyDescent="0.35">
      <c r="W28446" s="17"/>
    </row>
    <row r="28447" spans="23:23" x14ac:dyDescent="0.35">
      <c r="W28447" s="17"/>
    </row>
    <row r="28448" spans="23:23" x14ac:dyDescent="0.35">
      <c r="W28448" s="17"/>
    </row>
    <row r="28449" spans="23:23" x14ac:dyDescent="0.35">
      <c r="W28449" s="17"/>
    </row>
    <row r="28450" spans="23:23" x14ac:dyDescent="0.35">
      <c r="W28450" s="17"/>
    </row>
    <row r="28451" spans="23:23" x14ac:dyDescent="0.35">
      <c r="W28451" s="17"/>
    </row>
    <row r="28452" spans="23:23" x14ac:dyDescent="0.35">
      <c r="W28452" s="17"/>
    </row>
    <row r="28453" spans="23:23" x14ac:dyDescent="0.35">
      <c r="W28453" s="17"/>
    </row>
    <row r="28454" spans="23:23" x14ac:dyDescent="0.35">
      <c r="W28454" s="17"/>
    </row>
    <row r="28455" spans="23:23" x14ac:dyDescent="0.35">
      <c r="W28455" s="17"/>
    </row>
    <row r="28456" spans="23:23" x14ac:dyDescent="0.35">
      <c r="W28456" s="17"/>
    </row>
    <row r="28457" spans="23:23" x14ac:dyDescent="0.35">
      <c r="W28457" s="17"/>
    </row>
    <row r="28458" spans="23:23" x14ac:dyDescent="0.35">
      <c r="W28458" s="17"/>
    </row>
    <row r="28459" spans="23:23" x14ac:dyDescent="0.35">
      <c r="W28459" s="17"/>
    </row>
    <row r="28460" spans="23:23" x14ac:dyDescent="0.35">
      <c r="W28460" s="17"/>
    </row>
    <row r="28461" spans="23:23" x14ac:dyDescent="0.35">
      <c r="W28461" s="17"/>
    </row>
    <row r="28462" spans="23:23" x14ac:dyDescent="0.35">
      <c r="W28462" s="17"/>
    </row>
    <row r="28463" spans="23:23" x14ac:dyDescent="0.35">
      <c r="W28463" s="17"/>
    </row>
    <row r="28464" spans="23:23" x14ac:dyDescent="0.35">
      <c r="W28464" s="17"/>
    </row>
    <row r="28465" spans="23:23" x14ac:dyDescent="0.35">
      <c r="W28465" s="17"/>
    </row>
    <row r="28466" spans="23:23" x14ac:dyDescent="0.35">
      <c r="W28466" s="17"/>
    </row>
    <row r="28467" spans="23:23" x14ac:dyDescent="0.35">
      <c r="W28467" s="17"/>
    </row>
    <row r="28468" spans="23:23" x14ac:dyDescent="0.35">
      <c r="W28468" s="17"/>
    </row>
    <row r="28469" spans="23:23" x14ac:dyDescent="0.35">
      <c r="W28469" s="17"/>
    </row>
    <row r="28470" spans="23:23" x14ac:dyDescent="0.35">
      <c r="W28470" s="17"/>
    </row>
    <row r="28471" spans="23:23" x14ac:dyDescent="0.35">
      <c r="W28471" s="17"/>
    </row>
    <row r="28472" spans="23:23" x14ac:dyDescent="0.35">
      <c r="W28472" s="17"/>
    </row>
    <row r="28473" spans="23:23" x14ac:dyDescent="0.35">
      <c r="W28473" s="17"/>
    </row>
    <row r="28474" spans="23:23" x14ac:dyDescent="0.35">
      <c r="W28474" s="17"/>
    </row>
    <row r="28475" spans="23:23" x14ac:dyDescent="0.35">
      <c r="W28475" s="17"/>
    </row>
    <row r="28476" spans="23:23" x14ac:dyDescent="0.35">
      <c r="W28476" s="17"/>
    </row>
    <row r="28477" spans="23:23" x14ac:dyDescent="0.35">
      <c r="W28477" s="17"/>
    </row>
    <row r="28478" spans="23:23" x14ac:dyDescent="0.35">
      <c r="W28478" s="17"/>
    </row>
    <row r="28479" spans="23:23" x14ac:dyDescent="0.35">
      <c r="W28479" s="17"/>
    </row>
    <row r="28480" spans="23:23" x14ac:dyDescent="0.35">
      <c r="W28480" s="17"/>
    </row>
    <row r="28481" spans="23:23" x14ac:dyDescent="0.35">
      <c r="W28481" s="17"/>
    </row>
    <row r="28482" spans="23:23" x14ac:dyDescent="0.35">
      <c r="W28482" s="17"/>
    </row>
    <row r="28483" spans="23:23" x14ac:dyDescent="0.35">
      <c r="W28483" s="17"/>
    </row>
    <row r="28484" spans="23:23" x14ac:dyDescent="0.35">
      <c r="W28484" s="17"/>
    </row>
    <row r="28485" spans="23:23" x14ac:dyDescent="0.35">
      <c r="W28485" s="17"/>
    </row>
    <row r="28486" spans="23:23" x14ac:dyDescent="0.35">
      <c r="W28486" s="17"/>
    </row>
    <row r="28487" spans="23:23" x14ac:dyDescent="0.35">
      <c r="W28487" s="17"/>
    </row>
    <row r="28488" spans="23:23" x14ac:dyDescent="0.35">
      <c r="W28488" s="17"/>
    </row>
    <row r="28489" spans="23:23" x14ac:dyDescent="0.35">
      <c r="W28489" s="17"/>
    </row>
    <row r="28490" spans="23:23" x14ac:dyDescent="0.35">
      <c r="W28490" s="17"/>
    </row>
    <row r="28491" spans="23:23" x14ac:dyDescent="0.35">
      <c r="W28491" s="17"/>
    </row>
    <row r="28492" spans="23:23" x14ac:dyDescent="0.35">
      <c r="W28492" s="17"/>
    </row>
    <row r="28493" spans="23:23" x14ac:dyDescent="0.35">
      <c r="W28493" s="17"/>
    </row>
    <row r="28494" spans="23:23" x14ac:dyDescent="0.35">
      <c r="W28494" s="17"/>
    </row>
    <row r="28495" spans="23:23" x14ac:dyDescent="0.35">
      <c r="W28495" s="17"/>
    </row>
    <row r="28496" spans="23:23" x14ac:dyDescent="0.35">
      <c r="W28496" s="17"/>
    </row>
    <row r="28497" spans="23:23" x14ac:dyDescent="0.35">
      <c r="W28497" s="17"/>
    </row>
    <row r="28498" spans="23:23" x14ac:dyDescent="0.35">
      <c r="W28498" s="17"/>
    </row>
    <row r="28499" spans="23:23" x14ac:dyDescent="0.35">
      <c r="W28499" s="17"/>
    </row>
    <row r="28500" spans="23:23" x14ac:dyDescent="0.35">
      <c r="W28500" s="17"/>
    </row>
    <row r="28501" spans="23:23" x14ac:dyDescent="0.35">
      <c r="W28501" s="17"/>
    </row>
    <row r="28502" spans="23:23" x14ac:dyDescent="0.35">
      <c r="W28502" s="17"/>
    </row>
    <row r="28503" spans="23:23" x14ac:dyDescent="0.35">
      <c r="W28503" s="17"/>
    </row>
    <row r="28504" spans="23:23" x14ac:dyDescent="0.35">
      <c r="W28504" s="17"/>
    </row>
    <row r="28505" spans="23:23" x14ac:dyDescent="0.35">
      <c r="W28505" s="17"/>
    </row>
    <row r="28506" spans="23:23" x14ac:dyDescent="0.35">
      <c r="W28506" s="17"/>
    </row>
    <row r="28507" spans="23:23" x14ac:dyDescent="0.35">
      <c r="W28507" s="17"/>
    </row>
    <row r="28508" spans="23:23" x14ac:dyDescent="0.35">
      <c r="W28508" s="17"/>
    </row>
    <row r="28509" spans="23:23" x14ac:dyDescent="0.35">
      <c r="W28509" s="17"/>
    </row>
    <row r="28510" spans="23:23" x14ac:dyDescent="0.35">
      <c r="W28510" s="17"/>
    </row>
    <row r="28511" spans="23:23" x14ac:dyDescent="0.35">
      <c r="W28511" s="17"/>
    </row>
    <row r="28512" spans="23:23" x14ac:dyDescent="0.35">
      <c r="W28512" s="17"/>
    </row>
    <row r="28513" spans="23:23" x14ac:dyDescent="0.35">
      <c r="W28513" s="17"/>
    </row>
    <row r="28514" spans="23:23" x14ac:dyDescent="0.35">
      <c r="W28514" s="17"/>
    </row>
    <row r="28515" spans="23:23" x14ac:dyDescent="0.35">
      <c r="W28515" s="17"/>
    </row>
    <row r="28516" spans="23:23" x14ac:dyDescent="0.35">
      <c r="W28516" s="17"/>
    </row>
    <row r="28517" spans="23:23" x14ac:dyDescent="0.35">
      <c r="W28517" s="17"/>
    </row>
    <row r="28518" spans="23:23" x14ac:dyDescent="0.35">
      <c r="W28518" s="17"/>
    </row>
    <row r="28519" spans="23:23" x14ac:dyDescent="0.35">
      <c r="W28519" s="17"/>
    </row>
    <row r="28520" spans="23:23" x14ac:dyDescent="0.35">
      <c r="W28520" s="17"/>
    </row>
    <row r="28521" spans="23:23" x14ac:dyDescent="0.35">
      <c r="W28521" s="17"/>
    </row>
    <row r="28522" spans="23:23" x14ac:dyDescent="0.35">
      <c r="W28522" s="17"/>
    </row>
    <row r="28523" spans="23:23" x14ac:dyDescent="0.35">
      <c r="W28523" s="17"/>
    </row>
    <row r="28524" spans="23:23" x14ac:dyDescent="0.35">
      <c r="W28524" s="17"/>
    </row>
    <row r="28525" spans="23:23" x14ac:dyDescent="0.35">
      <c r="W28525" s="17"/>
    </row>
    <row r="28526" spans="23:23" x14ac:dyDescent="0.35">
      <c r="W28526" s="17"/>
    </row>
    <row r="28527" spans="23:23" x14ac:dyDescent="0.35">
      <c r="W28527" s="17"/>
    </row>
    <row r="28528" spans="23:23" x14ac:dyDescent="0.35">
      <c r="W28528" s="17"/>
    </row>
    <row r="28529" spans="23:23" x14ac:dyDescent="0.35">
      <c r="W28529" s="17"/>
    </row>
    <row r="28530" spans="23:23" x14ac:dyDescent="0.35">
      <c r="W28530" s="17"/>
    </row>
    <row r="28531" spans="23:23" x14ac:dyDescent="0.35">
      <c r="W28531" s="17"/>
    </row>
    <row r="28532" spans="23:23" x14ac:dyDescent="0.35">
      <c r="W28532" s="17"/>
    </row>
    <row r="28533" spans="23:23" x14ac:dyDescent="0.35">
      <c r="W28533" s="17"/>
    </row>
    <row r="28534" spans="23:23" x14ac:dyDescent="0.35">
      <c r="W28534" s="17"/>
    </row>
    <row r="28535" spans="23:23" x14ac:dyDescent="0.35">
      <c r="W28535" s="17"/>
    </row>
    <row r="28536" spans="23:23" x14ac:dyDescent="0.35">
      <c r="W28536" s="17"/>
    </row>
    <row r="28537" spans="23:23" x14ac:dyDescent="0.35">
      <c r="W28537" s="17"/>
    </row>
    <row r="28538" spans="23:23" x14ac:dyDescent="0.35">
      <c r="W28538" s="17"/>
    </row>
    <row r="28539" spans="23:23" x14ac:dyDescent="0.35">
      <c r="W28539" s="17"/>
    </row>
    <row r="28540" spans="23:23" x14ac:dyDescent="0.35">
      <c r="W28540" s="17"/>
    </row>
    <row r="28541" spans="23:23" x14ac:dyDescent="0.35">
      <c r="W28541" s="17"/>
    </row>
    <row r="28542" spans="23:23" x14ac:dyDescent="0.35">
      <c r="W28542" s="17"/>
    </row>
    <row r="28543" spans="23:23" x14ac:dyDescent="0.35">
      <c r="W28543" s="17"/>
    </row>
    <row r="28544" spans="23:23" x14ac:dyDescent="0.35">
      <c r="W28544" s="17"/>
    </row>
    <row r="28545" spans="23:23" x14ac:dyDescent="0.35">
      <c r="W28545" s="17"/>
    </row>
    <row r="28546" spans="23:23" x14ac:dyDescent="0.35">
      <c r="W28546" s="17"/>
    </row>
    <row r="28547" spans="23:23" x14ac:dyDescent="0.35">
      <c r="W28547" s="17"/>
    </row>
    <row r="28548" spans="23:23" x14ac:dyDescent="0.35">
      <c r="W28548" s="17"/>
    </row>
    <row r="28549" spans="23:23" x14ac:dyDescent="0.35">
      <c r="W28549" s="17"/>
    </row>
    <row r="28550" spans="23:23" x14ac:dyDescent="0.35">
      <c r="W28550" s="17"/>
    </row>
    <row r="28551" spans="23:23" x14ac:dyDescent="0.35">
      <c r="W28551" s="17"/>
    </row>
    <row r="28552" spans="23:23" x14ac:dyDescent="0.35">
      <c r="W28552" s="17"/>
    </row>
    <row r="28553" spans="23:23" x14ac:dyDescent="0.35">
      <c r="W28553" s="17"/>
    </row>
    <row r="28554" spans="23:23" x14ac:dyDescent="0.35">
      <c r="W28554" s="17"/>
    </row>
    <row r="28555" spans="23:23" x14ac:dyDescent="0.35">
      <c r="W28555" s="17"/>
    </row>
    <row r="28556" spans="23:23" x14ac:dyDescent="0.35">
      <c r="W28556" s="17"/>
    </row>
    <row r="28557" spans="23:23" x14ac:dyDescent="0.35">
      <c r="W28557" s="17"/>
    </row>
    <row r="28558" spans="23:23" x14ac:dyDescent="0.35">
      <c r="W28558" s="17"/>
    </row>
    <row r="28559" spans="23:23" x14ac:dyDescent="0.35">
      <c r="W28559" s="17"/>
    </row>
    <row r="28560" spans="23:23" x14ac:dyDescent="0.35">
      <c r="W28560" s="17"/>
    </row>
    <row r="28561" spans="23:23" x14ac:dyDescent="0.35">
      <c r="W28561" s="17"/>
    </row>
    <row r="28562" spans="23:23" x14ac:dyDescent="0.35">
      <c r="W28562" s="17"/>
    </row>
    <row r="28563" spans="23:23" x14ac:dyDescent="0.35">
      <c r="W28563" s="17"/>
    </row>
    <row r="28564" spans="23:23" x14ac:dyDescent="0.35">
      <c r="W28564" s="17"/>
    </row>
    <row r="28565" spans="23:23" x14ac:dyDescent="0.35">
      <c r="W28565" s="17"/>
    </row>
    <row r="28566" spans="23:23" x14ac:dyDescent="0.35">
      <c r="W28566" s="17"/>
    </row>
    <row r="28567" spans="23:23" x14ac:dyDescent="0.35">
      <c r="W28567" s="17"/>
    </row>
    <row r="28568" spans="23:23" x14ac:dyDescent="0.35">
      <c r="W28568" s="17"/>
    </row>
    <row r="28569" spans="23:23" x14ac:dyDescent="0.35">
      <c r="W28569" s="17"/>
    </row>
    <row r="28570" spans="23:23" x14ac:dyDescent="0.35">
      <c r="W28570" s="17"/>
    </row>
    <row r="28571" spans="23:23" x14ac:dyDescent="0.35">
      <c r="W28571" s="17"/>
    </row>
    <row r="28572" spans="23:23" x14ac:dyDescent="0.35">
      <c r="W28572" s="17"/>
    </row>
    <row r="28573" spans="23:23" x14ac:dyDescent="0.35">
      <c r="W28573" s="17"/>
    </row>
    <row r="28574" spans="23:23" x14ac:dyDescent="0.35">
      <c r="W28574" s="17"/>
    </row>
    <row r="28575" spans="23:23" x14ac:dyDescent="0.35">
      <c r="W28575" s="17"/>
    </row>
    <row r="28576" spans="23:23" x14ac:dyDescent="0.35">
      <c r="W28576" s="17"/>
    </row>
    <row r="28577" spans="23:23" x14ac:dyDescent="0.35">
      <c r="W28577" s="17"/>
    </row>
    <row r="28578" spans="23:23" x14ac:dyDescent="0.35">
      <c r="W28578" s="17"/>
    </row>
    <row r="28579" spans="23:23" x14ac:dyDescent="0.35">
      <c r="W28579" s="17"/>
    </row>
    <row r="28580" spans="23:23" x14ac:dyDescent="0.35">
      <c r="W28580" s="17"/>
    </row>
    <row r="28581" spans="23:23" x14ac:dyDescent="0.35">
      <c r="W28581" s="17"/>
    </row>
    <row r="28582" spans="23:23" x14ac:dyDescent="0.35">
      <c r="W28582" s="17"/>
    </row>
    <row r="28583" spans="23:23" x14ac:dyDescent="0.35">
      <c r="W28583" s="17"/>
    </row>
    <row r="28584" spans="23:23" x14ac:dyDescent="0.35">
      <c r="W28584" s="17"/>
    </row>
    <row r="28585" spans="23:23" x14ac:dyDescent="0.35">
      <c r="W28585" s="17"/>
    </row>
    <row r="28586" spans="23:23" x14ac:dyDescent="0.35">
      <c r="W28586" s="17"/>
    </row>
    <row r="28587" spans="23:23" x14ac:dyDescent="0.35">
      <c r="W28587" s="17"/>
    </row>
    <row r="28588" spans="23:23" x14ac:dyDescent="0.35">
      <c r="W28588" s="17"/>
    </row>
    <row r="28589" spans="23:23" x14ac:dyDescent="0.35">
      <c r="W28589" s="17"/>
    </row>
    <row r="28590" spans="23:23" x14ac:dyDescent="0.35">
      <c r="W28590" s="17"/>
    </row>
    <row r="28591" spans="23:23" x14ac:dyDescent="0.35">
      <c r="W28591" s="17"/>
    </row>
    <row r="28592" spans="23:23" x14ac:dyDescent="0.35">
      <c r="W28592" s="17"/>
    </row>
    <row r="28593" spans="23:23" x14ac:dyDescent="0.35">
      <c r="W28593" s="17"/>
    </row>
    <row r="28594" spans="23:23" x14ac:dyDescent="0.35">
      <c r="W28594" s="17"/>
    </row>
    <row r="28595" spans="23:23" x14ac:dyDescent="0.35">
      <c r="W28595" s="17"/>
    </row>
    <row r="28596" spans="23:23" x14ac:dyDescent="0.35">
      <c r="W28596" s="17"/>
    </row>
    <row r="28597" spans="23:23" x14ac:dyDescent="0.35">
      <c r="W28597" s="17"/>
    </row>
    <row r="28598" spans="23:23" x14ac:dyDescent="0.35">
      <c r="W28598" s="17"/>
    </row>
    <row r="28599" spans="23:23" x14ac:dyDescent="0.35">
      <c r="W28599" s="17"/>
    </row>
    <row r="28600" spans="23:23" x14ac:dyDescent="0.35">
      <c r="W28600" s="17"/>
    </row>
    <row r="28601" spans="23:23" x14ac:dyDescent="0.35">
      <c r="W28601" s="17"/>
    </row>
    <row r="28602" spans="23:23" x14ac:dyDescent="0.35">
      <c r="W28602" s="17"/>
    </row>
    <row r="28603" spans="23:23" x14ac:dyDescent="0.35">
      <c r="W28603" s="17"/>
    </row>
    <row r="28604" spans="23:23" x14ac:dyDescent="0.35">
      <c r="W28604" s="17"/>
    </row>
    <row r="28605" spans="23:23" x14ac:dyDescent="0.35">
      <c r="W28605" s="17"/>
    </row>
    <row r="28606" spans="23:23" x14ac:dyDescent="0.35">
      <c r="W28606" s="17"/>
    </row>
    <row r="28607" spans="23:23" x14ac:dyDescent="0.35">
      <c r="W28607" s="17"/>
    </row>
    <row r="28608" spans="23:23" x14ac:dyDescent="0.35">
      <c r="W28608" s="17"/>
    </row>
    <row r="28609" spans="23:23" x14ac:dyDescent="0.35">
      <c r="W28609" s="17"/>
    </row>
    <row r="28610" spans="23:23" x14ac:dyDescent="0.35">
      <c r="W28610" s="17"/>
    </row>
    <row r="28611" spans="23:23" x14ac:dyDescent="0.35">
      <c r="W28611" s="17"/>
    </row>
    <row r="28612" spans="23:23" x14ac:dyDescent="0.35">
      <c r="W28612" s="17"/>
    </row>
    <row r="28613" spans="23:23" x14ac:dyDescent="0.35">
      <c r="W28613" s="17"/>
    </row>
    <row r="28614" spans="23:23" x14ac:dyDescent="0.35">
      <c r="W28614" s="17"/>
    </row>
    <row r="28615" spans="23:23" x14ac:dyDescent="0.35">
      <c r="W28615" s="17"/>
    </row>
    <row r="28616" spans="23:23" x14ac:dyDescent="0.35">
      <c r="W28616" s="17"/>
    </row>
    <row r="28617" spans="23:23" x14ac:dyDescent="0.35">
      <c r="W28617" s="17"/>
    </row>
    <row r="28618" spans="23:23" x14ac:dyDescent="0.35">
      <c r="W28618" s="17"/>
    </row>
    <row r="28619" spans="23:23" x14ac:dyDescent="0.35">
      <c r="W28619" s="17"/>
    </row>
    <row r="28620" spans="23:23" x14ac:dyDescent="0.35">
      <c r="W28620" s="17"/>
    </row>
    <row r="28621" spans="23:23" x14ac:dyDescent="0.35">
      <c r="W28621" s="17"/>
    </row>
    <row r="28622" spans="23:23" x14ac:dyDescent="0.35">
      <c r="W28622" s="17"/>
    </row>
    <row r="28623" spans="23:23" x14ac:dyDescent="0.35">
      <c r="W28623" s="17"/>
    </row>
    <row r="28624" spans="23:23" x14ac:dyDescent="0.35">
      <c r="W28624" s="17"/>
    </row>
    <row r="28625" spans="23:23" x14ac:dyDescent="0.35">
      <c r="W28625" s="17"/>
    </row>
    <row r="28626" spans="23:23" x14ac:dyDescent="0.35">
      <c r="W28626" s="17"/>
    </row>
    <row r="28627" spans="23:23" x14ac:dyDescent="0.35">
      <c r="W28627" s="17"/>
    </row>
    <row r="28628" spans="23:23" x14ac:dyDescent="0.35">
      <c r="W28628" s="17"/>
    </row>
    <row r="28629" spans="23:23" x14ac:dyDescent="0.35">
      <c r="W28629" s="17"/>
    </row>
    <row r="28630" spans="23:23" x14ac:dyDescent="0.35">
      <c r="W28630" s="17"/>
    </row>
    <row r="28631" spans="23:23" x14ac:dyDescent="0.35">
      <c r="W28631" s="17"/>
    </row>
    <row r="28632" spans="23:23" x14ac:dyDescent="0.35">
      <c r="W28632" s="17"/>
    </row>
    <row r="28633" spans="23:23" x14ac:dyDescent="0.35">
      <c r="W28633" s="17"/>
    </row>
    <row r="28634" spans="23:23" x14ac:dyDescent="0.35">
      <c r="W28634" s="17"/>
    </row>
    <row r="28635" spans="23:23" x14ac:dyDescent="0.35">
      <c r="W28635" s="17"/>
    </row>
    <row r="28636" spans="23:23" x14ac:dyDescent="0.35">
      <c r="W28636" s="17"/>
    </row>
    <row r="28637" spans="23:23" x14ac:dyDescent="0.35">
      <c r="W28637" s="17"/>
    </row>
    <row r="28638" spans="23:23" x14ac:dyDescent="0.35">
      <c r="W28638" s="17"/>
    </row>
    <row r="28639" spans="23:23" x14ac:dyDescent="0.35">
      <c r="W28639" s="17"/>
    </row>
    <row r="28640" spans="23:23" x14ac:dyDescent="0.35">
      <c r="W28640" s="17"/>
    </row>
    <row r="28641" spans="23:23" x14ac:dyDescent="0.35">
      <c r="W28641" s="17"/>
    </row>
    <row r="28642" spans="23:23" x14ac:dyDescent="0.35">
      <c r="W28642" s="17"/>
    </row>
    <row r="28643" spans="23:23" x14ac:dyDescent="0.35">
      <c r="W28643" s="17"/>
    </row>
    <row r="28644" spans="23:23" x14ac:dyDescent="0.35">
      <c r="W28644" s="17"/>
    </row>
    <row r="28645" spans="23:23" x14ac:dyDescent="0.35">
      <c r="W28645" s="17"/>
    </row>
    <row r="28646" spans="23:23" x14ac:dyDescent="0.35">
      <c r="W28646" s="17"/>
    </row>
    <row r="28647" spans="23:23" x14ac:dyDescent="0.35">
      <c r="W28647" s="17"/>
    </row>
    <row r="28648" spans="23:23" x14ac:dyDescent="0.35">
      <c r="W28648" s="17"/>
    </row>
    <row r="28649" spans="23:23" x14ac:dyDescent="0.35">
      <c r="W28649" s="17"/>
    </row>
    <row r="28650" spans="23:23" x14ac:dyDescent="0.35">
      <c r="W28650" s="17"/>
    </row>
    <row r="28651" spans="23:23" x14ac:dyDescent="0.35">
      <c r="W28651" s="17"/>
    </row>
    <row r="28652" spans="23:23" x14ac:dyDescent="0.35">
      <c r="W28652" s="17"/>
    </row>
    <row r="28653" spans="23:23" x14ac:dyDescent="0.35">
      <c r="W28653" s="17"/>
    </row>
    <row r="28654" spans="23:23" x14ac:dyDescent="0.35">
      <c r="W28654" s="17"/>
    </row>
    <row r="28655" spans="23:23" x14ac:dyDescent="0.35">
      <c r="W28655" s="17"/>
    </row>
    <row r="28656" spans="23:23" x14ac:dyDescent="0.35">
      <c r="W28656" s="17"/>
    </row>
    <row r="28657" spans="23:23" x14ac:dyDescent="0.35">
      <c r="W28657" s="17"/>
    </row>
    <row r="28658" spans="23:23" x14ac:dyDescent="0.35">
      <c r="W28658" s="17"/>
    </row>
    <row r="28659" spans="23:23" x14ac:dyDescent="0.35">
      <c r="W28659" s="17"/>
    </row>
    <row r="28660" spans="23:23" x14ac:dyDescent="0.35">
      <c r="W28660" s="17"/>
    </row>
    <row r="28661" spans="23:23" x14ac:dyDescent="0.35">
      <c r="W28661" s="17"/>
    </row>
    <row r="28662" spans="23:23" x14ac:dyDescent="0.35">
      <c r="W28662" s="17"/>
    </row>
    <row r="28663" spans="23:23" x14ac:dyDescent="0.35">
      <c r="W28663" s="17"/>
    </row>
    <row r="28664" spans="23:23" x14ac:dyDescent="0.35">
      <c r="W28664" s="17"/>
    </row>
    <row r="28665" spans="23:23" x14ac:dyDescent="0.35">
      <c r="W28665" s="17"/>
    </row>
    <row r="28666" spans="23:23" x14ac:dyDescent="0.35">
      <c r="W28666" s="17"/>
    </row>
    <row r="28667" spans="23:23" x14ac:dyDescent="0.35">
      <c r="W28667" s="17"/>
    </row>
    <row r="28668" spans="23:23" x14ac:dyDescent="0.35">
      <c r="W28668" s="17"/>
    </row>
    <row r="28669" spans="23:23" x14ac:dyDescent="0.35">
      <c r="W28669" s="17"/>
    </row>
    <row r="28670" spans="23:23" x14ac:dyDescent="0.35">
      <c r="W28670" s="17"/>
    </row>
    <row r="28671" spans="23:23" x14ac:dyDescent="0.35">
      <c r="W28671" s="17"/>
    </row>
    <row r="28672" spans="23:23" x14ac:dyDescent="0.35">
      <c r="W28672" s="17"/>
    </row>
    <row r="28673" spans="23:23" x14ac:dyDescent="0.35">
      <c r="W28673" s="17"/>
    </row>
    <row r="28674" spans="23:23" x14ac:dyDescent="0.35">
      <c r="W28674" s="17"/>
    </row>
    <row r="28675" spans="23:23" x14ac:dyDescent="0.35">
      <c r="W28675" s="17"/>
    </row>
    <row r="28676" spans="23:23" x14ac:dyDescent="0.35">
      <c r="W28676" s="17"/>
    </row>
    <row r="28677" spans="23:23" x14ac:dyDescent="0.35">
      <c r="W28677" s="17"/>
    </row>
    <row r="28678" spans="23:23" x14ac:dyDescent="0.35">
      <c r="W28678" s="17"/>
    </row>
    <row r="28679" spans="23:23" x14ac:dyDescent="0.35">
      <c r="W28679" s="17"/>
    </row>
    <row r="28680" spans="23:23" x14ac:dyDescent="0.35">
      <c r="W28680" s="17"/>
    </row>
    <row r="28681" spans="23:23" x14ac:dyDescent="0.35">
      <c r="W28681" s="17"/>
    </row>
    <row r="28682" spans="23:23" x14ac:dyDescent="0.35">
      <c r="W28682" s="17"/>
    </row>
    <row r="28683" spans="23:23" x14ac:dyDescent="0.35">
      <c r="W28683" s="17"/>
    </row>
    <row r="28684" spans="23:23" x14ac:dyDescent="0.35">
      <c r="W28684" s="17"/>
    </row>
    <row r="28685" spans="23:23" x14ac:dyDescent="0.35">
      <c r="W28685" s="17"/>
    </row>
    <row r="28686" spans="23:23" x14ac:dyDescent="0.35">
      <c r="W28686" s="17"/>
    </row>
    <row r="28687" spans="23:23" x14ac:dyDescent="0.35">
      <c r="W28687" s="17"/>
    </row>
    <row r="28688" spans="23:23" x14ac:dyDescent="0.35">
      <c r="W28688" s="17"/>
    </row>
    <row r="28689" spans="23:23" x14ac:dyDescent="0.35">
      <c r="W28689" s="17"/>
    </row>
    <row r="28690" spans="23:23" x14ac:dyDescent="0.35">
      <c r="W28690" s="17"/>
    </row>
    <row r="28691" spans="23:23" x14ac:dyDescent="0.35">
      <c r="W28691" s="17"/>
    </row>
    <row r="28692" spans="23:23" x14ac:dyDescent="0.35">
      <c r="W28692" s="17"/>
    </row>
    <row r="28693" spans="23:23" x14ac:dyDescent="0.35">
      <c r="W28693" s="17"/>
    </row>
    <row r="28694" spans="23:23" x14ac:dyDescent="0.35">
      <c r="W28694" s="17"/>
    </row>
    <row r="28695" spans="23:23" x14ac:dyDescent="0.35">
      <c r="W28695" s="17"/>
    </row>
    <row r="28696" spans="23:23" x14ac:dyDescent="0.35">
      <c r="W28696" s="17"/>
    </row>
    <row r="28697" spans="23:23" x14ac:dyDescent="0.35">
      <c r="W28697" s="17"/>
    </row>
    <row r="28698" spans="23:23" x14ac:dyDescent="0.35">
      <c r="W28698" s="17"/>
    </row>
    <row r="28699" spans="23:23" x14ac:dyDescent="0.35">
      <c r="W28699" s="17"/>
    </row>
    <row r="28700" spans="23:23" x14ac:dyDescent="0.35">
      <c r="W28700" s="17"/>
    </row>
    <row r="28701" spans="23:23" x14ac:dyDescent="0.35">
      <c r="W28701" s="17"/>
    </row>
    <row r="28702" spans="23:23" x14ac:dyDescent="0.35">
      <c r="W28702" s="17"/>
    </row>
    <row r="28703" spans="23:23" x14ac:dyDescent="0.35">
      <c r="W28703" s="17"/>
    </row>
    <row r="28704" spans="23:23" x14ac:dyDescent="0.35">
      <c r="W28704" s="17"/>
    </row>
    <row r="28705" spans="23:23" x14ac:dyDescent="0.35">
      <c r="W28705" s="17"/>
    </row>
    <row r="28706" spans="23:23" x14ac:dyDescent="0.35">
      <c r="W28706" s="17"/>
    </row>
    <row r="28707" spans="23:23" x14ac:dyDescent="0.35">
      <c r="W28707" s="17"/>
    </row>
    <row r="28708" spans="23:23" x14ac:dyDescent="0.35">
      <c r="W28708" s="17"/>
    </row>
    <row r="28709" spans="23:23" x14ac:dyDescent="0.35">
      <c r="W28709" s="17"/>
    </row>
    <row r="28710" spans="23:23" x14ac:dyDescent="0.35">
      <c r="W28710" s="17"/>
    </row>
    <row r="28711" spans="23:23" x14ac:dyDescent="0.35">
      <c r="W28711" s="17"/>
    </row>
    <row r="28712" spans="23:23" x14ac:dyDescent="0.35">
      <c r="W28712" s="17"/>
    </row>
    <row r="28713" spans="23:23" x14ac:dyDescent="0.35">
      <c r="W28713" s="17"/>
    </row>
    <row r="28714" spans="23:23" x14ac:dyDescent="0.35">
      <c r="W28714" s="17"/>
    </row>
    <row r="28715" spans="23:23" x14ac:dyDescent="0.35">
      <c r="W28715" s="17"/>
    </row>
    <row r="28716" spans="23:23" x14ac:dyDescent="0.35">
      <c r="W28716" s="17"/>
    </row>
    <row r="28717" spans="23:23" x14ac:dyDescent="0.35">
      <c r="W28717" s="17"/>
    </row>
    <row r="28718" spans="23:23" x14ac:dyDescent="0.35">
      <c r="W28718" s="17"/>
    </row>
    <row r="28719" spans="23:23" x14ac:dyDescent="0.35">
      <c r="W28719" s="17"/>
    </row>
    <row r="28720" spans="23:23" x14ac:dyDescent="0.35">
      <c r="W28720" s="17"/>
    </row>
    <row r="28721" spans="23:23" x14ac:dyDescent="0.35">
      <c r="W28721" s="17"/>
    </row>
    <row r="28722" spans="23:23" x14ac:dyDescent="0.35">
      <c r="W28722" s="17"/>
    </row>
    <row r="28723" spans="23:23" x14ac:dyDescent="0.35">
      <c r="W28723" s="17"/>
    </row>
    <row r="28724" spans="23:23" x14ac:dyDescent="0.35">
      <c r="W28724" s="17"/>
    </row>
    <row r="28725" spans="23:23" x14ac:dyDescent="0.35">
      <c r="W28725" s="17"/>
    </row>
    <row r="28726" spans="23:23" x14ac:dyDescent="0.35">
      <c r="W28726" s="17"/>
    </row>
    <row r="28727" spans="23:23" x14ac:dyDescent="0.35">
      <c r="W28727" s="17"/>
    </row>
    <row r="28728" spans="23:23" x14ac:dyDescent="0.35">
      <c r="W28728" s="17"/>
    </row>
    <row r="28729" spans="23:23" x14ac:dyDescent="0.35">
      <c r="W28729" s="17"/>
    </row>
    <row r="28730" spans="23:23" x14ac:dyDescent="0.35">
      <c r="W28730" s="17"/>
    </row>
    <row r="28731" spans="23:23" x14ac:dyDescent="0.35">
      <c r="W28731" s="17"/>
    </row>
    <row r="28732" spans="23:23" x14ac:dyDescent="0.35">
      <c r="W28732" s="17"/>
    </row>
    <row r="28733" spans="23:23" x14ac:dyDescent="0.35">
      <c r="W28733" s="17"/>
    </row>
    <row r="28734" spans="23:23" x14ac:dyDescent="0.35">
      <c r="W28734" s="17"/>
    </row>
    <row r="28735" spans="23:23" x14ac:dyDescent="0.35">
      <c r="W28735" s="17"/>
    </row>
    <row r="28736" spans="23:23" x14ac:dyDescent="0.35">
      <c r="W28736" s="17"/>
    </row>
    <row r="28737" spans="23:23" x14ac:dyDescent="0.35">
      <c r="W28737" s="17"/>
    </row>
    <row r="28738" spans="23:23" x14ac:dyDescent="0.35">
      <c r="W28738" s="17"/>
    </row>
    <row r="28739" spans="23:23" x14ac:dyDescent="0.35">
      <c r="W28739" s="17"/>
    </row>
    <row r="28740" spans="23:23" x14ac:dyDescent="0.35">
      <c r="W28740" s="17"/>
    </row>
    <row r="28741" spans="23:23" x14ac:dyDescent="0.35">
      <c r="W28741" s="17"/>
    </row>
    <row r="28742" spans="23:23" x14ac:dyDescent="0.35">
      <c r="W28742" s="17"/>
    </row>
    <row r="28743" spans="23:23" x14ac:dyDescent="0.35">
      <c r="W28743" s="17"/>
    </row>
    <row r="28744" spans="23:23" x14ac:dyDescent="0.35">
      <c r="W28744" s="17"/>
    </row>
    <row r="28745" spans="23:23" x14ac:dyDescent="0.35">
      <c r="W28745" s="17"/>
    </row>
    <row r="28746" spans="23:23" x14ac:dyDescent="0.35">
      <c r="W28746" s="17"/>
    </row>
    <row r="28747" spans="23:23" x14ac:dyDescent="0.35">
      <c r="W28747" s="17"/>
    </row>
    <row r="28748" spans="23:23" x14ac:dyDescent="0.35">
      <c r="W28748" s="17"/>
    </row>
    <row r="28749" spans="23:23" x14ac:dyDescent="0.35">
      <c r="W28749" s="17"/>
    </row>
    <row r="28750" spans="23:23" x14ac:dyDescent="0.35">
      <c r="W28750" s="17"/>
    </row>
    <row r="28751" spans="23:23" x14ac:dyDescent="0.35">
      <c r="W28751" s="17"/>
    </row>
    <row r="28752" spans="23:23" x14ac:dyDescent="0.35">
      <c r="W28752" s="17"/>
    </row>
    <row r="28753" spans="23:23" x14ac:dyDescent="0.35">
      <c r="W28753" s="17"/>
    </row>
    <row r="28754" spans="23:23" x14ac:dyDescent="0.35">
      <c r="W28754" s="17"/>
    </row>
    <row r="28755" spans="23:23" x14ac:dyDescent="0.35">
      <c r="W28755" s="17"/>
    </row>
    <row r="28756" spans="23:23" x14ac:dyDescent="0.35">
      <c r="W28756" s="17"/>
    </row>
    <row r="28757" spans="23:23" x14ac:dyDescent="0.35">
      <c r="W28757" s="17"/>
    </row>
    <row r="28758" spans="23:23" x14ac:dyDescent="0.35">
      <c r="W28758" s="17"/>
    </row>
    <row r="28759" spans="23:23" x14ac:dyDescent="0.35">
      <c r="W28759" s="17"/>
    </row>
    <row r="28760" spans="23:23" x14ac:dyDescent="0.35">
      <c r="W28760" s="17"/>
    </row>
    <row r="28761" spans="23:23" x14ac:dyDescent="0.35">
      <c r="W28761" s="17"/>
    </row>
    <row r="28762" spans="23:23" x14ac:dyDescent="0.35">
      <c r="W28762" s="17"/>
    </row>
    <row r="28763" spans="23:23" x14ac:dyDescent="0.35">
      <c r="W28763" s="17"/>
    </row>
    <row r="28764" spans="23:23" x14ac:dyDescent="0.35">
      <c r="W28764" s="17"/>
    </row>
    <row r="28765" spans="23:23" x14ac:dyDescent="0.35">
      <c r="W28765" s="17"/>
    </row>
    <row r="28766" spans="23:23" x14ac:dyDescent="0.35">
      <c r="W28766" s="17"/>
    </row>
    <row r="28767" spans="23:23" x14ac:dyDescent="0.35">
      <c r="W28767" s="17"/>
    </row>
    <row r="28768" spans="23:23" x14ac:dyDescent="0.35">
      <c r="W28768" s="17"/>
    </row>
    <row r="28769" spans="23:23" x14ac:dyDescent="0.35">
      <c r="W28769" s="17"/>
    </row>
    <row r="28770" spans="23:23" x14ac:dyDescent="0.35">
      <c r="W28770" s="17"/>
    </row>
    <row r="28771" spans="23:23" x14ac:dyDescent="0.35">
      <c r="W28771" s="17"/>
    </row>
    <row r="28772" spans="23:23" x14ac:dyDescent="0.35">
      <c r="W28772" s="17"/>
    </row>
    <row r="28773" spans="23:23" x14ac:dyDescent="0.35">
      <c r="W28773" s="17"/>
    </row>
    <row r="28774" spans="23:23" x14ac:dyDescent="0.35">
      <c r="W28774" s="17"/>
    </row>
    <row r="28775" spans="23:23" x14ac:dyDescent="0.35">
      <c r="W28775" s="17"/>
    </row>
    <row r="28776" spans="23:23" x14ac:dyDescent="0.35">
      <c r="W28776" s="17"/>
    </row>
    <row r="28777" spans="23:23" x14ac:dyDescent="0.35">
      <c r="W28777" s="17"/>
    </row>
    <row r="28778" spans="23:23" x14ac:dyDescent="0.35">
      <c r="W28778" s="17"/>
    </row>
    <row r="28779" spans="23:23" x14ac:dyDescent="0.35">
      <c r="W28779" s="17"/>
    </row>
    <row r="28780" spans="23:23" x14ac:dyDescent="0.35">
      <c r="W28780" s="17"/>
    </row>
    <row r="28781" spans="23:23" x14ac:dyDescent="0.35">
      <c r="W28781" s="17"/>
    </row>
    <row r="28782" spans="23:23" x14ac:dyDescent="0.35">
      <c r="W28782" s="17"/>
    </row>
    <row r="28783" spans="23:23" x14ac:dyDescent="0.35">
      <c r="W28783" s="17"/>
    </row>
    <row r="28784" spans="23:23" x14ac:dyDescent="0.35">
      <c r="W28784" s="17"/>
    </row>
    <row r="28785" spans="23:23" x14ac:dyDescent="0.35">
      <c r="W28785" s="17"/>
    </row>
    <row r="28786" spans="23:23" x14ac:dyDescent="0.35">
      <c r="W28786" s="17"/>
    </row>
    <row r="28787" spans="23:23" x14ac:dyDescent="0.35">
      <c r="W28787" s="17"/>
    </row>
    <row r="28788" spans="23:23" x14ac:dyDescent="0.35">
      <c r="W28788" s="17"/>
    </row>
    <row r="28789" spans="23:23" x14ac:dyDescent="0.35">
      <c r="W28789" s="17"/>
    </row>
    <row r="28790" spans="23:23" x14ac:dyDescent="0.35">
      <c r="W28790" s="17"/>
    </row>
    <row r="28791" spans="23:23" x14ac:dyDescent="0.35">
      <c r="W28791" s="17"/>
    </row>
    <row r="28792" spans="23:23" x14ac:dyDescent="0.35">
      <c r="W28792" s="17"/>
    </row>
    <row r="28793" spans="23:23" x14ac:dyDescent="0.35">
      <c r="W28793" s="17"/>
    </row>
    <row r="28794" spans="23:23" x14ac:dyDescent="0.35">
      <c r="W28794" s="17"/>
    </row>
    <row r="28795" spans="23:23" x14ac:dyDescent="0.35">
      <c r="W28795" s="17"/>
    </row>
    <row r="28796" spans="23:23" x14ac:dyDescent="0.35">
      <c r="W28796" s="17"/>
    </row>
    <row r="28797" spans="23:23" x14ac:dyDescent="0.35">
      <c r="W28797" s="17"/>
    </row>
    <row r="28798" spans="23:23" x14ac:dyDescent="0.35">
      <c r="W28798" s="17"/>
    </row>
    <row r="28799" spans="23:23" x14ac:dyDescent="0.35">
      <c r="W28799" s="17"/>
    </row>
    <row r="28800" spans="23:23" x14ac:dyDescent="0.35">
      <c r="W28800" s="17"/>
    </row>
    <row r="28801" spans="23:23" x14ac:dyDescent="0.35">
      <c r="W28801" s="17"/>
    </row>
    <row r="28802" spans="23:23" x14ac:dyDescent="0.35">
      <c r="W28802" s="17"/>
    </row>
    <row r="28803" spans="23:23" x14ac:dyDescent="0.35">
      <c r="W28803" s="17"/>
    </row>
    <row r="28804" spans="23:23" x14ac:dyDescent="0.35">
      <c r="W28804" s="17"/>
    </row>
    <row r="28805" spans="23:23" x14ac:dyDescent="0.35">
      <c r="W28805" s="17"/>
    </row>
    <row r="28806" spans="23:23" x14ac:dyDescent="0.35">
      <c r="W28806" s="17"/>
    </row>
    <row r="28807" spans="23:23" x14ac:dyDescent="0.35">
      <c r="W28807" s="17"/>
    </row>
    <row r="28808" spans="23:23" x14ac:dyDescent="0.35">
      <c r="W28808" s="17"/>
    </row>
    <row r="28809" spans="23:23" x14ac:dyDescent="0.35">
      <c r="W28809" s="17"/>
    </row>
    <row r="28810" spans="23:23" x14ac:dyDescent="0.35">
      <c r="W28810" s="17"/>
    </row>
    <row r="28811" spans="23:23" x14ac:dyDescent="0.35">
      <c r="W28811" s="17"/>
    </row>
    <row r="28812" spans="23:23" x14ac:dyDescent="0.35">
      <c r="W28812" s="17"/>
    </row>
    <row r="28813" spans="23:23" x14ac:dyDescent="0.35">
      <c r="W28813" s="17"/>
    </row>
    <row r="28814" spans="23:23" x14ac:dyDescent="0.35">
      <c r="W28814" s="17"/>
    </row>
    <row r="28815" spans="23:23" x14ac:dyDescent="0.35">
      <c r="W28815" s="17"/>
    </row>
    <row r="28816" spans="23:23" x14ac:dyDescent="0.35">
      <c r="W28816" s="17"/>
    </row>
    <row r="28817" spans="23:23" x14ac:dyDescent="0.35">
      <c r="W28817" s="17"/>
    </row>
    <row r="28818" spans="23:23" x14ac:dyDescent="0.35">
      <c r="W28818" s="17"/>
    </row>
    <row r="28819" spans="23:23" x14ac:dyDescent="0.35">
      <c r="W28819" s="17"/>
    </row>
    <row r="28820" spans="23:23" x14ac:dyDescent="0.35">
      <c r="W28820" s="17"/>
    </row>
    <row r="28821" spans="23:23" x14ac:dyDescent="0.35">
      <c r="W28821" s="17"/>
    </row>
    <row r="28822" spans="23:23" x14ac:dyDescent="0.35">
      <c r="W28822" s="17"/>
    </row>
    <row r="28823" spans="23:23" x14ac:dyDescent="0.35">
      <c r="W28823" s="17"/>
    </row>
    <row r="28824" spans="23:23" x14ac:dyDescent="0.35">
      <c r="W28824" s="17"/>
    </row>
    <row r="28825" spans="23:23" x14ac:dyDescent="0.35">
      <c r="W28825" s="17"/>
    </row>
    <row r="28826" spans="23:23" x14ac:dyDescent="0.35">
      <c r="W28826" s="17"/>
    </row>
    <row r="28827" spans="23:23" x14ac:dyDescent="0.35">
      <c r="W28827" s="17"/>
    </row>
    <row r="28828" spans="23:23" x14ac:dyDescent="0.35">
      <c r="W28828" s="17"/>
    </row>
    <row r="28829" spans="23:23" x14ac:dyDescent="0.35">
      <c r="W28829" s="17"/>
    </row>
    <row r="28830" spans="23:23" x14ac:dyDescent="0.35">
      <c r="W28830" s="17"/>
    </row>
    <row r="28831" spans="23:23" x14ac:dyDescent="0.35">
      <c r="W28831" s="17"/>
    </row>
    <row r="28832" spans="23:23" x14ac:dyDescent="0.35">
      <c r="W28832" s="17"/>
    </row>
    <row r="28833" spans="23:23" x14ac:dyDescent="0.35">
      <c r="W28833" s="17"/>
    </row>
    <row r="28834" spans="23:23" x14ac:dyDescent="0.35">
      <c r="W28834" s="17"/>
    </row>
    <row r="28835" spans="23:23" x14ac:dyDescent="0.35">
      <c r="W28835" s="17"/>
    </row>
    <row r="28836" spans="23:23" x14ac:dyDescent="0.35">
      <c r="W28836" s="17"/>
    </row>
    <row r="28837" spans="23:23" x14ac:dyDescent="0.35">
      <c r="W28837" s="17"/>
    </row>
    <row r="28838" spans="23:23" x14ac:dyDescent="0.35">
      <c r="W28838" s="17"/>
    </row>
    <row r="28839" spans="23:23" x14ac:dyDescent="0.35">
      <c r="W28839" s="17"/>
    </row>
    <row r="28840" spans="23:23" x14ac:dyDescent="0.35">
      <c r="W28840" s="17"/>
    </row>
    <row r="28841" spans="23:23" x14ac:dyDescent="0.35">
      <c r="W28841" s="17"/>
    </row>
    <row r="28842" spans="23:23" x14ac:dyDescent="0.35">
      <c r="W28842" s="17"/>
    </row>
    <row r="28843" spans="23:23" x14ac:dyDescent="0.35">
      <c r="W28843" s="17"/>
    </row>
    <row r="28844" spans="23:23" x14ac:dyDescent="0.35">
      <c r="W28844" s="17"/>
    </row>
    <row r="28845" spans="23:23" x14ac:dyDescent="0.35">
      <c r="W28845" s="17"/>
    </row>
    <row r="28846" spans="23:23" x14ac:dyDescent="0.35">
      <c r="W28846" s="17"/>
    </row>
    <row r="28847" spans="23:23" x14ac:dyDescent="0.35">
      <c r="W28847" s="17"/>
    </row>
    <row r="28848" spans="23:23" x14ac:dyDescent="0.35">
      <c r="W28848" s="17"/>
    </row>
    <row r="28849" spans="23:23" x14ac:dyDescent="0.35">
      <c r="W28849" s="17"/>
    </row>
    <row r="28850" spans="23:23" x14ac:dyDescent="0.35">
      <c r="W28850" s="17"/>
    </row>
    <row r="28851" spans="23:23" x14ac:dyDescent="0.35">
      <c r="W28851" s="17"/>
    </row>
    <row r="28852" spans="23:23" x14ac:dyDescent="0.35">
      <c r="W28852" s="17"/>
    </row>
    <row r="28853" spans="23:23" x14ac:dyDescent="0.35">
      <c r="W28853" s="17"/>
    </row>
    <row r="28854" spans="23:23" x14ac:dyDescent="0.35">
      <c r="W28854" s="17"/>
    </row>
    <row r="28855" spans="23:23" x14ac:dyDescent="0.35">
      <c r="W28855" s="17"/>
    </row>
    <row r="28856" spans="23:23" x14ac:dyDescent="0.35">
      <c r="W28856" s="17"/>
    </row>
    <row r="28857" spans="23:23" x14ac:dyDescent="0.35">
      <c r="W28857" s="17"/>
    </row>
    <row r="28858" spans="23:23" x14ac:dyDescent="0.35">
      <c r="W28858" s="17"/>
    </row>
    <row r="28859" spans="23:23" x14ac:dyDescent="0.35">
      <c r="W28859" s="17"/>
    </row>
    <row r="28860" spans="23:23" x14ac:dyDescent="0.35">
      <c r="W28860" s="17"/>
    </row>
    <row r="28861" spans="23:23" x14ac:dyDescent="0.35">
      <c r="W28861" s="17"/>
    </row>
    <row r="28862" spans="23:23" x14ac:dyDescent="0.35">
      <c r="W28862" s="17"/>
    </row>
    <row r="28863" spans="23:23" x14ac:dyDescent="0.35">
      <c r="W28863" s="17"/>
    </row>
    <row r="28864" spans="23:23" x14ac:dyDescent="0.35">
      <c r="W28864" s="17"/>
    </row>
    <row r="28865" spans="23:23" x14ac:dyDescent="0.35">
      <c r="W28865" s="17"/>
    </row>
    <row r="28866" spans="23:23" x14ac:dyDescent="0.35">
      <c r="W28866" s="17"/>
    </row>
    <row r="28867" spans="23:23" x14ac:dyDescent="0.35">
      <c r="W28867" s="17"/>
    </row>
    <row r="28868" spans="23:23" x14ac:dyDescent="0.35">
      <c r="W28868" s="17"/>
    </row>
    <row r="28869" spans="23:23" x14ac:dyDescent="0.35">
      <c r="W28869" s="17"/>
    </row>
    <row r="28870" spans="23:23" x14ac:dyDescent="0.35">
      <c r="W28870" s="17"/>
    </row>
    <row r="28871" spans="23:23" x14ac:dyDescent="0.35">
      <c r="W28871" s="17"/>
    </row>
    <row r="28872" spans="23:23" x14ac:dyDescent="0.35">
      <c r="W28872" s="17"/>
    </row>
    <row r="28873" spans="23:23" x14ac:dyDescent="0.35">
      <c r="W28873" s="17"/>
    </row>
    <row r="28874" spans="23:23" x14ac:dyDescent="0.35">
      <c r="W28874" s="17"/>
    </row>
    <row r="28875" spans="23:23" x14ac:dyDescent="0.35">
      <c r="W28875" s="17"/>
    </row>
    <row r="28876" spans="23:23" x14ac:dyDescent="0.35">
      <c r="W28876" s="17"/>
    </row>
    <row r="28877" spans="23:23" x14ac:dyDescent="0.35">
      <c r="W28877" s="17"/>
    </row>
    <row r="28878" spans="23:23" x14ac:dyDescent="0.35">
      <c r="W28878" s="17"/>
    </row>
    <row r="28879" spans="23:23" x14ac:dyDescent="0.35">
      <c r="W28879" s="17"/>
    </row>
    <row r="28880" spans="23:23" x14ac:dyDescent="0.35">
      <c r="W28880" s="17"/>
    </row>
    <row r="28881" spans="23:23" x14ac:dyDescent="0.35">
      <c r="W28881" s="17"/>
    </row>
    <row r="28882" spans="23:23" x14ac:dyDescent="0.35">
      <c r="W28882" s="17"/>
    </row>
    <row r="28883" spans="23:23" x14ac:dyDescent="0.35">
      <c r="W28883" s="17"/>
    </row>
    <row r="28884" spans="23:23" x14ac:dyDescent="0.35">
      <c r="W28884" s="17"/>
    </row>
    <row r="28885" spans="23:23" x14ac:dyDescent="0.35">
      <c r="W28885" s="17"/>
    </row>
    <row r="28886" spans="23:23" x14ac:dyDescent="0.35">
      <c r="W28886" s="17"/>
    </row>
    <row r="28887" spans="23:23" x14ac:dyDescent="0.35">
      <c r="W28887" s="17"/>
    </row>
    <row r="28888" spans="23:23" x14ac:dyDescent="0.35">
      <c r="W28888" s="17"/>
    </row>
    <row r="28889" spans="23:23" x14ac:dyDescent="0.35">
      <c r="W28889" s="17"/>
    </row>
    <row r="28890" spans="23:23" x14ac:dyDescent="0.35">
      <c r="W28890" s="17"/>
    </row>
    <row r="28891" spans="23:23" x14ac:dyDescent="0.35">
      <c r="W28891" s="17"/>
    </row>
    <row r="28892" spans="23:23" x14ac:dyDescent="0.35">
      <c r="W28892" s="17"/>
    </row>
    <row r="28893" spans="23:23" x14ac:dyDescent="0.35">
      <c r="W28893" s="17"/>
    </row>
    <row r="28894" spans="23:23" x14ac:dyDescent="0.35">
      <c r="W28894" s="17"/>
    </row>
    <row r="28895" spans="23:23" x14ac:dyDescent="0.35">
      <c r="W28895" s="17"/>
    </row>
    <row r="28896" spans="23:23" x14ac:dyDescent="0.35">
      <c r="W28896" s="17"/>
    </row>
    <row r="28897" spans="23:23" x14ac:dyDescent="0.35">
      <c r="W28897" s="17"/>
    </row>
    <row r="28898" spans="23:23" x14ac:dyDescent="0.35">
      <c r="W28898" s="17"/>
    </row>
    <row r="28899" spans="23:23" x14ac:dyDescent="0.35">
      <c r="W28899" s="17"/>
    </row>
    <row r="28900" spans="23:23" x14ac:dyDescent="0.35">
      <c r="W28900" s="17"/>
    </row>
    <row r="28901" spans="23:23" x14ac:dyDescent="0.35">
      <c r="W28901" s="17"/>
    </row>
    <row r="28902" spans="23:23" x14ac:dyDescent="0.35">
      <c r="W28902" s="17"/>
    </row>
    <row r="28903" spans="23:23" x14ac:dyDescent="0.35">
      <c r="W28903" s="17"/>
    </row>
    <row r="28904" spans="23:23" x14ac:dyDescent="0.35">
      <c r="W28904" s="17"/>
    </row>
    <row r="28905" spans="23:23" x14ac:dyDescent="0.35">
      <c r="W28905" s="17"/>
    </row>
    <row r="28906" spans="23:23" x14ac:dyDescent="0.35">
      <c r="W28906" s="17"/>
    </row>
    <row r="28907" spans="23:23" x14ac:dyDescent="0.35">
      <c r="W28907" s="17"/>
    </row>
    <row r="28908" spans="23:23" x14ac:dyDescent="0.35">
      <c r="W28908" s="17"/>
    </row>
    <row r="28909" spans="23:23" x14ac:dyDescent="0.35">
      <c r="W28909" s="17"/>
    </row>
    <row r="28910" spans="23:23" x14ac:dyDescent="0.35">
      <c r="W28910" s="17"/>
    </row>
    <row r="28911" spans="23:23" x14ac:dyDescent="0.35">
      <c r="W28911" s="17"/>
    </row>
    <row r="28912" spans="23:23" x14ac:dyDescent="0.35">
      <c r="W28912" s="17"/>
    </row>
    <row r="28913" spans="23:23" x14ac:dyDescent="0.35">
      <c r="W28913" s="17"/>
    </row>
    <row r="28914" spans="23:23" x14ac:dyDescent="0.35">
      <c r="W28914" s="17"/>
    </row>
    <row r="28915" spans="23:23" x14ac:dyDescent="0.35">
      <c r="W28915" s="17"/>
    </row>
    <row r="28916" spans="23:23" x14ac:dyDescent="0.35">
      <c r="W28916" s="17"/>
    </row>
    <row r="28917" spans="23:23" x14ac:dyDescent="0.35">
      <c r="W28917" s="17"/>
    </row>
    <row r="28918" spans="23:23" x14ac:dyDescent="0.35">
      <c r="W28918" s="17"/>
    </row>
    <row r="28919" spans="23:23" x14ac:dyDescent="0.35">
      <c r="W28919" s="17"/>
    </row>
    <row r="28920" spans="23:23" x14ac:dyDescent="0.35">
      <c r="W28920" s="17"/>
    </row>
    <row r="28921" spans="23:23" x14ac:dyDescent="0.35">
      <c r="W28921" s="17"/>
    </row>
    <row r="28922" spans="23:23" x14ac:dyDescent="0.35">
      <c r="W28922" s="17"/>
    </row>
    <row r="28923" spans="23:23" x14ac:dyDescent="0.35">
      <c r="W28923" s="17"/>
    </row>
    <row r="28924" spans="23:23" x14ac:dyDescent="0.35">
      <c r="W28924" s="17"/>
    </row>
    <row r="28925" spans="23:23" x14ac:dyDescent="0.35">
      <c r="W28925" s="17"/>
    </row>
    <row r="28926" spans="23:23" x14ac:dyDescent="0.35">
      <c r="W28926" s="17"/>
    </row>
    <row r="28927" spans="23:23" x14ac:dyDescent="0.35">
      <c r="W28927" s="17"/>
    </row>
    <row r="28928" spans="23:23" x14ac:dyDescent="0.35">
      <c r="W28928" s="17"/>
    </row>
    <row r="28929" spans="23:23" x14ac:dyDescent="0.35">
      <c r="W28929" s="17"/>
    </row>
    <row r="28930" spans="23:23" x14ac:dyDescent="0.35">
      <c r="W28930" s="17"/>
    </row>
    <row r="28931" spans="23:23" x14ac:dyDescent="0.35">
      <c r="W28931" s="17"/>
    </row>
    <row r="28932" spans="23:23" x14ac:dyDescent="0.35">
      <c r="W28932" s="17"/>
    </row>
    <row r="28933" spans="23:23" x14ac:dyDescent="0.35">
      <c r="W28933" s="17"/>
    </row>
    <row r="28934" spans="23:23" x14ac:dyDescent="0.35">
      <c r="W28934" s="17"/>
    </row>
    <row r="28935" spans="23:23" x14ac:dyDescent="0.35">
      <c r="W28935" s="17"/>
    </row>
    <row r="28936" spans="23:23" x14ac:dyDescent="0.35">
      <c r="W28936" s="17"/>
    </row>
    <row r="28937" spans="23:23" x14ac:dyDescent="0.35">
      <c r="W28937" s="17"/>
    </row>
    <row r="28938" spans="23:23" x14ac:dyDescent="0.35">
      <c r="W28938" s="17"/>
    </row>
    <row r="28939" spans="23:23" x14ac:dyDescent="0.35">
      <c r="W28939" s="17"/>
    </row>
    <row r="28940" spans="23:23" x14ac:dyDescent="0.35">
      <c r="W28940" s="17"/>
    </row>
    <row r="28941" spans="23:23" x14ac:dyDescent="0.35">
      <c r="W28941" s="17"/>
    </row>
    <row r="28942" spans="23:23" x14ac:dyDescent="0.35">
      <c r="W28942" s="17"/>
    </row>
    <row r="28943" spans="23:23" x14ac:dyDescent="0.35">
      <c r="W28943" s="17"/>
    </row>
    <row r="28944" spans="23:23" x14ac:dyDescent="0.35">
      <c r="W28944" s="17"/>
    </row>
    <row r="28945" spans="23:23" x14ac:dyDescent="0.35">
      <c r="W28945" s="17"/>
    </row>
    <row r="28946" spans="23:23" x14ac:dyDescent="0.35">
      <c r="W28946" s="17"/>
    </row>
    <row r="28947" spans="23:23" x14ac:dyDescent="0.35">
      <c r="W28947" s="17"/>
    </row>
    <row r="28948" spans="23:23" x14ac:dyDescent="0.35">
      <c r="W28948" s="17"/>
    </row>
    <row r="28949" spans="23:23" x14ac:dyDescent="0.35">
      <c r="W28949" s="17"/>
    </row>
    <row r="28950" spans="23:23" x14ac:dyDescent="0.35">
      <c r="W28950" s="17"/>
    </row>
    <row r="28951" spans="23:23" x14ac:dyDescent="0.35">
      <c r="W28951" s="17"/>
    </row>
    <row r="28952" spans="23:23" x14ac:dyDescent="0.35">
      <c r="W28952" s="17"/>
    </row>
    <row r="28953" spans="23:23" x14ac:dyDescent="0.35">
      <c r="W28953" s="17"/>
    </row>
    <row r="28954" spans="23:23" x14ac:dyDescent="0.35">
      <c r="W28954" s="17"/>
    </row>
    <row r="28955" spans="23:23" x14ac:dyDescent="0.35">
      <c r="W28955" s="17"/>
    </row>
    <row r="28956" spans="23:23" x14ac:dyDescent="0.35">
      <c r="W28956" s="17"/>
    </row>
    <row r="28957" spans="23:23" x14ac:dyDescent="0.35">
      <c r="W28957" s="17"/>
    </row>
    <row r="28958" spans="23:23" x14ac:dyDescent="0.35">
      <c r="W28958" s="17"/>
    </row>
    <row r="28959" spans="23:23" x14ac:dyDescent="0.35">
      <c r="W28959" s="17"/>
    </row>
    <row r="28960" spans="23:23" x14ac:dyDescent="0.35">
      <c r="W28960" s="17"/>
    </row>
    <row r="28961" spans="23:23" x14ac:dyDescent="0.35">
      <c r="W28961" s="17"/>
    </row>
    <row r="28962" spans="23:23" x14ac:dyDescent="0.35">
      <c r="W28962" s="17"/>
    </row>
    <row r="28963" spans="23:23" x14ac:dyDescent="0.35">
      <c r="W28963" s="17"/>
    </row>
    <row r="28964" spans="23:23" x14ac:dyDescent="0.35">
      <c r="W28964" s="17"/>
    </row>
    <row r="28965" spans="23:23" x14ac:dyDescent="0.35">
      <c r="W28965" s="17"/>
    </row>
    <row r="28966" spans="23:23" x14ac:dyDescent="0.35">
      <c r="W28966" s="17"/>
    </row>
    <row r="28967" spans="23:23" x14ac:dyDescent="0.35">
      <c r="W28967" s="17"/>
    </row>
    <row r="28968" spans="23:23" x14ac:dyDescent="0.35">
      <c r="W28968" s="17"/>
    </row>
    <row r="28969" spans="23:23" x14ac:dyDescent="0.35">
      <c r="W28969" s="17"/>
    </row>
    <row r="28970" spans="23:23" x14ac:dyDescent="0.35">
      <c r="W28970" s="17"/>
    </row>
    <row r="28971" spans="23:23" x14ac:dyDescent="0.35">
      <c r="W28971" s="17"/>
    </row>
    <row r="28972" spans="23:23" x14ac:dyDescent="0.35">
      <c r="W28972" s="17"/>
    </row>
    <row r="28973" spans="23:23" x14ac:dyDescent="0.35">
      <c r="W28973" s="17"/>
    </row>
    <row r="28974" spans="23:23" x14ac:dyDescent="0.35">
      <c r="W28974" s="17"/>
    </row>
    <row r="28975" spans="23:23" x14ac:dyDescent="0.35">
      <c r="W28975" s="17"/>
    </row>
    <row r="28976" spans="23:23" x14ac:dyDescent="0.35">
      <c r="W28976" s="17"/>
    </row>
    <row r="28977" spans="23:23" x14ac:dyDescent="0.35">
      <c r="W28977" s="17"/>
    </row>
    <row r="28978" spans="23:23" x14ac:dyDescent="0.35">
      <c r="W28978" s="17"/>
    </row>
    <row r="28979" spans="23:23" x14ac:dyDescent="0.35">
      <c r="W28979" s="17"/>
    </row>
    <row r="28980" spans="23:23" x14ac:dyDescent="0.35">
      <c r="W28980" s="17"/>
    </row>
    <row r="28981" spans="23:23" x14ac:dyDescent="0.35">
      <c r="W28981" s="17"/>
    </row>
    <row r="28982" spans="23:23" x14ac:dyDescent="0.35">
      <c r="W28982" s="17"/>
    </row>
    <row r="28983" spans="23:23" x14ac:dyDescent="0.35">
      <c r="W28983" s="17"/>
    </row>
    <row r="28984" spans="23:23" x14ac:dyDescent="0.35">
      <c r="W28984" s="17"/>
    </row>
    <row r="28985" spans="23:23" x14ac:dyDescent="0.35">
      <c r="W28985" s="17"/>
    </row>
    <row r="28986" spans="23:23" x14ac:dyDescent="0.35">
      <c r="W28986" s="17"/>
    </row>
    <row r="28987" spans="23:23" x14ac:dyDescent="0.35">
      <c r="W28987" s="17"/>
    </row>
    <row r="28988" spans="23:23" x14ac:dyDescent="0.35">
      <c r="W28988" s="17"/>
    </row>
    <row r="28989" spans="23:23" x14ac:dyDescent="0.35">
      <c r="W28989" s="17"/>
    </row>
    <row r="28990" spans="23:23" x14ac:dyDescent="0.35">
      <c r="W28990" s="17"/>
    </row>
    <row r="28991" spans="23:23" x14ac:dyDescent="0.35">
      <c r="W28991" s="17"/>
    </row>
    <row r="28992" spans="23:23" x14ac:dyDescent="0.35">
      <c r="W28992" s="17"/>
    </row>
    <row r="28993" spans="23:23" x14ac:dyDescent="0.35">
      <c r="W28993" s="17"/>
    </row>
    <row r="28994" spans="23:23" x14ac:dyDescent="0.35">
      <c r="W28994" s="17"/>
    </row>
    <row r="28995" spans="23:23" x14ac:dyDescent="0.35">
      <c r="W28995" s="17"/>
    </row>
    <row r="28996" spans="23:23" x14ac:dyDescent="0.35">
      <c r="W28996" s="17"/>
    </row>
    <row r="28997" spans="23:23" x14ac:dyDescent="0.35">
      <c r="W28997" s="17"/>
    </row>
    <row r="28998" spans="23:23" x14ac:dyDescent="0.35">
      <c r="W28998" s="17"/>
    </row>
    <row r="28999" spans="23:23" x14ac:dyDescent="0.35">
      <c r="W28999" s="17"/>
    </row>
    <row r="29000" spans="23:23" x14ac:dyDescent="0.35">
      <c r="W29000" s="17"/>
    </row>
    <row r="29001" spans="23:23" x14ac:dyDescent="0.35">
      <c r="W29001" s="17"/>
    </row>
    <row r="29002" spans="23:23" x14ac:dyDescent="0.35">
      <c r="W29002" s="17"/>
    </row>
    <row r="29003" spans="23:23" x14ac:dyDescent="0.35">
      <c r="W29003" s="17"/>
    </row>
    <row r="29004" spans="23:23" x14ac:dyDescent="0.35">
      <c r="W29004" s="17"/>
    </row>
    <row r="29005" spans="23:23" x14ac:dyDescent="0.35">
      <c r="W29005" s="17"/>
    </row>
    <row r="29006" spans="23:23" x14ac:dyDescent="0.35">
      <c r="W29006" s="17"/>
    </row>
    <row r="29007" spans="23:23" x14ac:dyDescent="0.35">
      <c r="W29007" s="17"/>
    </row>
    <row r="29008" spans="23:23" x14ac:dyDescent="0.35">
      <c r="W29008" s="17"/>
    </row>
    <row r="29009" spans="23:23" x14ac:dyDescent="0.35">
      <c r="W29009" s="17"/>
    </row>
    <row r="29010" spans="23:23" x14ac:dyDescent="0.35">
      <c r="W29010" s="17"/>
    </row>
    <row r="29011" spans="23:23" x14ac:dyDescent="0.35">
      <c r="W29011" s="17"/>
    </row>
    <row r="29012" spans="23:23" x14ac:dyDescent="0.35">
      <c r="W29012" s="17"/>
    </row>
    <row r="29013" spans="23:23" x14ac:dyDescent="0.35">
      <c r="W29013" s="17"/>
    </row>
    <row r="29014" spans="23:23" x14ac:dyDescent="0.35">
      <c r="W29014" s="17"/>
    </row>
    <row r="29015" spans="23:23" x14ac:dyDescent="0.35">
      <c r="W29015" s="17"/>
    </row>
    <row r="29016" spans="23:23" x14ac:dyDescent="0.35">
      <c r="W29016" s="17"/>
    </row>
    <row r="29017" spans="23:23" x14ac:dyDescent="0.35">
      <c r="W29017" s="17"/>
    </row>
    <row r="29018" spans="23:23" x14ac:dyDescent="0.35">
      <c r="W29018" s="17"/>
    </row>
    <row r="29019" spans="23:23" x14ac:dyDescent="0.35">
      <c r="W29019" s="17"/>
    </row>
    <row r="29020" spans="23:23" x14ac:dyDescent="0.35">
      <c r="W29020" s="17"/>
    </row>
    <row r="29021" spans="23:23" x14ac:dyDescent="0.35">
      <c r="W29021" s="17"/>
    </row>
    <row r="29022" spans="23:23" x14ac:dyDescent="0.35">
      <c r="W29022" s="17"/>
    </row>
    <row r="29023" spans="23:23" x14ac:dyDescent="0.35">
      <c r="W29023" s="17"/>
    </row>
    <row r="29024" spans="23:23" x14ac:dyDescent="0.35">
      <c r="W29024" s="17"/>
    </row>
    <row r="29025" spans="23:23" x14ac:dyDescent="0.35">
      <c r="W29025" s="17"/>
    </row>
    <row r="29026" spans="23:23" x14ac:dyDescent="0.35">
      <c r="W29026" s="17"/>
    </row>
    <row r="29027" spans="23:23" x14ac:dyDescent="0.35">
      <c r="W29027" s="17"/>
    </row>
    <row r="29028" spans="23:23" x14ac:dyDescent="0.35">
      <c r="W29028" s="17"/>
    </row>
    <row r="29029" spans="23:23" x14ac:dyDescent="0.35">
      <c r="W29029" s="17"/>
    </row>
    <row r="29030" spans="23:23" x14ac:dyDescent="0.35">
      <c r="W29030" s="17"/>
    </row>
    <row r="29031" spans="23:23" x14ac:dyDescent="0.35">
      <c r="W29031" s="17"/>
    </row>
    <row r="29032" spans="23:23" x14ac:dyDescent="0.35">
      <c r="W29032" s="17"/>
    </row>
    <row r="29033" spans="23:23" x14ac:dyDescent="0.35">
      <c r="W29033" s="17"/>
    </row>
    <row r="29034" spans="23:23" x14ac:dyDescent="0.35">
      <c r="W29034" s="17"/>
    </row>
    <row r="29035" spans="23:23" x14ac:dyDescent="0.35">
      <c r="W29035" s="17"/>
    </row>
    <row r="29036" spans="23:23" x14ac:dyDescent="0.35">
      <c r="W29036" s="17"/>
    </row>
    <row r="29037" spans="23:23" x14ac:dyDescent="0.35">
      <c r="W29037" s="17"/>
    </row>
    <row r="29038" spans="23:23" x14ac:dyDescent="0.35">
      <c r="W29038" s="17"/>
    </row>
    <row r="29039" spans="23:23" x14ac:dyDescent="0.35">
      <c r="W29039" s="17"/>
    </row>
    <row r="29040" spans="23:23" x14ac:dyDescent="0.35">
      <c r="W29040" s="17"/>
    </row>
    <row r="29041" spans="23:23" x14ac:dyDescent="0.35">
      <c r="W29041" s="17"/>
    </row>
    <row r="29042" spans="23:23" x14ac:dyDescent="0.35">
      <c r="W29042" s="17"/>
    </row>
    <row r="29043" spans="23:23" x14ac:dyDescent="0.35">
      <c r="W29043" s="17"/>
    </row>
    <row r="29044" spans="23:23" x14ac:dyDescent="0.35">
      <c r="W29044" s="17"/>
    </row>
    <row r="29045" spans="23:23" x14ac:dyDescent="0.35">
      <c r="W29045" s="17"/>
    </row>
    <row r="29046" spans="23:23" x14ac:dyDescent="0.35">
      <c r="W29046" s="17"/>
    </row>
    <row r="29047" spans="23:23" x14ac:dyDescent="0.35">
      <c r="W29047" s="17"/>
    </row>
    <row r="29048" spans="23:23" x14ac:dyDescent="0.35">
      <c r="W29048" s="17"/>
    </row>
    <row r="29049" spans="23:23" x14ac:dyDescent="0.35">
      <c r="W29049" s="17"/>
    </row>
    <row r="29050" spans="23:23" x14ac:dyDescent="0.35">
      <c r="W29050" s="17"/>
    </row>
    <row r="29051" spans="23:23" x14ac:dyDescent="0.35">
      <c r="W29051" s="17"/>
    </row>
    <row r="29052" spans="23:23" x14ac:dyDescent="0.35">
      <c r="W29052" s="17"/>
    </row>
    <row r="29053" spans="23:23" x14ac:dyDescent="0.35">
      <c r="W29053" s="17"/>
    </row>
    <row r="29054" spans="23:23" x14ac:dyDescent="0.35">
      <c r="W29054" s="17"/>
    </row>
    <row r="29055" spans="23:23" x14ac:dyDescent="0.35">
      <c r="W29055" s="17"/>
    </row>
    <row r="29056" spans="23:23" x14ac:dyDescent="0.35">
      <c r="W29056" s="17"/>
    </row>
    <row r="29057" spans="23:23" x14ac:dyDescent="0.35">
      <c r="W29057" s="17"/>
    </row>
    <row r="29058" spans="23:23" x14ac:dyDescent="0.35">
      <c r="W29058" s="17"/>
    </row>
    <row r="29059" spans="23:23" x14ac:dyDescent="0.35">
      <c r="W29059" s="17"/>
    </row>
    <row r="29060" spans="23:23" x14ac:dyDescent="0.35">
      <c r="W29060" s="17"/>
    </row>
    <row r="29061" spans="23:23" x14ac:dyDescent="0.35">
      <c r="W29061" s="17"/>
    </row>
    <row r="29062" spans="23:23" x14ac:dyDescent="0.35">
      <c r="W29062" s="17"/>
    </row>
    <row r="29063" spans="23:23" x14ac:dyDescent="0.35">
      <c r="W29063" s="17"/>
    </row>
    <row r="29064" spans="23:23" x14ac:dyDescent="0.35">
      <c r="W29064" s="17"/>
    </row>
    <row r="29065" spans="23:23" x14ac:dyDescent="0.35">
      <c r="W29065" s="17"/>
    </row>
    <row r="29066" spans="23:23" x14ac:dyDescent="0.35">
      <c r="W29066" s="17"/>
    </row>
    <row r="29067" spans="23:23" x14ac:dyDescent="0.35">
      <c r="W29067" s="17"/>
    </row>
    <row r="29068" spans="23:23" x14ac:dyDescent="0.35">
      <c r="W29068" s="17"/>
    </row>
    <row r="29069" spans="23:23" x14ac:dyDescent="0.35">
      <c r="W29069" s="17"/>
    </row>
    <row r="29070" spans="23:23" x14ac:dyDescent="0.35">
      <c r="W29070" s="17"/>
    </row>
    <row r="29071" spans="23:23" x14ac:dyDescent="0.35">
      <c r="W29071" s="17"/>
    </row>
    <row r="29072" spans="23:23" x14ac:dyDescent="0.35">
      <c r="W29072" s="17"/>
    </row>
    <row r="29073" spans="23:23" x14ac:dyDescent="0.35">
      <c r="W29073" s="17"/>
    </row>
    <row r="29074" spans="23:23" x14ac:dyDescent="0.35">
      <c r="W29074" s="17"/>
    </row>
    <row r="29075" spans="23:23" x14ac:dyDescent="0.35">
      <c r="W29075" s="17"/>
    </row>
    <row r="29076" spans="23:23" x14ac:dyDescent="0.35">
      <c r="W29076" s="17"/>
    </row>
    <row r="29077" spans="23:23" x14ac:dyDescent="0.35">
      <c r="W29077" s="17"/>
    </row>
    <row r="29078" spans="23:23" x14ac:dyDescent="0.35">
      <c r="W29078" s="17"/>
    </row>
    <row r="29079" spans="23:23" x14ac:dyDescent="0.35">
      <c r="W29079" s="17"/>
    </row>
    <row r="29080" spans="23:23" x14ac:dyDescent="0.35">
      <c r="W29080" s="17"/>
    </row>
    <row r="29081" spans="23:23" x14ac:dyDescent="0.35">
      <c r="W29081" s="17"/>
    </row>
    <row r="29082" spans="23:23" x14ac:dyDescent="0.35">
      <c r="W29082" s="17"/>
    </row>
    <row r="29083" spans="23:23" x14ac:dyDescent="0.35">
      <c r="W29083" s="17"/>
    </row>
    <row r="29084" spans="23:23" x14ac:dyDescent="0.35">
      <c r="W29084" s="17"/>
    </row>
    <row r="29085" spans="23:23" x14ac:dyDescent="0.35">
      <c r="W29085" s="17"/>
    </row>
    <row r="29086" spans="23:23" x14ac:dyDescent="0.35">
      <c r="W29086" s="17"/>
    </row>
    <row r="29087" spans="23:23" x14ac:dyDescent="0.35">
      <c r="W29087" s="17"/>
    </row>
    <row r="29088" spans="23:23" x14ac:dyDescent="0.35">
      <c r="W29088" s="17"/>
    </row>
    <row r="29089" spans="23:23" x14ac:dyDescent="0.35">
      <c r="W29089" s="17"/>
    </row>
    <row r="29090" spans="23:23" x14ac:dyDescent="0.35">
      <c r="W29090" s="17"/>
    </row>
    <row r="29091" spans="23:23" x14ac:dyDescent="0.35">
      <c r="W29091" s="17"/>
    </row>
    <row r="29092" spans="23:23" x14ac:dyDescent="0.35">
      <c r="W29092" s="17"/>
    </row>
    <row r="29093" spans="23:23" x14ac:dyDescent="0.35">
      <c r="W29093" s="17"/>
    </row>
    <row r="29094" spans="23:23" x14ac:dyDescent="0.35">
      <c r="W29094" s="17"/>
    </row>
    <row r="29095" spans="23:23" x14ac:dyDescent="0.35">
      <c r="W29095" s="17"/>
    </row>
    <row r="29096" spans="23:23" x14ac:dyDescent="0.35">
      <c r="W29096" s="17"/>
    </row>
    <row r="29097" spans="23:23" x14ac:dyDescent="0.35">
      <c r="W29097" s="17"/>
    </row>
    <row r="29098" spans="23:23" x14ac:dyDescent="0.35">
      <c r="W29098" s="17"/>
    </row>
    <row r="29099" spans="23:23" x14ac:dyDescent="0.35">
      <c r="W29099" s="17"/>
    </row>
    <row r="29100" spans="23:23" x14ac:dyDescent="0.35">
      <c r="W29100" s="17"/>
    </row>
    <row r="29101" spans="23:23" x14ac:dyDescent="0.35">
      <c r="W29101" s="17"/>
    </row>
    <row r="29102" spans="23:23" x14ac:dyDescent="0.35">
      <c r="W29102" s="17"/>
    </row>
    <row r="29103" spans="23:23" x14ac:dyDescent="0.35">
      <c r="W29103" s="17"/>
    </row>
    <row r="29104" spans="23:23" x14ac:dyDescent="0.35">
      <c r="W29104" s="17"/>
    </row>
    <row r="29105" spans="23:23" x14ac:dyDescent="0.35">
      <c r="W29105" s="17"/>
    </row>
    <row r="29106" spans="23:23" x14ac:dyDescent="0.35">
      <c r="W29106" s="17"/>
    </row>
    <row r="29107" spans="23:23" x14ac:dyDescent="0.35">
      <c r="W29107" s="17"/>
    </row>
    <row r="29108" spans="23:23" x14ac:dyDescent="0.35">
      <c r="W29108" s="17"/>
    </row>
    <row r="29109" spans="23:23" x14ac:dyDescent="0.35">
      <c r="W29109" s="17"/>
    </row>
    <row r="29110" spans="23:23" x14ac:dyDescent="0.35">
      <c r="W29110" s="17"/>
    </row>
    <row r="29111" spans="23:23" x14ac:dyDescent="0.35">
      <c r="W29111" s="17"/>
    </row>
    <row r="29112" spans="23:23" x14ac:dyDescent="0.35">
      <c r="W29112" s="17"/>
    </row>
    <row r="29113" spans="23:23" x14ac:dyDescent="0.35">
      <c r="W29113" s="17"/>
    </row>
    <row r="29114" spans="23:23" x14ac:dyDescent="0.35">
      <c r="W29114" s="17"/>
    </row>
    <row r="29115" spans="23:23" x14ac:dyDescent="0.35">
      <c r="W29115" s="17"/>
    </row>
    <row r="29116" spans="23:23" x14ac:dyDescent="0.35">
      <c r="W29116" s="17"/>
    </row>
    <row r="29117" spans="23:23" x14ac:dyDescent="0.35">
      <c r="W29117" s="17"/>
    </row>
    <row r="29118" spans="23:23" x14ac:dyDescent="0.35">
      <c r="W29118" s="17"/>
    </row>
    <row r="29119" spans="23:23" x14ac:dyDescent="0.35">
      <c r="W29119" s="17"/>
    </row>
    <row r="29120" spans="23:23" x14ac:dyDescent="0.35">
      <c r="W29120" s="17"/>
    </row>
    <row r="29121" spans="23:23" x14ac:dyDescent="0.35">
      <c r="W29121" s="17"/>
    </row>
    <row r="29122" spans="23:23" x14ac:dyDescent="0.35">
      <c r="W29122" s="17"/>
    </row>
    <row r="29123" spans="23:23" x14ac:dyDescent="0.35">
      <c r="W29123" s="17"/>
    </row>
    <row r="29124" spans="23:23" x14ac:dyDescent="0.35">
      <c r="W29124" s="17"/>
    </row>
    <row r="29125" spans="23:23" x14ac:dyDescent="0.35">
      <c r="W29125" s="17"/>
    </row>
    <row r="29126" spans="23:23" x14ac:dyDescent="0.35">
      <c r="W29126" s="17"/>
    </row>
    <row r="29127" spans="23:23" x14ac:dyDescent="0.35">
      <c r="W29127" s="17"/>
    </row>
    <row r="29128" spans="23:23" x14ac:dyDescent="0.35">
      <c r="W29128" s="17"/>
    </row>
    <row r="29129" spans="23:23" x14ac:dyDescent="0.35">
      <c r="W29129" s="17"/>
    </row>
    <row r="29130" spans="23:23" x14ac:dyDescent="0.35">
      <c r="W29130" s="17"/>
    </row>
    <row r="29131" spans="23:23" x14ac:dyDescent="0.35">
      <c r="W29131" s="17"/>
    </row>
    <row r="29132" spans="23:23" x14ac:dyDescent="0.35">
      <c r="W29132" s="17"/>
    </row>
    <row r="29133" spans="23:23" x14ac:dyDescent="0.35">
      <c r="W29133" s="17"/>
    </row>
    <row r="29134" spans="23:23" x14ac:dyDescent="0.35">
      <c r="W29134" s="17"/>
    </row>
    <row r="29135" spans="23:23" x14ac:dyDescent="0.35">
      <c r="W29135" s="17"/>
    </row>
    <row r="29136" spans="23:23" x14ac:dyDescent="0.35">
      <c r="W29136" s="17"/>
    </row>
    <row r="29137" spans="23:23" x14ac:dyDescent="0.35">
      <c r="W29137" s="17"/>
    </row>
    <row r="29138" spans="23:23" x14ac:dyDescent="0.35">
      <c r="W29138" s="17"/>
    </row>
    <row r="29139" spans="23:23" x14ac:dyDescent="0.35">
      <c r="W29139" s="17"/>
    </row>
    <row r="29140" spans="23:23" x14ac:dyDescent="0.35">
      <c r="W29140" s="17"/>
    </row>
    <row r="29141" spans="23:23" x14ac:dyDescent="0.35">
      <c r="W29141" s="17"/>
    </row>
    <row r="29142" spans="23:23" x14ac:dyDescent="0.35">
      <c r="W29142" s="17"/>
    </row>
    <row r="29143" spans="23:23" x14ac:dyDescent="0.35">
      <c r="W29143" s="17"/>
    </row>
    <row r="29144" spans="23:23" x14ac:dyDescent="0.35">
      <c r="W29144" s="17"/>
    </row>
    <row r="29145" spans="23:23" x14ac:dyDescent="0.35">
      <c r="W29145" s="17"/>
    </row>
    <row r="29146" spans="23:23" x14ac:dyDescent="0.35">
      <c r="W29146" s="17"/>
    </row>
    <row r="29147" spans="23:23" x14ac:dyDescent="0.35">
      <c r="W29147" s="17"/>
    </row>
    <row r="29148" spans="23:23" x14ac:dyDescent="0.35">
      <c r="W29148" s="17"/>
    </row>
    <row r="29149" spans="23:23" x14ac:dyDescent="0.35">
      <c r="W29149" s="17"/>
    </row>
    <row r="29150" spans="23:23" x14ac:dyDescent="0.35">
      <c r="W29150" s="17"/>
    </row>
    <row r="29151" spans="23:23" x14ac:dyDescent="0.35">
      <c r="W29151" s="17"/>
    </row>
    <row r="29152" spans="23:23" x14ac:dyDescent="0.35">
      <c r="W29152" s="17"/>
    </row>
    <row r="29153" spans="23:23" x14ac:dyDescent="0.35">
      <c r="W29153" s="17"/>
    </row>
    <row r="29154" spans="23:23" x14ac:dyDescent="0.35">
      <c r="W29154" s="17"/>
    </row>
    <row r="29155" spans="23:23" x14ac:dyDescent="0.35">
      <c r="W29155" s="17"/>
    </row>
    <row r="29156" spans="23:23" x14ac:dyDescent="0.35">
      <c r="W29156" s="17"/>
    </row>
    <row r="29157" spans="23:23" x14ac:dyDescent="0.35">
      <c r="W29157" s="17"/>
    </row>
    <row r="29158" spans="23:23" x14ac:dyDescent="0.35">
      <c r="W29158" s="17"/>
    </row>
    <row r="29159" spans="23:23" x14ac:dyDescent="0.35">
      <c r="W29159" s="17"/>
    </row>
    <row r="29160" spans="23:23" x14ac:dyDescent="0.35">
      <c r="W29160" s="17"/>
    </row>
    <row r="29161" spans="23:23" x14ac:dyDescent="0.35">
      <c r="W29161" s="17"/>
    </row>
    <row r="29162" spans="23:23" x14ac:dyDescent="0.35">
      <c r="W29162" s="17"/>
    </row>
    <row r="29163" spans="23:23" x14ac:dyDescent="0.35">
      <c r="W29163" s="17"/>
    </row>
    <row r="29164" spans="23:23" x14ac:dyDescent="0.35">
      <c r="W29164" s="17"/>
    </row>
    <row r="29165" spans="23:23" x14ac:dyDescent="0.35">
      <c r="W29165" s="17"/>
    </row>
    <row r="29166" spans="23:23" x14ac:dyDescent="0.35">
      <c r="W29166" s="17"/>
    </row>
    <row r="29167" spans="23:23" x14ac:dyDescent="0.35">
      <c r="W29167" s="17"/>
    </row>
    <row r="29168" spans="23:23" x14ac:dyDescent="0.35">
      <c r="W29168" s="17"/>
    </row>
    <row r="29169" spans="23:23" x14ac:dyDescent="0.35">
      <c r="W29169" s="17"/>
    </row>
    <row r="29170" spans="23:23" x14ac:dyDescent="0.35">
      <c r="W29170" s="17"/>
    </row>
    <row r="29171" spans="23:23" x14ac:dyDescent="0.35">
      <c r="W29171" s="17"/>
    </row>
    <row r="29172" spans="23:23" x14ac:dyDescent="0.35">
      <c r="W29172" s="17"/>
    </row>
    <row r="29173" spans="23:23" x14ac:dyDescent="0.35">
      <c r="W29173" s="17"/>
    </row>
    <row r="29174" spans="23:23" x14ac:dyDescent="0.35">
      <c r="W29174" s="17"/>
    </row>
    <row r="29175" spans="23:23" x14ac:dyDescent="0.35">
      <c r="W29175" s="17"/>
    </row>
    <row r="29176" spans="23:23" x14ac:dyDescent="0.35">
      <c r="W29176" s="17"/>
    </row>
    <row r="29177" spans="23:23" x14ac:dyDescent="0.35">
      <c r="W29177" s="17"/>
    </row>
    <row r="29178" spans="23:23" x14ac:dyDescent="0.35">
      <c r="W29178" s="17"/>
    </row>
    <row r="29179" spans="23:23" x14ac:dyDescent="0.35">
      <c r="W29179" s="17"/>
    </row>
    <row r="29180" spans="23:23" x14ac:dyDescent="0.35">
      <c r="W29180" s="17"/>
    </row>
    <row r="29181" spans="23:23" x14ac:dyDescent="0.35">
      <c r="W29181" s="17"/>
    </row>
    <row r="29182" spans="23:23" x14ac:dyDescent="0.35">
      <c r="W29182" s="17"/>
    </row>
    <row r="29183" spans="23:23" x14ac:dyDescent="0.35">
      <c r="W29183" s="17"/>
    </row>
    <row r="29184" spans="23:23" x14ac:dyDescent="0.35">
      <c r="W29184" s="17"/>
    </row>
    <row r="29185" spans="23:23" x14ac:dyDescent="0.35">
      <c r="W29185" s="17"/>
    </row>
    <row r="29186" spans="23:23" x14ac:dyDescent="0.35">
      <c r="W29186" s="17"/>
    </row>
    <row r="29187" spans="23:23" x14ac:dyDescent="0.35">
      <c r="W29187" s="17"/>
    </row>
    <row r="29188" spans="23:23" x14ac:dyDescent="0.35">
      <c r="W29188" s="17"/>
    </row>
    <row r="29189" spans="23:23" x14ac:dyDescent="0.35">
      <c r="W29189" s="17"/>
    </row>
    <row r="29190" spans="23:23" x14ac:dyDescent="0.35">
      <c r="W29190" s="17"/>
    </row>
    <row r="29191" spans="23:23" x14ac:dyDescent="0.35">
      <c r="W29191" s="17"/>
    </row>
    <row r="29192" spans="23:23" x14ac:dyDescent="0.35">
      <c r="W29192" s="17"/>
    </row>
    <row r="29193" spans="23:23" x14ac:dyDescent="0.35">
      <c r="W29193" s="17"/>
    </row>
    <row r="29194" spans="23:23" x14ac:dyDescent="0.35">
      <c r="W29194" s="17"/>
    </row>
    <row r="29195" spans="23:23" x14ac:dyDescent="0.35">
      <c r="W29195" s="17"/>
    </row>
    <row r="29196" spans="23:23" x14ac:dyDescent="0.35">
      <c r="W29196" s="17"/>
    </row>
    <row r="29197" spans="23:23" x14ac:dyDescent="0.35">
      <c r="W29197" s="17"/>
    </row>
    <row r="29198" spans="23:23" x14ac:dyDescent="0.35">
      <c r="W29198" s="17"/>
    </row>
    <row r="29199" spans="23:23" x14ac:dyDescent="0.35">
      <c r="W29199" s="17"/>
    </row>
    <row r="29200" spans="23:23" x14ac:dyDescent="0.35">
      <c r="W29200" s="17"/>
    </row>
    <row r="29201" spans="23:23" x14ac:dyDescent="0.35">
      <c r="W29201" s="17"/>
    </row>
    <row r="29202" spans="23:23" x14ac:dyDescent="0.35">
      <c r="W29202" s="17"/>
    </row>
    <row r="29203" spans="23:23" x14ac:dyDescent="0.35">
      <c r="W29203" s="17"/>
    </row>
    <row r="29204" spans="23:23" x14ac:dyDescent="0.35">
      <c r="W29204" s="17"/>
    </row>
    <row r="29205" spans="23:23" x14ac:dyDescent="0.35">
      <c r="W29205" s="17"/>
    </row>
    <row r="29206" spans="23:23" x14ac:dyDescent="0.35">
      <c r="W29206" s="17"/>
    </row>
    <row r="29207" spans="23:23" x14ac:dyDescent="0.35">
      <c r="W29207" s="17"/>
    </row>
    <row r="29208" spans="23:23" x14ac:dyDescent="0.35">
      <c r="W29208" s="17"/>
    </row>
    <row r="29209" spans="23:23" x14ac:dyDescent="0.35">
      <c r="W29209" s="17"/>
    </row>
    <row r="29210" spans="23:23" x14ac:dyDescent="0.35">
      <c r="W29210" s="17"/>
    </row>
    <row r="29211" spans="23:23" x14ac:dyDescent="0.35">
      <c r="W29211" s="17"/>
    </row>
    <row r="29212" spans="23:23" x14ac:dyDescent="0.35">
      <c r="W29212" s="17"/>
    </row>
    <row r="29213" spans="23:23" x14ac:dyDescent="0.35">
      <c r="W29213" s="17"/>
    </row>
    <row r="29214" spans="23:23" x14ac:dyDescent="0.35">
      <c r="W29214" s="17"/>
    </row>
    <row r="29215" spans="23:23" x14ac:dyDescent="0.35">
      <c r="W29215" s="17"/>
    </row>
    <row r="29216" spans="23:23" x14ac:dyDescent="0.35">
      <c r="W29216" s="17"/>
    </row>
    <row r="29217" spans="23:23" x14ac:dyDescent="0.35">
      <c r="W29217" s="17"/>
    </row>
    <row r="29218" spans="23:23" x14ac:dyDescent="0.35">
      <c r="W29218" s="17"/>
    </row>
    <row r="29219" spans="23:23" x14ac:dyDescent="0.35">
      <c r="W29219" s="17"/>
    </row>
    <row r="29220" spans="23:23" x14ac:dyDescent="0.35">
      <c r="W29220" s="17"/>
    </row>
    <row r="29221" spans="23:23" x14ac:dyDescent="0.35">
      <c r="W29221" s="17"/>
    </row>
    <row r="29222" spans="23:23" x14ac:dyDescent="0.35">
      <c r="W29222" s="17"/>
    </row>
    <row r="29223" spans="23:23" x14ac:dyDescent="0.35">
      <c r="W29223" s="17"/>
    </row>
    <row r="29224" spans="23:23" x14ac:dyDescent="0.35">
      <c r="W29224" s="17"/>
    </row>
    <row r="29225" spans="23:23" x14ac:dyDescent="0.35">
      <c r="W29225" s="17"/>
    </row>
    <row r="29226" spans="23:23" x14ac:dyDescent="0.35">
      <c r="W29226" s="17"/>
    </row>
    <row r="29227" spans="23:23" x14ac:dyDescent="0.35">
      <c r="W29227" s="17"/>
    </row>
    <row r="29228" spans="23:23" x14ac:dyDescent="0.35">
      <c r="W29228" s="17"/>
    </row>
    <row r="29229" spans="23:23" x14ac:dyDescent="0.35">
      <c r="W29229" s="17"/>
    </row>
    <row r="29230" spans="23:23" x14ac:dyDescent="0.35">
      <c r="W29230" s="17"/>
    </row>
    <row r="29231" spans="23:23" x14ac:dyDescent="0.35">
      <c r="W29231" s="17"/>
    </row>
    <row r="29232" spans="23:23" x14ac:dyDescent="0.35">
      <c r="W29232" s="17"/>
    </row>
    <row r="29233" spans="23:23" x14ac:dyDescent="0.35">
      <c r="W29233" s="17"/>
    </row>
    <row r="29234" spans="23:23" x14ac:dyDescent="0.35">
      <c r="W29234" s="17"/>
    </row>
    <row r="29235" spans="23:23" x14ac:dyDescent="0.35">
      <c r="W29235" s="17"/>
    </row>
    <row r="29236" spans="23:23" x14ac:dyDescent="0.35">
      <c r="W29236" s="17"/>
    </row>
    <row r="29237" spans="23:23" x14ac:dyDescent="0.35">
      <c r="W29237" s="17"/>
    </row>
    <row r="29238" spans="23:23" x14ac:dyDescent="0.35">
      <c r="W29238" s="17"/>
    </row>
    <row r="29239" spans="23:23" x14ac:dyDescent="0.35">
      <c r="W29239" s="17"/>
    </row>
    <row r="29240" spans="23:23" x14ac:dyDescent="0.35">
      <c r="W29240" s="17"/>
    </row>
    <row r="29241" spans="23:23" x14ac:dyDescent="0.35">
      <c r="W29241" s="17"/>
    </row>
    <row r="29242" spans="23:23" x14ac:dyDescent="0.35">
      <c r="W29242" s="17"/>
    </row>
    <row r="29243" spans="23:23" x14ac:dyDescent="0.35">
      <c r="W29243" s="17"/>
    </row>
    <row r="29244" spans="23:23" x14ac:dyDescent="0.35">
      <c r="W29244" s="17"/>
    </row>
    <row r="29245" spans="23:23" x14ac:dyDescent="0.35">
      <c r="W29245" s="17"/>
    </row>
    <row r="29246" spans="23:23" x14ac:dyDescent="0.35">
      <c r="W29246" s="17"/>
    </row>
    <row r="29247" spans="23:23" x14ac:dyDescent="0.35">
      <c r="W29247" s="17"/>
    </row>
    <row r="29248" spans="23:23" x14ac:dyDescent="0.35">
      <c r="W29248" s="17"/>
    </row>
    <row r="29249" spans="23:23" x14ac:dyDescent="0.35">
      <c r="W29249" s="17"/>
    </row>
    <row r="29250" spans="23:23" x14ac:dyDescent="0.35">
      <c r="W29250" s="17"/>
    </row>
    <row r="29251" spans="23:23" x14ac:dyDescent="0.35">
      <c r="W29251" s="17"/>
    </row>
    <row r="29252" spans="23:23" x14ac:dyDescent="0.35">
      <c r="W29252" s="17"/>
    </row>
    <row r="29253" spans="23:23" x14ac:dyDescent="0.35">
      <c r="W29253" s="17"/>
    </row>
    <row r="29254" spans="23:23" x14ac:dyDescent="0.35">
      <c r="W29254" s="17"/>
    </row>
    <row r="29255" spans="23:23" x14ac:dyDescent="0.35">
      <c r="W29255" s="17"/>
    </row>
    <row r="29256" spans="23:23" x14ac:dyDescent="0.35">
      <c r="W29256" s="17"/>
    </row>
    <row r="29257" spans="23:23" x14ac:dyDescent="0.35">
      <c r="W29257" s="17"/>
    </row>
    <row r="29258" spans="23:23" x14ac:dyDescent="0.35">
      <c r="W29258" s="17"/>
    </row>
    <row r="29259" spans="23:23" x14ac:dyDescent="0.35">
      <c r="W29259" s="17"/>
    </row>
    <row r="29260" spans="23:23" x14ac:dyDescent="0.35">
      <c r="W29260" s="17"/>
    </row>
    <row r="29261" spans="23:23" x14ac:dyDescent="0.35">
      <c r="W29261" s="17"/>
    </row>
    <row r="29262" spans="23:23" x14ac:dyDescent="0.35">
      <c r="W29262" s="17"/>
    </row>
    <row r="29263" spans="23:23" x14ac:dyDescent="0.35">
      <c r="W29263" s="17"/>
    </row>
    <row r="29264" spans="23:23" x14ac:dyDescent="0.35">
      <c r="W29264" s="17"/>
    </row>
    <row r="29265" spans="23:23" x14ac:dyDescent="0.35">
      <c r="W29265" s="17"/>
    </row>
    <row r="29266" spans="23:23" x14ac:dyDescent="0.35">
      <c r="W29266" s="17"/>
    </row>
    <row r="29267" spans="23:23" x14ac:dyDescent="0.35">
      <c r="W29267" s="17"/>
    </row>
    <row r="29268" spans="23:23" x14ac:dyDescent="0.35">
      <c r="W29268" s="17"/>
    </row>
    <row r="29269" spans="23:23" x14ac:dyDescent="0.35">
      <c r="W29269" s="17"/>
    </row>
    <row r="29270" spans="23:23" x14ac:dyDescent="0.35">
      <c r="W29270" s="17"/>
    </row>
    <row r="29271" spans="23:23" x14ac:dyDescent="0.35">
      <c r="W29271" s="17"/>
    </row>
    <row r="29272" spans="23:23" x14ac:dyDescent="0.35">
      <c r="W29272" s="17"/>
    </row>
    <row r="29273" spans="23:23" x14ac:dyDescent="0.35">
      <c r="W29273" s="17"/>
    </row>
    <row r="29274" spans="23:23" x14ac:dyDescent="0.35">
      <c r="W29274" s="17"/>
    </row>
    <row r="29275" spans="23:23" x14ac:dyDescent="0.35">
      <c r="W29275" s="17"/>
    </row>
    <row r="29276" spans="23:23" x14ac:dyDescent="0.35">
      <c r="W29276" s="17"/>
    </row>
    <row r="29277" spans="23:23" x14ac:dyDescent="0.35">
      <c r="W29277" s="17"/>
    </row>
    <row r="29278" spans="23:23" x14ac:dyDescent="0.35">
      <c r="W29278" s="17"/>
    </row>
    <row r="29279" spans="23:23" x14ac:dyDescent="0.35">
      <c r="W29279" s="17"/>
    </row>
    <row r="29280" spans="23:23" x14ac:dyDescent="0.35">
      <c r="W29280" s="17"/>
    </row>
    <row r="29281" spans="23:23" x14ac:dyDescent="0.35">
      <c r="W29281" s="17"/>
    </row>
    <row r="29282" spans="23:23" x14ac:dyDescent="0.35">
      <c r="W29282" s="17"/>
    </row>
    <row r="29283" spans="23:23" x14ac:dyDescent="0.35">
      <c r="W29283" s="17"/>
    </row>
    <row r="29284" spans="23:23" x14ac:dyDescent="0.35">
      <c r="W29284" s="17"/>
    </row>
    <row r="29285" spans="23:23" x14ac:dyDescent="0.35">
      <c r="W29285" s="17"/>
    </row>
    <row r="29286" spans="23:23" x14ac:dyDescent="0.35">
      <c r="W29286" s="17"/>
    </row>
    <row r="29287" spans="23:23" x14ac:dyDescent="0.35">
      <c r="W29287" s="17"/>
    </row>
    <row r="29288" spans="23:23" x14ac:dyDescent="0.35">
      <c r="W29288" s="17"/>
    </row>
    <row r="29289" spans="23:23" x14ac:dyDescent="0.35">
      <c r="W29289" s="17"/>
    </row>
    <row r="29290" spans="23:23" x14ac:dyDescent="0.35">
      <c r="W29290" s="17"/>
    </row>
    <row r="29291" spans="23:23" x14ac:dyDescent="0.35">
      <c r="W29291" s="17"/>
    </row>
    <row r="29292" spans="23:23" x14ac:dyDescent="0.35">
      <c r="W29292" s="17"/>
    </row>
    <row r="29293" spans="23:23" x14ac:dyDescent="0.35">
      <c r="W29293" s="17"/>
    </row>
    <row r="29294" spans="23:23" x14ac:dyDescent="0.35">
      <c r="W29294" s="17"/>
    </row>
    <row r="29295" spans="23:23" x14ac:dyDescent="0.35">
      <c r="W29295" s="17"/>
    </row>
    <row r="29296" spans="23:23" x14ac:dyDescent="0.35">
      <c r="W29296" s="17"/>
    </row>
    <row r="29297" spans="23:23" x14ac:dyDescent="0.35">
      <c r="W29297" s="17"/>
    </row>
    <row r="29298" spans="23:23" x14ac:dyDescent="0.35">
      <c r="W29298" s="72"/>
    </row>
    <row r="29299" spans="23:23" x14ac:dyDescent="0.35">
      <c r="W29299" s="72"/>
    </row>
    <row r="29300" spans="23:23" x14ac:dyDescent="0.35">
      <c r="W29300" s="72"/>
    </row>
    <row r="29301" spans="23:23" x14ac:dyDescent="0.35">
      <c r="W29301" s="72"/>
    </row>
    <row r="29302" spans="23:23" x14ac:dyDescent="0.35">
      <c r="W29302" s="72"/>
    </row>
    <row r="29303" spans="23:23" x14ac:dyDescent="0.35">
      <c r="W29303" s="72"/>
    </row>
    <row r="29304" spans="23:23" x14ac:dyDescent="0.35">
      <c r="W29304" s="72"/>
    </row>
    <row r="29305" spans="23:23" x14ac:dyDescent="0.35">
      <c r="W29305" s="72"/>
    </row>
    <row r="29306" spans="23:23" x14ac:dyDescent="0.35">
      <c r="W29306" s="72"/>
    </row>
    <row r="29307" spans="23:23" x14ac:dyDescent="0.35">
      <c r="W29307" s="72"/>
    </row>
    <row r="29308" spans="23:23" x14ac:dyDescent="0.35">
      <c r="W29308" s="72"/>
    </row>
    <row r="29309" spans="23:23" x14ac:dyDescent="0.35">
      <c r="W29309" s="72"/>
    </row>
    <row r="29310" spans="23:23" x14ac:dyDescent="0.35">
      <c r="W29310" s="72"/>
    </row>
    <row r="29311" spans="23:23" x14ac:dyDescent="0.35">
      <c r="W29311" s="72"/>
    </row>
    <row r="29312" spans="23:23" x14ac:dyDescent="0.35">
      <c r="W29312" s="72"/>
    </row>
    <row r="29313" spans="23:23" x14ac:dyDescent="0.35">
      <c r="W29313" s="72"/>
    </row>
    <row r="29314" spans="23:23" x14ac:dyDescent="0.35">
      <c r="W29314" s="72"/>
    </row>
    <row r="29315" spans="23:23" x14ac:dyDescent="0.35">
      <c r="W29315" s="72"/>
    </row>
    <row r="29316" spans="23:23" x14ac:dyDescent="0.35">
      <c r="W29316" s="72"/>
    </row>
    <row r="29317" spans="23:23" x14ac:dyDescent="0.35">
      <c r="W29317" s="72"/>
    </row>
    <row r="29318" spans="23:23" x14ac:dyDescent="0.35">
      <c r="W29318" s="72"/>
    </row>
    <row r="29319" spans="23:23" x14ac:dyDescent="0.35">
      <c r="W29319" s="72"/>
    </row>
    <row r="29320" spans="23:23" x14ac:dyDescent="0.35">
      <c r="W29320" s="72"/>
    </row>
    <row r="29321" spans="23:23" x14ac:dyDescent="0.35">
      <c r="W29321" s="72"/>
    </row>
    <row r="29322" spans="23:23" x14ac:dyDescent="0.35">
      <c r="W29322" s="72"/>
    </row>
    <row r="29323" spans="23:23" x14ac:dyDescent="0.35">
      <c r="W29323" s="72"/>
    </row>
    <row r="29324" spans="23:23" x14ac:dyDescent="0.35">
      <c r="W29324" s="72"/>
    </row>
    <row r="29325" spans="23:23" x14ac:dyDescent="0.35">
      <c r="W29325" s="72"/>
    </row>
    <row r="29326" spans="23:23" x14ac:dyDescent="0.35">
      <c r="W29326" s="72"/>
    </row>
    <row r="29327" spans="23:23" x14ac:dyDescent="0.35">
      <c r="W29327" s="72"/>
    </row>
    <row r="29328" spans="23:23" x14ac:dyDescent="0.35">
      <c r="W29328" s="72"/>
    </row>
    <row r="29329" spans="23:23" x14ac:dyDescent="0.35">
      <c r="W29329" s="72"/>
    </row>
    <row r="29330" spans="23:23" x14ac:dyDescent="0.35">
      <c r="W29330" s="72"/>
    </row>
    <row r="29331" spans="23:23" x14ac:dyDescent="0.35">
      <c r="W29331" s="72"/>
    </row>
    <row r="29332" spans="23:23" x14ac:dyDescent="0.35">
      <c r="W29332" s="72"/>
    </row>
    <row r="29333" spans="23:23" x14ac:dyDescent="0.35">
      <c r="W29333" s="72"/>
    </row>
    <row r="29334" spans="23:23" x14ac:dyDescent="0.35">
      <c r="W29334" s="72"/>
    </row>
    <row r="29335" spans="23:23" x14ac:dyDescent="0.35">
      <c r="W29335" s="72"/>
    </row>
    <row r="29336" spans="23:23" x14ac:dyDescent="0.35">
      <c r="W29336" s="72"/>
    </row>
    <row r="29337" spans="23:23" x14ac:dyDescent="0.35">
      <c r="W29337" s="72"/>
    </row>
    <row r="29338" spans="23:23" x14ac:dyDescent="0.35">
      <c r="W29338" s="72"/>
    </row>
    <row r="29339" spans="23:23" x14ac:dyDescent="0.35">
      <c r="W29339" s="72"/>
    </row>
    <row r="29340" spans="23:23" x14ac:dyDescent="0.35">
      <c r="W29340" s="72"/>
    </row>
    <row r="29341" spans="23:23" x14ac:dyDescent="0.35">
      <c r="W29341" s="72"/>
    </row>
    <row r="29342" spans="23:23" x14ac:dyDescent="0.35">
      <c r="W29342" s="72"/>
    </row>
    <row r="29343" spans="23:23" x14ac:dyDescent="0.35">
      <c r="W29343" s="72"/>
    </row>
    <row r="29344" spans="23:23" x14ac:dyDescent="0.35">
      <c r="W29344" s="72"/>
    </row>
    <row r="29345" spans="23:23" x14ac:dyDescent="0.35">
      <c r="W29345" s="72"/>
    </row>
    <row r="29346" spans="23:23" x14ac:dyDescent="0.35">
      <c r="W29346" s="72"/>
    </row>
    <row r="29347" spans="23:23" x14ac:dyDescent="0.35">
      <c r="W29347" s="72"/>
    </row>
    <row r="29348" spans="23:23" x14ac:dyDescent="0.35">
      <c r="W29348" s="72"/>
    </row>
    <row r="29349" spans="23:23" x14ac:dyDescent="0.35">
      <c r="W29349" s="72"/>
    </row>
    <row r="29350" spans="23:23" x14ac:dyDescent="0.35">
      <c r="W29350" s="72"/>
    </row>
    <row r="29351" spans="23:23" x14ac:dyDescent="0.35">
      <c r="W29351" s="72"/>
    </row>
    <row r="29352" spans="23:23" x14ac:dyDescent="0.35">
      <c r="W29352" s="72"/>
    </row>
    <row r="29353" spans="23:23" x14ac:dyDescent="0.35">
      <c r="W29353" s="72"/>
    </row>
    <row r="29354" spans="23:23" x14ac:dyDescent="0.35">
      <c r="W29354" s="72"/>
    </row>
    <row r="29355" spans="23:23" x14ac:dyDescent="0.35">
      <c r="W29355" s="72"/>
    </row>
    <row r="29356" spans="23:23" x14ac:dyDescent="0.35">
      <c r="W29356" s="72"/>
    </row>
    <row r="29357" spans="23:23" x14ac:dyDescent="0.35">
      <c r="W29357" s="72"/>
    </row>
    <row r="29358" spans="23:23" x14ac:dyDescent="0.35">
      <c r="W29358" s="72"/>
    </row>
    <row r="29359" spans="23:23" x14ac:dyDescent="0.35">
      <c r="W29359" s="72"/>
    </row>
    <row r="29360" spans="23:23" x14ac:dyDescent="0.35">
      <c r="W29360" s="72"/>
    </row>
    <row r="29361" spans="23:23" x14ac:dyDescent="0.35">
      <c r="W29361" s="72"/>
    </row>
    <row r="29362" spans="23:23" x14ac:dyDescent="0.35">
      <c r="W29362" s="72"/>
    </row>
    <row r="29363" spans="23:23" x14ac:dyDescent="0.35">
      <c r="W29363" s="72"/>
    </row>
    <row r="29364" spans="23:23" x14ac:dyDescent="0.35">
      <c r="W29364" s="72"/>
    </row>
    <row r="29365" spans="23:23" x14ac:dyDescent="0.35">
      <c r="W29365" s="72"/>
    </row>
    <row r="29366" spans="23:23" x14ac:dyDescent="0.35">
      <c r="W29366" s="72"/>
    </row>
    <row r="29367" spans="23:23" x14ac:dyDescent="0.35">
      <c r="W29367" s="72"/>
    </row>
    <row r="29368" spans="23:23" x14ac:dyDescent="0.35">
      <c r="W29368" s="72"/>
    </row>
    <row r="29369" spans="23:23" x14ac:dyDescent="0.35">
      <c r="W29369" s="72"/>
    </row>
    <row r="29370" spans="23:23" x14ac:dyDescent="0.35">
      <c r="W29370" s="72"/>
    </row>
    <row r="29371" spans="23:23" x14ac:dyDescent="0.35">
      <c r="W29371" s="72"/>
    </row>
    <row r="29372" spans="23:23" x14ac:dyDescent="0.35">
      <c r="W29372" s="72"/>
    </row>
    <row r="29373" spans="23:23" x14ac:dyDescent="0.35">
      <c r="W29373" s="72"/>
    </row>
    <row r="29374" spans="23:23" x14ac:dyDescent="0.35">
      <c r="W29374" s="72"/>
    </row>
    <row r="29375" spans="23:23" x14ac:dyDescent="0.35">
      <c r="W29375" s="72"/>
    </row>
    <row r="29376" spans="23:23" x14ac:dyDescent="0.35">
      <c r="W29376" s="72"/>
    </row>
    <row r="29377" spans="23:23" x14ac:dyDescent="0.35">
      <c r="W29377" s="72"/>
    </row>
    <row r="29378" spans="23:23" x14ac:dyDescent="0.35">
      <c r="W29378" s="72"/>
    </row>
    <row r="29379" spans="23:23" x14ac:dyDescent="0.35">
      <c r="W29379" s="72"/>
    </row>
    <row r="29380" spans="23:23" x14ac:dyDescent="0.35">
      <c r="W29380" s="72"/>
    </row>
    <row r="29381" spans="23:23" x14ac:dyDescent="0.35">
      <c r="W29381" s="72"/>
    </row>
    <row r="29382" spans="23:23" x14ac:dyDescent="0.35">
      <c r="W29382" s="72"/>
    </row>
    <row r="29383" spans="23:23" x14ac:dyDescent="0.35">
      <c r="W29383" s="72"/>
    </row>
    <row r="29384" spans="23:23" x14ac:dyDescent="0.35">
      <c r="W29384" s="72"/>
    </row>
    <row r="29385" spans="23:23" x14ac:dyDescent="0.35">
      <c r="W29385" s="72"/>
    </row>
    <row r="29386" spans="23:23" x14ac:dyDescent="0.35">
      <c r="W29386" s="72"/>
    </row>
    <row r="29387" spans="23:23" x14ac:dyDescent="0.35">
      <c r="W29387" s="72"/>
    </row>
    <row r="29388" spans="23:23" x14ac:dyDescent="0.35">
      <c r="W29388" s="72"/>
    </row>
    <row r="29389" spans="23:23" x14ac:dyDescent="0.35">
      <c r="W29389" s="72"/>
    </row>
    <row r="29390" spans="23:23" x14ac:dyDescent="0.35">
      <c r="W29390" s="72"/>
    </row>
    <row r="29391" spans="23:23" x14ac:dyDescent="0.35">
      <c r="W29391" s="72"/>
    </row>
    <row r="29392" spans="23:23" x14ac:dyDescent="0.35">
      <c r="W29392" s="72"/>
    </row>
    <row r="29393" spans="23:23" x14ac:dyDescent="0.35">
      <c r="W29393" s="72"/>
    </row>
    <row r="29394" spans="23:23" x14ac:dyDescent="0.35">
      <c r="W29394" s="72"/>
    </row>
    <row r="29395" spans="23:23" x14ac:dyDescent="0.35">
      <c r="W29395" s="72"/>
    </row>
    <row r="29396" spans="23:23" x14ac:dyDescent="0.35">
      <c r="W29396" s="72"/>
    </row>
    <row r="29397" spans="23:23" x14ac:dyDescent="0.35">
      <c r="W29397" s="72"/>
    </row>
    <row r="29398" spans="23:23" x14ac:dyDescent="0.35">
      <c r="W29398" s="72"/>
    </row>
    <row r="29399" spans="23:23" x14ac:dyDescent="0.35">
      <c r="W29399" s="72"/>
    </row>
    <row r="29400" spans="23:23" x14ac:dyDescent="0.35">
      <c r="W29400" s="72"/>
    </row>
    <row r="29401" spans="23:23" x14ac:dyDescent="0.35">
      <c r="W29401" s="72"/>
    </row>
    <row r="29402" spans="23:23" x14ac:dyDescent="0.35">
      <c r="W29402" s="72"/>
    </row>
    <row r="29403" spans="23:23" x14ac:dyDescent="0.35">
      <c r="W29403" s="72"/>
    </row>
    <row r="29404" spans="23:23" x14ac:dyDescent="0.35">
      <c r="W29404" s="72"/>
    </row>
    <row r="29405" spans="23:23" x14ac:dyDescent="0.35">
      <c r="W29405" s="72"/>
    </row>
    <row r="29406" spans="23:23" x14ac:dyDescent="0.35">
      <c r="W29406" s="72"/>
    </row>
    <row r="29407" spans="23:23" x14ac:dyDescent="0.35">
      <c r="W29407" s="72"/>
    </row>
    <row r="29408" spans="23:23" x14ac:dyDescent="0.35">
      <c r="W29408" s="72"/>
    </row>
    <row r="29409" spans="23:23" x14ac:dyDescent="0.35">
      <c r="W29409" s="72"/>
    </row>
    <row r="29410" spans="23:23" x14ac:dyDescent="0.35">
      <c r="W29410" s="72"/>
    </row>
    <row r="29411" spans="23:23" x14ac:dyDescent="0.35">
      <c r="W29411" s="72"/>
    </row>
    <row r="29412" spans="23:23" x14ac:dyDescent="0.35">
      <c r="W29412" s="72"/>
    </row>
    <row r="29413" spans="23:23" x14ac:dyDescent="0.35">
      <c r="W29413" s="72"/>
    </row>
    <row r="29414" spans="23:23" x14ac:dyDescent="0.35">
      <c r="W29414" s="72"/>
    </row>
    <row r="29415" spans="23:23" x14ac:dyDescent="0.35">
      <c r="W29415" s="72"/>
    </row>
    <row r="29416" spans="23:23" x14ac:dyDescent="0.35">
      <c r="W29416" s="72"/>
    </row>
    <row r="29417" spans="23:23" x14ac:dyDescent="0.35">
      <c r="W29417" s="72"/>
    </row>
    <row r="29418" spans="23:23" x14ac:dyDescent="0.35">
      <c r="W29418" s="72"/>
    </row>
    <row r="29419" spans="23:23" x14ac:dyDescent="0.35">
      <c r="W29419" s="72"/>
    </row>
    <row r="29420" spans="23:23" x14ac:dyDescent="0.35">
      <c r="W29420" s="72"/>
    </row>
    <row r="29421" spans="23:23" x14ac:dyDescent="0.35">
      <c r="W29421" s="72"/>
    </row>
    <row r="29422" spans="23:23" x14ac:dyDescent="0.35">
      <c r="W29422" s="72"/>
    </row>
    <row r="29423" spans="23:23" x14ac:dyDescent="0.35">
      <c r="W29423" s="72"/>
    </row>
    <row r="29424" spans="23:23" x14ac:dyDescent="0.35">
      <c r="W29424" s="72"/>
    </row>
    <row r="29425" spans="23:23" x14ac:dyDescent="0.35">
      <c r="W29425" s="72"/>
    </row>
    <row r="29426" spans="23:23" x14ac:dyDescent="0.35">
      <c r="W29426" s="72"/>
    </row>
    <row r="29427" spans="23:23" x14ac:dyDescent="0.35">
      <c r="W29427" s="72"/>
    </row>
    <row r="29428" spans="23:23" x14ac:dyDescent="0.35">
      <c r="W29428" s="72"/>
    </row>
    <row r="29429" spans="23:23" x14ac:dyDescent="0.35">
      <c r="W29429" s="72"/>
    </row>
    <row r="29430" spans="23:23" x14ac:dyDescent="0.35">
      <c r="W29430" s="72"/>
    </row>
    <row r="29431" spans="23:23" x14ac:dyDescent="0.35">
      <c r="W29431" s="72"/>
    </row>
    <row r="29432" spans="23:23" x14ac:dyDescent="0.35">
      <c r="W29432" s="72"/>
    </row>
    <row r="29433" spans="23:23" x14ac:dyDescent="0.35">
      <c r="W29433" s="72"/>
    </row>
    <row r="29434" spans="23:23" x14ac:dyDescent="0.35">
      <c r="W29434" s="72"/>
    </row>
    <row r="29435" spans="23:23" x14ac:dyDescent="0.35">
      <c r="W29435" s="72"/>
    </row>
    <row r="29436" spans="23:23" x14ac:dyDescent="0.35">
      <c r="W29436" s="72"/>
    </row>
    <row r="29437" spans="23:23" x14ac:dyDescent="0.35">
      <c r="W29437" s="72"/>
    </row>
    <row r="29438" spans="23:23" x14ac:dyDescent="0.35">
      <c r="W29438" s="72"/>
    </row>
    <row r="29439" spans="23:23" x14ac:dyDescent="0.35">
      <c r="W29439" s="72"/>
    </row>
    <row r="29440" spans="23:23" x14ac:dyDescent="0.35">
      <c r="W29440" s="72"/>
    </row>
    <row r="29441" spans="23:23" x14ac:dyDescent="0.35">
      <c r="W29441" s="72"/>
    </row>
    <row r="29442" spans="23:23" x14ac:dyDescent="0.35">
      <c r="W29442" s="72"/>
    </row>
    <row r="29443" spans="23:23" x14ac:dyDescent="0.35">
      <c r="W29443" s="72"/>
    </row>
    <row r="29444" spans="23:23" x14ac:dyDescent="0.35">
      <c r="W29444" s="72"/>
    </row>
    <row r="29445" spans="23:23" x14ac:dyDescent="0.35">
      <c r="W29445" s="72"/>
    </row>
    <row r="29446" spans="23:23" x14ac:dyDescent="0.35">
      <c r="W29446" s="72"/>
    </row>
    <row r="29447" spans="23:23" x14ac:dyDescent="0.35">
      <c r="W29447" s="72"/>
    </row>
    <row r="29448" spans="23:23" x14ac:dyDescent="0.35">
      <c r="W29448" s="72"/>
    </row>
    <row r="29449" spans="23:23" x14ac:dyDescent="0.35">
      <c r="W29449" s="72"/>
    </row>
    <row r="29450" spans="23:23" x14ac:dyDescent="0.35">
      <c r="W29450" s="72"/>
    </row>
    <row r="29451" spans="23:23" x14ac:dyDescent="0.35">
      <c r="W29451" s="72"/>
    </row>
    <row r="29452" spans="23:23" x14ac:dyDescent="0.35">
      <c r="W29452" s="72"/>
    </row>
    <row r="29453" spans="23:23" x14ac:dyDescent="0.35">
      <c r="W29453" s="72"/>
    </row>
    <row r="29454" spans="23:23" x14ac:dyDescent="0.35">
      <c r="W29454" s="72"/>
    </row>
    <row r="29455" spans="23:23" x14ac:dyDescent="0.35">
      <c r="W29455" s="72"/>
    </row>
    <row r="29456" spans="23:23" x14ac:dyDescent="0.35">
      <c r="W29456" s="72"/>
    </row>
    <row r="29457" spans="23:23" x14ac:dyDescent="0.35">
      <c r="W29457" s="72"/>
    </row>
    <row r="29458" spans="23:23" x14ac:dyDescent="0.35">
      <c r="W29458" s="72"/>
    </row>
    <row r="29459" spans="23:23" x14ac:dyDescent="0.35">
      <c r="W29459" s="72"/>
    </row>
    <row r="29460" spans="23:23" x14ac:dyDescent="0.35">
      <c r="W29460" s="72"/>
    </row>
    <row r="29461" spans="23:23" x14ac:dyDescent="0.35">
      <c r="W29461" s="72"/>
    </row>
    <row r="29462" spans="23:23" x14ac:dyDescent="0.35">
      <c r="W29462" s="72"/>
    </row>
    <row r="29463" spans="23:23" x14ac:dyDescent="0.35">
      <c r="W29463" s="72"/>
    </row>
    <row r="29464" spans="23:23" x14ac:dyDescent="0.35">
      <c r="W29464" s="72"/>
    </row>
    <row r="29465" spans="23:23" x14ac:dyDescent="0.35">
      <c r="W29465" s="72"/>
    </row>
    <row r="29466" spans="23:23" x14ac:dyDescent="0.35">
      <c r="W29466" s="72"/>
    </row>
    <row r="29467" spans="23:23" x14ac:dyDescent="0.35">
      <c r="W29467" s="72"/>
    </row>
    <row r="29468" spans="23:23" x14ac:dyDescent="0.35">
      <c r="W29468" s="72"/>
    </row>
    <row r="29469" spans="23:23" x14ac:dyDescent="0.35">
      <c r="W29469" s="72"/>
    </row>
    <row r="29470" spans="23:23" x14ac:dyDescent="0.35">
      <c r="W29470" s="72"/>
    </row>
    <row r="29471" spans="23:23" x14ac:dyDescent="0.35">
      <c r="W29471" s="72"/>
    </row>
    <row r="29472" spans="23:23" x14ac:dyDescent="0.35">
      <c r="W29472" s="72"/>
    </row>
    <row r="29473" spans="23:23" x14ac:dyDescent="0.35">
      <c r="W29473" s="72"/>
    </row>
    <row r="29474" spans="23:23" x14ac:dyDescent="0.35">
      <c r="W29474" s="72"/>
    </row>
    <row r="29475" spans="23:23" x14ac:dyDescent="0.35">
      <c r="W29475" s="72"/>
    </row>
    <row r="29476" spans="23:23" x14ac:dyDescent="0.35">
      <c r="W29476" s="72"/>
    </row>
    <row r="29477" spans="23:23" x14ac:dyDescent="0.35">
      <c r="W29477" s="72"/>
    </row>
    <row r="29478" spans="23:23" x14ac:dyDescent="0.35">
      <c r="W29478" s="72"/>
    </row>
    <row r="29479" spans="23:23" x14ac:dyDescent="0.35">
      <c r="W29479" s="72"/>
    </row>
    <row r="29480" spans="23:23" x14ac:dyDescent="0.35">
      <c r="W29480" s="72"/>
    </row>
    <row r="29481" spans="23:23" x14ac:dyDescent="0.35">
      <c r="W29481" s="72"/>
    </row>
    <row r="29482" spans="23:23" x14ac:dyDescent="0.35">
      <c r="W29482" s="72"/>
    </row>
    <row r="29483" spans="23:23" x14ac:dyDescent="0.35">
      <c r="W29483" s="72"/>
    </row>
    <row r="29484" spans="23:23" x14ac:dyDescent="0.35">
      <c r="W29484" s="72"/>
    </row>
    <row r="29485" spans="23:23" x14ac:dyDescent="0.35">
      <c r="W29485" s="72"/>
    </row>
    <row r="29486" spans="23:23" x14ac:dyDescent="0.35">
      <c r="W29486" s="72"/>
    </row>
    <row r="29487" spans="23:23" x14ac:dyDescent="0.35">
      <c r="W29487" s="72"/>
    </row>
    <row r="29488" spans="23:23" x14ac:dyDescent="0.35">
      <c r="W29488" s="72"/>
    </row>
    <row r="29489" spans="23:23" x14ac:dyDescent="0.35">
      <c r="W29489" s="72"/>
    </row>
    <row r="29490" spans="23:23" x14ac:dyDescent="0.35">
      <c r="W29490" s="72"/>
    </row>
    <row r="29491" spans="23:23" x14ac:dyDescent="0.35">
      <c r="W29491" s="72"/>
    </row>
    <row r="29492" spans="23:23" x14ac:dyDescent="0.35">
      <c r="W29492" s="72"/>
    </row>
    <row r="29493" spans="23:23" x14ac:dyDescent="0.35">
      <c r="W29493" s="72"/>
    </row>
    <row r="29494" spans="23:23" x14ac:dyDescent="0.35">
      <c r="W29494" s="72"/>
    </row>
    <row r="29495" spans="23:23" x14ac:dyDescent="0.35">
      <c r="W29495" s="72"/>
    </row>
    <row r="29496" spans="23:23" x14ac:dyDescent="0.35">
      <c r="W29496" s="72"/>
    </row>
    <row r="29497" spans="23:23" x14ac:dyDescent="0.35">
      <c r="W29497" s="72"/>
    </row>
    <row r="29498" spans="23:23" x14ac:dyDescent="0.35">
      <c r="W29498" s="72"/>
    </row>
    <row r="29499" spans="23:23" x14ac:dyDescent="0.35">
      <c r="W29499" s="72"/>
    </row>
    <row r="29500" spans="23:23" x14ac:dyDescent="0.35">
      <c r="W29500" s="72"/>
    </row>
    <row r="29501" spans="23:23" x14ac:dyDescent="0.35">
      <c r="W29501" s="72"/>
    </row>
    <row r="29502" spans="23:23" x14ac:dyDescent="0.35">
      <c r="W29502" s="72"/>
    </row>
    <row r="29503" spans="23:23" x14ac:dyDescent="0.35">
      <c r="W29503" s="72"/>
    </row>
    <row r="29504" spans="23:23" x14ac:dyDescent="0.35">
      <c r="W29504" s="72"/>
    </row>
    <row r="29505" spans="23:23" x14ac:dyDescent="0.35">
      <c r="W29505" s="72"/>
    </row>
    <row r="29506" spans="23:23" x14ac:dyDescent="0.35">
      <c r="W29506" s="72"/>
    </row>
    <row r="29507" spans="23:23" x14ac:dyDescent="0.35">
      <c r="W29507" s="72"/>
    </row>
    <row r="29508" spans="23:23" x14ac:dyDescent="0.35">
      <c r="W29508" s="72"/>
    </row>
    <row r="29509" spans="23:23" x14ac:dyDescent="0.35">
      <c r="W29509" s="72"/>
    </row>
    <row r="29510" spans="23:23" x14ac:dyDescent="0.35">
      <c r="W29510" s="72"/>
    </row>
    <row r="29511" spans="23:23" x14ac:dyDescent="0.35">
      <c r="W29511" s="72"/>
    </row>
    <row r="29512" spans="23:23" x14ac:dyDescent="0.35">
      <c r="W29512" s="72"/>
    </row>
    <row r="29513" spans="23:23" x14ac:dyDescent="0.35">
      <c r="W29513" s="72"/>
    </row>
    <row r="29514" spans="23:23" x14ac:dyDescent="0.35">
      <c r="W29514" s="72"/>
    </row>
    <row r="29515" spans="23:23" x14ac:dyDescent="0.35">
      <c r="W29515" s="72"/>
    </row>
    <row r="29516" spans="23:23" x14ac:dyDescent="0.35">
      <c r="W29516" s="72"/>
    </row>
    <row r="29517" spans="23:23" x14ac:dyDescent="0.35">
      <c r="W29517" s="72"/>
    </row>
    <row r="29518" spans="23:23" x14ac:dyDescent="0.35">
      <c r="W29518" s="72"/>
    </row>
    <row r="29519" spans="23:23" x14ac:dyDescent="0.35">
      <c r="W29519" s="72"/>
    </row>
    <row r="29520" spans="23:23" x14ac:dyDescent="0.35">
      <c r="W29520" s="72"/>
    </row>
    <row r="29521" spans="23:23" x14ac:dyDescent="0.35">
      <c r="W29521" s="72"/>
    </row>
    <row r="29522" spans="23:23" x14ac:dyDescent="0.35">
      <c r="W29522" s="72"/>
    </row>
    <row r="29523" spans="23:23" x14ac:dyDescent="0.35">
      <c r="W29523" s="72"/>
    </row>
    <row r="29524" spans="23:23" x14ac:dyDescent="0.35">
      <c r="W29524" s="72"/>
    </row>
    <row r="29525" spans="23:23" x14ac:dyDescent="0.35">
      <c r="W29525" s="72"/>
    </row>
    <row r="29526" spans="23:23" x14ac:dyDescent="0.35">
      <c r="W29526" s="72"/>
    </row>
    <row r="29527" spans="23:23" x14ac:dyDescent="0.35">
      <c r="W29527" s="72"/>
    </row>
    <row r="29528" spans="23:23" x14ac:dyDescent="0.35">
      <c r="W29528" s="72"/>
    </row>
    <row r="29529" spans="23:23" x14ac:dyDescent="0.35">
      <c r="W29529" s="72"/>
    </row>
    <row r="29530" spans="23:23" x14ac:dyDescent="0.35">
      <c r="W29530" s="72"/>
    </row>
    <row r="29531" spans="23:23" x14ac:dyDescent="0.35">
      <c r="W29531" s="72"/>
    </row>
    <row r="29532" spans="23:23" x14ac:dyDescent="0.35">
      <c r="W29532" s="72"/>
    </row>
    <row r="29533" spans="23:23" x14ac:dyDescent="0.35">
      <c r="W29533" s="72"/>
    </row>
    <row r="29534" spans="23:23" x14ac:dyDescent="0.35">
      <c r="W29534" s="72"/>
    </row>
    <row r="29535" spans="23:23" x14ac:dyDescent="0.35">
      <c r="W29535" s="72"/>
    </row>
    <row r="29536" spans="23:23" x14ac:dyDescent="0.35">
      <c r="W29536" s="72"/>
    </row>
    <row r="29537" spans="23:23" x14ac:dyDescent="0.35">
      <c r="W29537" s="72"/>
    </row>
    <row r="29538" spans="23:23" x14ac:dyDescent="0.35">
      <c r="W29538" s="72"/>
    </row>
    <row r="29539" spans="23:23" x14ac:dyDescent="0.35">
      <c r="W29539" s="72"/>
    </row>
    <row r="29540" spans="23:23" x14ac:dyDescent="0.35">
      <c r="W29540" s="72"/>
    </row>
    <row r="29541" spans="23:23" x14ac:dyDescent="0.35">
      <c r="W29541" s="72"/>
    </row>
    <row r="29542" spans="23:23" x14ac:dyDescent="0.35">
      <c r="W29542" s="72"/>
    </row>
    <row r="29543" spans="23:23" x14ac:dyDescent="0.35">
      <c r="W29543" s="72"/>
    </row>
    <row r="29544" spans="23:23" x14ac:dyDescent="0.35">
      <c r="W29544" s="72"/>
    </row>
    <row r="29545" spans="23:23" x14ac:dyDescent="0.35">
      <c r="W29545" s="72"/>
    </row>
    <row r="29546" spans="23:23" x14ac:dyDescent="0.35">
      <c r="W29546" s="72"/>
    </row>
    <row r="29547" spans="23:23" x14ac:dyDescent="0.35">
      <c r="W29547" s="72"/>
    </row>
    <row r="29548" spans="23:23" x14ac:dyDescent="0.35">
      <c r="W29548" s="72"/>
    </row>
    <row r="29549" spans="23:23" x14ac:dyDescent="0.35">
      <c r="W29549" s="72"/>
    </row>
    <row r="29550" spans="23:23" x14ac:dyDescent="0.35">
      <c r="W29550" s="72"/>
    </row>
    <row r="29551" spans="23:23" x14ac:dyDescent="0.35">
      <c r="W29551" s="72"/>
    </row>
    <row r="29552" spans="23:23" x14ac:dyDescent="0.35">
      <c r="W29552" s="72"/>
    </row>
    <row r="29553" spans="23:23" x14ac:dyDescent="0.35">
      <c r="W29553" s="72"/>
    </row>
    <row r="29554" spans="23:23" x14ac:dyDescent="0.35">
      <c r="W29554" s="72"/>
    </row>
    <row r="29555" spans="23:23" x14ac:dyDescent="0.35">
      <c r="W29555" s="72"/>
    </row>
    <row r="29556" spans="23:23" x14ac:dyDescent="0.35">
      <c r="W29556" s="72"/>
    </row>
    <row r="29557" spans="23:23" x14ac:dyDescent="0.35">
      <c r="W29557" s="72"/>
    </row>
    <row r="29558" spans="23:23" x14ac:dyDescent="0.35">
      <c r="W29558" s="72"/>
    </row>
    <row r="29559" spans="23:23" x14ac:dyDescent="0.35">
      <c r="W29559" s="72"/>
    </row>
    <row r="29560" spans="23:23" x14ac:dyDescent="0.35">
      <c r="W29560" s="72"/>
    </row>
    <row r="29561" spans="23:23" x14ac:dyDescent="0.35">
      <c r="W29561" s="72"/>
    </row>
    <row r="29562" spans="23:23" x14ac:dyDescent="0.35">
      <c r="W29562" s="72"/>
    </row>
    <row r="29563" spans="23:23" x14ac:dyDescent="0.35">
      <c r="W29563" s="72"/>
    </row>
    <row r="29564" spans="23:23" x14ac:dyDescent="0.35">
      <c r="W29564" s="72"/>
    </row>
    <row r="29565" spans="23:23" x14ac:dyDescent="0.35">
      <c r="W29565" s="72"/>
    </row>
    <row r="29566" spans="23:23" x14ac:dyDescent="0.35">
      <c r="W29566" s="72"/>
    </row>
    <row r="29567" spans="23:23" x14ac:dyDescent="0.35">
      <c r="W29567" s="72"/>
    </row>
    <row r="29568" spans="23:23" x14ac:dyDescent="0.35">
      <c r="W29568" s="72"/>
    </row>
    <row r="29569" spans="23:23" x14ac:dyDescent="0.35">
      <c r="W29569" s="72"/>
    </row>
    <row r="29570" spans="23:23" x14ac:dyDescent="0.35">
      <c r="W29570" s="72"/>
    </row>
    <row r="29571" spans="23:23" x14ac:dyDescent="0.35">
      <c r="W29571" s="72"/>
    </row>
    <row r="29572" spans="23:23" x14ac:dyDescent="0.35">
      <c r="W29572" s="72"/>
    </row>
    <row r="29573" spans="23:23" x14ac:dyDescent="0.35">
      <c r="W29573" s="72"/>
    </row>
    <row r="29574" spans="23:23" x14ac:dyDescent="0.35">
      <c r="W29574" s="72"/>
    </row>
    <row r="29575" spans="23:23" x14ac:dyDescent="0.35">
      <c r="W29575" s="72"/>
    </row>
    <row r="29576" spans="23:23" x14ac:dyDescent="0.35">
      <c r="W29576" s="72"/>
    </row>
    <row r="29577" spans="23:23" x14ac:dyDescent="0.35">
      <c r="W29577" s="72"/>
    </row>
    <row r="29578" spans="23:23" x14ac:dyDescent="0.35">
      <c r="W29578" s="72"/>
    </row>
    <row r="29579" spans="23:23" x14ac:dyDescent="0.35">
      <c r="W29579" s="72"/>
    </row>
    <row r="29580" spans="23:23" x14ac:dyDescent="0.35">
      <c r="W29580" s="72"/>
    </row>
    <row r="29581" spans="23:23" x14ac:dyDescent="0.35">
      <c r="W29581" s="72"/>
    </row>
    <row r="29582" spans="23:23" x14ac:dyDescent="0.35">
      <c r="W29582" s="72"/>
    </row>
    <row r="29583" spans="23:23" x14ac:dyDescent="0.35">
      <c r="W29583" s="72"/>
    </row>
    <row r="29584" spans="23:23" x14ac:dyDescent="0.35">
      <c r="W29584" s="72"/>
    </row>
    <row r="29585" spans="23:23" x14ac:dyDescent="0.35">
      <c r="W29585" s="72"/>
    </row>
    <row r="29586" spans="23:23" x14ac:dyDescent="0.35">
      <c r="W29586" s="72"/>
    </row>
    <row r="29587" spans="23:23" x14ac:dyDescent="0.35">
      <c r="W29587" s="72"/>
    </row>
    <row r="29588" spans="23:23" x14ac:dyDescent="0.35">
      <c r="W29588" s="72"/>
    </row>
    <row r="29589" spans="23:23" x14ac:dyDescent="0.35">
      <c r="W29589" s="72"/>
    </row>
    <row r="29590" spans="23:23" x14ac:dyDescent="0.35">
      <c r="W29590" s="72"/>
    </row>
    <row r="29591" spans="23:23" x14ac:dyDescent="0.35">
      <c r="W29591" s="72"/>
    </row>
    <row r="29592" spans="23:23" x14ac:dyDescent="0.35">
      <c r="W29592" s="72"/>
    </row>
    <row r="29593" spans="23:23" x14ac:dyDescent="0.35">
      <c r="W29593" s="72"/>
    </row>
    <row r="29594" spans="23:23" x14ac:dyDescent="0.35">
      <c r="W29594" s="72"/>
    </row>
    <row r="29595" spans="23:23" x14ac:dyDescent="0.35">
      <c r="W29595" s="72"/>
    </row>
    <row r="29596" spans="23:23" x14ac:dyDescent="0.35">
      <c r="W29596" s="72"/>
    </row>
    <row r="29597" spans="23:23" x14ac:dyDescent="0.35">
      <c r="W29597" s="72"/>
    </row>
    <row r="29598" spans="23:23" x14ac:dyDescent="0.35">
      <c r="W29598" s="72"/>
    </row>
    <row r="29599" spans="23:23" x14ac:dyDescent="0.35">
      <c r="W29599" s="72"/>
    </row>
    <row r="29600" spans="23:23" x14ac:dyDescent="0.35">
      <c r="W29600" s="72"/>
    </row>
    <row r="29601" spans="23:23" x14ac:dyDescent="0.35">
      <c r="W29601" s="72"/>
    </row>
    <row r="29602" spans="23:23" x14ac:dyDescent="0.35">
      <c r="W29602" s="72"/>
    </row>
    <row r="29603" spans="23:23" x14ac:dyDescent="0.35">
      <c r="W29603" s="72"/>
    </row>
    <row r="29604" spans="23:23" x14ac:dyDescent="0.35">
      <c r="W29604" s="72"/>
    </row>
    <row r="29605" spans="23:23" x14ac:dyDescent="0.35">
      <c r="W29605" s="72"/>
    </row>
    <row r="29606" spans="23:23" x14ac:dyDescent="0.35">
      <c r="W29606" s="72"/>
    </row>
    <row r="29607" spans="23:23" x14ac:dyDescent="0.35">
      <c r="W29607" s="72"/>
    </row>
    <row r="29608" spans="23:23" x14ac:dyDescent="0.35">
      <c r="W29608" s="72"/>
    </row>
    <row r="29609" spans="23:23" x14ac:dyDescent="0.35">
      <c r="W29609" s="72"/>
    </row>
    <row r="29610" spans="23:23" x14ac:dyDescent="0.35">
      <c r="W29610" s="72"/>
    </row>
    <row r="29611" spans="23:23" x14ac:dyDescent="0.35">
      <c r="W29611" s="72"/>
    </row>
    <row r="29612" spans="23:23" x14ac:dyDescent="0.35">
      <c r="W29612" s="72"/>
    </row>
    <row r="29613" spans="23:23" x14ac:dyDescent="0.35">
      <c r="W29613" s="72"/>
    </row>
    <row r="29614" spans="23:23" x14ac:dyDescent="0.35">
      <c r="W29614" s="72"/>
    </row>
    <row r="29615" spans="23:23" x14ac:dyDescent="0.35">
      <c r="W29615" s="72"/>
    </row>
    <row r="29616" spans="23:23" x14ac:dyDescent="0.35">
      <c r="W29616" s="72"/>
    </row>
    <row r="29617" spans="23:23" x14ac:dyDescent="0.35">
      <c r="W29617" s="72"/>
    </row>
    <row r="29618" spans="23:23" x14ac:dyDescent="0.35">
      <c r="W29618" s="72"/>
    </row>
    <row r="29619" spans="23:23" x14ac:dyDescent="0.35">
      <c r="W29619" s="72"/>
    </row>
    <row r="29620" spans="23:23" x14ac:dyDescent="0.35">
      <c r="W29620" s="72"/>
    </row>
    <row r="29621" spans="23:23" x14ac:dyDescent="0.35">
      <c r="W29621" s="72"/>
    </row>
    <row r="29622" spans="23:23" x14ac:dyDescent="0.35">
      <c r="W29622" s="72"/>
    </row>
    <row r="29623" spans="23:23" x14ac:dyDescent="0.35">
      <c r="W29623" s="72"/>
    </row>
    <row r="29624" spans="23:23" x14ac:dyDescent="0.35">
      <c r="W29624" s="72"/>
    </row>
    <row r="29625" spans="23:23" x14ac:dyDescent="0.35">
      <c r="W29625" s="72"/>
    </row>
    <row r="29626" spans="23:23" x14ac:dyDescent="0.35">
      <c r="W29626" s="72"/>
    </row>
    <row r="29627" spans="23:23" x14ac:dyDescent="0.35">
      <c r="W29627" s="72"/>
    </row>
    <row r="29628" spans="23:23" x14ac:dyDescent="0.35">
      <c r="W29628" s="72"/>
    </row>
    <row r="29629" spans="23:23" x14ac:dyDescent="0.35">
      <c r="W29629" s="72"/>
    </row>
    <row r="29630" spans="23:23" x14ac:dyDescent="0.35">
      <c r="W29630" s="72"/>
    </row>
    <row r="29631" spans="23:23" x14ac:dyDescent="0.35">
      <c r="W29631" s="72"/>
    </row>
    <row r="29632" spans="23:23" x14ac:dyDescent="0.35">
      <c r="W29632" s="72"/>
    </row>
    <row r="29633" spans="23:23" x14ac:dyDescent="0.35">
      <c r="W29633" s="72"/>
    </row>
    <row r="29634" spans="23:23" x14ac:dyDescent="0.35">
      <c r="W29634" s="72"/>
    </row>
    <row r="29635" spans="23:23" x14ac:dyDescent="0.35">
      <c r="W29635" s="72"/>
    </row>
    <row r="29636" spans="23:23" x14ac:dyDescent="0.35">
      <c r="W29636" s="72"/>
    </row>
    <row r="29637" spans="23:23" x14ac:dyDescent="0.35">
      <c r="W29637" s="72"/>
    </row>
    <row r="29638" spans="23:23" x14ac:dyDescent="0.35">
      <c r="W29638" s="72"/>
    </row>
    <row r="29639" spans="23:23" x14ac:dyDescent="0.35">
      <c r="W29639" s="72"/>
    </row>
    <row r="29640" spans="23:23" x14ac:dyDescent="0.35">
      <c r="W29640" s="72"/>
    </row>
    <row r="29641" spans="23:23" x14ac:dyDescent="0.35">
      <c r="W29641" s="72"/>
    </row>
    <row r="29642" spans="23:23" x14ac:dyDescent="0.35">
      <c r="W29642" s="72"/>
    </row>
    <row r="29643" spans="23:23" x14ac:dyDescent="0.35">
      <c r="W29643" s="72"/>
    </row>
    <row r="29644" spans="23:23" x14ac:dyDescent="0.35">
      <c r="W29644" s="72"/>
    </row>
    <row r="29645" spans="23:23" x14ac:dyDescent="0.35">
      <c r="W29645" s="72"/>
    </row>
    <row r="29646" spans="23:23" x14ac:dyDescent="0.35">
      <c r="W29646" s="72"/>
    </row>
    <row r="29647" spans="23:23" x14ac:dyDescent="0.35">
      <c r="W29647" s="72"/>
    </row>
    <row r="29648" spans="23:23" x14ac:dyDescent="0.35">
      <c r="W29648" s="72"/>
    </row>
    <row r="29649" spans="23:23" x14ac:dyDescent="0.35">
      <c r="W29649" s="72"/>
    </row>
    <row r="29650" spans="23:23" x14ac:dyDescent="0.35">
      <c r="W29650" s="72"/>
    </row>
    <row r="29651" spans="23:23" x14ac:dyDescent="0.35">
      <c r="W29651" s="72"/>
    </row>
    <row r="29652" spans="23:23" x14ac:dyDescent="0.35">
      <c r="W29652" s="72"/>
    </row>
    <row r="29653" spans="23:23" x14ac:dyDescent="0.35">
      <c r="W29653" s="72"/>
    </row>
    <row r="29654" spans="23:23" x14ac:dyDescent="0.35">
      <c r="W29654" s="72"/>
    </row>
    <row r="29655" spans="23:23" x14ac:dyDescent="0.35">
      <c r="W29655" s="72"/>
    </row>
    <row r="29656" spans="23:23" x14ac:dyDescent="0.35">
      <c r="W29656" s="72"/>
    </row>
    <row r="29657" spans="23:23" x14ac:dyDescent="0.35">
      <c r="W29657" s="72"/>
    </row>
    <row r="29658" spans="23:23" x14ac:dyDescent="0.35">
      <c r="W29658" s="72"/>
    </row>
    <row r="29659" spans="23:23" x14ac:dyDescent="0.35">
      <c r="W29659" s="72"/>
    </row>
    <row r="29660" spans="23:23" x14ac:dyDescent="0.35">
      <c r="W29660" s="72"/>
    </row>
    <row r="29661" spans="23:23" x14ac:dyDescent="0.35">
      <c r="W29661" s="72"/>
    </row>
    <row r="29662" spans="23:23" x14ac:dyDescent="0.35">
      <c r="W29662" s="72"/>
    </row>
    <row r="29663" spans="23:23" x14ac:dyDescent="0.35">
      <c r="W29663" s="72"/>
    </row>
    <row r="29664" spans="23:23" x14ac:dyDescent="0.35">
      <c r="W29664" s="72"/>
    </row>
    <row r="29665" spans="23:23" x14ac:dyDescent="0.35">
      <c r="W29665" s="72"/>
    </row>
    <row r="29666" spans="23:23" x14ac:dyDescent="0.35">
      <c r="W29666" s="72"/>
    </row>
    <row r="29667" spans="23:23" x14ac:dyDescent="0.35">
      <c r="W29667" s="72"/>
    </row>
    <row r="29668" spans="23:23" x14ac:dyDescent="0.35">
      <c r="W29668" s="72"/>
    </row>
    <row r="29669" spans="23:23" x14ac:dyDescent="0.35">
      <c r="W29669" s="72"/>
    </row>
    <row r="29670" spans="23:23" x14ac:dyDescent="0.35">
      <c r="W29670" s="72"/>
    </row>
    <row r="29671" spans="23:23" x14ac:dyDescent="0.35">
      <c r="W29671" s="72"/>
    </row>
    <row r="29672" spans="23:23" x14ac:dyDescent="0.35">
      <c r="W29672" s="72"/>
    </row>
    <row r="29673" spans="23:23" x14ac:dyDescent="0.35">
      <c r="W29673" s="72"/>
    </row>
    <row r="29674" spans="23:23" x14ac:dyDescent="0.35">
      <c r="W29674" s="72"/>
    </row>
    <row r="29675" spans="23:23" x14ac:dyDescent="0.35">
      <c r="W29675" s="72"/>
    </row>
    <row r="29676" spans="23:23" x14ac:dyDescent="0.35">
      <c r="W29676" s="72"/>
    </row>
    <row r="29677" spans="23:23" x14ac:dyDescent="0.35">
      <c r="W29677" s="72"/>
    </row>
    <row r="29678" spans="23:23" x14ac:dyDescent="0.35">
      <c r="W29678" s="72"/>
    </row>
    <row r="29679" spans="23:23" x14ac:dyDescent="0.35">
      <c r="W29679" s="72"/>
    </row>
    <row r="29680" spans="23:23" x14ac:dyDescent="0.35">
      <c r="W29680" s="72"/>
    </row>
    <row r="29681" spans="23:23" x14ac:dyDescent="0.35">
      <c r="W29681" s="72"/>
    </row>
    <row r="29682" spans="23:23" x14ac:dyDescent="0.35">
      <c r="W29682" s="72"/>
    </row>
    <row r="29683" spans="23:23" x14ac:dyDescent="0.35">
      <c r="W29683" s="72"/>
    </row>
    <row r="29684" spans="23:23" x14ac:dyDescent="0.35">
      <c r="W29684" s="72"/>
    </row>
    <row r="29685" spans="23:23" x14ac:dyDescent="0.35">
      <c r="W29685" s="72"/>
    </row>
    <row r="29686" spans="23:23" x14ac:dyDescent="0.35">
      <c r="W29686" s="72"/>
    </row>
    <row r="29687" spans="23:23" x14ac:dyDescent="0.35">
      <c r="W29687" s="72"/>
    </row>
    <row r="29688" spans="23:23" x14ac:dyDescent="0.35">
      <c r="W29688" s="72"/>
    </row>
    <row r="29689" spans="23:23" x14ac:dyDescent="0.35">
      <c r="W29689" s="72"/>
    </row>
    <row r="29690" spans="23:23" x14ac:dyDescent="0.35">
      <c r="W29690" s="72"/>
    </row>
    <row r="29691" spans="23:23" x14ac:dyDescent="0.35">
      <c r="W29691" s="72"/>
    </row>
    <row r="29692" spans="23:23" x14ac:dyDescent="0.35">
      <c r="W29692" s="72"/>
    </row>
    <row r="29693" spans="23:23" x14ac:dyDescent="0.35">
      <c r="W29693" s="72"/>
    </row>
    <row r="29694" spans="23:23" x14ac:dyDescent="0.35">
      <c r="W29694" s="72"/>
    </row>
    <row r="29695" spans="23:23" x14ac:dyDescent="0.35">
      <c r="W29695" s="72"/>
    </row>
    <row r="29696" spans="23:23" x14ac:dyDescent="0.35">
      <c r="W29696" s="72"/>
    </row>
    <row r="29697" spans="23:23" x14ac:dyDescent="0.35">
      <c r="W29697" s="72"/>
    </row>
    <row r="29698" spans="23:23" x14ac:dyDescent="0.35">
      <c r="W29698" s="72"/>
    </row>
    <row r="29699" spans="23:23" x14ac:dyDescent="0.35">
      <c r="W29699" s="72"/>
    </row>
    <row r="29700" spans="23:23" x14ac:dyDescent="0.35">
      <c r="W29700" s="72"/>
    </row>
    <row r="29701" spans="23:23" x14ac:dyDescent="0.35">
      <c r="W29701" s="72"/>
    </row>
    <row r="29702" spans="23:23" x14ac:dyDescent="0.35">
      <c r="W29702" s="72"/>
    </row>
    <row r="29703" spans="23:23" x14ac:dyDescent="0.35">
      <c r="W29703" s="72"/>
    </row>
    <row r="29704" spans="23:23" x14ac:dyDescent="0.35">
      <c r="W29704" s="72"/>
    </row>
    <row r="29705" spans="23:23" x14ac:dyDescent="0.35">
      <c r="W29705" s="72"/>
    </row>
    <row r="29706" spans="23:23" x14ac:dyDescent="0.35">
      <c r="W29706" s="72"/>
    </row>
    <row r="29707" spans="23:23" x14ac:dyDescent="0.35">
      <c r="W29707" s="72"/>
    </row>
    <row r="29708" spans="23:23" x14ac:dyDescent="0.35">
      <c r="W29708" s="72"/>
    </row>
    <row r="29709" spans="23:23" x14ac:dyDescent="0.35">
      <c r="W29709" s="72"/>
    </row>
    <row r="29710" spans="23:23" x14ac:dyDescent="0.35">
      <c r="W29710" s="72"/>
    </row>
    <row r="29711" spans="23:23" x14ac:dyDescent="0.35">
      <c r="W29711" s="72"/>
    </row>
    <row r="29712" spans="23:23" x14ac:dyDescent="0.35">
      <c r="W29712" s="72"/>
    </row>
    <row r="29713" spans="23:23" x14ac:dyDescent="0.35">
      <c r="W29713" s="72"/>
    </row>
    <row r="29714" spans="23:23" x14ac:dyDescent="0.35">
      <c r="W29714" s="72"/>
    </row>
    <row r="29715" spans="23:23" x14ac:dyDescent="0.35">
      <c r="W29715" s="72"/>
    </row>
    <row r="29716" spans="23:23" x14ac:dyDescent="0.35">
      <c r="W29716" s="72"/>
    </row>
    <row r="29717" spans="23:23" x14ac:dyDescent="0.35">
      <c r="W29717" s="72"/>
    </row>
    <row r="29718" spans="23:23" x14ac:dyDescent="0.35">
      <c r="W29718" s="72"/>
    </row>
    <row r="29719" spans="23:23" x14ac:dyDescent="0.35">
      <c r="W29719" s="72"/>
    </row>
    <row r="29720" spans="23:23" x14ac:dyDescent="0.35">
      <c r="W29720" s="72"/>
    </row>
    <row r="29721" spans="23:23" x14ac:dyDescent="0.35">
      <c r="W29721" s="72"/>
    </row>
    <row r="29722" spans="23:23" x14ac:dyDescent="0.35">
      <c r="W29722" s="72"/>
    </row>
    <row r="29723" spans="23:23" x14ac:dyDescent="0.35">
      <c r="W29723" s="72"/>
    </row>
    <row r="29724" spans="23:23" x14ac:dyDescent="0.35">
      <c r="W29724" s="72"/>
    </row>
    <row r="29725" spans="23:23" x14ac:dyDescent="0.35">
      <c r="W29725" s="72"/>
    </row>
    <row r="29726" spans="23:23" x14ac:dyDescent="0.35">
      <c r="W29726" s="72"/>
    </row>
    <row r="29727" spans="23:23" x14ac:dyDescent="0.35">
      <c r="W29727" s="72"/>
    </row>
    <row r="29728" spans="23:23" x14ac:dyDescent="0.35">
      <c r="W29728" s="72"/>
    </row>
    <row r="29729" spans="23:23" x14ac:dyDescent="0.35">
      <c r="W29729" s="72"/>
    </row>
    <row r="29730" spans="23:23" x14ac:dyDescent="0.35">
      <c r="W29730" s="72"/>
    </row>
    <row r="29731" spans="23:23" x14ac:dyDescent="0.35">
      <c r="W29731" s="72"/>
    </row>
    <row r="29732" spans="23:23" x14ac:dyDescent="0.35">
      <c r="W29732" s="72"/>
    </row>
    <row r="29733" spans="23:23" x14ac:dyDescent="0.35">
      <c r="W29733" s="72"/>
    </row>
    <row r="29734" spans="23:23" x14ac:dyDescent="0.35">
      <c r="W29734" s="72"/>
    </row>
    <row r="29735" spans="23:23" x14ac:dyDescent="0.35">
      <c r="W29735" s="72"/>
    </row>
    <row r="29736" spans="23:23" x14ac:dyDescent="0.35">
      <c r="W29736" s="72"/>
    </row>
    <row r="29737" spans="23:23" x14ac:dyDescent="0.35">
      <c r="W29737" s="72"/>
    </row>
    <row r="29738" spans="23:23" x14ac:dyDescent="0.35">
      <c r="W29738" s="72"/>
    </row>
    <row r="29739" spans="23:23" x14ac:dyDescent="0.35">
      <c r="W29739" s="72"/>
    </row>
    <row r="29740" spans="23:23" x14ac:dyDescent="0.35">
      <c r="W29740" s="72"/>
    </row>
    <row r="29741" spans="23:23" x14ac:dyDescent="0.35">
      <c r="W29741" s="72"/>
    </row>
    <row r="29742" spans="23:23" x14ac:dyDescent="0.35">
      <c r="W29742" s="72"/>
    </row>
    <row r="29743" spans="23:23" x14ac:dyDescent="0.35">
      <c r="W29743" s="72"/>
    </row>
    <row r="29744" spans="23:23" x14ac:dyDescent="0.35">
      <c r="W29744" s="72"/>
    </row>
    <row r="29745" spans="23:23" x14ac:dyDescent="0.35">
      <c r="W29745" s="72"/>
    </row>
    <row r="29746" spans="23:23" x14ac:dyDescent="0.35">
      <c r="W29746" s="72"/>
    </row>
    <row r="29747" spans="23:23" x14ac:dyDescent="0.35">
      <c r="W29747" s="72"/>
    </row>
    <row r="29748" spans="23:23" x14ac:dyDescent="0.35">
      <c r="W29748" s="72"/>
    </row>
    <row r="29749" spans="23:23" x14ac:dyDescent="0.35">
      <c r="W29749" s="72"/>
    </row>
    <row r="29750" spans="23:23" x14ac:dyDescent="0.35">
      <c r="W29750" s="72"/>
    </row>
    <row r="29751" spans="23:23" x14ac:dyDescent="0.35">
      <c r="W29751" s="72"/>
    </row>
    <row r="29752" spans="23:23" x14ac:dyDescent="0.35">
      <c r="W29752" s="72"/>
    </row>
    <row r="29753" spans="23:23" x14ac:dyDescent="0.35">
      <c r="W29753" s="72"/>
    </row>
    <row r="29754" spans="23:23" x14ac:dyDescent="0.35">
      <c r="W29754" s="72"/>
    </row>
    <row r="29755" spans="23:23" x14ac:dyDescent="0.35">
      <c r="W29755" s="72"/>
    </row>
    <row r="29756" spans="23:23" x14ac:dyDescent="0.35">
      <c r="W29756" s="72"/>
    </row>
    <row r="29757" spans="23:23" x14ac:dyDescent="0.35">
      <c r="W29757" s="72"/>
    </row>
    <row r="29758" spans="23:23" x14ac:dyDescent="0.35">
      <c r="W29758" s="72"/>
    </row>
    <row r="29759" spans="23:23" x14ac:dyDescent="0.35">
      <c r="W29759" s="72"/>
    </row>
    <row r="29760" spans="23:23" x14ac:dyDescent="0.35">
      <c r="W29760" s="72"/>
    </row>
    <row r="29761" spans="23:23" x14ac:dyDescent="0.35">
      <c r="W29761" s="72"/>
    </row>
    <row r="29762" spans="23:23" x14ac:dyDescent="0.35">
      <c r="W29762" s="72"/>
    </row>
    <row r="29763" spans="23:23" x14ac:dyDescent="0.35">
      <c r="W29763" s="72"/>
    </row>
    <row r="29764" spans="23:23" x14ac:dyDescent="0.35">
      <c r="W29764" s="72"/>
    </row>
    <row r="29765" spans="23:23" x14ac:dyDescent="0.35">
      <c r="W29765" s="72"/>
    </row>
    <row r="29766" spans="23:23" x14ac:dyDescent="0.35">
      <c r="W29766" s="17"/>
    </row>
    <row r="29767" spans="23:23" x14ac:dyDescent="0.35">
      <c r="W29767" s="72"/>
    </row>
    <row r="29768" spans="23:23" x14ac:dyDescent="0.35">
      <c r="W29768" s="72"/>
    </row>
    <row r="29769" spans="23:23" x14ac:dyDescent="0.35">
      <c r="W29769" s="72"/>
    </row>
    <row r="29770" spans="23:23" x14ac:dyDescent="0.35">
      <c r="W29770" s="72"/>
    </row>
    <row r="29771" spans="23:23" x14ac:dyDescent="0.35">
      <c r="W29771" s="72"/>
    </row>
    <row r="29772" spans="23:23" x14ac:dyDescent="0.35">
      <c r="W29772" s="72"/>
    </row>
    <row r="29773" spans="23:23" x14ac:dyDescent="0.35">
      <c r="W29773" s="72"/>
    </row>
    <row r="29774" spans="23:23" x14ac:dyDescent="0.35">
      <c r="W29774" s="72"/>
    </row>
    <row r="29775" spans="23:23" x14ac:dyDescent="0.35">
      <c r="W29775" s="72"/>
    </row>
    <row r="29776" spans="23:23" x14ac:dyDescent="0.35">
      <c r="W29776" s="72"/>
    </row>
    <row r="29777" spans="23:23" x14ac:dyDescent="0.35">
      <c r="W29777" s="72"/>
    </row>
    <row r="29778" spans="23:23" x14ac:dyDescent="0.35">
      <c r="W29778" s="72"/>
    </row>
    <row r="29779" spans="23:23" x14ac:dyDescent="0.35">
      <c r="W29779" s="72"/>
    </row>
    <row r="29780" spans="23:23" x14ac:dyDescent="0.35">
      <c r="W29780" s="72"/>
    </row>
    <row r="29781" spans="23:23" x14ac:dyDescent="0.35">
      <c r="W29781" s="72"/>
    </row>
    <row r="29782" spans="23:23" x14ac:dyDescent="0.35">
      <c r="W29782" s="72"/>
    </row>
    <row r="29783" spans="23:23" x14ac:dyDescent="0.35">
      <c r="W29783" s="72"/>
    </row>
    <row r="29784" spans="23:23" x14ac:dyDescent="0.35">
      <c r="W29784" s="72"/>
    </row>
    <row r="29785" spans="23:23" x14ac:dyDescent="0.35">
      <c r="W29785" s="72"/>
    </row>
    <row r="29786" spans="23:23" x14ac:dyDescent="0.35">
      <c r="W29786" s="72"/>
    </row>
    <row r="29787" spans="23:23" x14ac:dyDescent="0.35">
      <c r="W29787" s="72"/>
    </row>
    <row r="29788" spans="23:23" x14ac:dyDescent="0.35">
      <c r="W29788" s="72"/>
    </row>
    <row r="29789" spans="23:23" x14ac:dyDescent="0.35">
      <c r="W29789" s="72"/>
    </row>
    <row r="29790" spans="23:23" x14ac:dyDescent="0.35">
      <c r="W29790" s="72"/>
    </row>
    <row r="29791" spans="23:23" x14ac:dyDescent="0.35">
      <c r="W29791" s="72"/>
    </row>
    <row r="29792" spans="23:23" x14ac:dyDescent="0.35">
      <c r="W29792" s="72"/>
    </row>
    <row r="29793" spans="23:23" x14ac:dyDescent="0.35">
      <c r="W29793" s="72"/>
    </row>
    <row r="29794" spans="23:23" x14ac:dyDescent="0.35">
      <c r="W29794" s="72"/>
    </row>
    <row r="29795" spans="23:23" x14ac:dyDescent="0.35">
      <c r="W29795" s="72"/>
    </row>
    <row r="29796" spans="23:23" x14ac:dyDescent="0.35">
      <c r="W29796" s="72"/>
    </row>
    <row r="29797" spans="23:23" x14ac:dyDescent="0.35">
      <c r="W29797" s="72"/>
    </row>
    <row r="29798" spans="23:23" x14ac:dyDescent="0.35">
      <c r="W29798" s="72"/>
    </row>
    <row r="29799" spans="23:23" x14ac:dyDescent="0.35">
      <c r="W29799" s="72"/>
    </row>
    <row r="29800" spans="23:23" x14ac:dyDescent="0.35">
      <c r="W29800" s="72"/>
    </row>
    <row r="29801" spans="23:23" x14ac:dyDescent="0.35">
      <c r="W29801" s="72"/>
    </row>
    <row r="29802" spans="23:23" x14ac:dyDescent="0.35">
      <c r="W29802" s="72"/>
    </row>
    <row r="29803" spans="23:23" x14ac:dyDescent="0.35">
      <c r="W29803" s="72"/>
    </row>
    <row r="29804" spans="23:23" x14ac:dyDescent="0.35">
      <c r="W29804" s="72"/>
    </row>
    <row r="29805" spans="23:23" x14ac:dyDescent="0.35">
      <c r="W29805" s="72"/>
    </row>
    <row r="29806" spans="23:23" x14ac:dyDescent="0.35">
      <c r="W29806" s="72"/>
    </row>
    <row r="29807" spans="23:23" x14ac:dyDescent="0.35">
      <c r="W29807" s="72"/>
    </row>
    <row r="29808" spans="23:23" x14ac:dyDescent="0.35">
      <c r="W29808" s="72"/>
    </row>
    <row r="29809" spans="23:23" x14ac:dyDescent="0.35">
      <c r="W29809" s="72"/>
    </row>
    <row r="29810" spans="23:23" x14ac:dyDescent="0.35">
      <c r="W29810" s="72"/>
    </row>
    <row r="29811" spans="23:23" x14ac:dyDescent="0.35">
      <c r="W29811" s="72"/>
    </row>
    <row r="29812" spans="23:23" x14ac:dyDescent="0.35">
      <c r="W29812" s="72"/>
    </row>
    <row r="29813" spans="23:23" x14ac:dyDescent="0.35">
      <c r="W29813" s="72"/>
    </row>
    <row r="29814" spans="23:23" x14ac:dyDescent="0.35">
      <c r="W29814" s="72"/>
    </row>
    <row r="29815" spans="23:23" x14ac:dyDescent="0.35">
      <c r="W29815" s="72"/>
    </row>
    <row r="29816" spans="23:23" x14ac:dyDescent="0.35">
      <c r="W29816" s="72"/>
    </row>
    <row r="29817" spans="23:23" x14ac:dyDescent="0.35">
      <c r="W29817" s="72"/>
    </row>
    <row r="29818" spans="23:23" x14ac:dyDescent="0.35">
      <c r="W29818" s="72"/>
    </row>
    <row r="29819" spans="23:23" x14ac:dyDescent="0.35">
      <c r="W29819" s="72"/>
    </row>
    <row r="29820" spans="23:23" x14ac:dyDescent="0.35">
      <c r="W29820" s="72"/>
    </row>
    <row r="29821" spans="23:23" x14ac:dyDescent="0.35">
      <c r="W29821" s="72"/>
    </row>
    <row r="29822" spans="23:23" x14ac:dyDescent="0.35">
      <c r="W29822" s="72"/>
    </row>
    <row r="29823" spans="23:23" x14ac:dyDescent="0.35">
      <c r="W29823" s="72"/>
    </row>
    <row r="29824" spans="23:23" x14ac:dyDescent="0.35">
      <c r="W29824" s="72"/>
    </row>
    <row r="29825" spans="23:23" x14ac:dyDescent="0.35">
      <c r="W29825" s="72"/>
    </row>
    <row r="29826" spans="23:23" x14ac:dyDescent="0.35">
      <c r="W29826" s="72"/>
    </row>
    <row r="29827" spans="23:23" x14ac:dyDescent="0.35">
      <c r="W29827" s="72"/>
    </row>
    <row r="29828" spans="23:23" x14ac:dyDescent="0.35">
      <c r="W29828" s="72"/>
    </row>
    <row r="29829" spans="23:23" x14ac:dyDescent="0.35">
      <c r="W29829" s="72"/>
    </row>
    <row r="29830" spans="23:23" x14ac:dyDescent="0.35">
      <c r="W29830" s="72"/>
    </row>
    <row r="29831" spans="23:23" x14ac:dyDescent="0.35">
      <c r="W29831" s="72"/>
    </row>
    <row r="29832" spans="23:23" x14ac:dyDescent="0.35">
      <c r="W29832" s="72"/>
    </row>
    <row r="29833" spans="23:23" x14ac:dyDescent="0.35">
      <c r="W29833" s="72"/>
    </row>
    <row r="29834" spans="23:23" x14ac:dyDescent="0.35">
      <c r="W29834" s="72"/>
    </row>
    <row r="29835" spans="23:23" x14ac:dyDescent="0.35">
      <c r="W29835" s="72"/>
    </row>
    <row r="29836" spans="23:23" x14ac:dyDescent="0.35">
      <c r="W29836" s="72"/>
    </row>
    <row r="29837" spans="23:23" x14ac:dyDescent="0.35">
      <c r="W29837" s="72"/>
    </row>
    <row r="29838" spans="23:23" x14ac:dyDescent="0.35">
      <c r="W29838" s="72"/>
    </row>
    <row r="29839" spans="23:23" x14ac:dyDescent="0.35">
      <c r="W29839" s="72"/>
    </row>
    <row r="29840" spans="23:23" x14ac:dyDescent="0.35">
      <c r="W29840" s="72"/>
    </row>
    <row r="29841" spans="23:23" x14ac:dyDescent="0.35">
      <c r="W29841" s="72"/>
    </row>
    <row r="29842" spans="23:23" x14ac:dyDescent="0.35">
      <c r="W29842" s="72"/>
    </row>
    <row r="29843" spans="23:23" x14ac:dyDescent="0.35">
      <c r="W29843" s="72"/>
    </row>
    <row r="29844" spans="23:23" x14ac:dyDescent="0.35">
      <c r="W29844" s="72"/>
    </row>
    <row r="29845" spans="23:23" x14ac:dyDescent="0.35">
      <c r="W29845" s="72"/>
    </row>
    <row r="29846" spans="23:23" x14ac:dyDescent="0.35">
      <c r="W29846" s="72"/>
    </row>
    <row r="29847" spans="23:23" x14ac:dyDescent="0.35">
      <c r="W29847" s="72"/>
    </row>
    <row r="29848" spans="23:23" x14ac:dyDescent="0.35">
      <c r="W29848" s="72"/>
    </row>
    <row r="29849" spans="23:23" x14ac:dyDescent="0.35">
      <c r="W29849" s="72"/>
    </row>
    <row r="29850" spans="23:23" x14ac:dyDescent="0.35">
      <c r="W29850" s="72"/>
    </row>
    <row r="29851" spans="23:23" x14ac:dyDescent="0.35">
      <c r="W29851" s="72"/>
    </row>
    <row r="29852" spans="23:23" x14ac:dyDescent="0.35">
      <c r="W29852" s="72"/>
    </row>
    <row r="29853" spans="23:23" x14ac:dyDescent="0.35">
      <c r="W29853" s="72"/>
    </row>
    <row r="29854" spans="23:23" x14ac:dyDescent="0.35">
      <c r="W29854" s="72"/>
    </row>
    <row r="29855" spans="23:23" x14ac:dyDescent="0.35">
      <c r="W29855" s="72"/>
    </row>
    <row r="29856" spans="23:23" x14ac:dyDescent="0.35">
      <c r="W29856" s="72"/>
    </row>
    <row r="29857" spans="23:23" x14ac:dyDescent="0.35">
      <c r="W29857" s="72"/>
    </row>
    <row r="29858" spans="23:23" x14ac:dyDescent="0.35">
      <c r="W29858" s="72"/>
    </row>
    <row r="29859" spans="23:23" x14ac:dyDescent="0.35">
      <c r="W29859" s="72"/>
    </row>
    <row r="29860" spans="23:23" x14ac:dyDescent="0.35">
      <c r="W29860" s="72"/>
    </row>
    <row r="29861" spans="23:23" x14ac:dyDescent="0.35">
      <c r="W29861" s="72"/>
    </row>
    <row r="29862" spans="23:23" x14ac:dyDescent="0.35">
      <c r="W29862" s="72"/>
    </row>
    <row r="29863" spans="23:23" x14ac:dyDescent="0.35">
      <c r="W29863" s="72"/>
    </row>
    <row r="29864" spans="23:23" x14ac:dyDescent="0.35">
      <c r="W29864" s="72"/>
    </row>
    <row r="29865" spans="23:23" x14ac:dyDescent="0.35">
      <c r="W29865" s="72"/>
    </row>
    <row r="29866" spans="23:23" x14ac:dyDescent="0.35">
      <c r="W29866" s="72"/>
    </row>
    <row r="29867" spans="23:23" x14ac:dyDescent="0.35">
      <c r="W29867" s="72"/>
    </row>
    <row r="29868" spans="23:23" x14ac:dyDescent="0.35">
      <c r="W29868" s="72"/>
    </row>
    <row r="29869" spans="23:23" x14ac:dyDescent="0.35">
      <c r="W29869" s="72"/>
    </row>
    <row r="29870" spans="23:23" x14ac:dyDescent="0.35">
      <c r="W29870" s="72"/>
    </row>
    <row r="29871" spans="23:23" x14ac:dyDescent="0.35">
      <c r="W29871" s="72"/>
    </row>
    <row r="29872" spans="23:23" x14ac:dyDescent="0.35">
      <c r="W29872" s="72"/>
    </row>
    <row r="29873" spans="23:23" x14ac:dyDescent="0.35">
      <c r="W29873" s="72"/>
    </row>
    <row r="29874" spans="23:23" x14ac:dyDescent="0.35">
      <c r="W29874" s="72"/>
    </row>
    <row r="29875" spans="23:23" x14ac:dyDescent="0.35">
      <c r="W29875" s="72"/>
    </row>
    <row r="29876" spans="23:23" x14ac:dyDescent="0.35">
      <c r="W29876" s="72"/>
    </row>
    <row r="29877" spans="23:23" x14ac:dyDescent="0.35">
      <c r="W29877" s="72"/>
    </row>
    <row r="29878" spans="23:23" x14ac:dyDescent="0.35">
      <c r="W29878" s="72"/>
    </row>
    <row r="29879" spans="23:23" x14ac:dyDescent="0.35">
      <c r="W29879" s="72"/>
    </row>
    <row r="29880" spans="23:23" x14ac:dyDescent="0.35">
      <c r="W29880" s="72"/>
    </row>
    <row r="29881" spans="23:23" x14ac:dyDescent="0.35">
      <c r="W29881" s="72"/>
    </row>
    <row r="29882" spans="23:23" x14ac:dyDescent="0.35">
      <c r="W29882" s="72"/>
    </row>
    <row r="29883" spans="23:23" x14ac:dyDescent="0.35">
      <c r="W29883" s="72"/>
    </row>
    <row r="29884" spans="23:23" x14ac:dyDescent="0.35">
      <c r="W29884" s="72"/>
    </row>
    <row r="29885" spans="23:23" x14ac:dyDescent="0.35">
      <c r="W29885" s="72"/>
    </row>
    <row r="29886" spans="23:23" x14ac:dyDescent="0.35">
      <c r="W29886" s="72"/>
    </row>
    <row r="29887" spans="23:23" x14ac:dyDescent="0.35">
      <c r="W29887" s="72"/>
    </row>
    <row r="29888" spans="23:23" x14ac:dyDescent="0.35">
      <c r="W29888" s="72"/>
    </row>
    <row r="29889" spans="23:23" x14ac:dyDescent="0.35">
      <c r="W29889" s="72"/>
    </row>
    <row r="29890" spans="23:23" x14ac:dyDescent="0.35">
      <c r="W29890" s="72"/>
    </row>
    <row r="29891" spans="23:23" x14ac:dyDescent="0.35">
      <c r="W29891" s="72"/>
    </row>
    <row r="29892" spans="23:23" x14ac:dyDescent="0.35">
      <c r="W29892" s="72"/>
    </row>
    <row r="29893" spans="23:23" x14ac:dyDescent="0.35">
      <c r="W29893" s="72"/>
    </row>
    <row r="29894" spans="23:23" x14ac:dyDescent="0.35">
      <c r="W29894" s="72"/>
    </row>
    <row r="29895" spans="23:23" x14ac:dyDescent="0.35">
      <c r="W29895" s="72"/>
    </row>
    <row r="29896" spans="23:23" x14ac:dyDescent="0.35">
      <c r="W29896" s="72"/>
    </row>
    <row r="29897" spans="23:23" x14ac:dyDescent="0.35">
      <c r="W29897" s="72"/>
    </row>
    <row r="29898" spans="23:23" x14ac:dyDescent="0.35">
      <c r="W29898" s="72"/>
    </row>
    <row r="29899" spans="23:23" x14ac:dyDescent="0.35">
      <c r="W29899" s="72"/>
    </row>
    <row r="29900" spans="23:23" x14ac:dyDescent="0.35">
      <c r="W29900" s="72"/>
    </row>
    <row r="29901" spans="23:23" x14ac:dyDescent="0.35">
      <c r="W29901" s="72"/>
    </row>
    <row r="29902" spans="23:23" x14ac:dyDescent="0.35">
      <c r="W29902" s="72"/>
    </row>
    <row r="29903" spans="23:23" x14ac:dyDescent="0.35">
      <c r="W29903" s="72"/>
    </row>
    <row r="29904" spans="23:23" x14ac:dyDescent="0.35">
      <c r="W29904" s="72"/>
    </row>
    <row r="29905" spans="23:23" x14ac:dyDescent="0.35">
      <c r="W29905" s="72"/>
    </row>
    <row r="29906" spans="23:23" x14ac:dyDescent="0.35">
      <c r="W29906" s="72"/>
    </row>
    <row r="29907" spans="23:23" x14ac:dyDescent="0.35">
      <c r="W29907" s="72"/>
    </row>
    <row r="29908" spans="23:23" x14ac:dyDescent="0.35">
      <c r="W29908" s="72"/>
    </row>
    <row r="29909" spans="23:23" x14ac:dyDescent="0.35">
      <c r="W29909" s="72"/>
    </row>
    <row r="29910" spans="23:23" x14ac:dyDescent="0.35">
      <c r="W29910" s="72"/>
    </row>
    <row r="29911" spans="23:23" x14ac:dyDescent="0.35">
      <c r="W29911" s="72"/>
    </row>
    <row r="29912" spans="23:23" x14ac:dyDescent="0.35">
      <c r="W29912" s="72"/>
    </row>
    <row r="29913" spans="23:23" x14ac:dyDescent="0.35">
      <c r="W29913" s="72"/>
    </row>
    <row r="29914" spans="23:23" x14ac:dyDescent="0.35">
      <c r="W29914" s="72"/>
    </row>
    <row r="29915" spans="23:23" x14ac:dyDescent="0.35">
      <c r="W29915" s="72"/>
    </row>
    <row r="29916" spans="23:23" x14ac:dyDescent="0.35">
      <c r="W29916" s="72"/>
    </row>
    <row r="29917" spans="23:23" x14ac:dyDescent="0.35">
      <c r="W29917" s="72"/>
    </row>
    <row r="29918" spans="23:23" x14ac:dyDescent="0.35">
      <c r="W29918" s="72"/>
    </row>
    <row r="29919" spans="23:23" x14ac:dyDescent="0.35">
      <c r="W29919" s="72"/>
    </row>
    <row r="29920" spans="23:23" x14ac:dyDescent="0.35">
      <c r="W29920" s="72"/>
    </row>
    <row r="29921" spans="23:23" x14ac:dyDescent="0.35">
      <c r="W29921" s="72"/>
    </row>
    <row r="29922" spans="23:23" x14ac:dyDescent="0.35">
      <c r="W29922" s="72"/>
    </row>
    <row r="29923" spans="23:23" x14ac:dyDescent="0.35">
      <c r="W29923" s="72"/>
    </row>
    <row r="29924" spans="23:23" x14ac:dyDescent="0.35">
      <c r="W29924" s="72"/>
    </row>
    <row r="29925" spans="23:23" x14ac:dyDescent="0.35">
      <c r="W29925" s="72"/>
    </row>
    <row r="29926" spans="23:23" x14ac:dyDescent="0.35">
      <c r="W29926" s="72"/>
    </row>
    <row r="29927" spans="23:23" x14ac:dyDescent="0.35">
      <c r="W29927" s="72"/>
    </row>
    <row r="29928" spans="23:23" x14ac:dyDescent="0.35">
      <c r="W29928" s="72"/>
    </row>
    <row r="29929" spans="23:23" x14ac:dyDescent="0.35">
      <c r="W29929" s="72"/>
    </row>
    <row r="29930" spans="23:23" x14ac:dyDescent="0.35">
      <c r="W29930" s="72"/>
    </row>
    <row r="29931" spans="23:23" x14ac:dyDescent="0.35">
      <c r="W29931" s="72"/>
    </row>
    <row r="29932" spans="23:23" x14ac:dyDescent="0.35">
      <c r="W29932" s="72"/>
    </row>
    <row r="29933" spans="23:23" x14ac:dyDescent="0.35">
      <c r="W29933" s="72"/>
    </row>
    <row r="29934" spans="23:23" x14ac:dyDescent="0.35">
      <c r="W29934" s="72"/>
    </row>
    <row r="29935" spans="23:23" x14ac:dyDescent="0.35">
      <c r="W29935" s="72"/>
    </row>
    <row r="29936" spans="23:23" x14ac:dyDescent="0.35">
      <c r="W29936" s="72"/>
    </row>
    <row r="29937" spans="23:23" x14ac:dyDescent="0.35">
      <c r="W29937" s="72"/>
    </row>
    <row r="29938" spans="23:23" x14ac:dyDescent="0.35">
      <c r="W29938" s="72"/>
    </row>
    <row r="29939" spans="23:23" x14ac:dyDescent="0.35">
      <c r="W29939" s="72"/>
    </row>
    <row r="29940" spans="23:23" x14ac:dyDescent="0.35">
      <c r="W29940" s="72"/>
    </row>
    <row r="29941" spans="23:23" x14ac:dyDescent="0.35">
      <c r="W29941" s="72"/>
    </row>
    <row r="29942" spans="23:23" x14ac:dyDescent="0.35">
      <c r="W29942" s="72"/>
    </row>
    <row r="29943" spans="23:23" x14ac:dyDescent="0.35">
      <c r="W29943" s="72"/>
    </row>
    <row r="29944" spans="23:23" x14ac:dyDescent="0.35">
      <c r="W29944" s="72"/>
    </row>
    <row r="29945" spans="23:23" x14ac:dyDescent="0.35">
      <c r="W29945" s="72"/>
    </row>
    <row r="29946" spans="23:23" x14ac:dyDescent="0.35">
      <c r="W29946" s="72"/>
    </row>
    <row r="29947" spans="23:23" x14ac:dyDescent="0.35">
      <c r="W29947" s="72"/>
    </row>
    <row r="29948" spans="23:23" x14ac:dyDescent="0.35">
      <c r="W29948" s="72"/>
    </row>
    <row r="29949" spans="23:23" x14ac:dyDescent="0.35">
      <c r="W29949" s="72"/>
    </row>
    <row r="29950" spans="23:23" x14ac:dyDescent="0.35">
      <c r="W29950" s="72"/>
    </row>
    <row r="29951" spans="23:23" x14ac:dyDescent="0.35">
      <c r="W29951" s="72"/>
    </row>
    <row r="29952" spans="23:23" x14ac:dyDescent="0.35">
      <c r="W29952" s="72"/>
    </row>
    <row r="29953" spans="23:23" x14ac:dyDescent="0.35">
      <c r="W29953" s="72"/>
    </row>
    <row r="29954" spans="23:23" x14ac:dyDescent="0.35">
      <c r="W29954" s="72"/>
    </row>
    <row r="29955" spans="23:23" x14ac:dyDescent="0.35">
      <c r="W29955" s="72"/>
    </row>
    <row r="29956" spans="23:23" x14ac:dyDescent="0.35">
      <c r="W29956" s="72"/>
    </row>
    <row r="29957" spans="23:23" x14ac:dyDescent="0.35">
      <c r="W29957" s="72"/>
    </row>
    <row r="29958" spans="23:23" x14ac:dyDescent="0.35">
      <c r="W29958" s="72"/>
    </row>
    <row r="29959" spans="23:23" x14ac:dyDescent="0.35">
      <c r="W29959" s="72"/>
    </row>
    <row r="29960" spans="23:23" x14ac:dyDescent="0.35">
      <c r="W29960" s="72"/>
    </row>
    <row r="29961" spans="23:23" x14ac:dyDescent="0.35">
      <c r="W29961" s="72"/>
    </row>
    <row r="29962" spans="23:23" x14ac:dyDescent="0.35">
      <c r="W29962" s="72"/>
    </row>
    <row r="29963" spans="23:23" x14ac:dyDescent="0.35">
      <c r="W29963" s="72"/>
    </row>
    <row r="29964" spans="23:23" x14ac:dyDescent="0.35">
      <c r="W29964" s="72"/>
    </row>
    <row r="29965" spans="23:23" x14ac:dyDescent="0.35">
      <c r="W29965" s="72"/>
    </row>
    <row r="29966" spans="23:23" x14ac:dyDescent="0.35">
      <c r="W29966" s="72"/>
    </row>
    <row r="29967" spans="23:23" x14ac:dyDescent="0.35">
      <c r="W29967" s="72"/>
    </row>
    <row r="29968" spans="23:23" x14ac:dyDescent="0.35">
      <c r="W29968" s="72"/>
    </row>
    <row r="29969" spans="23:23" x14ac:dyDescent="0.35">
      <c r="W29969" s="72"/>
    </row>
    <row r="29970" spans="23:23" x14ac:dyDescent="0.35">
      <c r="W29970" s="72"/>
    </row>
    <row r="29971" spans="23:23" x14ac:dyDescent="0.35">
      <c r="W29971" s="72"/>
    </row>
    <row r="29972" spans="23:23" x14ac:dyDescent="0.35">
      <c r="W29972" s="72"/>
    </row>
    <row r="29973" spans="23:23" x14ac:dyDescent="0.35">
      <c r="W29973" s="72"/>
    </row>
    <row r="29974" spans="23:23" x14ac:dyDescent="0.35">
      <c r="W29974" s="72"/>
    </row>
    <row r="29975" spans="23:23" x14ac:dyDescent="0.35">
      <c r="W29975" s="72"/>
    </row>
    <row r="29976" spans="23:23" x14ac:dyDescent="0.35">
      <c r="W29976" s="72"/>
    </row>
    <row r="29977" spans="23:23" x14ac:dyDescent="0.35">
      <c r="W29977" s="72"/>
    </row>
    <row r="29978" spans="23:23" x14ac:dyDescent="0.35">
      <c r="W29978" s="72"/>
    </row>
    <row r="29979" spans="23:23" x14ac:dyDescent="0.35">
      <c r="W29979" s="72"/>
    </row>
    <row r="29980" spans="23:23" x14ac:dyDescent="0.35">
      <c r="W29980" s="72"/>
    </row>
    <row r="29981" spans="23:23" x14ac:dyDescent="0.35">
      <c r="W29981" s="72"/>
    </row>
    <row r="29982" spans="23:23" x14ac:dyDescent="0.35">
      <c r="W29982" s="72"/>
    </row>
    <row r="29983" spans="23:23" x14ac:dyDescent="0.35">
      <c r="W29983" s="72"/>
    </row>
    <row r="29984" spans="23:23" x14ac:dyDescent="0.35">
      <c r="W29984" s="72"/>
    </row>
    <row r="29985" spans="23:23" x14ac:dyDescent="0.35">
      <c r="W29985" s="72"/>
    </row>
    <row r="29986" spans="23:23" x14ac:dyDescent="0.35">
      <c r="W29986" s="72"/>
    </row>
    <row r="29987" spans="23:23" x14ac:dyDescent="0.35">
      <c r="W29987" s="72"/>
    </row>
    <row r="29988" spans="23:23" x14ac:dyDescent="0.35">
      <c r="W29988" s="72"/>
    </row>
    <row r="29989" spans="23:23" x14ac:dyDescent="0.35">
      <c r="W29989" s="72"/>
    </row>
    <row r="29990" spans="23:23" x14ac:dyDescent="0.35">
      <c r="W29990" s="72"/>
    </row>
    <row r="29991" spans="23:23" x14ac:dyDescent="0.35">
      <c r="W29991" s="72"/>
    </row>
    <row r="29992" spans="23:23" x14ac:dyDescent="0.35">
      <c r="W29992" s="72"/>
    </row>
    <row r="29993" spans="23:23" x14ac:dyDescent="0.35">
      <c r="W29993" s="72"/>
    </row>
    <row r="29994" spans="23:23" x14ac:dyDescent="0.35">
      <c r="W29994" s="72"/>
    </row>
    <row r="29995" spans="23:23" x14ac:dyDescent="0.35">
      <c r="W29995" s="72"/>
    </row>
    <row r="29996" spans="23:23" x14ac:dyDescent="0.35">
      <c r="W29996" s="72"/>
    </row>
    <row r="29997" spans="23:23" x14ac:dyDescent="0.35">
      <c r="W29997" s="72"/>
    </row>
    <row r="29998" spans="23:23" x14ac:dyDescent="0.35">
      <c r="W29998" s="72"/>
    </row>
    <row r="29999" spans="23:23" x14ac:dyDescent="0.35">
      <c r="W29999" s="72"/>
    </row>
    <row r="30000" spans="23:23" x14ac:dyDescent="0.35">
      <c r="W30000" s="72"/>
    </row>
    <row r="30001" spans="23:23" x14ac:dyDescent="0.35">
      <c r="W30001" s="72"/>
    </row>
    <row r="30002" spans="23:23" x14ac:dyDescent="0.35">
      <c r="W30002" s="72"/>
    </row>
    <row r="30003" spans="23:23" x14ac:dyDescent="0.35">
      <c r="W30003" s="72"/>
    </row>
    <row r="30004" spans="23:23" x14ac:dyDescent="0.35">
      <c r="W30004" s="72"/>
    </row>
    <row r="30005" spans="23:23" x14ac:dyDescent="0.35">
      <c r="W30005" s="72"/>
    </row>
    <row r="30006" spans="23:23" x14ac:dyDescent="0.35">
      <c r="W30006" s="72"/>
    </row>
    <row r="30007" spans="23:23" x14ac:dyDescent="0.35">
      <c r="W30007" s="72"/>
    </row>
    <row r="30008" spans="23:23" x14ac:dyDescent="0.35">
      <c r="W30008" s="72"/>
    </row>
    <row r="30009" spans="23:23" x14ac:dyDescent="0.35">
      <c r="W30009" s="72"/>
    </row>
    <row r="30010" spans="23:23" x14ac:dyDescent="0.35">
      <c r="W30010" s="72"/>
    </row>
    <row r="30011" spans="23:23" x14ac:dyDescent="0.35">
      <c r="W30011" s="72"/>
    </row>
    <row r="30012" spans="23:23" x14ac:dyDescent="0.35">
      <c r="W30012" s="72"/>
    </row>
    <row r="30013" spans="23:23" x14ac:dyDescent="0.35">
      <c r="W30013" s="72"/>
    </row>
    <row r="30014" spans="23:23" x14ac:dyDescent="0.35">
      <c r="W30014" s="72"/>
    </row>
    <row r="30015" spans="23:23" x14ac:dyDescent="0.35">
      <c r="W30015" s="72"/>
    </row>
    <row r="30016" spans="23:23" x14ac:dyDescent="0.35">
      <c r="W30016" s="72"/>
    </row>
    <row r="30017" spans="23:23" x14ac:dyDescent="0.35">
      <c r="W30017" s="72"/>
    </row>
    <row r="30018" spans="23:23" x14ac:dyDescent="0.35">
      <c r="W30018" s="72"/>
    </row>
    <row r="30019" spans="23:23" x14ac:dyDescent="0.35">
      <c r="W30019" s="72"/>
    </row>
    <row r="30020" spans="23:23" x14ac:dyDescent="0.35">
      <c r="W30020" s="72"/>
    </row>
    <row r="30021" spans="23:23" x14ac:dyDescent="0.35">
      <c r="W30021" s="72"/>
    </row>
    <row r="30022" spans="23:23" x14ac:dyDescent="0.35">
      <c r="W30022" s="72"/>
    </row>
    <row r="30023" spans="23:23" x14ac:dyDescent="0.35">
      <c r="W30023" s="72"/>
    </row>
    <row r="30024" spans="23:23" x14ac:dyDescent="0.35">
      <c r="W30024" s="72"/>
    </row>
    <row r="30025" spans="23:23" x14ac:dyDescent="0.35">
      <c r="W30025" s="72"/>
    </row>
    <row r="30026" spans="23:23" x14ac:dyDescent="0.35">
      <c r="W30026" s="72"/>
    </row>
    <row r="30027" spans="23:23" x14ac:dyDescent="0.35">
      <c r="W30027" s="72"/>
    </row>
    <row r="30028" spans="23:23" x14ac:dyDescent="0.35">
      <c r="W30028" s="72"/>
    </row>
    <row r="30029" spans="23:23" x14ac:dyDescent="0.35">
      <c r="W30029" s="72"/>
    </row>
    <row r="30030" spans="23:23" x14ac:dyDescent="0.35">
      <c r="W30030" s="72"/>
    </row>
    <row r="30031" spans="23:23" x14ac:dyDescent="0.35">
      <c r="W30031" s="72"/>
    </row>
    <row r="30032" spans="23:23" x14ac:dyDescent="0.35">
      <c r="W30032" s="72"/>
    </row>
    <row r="30033" spans="23:23" x14ac:dyDescent="0.35">
      <c r="W30033" s="72"/>
    </row>
    <row r="30034" spans="23:23" x14ac:dyDescent="0.35">
      <c r="W30034" s="72"/>
    </row>
    <row r="30035" spans="23:23" x14ac:dyDescent="0.35">
      <c r="W30035" s="72"/>
    </row>
    <row r="30036" spans="23:23" x14ac:dyDescent="0.35">
      <c r="W30036" s="72"/>
    </row>
    <row r="30037" spans="23:23" x14ac:dyDescent="0.35">
      <c r="W30037" s="72"/>
    </row>
    <row r="30038" spans="23:23" x14ac:dyDescent="0.35">
      <c r="W30038" s="72"/>
    </row>
    <row r="30039" spans="23:23" x14ac:dyDescent="0.35">
      <c r="W30039" s="72"/>
    </row>
    <row r="30040" spans="23:23" x14ac:dyDescent="0.35">
      <c r="W30040" s="72"/>
    </row>
    <row r="30041" spans="23:23" x14ac:dyDescent="0.35">
      <c r="W30041" s="72"/>
    </row>
    <row r="30042" spans="23:23" x14ac:dyDescent="0.35">
      <c r="W30042" s="72"/>
    </row>
    <row r="30043" spans="23:23" x14ac:dyDescent="0.35">
      <c r="W30043" s="72"/>
    </row>
    <row r="30044" spans="23:23" x14ac:dyDescent="0.35">
      <c r="W30044" s="72"/>
    </row>
    <row r="30045" spans="23:23" x14ac:dyDescent="0.35">
      <c r="W30045" s="72"/>
    </row>
    <row r="30046" spans="23:23" x14ac:dyDescent="0.35">
      <c r="W30046" s="72"/>
    </row>
    <row r="30047" spans="23:23" x14ac:dyDescent="0.35">
      <c r="W30047" s="72"/>
    </row>
    <row r="30048" spans="23:23" x14ac:dyDescent="0.35">
      <c r="W30048" s="72"/>
    </row>
    <row r="30049" spans="23:23" x14ac:dyDescent="0.35">
      <c r="W30049" s="72"/>
    </row>
    <row r="30050" spans="23:23" x14ac:dyDescent="0.35">
      <c r="W30050" s="72"/>
    </row>
    <row r="30051" spans="23:23" x14ac:dyDescent="0.35">
      <c r="W30051" s="72"/>
    </row>
    <row r="30052" spans="23:23" x14ac:dyDescent="0.35">
      <c r="W30052" s="72"/>
    </row>
    <row r="30053" spans="23:23" x14ac:dyDescent="0.35">
      <c r="W30053" s="72"/>
    </row>
    <row r="30054" spans="23:23" x14ac:dyDescent="0.35">
      <c r="W30054" s="72"/>
    </row>
    <row r="30055" spans="23:23" x14ac:dyDescent="0.35">
      <c r="W30055" s="72"/>
    </row>
    <row r="30056" spans="23:23" x14ac:dyDescent="0.35">
      <c r="W30056" s="72"/>
    </row>
    <row r="30057" spans="23:23" x14ac:dyDescent="0.35">
      <c r="W30057" s="72"/>
    </row>
    <row r="30058" spans="23:23" x14ac:dyDescent="0.35">
      <c r="W30058" s="72"/>
    </row>
    <row r="30059" spans="23:23" x14ac:dyDescent="0.35">
      <c r="W30059" s="72"/>
    </row>
    <row r="30060" spans="23:23" x14ac:dyDescent="0.35">
      <c r="W30060" s="72"/>
    </row>
    <row r="30061" spans="23:23" x14ac:dyDescent="0.35">
      <c r="W30061" s="72"/>
    </row>
    <row r="30062" spans="23:23" x14ac:dyDescent="0.35">
      <c r="W30062" s="72"/>
    </row>
    <row r="30063" spans="23:23" x14ac:dyDescent="0.35">
      <c r="W30063" s="72"/>
    </row>
    <row r="30064" spans="23:23" x14ac:dyDescent="0.35">
      <c r="W30064" s="72"/>
    </row>
    <row r="30065" spans="23:23" x14ac:dyDescent="0.35">
      <c r="W30065" s="72"/>
    </row>
    <row r="30066" spans="23:23" x14ac:dyDescent="0.35">
      <c r="W30066" s="72"/>
    </row>
    <row r="30067" spans="23:23" x14ac:dyDescent="0.35">
      <c r="W30067" s="72"/>
    </row>
    <row r="30068" spans="23:23" x14ac:dyDescent="0.35">
      <c r="W30068" s="72"/>
    </row>
    <row r="30069" spans="23:23" x14ac:dyDescent="0.35">
      <c r="W30069" s="72"/>
    </row>
    <row r="30070" spans="23:23" x14ac:dyDescent="0.35">
      <c r="W30070" s="72"/>
    </row>
    <row r="30071" spans="23:23" x14ac:dyDescent="0.35">
      <c r="W30071" s="72"/>
    </row>
    <row r="30072" spans="23:23" x14ac:dyDescent="0.35">
      <c r="W30072" s="72"/>
    </row>
    <row r="30073" spans="23:23" x14ac:dyDescent="0.35">
      <c r="W30073" s="72"/>
    </row>
    <row r="30074" spans="23:23" x14ac:dyDescent="0.35">
      <c r="W30074" s="72"/>
    </row>
    <row r="30075" spans="23:23" x14ac:dyDescent="0.35">
      <c r="W30075" s="72"/>
    </row>
    <row r="30076" spans="23:23" x14ac:dyDescent="0.35">
      <c r="W30076" s="72"/>
    </row>
    <row r="30077" spans="23:23" x14ac:dyDescent="0.35">
      <c r="W30077" s="72"/>
    </row>
    <row r="30078" spans="23:23" x14ac:dyDescent="0.35">
      <c r="W30078" s="72"/>
    </row>
    <row r="30079" spans="23:23" x14ac:dyDescent="0.35">
      <c r="W30079" s="72"/>
    </row>
    <row r="30080" spans="23:23" x14ac:dyDescent="0.35">
      <c r="W30080" s="72"/>
    </row>
    <row r="30081" spans="23:23" x14ac:dyDescent="0.35">
      <c r="W30081" s="72"/>
    </row>
    <row r="30082" spans="23:23" x14ac:dyDescent="0.35">
      <c r="W30082" s="72"/>
    </row>
    <row r="30083" spans="23:23" x14ac:dyDescent="0.35">
      <c r="W30083" s="72"/>
    </row>
    <row r="30084" spans="23:23" x14ac:dyDescent="0.35">
      <c r="W30084" s="72"/>
    </row>
    <row r="30085" spans="23:23" x14ac:dyDescent="0.35">
      <c r="W30085" s="72"/>
    </row>
    <row r="30086" spans="23:23" x14ac:dyDescent="0.35">
      <c r="W30086" s="72"/>
    </row>
    <row r="30087" spans="23:23" x14ac:dyDescent="0.35">
      <c r="W30087" s="72"/>
    </row>
    <row r="30088" spans="23:23" x14ac:dyDescent="0.35">
      <c r="W30088" s="72"/>
    </row>
    <row r="30089" spans="23:23" x14ac:dyDescent="0.35">
      <c r="W30089" s="72"/>
    </row>
    <row r="30090" spans="23:23" x14ac:dyDescent="0.35">
      <c r="W30090" s="72"/>
    </row>
    <row r="30091" spans="23:23" x14ac:dyDescent="0.35">
      <c r="W30091" s="72"/>
    </row>
    <row r="30092" spans="23:23" x14ac:dyDescent="0.35">
      <c r="W30092" s="72"/>
    </row>
    <row r="30093" spans="23:23" x14ac:dyDescent="0.35">
      <c r="W30093" s="72"/>
    </row>
    <row r="30094" spans="23:23" x14ac:dyDescent="0.35">
      <c r="W30094" s="72"/>
    </row>
    <row r="30095" spans="23:23" x14ac:dyDescent="0.35">
      <c r="W30095" s="72"/>
    </row>
    <row r="30096" spans="23:23" x14ac:dyDescent="0.35">
      <c r="W30096" s="72"/>
    </row>
    <row r="30097" spans="23:23" x14ac:dyDescent="0.35">
      <c r="W30097" s="72"/>
    </row>
    <row r="30098" spans="23:23" x14ac:dyDescent="0.35">
      <c r="W30098" s="72"/>
    </row>
    <row r="30099" spans="23:23" x14ac:dyDescent="0.35">
      <c r="W30099" s="72"/>
    </row>
    <row r="30100" spans="23:23" x14ac:dyDescent="0.35">
      <c r="W30100" s="72"/>
    </row>
    <row r="30101" spans="23:23" x14ac:dyDescent="0.35">
      <c r="W30101" s="72"/>
    </row>
    <row r="30102" spans="23:23" x14ac:dyDescent="0.35">
      <c r="W30102" s="72"/>
    </row>
    <row r="30103" spans="23:23" x14ac:dyDescent="0.35">
      <c r="W30103" s="72"/>
    </row>
    <row r="30104" spans="23:23" x14ac:dyDescent="0.35">
      <c r="W30104" s="72"/>
    </row>
    <row r="30105" spans="23:23" x14ac:dyDescent="0.35">
      <c r="W30105" s="72"/>
    </row>
    <row r="30106" spans="23:23" x14ac:dyDescent="0.35">
      <c r="W30106" s="72"/>
    </row>
    <row r="30107" spans="23:23" x14ac:dyDescent="0.35">
      <c r="W30107" s="72"/>
    </row>
    <row r="30108" spans="23:23" x14ac:dyDescent="0.35">
      <c r="W30108" s="72"/>
    </row>
    <row r="30109" spans="23:23" x14ac:dyDescent="0.35">
      <c r="W30109" s="72"/>
    </row>
    <row r="30110" spans="23:23" x14ac:dyDescent="0.35">
      <c r="W30110" s="72"/>
    </row>
    <row r="30111" spans="23:23" x14ac:dyDescent="0.35">
      <c r="W30111" s="72"/>
    </row>
    <row r="30112" spans="23:23" x14ac:dyDescent="0.35">
      <c r="W30112" s="72"/>
    </row>
    <row r="30113" spans="23:23" x14ac:dyDescent="0.35">
      <c r="W30113" s="72"/>
    </row>
    <row r="30114" spans="23:23" x14ac:dyDescent="0.35">
      <c r="W30114" s="72"/>
    </row>
    <row r="30115" spans="23:23" x14ac:dyDescent="0.35">
      <c r="W30115" s="72"/>
    </row>
    <row r="30116" spans="23:23" x14ac:dyDescent="0.35">
      <c r="W30116" s="72"/>
    </row>
    <row r="30117" spans="23:23" x14ac:dyDescent="0.35">
      <c r="W30117" s="72"/>
    </row>
    <row r="30118" spans="23:23" x14ac:dyDescent="0.35">
      <c r="W30118" s="72"/>
    </row>
    <row r="30119" spans="23:23" x14ac:dyDescent="0.35">
      <c r="W30119" s="72"/>
    </row>
    <row r="30120" spans="23:23" x14ac:dyDescent="0.35">
      <c r="W30120" s="72"/>
    </row>
    <row r="30121" spans="23:23" x14ac:dyDescent="0.35">
      <c r="W30121" s="72"/>
    </row>
    <row r="30122" spans="23:23" x14ac:dyDescent="0.35">
      <c r="W30122" s="72"/>
    </row>
    <row r="30123" spans="23:23" x14ac:dyDescent="0.35">
      <c r="W30123" s="72"/>
    </row>
    <row r="30124" spans="23:23" x14ac:dyDescent="0.35">
      <c r="W30124" s="72"/>
    </row>
    <row r="30125" spans="23:23" x14ac:dyDescent="0.35">
      <c r="W30125" s="72"/>
    </row>
    <row r="30126" spans="23:23" x14ac:dyDescent="0.35">
      <c r="W30126" s="72"/>
    </row>
    <row r="30127" spans="23:23" x14ac:dyDescent="0.35">
      <c r="W30127" s="72"/>
    </row>
    <row r="30128" spans="23:23" x14ac:dyDescent="0.35">
      <c r="W30128" s="72"/>
    </row>
    <row r="30129" spans="23:23" x14ac:dyDescent="0.35">
      <c r="W30129" s="72"/>
    </row>
    <row r="30130" spans="23:23" x14ac:dyDescent="0.35">
      <c r="W30130" s="72"/>
    </row>
    <row r="30131" spans="23:23" x14ac:dyDescent="0.35">
      <c r="W30131" s="72"/>
    </row>
    <row r="30132" spans="23:23" x14ac:dyDescent="0.35">
      <c r="W30132" s="72"/>
    </row>
    <row r="30133" spans="23:23" x14ac:dyDescent="0.35">
      <c r="W30133" s="72"/>
    </row>
    <row r="30134" spans="23:23" x14ac:dyDescent="0.35">
      <c r="W30134" s="72"/>
    </row>
    <row r="30135" spans="23:23" x14ac:dyDescent="0.35">
      <c r="W30135" s="72"/>
    </row>
    <row r="30136" spans="23:23" x14ac:dyDescent="0.35">
      <c r="W30136" s="72"/>
    </row>
    <row r="30137" spans="23:23" x14ac:dyDescent="0.35">
      <c r="W30137" s="72"/>
    </row>
    <row r="30138" spans="23:23" x14ac:dyDescent="0.35">
      <c r="W30138" s="72"/>
    </row>
    <row r="30139" spans="23:23" x14ac:dyDescent="0.35">
      <c r="W30139" s="72"/>
    </row>
    <row r="30140" spans="23:23" x14ac:dyDescent="0.35">
      <c r="W30140" s="72"/>
    </row>
    <row r="30141" spans="23:23" x14ac:dyDescent="0.35">
      <c r="W30141" s="72"/>
    </row>
    <row r="30142" spans="23:23" x14ac:dyDescent="0.35">
      <c r="W30142" s="72"/>
    </row>
    <row r="30143" spans="23:23" x14ac:dyDescent="0.35">
      <c r="W30143" s="72"/>
    </row>
    <row r="30144" spans="23:23" x14ac:dyDescent="0.35">
      <c r="W30144" s="72"/>
    </row>
    <row r="30145" spans="23:23" x14ac:dyDescent="0.35">
      <c r="W30145" s="72"/>
    </row>
    <row r="30146" spans="23:23" x14ac:dyDescent="0.35">
      <c r="W30146" s="72"/>
    </row>
    <row r="30147" spans="23:23" x14ac:dyDescent="0.35">
      <c r="W30147" s="72"/>
    </row>
    <row r="30148" spans="23:23" x14ac:dyDescent="0.35">
      <c r="W30148" s="72"/>
    </row>
    <row r="30149" spans="23:23" x14ac:dyDescent="0.35">
      <c r="W30149" s="72"/>
    </row>
    <row r="30150" spans="23:23" x14ac:dyDescent="0.35">
      <c r="W30150" s="72"/>
    </row>
    <row r="30151" spans="23:23" x14ac:dyDescent="0.35">
      <c r="W30151" s="72"/>
    </row>
    <row r="30152" spans="23:23" x14ac:dyDescent="0.35">
      <c r="W30152" s="72"/>
    </row>
    <row r="30153" spans="23:23" x14ac:dyDescent="0.35">
      <c r="W30153" s="72"/>
    </row>
    <row r="30154" spans="23:23" x14ac:dyDescent="0.35">
      <c r="W30154" s="72"/>
    </row>
    <row r="30155" spans="23:23" x14ac:dyDescent="0.35">
      <c r="W30155" s="72"/>
    </row>
    <row r="30156" spans="23:23" x14ac:dyDescent="0.35">
      <c r="W30156" s="72"/>
    </row>
    <row r="30157" spans="23:23" x14ac:dyDescent="0.35">
      <c r="W30157" s="72"/>
    </row>
    <row r="30158" spans="23:23" x14ac:dyDescent="0.35">
      <c r="W30158" s="72"/>
    </row>
    <row r="30159" spans="23:23" x14ac:dyDescent="0.35">
      <c r="W30159" s="72"/>
    </row>
    <row r="30160" spans="23:23" x14ac:dyDescent="0.35">
      <c r="W30160" s="72"/>
    </row>
    <row r="30161" spans="23:23" x14ac:dyDescent="0.35">
      <c r="W30161" s="72"/>
    </row>
    <row r="30162" spans="23:23" x14ac:dyDescent="0.35">
      <c r="W30162" s="72"/>
    </row>
    <row r="30163" spans="23:23" x14ac:dyDescent="0.35">
      <c r="W30163" s="72"/>
    </row>
    <row r="30164" spans="23:23" x14ac:dyDescent="0.35">
      <c r="W30164" s="72"/>
    </row>
    <row r="30165" spans="23:23" x14ac:dyDescent="0.35">
      <c r="W30165" s="72"/>
    </row>
    <row r="30166" spans="23:23" x14ac:dyDescent="0.35">
      <c r="W30166" s="72"/>
    </row>
    <row r="30167" spans="23:23" x14ac:dyDescent="0.35">
      <c r="W30167" s="72"/>
    </row>
    <row r="30168" spans="23:23" x14ac:dyDescent="0.35">
      <c r="W30168" s="72"/>
    </row>
    <row r="30169" spans="23:23" x14ac:dyDescent="0.35">
      <c r="W30169" s="72"/>
    </row>
    <row r="30170" spans="23:23" x14ac:dyDescent="0.35">
      <c r="W30170" s="72"/>
    </row>
    <row r="30171" spans="23:23" x14ac:dyDescent="0.35">
      <c r="W30171" s="72"/>
    </row>
    <row r="30172" spans="23:23" x14ac:dyDescent="0.35">
      <c r="W30172" s="72"/>
    </row>
    <row r="30173" spans="23:23" x14ac:dyDescent="0.35">
      <c r="W30173" s="72"/>
    </row>
    <row r="30174" spans="23:23" x14ac:dyDescent="0.35">
      <c r="W30174" s="72"/>
    </row>
    <row r="30175" spans="23:23" x14ac:dyDescent="0.35">
      <c r="W30175" s="72"/>
    </row>
    <row r="30176" spans="23:23" x14ac:dyDescent="0.35">
      <c r="W30176" s="72"/>
    </row>
    <row r="30177" spans="23:23" x14ac:dyDescent="0.35">
      <c r="W30177" s="72"/>
    </row>
    <row r="30178" spans="23:23" x14ac:dyDescent="0.35">
      <c r="W30178" s="72"/>
    </row>
    <row r="30179" spans="23:23" x14ac:dyDescent="0.35">
      <c r="W30179" s="72"/>
    </row>
    <row r="30180" spans="23:23" x14ac:dyDescent="0.35">
      <c r="W30180" s="72"/>
    </row>
    <row r="30181" spans="23:23" x14ac:dyDescent="0.35">
      <c r="W30181" s="72"/>
    </row>
    <row r="30182" spans="23:23" x14ac:dyDescent="0.35">
      <c r="W30182" s="72"/>
    </row>
    <row r="30183" spans="23:23" x14ac:dyDescent="0.35">
      <c r="W30183" s="72"/>
    </row>
    <row r="30184" spans="23:23" x14ac:dyDescent="0.35">
      <c r="W30184" s="72"/>
    </row>
    <row r="30185" spans="23:23" x14ac:dyDescent="0.35">
      <c r="W30185" s="72"/>
    </row>
    <row r="30186" spans="23:23" x14ac:dyDescent="0.35">
      <c r="W30186" s="72"/>
    </row>
    <row r="30187" spans="23:23" x14ac:dyDescent="0.35">
      <c r="W30187" s="72"/>
    </row>
    <row r="30188" spans="23:23" x14ac:dyDescent="0.35">
      <c r="W30188" s="72"/>
    </row>
    <row r="30189" spans="23:23" x14ac:dyDescent="0.35">
      <c r="W30189" s="72"/>
    </row>
    <row r="30190" spans="23:23" x14ac:dyDescent="0.35">
      <c r="W30190" s="72"/>
    </row>
    <row r="30191" spans="23:23" x14ac:dyDescent="0.35">
      <c r="W30191" s="72"/>
    </row>
    <row r="30192" spans="23:23" x14ac:dyDescent="0.35">
      <c r="W30192" s="72"/>
    </row>
    <row r="30193" spans="23:23" x14ac:dyDescent="0.35">
      <c r="W30193" s="72"/>
    </row>
    <row r="30194" spans="23:23" x14ac:dyDescent="0.35">
      <c r="W30194" s="72"/>
    </row>
    <row r="30195" spans="23:23" x14ac:dyDescent="0.35">
      <c r="W30195" s="72"/>
    </row>
    <row r="30196" spans="23:23" x14ac:dyDescent="0.35">
      <c r="W30196" s="72"/>
    </row>
    <row r="30197" spans="23:23" x14ac:dyDescent="0.35">
      <c r="W30197" s="72"/>
    </row>
    <row r="30198" spans="23:23" x14ac:dyDescent="0.35">
      <c r="W30198" s="72"/>
    </row>
    <row r="30199" spans="23:23" x14ac:dyDescent="0.35">
      <c r="W30199" s="72"/>
    </row>
    <row r="30200" spans="23:23" x14ac:dyDescent="0.35">
      <c r="W30200" s="72"/>
    </row>
    <row r="30201" spans="23:23" x14ac:dyDescent="0.35">
      <c r="W30201" s="17"/>
    </row>
    <row r="30202" spans="23:23" x14ac:dyDescent="0.35">
      <c r="W30202" s="17"/>
    </row>
    <row r="30203" spans="23:23" x14ac:dyDescent="0.35">
      <c r="W30203" s="17"/>
    </row>
    <row r="30204" spans="23:23" x14ac:dyDescent="0.35">
      <c r="W30204" s="17"/>
    </row>
    <row r="30205" spans="23:23" x14ac:dyDescent="0.35">
      <c r="W30205" s="17"/>
    </row>
    <row r="30206" spans="23:23" x14ac:dyDescent="0.35">
      <c r="W30206" s="17"/>
    </row>
    <row r="30207" spans="23:23" x14ac:dyDescent="0.35">
      <c r="W30207" s="17"/>
    </row>
    <row r="30208" spans="23:23" x14ac:dyDescent="0.35">
      <c r="W30208" s="17"/>
    </row>
    <row r="30209" spans="23:23" x14ac:dyDescent="0.35">
      <c r="W30209" s="17"/>
    </row>
    <row r="30210" spans="23:23" x14ac:dyDescent="0.35">
      <c r="W30210" s="17"/>
    </row>
    <row r="30211" spans="23:23" x14ac:dyDescent="0.35">
      <c r="W30211" s="17"/>
    </row>
    <row r="30212" spans="23:23" x14ac:dyDescent="0.35">
      <c r="W30212" s="17"/>
    </row>
    <row r="30213" spans="23:23" x14ac:dyDescent="0.35">
      <c r="W30213" s="17"/>
    </row>
    <row r="30214" spans="23:23" x14ac:dyDescent="0.35">
      <c r="W30214" s="17"/>
    </row>
    <row r="30215" spans="23:23" x14ac:dyDescent="0.35">
      <c r="W30215" s="17"/>
    </row>
    <row r="30216" spans="23:23" x14ac:dyDescent="0.35">
      <c r="W30216" s="17"/>
    </row>
    <row r="30217" spans="23:23" x14ac:dyDescent="0.35">
      <c r="W30217" s="17"/>
    </row>
    <row r="30218" spans="23:23" x14ac:dyDescent="0.35">
      <c r="W30218" s="17"/>
    </row>
    <row r="30219" spans="23:23" x14ac:dyDescent="0.35">
      <c r="W30219" s="17"/>
    </row>
    <row r="30220" spans="23:23" x14ac:dyDescent="0.35">
      <c r="W30220" s="17"/>
    </row>
    <row r="30221" spans="23:23" x14ac:dyDescent="0.35">
      <c r="W30221" s="17"/>
    </row>
    <row r="30222" spans="23:23" x14ac:dyDescent="0.35">
      <c r="W30222" s="17"/>
    </row>
    <row r="30223" spans="23:23" x14ac:dyDescent="0.35">
      <c r="W30223" s="17"/>
    </row>
    <row r="30224" spans="23:23" x14ac:dyDescent="0.35">
      <c r="W30224" s="17"/>
    </row>
    <row r="30225" spans="23:23" x14ac:dyDescent="0.35">
      <c r="W30225" s="17"/>
    </row>
    <row r="30226" spans="23:23" x14ac:dyDescent="0.35">
      <c r="W30226" s="17"/>
    </row>
    <row r="30227" spans="23:23" x14ac:dyDescent="0.35">
      <c r="W30227" s="17"/>
    </row>
    <row r="30228" spans="23:23" x14ac:dyDescent="0.35">
      <c r="W30228" s="17"/>
    </row>
    <row r="30229" spans="23:23" x14ac:dyDescent="0.35">
      <c r="W30229" s="17"/>
    </row>
    <row r="30230" spans="23:23" x14ac:dyDescent="0.35">
      <c r="W30230" s="17"/>
    </row>
    <row r="30231" spans="23:23" x14ac:dyDescent="0.35">
      <c r="W30231" s="17"/>
    </row>
    <row r="30232" spans="23:23" x14ac:dyDescent="0.35">
      <c r="W30232" s="17"/>
    </row>
    <row r="30233" spans="23:23" x14ac:dyDescent="0.35">
      <c r="W30233" s="17"/>
    </row>
    <row r="30234" spans="23:23" x14ac:dyDescent="0.35">
      <c r="W30234" s="17"/>
    </row>
    <row r="30235" spans="23:23" x14ac:dyDescent="0.35">
      <c r="W30235" s="17"/>
    </row>
    <row r="30236" spans="23:23" x14ac:dyDescent="0.35">
      <c r="W30236" s="17"/>
    </row>
    <row r="30237" spans="23:23" x14ac:dyDescent="0.35">
      <c r="W30237" s="17"/>
    </row>
    <row r="30238" spans="23:23" x14ac:dyDescent="0.35">
      <c r="W30238" s="17"/>
    </row>
    <row r="30239" spans="23:23" x14ac:dyDescent="0.35">
      <c r="W30239" s="17"/>
    </row>
    <row r="30240" spans="23:23" x14ac:dyDescent="0.35">
      <c r="W30240" s="17"/>
    </row>
    <row r="30241" spans="23:23" x14ac:dyDescent="0.35">
      <c r="W30241" s="17"/>
    </row>
    <row r="30242" spans="23:23" x14ac:dyDescent="0.35">
      <c r="W30242" s="17"/>
    </row>
    <row r="30243" spans="23:23" x14ac:dyDescent="0.35">
      <c r="W30243" s="17"/>
    </row>
    <row r="30244" spans="23:23" x14ac:dyDescent="0.35">
      <c r="W30244" s="17"/>
    </row>
    <row r="30245" spans="23:23" x14ac:dyDescent="0.35">
      <c r="W30245" s="17"/>
    </row>
    <row r="30246" spans="23:23" x14ac:dyDescent="0.35">
      <c r="W30246" s="17"/>
    </row>
    <row r="30247" spans="23:23" x14ac:dyDescent="0.35">
      <c r="W30247" s="17"/>
    </row>
    <row r="30248" spans="23:23" x14ac:dyDescent="0.35">
      <c r="W30248" s="17"/>
    </row>
    <row r="30249" spans="23:23" x14ac:dyDescent="0.35">
      <c r="W30249" s="17"/>
    </row>
    <row r="30250" spans="23:23" x14ac:dyDescent="0.35">
      <c r="W30250" s="17"/>
    </row>
    <row r="30251" spans="23:23" x14ac:dyDescent="0.35">
      <c r="W30251" s="17"/>
    </row>
    <row r="30252" spans="23:23" x14ac:dyDescent="0.35">
      <c r="W30252" s="17"/>
    </row>
    <row r="30253" spans="23:23" x14ac:dyDescent="0.35">
      <c r="W30253" s="17"/>
    </row>
    <row r="30254" spans="23:23" x14ac:dyDescent="0.35">
      <c r="W30254" s="17"/>
    </row>
    <row r="30255" spans="23:23" x14ac:dyDescent="0.35">
      <c r="W30255" s="17"/>
    </row>
    <row r="30256" spans="23:23" x14ac:dyDescent="0.35">
      <c r="W30256" s="17"/>
    </row>
    <row r="30257" spans="23:23" x14ac:dyDescent="0.35">
      <c r="W30257" s="17"/>
    </row>
    <row r="30258" spans="23:23" x14ac:dyDescent="0.35">
      <c r="W30258" s="17"/>
    </row>
    <row r="30259" spans="23:23" x14ac:dyDescent="0.35">
      <c r="W30259" s="17"/>
    </row>
    <row r="30260" spans="23:23" x14ac:dyDescent="0.35">
      <c r="W30260" s="17"/>
    </row>
    <row r="30261" spans="23:23" x14ac:dyDescent="0.35">
      <c r="W30261" s="17"/>
    </row>
    <row r="30262" spans="23:23" x14ac:dyDescent="0.35">
      <c r="W30262" s="17"/>
    </row>
    <row r="30263" spans="23:23" x14ac:dyDescent="0.35">
      <c r="W30263" s="17"/>
    </row>
    <row r="30264" spans="23:23" x14ac:dyDescent="0.35">
      <c r="W30264" s="17"/>
    </row>
    <row r="30265" spans="23:23" x14ac:dyDescent="0.35">
      <c r="W30265" s="17"/>
    </row>
    <row r="30266" spans="23:23" x14ac:dyDescent="0.35">
      <c r="W30266" s="17"/>
    </row>
    <row r="30267" spans="23:23" x14ac:dyDescent="0.35">
      <c r="W30267" s="17"/>
    </row>
    <row r="30268" spans="23:23" x14ac:dyDescent="0.35">
      <c r="W30268" s="17"/>
    </row>
    <row r="30269" spans="23:23" x14ac:dyDescent="0.35">
      <c r="W30269" s="17"/>
    </row>
    <row r="30270" spans="23:23" x14ac:dyDescent="0.35">
      <c r="W30270" s="17"/>
    </row>
    <row r="30271" spans="23:23" x14ac:dyDescent="0.35">
      <c r="W30271" s="17"/>
    </row>
    <row r="30272" spans="23:23" x14ac:dyDescent="0.35">
      <c r="W30272" s="17"/>
    </row>
    <row r="30273" spans="23:23" x14ac:dyDescent="0.35">
      <c r="W30273" s="17"/>
    </row>
    <row r="30274" spans="23:23" x14ac:dyDescent="0.35">
      <c r="W30274" s="17"/>
    </row>
    <row r="30275" spans="23:23" x14ac:dyDescent="0.35">
      <c r="W30275" s="17"/>
    </row>
    <row r="30276" spans="23:23" x14ac:dyDescent="0.35">
      <c r="W30276" s="17"/>
    </row>
    <row r="30277" spans="23:23" x14ac:dyDescent="0.35">
      <c r="W30277" s="17"/>
    </row>
    <row r="30278" spans="23:23" x14ac:dyDescent="0.35">
      <c r="W30278" s="17"/>
    </row>
    <row r="30279" spans="23:23" x14ac:dyDescent="0.35">
      <c r="W30279" s="17"/>
    </row>
    <row r="30280" spans="23:23" x14ac:dyDescent="0.35">
      <c r="W30280" s="17"/>
    </row>
    <row r="30281" spans="23:23" x14ac:dyDescent="0.35">
      <c r="W30281" s="17"/>
    </row>
    <row r="30282" spans="23:23" x14ac:dyDescent="0.35">
      <c r="W30282" s="17"/>
    </row>
    <row r="30283" spans="23:23" x14ac:dyDescent="0.35">
      <c r="W30283" s="17"/>
    </row>
    <row r="30284" spans="23:23" x14ac:dyDescent="0.35">
      <c r="W30284" s="17"/>
    </row>
    <row r="30285" spans="23:23" x14ac:dyDescent="0.35">
      <c r="W30285" s="17"/>
    </row>
    <row r="30286" spans="23:23" x14ac:dyDescent="0.35">
      <c r="W30286" s="17"/>
    </row>
    <row r="30287" spans="23:23" x14ac:dyDescent="0.35">
      <c r="W30287" s="17"/>
    </row>
    <row r="30288" spans="23:23" x14ac:dyDescent="0.35">
      <c r="W30288" s="17"/>
    </row>
    <row r="30289" spans="23:23" x14ac:dyDescent="0.35">
      <c r="W30289" s="17"/>
    </row>
    <row r="30290" spans="23:23" x14ac:dyDescent="0.35">
      <c r="W30290" s="17"/>
    </row>
    <row r="30291" spans="23:23" x14ac:dyDescent="0.35">
      <c r="W30291" s="17"/>
    </row>
    <row r="30292" spans="23:23" x14ac:dyDescent="0.35">
      <c r="W30292" s="17"/>
    </row>
    <row r="30293" spans="23:23" x14ac:dyDescent="0.35">
      <c r="W30293" s="17"/>
    </row>
    <row r="30294" spans="23:23" x14ac:dyDescent="0.35">
      <c r="W30294" s="17"/>
    </row>
    <row r="30295" spans="23:23" x14ac:dyDescent="0.35">
      <c r="W30295" s="17"/>
    </row>
    <row r="30296" spans="23:23" x14ac:dyDescent="0.35">
      <c r="W30296" s="17"/>
    </row>
    <row r="30297" spans="23:23" x14ac:dyDescent="0.35">
      <c r="W30297" s="17"/>
    </row>
    <row r="30298" spans="23:23" x14ac:dyDescent="0.35">
      <c r="W30298" s="17"/>
    </row>
    <row r="30299" spans="23:23" x14ac:dyDescent="0.35">
      <c r="W30299" s="17"/>
    </row>
    <row r="30300" spans="23:23" x14ac:dyDescent="0.35">
      <c r="W30300" s="17"/>
    </row>
    <row r="30301" spans="23:23" x14ac:dyDescent="0.35">
      <c r="W30301" s="17"/>
    </row>
    <row r="30302" spans="23:23" x14ac:dyDescent="0.35">
      <c r="W30302" s="17"/>
    </row>
    <row r="30303" spans="23:23" x14ac:dyDescent="0.35">
      <c r="W30303" s="17"/>
    </row>
    <row r="30304" spans="23:23" x14ac:dyDescent="0.35">
      <c r="W30304" s="17"/>
    </row>
    <row r="30305" spans="23:23" x14ac:dyDescent="0.35">
      <c r="W30305" s="17"/>
    </row>
    <row r="30306" spans="23:23" x14ac:dyDescent="0.35">
      <c r="W30306" s="17"/>
    </row>
    <row r="30307" spans="23:23" x14ac:dyDescent="0.35">
      <c r="W30307" s="17"/>
    </row>
    <row r="30308" spans="23:23" x14ac:dyDescent="0.35">
      <c r="W30308" s="17"/>
    </row>
    <row r="30309" spans="23:23" x14ac:dyDescent="0.35">
      <c r="W30309" s="17"/>
    </row>
    <row r="30310" spans="23:23" x14ac:dyDescent="0.35">
      <c r="W30310" s="17"/>
    </row>
    <row r="30311" spans="23:23" x14ac:dyDescent="0.35">
      <c r="W30311" s="17"/>
    </row>
    <row r="30312" spans="23:23" x14ac:dyDescent="0.35">
      <c r="W30312" s="17"/>
    </row>
    <row r="30313" spans="23:23" x14ac:dyDescent="0.35">
      <c r="W30313" s="17"/>
    </row>
    <row r="30314" spans="23:23" x14ac:dyDescent="0.35">
      <c r="W30314" s="17"/>
    </row>
    <row r="30315" spans="23:23" x14ac:dyDescent="0.35">
      <c r="W30315" s="17"/>
    </row>
    <row r="30316" spans="23:23" x14ac:dyDescent="0.35">
      <c r="W30316" s="17"/>
    </row>
    <row r="30317" spans="23:23" x14ac:dyDescent="0.35">
      <c r="W30317" s="17"/>
    </row>
    <row r="30318" spans="23:23" x14ac:dyDescent="0.35">
      <c r="W30318" s="17"/>
    </row>
    <row r="30319" spans="23:23" x14ac:dyDescent="0.35">
      <c r="W30319" s="17"/>
    </row>
    <row r="30320" spans="23:23" x14ac:dyDescent="0.35">
      <c r="W30320" s="17"/>
    </row>
    <row r="30321" spans="23:23" x14ac:dyDescent="0.35">
      <c r="W30321" s="17"/>
    </row>
    <row r="30322" spans="23:23" x14ac:dyDescent="0.35">
      <c r="W30322" s="17"/>
    </row>
    <row r="30323" spans="23:23" x14ac:dyDescent="0.35">
      <c r="W30323" s="17"/>
    </row>
    <row r="30324" spans="23:23" x14ac:dyDescent="0.35">
      <c r="W30324" s="17"/>
    </row>
    <row r="30325" spans="23:23" x14ac:dyDescent="0.35">
      <c r="W30325" s="17"/>
    </row>
    <row r="30326" spans="23:23" x14ac:dyDescent="0.35">
      <c r="W30326" s="17"/>
    </row>
    <row r="30327" spans="23:23" x14ac:dyDescent="0.35">
      <c r="W30327" s="17"/>
    </row>
    <row r="30328" spans="23:23" x14ac:dyDescent="0.35">
      <c r="W30328" s="17"/>
    </row>
    <row r="30329" spans="23:23" x14ac:dyDescent="0.35">
      <c r="W30329" s="17"/>
    </row>
    <row r="30330" spans="23:23" x14ac:dyDescent="0.35">
      <c r="W30330" s="17"/>
    </row>
    <row r="30331" spans="23:23" x14ac:dyDescent="0.35">
      <c r="W30331" s="17"/>
    </row>
    <row r="30332" spans="23:23" x14ac:dyDescent="0.35">
      <c r="W30332" s="17"/>
    </row>
    <row r="30333" spans="23:23" x14ac:dyDescent="0.35">
      <c r="W30333" s="17"/>
    </row>
    <row r="30334" spans="23:23" x14ac:dyDescent="0.35">
      <c r="W30334" s="17"/>
    </row>
    <row r="30335" spans="23:23" x14ac:dyDescent="0.35">
      <c r="W30335" s="17"/>
    </row>
    <row r="30336" spans="23:23" x14ac:dyDescent="0.35">
      <c r="W30336" s="17"/>
    </row>
    <row r="30337" spans="23:23" x14ac:dyDescent="0.35">
      <c r="W30337" s="17"/>
    </row>
    <row r="30338" spans="23:23" x14ac:dyDescent="0.35">
      <c r="W30338" s="17"/>
    </row>
    <row r="30339" spans="23:23" x14ac:dyDescent="0.35">
      <c r="W30339" s="17"/>
    </row>
    <row r="30340" spans="23:23" x14ac:dyDescent="0.35">
      <c r="W30340" s="17"/>
    </row>
    <row r="30341" spans="23:23" x14ac:dyDescent="0.35">
      <c r="W30341" s="17"/>
    </row>
    <row r="30342" spans="23:23" x14ac:dyDescent="0.35">
      <c r="W30342" s="17"/>
    </row>
    <row r="30343" spans="23:23" x14ac:dyDescent="0.35">
      <c r="W30343" s="17"/>
    </row>
    <row r="30344" spans="23:23" x14ac:dyDescent="0.35">
      <c r="W30344" s="17"/>
    </row>
    <row r="30345" spans="23:23" x14ac:dyDescent="0.35">
      <c r="W30345" s="17"/>
    </row>
    <row r="30346" spans="23:23" x14ac:dyDescent="0.35">
      <c r="W30346" s="17"/>
    </row>
    <row r="30347" spans="23:23" x14ac:dyDescent="0.35">
      <c r="W30347" s="17"/>
    </row>
    <row r="30348" spans="23:23" x14ac:dyDescent="0.35">
      <c r="W30348" s="17"/>
    </row>
    <row r="30349" spans="23:23" x14ac:dyDescent="0.35">
      <c r="W30349" s="17"/>
    </row>
    <row r="30350" spans="23:23" x14ac:dyDescent="0.35">
      <c r="W30350" s="17"/>
    </row>
    <row r="30351" spans="23:23" x14ac:dyDescent="0.35">
      <c r="W30351" s="17"/>
    </row>
    <row r="30352" spans="23:23" x14ac:dyDescent="0.35">
      <c r="W30352" s="17"/>
    </row>
    <row r="30353" spans="23:23" x14ac:dyDescent="0.35">
      <c r="W30353" s="17"/>
    </row>
    <row r="30354" spans="23:23" x14ac:dyDescent="0.35">
      <c r="W30354" s="17"/>
    </row>
    <row r="30355" spans="23:23" x14ac:dyDescent="0.35">
      <c r="W30355" s="17"/>
    </row>
    <row r="30356" spans="23:23" x14ac:dyDescent="0.35">
      <c r="W30356" s="17"/>
    </row>
    <row r="30357" spans="23:23" x14ac:dyDescent="0.35">
      <c r="W30357" s="17"/>
    </row>
    <row r="30358" spans="23:23" x14ac:dyDescent="0.35">
      <c r="W30358" s="17"/>
    </row>
    <row r="30359" spans="23:23" x14ac:dyDescent="0.35">
      <c r="W30359" s="17"/>
    </row>
    <row r="30360" spans="23:23" x14ac:dyDescent="0.35">
      <c r="W30360" s="17"/>
    </row>
    <row r="30361" spans="23:23" x14ac:dyDescent="0.35">
      <c r="W30361" s="17"/>
    </row>
    <row r="30362" spans="23:23" x14ac:dyDescent="0.35">
      <c r="W30362" s="17"/>
    </row>
    <row r="30363" spans="23:23" x14ac:dyDescent="0.35">
      <c r="W30363" s="17"/>
    </row>
    <row r="30364" spans="23:23" x14ac:dyDescent="0.35">
      <c r="W30364" s="17"/>
    </row>
    <row r="30365" spans="23:23" x14ac:dyDescent="0.35">
      <c r="W30365" s="17"/>
    </row>
    <row r="30366" spans="23:23" x14ac:dyDescent="0.35">
      <c r="W30366" s="17"/>
    </row>
    <row r="30367" spans="23:23" x14ac:dyDescent="0.35">
      <c r="W30367" s="17"/>
    </row>
    <row r="30368" spans="23:23" x14ac:dyDescent="0.35">
      <c r="W30368" s="17"/>
    </row>
    <row r="30369" spans="23:23" x14ac:dyDescent="0.35">
      <c r="W30369" s="17"/>
    </row>
    <row r="30370" spans="23:23" x14ac:dyDescent="0.35">
      <c r="W30370" s="17"/>
    </row>
    <row r="30371" spans="23:23" x14ac:dyDescent="0.35">
      <c r="W30371" s="17"/>
    </row>
    <row r="30372" spans="23:23" x14ac:dyDescent="0.35">
      <c r="W30372" s="17"/>
    </row>
    <row r="30373" spans="23:23" x14ac:dyDescent="0.35">
      <c r="W30373" s="17"/>
    </row>
    <row r="30374" spans="23:23" x14ac:dyDescent="0.35">
      <c r="W30374" s="17"/>
    </row>
    <row r="30375" spans="23:23" x14ac:dyDescent="0.35">
      <c r="W30375" s="17"/>
    </row>
    <row r="30376" spans="23:23" x14ac:dyDescent="0.35">
      <c r="W30376" s="17"/>
    </row>
    <row r="30377" spans="23:23" x14ac:dyDescent="0.35">
      <c r="W30377" s="17"/>
    </row>
    <row r="30378" spans="23:23" x14ac:dyDescent="0.35">
      <c r="W30378" s="17"/>
    </row>
    <row r="30379" spans="23:23" x14ac:dyDescent="0.35">
      <c r="W30379" s="17"/>
    </row>
    <row r="30380" spans="23:23" x14ac:dyDescent="0.35">
      <c r="W30380" s="17"/>
    </row>
    <row r="30381" spans="23:23" x14ac:dyDescent="0.35">
      <c r="W30381" s="17"/>
    </row>
    <row r="30382" spans="23:23" x14ac:dyDescent="0.35">
      <c r="W30382" s="17"/>
    </row>
    <row r="30383" spans="23:23" x14ac:dyDescent="0.35">
      <c r="W30383" s="17"/>
    </row>
    <row r="30384" spans="23:23" x14ac:dyDescent="0.35">
      <c r="W30384" s="17"/>
    </row>
    <row r="30385" spans="23:23" x14ac:dyDescent="0.35">
      <c r="W30385" s="17"/>
    </row>
    <row r="30386" spans="23:23" x14ac:dyDescent="0.35">
      <c r="W30386" s="17"/>
    </row>
    <row r="30387" spans="23:23" x14ac:dyDescent="0.35">
      <c r="W30387" s="17"/>
    </row>
    <row r="30388" spans="23:23" x14ac:dyDescent="0.35">
      <c r="W30388" s="17"/>
    </row>
    <row r="30389" spans="23:23" x14ac:dyDescent="0.35">
      <c r="W30389" s="17"/>
    </row>
    <row r="30390" spans="23:23" x14ac:dyDescent="0.35">
      <c r="W30390" s="17"/>
    </row>
    <row r="30391" spans="23:23" x14ac:dyDescent="0.35">
      <c r="W30391" s="17"/>
    </row>
    <row r="30392" spans="23:23" x14ac:dyDescent="0.35">
      <c r="W30392" s="17"/>
    </row>
    <row r="30393" spans="23:23" x14ac:dyDescent="0.35">
      <c r="W30393" s="17"/>
    </row>
    <row r="30394" spans="23:23" x14ac:dyDescent="0.35">
      <c r="W30394" s="17"/>
    </row>
    <row r="30395" spans="23:23" x14ac:dyDescent="0.35">
      <c r="W30395" s="17"/>
    </row>
    <row r="30396" spans="23:23" x14ac:dyDescent="0.35">
      <c r="W30396" s="17"/>
    </row>
    <row r="30397" spans="23:23" x14ac:dyDescent="0.35">
      <c r="W30397" s="17"/>
    </row>
    <row r="30398" spans="23:23" x14ac:dyDescent="0.35">
      <c r="W30398" s="17"/>
    </row>
    <row r="30399" spans="23:23" x14ac:dyDescent="0.35">
      <c r="W30399" s="17"/>
    </row>
    <row r="30400" spans="23:23" x14ac:dyDescent="0.35">
      <c r="W30400" s="17"/>
    </row>
    <row r="30401" spans="23:23" x14ac:dyDescent="0.35">
      <c r="W30401" s="17"/>
    </row>
    <row r="30402" spans="23:23" x14ac:dyDescent="0.35">
      <c r="W30402" s="17"/>
    </row>
    <row r="30403" spans="23:23" x14ac:dyDescent="0.35">
      <c r="W30403" s="17"/>
    </row>
    <row r="30404" spans="23:23" x14ac:dyDescent="0.35">
      <c r="W30404" s="17"/>
    </row>
    <row r="30405" spans="23:23" x14ac:dyDescent="0.35">
      <c r="W30405" s="17"/>
    </row>
    <row r="30406" spans="23:23" x14ac:dyDescent="0.35">
      <c r="W30406" s="17"/>
    </row>
    <row r="30407" spans="23:23" x14ac:dyDescent="0.35">
      <c r="W30407" s="17"/>
    </row>
    <row r="30408" spans="23:23" x14ac:dyDescent="0.35">
      <c r="W30408" s="17"/>
    </row>
    <row r="30409" spans="23:23" x14ac:dyDescent="0.35">
      <c r="W30409" s="17"/>
    </row>
    <row r="30410" spans="23:23" x14ac:dyDescent="0.35">
      <c r="W30410" s="17"/>
    </row>
    <row r="30411" spans="23:23" x14ac:dyDescent="0.35">
      <c r="W30411" s="17"/>
    </row>
    <row r="30412" spans="23:23" x14ac:dyDescent="0.35">
      <c r="W30412" s="17"/>
    </row>
    <row r="30413" spans="23:23" x14ac:dyDescent="0.35">
      <c r="W30413" s="17"/>
    </row>
    <row r="30414" spans="23:23" x14ac:dyDescent="0.35">
      <c r="W30414" s="17"/>
    </row>
    <row r="30415" spans="23:23" x14ac:dyDescent="0.35">
      <c r="W30415" s="17"/>
    </row>
    <row r="30416" spans="23:23" x14ac:dyDescent="0.35">
      <c r="W30416" s="17"/>
    </row>
    <row r="30417" spans="23:23" x14ac:dyDescent="0.35">
      <c r="W30417" s="17"/>
    </row>
    <row r="30418" spans="23:23" x14ac:dyDescent="0.35">
      <c r="W30418" s="17"/>
    </row>
    <row r="30419" spans="23:23" x14ac:dyDescent="0.35">
      <c r="W30419" s="17"/>
    </row>
    <row r="30420" spans="23:23" x14ac:dyDescent="0.35">
      <c r="W30420" s="17"/>
    </row>
    <row r="30421" spans="23:23" x14ac:dyDescent="0.35">
      <c r="W30421" s="17"/>
    </row>
    <row r="30422" spans="23:23" x14ac:dyDescent="0.35">
      <c r="W30422" s="17"/>
    </row>
    <row r="30423" spans="23:23" x14ac:dyDescent="0.35">
      <c r="W30423" s="17"/>
    </row>
    <row r="30424" spans="23:23" x14ac:dyDescent="0.35">
      <c r="W30424" s="17"/>
    </row>
    <row r="30425" spans="23:23" x14ac:dyDescent="0.35">
      <c r="W30425" s="17"/>
    </row>
    <row r="30426" spans="23:23" x14ac:dyDescent="0.35">
      <c r="W30426" s="17"/>
    </row>
    <row r="30427" spans="23:23" x14ac:dyDescent="0.35">
      <c r="W30427" s="17"/>
    </row>
    <row r="30428" spans="23:23" x14ac:dyDescent="0.35">
      <c r="W30428" s="17"/>
    </row>
    <row r="30429" spans="23:23" x14ac:dyDescent="0.35">
      <c r="W30429" s="17"/>
    </row>
    <row r="30430" spans="23:23" x14ac:dyDescent="0.35">
      <c r="W30430" s="17"/>
    </row>
    <row r="30431" spans="23:23" x14ac:dyDescent="0.35">
      <c r="W30431" s="17"/>
    </row>
    <row r="30432" spans="23:23" x14ac:dyDescent="0.35">
      <c r="W30432" s="17"/>
    </row>
    <row r="30433" spans="23:23" x14ac:dyDescent="0.35">
      <c r="W30433" s="17"/>
    </row>
    <row r="30434" spans="23:23" x14ac:dyDescent="0.35">
      <c r="W30434" s="17"/>
    </row>
    <row r="30435" spans="23:23" x14ac:dyDescent="0.35">
      <c r="W30435" s="17"/>
    </row>
    <row r="30436" spans="23:23" x14ac:dyDescent="0.35">
      <c r="W30436" s="17"/>
    </row>
    <row r="30437" spans="23:23" x14ac:dyDescent="0.35">
      <c r="W30437" s="17"/>
    </row>
    <row r="30438" spans="23:23" x14ac:dyDescent="0.35">
      <c r="W30438" s="17"/>
    </row>
    <row r="30439" spans="23:23" x14ac:dyDescent="0.35">
      <c r="W30439" s="17"/>
    </row>
    <row r="30440" spans="23:23" x14ac:dyDescent="0.35">
      <c r="W30440" s="17"/>
    </row>
    <row r="30441" spans="23:23" x14ac:dyDescent="0.35">
      <c r="W30441" s="17"/>
    </row>
    <row r="30442" spans="23:23" x14ac:dyDescent="0.35">
      <c r="W30442" s="17"/>
    </row>
    <row r="30443" spans="23:23" x14ac:dyDescent="0.35">
      <c r="W30443" s="17"/>
    </row>
    <row r="30444" spans="23:23" x14ac:dyDescent="0.35">
      <c r="W30444" s="17"/>
    </row>
    <row r="30445" spans="23:23" x14ac:dyDescent="0.35">
      <c r="W30445" s="17"/>
    </row>
    <row r="30446" spans="23:23" x14ac:dyDescent="0.35">
      <c r="W30446" s="17"/>
    </row>
    <row r="30447" spans="23:23" x14ac:dyDescent="0.35">
      <c r="W30447" s="17"/>
    </row>
    <row r="30448" spans="23:23" x14ac:dyDescent="0.35">
      <c r="W30448" s="17"/>
    </row>
    <row r="30449" spans="23:23" x14ac:dyDescent="0.35">
      <c r="W30449" s="17"/>
    </row>
    <row r="30450" spans="23:23" x14ac:dyDescent="0.35">
      <c r="W30450" s="17"/>
    </row>
    <row r="30451" spans="23:23" x14ac:dyDescent="0.35">
      <c r="W30451" s="17"/>
    </row>
    <row r="30452" spans="23:23" x14ac:dyDescent="0.35">
      <c r="W30452" s="17"/>
    </row>
    <row r="30453" spans="23:23" x14ac:dyDescent="0.35">
      <c r="W30453" s="17"/>
    </row>
    <row r="30454" spans="23:23" x14ac:dyDescent="0.35">
      <c r="W30454" s="17"/>
    </row>
    <row r="30455" spans="23:23" x14ac:dyDescent="0.35">
      <c r="W30455" s="17"/>
    </row>
    <row r="30456" spans="23:23" x14ac:dyDescent="0.35">
      <c r="W30456" s="17"/>
    </row>
    <row r="30457" spans="23:23" x14ac:dyDescent="0.35">
      <c r="W30457" s="17"/>
    </row>
    <row r="30458" spans="23:23" x14ac:dyDescent="0.35">
      <c r="W30458" s="17"/>
    </row>
    <row r="30459" spans="23:23" x14ac:dyDescent="0.35">
      <c r="W30459" s="17"/>
    </row>
    <row r="30460" spans="23:23" x14ac:dyDescent="0.35">
      <c r="W30460" s="17"/>
    </row>
    <row r="30461" spans="23:23" x14ac:dyDescent="0.35">
      <c r="W30461" s="17"/>
    </row>
    <row r="30462" spans="23:23" x14ac:dyDescent="0.35">
      <c r="W30462" s="17"/>
    </row>
    <row r="30463" spans="23:23" x14ac:dyDescent="0.35">
      <c r="W30463" s="17"/>
    </row>
    <row r="30464" spans="23:23" x14ac:dyDescent="0.35">
      <c r="W30464" s="17"/>
    </row>
    <row r="30465" spans="23:23" x14ac:dyDescent="0.35">
      <c r="W30465" s="17"/>
    </row>
    <row r="30466" spans="23:23" x14ac:dyDescent="0.35">
      <c r="W30466" s="17"/>
    </row>
    <row r="30467" spans="23:23" x14ac:dyDescent="0.35">
      <c r="W30467" s="17"/>
    </row>
    <row r="30468" spans="23:23" x14ac:dyDescent="0.35">
      <c r="W30468" s="17"/>
    </row>
    <row r="30469" spans="23:23" x14ac:dyDescent="0.35">
      <c r="W30469" s="17"/>
    </row>
    <row r="30470" spans="23:23" x14ac:dyDescent="0.35">
      <c r="W30470" s="17"/>
    </row>
    <row r="30471" spans="23:23" x14ac:dyDescent="0.35">
      <c r="W30471" s="17"/>
    </row>
    <row r="30472" spans="23:23" x14ac:dyDescent="0.35">
      <c r="W30472" s="17"/>
    </row>
    <row r="30473" spans="23:23" x14ac:dyDescent="0.35">
      <c r="W30473" s="17"/>
    </row>
    <row r="30474" spans="23:23" x14ac:dyDescent="0.35">
      <c r="W30474" s="17"/>
    </row>
    <row r="30475" spans="23:23" x14ac:dyDescent="0.35">
      <c r="W30475" s="17"/>
    </row>
    <row r="30476" spans="23:23" x14ac:dyDescent="0.35">
      <c r="W30476" s="17"/>
    </row>
    <row r="30477" spans="23:23" x14ac:dyDescent="0.35">
      <c r="W30477" s="17"/>
    </row>
    <row r="30478" spans="23:23" x14ac:dyDescent="0.35">
      <c r="W30478" s="17"/>
    </row>
    <row r="30479" spans="23:23" x14ac:dyDescent="0.35">
      <c r="W30479" s="17"/>
    </row>
    <row r="30480" spans="23:23" x14ac:dyDescent="0.35">
      <c r="W30480" s="17"/>
    </row>
    <row r="30481" spans="23:23" x14ac:dyDescent="0.35">
      <c r="W30481" s="17"/>
    </row>
    <row r="30482" spans="23:23" x14ac:dyDescent="0.35">
      <c r="W30482" s="17"/>
    </row>
    <row r="30483" spans="23:23" x14ac:dyDescent="0.35">
      <c r="W30483" s="17"/>
    </row>
    <row r="30484" spans="23:23" x14ac:dyDescent="0.35">
      <c r="W30484" s="17"/>
    </row>
    <row r="30485" spans="23:23" x14ac:dyDescent="0.35">
      <c r="W30485" s="17"/>
    </row>
    <row r="30486" spans="23:23" x14ac:dyDescent="0.35">
      <c r="W30486" s="17"/>
    </row>
    <row r="30487" spans="23:23" x14ac:dyDescent="0.35">
      <c r="W30487" s="17"/>
    </row>
    <row r="30488" spans="23:23" x14ac:dyDescent="0.35">
      <c r="W30488" s="17"/>
    </row>
    <row r="30489" spans="23:23" x14ac:dyDescent="0.35">
      <c r="W30489" s="17"/>
    </row>
    <row r="30490" spans="23:23" x14ac:dyDescent="0.35">
      <c r="W30490" s="17"/>
    </row>
    <row r="30491" spans="23:23" x14ac:dyDescent="0.35">
      <c r="W30491" s="17"/>
    </row>
    <row r="30492" spans="23:23" x14ac:dyDescent="0.35">
      <c r="W30492" s="17"/>
    </row>
    <row r="30493" spans="23:23" x14ac:dyDescent="0.35">
      <c r="W30493" s="17"/>
    </row>
    <row r="30494" spans="23:23" x14ac:dyDescent="0.35">
      <c r="W30494" s="17"/>
    </row>
    <row r="30495" spans="23:23" x14ac:dyDescent="0.35">
      <c r="W30495" s="17"/>
    </row>
    <row r="30496" spans="23:23" x14ac:dyDescent="0.35">
      <c r="W30496" s="17"/>
    </row>
    <row r="30497" spans="23:23" x14ac:dyDescent="0.35">
      <c r="W30497" s="17"/>
    </row>
    <row r="30498" spans="23:23" x14ac:dyDescent="0.35">
      <c r="W30498" s="17"/>
    </row>
    <row r="30499" spans="23:23" x14ac:dyDescent="0.35">
      <c r="W30499" s="17"/>
    </row>
    <row r="30500" spans="23:23" x14ac:dyDescent="0.35">
      <c r="W30500" s="17"/>
    </row>
    <row r="30501" spans="23:23" x14ac:dyDescent="0.35">
      <c r="W30501" s="17"/>
    </row>
    <row r="30502" spans="23:23" x14ac:dyDescent="0.35">
      <c r="W30502" s="17"/>
    </row>
    <row r="30503" spans="23:23" x14ac:dyDescent="0.35">
      <c r="W30503" s="17"/>
    </row>
    <row r="30504" spans="23:23" x14ac:dyDescent="0.35">
      <c r="W30504" s="17"/>
    </row>
    <row r="30505" spans="23:23" x14ac:dyDescent="0.35">
      <c r="W30505" s="17"/>
    </row>
    <row r="30506" spans="23:23" x14ac:dyDescent="0.35">
      <c r="W30506" s="17"/>
    </row>
    <row r="30507" spans="23:23" x14ac:dyDescent="0.35">
      <c r="W30507" s="17"/>
    </row>
    <row r="30508" spans="23:23" x14ac:dyDescent="0.35">
      <c r="W30508" s="17"/>
    </row>
    <row r="30509" spans="23:23" x14ac:dyDescent="0.35">
      <c r="W30509" s="17"/>
    </row>
    <row r="30510" spans="23:23" x14ac:dyDescent="0.35">
      <c r="W30510" s="17"/>
    </row>
    <row r="30511" spans="23:23" x14ac:dyDescent="0.35">
      <c r="W30511" s="17"/>
    </row>
    <row r="30512" spans="23:23" x14ac:dyDescent="0.35">
      <c r="W30512" s="17"/>
    </row>
    <row r="30513" spans="23:23" x14ac:dyDescent="0.35">
      <c r="W30513" s="17"/>
    </row>
    <row r="30514" spans="23:23" x14ac:dyDescent="0.35">
      <c r="W30514" s="17"/>
    </row>
    <row r="30515" spans="23:23" x14ac:dyDescent="0.35">
      <c r="W30515" s="17"/>
    </row>
    <row r="30516" spans="23:23" x14ac:dyDescent="0.35">
      <c r="W30516" s="17"/>
    </row>
    <row r="30517" spans="23:23" x14ac:dyDescent="0.35">
      <c r="W30517" s="17"/>
    </row>
    <row r="30518" spans="23:23" x14ac:dyDescent="0.35">
      <c r="W30518" s="17"/>
    </row>
    <row r="30519" spans="23:23" x14ac:dyDescent="0.35">
      <c r="W30519" s="17"/>
    </row>
    <row r="30520" spans="23:23" x14ac:dyDescent="0.35">
      <c r="W30520" s="17"/>
    </row>
    <row r="30521" spans="23:23" x14ac:dyDescent="0.35">
      <c r="W30521" s="17"/>
    </row>
    <row r="30522" spans="23:23" x14ac:dyDescent="0.35">
      <c r="W30522" s="17"/>
    </row>
    <row r="30523" spans="23:23" x14ac:dyDescent="0.35">
      <c r="W30523" s="17"/>
    </row>
    <row r="30524" spans="23:23" x14ac:dyDescent="0.35">
      <c r="W30524" s="17"/>
    </row>
    <row r="30525" spans="23:23" x14ac:dyDescent="0.35">
      <c r="W30525" s="17"/>
    </row>
    <row r="30526" spans="23:23" x14ac:dyDescent="0.35">
      <c r="W30526" s="17"/>
    </row>
    <row r="30527" spans="23:23" x14ac:dyDescent="0.35">
      <c r="W30527" s="17"/>
    </row>
    <row r="30528" spans="23:23" x14ac:dyDescent="0.35">
      <c r="W30528" s="17"/>
    </row>
    <row r="30529" spans="23:23" x14ac:dyDescent="0.35">
      <c r="W30529" s="17"/>
    </row>
    <row r="30530" spans="23:23" x14ac:dyDescent="0.35">
      <c r="W30530" s="17"/>
    </row>
    <row r="30531" spans="23:23" x14ac:dyDescent="0.35">
      <c r="W30531" s="17"/>
    </row>
    <row r="30532" spans="23:23" x14ac:dyDescent="0.35">
      <c r="W30532" s="17"/>
    </row>
    <row r="30533" spans="23:23" x14ac:dyDescent="0.35">
      <c r="W30533" s="17"/>
    </row>
    <row r="30534" spans="23:23" x14ac:dyDescent="0.35">
      <c r="W30534" s="17"/>
    </row>
    <row r="30535" spans="23:23" x14ac:dyDescent="0.35">
      <c r="W30535" s="17"/>
    </row>
    <row r="30536" spans="23:23" x14ac:dyDescent="0.35">
      <c r="W30536" s="17"/>
    </row>
    <row r="30537" spans="23:23" x14ac:dyDescent="0.35">
      <c r="W30537" s="17"/>
    </row>
    <row r="30538" spans="23:23" x14ac:dyDescent="0.35">
      <c r="W30538" s="17"/>
    </row>
    <row r="30539" spans="23:23" x14ac:dyDescent="0.35">
      <c r="W30539" s="17"/>
    </row>
    <row r="30540" spans="23:23" x14ac:dyDescent="0.35">
      <c r="W30540" s="17"/>
    </row>
    <row r="30541" spans="23:23" x14ac:dyDescent="0.35">
      <c r="W30541" s="17"/>
    </row>
    <row r="30542" spans="23:23" x14ac:dyDescent="0.35">
      <c r="W30542" s="17"/>
    </row>
    <row r="30543" spans="23:23" x14ac:dyDescent="0.35">
      <c r="W30543" s="17"/>
    </row>
    <row r="30544" spans="23:23" x14ac:dyDescent="0.35">
      <c r="W30544" s="17"/>
    </row>
    <row r="30545" spans="23:23" x14ac:dyDescent="0.35">
      <c r="W30545" s="17"/>
    </row>
    <row r="30546" spans="23:23" x14ac:dyDescent="0.35">
      <c r="W30546" s="17"/>
    </row>
    <row r="30547" spans="23:23" x14ac:dyDescent="0.35">
      <c r="W30547" s="17"/>
    </row>
    <row r="30548" spans="23:23" x14ac:dyDescent="0.35">
      <c r="W30548" s="17"/>
    </row>
    <row r="30549" spans="23:23" x14ac:dyDescent="0.35">
      <c r="W30549" s="17"/>
    </row>
    <row r="30550" spans="23:23" x14ac:dyDescent="0.35">
      <c r="W30550" s="17"/>
    </row>
    <row r="30551" spans="23:23" x14ac:dyDescent="0.35">
      <c r="W30551" s="17"/>
    </row>
    <row r="30552" spans="23:23" x14ac:dyDescent="0.35">
      <c r="W30552" s="17"/>
    </row>
    <row r="30553" spans="23:23" x14ac:dyDescent="0.35">
      <c r="W30553" s="17"/>
    </row>
    <row r="30554" spans="23:23" x14ac:dyDescent="0.35">
      <c r="W30554" s="17"/>
    </row>
    <row r="30555" spans="23:23" x14ac:dyDescent="0.35">
      <c r="W30555" s="17"/>
    </row>
    <row r="30556" spans="23:23" x14ac:dyDescent="0.35">
      <c r="W30556" s="17"/>
    </row>
    <row r="30557" spans="23:23" x14ac:dyDescent="0.35">
      <c r="W30557" s="17"/>
    </row>
    <row r="30558" spans="23:23" x14ac:dyDescent="0.35">
      <c r="W30558" s="17"/>
    </row>
    <row r="30559" spans="23:23" x14ac:dyDescent="0.35">
      <c r="W30559" s="17"/>
    </row>
    <row r="30560" spans="23:23" x14ac:dyDescent="0.35">
      <c r="W30560" s="17"/>
    </row>
    <row r="30561" spans="23:23" x14ac:dyDescent="0.35">
      <c r="W30561" s="17"/>
    </row>
    <row r="30562" spans="23:23" x14ac:dyDescent="0.35">
      <c r="W30562" s="17"/>
    </row>
    <row r="30563" spans="23:23" x14ac:dyDescent="0.35">
      <c r="W30563" s="17"/>
    </row>
    <row r="30564" spans="23:23" x14ac:dyDescent="0.35">
      <c r="W30564" s="17"/>
    </row>
    <row r="30565" spans="23:23" x14ac:dyDescent="0.35">
      <c r="W30565" s="17"/>
    </row>
    <row r="30566" spans="23:23" x14ac:dyDescent="0.35">
      <c r="W30566" s="17"/>
    </row>
    <row r="30567" spans="23:23" x14ac:dyDescent="0.35">
      <c r="W30567" s="17"/>
    </row>
    <row r="30568" spans="23:23" x14ac:dyDescent="0.35">
      <c r="W30568" s="17"/>
    </row>
    <row r="30569" spans="23:23" x14ac:dyDescent="0.35">
      <c r="W30569" s="17"/>
    </row>
    <row r="30570" spans="23:23" x14ac:dyDescent="0.35">
      <c r="W30570" s="17"/>
    </row>
    <row r="30571" spans="23:23" x14ac:dyDescent="0.35">
      <c r="W30571" s="17"/>
    </row>
    <row r="30572" spans="23:23" x14ac:dyDescent="0.35">
      <c r="W30572" s="17"/>
    </row>
    <row r="30573" spans="23:23" x14ac:dyDescent="0.35">
      <c r="W30573" s="17"/>
    </row>
    <row r="30574" spans="23:23" x14ac:dyDescent="0.35">
      <c r="W30574" s="17"/>
    </row>
    <row r="30575" spans="23:23" x14ac:dyDescent="0.35">
      <c r="W30575" s="17"/>
    </row>
    <row r="30576" spans="23:23" x14ac:dyDescent="0.35">
      <c r="W30576" s="17"/>
    </row>
    <row r="30577" spans="23:23" x14ac:dyDescent="0.35">
      <c r="W30577" s="17"/>
    </row>
    <row r="30578" spans="23:23" x14ac:dyDescent="0.35">
      <c r="W30578" s="17"/>
    </row>
    <row r="30579" spans="23:23" x14ac:dyDescent="0.35">
      <c r="W30579" s="17"/>
    </row>
    <row r="30580" spans="23:23" x14ac:dyDescent="0.35">
      <c r="W30580" s="17"/>
    </row>
    <row r="30581" spans="23:23" x14ac:dyDescent="0.35">
      <c r="W30581" s="17"/>
    </row>
    <row r="30582" spans="23:23" x14ac:dyDescent="0.35">
      <c r="W30582" s="17"/>
    </row>
    <row r="30583" spans="23:23" x14ac:dyDescent="0.35">
      <c r="W30583" s="17"/>
    </row>
    <row r="30584" spans="23:23" x14ac:dyDescent="0.35">
      <c r="W30584" s="17"/>
    </row>
    <row r="30585" spans="23:23" x14ac:dyDescent="0.35">
      <c r="W30585" s="17"/>
    </row>
    <row r="30586" spans="23:23" x14ac:dyDescent="0.35">
      <c r="W30586" s="17"/>
    </row>
    <row r="30587" spans="23:23" x14ac:dyDescent="0.35">
      <c r="W30587" s="17"/>
    </row>
    <row r="30588" spans="23:23" x14ac:dyDescent="0.35">
      <c r="W30588" s="17"/>
    </row>
    <row r="30589" spans="23:23" x14ac:dyDescent="0.35">
      <c r="W30589" s="17"/>
    </row>
    <row r="30590" spans="23:23" x14ac:dyDescent="0.35">
      <c r="W30590" s="17"/>
    </row>
    <row r="30591" spans="23:23" x14ac:dyDescent="0.35">
      <c r="W30591" s="17"/>
    </row>
    <row r="30592" spans="23:23" x14ac:dyDescent="0.35">
      <c r="W30592" s="17"/>
    </row>
    <row r="30593" spans="23:23" x14ac:dyDescent="0.35">
      <c r="W30593" s="17"/>
    </row>
    <row r="30594" spans="23:23" x14ac:dyDescent="0.35">
      <c r="W30594" s="17"/>
    </row>
    <row r="30595" spans="23:23" x14ac:dyDescent="0.35">
      <c r="W30595" s="17"/>
    </row>
    <row r="30596" spans="23:23" x14ac:dyDescent="0.35">
      <c r="W30596" s="17"/>
    </row>
    <row r="30597" spans="23:23" x14ac:dyDescent="0.35">
      <c r="W30597" s="17"/>
    </row>
    <row r="30598" spans="23:23" x14ac:dyDescent="0.35">
      <c r="W30598" s="17"/>
    </row>
    <row r="30599" spans="23:23" x14ac:dyDescent="0.35">
      <c r="W30599" s="17"/>
    </row>
    <row r="30600" spans="23:23" x14ac:dyDescent="0.35">
      <c r="W30600" s="17"/>
    </row>
    <row r="30601" spans="23:23" x14ac:dyDescent="0.35">
      <c r="W30601" s="17"/>
    </row>
    <row r="30602" spans="23:23" x14ac:dyDescent="0.35">
      <c r="W30602" s="17"/>
    </row>
    <row r="30603" spans="23:23" x14ac:dyDescent="0.35">
      <c r="W30603" s="17"/>
    </row>
    <row r="30604" spans="23:23" x14ac:dyDescent="0.35">
      <c r="W30604" s="17"/>
    </row>
    <row r="30605" spans="23:23" x14ac:dyDescent="0.35">
      <c r="W30605" s="17"/>
    </row>
    <row r="30606" spans="23:23" x14ac:dyDescent="0.35">
      <c r="W30606" s="17"/>
    </row>
    <row r="30607" spans="23:23" x14ac:dyDescent="0.35">
      <c r="W30607" s="17"/>
    </row>
    <row r="30608" spans="23:23" x14ac:dyDescent="0.35">
      <c r="W30608" s="17"/>
    </row>
    <row r="30609" spans="23:23" x14ac:dyDescent="0.35">
      <c r="W30609" s="17"/>
    </row>
    <row r="30610" spans="23:23" x14ac:dyDescent="0.35">
      <c r="W30610" s="17"/>
    </row>
    <row r="30611" spans="23:23" x14ac:dyDescent="0.35">
      <c r="W30611" s="17"/>
    </row>
    <row r="30612" spans="23:23" x14ac:dyDescent="0.35">
      <c r="W30612" s="17"/>
    </row>
    <row r="30613" spans="23:23" x14ac:dyDescent="0.35">
      <c r="W30613" s="17"/>
    </row>
    <row r="30614" spans="23:23" x14ac:dyDescent="0.35">
      <c r="W30614" s="17"/>
    </row>
    <row r="30615" spans="23:23" x14ac:dyDescent="0.35">
      <c r="W30615" s="17"/>
    </row>
    <row r="30616" spans="23:23" x14ac:dyDescent="0.35">
      <c r="W30616" s="17"/>
    </row>
    <row r="30617" spans="23:23" x14ac:dyDescent="0.35">
      <c r="W30617" s="17"/>
    </row>
    <row r="30618" spans="23:23" x14ac:dyDescent="0.35">
      <c r="W30618" s="17"/>
    </row>
    <row r="30619" spans="23:23" x14ac:dyDescent="0.35">
      <c r="W30619" s="17"/>
    </row>
    <row r="30620" spans="23:23" x14ac:dyDescent="0.35">
      <c r="W30620" s="17"/>
    </row>
    <row r="30621" spans="23:23" x14ac:dyDescent="0.35">
      <c r="W30621" s="17"/>
    </row>
    <row r="30622" spans="23:23" x14ac:dyDescent="0.35">
      <c r="W30622" s="17"/>
    </row>
    <row r="30623" spans="23:23" x14ac:dyDescent="0.35">
      <c r="W30623" s="17"/>
    </row>
    <row r="30624" spans="23:23" x14ac:dyDescent="0.35">
      <c r="W30624" s="17"/>
    </row>
    <row r="30625" spans="23:23" x14ac:dyDescent="0.35">
      <c r="W30625" s="17"/>
    </row>
    <row r="30626" spans="23:23" x14ac:dyDescent="0.35">
      <c r="W30626" s="17"/>
    </row>
    <row r="30627" spans="23:23" x14ac:dyDescent="0.35">
      <c r="W30627" s="17"/>
    </row>
    <row r="30628" spans="23:23" x14ac:dyDescent="0.35">
      <c r="W30628" s="17"/>
    </row>
    <row r="30629" spans="23:23" x14ac:dyDescent="0.35">
      <c r="W30629" s="17"/>
    </row>
    <row r="30630" spans="23:23" x14ac:dyDescent="0.35">
      <c r="W30630" s="17"/>
    </row>
    <row r="30631" spans="23:23" x14ac:dyDescent="0.35">
      <c r="W30631" s="17"/>
    </row>
    <row r="30632" spans="23:23" x14ac:dyDescent="0.35">
      <c r="W30632" s="17"/>
    </row>
    <row r="30633" spans="23:23" x14ac:dyDescent="0.35">
      <c r="W30633" s="17"/>
    </row>
    <row r="30634" spans="23:23" x14ac:dyDescent="0.35">
      <c r="W30634" s="17"/>
    </row>
    <row r="30635" spans="23:23" x14ac:dyDescent="0.35">
      <c r="W30635" s="17"/>
    </row>
    <row r="30636" spans="23:23" x14ac:dyDescent="0.35">
      <c r="W30636" s="17"/>
    </row>
    <row r="30637" spans="23:23" x14ac:dyDescent="0.35">
      <c r="W30637" s="17"/>
    </row>
    <row r="30638" spans="23:23" x14ac:dyDescent="0.35">
      <c r="W30638" s="17"/>
    </row>
    <row r="30639" spans="23:23" x14ac:dyDescent="0.35">
      <c r="W30639" s="17"/>
    </row>
    <row r="30640" spans="23:23" x14ac:dyDescent="0.35">
      <c r="W30640" s="17"/>
    </row>
    <row r="30641" spans="23:23" x14ac:dyDescent="0.35">
      <c r="W30641" s="17"/>
    </row>
    <row r="30642" spans="23:23" x14ac:dyDescent="0.35">
      <c r="W30642" s="17"/>
    </row>
    <row r="30643" spans="23:23" x14ac:dyDescent="0.35">
      <c r="W30643" s="17"/>
    </row>
    <row r="30644" spans="23:23" x14ac:dyDescent="0.35">
      <c r="W30644" s="17"/>
    </row>
    <row r="30645" spans="23:23" x14ac:dyDescent="0.35">
      <c r="W30645" s="17"/>
    </row>
    <row r="30646" spans="23:23" x14ac:dyDescent="0.35">
      <c r="W30646" s="17"/>
    </row>
    <row r="30647" spans="23:23" x14ac:dyDescent="0.35">
      <c r="W30647" s="17"/>
    </row>
    <row r="30648" spans="23:23" x14ac:dyDescent="0.35">
      <c r="W30648" s="17"/>
    </row>
    <row r="30649" spans="23:23" x14ac:dyDescent="0.35">
      <c r="W30649" s="17"/>
    </row>
    <row r="30650" spans="23:23" x14ac:dyDescent="0.35">
      <c r="W30650" s="17"/>
    </row>
    <row r="30651" spans="23:23" x14ac:dyDescent="0.35">
      <c r="W30651" s="17"/>
    </row>
    <row r="30652" spans="23:23" x14ac:dyDescent="0.35">
      <c r="W30652" s="17"/>
    </row>
    <row r="30653" spans="23:23" x14ac:dyDescent="0.35">
      <c r="W30653" s="17"/>
    </row>
    <row r="30654" spans="23:23" x14ac:dyDescent="0.35">
      <c r="W30654" s="17"/>
    </row>
    <row r="30655" spans="23:23" x14ac:dyDescent="0.35">
      <c r="W30655" s="17"/>
    </row>
    <row r="30656" spans="23:23" x14ac:dyDescent="0.35">
      <c r="W30656" s="17"/>
    </row>
    <row r="30657" spans="23:23" x14ac:dyDescent="0.35">
      <c r="W30657" s="17"/>
    </row>
    <row r="30658" spans="23:23" x14ac:dyDescent="0.35">
      <c r="W30658" s="17"/>
    </row>
    <row r="30659" spans="23:23" x14ac:dyDescent="0.35">
      <c r="W30659" s="17"/>
    </row>
    <row r="30660" spans="23:23" x14ac:dyDescent="0.35">
      <c r="W30660" s="17"/>
    </row>
    <row r="30661" spans="23:23" x14ac:dyDescent="0.35">
      <c r="W30661" s="17"/>
    </row>
    <row r="30662" spans="23:23" x14ac:dyDescent="0.35">
      <c r="W30662" s="17"/>
    </row>
    <row r="30663" spans="23:23" x14ac:dyDescent="0.35">
      <c r="W30663" s="17"/>
    </row>
    <row r="30664" spans="23:23" x14ac:dyDescent="0.35">
      <c r="W30664" s="17"/>
    </row>
    <row r="30665" spans="23:23" x14ac:dyDescent="0.35">
      <c r="W30665" s="17"/>
    </row>
    <row r="30666" spans="23:23" x14ac:dyDescent="0.35">
      <c r="W30666" s="17"/>
    </row>
    <row r="30667" spans="23:23" x14ac:dyDescent="0.35">
      <c r="W30667" s="17"/>
    </row>
    <row r="30668" spans="23:23" x14ac:dyDescent="0.35">
      <c r="W30668" s="17"/>
    </row>
    <row r="30669" spans="23:23" x14ac:dyDescent="0.35">
      <c r="W30669" s="17"/>
    </row>
    <row r="30670" spans="23:23" x14ac:dyDescent="0.35">
      <c r="W30670" s="17"/>
    </row>
    <row r="30671" spans="23:23" x14ac:dyDescent="0.35">
      <c r="W30671" s="17"/>
    </row>
    <row r="30672" spans="23:23" x14ac:dyDescent="0.35">
      <c r="W30672" s="17"/>
    </row>
    <row r="30673" spans="23:23" x14ac:dyDescent="0.35">
      <c r="W30673" s="17"/>
    </row>
    <row r="30674" spans="23:23" x14ac:dyDescent="0.35">
      <c r="W30674" s="17"/>
    </row>
    <row r="30675" spans="23:23" x14ac:dyDescent="0.35">
      <c r="W30675" s="17"/>
    </row>
    <row r="30676" spans="23:23" x14ac:dyDescent="0.35">
      <c r="W30676" s="17"/>
    </row>
    <row r="30677" spans="23:23" x14ac:dyDescent="0.35">
      <c r="W30677" s="17"/>
    </row>
    <row r="30678" spans="23:23" x14ac:dyDescent="0.35">
      <c r="W30678" s="17"/>
    </row>
    <row r="30679" spans="23:23" x14ac:dyDescent="0.35">
      <c r="W30679" s="17"/>
    </row>
    <row r="30680" spans="23:23" x14ac:dyDescent="0.35">
      <c r="W30680" s="17"/>
    </row>
    <row r="30681" spans="23:23" x14ac:dyDescent="0.35">
      <c r="W30681" s="17"/>
    </row>
    <row r="30682" spans="23:23" x14ac:dyDescent="0.35">
      <c r="W30682" s="17"/>
    </row>
    <row r="30683" spans="23:23" x14ac:dyDescent="0.35">
      <c r="W30683" s="17"/>
    </row>
    <row r="30684" spans="23:23" x14ac:dyDescent="0.35">
      <c r="W30684" s="17"/>
    </row>
    <row r="30685" spans="23:23" x14ac:dyDescent="0.35">
      <c r="W30685" s="17"/>
    </row>
    <row r="30686" spans="23:23" x14ac:dyDescent="0.35">
      <c r="W30686" s="17"/>
    </row>
    <row r="30687" spans="23:23" x14ac:dyDescent="0.35">
      <c r="W30687" s="17"/>
    </row>
    <row r="30688" spans="23:23" x14ac:dyDescent="0.35">
      <c r="W30688" s="17"/>
    </row>
    <row r="30689" spans="23:23" x14ac:dyDescent="0.35">
      <c r="W30689" s="17"/>
    </row>
    <row r="30690" spans="23:23" x14ac:dyDescent="0.35">
      <c r="W30690" s="17"/>
    </row>
    <row r="30691" spans="23:23" x14ac:dyDescent="0.35">
      <c r="W30691" s="17"/>
    </row>
    <row r="30692" spans="23:23" x14ac:dyDescent="0.35">
      <c r="W30692" s="17"/>
    </row>
    <row r="30693" spans="23:23" x14ac:dyDescent="0.35">
      <c r="W30693" s="17"/>
    </row>
    <row r="30694" spans="23:23" x14ac:dyDescent="0.35">
      <c r="W30694" s="17"/>
    </row>
    <row r="30695" spans="23:23" x14ac:dyDescent="0.35">
      <c r="W30695" s="17"/>
    </row>
    <row r="30696" spans="23:23" x14ac:dyDescent="0.35">
      <c r="W30696" s="17"/>
    </row>
    <row r="30697" spans="23:23" x14ac:dyDescent="0.35">
      <c r="W30697" s="17"/>
    </row>
    <row r="30698" spans="23:23" x14ac:dyDescent="0.35">
      <c r="W30698" s="17"/>
    </row>
    <row r="30699" spans="23:23" x14ac:dyDescent="0.35">
      <c r="W30699" s="17"/>
    </row>
    <row r="30700" spans="23:23" x14ac:dyDescent="0.35">
      <c r="W30700" s="17"/>
    </row>
    <row r="30701" spans="23:23" x14ac:dyDescent="0.35">
      <c r="W30701" s="17"/>
    </row>
    <row r="30702" spans="23:23" x14ac:dyDescent="0.35">
      <c r="W30702" s="17"/>
    </row>
    <row r="30703" spans="23:23" x14ac:dyDescent="0.35">
      <c r="W30703" s="17"/>
    </row>
    <row r="30704" spans="23:23" x14ac:dyDescent="0.35">
      <c r="W30704" s="17"/>
    </row>
    <row r="30705" spans="23:23" x14ac:dyDescent="0.35">
      <c r="W30705" s="17"/>
    </row>
    <row r="30706" spans="23:23" x14ac:dyDescent="0.35">
      <c r="W30706" s="17"/>
    </row>
    <row r="30707" spans="23:23" x14ac:dyDescent="0.35">
      <c r="W30707" s="17"/>
    </row>
    <row r="30708" spans="23:23" x14ac:dyDescent="0.35">
      <c r="W30708" s="17"/>
    </row>
    <row r="30709" spans="23:23" x14ac:dyDescent="0.35">
      <c r="W30709" s="17"/>
    </row>
    <row r="30710" spans="23:23" x14ac:dyDescent="0.35">
      <c r="W30710" s="17"/>
    </row>
    <row r="30711" spans="23:23" x14ac:dyDescent="0.35">
      <c r="W30711" s="17"/>
    </row>
    <row r="30712" spans="23:23" x14ac:dyDescent="0.35">
      <c r="W30712" s="17"/>
    </row>
    <row r="30713" spans="23:23" x14ac:dyDescent="0.35">
      <c r="W30713" s="17"/>
    </row>
    <row r="30714" spans="23:23" x14ac:dyDescent="0.35">
      <c r="W30714" s="17"/>
    </row>
    <row r="30715" spans="23:23" x14ac:dyDescent="0.35">
      <c r="W30715" s="17"/>
    </row>
    <row r="30716" spans="23:23" x14ac:dyDescent="0.35">
      <c r="W30716" s="17"/>
    </row>
    <row r="30717" spans="23:23" x14ac:dyDescent="0.35">
      <c r="W30717" s="17"/>
    </row>
    <row r="30718" spans="23:23" x14ac:dyDescent="0.35">
      <c r="W30718" s="17"/>
    </row>
    <row r="30719" spans="23:23" x14ac:dyDescent="0.35">
      <c r="W30719" s="17"/>
    </row>
    <row r="30720" spans="23:23" x14ac:dyDescent="0.35">
      <c r="W30720" s="17"/>
    </row>
    <row r="30721" spans="23:23" x14ac:dyDescent="0.35">
      <c r="W30721" s="17"/>
    </row>
    <row r="30722" spans="23:23" x14ac:dyDescent="0.35">
      <c r="W30722" s="17"/>
    </row>
    <row r="30723" spans="23:23" x14ac:dyDescent="0.35">
      <c r="W30723" s="17"/>
    </row>
    <row r="30724" spans="23:23" x14ac:dyDescent="0.35">
      <c r="W30724" s="17"/>
    </row>
    <row r="30725" spans="23:23" x14ac:dyDescent="0.35">
      <c r="W30725" s="17"/>
    </row>
    <row r="30726" spans="23:23" x14ac:dyDescent="0.35">
      <c r="W30726" s="17"/>
    </row>
    <row r="30727" spans="23:23" x14ac:dyDescent="0.35">
      <c r="W30727" s="17"/>
    </row>
    <row r="30728" spans="23:23" x14ac:dyDescent="0.35">
      <c r="W30728" s="17"/>
    </row>
    <row r="30729" spans="23:23" x14ac:dyDescent="0.35">
      <c r="W30729" s="17"/>
    </row>
    <row r="30730" spans="23:23" x14ac:dyDescent="0.35">
      <c r="W30730" s="17"/>
    </row>
    <row r="30731" spans="23:23" x14ac:dyDescent="0.35">
      <c r="W30731" s="17"/>
    </row>
    <row r="30732" spans="23:23" x14ac:dyDescent="0.35">
      <c r="W30732" s="17"/>
    </row>
    <row r="30733" spans="23:23" x14ac:dyDescent="0.35">
      <c r="W30733" s="17"/>
    </row>
    <row r="30734" spans="23:23" x14ac:dyDescent="0.35">
      <c r="W30734" s="17"/>
    </row>
    <row r="30735" spans="23:23" x14ac:dyDescent="0.35">
      <c r="W30735" s="17"/>
    </row>
    <row r="30736" spans="23:23" x14ac:dyDescent="0.35">
      <c r="W30736" s="17"/>
    </row>
    <row r="30737" spans="23:23" x14ac:dyDescent="0.35">
      <c r="W30737" s="17"/>
    </row>
    <row r="30738" spans="23:23" x14ac:dyDescent="0.35">
      <c r="W30738" s="17"/>
    </row>
    <row r="30739" spans="23:23" x14ac:dyDescent="0.35">
      <c r="W30739" s="17"/>
    </row>
    <row r="30740" spans="23:23" x14ac:dyDescent="0.35">
      <c r="W30740" s="17"/>
    </row>
    <row r="30741" spans="23:23" x14ac:dyDescent="0.35">
      <c r="W30741" s="17"/>
    </row>
    <row r="30742" spans="23:23" x14ac:dyDescent="0.35">
      <c r="W30742" s="17"/>
    </row>
    <row r="30743" spans="23:23" x14ac:dyDescent="0.35">
      <c r="W30743" s="17"/>
    </row>
    <row r="30744" spans="23:23" x14ac:dyDescent="0.35">
      <c r="W30744" s="17"/>
    </row>
    <row r="30745" spans="23:23" x14ac:dyDescent="0.35">
      <c r="W30745" s="17"/>
    </row>
    <row r="30746" spans="23:23" x14ac:dyDescent="0.35">
      <c r="W30746" s="17"/>
    </row>
    <row r="30747" spans="23:23" x14ac:dyDescent="0.35">
      <c r="W30747" s="17"/>
    </row>
    <row r="30748" spans="23:23" x14ac:dyDescent="0.35">
      <c r="W30748" s="17"/>
    </row>
    <row r="30749" spans="23:23" x14ac:dyDescent="0.35">
      <c r="W30749" s="17"/>
    </row>
    <row r="30750" spans="23:23" x14ac:dyDescent="0.35">
      <c r="W30750" s="17"/>
    </row>
    <row r="30751" spans="23:23" x14ac:dyDescent="0.35">
      <c r="W30751" s="17"/>
    </row>
    <row r="30752" spans="23:23" x14ac:dyDescent="0.35">
      <c r="W30752" s="17"/>
    </row>
    <row r="30753" spans="23:23" x14ac:dyDescent="0.35">
      <c r="W30753" s="17"/>
    </row>
    <row r="30754" spans="23:23" x14ac:dyDescent="0.35">
      <c r="W30754" s="17"/>
    </row>
    <row r="30755" spans="23:23" x14ac:dyDescent="0.35">
      <c r="W30755" s="17"/>
    </row>
    <row r="30756" spans="23:23" x14ac:dyDescent="0.35">
      <c r="W30756" s="17"/>
    </row>
    <row r="30757" spans="23:23" x14ac:dyDescent="0.35">
      <c r="W30757" s="17"/>
    </row>
    <row r="30758" spans="23:23" x14ac:dyDescent="0.35">
      <c r="W30758" s="17"/>
    </row>
    <row r="30759" spans="23:23" x14ac:dyDescent="0.35">
      <c r="W30759" s="17"/>
    </row>
    <row r="30760" spans="23:23" x14ac:dyDescent="0.35">
      <c r="W30760" s="17"/>
    </row>
    <row r="30761" spans="23:23" x14ac:dyDescent="0.35">
      <c r="W30761" s="17"/>
    </row>
    <row r="30762" spans="23:23" x14ac:dyDescent="0.35">
      <c r="W30762" s="17"/>
    </row>
    <row r="30763" spans="23:23" x14ac:dyDescent="0.35">
      <c r="W30763" s="17"/>
    </row>
    <row r="30764" spans="23:23" x14ac:dyDescent="0.35">
      <c r="W30764" s="17"/>
    </row>
    <row r="30765" spans="23:23" x14ac:dyDescent="0.35">
      <c r="W30765" s="17"/>
    </row>
    <row r="30766" spans="23:23" x14ac:dyDescent="0.35">
      <c r="W30766" s="17"/>
    </row>
    <row r="30767" spans="23:23" x14ac:dyDescent="0.35">
      <c r="W30767" s="17"/>
    </row>
    <row r="30768" spans="23:23" x14ac:dyDescent="0.35">
      <c r="W30768" s="17"/>
    </row>
    <row r="30769" spans="23:23" x14ac:dyDescent="0.35">
      <c r="W30769" s="17"/>
    </row>
    <row r="30770" spans="23:23" x14ac:dyDescent="0.35">
      <c r="W30770" s="17"/>
    </row>
    <row r="30771" spans="23:23" x14ac:dyDescent="0.35">
      <c r="W30771" s="17"/>
    </row>
    <row r="30772" spans="23:23" x14ac:dyDescent="0.35">
      <c r="W30772" s="17"/>
    </row>
    <row r="30773" spans="23:23" x14ac:dyDescent="0.35">
      <c r="W30773" s="17"/>
    </row>
    <row r="30774" spans="23:23" x14ac:dyDescent="0.35">
      <c r="W30774" s="17"/>
    </row>
    <row r="30775" spans="23:23" x14ac:dyDescent="0.35">
      <c r="W30775" s="17"/>
    </row>
    <row r="30776" spans="23:23" x14ac:dyDescent="0.35">
      <c r="W30776" s="17"/>
    </row>
    <row r="30777" spans="23:23" x14ac:dyDescent="0.35">
      <c r="W30777" s="17"/>
    </row>
    <row r="30778" spans="23:23" x14ac:dyDescent="0.35">
      <c r="W30778" s="17"/>
    </row>
    <row r="30779" spans="23:23" x14ac:dyDescent="0.35">
      <c r="W30779" s="17"/>
    </row>
    <row r="30780" spans="23:23" x14ac:dyDescent="0.35">
      <c r="W30780" s="17"/>
    </row>
    <row r="30781" spans="23:23" x14ac:dyDescent="0.35">
      <c r="W30781" s="17"/>
    </row>
    <row r="30782" spans="23:23" x14ac:dyDescent="0.35">
      <c r="W30782" s="17"/>
    </row>
    <row r="30783" spans="23:23" x14ac:dyDescent="0.35">
      <c r="W30783" s="17"/>
    </row>
    <row r="30784" spans="23:23" x14ac:dyDescent="0.35">
      <c r="W30784" s="17"/>
    </row>
    <row r="30785" spans="23:23" x14ac:dyDescent="0.35">
      <c r="W30785" s="17"/>
    </row>
    <row r="30786" spans="23:23" x14ac:dyDescent="0.35">
      <c r="W30786" s="17"/>
    </row>
    <row r="30787" spans="23:23" x14ac:dyDescent="0.35">
      <c r="W30787" s="17"/>
    </row>
    <row r="30788" spans="23:23" x14ac:dyDescent="0.35">
      <c r="W30788" s="17"/>
    </row>
    <row r="30789" spans="23:23" x14ac:dyDescent="0.35">
      <c r="W30789" s="17"/>
    </row>
    <row r="30790" spans="23:23" x14ac:dyDescent="0.35">
      <c r="W30790" s="17"/>
    </row>
    <row r="30791" spans="23:23" x14ac:dyDescent="0.35">
      <c r="W30791" s="17"/>
    </row>
    <row r="30792" spans="23:23" x14ac:dyDescent="0.35">
      <c r="W30792" s="17"/>
    </row>
    <row r="30793" spans="23:23" x14ac:dyDescent="0.35">
      <c r="W30793" s="17"/>
    </row>
    <row r="30794" spans="23:23" x14ac:dyDescent="0.35">
      <c r="W30794" s="17"/>
    </row>
    <row r="30795" spans="23:23" x14ac:dyDescent="0.35">
      <c r="W30795" s="17"/>
    </row>
    <row r="30796" spans="23:23" x14ac:dyDescent="0.35">
      <c r="W30796" s="17"/>
    </row>
    <row r="30797" spans="23:23" x14ac:dyDescent="0.35">
      <c r="W30797" s="17"/>
    </row>
    <row r="30798" spans="23:23" x14ac:dyDescent="0.35">
      <c r="W30798" s="17"/>
    </row>
    <row r="30799" spans="23:23" x14ac:dyDescent="0.35">
      <c r="W30799" s="17"/>
    </row>
    <row r="30800" spans="23:23" x14ac:dyDescent="0.35">
      <c r="W30800" s="17"/>
    </row>
    <row r="30801" spans="23:23" x14ac:dyDescent="0.35">
      <c r="W30801" s="17"/>
    </row>
    <row r="30802" spans="23:23" x14ac:dyDescent="0.35">
      <c r="W30802" s="17"/>
    </row>
    <row r="30803" spans="23:23" x14ac:dyDescent="0.35">
      <c r="W30803" s="17"/>
    </row>
    <row r="30804" spans="23:23" x14ac:dyDescent="0.35">
      <c r="W30804" s="17"/>
    </row>
    <row r="30805" spans="23:23" x14ac:dyDescent="0.35">
      <c r="W30805" s="17"/>
    </row>
    <row r="30806" spans="23:23" x14ac:dyDescent="0.35">
      <c r="W30806" s="17"/>
    </row>
    <row r="30807" spans="23:23" x14ac:dyDescent="0.35">
      <c r="W30807" s="17"/>
    </row>
    <row r="30808" spans="23:23" x14ac:dyDescent="0.35">
      <c r="W30808" s="17"/>
    </row>
    <row r="30809" spans="23:23" x14ac:dyDescent="0.35">
      <c r="W30809" s="17"/>
    </row>
    <row r="30810" spans="23:23" x14ac:dyDescent="0.35">
      <c r="W30810" s="17"/>
    </row>
    <row r="30811" spans="23:23" x14ac:dyDescent="0.35">
      <c r="W30811" s="17"/>
    </row>
    <row r="30812" spans="23:23" x14ac:dyDescent="0.35">
      <c r="W30812" s="17"/>
    </row>
    <row r="30813" spans="23:23" x14ac:dyDescent="0.35">
      <c r="W30813" s="17"/>
    </row>
    <row r="30814" spans="23:23" x14ac:dyDescent="0.35">
      <c r="W30814" s="17"/>
    </row>
    <row r="30815" spans="23:23" x14ac:dyDescent="0.35">
      <c r="W30815" s="17"/>
    </row>
    <row r="30816" spans="23:23" x14ac:dyDescent="0.35">
      <c r="W30816" s="17"/>
    </row>
    <row r="30817" spans="23:23" x14ac:dyDescent="0.35">
      <c r="W30817" s="17"/>
    </row>
    <row r="30818" spans="23:23" x14ac:dyDescent="0.35">
      <c r="W30818" s="17"/>
    </row>
    <row r="30819" spans="23:23" x14ac:dyDescent="0.35">
      <c r="W30819" s="17"/>
    </row>
    <row r="30820" spans="23:23" x14ac:dyDescent="0.35">
      <c r="W30820" s="17"/>
    </row>
    <row r="30821" spans="23:23" x14ac:dyDescent="0.35">
      <c r="W30821" s="17"/>
    </row>
    <row r="30822" spans="23:23" x14ac:dyDescent="0.35">
      <c r="W30822" s="17"/>
    </row>
    <row r="30823" spans="23:23" x14ac:dyDescent="0.35">
      <c r="W30823" s="17"/>
    </row>
    <row r="30824" spans="23:23" x14ac:dyDescent="0.35">
      <c r="W30824" s="17"/>
    </row>
    <row r="30825" spans="23:23" x14ac:dyDescent="0.35">
      <c r="W30825" s="17"/>
    </row>
    <row r="30826" spans="23:23" x14ac:dyDescent="0.35">
      <c r="W30826" s="17"/>
    </row>
    <row r="30827" spans="23:23" x14ac:dyDescent="0.35">
      <c r="W30827" s="17"/>
    </row>
    <row r="30828" spans="23:23" x14ac:dyDescent="0.35">
      <c r="W30828" s="17"/>
    </row>
    <row r="30829" spans="23:23" x14ac:dyDescent="0.35">
      <c r="W30829" s="17"/>
    </row>
    <row r="30830" spans="23:23" x14ac:dyDescent="0.35">
      <c r="W30830" s="17"/>
    </row>
    <row r="30831" spans="23:23" x14ac:dyDescent="0.35">
      <c r="W30831" s="17"/>
    </row>
    <row r="30832" spans="23:23" x14ac:dyDescent="0.35">
      <c r="W30832" s="17"/>
    </row>
    <row r="30833" spans="23:23" x14ac:dyDescent="0.35">
      <c r="W30833" s="17"/>
    </row>
    <row r="30834" spans="23:23" x14ac:dyDescent="0.35">
      <c r="W30834" s="17"/>
    </row>
    <row r="30835" spans="23:23" x14ac:dyDescent="0.35">
      <c r="W30835" s="17"/>
    </row>
    <row r="30836" spans="23:23" x14ac:dyDescent="0.35">
      <c r="W30836" s="17"/>
    </row>
    <row r="30837" spans="23:23" x14ac:dyDescent="0.35">
      <c r="W30837" s="17"/>
    </row>
    <row r="30838" spans="23:23" x14ac:dyDescent="0.35">
      <c r="W30838" s="17"/>
    </row>
    <row r="30839" spans="23:23" x14ac:dyDescent="0.35">
      <c r="W30839" s="17"/>
    </row>
    <row r="30840" spans="23:23" x14ac:dyDescent="0.35">
      <c r="W30840" s="17"/>
    </row>
    <row r="30841" spans="23:23" x14ac:dyDescent="0.35">
      <c r="W30841" s="17"/>
    </row>
    <row r="30842" spans="23:23" x14ac:dyDescent="0.35">
      <c r="W30842" s="17"/>
    </row>
    <row r="30843" spans="23:23" x14ac:dyDescent="0.35">
      <c r="W30843" s="17"/>
    </row>
    <row r="30844" spans="23:23" x14ac:dyDescent="0.35">
      <c r="W30844" s="17"/>
    </row>
    <row r="30845" spans="23:23" x14ac:dyDescent="0.35">
      <c r="W30845" s="17"/>
    </row>
    <row r="30846" spans="23:23" x14ac:dyDescent="0.35">
      <c r="W30846" s="17"/>
    </row>
    <row r="30847" spans="23:23" x14ac:dyDescent="0.35">
      <c r="W30847" s="17"/>
    </row>
    <row r="30848" spans="23:23" x14ac:dyDescent="0.35">
      <c r="W30848" s="17"/>
    </row>
    <row r="30849" spans="23:23" x14ac:dyDescent="0.35">
      <c r="W30849" s="17"/>
    </row>
    <row r="30850" spans="23:23" x14ac:dyDescent="0.35">
      <c r="W30850" s="17"/>
    </row>
    <row r="30851" spans="23:23" x14ac:dyDescent="0.35">
      <c r="W30851" s="17"/>
    </row>
    <row r="30852" spans="23:23" x14ac:dyDescent="0.35">
      <c r="W30852" s="17"/>
    </row>
    <row r="30853" spans="23:23" x14ac:dyDescent="0.35">
      <c r="W30853" s="17"/>
    </row>
    <row r="30854" spans="23:23" x14ac:dyDescent="0.35">
      <c r="W30854" s="17"/>
    </row>
    <row r="30855" spans="23:23" x14ac:dyDescent="0.35">
      <c r="W30855" s="17"/>
    </row>
    <row r="30856" spans="23:23" x14ac:dyDescent="0.35">
      <c r="W30856" s="17"/>
    </row>
    <row r="30857" spans="23:23" x14ac:dyDescent="0.35">
      <c r="W30857" s="17"/>
    </row>
    <row r="30858" spans="23:23" x14ac:dyDescent="0.35">
      <c r="W30858" s="17"/>
    </row>
    <row r="30859" spans="23:23" x14ac:dyDescent="0.35">
      <c r="W30859" s="17"/>
    </row>
    <row r="30860" spans="23:23" x14ac:dyDescent="0.35">
      <c r="W30860" s="17"/>
    </row>
    <row r="30861" spans="23:23" x14ac:dyDescent="0.35">
      <c r="W30861" s="17"/>
    </row>
    <row r="30862" spans="23:23" x14ac:dyDescent="0.35">
      <c r="W30862" s="17"/>
    </row>
    <row r="30863" spans="23:23" x14ac:dyDescent="0.35">
      <c r="W30863" s="17"/>
    </row>
    <row r="30864" spans="23:23" x14ac:dyDescent="0.35">
      <c r="W30864" s="17"/>
    </row>
    <row r="30865" spans="23:23" x14ac:dyDescent="0.35">
      <c r="W30865" s="17"/>
    </row>
    <row r="30866" spans="23:23" x14ac:dyDescent="0.35">
      <c r="W30866" s="17"/>
    </row>
    <row r="30867" spans="23:23" x14ac:dyDescent="0.35">
      <c r="W30867" s="17"/>
    </row>
    <row r="30868" spans="23:23" x14ac:dyDescent="0.35">
      <c r="W30868" s="17"/>
    </row>
    <row r="30869" spans="23:23" x14ac:dyDescent="0.35">
      <c r="W30869" s="17"/>
    </row>
    <row r="30870" spans="23:23" x14ac:dyDescent="0.35">
      <c r="W30870" s="17"/>
    </row>
    <row r="30871" spans="23:23" x14ac:dyDescent="0.35">
      <c r="W30871" s="17"/>
    </row>
    <row r="30872" spans="23:23" x14ac:dyDescent="0.35">
      <c r="W30872" s="17"/>
    </row>
    <row r="30873" spans="23:23" x14ac:dyDescent="0.35">
      <c r="W30873" s="17"/>
    </row>
    <row r="30874" spans="23:23" x14ac:dyDescent="0.35">
      <c r="W30874" s="17"/>
    </row>
    <row r="30875" spans="23:23" x14ac:dyDescent="0.35">
      <c r="W30875" s="17"/>
    </row>
    <row r="30876" spans="23:23" x14ac:dyDescent="0.35">
      <c r="W30876" s="17"/>
    </row>
    <row r="30877" spans="23:23" x14ac:dyDescent="0.35">
      <c r="W30877" s="17"/>
    </row>
    <row r="30878" spans="23:23" x14ac:dyDescent="0.35">
      <c r="W30878" s="17"/>
    </row>
    <row r="30879" spans="23:23" x14ac:dyDescent="0.35">
      <c r="W30879" s="17"/>
    </row>
    <row r="30880" spans="23:23" x14ac:dyDescent="0.35">
      <c r="W30880" s="17"/>
    </row>
    <row r="30881" spans="23:23" x14ac:dyDescent="0.35">
      <c r="W30881" s="17"/>
    </row>
    <row r="30882" spans="23:23" x14ac:dyDescent="0.35">
      <c r="W30882" s="17"/>
    </row>
    <row r="30883" spans="23:23" x14ac:dyDescent="0.35">
      <c r="W30883" s="17"/>
    </row>
    <row r="30884" spans="23:23" x14ac:dyDescent="0.35">
      <c r="W30884" s="17"/>
    </row>
    <row r="30885" spans="23:23" x14ac:dyDescent="0.35">
      <c r="W30885" s="17"/>
    </row>
    <row r="30886" spans="23:23" x14ac:dyDescent="0.35">
      <c r="W30886" s="17"/>
    </row>
    <row r="30887" spans="23:23" x14ac:dyDescent="0.35">
      <c r="W30887" s="17"/>
    </row>
    <row r="30888" spans="23:23" x14ac:dyDescent="0.35">
      <c r="W30888" s="17"/>
    </row>
    <row r="30889" spans="23:23" x14ac:dyDescent="0.35">
      <c r="W30889" s="17"/>
    </row>
    <row r="30890" spans="23:23" x14ac:dyDescent="0.35">
      <c r="W30890" s="17"/>
    </row>
    <row r="30891" spans="23:23" x14ac:dyDescent="0.35">
      <c r="W30891" s="17"/>
    </row>
    <row r="30892" spans="23:23" x14ac:dyDescent="0.35">
      <c r="W30892" s="17"/>
    </row>
    <row r="30893" spans="23:23" x14ac:dyDescent="0.35">
      <c r="W30893" s="17"/>
    </row>
    <row r="30894" spans="23:23" x14ac:dyDescent="0.35">
      <c r="W30894" s="17"/>
    </row>
    <row r="30895" spans="23:23" x14ac:dyDescent="0.35">
      <c r="W30895" s="17"/>
    </row>
    <row r="30896" spans="23:23" x14ac:dyDescent="0.35">
      <c r="W30896" s="17"/>
    </row>
    <row r="30897" spans="23:23" x14ac:dyDescent="0.35">
      <c r="W30897" s="17"/>
    </row>
    <row r="30898" spans="23:23" x14ac:dyDescent="0.35">
      <c r="W30898" s="17"/>
    </row>
    <row r="30899" spans="23:23" x14ac:dyDescent="0.35">
      <c r="W30899" s="17"/>
    </row>
    <row r="30900" spans="23:23" x14ac:dyDescent="0.35">
      <c r="W30900" s="17"/>
    </row>
    <row r="30901" spans="23:23" x14ac:dyDescent="0.35">
      <c r="W30901" s="17"/>
    </row>
    <row r="30902" spans="23:23" x14ac:dyDescent="0.35">
      <c r="W30902" s="17"/>
    </row>
    <row r="30903" spans="23:23" x14ac:dyDescent="0.35">
      <c r="W30903" s="17"/>
    </row>
    <row r="30904" spans="23:23" x14ac:dyDescent="0.35">
      <c r="W30904" s="17"/>
    </row>
    <row r="30905" spans="23:23" x14ac:dyDescent="0.35">
      <c r="W30905" s="17"/>
    </row>
    <row r="30906" spans="23:23" x14ac:dyDescent="0.35">
      <c r="W30906" s="17"/>
    </row>
    <row r="30907" spans="23:23" x14ac:dyDescent="0.35">
      <c r="W30907" s="17"/>
    </row>
    <row r="30908" spans="23:23" x14ac:dyDescent="0.35">
      <c r="W30908" s="17"/>
    </row>
    <row r="30909" spans="23:23" x14ac:dyDescent="0.35">
      <c r="W30909" s="17"/>
    </row>
    <row r="30910" spans="23:23" x14ac:dyDescent="0.35">
      <c r="W30910" s="17"/>
    </row>
    <row r="30911" spans="23:23" x14ac:dyDescent="0.35">
      <c r="W30911" s="17"/>
    </row>
    <row r="30912" spans="23:23" x14ac:dyDescent="0.35">
      <c r="W30912" s="17"/>
    </row>
    <row r="30913" spans="23:23" x14ac:dyDescent="0.35">
      <c r="W30913" s="17"/>
    </row>
    <row r="30914" spans="23:23" x14ac:dyDescent="0.35">
      <c r="W30914" s="17"/>
    </row>
    <row r="30915" spans="23:23" x14ac:dyDescent="0.35">
      <c r="W30915" s="17"/>
    </row>
    <row r="30916" spans="23:23" x14ac:dyDescent="0.35">
      <c r="W30916" s="17"/>
    </row>
    <row r="30917" spans="23:23" x14ac:dyDescent="0.35">
      <c r="W30917" s="17"/>
    </row>
    <row r="30918" spans="23:23" x14ac:dyDescent="0.35">
      <c r="W30918" s="17"/>
    </row>
    <row r="30919" spans="23:23" x14ac:dyDescent="0.35">
      <c r="W30919" s="17"/>
    </row>
    <row r="30920" spans="23:23" x14ac:dyDescent="0.35">
      <c r="W30920" s="17"/>
    </row>
    <row r="30921" spans="23:23" x14ac:dyDescent="0.35">
      <c r="W30921" s="17"/>
    </row>
    <row r="30922" spans="23:23" x14ac:dyDescent="0.35">
      <c r="W30922" s="17"/>
    </row>
    <row r="30923" spans="23:23" x14ac:dyDescent="0.35">
      <c r="W30923" s="17"/>
    </row>
    <row r="30924" spans="23:23" x14ac:dyDescent="0.35">
      <c r="W30924" s="17"/>
    </row>
    <row r="30925" spans="23:23" x14ac:dyDescent="0.35">
      <c r="W30925" s="17"/>
    </row>
    <row r="30926" spans="23:23" x14ac:dyDescent="0.35">
      <c r="W30926" s="17"/>
    </row>
    <row r="30927" spans="23:23" x14ac:dyDescent="0.35">
      <c r="W30927" s="17"/>
    </row>
    <row r="30928" spans="23:23" x14ac:dyDescent="0.35">
      <c r="W30928" s="17"/>
    </row>
    <row r="30929" spans="23:23" x14ac:dyDescent="0.35">
      <c r="W30929" s="17"/>
    </row>
    <row r="30930" spans="23:23" x14ac:dyDescent="0.35">
      <c r="W30930" s="17"/>
    </row>
    <row r="30931" spans="23:23" x14ac:dyDescent="0.35">
      <c r="W30931" s="17"/>
    </row>
    <row r="30932" spans="23:23" x14ac:dyDescent="0.35">
      <c r="W30932" s="17"/>
    </row>
    <row r="30933" spans="23:23" x14ac:dyDescent="0.35">
      <c r="W30933" s="17"/>
    </row>
    <row r="30934" spans="23:23" x14ac:dyDescent="0.35">
      <c r="W30934" s="17"/>
    </row>
    <row r="30935" spans="23:23" x14ac:dyDescent="0.35">
      <c r="W30935" s="17"/>
    </row>
    <row r="30936" spans="23:23" x14ac:dyDescent="0.35">
      <c r="W30936" s="17"/>
    </row>
    <row r="30937" spans="23:23" x14ac:dyDescent="0.35">
      <c r="W30937" s="17"/>
    </row>
    <row r="30938" spans="23:23" x14ac:dyDescent="0.35">
      <c r="W30938" s="17"/>
    </row>
    <row r="30939" spans="23:23" x14ac:dyDescent="0.35">
      <c r="W30939" s="17"/>
    </row>
    <row r="30940" spans="23:23" x14ac:dyDescent="0.35">
      <c r="W30940" s="17"/>
    </row>
    <row r="30941" spans="23:23" x14ac:dyDescent="0.35">
      <c r="W30941" s="17"/>
    </row>
    <row r="30942" spans="23:23" x14ac:dyDescent="0.35">
      <c r="W30942" s="17"/>
    </row>
    <row r="30943" spans="23:23" x14ac:dyDescent="0.35">
      <c r="W30943" s="17"/>
    </row>
    <row r="30944" spans="23:23" x14ac:dyDescent="0.35">
      <c r="W30944" s="17"/>
    </row>
    <row r="30945" spans="23:23" x14ac:dyDescent="0.35">
      <c r="W30945" s="17"/>
    </row>
    <row r="30946" spans="23:23" x14ac:dyDescent="0.35">
      <c r="W30946" s="17"/>
    </row>
    <row r="30947" spans="23:23" x14ac:dyDescent="0.35">
      <c r="W30947" s="17"/>
    </row>
    <row r="30948" spans="23:23" x14ac:dyDescent="0.35">
      <c r="W30948" s="17"/>
    </row>
    <row r="30949" spans="23:23" x14ac:dyDescent="0.35">
      <c r="W30949" s="17"/>
    </row>
    <row r="30950" spans="23:23" x14ac:dyDescent="0.35">
      <c r="W30950" s="17"/>
    </row>
    <row r="30951" spans="23:23" x14ac:dyDescent="0.35">
      <c r="W30951" s="17"/>
    </row>
    <row r="30952" spans="23:23" x14ac:dyDescent="0.35">
      <c r="W30952" s="17"/>
    </row>
    <row r="30953" spans="23:23" x14ac:dyDescent="0.35">
      <c r="W30953" s="17"/>
    </row>
    <row r="30954" spans="23:23" x14ac:dyDescent="0.35">
      <c r="W30954" s="17"/>
    </row>
    <row r="30955" spans="23:23" x14ac:dyDescent="0.35">
      <c r="W30955" s="17"/>
    </row>
    <row r="30956" spans="23:23" x14ac:dyDescent="0.35">
      <c r="W30956" s="17"/>
    </row>
    <row r="30957" spans="23:23" x14ac:dyDescent="0.35">
      <c r="W30957" s="17"/>
    </row>
    <row r="30958" spans="23:23" x14ac:dyDescent="0.35">
      <c r="W30958" s="17"/>
    </row>
    <row r="30959" spans="23:23" x14ac:dyDescent="0.35">
      <c r="W30959" s="17"/>
    </row>
    <row r="30960" spans="23:23" x14ac:dyDescent="0.35">
      <c r="W30960" s="17"/>
    </row>
    <row r="30961" spans="23:23" x14ac:dyDescent="0.35">
      <c r="W30961" s="17"/>
    </row>
    <row r="30962" spans="23:23" x14ac:dyDescent="0.35">
      <c r="W30962" s="17"/>
    </row>
    <row r="30963" spans="23:23" x14ac:dyDescent="0.35">
      <c r="W30963" s="17"/>
    </row>
    <row r="30964" spans="23:23" x14ac:dyDescent="0.35">
      <c r="W30964" s="17"/>
    </row>
    <row r="30965" spans="23:23" x14ac:dyDescent="0.35">
      <c r="W30965" s="17"/>
    </row>
    <row r="30966" spans="23:23" x14ac:dyDescent="0.35">
      <c r="W30966" s="17"/>
    </row>
    <row r="30967" spans="23:23" x14ac:dyDescent="0.35">
      <c r="W30967" s="17"/>
    </row>
    <row r="30968" spans="23:23" x14ac:dyDescent="0.35">
      <c r="W30968" s="17"/>
    </row>
    <row r="30969" spans="23:23" x14ac:dyDescent="0.35">
      <c r="W30969" s="17"/>
    </row>
    <row r="30970" spans="23:23" x14ac:dyDescent="0.35">
      <c r="W30970" s="17"/>
    </row>
    <row r="30971" spans="23:23" x14ac:dyDescent="0.35">
      <c r="W30971" s="17"/>
    </row>
    <row r="30972" spans="23:23" x14ac:dyDescent="0.35">
      <c r="W30972" s="17"/>
    </row>
    <row r="30973" spans="23:23" x14ac:dyDescent="0.35">
      <c r="W30973" s="17"/>
    </row>
    <row r="30974" spans="23:23" x14ac:dyDescent="0.35">
      <c r="W30974" s="17"/>
    </row>
    <row r="30975" spans="23:23" x14ac:dyDescent="0.35">
      <c r="W30975" s="17"/>
    </row>
    <row r="30976" spans="23:23" x14ac:dyDescent="0.35">
      <c r="W30976" s="17"/>
    </row>
    <row r="30977" spans="23:23" x14ac:dyDescent="0.35">
      <c r="W30977" s="17"/>
    </row>
    <row r="30978" spans="23:23" x14ac:dyDescent="0.35">
      <c r="W30978" s="17"/>
    </row>
    <row r="30979" spans="23:23" x14ac:dyDescent="0.35">
      <c r="W30979" s="17"/>
    </row>
    <row r="30980" spans="23:23" x14ac:dyDescent="0.35">
      <c r="W30980" s="17"/>
    </row>
    <row r="30981" spans="23:23" x14ac:dyDescent="0.35">
      <c r="W30981" s="17"/>
    </row>
    <row r="30982" spans="23:23" x14ac:dyDescent="0.35">
      <c r="W30982" s="17"/>
    </row>
    <row r="30983" spans="23:23" x14ac:dyDescent="0.35">
      <c r="W30983" s="17"/>
    </row>
    <row r="30984" spans="23:23" x14ac:dyDescent="0.35">
      <c r="W30984" s="17"/>
    </row>
    <row r="30985" spans="23:23" x14ac:dyDescent="0.35">
      <c r="W30985" s="17"/>
    </row>
    <row r="30986" spans="23:23" x14ac:dyDescent="0.35">
      <c r="W30986" s="17"/>
    </row>
    <row r="30987" spans="23:23" x14ac:dyDescent="0.35">
      <c r="W30987" s="17"/>
    </row>
    <row r="30988" spans="23:23" x14ac:dyDescent="0.35">
      <c r="W30988" s="17"/>
    </row>
    <row r="30989" spans="23:23" x14ac:dyDescent="0.35">
      <c r="W30989" s="17"/>
    </row>
    <row r="30990" spans="23:23" x14ac:dyDescent="0.35">
      <c r="W30990" s="17"/>
    </row>
    <row r="30991" spans="23:23" x14ac:dyDescent="0.35">
      <c r="W30991" s="17"/>
    </row>
    <row r="30992" spans="23:23" x14ac:dyDescent="0.35">
      <c r="W30992" s="17"/>
    </row>
    <row r="30993" spans="23:23" x14ac:dyDescent="0.35">
      <c r="W30993" s="17"/>
    </row>
    <row r="30994" spans="23:23" x14ac:dyDescent="0.35">
      <c r="W30994" s="17"/>
    </row>
    <row r="30995" spans="23:23" x14ac:dyDescent="0.35">
      <c r="W30995" s="17"/>
    </row>
    <row r="30996" spans="23:23" x14ac:dyDescent="0.35">
      <c r="W30996" s="17"/>
    </row>
    <row r="30997" spans="23:23" x14ac:dyDescent="0.35">
      <c r="W30997" s="17"/>
    </row>
    <row r="30998" spans="23:23" x14ac:dyDescent="0.35">
      <c r="W30998" s="17"/>
    </row>
    <row r="30999" spans="23:23" x14ac:dyDescent="0.35">
      <c r="W30999" s="17"/>
    </row>
    <row r="31000" spans="23:23" x14ac:dyDescent="0.35">
      <c r="W31000" s="17"/>
    </row>
    <row r="31001" spans="23:23" x14ac:dyDescent="0.35">
      <c r="W31001" s="17"/>
    </row>
    <row r="31002" spans="23:23" x14ac:dyDescent="0.35">
      <c r="W31002" s="17"/>
    </row>
    <row r="31003" spans="23:23" x14ac:dyDescent="0.35">
      <c r="W31003" s="17"/>
    </row>
    <row r="31004" spans="23:23" x14ac:dyDescent="0.35">
      <c r="W31004" s="17"/>
    </row>
    <row r="31005" spans="23:23" x14ac:dyDescent="0.35">
      <c r="W31005" s="17"/>
    </row>
    <row r="31006" spans="23:23" x14ac:dyDescent="0.35">
      <c r="W31006" s="17"/>
    </row>
    <row r="31007" spans="23:23" x14ac:dyDescent="0.35">
      <c r="W31007" s="17"/>
    </row>
    <row r="31008" spans="23:23" x14ac:dyDescent="0.35">
      <c r="W31008" s="17"/>
    </row>
    <row r="31009" spans="23:23" x14ac:dyDescent="0.35">
      <c r="W31009" s="17"/>
    </row>
    <row r="31010" spans="23:23" x14ac:dyDescent="0.35">
      <c r="W31010" s="17"/>
    </row>
    <row r="31011" spans="23:23" x14ac:dyDescent="0.35">
      <c r="W31011" s="17"/>
    </row>
    <row r="31012" spans="23:23" x14ac:dyDescent="0.35">
      <c r="W31012" s="17"/>
    </row>
    <row r="31013" spans="23:23" x14ac:dyDescent="0.35">
      <c r="W31013" s="17"/>
    </row>
    <row r="31014" spans="23:23" x14ac:dyDescent="0.35">
      <c r="W31014" s="17"/>
    </row>
    <row r="31015" spans="23:23" x14ac:dyDescent="0.35">
      <c r="W31015" s="17"/>
    </row>
    <row r="31016" spans="23:23" x14ac:dyDescent="0.35">
      <c r="W31016" s="17"/>
    </row>
    <row r="31017" spans="23:23" x14ac:dyDescent="0.35">
      <c r="W31017" s="17"/>
    </row>
    <row r="31018" spans="23:23" x14ac:dyDescent="0.35">
      <c r="W31018" s="17"/>
    </row>
    <row r="31019" spans="23:23" x14ac:dyDescent="0.35">
      <c r="W31019" s="17"/>
    </row>
    <row r="31020" spans="23:23" x14ac:dyDescent="0.35">
      <c r="W31020" s="17"/>
    </row>
    <row r="31021" spans="23:23" x14ac:dyDescent="0.35">
      <c r="W31021" s="17"/>
    </row>
    <row r="31022" spans="23:23" x14ac:dyDescent="0.35">
      <c r="W31022" s="17"/>
    </row>
    <row r="31023" spans="23:23" x14ac:dyDescent="0.35">
      <c r="W31023" s="17"/>
    </row>
    <row r="31024" spans="23:23" x14ac:dyDescent="0.35">
      <c r="W31024" s="17"/>
    </row>
    <row r="31025" spans="23:23" x14ac:dyDescent="0.35">
      <c r="W31025" s="17"/>
    </row>
    <row r="31026" spans="23:23" x14ac:dyDescent="0.35">
      <c r="W31026" s="17"/>
    </row>
    <row r="31027" spans="23:23" x14ac:dyDescent="0.35">
      <c r="W31027" s="17"/>
    </row>
    <row r="31028" spans="23:23" x14ac:dyDescent="0.35">
      <c r="W31028" s="17"/>
    </row>
    <row r="31029" spans="23:23" x14ac:dyDescent="0.35">
      <c r="W31029" s="17"/>
    </row>
    <row r="31030" spans="23:23" x14ac:dyDescent="0.35">
      <c r="W31030" s="17"/>
    </row>
    <row r="31031" spans="23:23" x14ac:dyDescent="0.35">
      <c r="W31031" s="17"/>
    </row>
    <row r="31032" spans="23:23" x14ac:dyDescent="0.35">
      <c r="W31032" s="17"/>
    </row>
    <row r="31033" spans="23:23" x14ac:dyDescent="0.35">
      <c r="W31033" s="17"/>
    </row>
    <row r="31034" spans="23:23" x14ac:dyDescent="0.35">
      <c r="W31034" s="17"/>
    </row>
    <row r="31035" spans="23:23" x14ac:dyDescent="0.35">
      <c r="W31035" s="17"/>
    </row>
    <row r="31036" spans="23:23" x14ac:dyDescent="0.35">
      <c r="W31036" s="17"/>
    </row>
    <row r="31037" spans="23:23" x14ac:dyDescent="0.35">
      <c r="W31037" s="17"/>
    </row>
    <row r="31038" spans="23:23" x14ac:dyDescent="0.35">
      <c r="W31038" s="17"/>
    </row>
    <row r="31039" spans="23:23" x14ac:dyDescent="0.35">
      <c r="W31039" s="17"/>
    </row>
    <row r="31040" spans="23:23" x14ac:dyDescent="0.35">
      <c r="W31040" s="17"/>
    </row>
    <row r="31041" spans="23:23" x14ac:dyDescent="0.35">
      <c r="W31041" s="17"/>
    </row>
    <row r="31042" spans="23:23" x14ac:dyDescent="0.35">
      <c r="W31042" s="17"/>
    </row>
    <row r="31043" spans="23:23" x14ac:dyDescent="0.35">
      <c r="W31043" s="17"/>
    </row>
    <row r="31044" spans="23:23" x14ac:dyDescent="0.35">
      <c r="W31044" s="17"/>
    </row>
    <row r="31045" spans="23:23" x14ac:dyDescent="0.35">
      <c r="W31045" s="17"/>
    </row>
    <row r="31046" spans="23:23" x14ac:dyDescent="0.35">
      <c r="W31046" s="17"/>
    </row>
    <row r="31047" spans="23:23" x14ac:dyDescent="0.35">
      <c r="W31047" s="17"/>
    </row>
    <row r="31048" spans="23:23" x14ac:dyDescent="0.35">
      <c r="W31048" s="17"/>
    </row>
    <row r="31049" spans="23:23" x14ac:dyDescent="0.35">
      <c r="W31049" s="17"/>
    </row>
    <row r="31050" spans="23:23" x14ac:dyDescent="0.35">
      <c r="W31050" s="17"/>
    </row>
    <row r="31051" spans="23:23" x14ac:dyDescent="0.35">
      <c r="W31051" s="17"/>
    </row>
    <row r="31052" spans="23:23" x14ac:dyDescent="0.35">
      <c r="W31052" s="17"/>
    </row>
    <row r="31053" spans="23:23" x14ac:dyDescent="0.35">
      <c r="W31053" s="17"/>
    </row>
    <row r="31054" spans="23:23" x14ac:dyDescent="0.35">
      <c r="W31054" s="17"/>
    </row>
    <row r="31055" spans="23:23" x14ac:dyDescent="0.35">
      <c r="W31055" s="17"/>
    </row>
    <row r="31056" spans="23:23" x14ac:dyDescent="0.35">
      <c r="W31056" s="17"/>
    </row>
    <row r="31057" spans="23:23" x14ac:dyDescent="0.35">
      <c r="W31057" s="17"/>
    </row>
    <row r="31058" spans="23:23" x14ac:dyDescent="0.35">
      <c r="W31058" s="17"/>
    </row>
    <row r="31059" spans="23:23" x14ac:dyDescent="0.35">
      <c r="W31059" s="17"/>
    </row>
    <row r="31060" spans="23:23" x14ac:dyDescent="0.35">
      <c r="W31060" s="17"/>
    </row>
    <row r="31061" spans="23:23" x14ac:dyDescent="0.35">
      <c r="W31061" s="17"/>
    </row>
    <row r="31062" spans="23:23" x14ac:dyDescent="0.35">
      <c r="W31062" s="17"/>
    </row>
    <row r="31063" spans="23:23" x14ac:dyDescent="0.35">
      <c r="W31063" s="17"/>
    </row>
    <row r="31064" spans="23:23" x14ac:dyDescent="0.35">
      <c r="W31064" s="17"/>
    </row>
    <row r="31065" spans="23:23" x14ac:dyDescent="0.35">
      <c r="W31065" s="17"/>
    </row>
    <row r="31066" spans="23:23" x14ac:dyDescent="0.35">
      <c r="W31066" s="17"/>
    </row>
    <row r="31067" spans="23:23" x14ac:dyDescent="0.35">
      <c r="W31067" s="17"/>
    </row>
    <row r="31068" spans="23:23" x14ac:dyDescent="0.35">
      <c r="W31068" s="17"/>
    </row>
    <row r="31069" spans="23:23" x14ac:dyDescent="0.35">
      <c r="W31069" s="17"/>
    </row>
    <row r="31070" spans="23:23" x14ac:dyDescent="0.35">
      <c r="W31070" s="17"/>
    </row>
    <row r="31071" spans="23:23" x14ac:dyDescent="0.35">
      <c r="W31071" s="17"/>
    </row>
    <row r="31072" spans="23:23" x14ac:dyDescent="0.35">
      <c r="W31072" s="17"/>
    </row>
    <row r="31073" spans="23:23" x14ac:dyDescent="0.35">
      <c r="W31073" s="17"/>
    </row>
    <row r="31074" spans="23:23" x14ac:dyDescent="0.35">
      <c r="W31074" s="17"/>
    </row>
    <row r="31075" spans="23:23" x14ac:dyDescent="0.35">
      <c r="W31075" s="17"/>
    </row>
    <row r="31076" spans="23:23" x14ac:dyDescent="0.35">
      <c r="W31076" s="17"/>
    </row>
    <row r="31077" spans="23:23" x14ac:dyDescent="0.35">
      <c r="W31077" s="17"/>
    </row>
    <row r="31078" spans="23:23" x14ac:dyDescent="0.35">
      <c r="W31078" s="17"/>
    </row>
    <row r="31079" spans="23:23" x14ac:dyDescent="0.35">
      <c r="W31079" s="17"/>
    </row>
    <row r="31080" spans="23:23" x14ac:dyDescent="0.35">
      <c r="W31080" s="17"/>
    </row>
    <row r="31081" spans="23:23" x14ac:dyDescent="0.35">
      <c r="W31081" s="17"/>
    </row>
    <row r="31082" spans="23:23" x14ac:dyDescent="0.35">
      <c r="W31082" s="17"/>
    </row>
    <row r="31083" spans="23:23" x14ac:dyDescent="0.35">
      <c r="W31083" s="17"/>
    </row>
    <row r="31084" spans="23:23" x14ac:dyDescent="0.35">
      <c r="W31084" s="17"/>
    </row>
    <row r="31085" spans="23:23" x14ac:dyDescent="0.35">
      <c r="W31085" s="17"/>
    </row>
    <row r="31086" spans="23:23" x14ac:dyDescent="0.35">
      <c r="W31086" s="17"/>
    </row>
    <row r="31087" spans="23:23" x14ac:dyDescent="0.35">
      <c r="W31087" s="17"/>
    </row>
    <row r="31088" spans="23:23" x14ac:dyDescent="0.35">
      <c r="W31088" s="17"/>
    </row>
    <row r="31089" spans="23:23" x14ac:dyDescent="0.35">
      <c r="W31089" s="17"/>
    </row>
    <row r="31090" spans="23:23" x14ac:dyDescent="0.35">
      <c r="W31090" s="17"/>
    </row>
    <row r="31091" spans="23:23" x14ac:dyDescent="0.35">
      <c r="W31091" s="17"/>
    </row>
    <row r="31092" spans="23:23" x14ac:dyDescent="0.35">
      <c r="W31092" s="17"/>
    </row>
    <row r="31093" spans="23:23" x14ac:dyDescent="0.35">
      <c r="W31093" s="17"/>
    </row>
    <row r="31094" spans="23:23" x14ac:dyDescent="0.35">
      <c r="W31094" s="17"/>
    </row>
    <row r="31095" spans="23:23" x14ac:dyDescent="0.35">
      <c r="W31095" s="17"/>
    </row>
    <row r="31096" spans="23:23" x14ac:dyDescent="0.35">
      <c r="W31096" s="17"/>
    </row>
    <row r="31097" spans="23:23" x14ac:dyDescent="0.35">
      <c r="W31097" s="17"/>
    </row>
    <row r="31098" spans="23:23" x14ac:dyDescent="0.35">
      <c r="W31098" s="17"/>
    </row>
    <row r="31099" spans="23:23" x14ac:dyDescent="0.35">
      <c r="W31099" s="17"/>
    </row>
    <row r="31100" spans="23:23" x14ac:dyDescent="0.35">
      <c r="W31100" s="17"/>
    </row>
    <row r="31101" spans="23:23" x14ac:dyDescent="0.35">
      <c r="W31101" s="17"/>
    </row>
    <row r="31102" spans="23:23" x14ac:dyDescent="0.35">
      <c r="W31102" s="17"/>
    </row>
    <row r="31103" spans="23:23" x14ac:dyDescent="0.35">
      <c r="W31103" s="17"/>
    </row>
    <row r="31104" spans="23:23" x14ac:dyDescent="0.35">
      <c r="W31104" s="17"/>
    </row>
    <row r="31105" spans="23:23" x14ac:dyDescent="0.35">
      <c r="W31105" s="17"/>
    </row>
    <row r="31106" spans="23:23" x14ac:dyDescent="0.35">
      <c r="W31106" s="17"/>
    </row>
    <row r="31107" spans="23:23" x14ac:dyDescent="0.35">
      <c r="W31107" s="17"/>
    </row>
    <row r="31108" spans="23:23" x14ac:dyDescent="0.35">
      <c r="W31108" s="17"/>
    </row>
    <row r="31109" spans="23:23" x14ac:dyDescent="0.35">
      <c r="W31109" s="17"/>
    </row>
    <row r="31110" spans="23:23" x14ac:dyDescent="0.35">
      <c r="W31110" s="17"/>
    </row>
    <row r="31111" spans="23:23" x14ac:dyDescent="0.35">
      <c r="W31111" s="17"/>
    </row>
    <row r="31112" spans="23:23" x14ac:dyDescent="0.35">
      <c r="W31112" s="17"/>
    </row>
    <row r="31113" spans="23:23" x14ac:dyDescent="0.35">
      <c r="W31113" s="17"/>
    </row>
    <row r="31114" spans="23:23" x14ac:dyDescent="0.35">
      <c r="W31114" s="17"/>
    </row>
    <row r="31115" spans="23:23" x14ac:dyDescent="0.35">
      <c r="W31115" s="17"/>
    </row>
    <row r="31116" spans="23:23" x14ac:dyDescent="0.35">
      <c r="W31116" s="17"/>
    </row>
    <row r="31117" spans="23:23" x14ac:dyDescent="0.35">
      <c r="W31117" s="17"/>
    </row>
    <row r="31118" spans="23:23" x14ac:dyDescent="0.35">
      <c r="W31118" s="17"/>
    </row>
    <row r="31119" spans="23:23" x14ac:dyDescent="0.35">
      <c r="W31119" s="17"/>
    </row>
    <row r="31120" spans="23:23" x14ac:dyDescent="0.35">
      <c r="W31120" s="17"/>
    </row>
    <row r="31121" spans="23:23" x14ac:dyDescent="0.35">
      <c r="W31121" s="17"/>
    </row>
    <row r="31122" spans="23:23" x14ac:dyDescent="0.35">
      <c r="W31122" s="17"/>
    </row>
    <row r="31123" spans="23:23" x14ac:dyDescent="0.35">
      <c r="W31123" s="17"/>
    </row>
    <row r="31124" spans="23:23" x14ac:dyDescent="0.35">
      <c r="W31124" s="17"/>
    </row>
    <row r="31125" spans="23:23" x14ac:dyDescent="0.35">
      <c r="W31125" s="17"/>
    </row>
    <row r="31126" spans="23:23" x14ac:dyDescent="0.35">
      <c r="W31126" s="17"/>
    </row>
    <row r="31127" spans="23:23" x14ac:dyDescent="0.35">
      <c r="W31127" s="17"/>
    </row>
    <row r="31128" spans="23:23" x14ac:dyDescent="0.35">
      <c r="W31128" s="17"/>
    </row>
    <row r="31129" spans="23:23" x14ac:dyDescent="0.35">
      <c r="W31129" s="17"/>
    </row>
    <row r="31130" spans="23:23" x14ac:dyDescent="0.35">
      <c r="W31130" s="17"/>
    </row>
    <row r="31131" spans="23:23" x14ac:dyDescent="0.35">
      <c r="W31131" s="17"/>
    </row>
    <row r="31132" spans="23:23" x14ac:dyDescent="0.35">
      <c r="W31132" s="17"/>
    </row>
    <row r="31133" spans="23:23" x14ac:dyDescent="0.35">
      <c r="W31133" s="17"/>
    </row>
    <row r="31134" spans="23:23" x14ac:dyDescent="0.35">
      <c r="W31134" s="17"/>
    </row>
    <row r="31135" spans="23:23" x14ac:dyDescent="0.35">
      <c r="W31135" s="17"/>
    </row>
    <row r="31136" spans="23:23" x14ac:dyDescent="0.35">
      <c r="W31136" s="17"/>
    </row>
    <row r="31137" spans="23:23" x14ac:dyDescent="0.35">
      <c r="W31137" s="17"/>
    </row>
    <row r="31138" spans="23:23" x14ac:dyDescent="0.35">
      <c r="W31138" s="17"/>
    </row>
    <row r="31139" spans="23:23" x14ac:dyDescent="0.35">
      <c r="W31139" s="17"/>
    </row>
    <row r="31140" spans="23:23" x14ac:dyDescent="0.35">
      <c r="W31140" s="17"/>
    </row>
    <row r="31141" spans="23:23" x14ac:dyDescent="0.35">
      <c r="W31141" s="17"/>
    </row>
    <row r="31142" spans="23:23" x14ac:dyDescent="0.35">
      <c r="W31142" s="17"/>
    </row>
    <row r="31143" spans="23:23" x14ac:dyDescent="0.35">
      <c r="W31143" s="17"/>
    </row>
    <row r="31144" spans="23:23" x14ac:dyDescent="0.35">
      <c r="W31144" s="17"/>
    </row>
    <row r="31145" spans="23:23" x14ac:dyDescent="0.35">
      <c r="W31145" s="17"/>
    </row>
    <row r="31146" spans="23:23" x14ac:dyDescent="0.35">
      <c r="W31146" s="17"/>
    </row>
    <row r="31147" spans="23:23" x14ac:dyDescent="0.35">
      <c r="W31147" s="17"/>
    </row>
    <row r="31148" spans="23:23" x14ac:dyDescent="0.35">
      <c r="W31148" s="17"/>
    </row>
    <row r="31149" spans="23:23" x14ac:dyDescent="0.35">
      <c r="W31149" s="17"/>
    </row>
    <row r="31150" spans="23:23" x14ac:dyDescent="0.35">
      <c r="W31150" s="17"/>
    </row>
    <row r="31151" spans="23:23" x14ac:dyDescent="0.35">
      <c r="W31151" s="17"/>
    </row>
    <row r="31152" spans="23:23" x14ac:dyDescent="0.35">
      <c r="W31152" s="17"/>
    </row>
    <row r="31153" spans="23:23" x14ac:dyDescent="0.35">
      <c r="W31153" s="17"/>
    </row>
    <row r="31154" spans="23:23" x14ac:dyDescent="0.35">
      <c r="W31154" s="17"/>
    </row>
    <row r="31155" spans="23:23" x14ac:dyDescent="0.35">
      <c r="W31155" s="17"/>
    </row>
    <row r="31156" spans="23:23" x14ac:dyDescent="0.35">
      <c r="W31156" s="17"/>
    </row>
    <row r="31157" spans="23:23" x14ac:dyDescent="0.35">
      <c r="W31157" s="17"/>
    </row>
    <row r="31158" spans="23:23" x14ac:dyDescent="0.35">
      <c r="W31158" s="17"/>
    </row>
    <row r="31159" spans="23:23" x14ac:dyDescent="0.35">
      <c r="W31159" s="17"/>
    </row>
    <row r="31160" spans="23:23" x14ac:dyDescent="0.35">
      <c r="W31160" s="17"/>
    </row>
    <row r="31161" spans="23:23" x14ac:dyDescent="0.35">
      <c r="W31161" s="17"/>
    </row>
    <row r="31162" spans="23:23" x14ac:dyDescent="0.35">
      <c r="W31162" s="17"/>
    </row>
    <row r="31163" spans="23:23" x14ac:dyDescent="0.35">
      <c r="W31163" s="17"/>
    </row>
    <row r="31164" spans="23:23" x14ac:dyDescent="0.35">
      <c r="W31164" s="17"/>
    </row>
    <row r="31165" spans="23:23" x14ac:dyDescent="0.35">
      <c r="W31165" s="17"/>
    </row>
    <row r="31166" spans="23:23" x14ac:dyDescent="0.35">
      <c r="W31166" s="17"/>
    </row>
    <row r="31167" spans="23:23" x14ac:dyDescent="0.35">
      <c r="W31167" s="17"/>
    </row>
    <row r="31168" spans="23:23" x14ac:dyDescent="0.35">
      <c r="W31168" s="17"/>
    </row>
    <row r="31169" spans="23:23" x14ac:dyDescent="0.35">
      <c r="W31169" s="17"/>
    </row>
    <row r="31170" spans="23:23" x14ac:dyDescent="0.35">
      <c r="W31170" s="17"/>
    </row>
    <row r="31171" spans="23:23" x14ac:dyDescent="0.35">
      <c r="W31171" s="17"/>
    </row>
    <row r="31172" spans="23:23" x14ac:dyDescent="0.35">
      <c r="W31172" s="17"/>
    </row>
    <row r="31173" spans="23:23" x14ac:dyDescent="0.35">
      <c r="W31173" s="17"/>
    </row>
    <row r="31174" spans="23:23" x14ac:dyDescent="0.35">
      <c r="W31174" s="17"/>
    </row>
    <row r="31175" spans="23:23" x14ac:dyDescent="0.35">
      <c r="W31175" s="17"/>
    </row>
    <row r="31176" spans="23:23" x14ac:dyDescent="0.35">
      <c r="W31176" s="17"/>
    </row>
    <row r="31177" spans="23:23" x14ac:dyDescent="0.35">
      <c r="W31177" s="17"/>
    </row>
    <row r="31178" spans="23:23" x14ac:dyDescent="0.35">
      <c r="W31178" s="17"/>
    </row>
    <row r="31179" spans="23:23" x14ac:dyDescent="0.35">
      <c r="W31179" s="17"/>
    </row>
    <row r="31180" spans="23:23" x14ac:dyDescent="0.35">
      <c r="W31180" s="17"/>
    </row>
    <row r="31181" spans="23:23" x14ac:dyDescent="0.35">
      <c r="W31181" s="17"/>
    </row>
    <row r="31182" spans="23:23" x14ac:dyDescent="0.35">
      <c r="W31182" s="17"/>
    </row>
    <row r="31183" spans="23:23" x14ac:dyDescent="0.35">
      <c r="W31183" s="17"/>
    </row>
    <row r="31184" spans="23:23" x14ac:dyDescent="0.35">
      <c r="W31184" s="17"/>
    </row>
    <row r="31185" spans="23:23" x14ac:dyDescent="0.35">
      <c r="W31185" s="17"/>
    </row>
    <row r="31186" spans="23:23" x14ac:dyDescent="0.35">
      <c r="W31186" s="17"/>
    </row>
    <row r="31187" spans="23:23" x14ac:dyDescent="0.35">
      <c r="W31187" s="17"/>
    </row>
    <row r="31188" spans="23:23" x14ac:dyDescent="0.35">
      <c r="W31188" s="17"/>
    </row>
    <row r="31189" spans="23:23" x14ac:dyDescent="0.35">
      <c r="W31189" s="17"/>
    </row>
    <row r="31190" spans="23:23" x14ac:dyDescent="0.35">
      <c r="W31190" s="17"/>
    </row>
    <row r="31191" spans="23:23" x14ac:dyDescent="0.35">
      <c r="W31191" s="17"/>
    </row>
    <row r="31192" spans="23:23" x14ac:dyDescent="0.35">
      <c r="W31192" s="17"/>
    </row>
    <row r="31193" spans="23:23" x14ac:dyDescent="0.35">
      <c r="W31193" s="17"/>
    </row>
    <row r="31194" spans="23:23" x14ac:dyDescent="0.35">
      <c r="W31194" s="17"/>
    </row>
    <row r="31195" spans="23:23" x14ac:dyDescent="0.35">
      <c r="W31195" s="17"/>
    </row>
    <row r="31196" spans="23:23" x14ac:dyDescent="0.35">
      <c r="W31196" s="17"/>
    </row>
    <row r="31197" spans="23:23" x14ac:dyDescent="0.35">
      <c r="W31197" s="17"/>
    </row>
    <row r="31198" spans="23:23" x14ac:dyDescent="0.35">
      <c r="W31198" s="17"/>
    </row>
    <row r="31199" spans="23:23" x14ac:dyDescent="0.35">
      <c r="W31199" s="17"/>
    </row>
    <row r="31200" spans="23:23" x14ac:dyDescent="0.35">
      <c r="W31200" s="17"/>
    </row>
    <row r="31201" spans="23:23" x14ac:dyDescent="0.35">
      <c r="W31201" s="17"/>
    </row>
    <row r="31202" spans="23:23" x14ac:dyDescent="0.35">
      <c r="W31202" s="17"/>
    </row>
    <row r="31203" spans="23:23" x14ac:dyDescent="0.35">
      <c r="W31203" s="17"/>
    </row>
    <row r="31204" spans="23:23" x14ac:dyDescent="0.35">
      <c r="W31204" s="17"/>
    </row>
    <row r="31205" spans="23:23" x14ac:dyDescent="0.35">
      <c r="W31205" s="17"/>
    </row>
    <row r="31206" spans="23:23" x14ac:dyDescent="0.35">
      <c r="W31206" s="17"/>
    </row>
    <row r="31207" spans="23:23" x14ac:dyDescent="0.35">
      <c r="W31207" s="17"/>
    </row>
    <row r="31208" spans="23:23" x14ac:dyDescent="0.35">
      <c r="W31208" s="17"/>
    </row>
    <row r="31209" spans="23:23" x14ac:dyDescent="0.35">
      <c r="W31209" s="17"/>
    </row>
    <row r="31210" spans="23:23" x14ac:dyDescent="0.35">
      <c r="W31210" s="17"/>
    </row>
    <row r="31211" spans="23:23" x14ac:dyDescent="0.35">
      <c r="W31211" s="17"/>
    </row>
    <row r="31212" spans="23:23" x14ac:dyDescent="0.35">
      <c r="W31212" s="17"/>
    </row>
    <row r="31213" spans="23:23" x14ac:dyDescent="0.35">
      <c r="W31213" s="17"/>
    </row>
    <row r="31214" spans="23:23" x14ac:dyDescent="0.35">
      <c r="W31214" s="17"/>
    </row>
    <row r="31215" spans="23:23" x14ac:dyDescent="0.35">
      <c r="W31215" s="17"/>
    </row>
    <row r="31216" spans="23:23" x14ac:dyDescent="0.35">
      <c r="W31216" s="17"/>
    </row>
    <row r="31217" spans="23:23" x14ac:dyDescent="0.35">
      <c r="W31217" s="17"/>
    </row>
    <row r="31218" spans="23:23" x14ac:dyDescent="0.35">
      <c r="W31218" s="17"/>
    </row>
    <row r="31219" spans="23:23" x14ac:dyDescent="0.35">
      <c r="W31219" s="17"/>
    </row>
    <row r="31220" spans="23:23" x14ac:dyDescent="0.35">
      <c r="W31220" s="17"/>
    </row>
    <row r="31221" spans="23:23" x14ac:dyDescent="0.35">
      <c r="W31221" s="17"/>
    </row>
    <row r="31222" spans="23:23" x14ac:dyDescent="0.35">
      <c r="W31222" s="17"/>
    </row>
    <row r="31223" spans="23:23" x14ac:dyDescent="0.35">
      <c r="W31223" s="17"/>
    </row>
    <row r="31224" spans="23:23" x14ac:dyDescent="0.35">
      <c r="W31224" s="17"/>
    </row>
    <row r="31225" spans="23:23" x14ac:dyDescent="0.35">
      <c r="W31225" s="17"/>
    </row>
    <row r="31226" spans="23:23" x14ac:dyDescent="0.35">
      <c r="W31226" s="17"/>
    </row>
    <row r="31227" spans="23:23" x14ac:dyDescent="0.35">
      <c r="W31227" s="17"/>
    </row>
    <row r="31228" spans="23:23" x14ac:dyDescent="0.35">
      <c r="W31228" s="17"/>
    </row>
    <row r="31229" spans="23:23" x14ac:dyDescent="0.35">
      <c r="W31229" s="17"/>
    </row>
    <row r="31230" spans="23:23" x14ac:dyDescent="0.35">
      <c r="W31230" s="17"/>
    </row>
    <row r="31231" spans="23:23" x14ac:dyDescent="0.35">
      <c r="W31231" s="17"/>
    </row>
    <row r="31232" spans="23:23" x14ac:dyDescent="0.35">
      <c r="W31232" s="17"/>
    </row>
    <row r="31233" spans="23:23" x14ac:dyDescent="0.35">
      <c r="W31233" s="17"/>
    </row>
    <row r="31234" spans="23:23" x14ac:dyDescent="0.35">
      <c r="W31234" s="17"/>
    </row>
    <row r="31235" spans="23:23" x14ac:dyDescent="0.35">
      <c r="W31235" s="17"/>
    </row>
    <row r="31236" spans="23:23" x14ac:dyDescent="0.35">
      <c r="W31236" s="17"/>
    </row>
    <row r="31237" spans="23:23" x14ac:dyDescent="0.35">
      <c r="W31237" s="17"/>
    </row>
    <row r="31238" spans="23:23" x14ac:dyDescent="0.35">
      <c r="W31238" s="17"/>
    </row>
    <row r="31239" spans="23:23" x14ac:dyDescent="0.35">
      <c r="W31239" s="17"/>
    </row>
    <row r="31240" spans="23:23" x14ac:dyDescent="0.35">
      <c r="W31240" s="17"/>
    </row>
    <row r="31241" spans="23:23" x14ac:dyDescent="0.35">
      <c r="W31241" s="17"/>
    </row>
    <row r="31242" spans="23:23" x14ac:dyDescent="0.35">
      <c r="W31242" s="17"/>
    </row>
    <row r="31243" spans="23:23" x14ac:dyDescent="0.35">
      <c r="W31243" s="17"/>
    </row>
    <row r="31244" spans="23:23" x14ac:dyDescent="0.35">
      <c r="W31244" s="17"/>
    </row>
    <row r="31245" spans="23:23" x14ac:dyDescent="0.35">
      <c r="W31245" s="17"/>
    </row>
    <row r="31246" spans="23:23" x14ac:dyDescent="0.35">
      <c r="W31246" s="17"/>
    </row>
    <row r="31247" spans="23:23" x14ac:dyDescent="0.35">
      <c r="W31247" s="17"/>
    </row>
    <row r="31248" spans="23:23" x14ac:dyDescent="0.35">
      <c r="W31248" s="17"/>
    </row>
    <row r="31249" spans="23:23" x14ac:dyDescent="0.35">
      <c r="W31249" s="17"/>
    </row>
    <row r="31250" spans="23:23" x14ac:dyDescent="0.35">
      <c r="W31250" s="17"/>
    </row>
    <row r="31251" spans="23:23" x14ac:dyDescent="0.35">
      <c r="W31251" s="17"/>
    </row>
    <row r="31252" spans="23:23" x14ac:dyDescent="0.35">
      <c r="W31252" s="17"/>
    </row>
    <row r="31253" spans="23:23" x14ac:dyDescent="0.35">
      <c r="W31253" s="17"/>
    </row>
    <row r="31254" spans="23:23" x14ac:dyDescent="0.35">
      <c r="W31254" s="17"/>
    </row>
    <row r="31255" spans="23:23" x14ac:dyDescent="0.35">
      <c r="W31255" s="17"/>
    </row>
    <row r="31256" spans="23:23" x14ac:dyDescent="0.35">
      <c r="W31256" s="17"/>
    </row>
    <row r="31257" spans="23:23" x14ac:dyDescent="0.35">
      <c r="W31257" s="17"/>
    </row>
    <row r="31258" spans="23:23" x14ac:dyDescent="0.35">
      <c r="W31258" s="17"/>
    </row>
    <row r="31259" spans="23:23" x14ac:dyDescent="0.35">
      <c r="W31259" s="17"/>
    </row>
    <row r="31260" spans="23:23" x14ac:dyDescent="0.35">
      <c r="W31260" s="17"/>
    </row>
    <row r="31261" spans="23:23" x14ac:dyDescent="0.35">
      <c r="W31261" s="17"/>
    </row>
    <row r="31262" spans="23:23" x14ac:dyDescent="0.35">
      <c r="W31262" s="17"/>
    </row>
    <row r="31263" spans="23:23" x14ac:dyDescent="0.35">
      <c r="W31263" s="17"/>
    </row>
    <row r="31264" spans="23:23" x14ac:dyDescent="0.35">
      <c r="W31264" s="17"/>
    </row>
    <row r="31265" spans="23:23" x14ac:dyDescent="0.35">
      <c r="W31265" s="17"/>
    </row>
    <row r="31266" spans="23:23" x14ac:dyDescent="0.35">
      <c r="W31266" s="17"/>
    </row>
    <row r="31267" spans="23:23" x14ac:dyDescent="0.35">
      <c r="W31267" s="17"/>
    </row>
    <row r="31268" spans="23:23" x14ac:dyDescent="0.35">
      <c r="W31268" s="17"/>
    </row>
    <row r="31269" spans="23:23" x14ac:dyDescent="0.35">
      <c r="W31269" s="17"/>
    </row>
    <row r="31270" spans="23:23" x14ac:dyDescent="0.35">
      <c r="W31270" s="17"/>
    </row>
    <row r="31271" spans="23:23" x14ac:dyDescent="0.35">
      <c r="W31271" s="17"/>
    </row>
    <row r="31272" spans="23:23" x14ac:dyDescent="0.35">
      <c r="W31272" s="17"/>
    </row>
    <row r="31273" spans="23:23" x14ac:dyDescent="0.35">
      <c r="W31273" s="17"/>
    </row>
    <row r="31274" spans="23:23" x14ac:dyDescent="0.35">
      <c r="W31274" s="17"/>
    </row>
    <row r="31275" spans="23:23" x14ac:dyDescent="0.35">
      <c r="W31275" s="17"/>
    </row>
    <row r="31276" spans="23:23" x14ac:dyDescent="0.35">
      <c r="W31276" s="17"/>
    </row>
    <row r="31277" spans="23:23" x14ac:dyDescent="0.35">
      <c r="W31277" s="17"/>
    </row>
    <row r="31278" spans="23:23" x14ac:dyDescent="0.35">
      <c r="W31278" s="17"/>
    </row>
    <row r="31279" spans="23:23" x14ac:dyDescent="0.35">
      <c r="W31279" s="17"/>
    </row>
    <row r="31280" spans="23:23" x14ac:dyDescent="0.35">
      <c r="W31280" s="17"/>
    </row>
    <row r="31281" spans="23:23" x14ac:dyDescent="0.35">
      <c r="W31281" s="17"/>
    </row>
    <row r="31282" spans="23:23" x14ac:dyDescent="0.35">
      <c r="W31282" s="17"/>
    </row>
    <row r="31283" spans="23:23" x14ac:dyDescent="0.35">
      <c r="W31283" s="17"/>
    </row>
    <row r="31284" spans="23:23" x14ac:dyDescent="0.35">
      <c r="W31284" s="17"/>
    </row>
    <row r="31285" spans="23:23" x14ac:dyDescent="0.35">
      <c r="W31285" s="17"/>
    </row>
    <row r="31286" spans="23:23" x14ac:dyDescent="0.35">
      <c r="W31286" s="17"/>
    </row>
    <row r="31287" spans="23:23" x14ac:dyDescent="0.35">
      <c r="W31287" s="17"/>
    </row>
    <row r="31288" spans="23:23" x14ac:dyDescent="0.35">
      <c r="W31288" s="17"/>
    </row>
    <row r="31289" spans="23:23" x14ac:dyDescent="0.35">
      <c r="W31289" s="17"/>
    </row>
    <row r="31290" spans="23:23" x14ac:dyDescent="0.35">
      <c r="W31290" s="17"/>
    </row>
    <row r="31291" spans="23:23" x14ac:dyDescent="0.35">
      <c r="W31291" s="17"/>
    </row>
    <row r="31292" spans="23:23" x14ac:dyDescent="0.35">
      <c r="W31292" s="17"/>
    </row>
    <row r="31293" spans="23:23" x14ac:dyDescent="0.35">
      <c r="W31293" s="17"/>
    </row>
    <row r="31294" spans="23:23" x14ac:dyDescent="0.35">
      <c r="W31294" s="17"/>
    </row>
    <row r="31295" spans="23:23" x14ac:dyDescent="0.35">
      <c r="W31295" s="17"/>
    </row>
    <row r="31296" spans="23:23" x14ac:dyDescent="0.35">
      <c r="W31296" s="17"/>
    </row>
    <row r="31297" spans="23:23" x14ac:dyDescent="0.35">
      <c r="W31297" s="17"/>
    </row>
    <row r="31298" spans="23:23" x14ac:dyDescent="0.35">
      <c r="W31298" s="17"/>
    </row>
    <row r="31299" spans="23:23" x14ac:dyDescent="0.35">
      <c r="W31299" s="17"/>
    </row>
    <row r="31300" spans="23:23" x14ac:dyDescent="0.35">
      <c r="W31300" s="17"/>
    </row>
    <row r="31301" spans="23:23" x14ac:dyDescent="0.35">
      <c r="W31301" s="17"/>
    </row>
    <row r="31302" spans="23:23" x14ac:dyDescent="0.35">
      <c r="W31302" s="17"/>
    </row>
    <row r="31303" spans="23:23" x14ac:dyDescent="0.35">
      <c r="W31303" s="17"/>
    </row>
    <row r="31304" spans="23:23" x14ac:dyDescent="0.35">
      <c r="W31304" s="17"/>
    </row>
    <row r="31305" spans="23:23" x14ac:dyDescent="0.35">
      <c r="W31305" s="17"/>
    </row>
    <row r="31306" spans="23:23" x14ac:dyDescent="0.35">
      <c r="W31306" s="17"/>
    </row>
    <row r="31307" spans="23:23" x14ac:dyDescent="0.35">
      <c r="W31307" s="17"/>
    </row>
    <row r="31308" spans="23:23" x14ac:dyDescent="0.35">
      <c r="W31308" s="17"/>
    </row>
    <row r="31309" spans="23:23" x14ac:dyDescent="0.35">
      <c r="W31309" s="17"/>
    </row>
    <row r="31310" spans="23:23" x14ac:dyDescent="0.35">
      <c r="W31310" s="17"/>
    </row>
    <row r="31311" spans="23:23" x14ac:dyDescent="0.35">
      <c r="W31311" s="17"/>
    </row>
    <row r="31312" spans="23:23" x14ac:dyDescent="0.35">
      <c r="W31312" s="17"/>
    </row>
    <row r="31313" spans="23:23" x14ac:dyDescent="0.35">
      <c r="W31313" s="17"/>
    </row>
    <row r="31314" spans="23:23" x14ac:dyDescent="0.35">
      <c r="W31314" s="17"/>
    </row>
    <row r="31315" spans="23:23" x14ac:dyDescent="0.35">
      <c r="W31315" s="17"/>
    </row>
    <row r="31316" spans="23:23" x14ac:dyDescent="0.35">
      <c r="W31316" s="17"/>
    </row>
    <row r="31317" spans="23:23" x14ac:dyDescent="0.35">
      <c r="W31317" s="17"/>
    </row>
    <row r="31318" spans="23:23" x14ac:dyDescent="0.35">
      <c r="W31318" s="17"/>
    </row>
    <row r="31319" spans="23:23" x14ac:dyDescent="0.35">
      <c r="W31319" s="17"/>
    </row>
    <row r="31320" spans="23:23" x14ac:dyDescent="0.35">
      <c r="W31320" s="17"/>
    </row>
    <row r="31321" spans="23:23" x14ac:dyDescent="0.35">
      <c r="W31321" s="17"/>
    </row>
    <row r="31322" spans="23:23" x14ac:dyDescent="0.35">
      <c r="W31322" s="17"/>
    </row>
    <row r="31323" spans="23:23" x14ac:dyDescent="0.35">
      <c r="W31323" s="17"/>
    </row>
    <row r="31324" spans="23:23" x14ac:dyDescent="0.35">
      <c r="W31324" s="17"/>
    </row>
    <row r="31325" spans="23:23" x14ac:dyDescent="0.35">
      <c r="W31325" s="17"/>
    </row>
    <row r="31326" spans="23:23" x14ac:dyDescent="0.35">
      <c r="W31326" s="17"/>
    </row>
    <row r="31327" spans="23:23" x14ac:dyDescent="0.35">
      <c r="W31327" s="17"/>
    </row>
    <row r="31328" spans="23:23" x14ac:dyDescent="0.35">
      <c r="W31328" s="17"/>
    </row>
    <row r="31329" spans="23:23" x14ac:dyDescent="0.35">
      <c r="W31329" s="17"/>
    </row>
    <row r="31330" spans="23:23" x14ac:dyDescent="0.35">
      <c r="W31330" s="17"/>
    </row>
    <row r="31331" spans="23:23" x14ac:dyDescent="0.35">
      <c r="W31331" s="17"/>
    </row>
    <row r="31332" spans="23:23" x14ac:dyDescent="0.35">
      <c r="W31332" s="17"/>
    </row>
    <row r="31333" spans="23:23" x14ac:dyDescent="0.35">
      <c r="W31333" s="17"/>
    </row>
    <row r="31334" spans="23:23" x14ac:dyDescent="0.35">
      <c r="W31334" s="17"/>
    </row>
    <row r="31335" spans="23:23" x14ac:dyDescent="0.35">
      <c r="W31335" s="17"/>
    </row>
    <row r="31336" spans="23:23" x14ac:dyDescent="0.35">
      <c r="W31336" s="17"/>
    </row>
    <row r="31337" spans="23:23" x14ac:dyDescent="0.35">
      <c r="W31337" s="17"/>
    </row>
    <row r="31338" spans="23:23" x14ac:dyDescent="0.35">
      <c r="W31338" s="17"/>
    </row>
    <row r="31339" spans="23:23" x14ac:dyDescent="0.35">
      <c r="W31339" s="17"/>
    </row>
    <row r="31340" spans="23:23" x14ac:dyDescent="0.35">
      <c r="W31340" s="17"/>
    </row>
    <row r="31341" spans="23:23" x14ac:dyDescent="0.35">
      <c r="W31341" s="17"/>
    </row>
    <row r="31342" spans="23:23" x14ac:dyDescent="0.35">
      <c r="W31342" s="17"/>
    </row>
    <row r="31343" spans="23:23" x14ac:dyDescent="0.35">
      <c r="W31343" s="17"/>
    </row>
    <row r="31344" spans="23:23" x14ac:dyDescent="0.35">
      <c r="W31344" s="17"/>
    </row>
    <row r="31345" spans="23:23" x14ac:dyDescent="0.35">
      <c r="W31345" s="17"/>
    </row>
    <row r="31346" spans="23:23" x14ac:dyDescent="0.35">
      <c r="W31346" s="17"/>
    </row>
    <row r="31347" spans="23:23" x14ac:dyDescent="0.35">
      <c r="W31347" s="17"/>
    </row>
    <row r="31348" spans="23:23" x14ac:dyDescent="0.35">
      <c r="W31348" s="17"/>
    </row>
    <row r="31349" spans="23:23" x14ac:dyDescent="0.35">
      <c r="W31349" s="17"/>
    </row>
    <row r="31350" spans="23:23" x14ac:dyDescent="0.35">
      <c r="W31350" s="17"/>
    </row>
    <row r="31351" spans="23:23" x14ac:dyDescent="0.35">
      <c r="W31351" s="17"/>
    </row>
    <row r="31352" spans="23:23" x14ac:dyDescent="0.35">
      <c r="W31352" s="17"/>
    </row>
    <row r="31353" spans="23:23" x14ac:dyDescent="0.35">
      <c r="W31353" s="17"/>
    </row>
    <row r="31354" spans="23:23" x14ac:dyDescent="0.35">
      <c r="W31354" s="17"/>
    </row>
    <row r="31355" spans="23:23" x14ac:dyDescent="0.35">
      <c r="W31355" s="17"/>
    </row>
    <row r="31356" spans="23:23" x14ac:dyDescent="0.35">
      <c r="W31356" s="17"/>
    </row>
    <row r="31357" spans="23:23" x14ac:dyDescent="0.35">
      <c r="W31357" s="17"/>
    </row>
    <row r="31358" spans="23:23" x14ac:dyDescent="0.35">
      <c r="W31358" s="17"/>
    </row>
    <row r="31359" spans="23:23" x14ac:dyDescent="0.35">
      <c r="W31359" s="17"/>
    </row>
    <row r="31360" spans="23:23" x14ac:dyDescent="0.35">
      <c r="W31360" s="17"/>
    </row>
    <row r="31361" spans="23:23" x14ac:dyDescent="0.35">
      <c r="W31361" s="17"/>
    </row>
    <row r="31362" spans="23:23" x14ac:dyDescent="0.35">
      <c r="W31362" s="17"/>
    </row>
    <row r="31363" spans="23:23" x14ac:dyDescent="0.35">
      <c r="W31363" s="17"/>
    </row>
    <row r="31364" spans="23:23" x14ac:dyDescent="0.35">
      <c r="W31364" s="17"/>
    </row>
    <row r="31365" spans="23:23" x14ac:dyDescent="0.35">
      <c r="W31365" s="17"/>
    </row>
    <row r="31366" spans="23:23" x14ac:dyDescent="0.35">
      <c r="W31366" s="17"/>
    </row>
    <row r="31367" spans="23:23" x14ac:dyDescent="0.35">
      <c r="W31367" s="17"/>
    </row>
    <row r="31368" spans="23:23" x14ac:dyDescent="0.35">
      <c r="W31368" s="17"/>
    </row>
    <row r="31369" spans="23:23" x14ac:dyDescent="0.35">
      <c r="W31369" s="17"/>
    </row>
    <row r="31370" spans="23:23" x14ac:dyDescent="0.35">
      <c r="W31370" s="17"/>
    </row>
    <row r="31371" spans="23:23" x14ac:dyDescent="0.35">
      <c r="W31371" s="17"/>
    </row>
    <row r="31372" spans="23:23" x14ac:dyDescent="0.35">
      <c r="W31372" s="17"/>
    </row>
    <row r="31373" spans="23:23" x14ac:dyDescent="0.35">
      <c r="W31373" s="17"/>
    </row>
    <row r="31374" spans="23:23" x14ac:dyDescent="0.35">
      <c r="W31374" s="17"/>
    </row>
    <row r="31375" spans="23:23" x14ac:dyDescent="0.35">
      <c r="W31375" s="17"/>
    </row>
    <row r="31376" spans="23:23" x14ac:dyDescent="0.35">
      <c r="W31376" s="17"/>
    </row>
    <row r="31377" spans="23:23" x14ac:dyDescent="0.35">
      <c r="W31377" s="17"/>
    </row>
    <row r="31378" spans="23:23" x14ac:dyDescent="0.35">
      <c r="W31378" s="17"/>
    </row>
    <row r="31379" spans="23:23" x14ac:dyDescent="0.35">
      <c r="W31379" s="17"/>
    </row>
    <row r="31380" spans="23:23" x14ac:dyDescent="0.35">
      <c r="W31380" s="17"/>
    </row>
    <row r="31381" spans="23:23" x14ac:dyDescent="0.35">
      <c r="W31381" s="17"/>
    </row>
    <row r="31382" spans="23:23" x14ac:dyDescent="0.35">
      <c r="W31382" s="17"/>
    </row>
    <row r="31383" spans="23:23" x14ac:dyDescent="0.35">
      <c r="W31383" s="17"/>
    </row>
    <row r="31384" spans="23:23" x14ac:dyDescent="0.35">
      <c r="W31384" s="17"/>
    </row>
    <row r="31385" spans="23:23" x14ac:dyDescent="0.35">
      <c r="W31385" s="17"/>
    </row>
    <row r="31386" spans="23:23" x14ac:dyDescent="0.35">
      <c r="W31386" s="17"/>
    </row>
    <row r="31387" spans="23:23" x14ac:dyDescent="0.35">
      <c r="W31387" s="17"/>
    </row>
    <row r="31388" spans="23:23" x14ac:dyDescent="0.35">
      <c r="W31388" s="17"/>
    </row>
    <row r="31389" spans="23:23" x14ac:dyDescent="0.35">
      <c r="W31389" s="17"/>
    </row>
    <row r="31390" spans="23:23" x14ac:dyDescent="0.35">
      <c r="W31390" s="17"/>
    </row>
    <row r="31391" spans="23:23" x14ac:dyDescent="0.35">
      <c r="W31391" s="17"/>
    </row>
    <row r="31392" spans="23:23" x14ac:dyDescent="0.35">
      <c r="W31392" s="17"/>
    </row>
    <row r="31393" spans="23:23" x14ac:dyDescent="0.35">
      <c r="W31393" s="17"/>
    </row>
    <row r="31394" spans="23:23" x14ac:dyDescent="0.35">
      <c r="W31394" s="17"/>
    </row>
    <row r="31395" spans="23:23" x14ac:dyDescent="0.35">
      <c r="W31395" s="17"/>
    </row>
    <row r="31396" spans="23:23" x14ac:dyDescent="0.35">
      <c r="W31396" s="17"/>
    </row>
    <row r="31397" spans="23:23" x14ac:dyDescent="0.35">
      <c r="W31397" s="17"/>
    </row>
    <row r="31398" spans="23:23" x14ac:dyDescent="0.35">
      <c r="W31398" s="17"/>
    </row>
    <row r="31399" spans="23:23" x14ac:dyDescent="0.35">
      <c r="W31399" s="17"/>
    </row>
    <row r="31400" spans="23:23" x14ac:dyDescent="0.35">
      <c r="W31400" s="17"/>
    </row>
    <row r="31401" spans="23:23" x14ac:dyDescent="0.35">
      <c r="W31401" s="17"/>
    </row>
    <row r="31402" spans="23:23" x14ac:dyDescent="0.35">
      <c r="W31402" s="17"/>
    </row>
    <row r="31403" spans="23:23" x14ac:dyDescent="0.35">
      <c r="W31403" s="17"/>
    </row>
    <row r="31404" spans="23:23" x14ac:dyDescent="0.35">
      <c r="W31404" s="17"/>
    </row>
    <row r="31405" spans="23:23" x14ac:dyDescent="0.35">
      <c r="W31405" s="17"/>
    </row>
    <row r="31406" spans="23:23" x14ac:dyDescent="0.35">
      <c r="W31406" s="17"/>
    </row>
    <row r="31407" spans="23:23" x14ac:dyDescent="0.35">
      <c r="W31407" s="17"/>
    </row>
    <row r="31408" spans="23:23" x14ac:dyDescent="0.35">
      <c r="W31408" s="17"/>
    </row>
    <row r="31409" spans="23:23" x14ac:dyDescent="0.35">
      <c r="W31409" s="17"/>
    </row>
    <row r="31410" spans="23:23" x14ac:dyDescent="0.35">
      <c r="W31410" s="17"/>
    </row>
    <row r="31411" spans="23:23" x14ac:dyDescent="0.35">
      <c r="W31411" s="17"/>
    </row>
    <row r="31412" spans="23:23" x14ac:dyDescent="0.35">
      <c r="W31412" s="17"/>
    </row>
    <row r="31413" spans="23:23" x14ac:dyDescent="0.35">
      <c r="W31413" s="17"/>
    </row>
    <row r="31414" spans="23:23" x14ac:dyDescent="0.35">
      <c r="W31414" s="17"/>
    </row>
    <row r="31415" spans="23:23" x14ac:dyDescent="0.35">
      <c r="W31415" s="17"/>
    </row>
    <row r="31416" spans="23:23" x14ac:dyDescent="0.35">
      <c r="W31416" s="17"/>
    </row>
    <row r="31417" spans="23:23" x14ac:dyDescent="0.35">
      <c r="W31417" s="17"/>
    </row>
    <row r="31418" spans="23:23" x14ac:dyDescent="0.35">
      <c r="W31418" s="17"/>
    </row>
    <row r="31419" spans="23:23" x14ac:dyDescent="0.35">
      <c r="W31419" s="17"/>
    </row>
    <row r="31420" spans="23:23" x14ac:dyDescent="0.35">
      <c r="W31420" s="17"/>
    </row>
    <row r="31421" spans="23:23" x14ac:dyDescent="0.35">
      <c r="W31421" s="17"/>
    </row>
    <row r="31422" spans="23:23" x14ac:dyDescent="0.35">
      <c r="W31422" s="17"/>
    </row>
    <row r="31423" spans="23:23" x14ac:dyDescent="0.35">
      <c r="W31423" s="17"/>
    </row>
    <row r="31424" spans="23:23" x14ac:dyDescent="0.35">
      <c r="W31424" s="17"/>
    </row>
    <row r="31425" spans="23:23" x14ac:dyDescent="0.35">
      <c r="W31425" s="17"/>
    </row>
    <row r="31426" spans="23:23" x14ac:dyDescent="0.35">
      <c r="W31426" s="17"/>
    </row>
    <row r="31427" spans="23:23" x14ac:dyDescent="0.35">
      <c r="W31427" s="17"/>
    </row>
    <row r="31428" spans="23:23" x14ac:dyDescent="0.35">
      <c r="W31428" s="17"/>
    </row>
    <row r="31429" spans="23:23" x14ac:dyDescent="0.35">
      <c r="W31429" s="17"/>
    </row>
    <row r="31430" spans="23:23" x14ac:dyDescent="0.35">
      <c r="W31430" s="17"/>
    </row>
    <row r="31431" spans="23:23" x14ac:dyDescent="0.35">
      <c r="W31431" s="17"/>
    </row>
    <row r="31432" spans="23:23" x14ac:dyDescent="0.35">
      <c r="W31432" s="17"/>
    </row>
    <row r="31433" spans="23:23" x14ac:dyDescent="0.35">
      <c r="W31433" s="17"/>
    </row>
    <row r="31434" spans="23:23" x14ac:dyDescent="0.35">
      <c r="W31434" s="17"/>
    </row>
    <row r="31435" spans="23:23" x14ac:dyDescent="0.35">
      <c r="W31435" s="17"/>
    </row>
    <row r="31436" spans="23:23" x14ac:dyDescent="0.35">
      <c r="W31436" s="17"/>
    </row>
    <row r="31437" spans="23:23" x14ac:dyDescent="0.35">
      <c r="W31437" s="17"/>
    </row>
    <row r="31438" spans="23:23" x14ac:dyDescent="0.35">
      <c r="W31438" s="17"/>
    </row>
    <row r="31439" spans="23:23" x14ac:dyDescent="0.35">
      <c r="W31439" s="17"/>
    </row>
    <row r="31440" spans="23:23" x14ac:dyDescent="0.35">
      <c r="W31440" s="17"/>
    </row>
    <row r="31441" spans="23:23" x14ac:dyDescent="0.35">
      <c r="W31441" s="17"/>
    </row>
    <row r="31442" spans="23:23" x14ac:dyDescent="0.35">
      <c r="W31442" s="17"/>
    </row>
    <row r="31443" spans="23:23" x14ac:dyDescent="0.35">
      <c r="W31443" s="17"/>
    </row>
    <row r="31444" spans="23:23" x14ac:dyDescent="0.35">
      <c r="W31444" s="17"/>
    </row>
    <row r="31445" spans="23:23" x14ac:dyDescent="0.35">
      <c r="W31445" s="17"/>
    </row>
    <row r="31446" spans="23:23" x14ac:dyDescent="0.35">
      <c r="W31446" s="17"/>
    </row>
    <row r="31447" spans="23:23" x14ac:dyDescent="0.35">
      <c r="W31447" s="17"/>
    </row>
    <row r="31448" spans="23:23" x14ac:dyDescent="0.35">
      <c r="W31448" s="17"/>
    </row>
    <row r="31449" spans="23:23" x14ac:dyDescent="0.35">
      <c r="W31449" s="17"/>
    </row>
    <row r="31450" spans="23:23" x14ac:dyDescent="0.35">
      <c r="W31450" s="17"/>
    </row>
    <row r="31451" spans="23:23" x14ac:dyDescent="0.35">
      <c r="W31451" s="17"/>
    </row>
    <row r="31452" spans="23:23" x14ac:dyDescent="0.35">
      <c r="W31452" s="17"/>
    </row>
    <row r="31453" spans="23:23" x14ac:dyDescent="0.35">
      <c r="W31453" s="17"/>
    </row>
    <row r="31454" spans="23:23" x14ac:dyDescent="0.35">
      <c r="W31454" s="17"/>
    </row>
    <row r="31455" spans="23:23" x14ac:dyDescent="0.35">
      <c r="W31455" s="17"/>
    </row>
    <row r="31456" spans="23:23" x14ac:dyDescent="0.35">
      <c r="W31456" s="17"/>
    </row>
    <row r="31457" spans="23:23" x14ac:dyDescent="0.35">
      <c r="W31457" s="17"/>
    </row>
    <row r="31458" spans="23:23" x14ac:dyDescent="0.35">
      <c r="W31458" s="17"/>
    </row>
    <row r="31459" spans="23:23" x14ac:dyDescent="0.35">
      <c r="W31459" s="17"/>
    </row>
    <row r="31460" spans="23:23" x14ac:dyDescent="0.35">
      <c r="W31460" s="17"/>
    </row>
    <row r="31461" spans="23:23" x14ac:dyDescent="0.35">
      <c r="W31461" s="17"/>
    </row>
    <row r="31462" spans="23:23" x14ac:dyDescent="0.35">
      <c r="W31462" s="17"/>
    </row>
    <row r="31463" spans="23:23" x14ac:dyDescent="0.35">
      <c r="W31463" s="17"/>
    </row>
    <row r="31464" spans="23:23" x14ac:dyDescent="0.35">
      <c r="W31464" s="17"/>
    </row>
    <row r="31465" spans="23:23" x14ac:dyDescent="0.35">
      <c r="W31465" s="17"/>
    </row>
    <row r="31466" spans="23:23" x14ac:dyDescent="0.35">
      <c r="W31466" s="17"/>
    </row>
    <row r="31467" spans="23:23" x14ac:dyDescent="0.35">
      <c r="W31467" s="17"/>
    </row>
    <row r="31468" spans="23:23" x14ac:dyDescent="0.35">
      <c r="W31468" s="17"/>
    </row>
    <row r="31469" spans="23:23" x14ac:dyDescent="0.35">
      <c r="W31469" s="17"/>
    </row>
    <row r="31470" spans="23:23" x14ac:dyDescent="0.35">
      <c r="W31470" s="17"/>
    </row>
    <row r="31471" spans="23:23" x14ac:dyDescent="0.35">
      <c r="W31471" s="17"/>
    </row>
    <row r="31472" spans="23:23" x14ac:dyDescent="0.35">
      <c r="W31472" s="17"/>
    </row>
    <row r="31473" spans="23:23" x14ac:dyDescent="0.35">
      <c r="W31473" s="17"/>
    </row>
    <row r="31474" spans="23:23" x14ac:dyDescent="0.35">
      <c r="W31474" s="17"/>
    </row>
    <row r="31475" spans="23:23" x14ac:dyDescent="0.35">
      <c r="W31475" s="17"/>
    </row>
    <row r="31476" spans="23:23" x14ac:dyDescent="0.35">
      <c r="W31476" s="17"/>
    </row>
    <row r="31477" spans="23:23" x14ac:dyDescent="0.35">
      <c r="W31477" s="17"/>
    </row>
    <row r="31478" spans="23:23" x14ac:dyDescent="0.35">
      <c r="W31478" s="17"/>
    </row>
    <row r="31479" spans="23:23" x14ac:dyDescent="0.35">
      <c r="W31479" s="17"/>
    </row>
    <row r="31480" spans="23:23" x14ac:dyDescent="0.35">
      <c r="W31480" s="17"/>
    </row>
    <row r="31481" spans="23:23" x14ac:dyDescent="0.35">
      <c r="W31481" s="17"/>
    </row>
    <row r="31482" spans="23:23" x14ac:dyDescent="0.35">
      <c r="W31482" s="17"/>
    </row>
    <row r="31483" spans="23:23" x14ac:dyDescent="0.35">
      <c r="W31483" s="17"/>
    </row>
    <row r="31484" spans="23:23" x14ac:dyDescent="0.35">
      <c r="W31484" s="17"/>
    </row>
    <row r="31485" spans="23:23" x14ac:dyDescent="0.35">
      <c r="W31485" s="17"/>
    </row>
    <row r="31486" spans="23:23" x14ac:dyDescent="0.35">
      <c r="W31486" s="17"/>
    </row>
    <row r="31487" spans="23:23" x14ac:dyDescent="0.35">
      <c r="W31487" s="17"/>
    </row>
    <row r="31488" spans="23:23" x14ac:dyDescent="0.35">
      <c r="W31488" s="17"/>
    </row>
    <row r="31489" spans="23:23" x14ac:dyDescent="0.35">
      <c r="W31489" s="17"/>
    </row>
    <row r="31490" spans="23:23" x14ac:dyDescent="0.35">
      <c r="W31490" s="17"/>
    </row>
    <row r="31491" spans="23:23" x14ac:dyDescent="0.35">
      <c r="W31491" s="17"/>
    </row>
    <row r="31492" spans="23:23" x14ac:dyDescent="0.35">
      <c r="W31492" s="17"/>
    </row>
    <row r="31493" spans="23:23" x14ac:dyDescent="0.35">
      <c r="W31493" s="17"/>
    </row>
    <row r="31494" spans="23:23" x14ac:dyDescent="0.35">
      <c r="W31494" s="17"/>
    </row>
    <row r="31495" spans="23:23" x14ac:dyDescent="0.35">
      <c r="W31495" s="17"/>
    </row>
    <row r="31496" spans="23:23" x14ac:dyDescent="0.35">
      <c r="W31496" s="17"/>
    </row>
    <row r="31497" spans="23:23" x14ac:dyDescent="0.35">
      <c r="W31497" s="17"/>
    </row>
    <row r="31498" spans="23:23" x14ac:dyDescent="0.35">
      <c r="W31498" s="17"/>
    </row>
    <row r="31499" spans="23:23" x14ac:dyDescent="0.35">
      <c r="W31499" s="17"/>
    </row>
    <row r="31500" spans="23:23" x14ac:dyDescent="0.35">
      <c r="W31500" s="17"/>
    </row>
    <row r="31501" spans="23:23" x14ac:dyDescent="0.35">
      <c r="W31501" s="17"/>
    </row>
    <row r="31502" spans="23:23" x14ac:dyDescent="0.35">
      <c r="W31502" s="17"/>
    </row>
    <row r="31503" spans="23:23" x14ac:dyDescent="0.35">
      <c r="W31503" s="17"/>
    </row>
    <row r="31504" spans="23:23" x14ac:dyDescent="0.35">
      <c r="W31504" s="17"/>
    </row>
    <row r="31505" spans="23:23" x14ac:dyDescent="0.35">
      <c r="W31505" s="17"/>
    </row>
    <row r="31506" spans="23:23" x14ac:dyDescent="0.35">
      <c r="W31506" s="17"/>
    </row>
    <row r="31507" spans="23:23" x14ac:dyDescent="0.35">
      <c r="W31507" s="17"/>
    </row>
    <row r="31508" spans="23:23" x14ac:dyDescent="0.35">
      <c r="W31508" s="17"/>
    </row>
    <row r="31509" spans="23:23" x14ac:dyDescent="0.35">
      <c r="W31509" s="17"/>
    </row>
    <row r="31510" spans="23:23" x14ac:dyDescent="0.35">
      <c r="W31510" s="17"/>
    </row>
    <row r="31511" spans="23:23" x14ac:dyDescent="0.35">
      <c r="W31511" s="17"/>
    </row>
    <row r="31512" spans="23:23" x14ac:dyDescent="0.35">
      <c r="W31512" s="17"/>
    </row>
    <row r="31513" spans="23:23" x14ac:dyDescent="0.35">
      <c r="W31513" s="17"/>
    </row>
    <row r="31514" spans="23:23" x14ac:dyDescent="0.35">
      <c r="W31514" s="17"/>
    </row>
    <row r="31515" spans="23:23" x14ac:dyDescent="0.35">
      <c r="W31515" s="17"/>
    </row>
    <row r="31516" spans="23:23" x14ac:dyDescent="0.35">
      <c r="W31516" s="17"/>
    </row>
    <row r="31517" spans="23:23" x14ac:dyDescent="0.35">
      <c r="W31517" s="17"/>
    </row>
    <row r="31518" spans="23:23" x14ac:dyDescent="0.35">
      <c r="W31518" s="17"/>
    </row>
    <row r="31519" spans="23:23" x14ac:dyDescent="0.35">
      <c r="W31519" s="17"/>
    </row>
    <row r="31520" spans="23:23" x14ac:dyDescent="0.35">
      <c r="W31520" s="17"/>
    </row>
    <row r="31521" spans="23:23" x14ac:dyDescent="0.35">
      <c r="W31521" s="17"/>
    </row>
    <row r="31522" spans="23:23" x14ac:dyDescent="0.35">
      <c r="W31522" s="17"/>
    </row>
    <row r="31523" spans="23:23" x14ac:dyDescent="0.35">
      <c r="W31523" s="17"/>
    </row>
    <row r="31524" spans="23:23" x14ac:dyDescent="0.35">
      <c r="W31524" s="17"/>
    </row>
    <row r="31525" spans="23:23" x14ac:dyDescent="0.35">
      <c r="W31525" s="17"/>
    </row>
    <row r="31526" spans="23:23" x14ac:dyDescent="0.35">
      <c r="W31526" s="17"/>
    </row>
    <row r="31527" spans="23:23" x14ac:dyDescent="0.35">
      <c r="W31527" s="17"/>
    </row>
    <row r="31528" spans="23:23" x14ac:dyDescent="0.35">
      <c r="W31528" s="17"/>
    </row>
    <row r="31529" spans="23:23" x14ac:dyDescent="0.35">
      <c r="W31529" s="17"/>
    </row>
    <row r="31530" spans="23:23" x14ac:dyDescent="0.35">
      <c r="W31530" s="17"/>
    </row>
    <row r="31531" spans="23:23" x14ac:dyDescent="0.35">
      <c r="W31531" s="17"/>
    </row>
    <row r="31532" spans="23:23" x14ac:dyDescent="0.35">
      <c r="W31532" s="17"/>
    </row>
    <row r="31533" spans="23:23" x14ac:dyDescent="0.35">
      <c r="W31533" s="17"/>
    </row>
    <row r="31534" spans="23:23" x14ac:dyDescent="0.35">
      <c r="W31534" s="17"/>
    </row>
    <row r="31535" spans="23:23" x14ac:dyDescent="0.35">
      <c r="W31535" s="17"/>
    </row>
    <row r="31536" spans="23:23" x14ac:dyDescent="0.35">
      <c r="W31536" s="17"/>
    </row>
    <row r="31537" spans="23:23" x14ac:dyDescent="0.35">
      <c r="W31537" s="17"/>
    </row>
    <row r="31538" spans="23:23" x14ac:dyDescent="0.35">
      <c r="W31538" s="17"/>
    </row>
    <row r="31539" spans="23:23" x14ac:dyDescent="0.35">
      <c r="W31539" s="17"/>
    </row>
    <row r="31540" spans="23:23" x14ac:dyDescent="0.35">
      <c r="W31540" s="17"/>
    </row>
    <row r="31541" spans="23:23" x14ac:dyDescent="0.35">
      <c r="W31541" s="17"/>
    </row>
    <row r="31542" spans="23:23" x14ac:dyDescent="0.35">
      <c r="W31542" s="17"/>
    </row>
    <row r="31543" spans="23:23" x14ac:dyDescent="0.35">
      <c r="W31543" s="17"/>
    </row>
    <row r="31544" spans="23:23" x14ac:dyDescent="0.35">
      <c r="W31544" s="17"/>
    </row>
    <row r="31545" spans="23:23" x14ac:dyDescent="0.35">
      <c r="W31545" s="17"/>
    </row>
    <row r="31546" spans="23:23" x14ac:dyDescent="0.35">
      <c r="W31546" s="17"/>
    </row>
    <row r="31547" spans="23:23" x14ac:dyDescent="0.35">
      <c r="W31547" s="17"/>
    </row>
    <row r="31548" spans="23:23" x14ac:dyDescent="0.35">
      <c r="W31548" s="17"/>
    </row>
    <row r="31549" spans="23:23" x14ac:dyDescent="0.35">
      <c r="W31549" s="17"/>
    </row>
    <row r="31550" spans="23:23" x14ac:dyDescent="0.35">
      <c r="W31550" s="17"/>
    </row>
    <row r="31551" spans="23:23" x14ac:dyDescent="0.35">
      <c r="W31551" s="17"/>
    </row>
    <row r="31552" spans="23:23" x14ac:dyDescent="0.35">
      <c r="W31552" s="17"/>
    </row>
    <row r="31553" spans="23:23" x14ac:dyDescent="0.35">
      <c r="W31553" s="17"/>
    </row>
    <row r="31554" spans="23:23" x14ac:dyDescent="0.35">
      <c r="W31554" s="17"/>
    </row>
    <row r="31555" spans="23:23" x14ac:dyDescent="0.35">
      <c r="W31555" s="17"/>
    </row>
    <row r="31556" spans="23:23" x14ac:dyDescent="0.35">
      <c r="W31556" s="17"/>
    </row>
    <row r="31557" spans="23:23" x14ac:dyDescent="0.35">
      <c r="W31557" s="17"/>
    </row>
    <row r="31558" spans="23:23" x14ac:dyDescent="0.35">
      <c r="W31558" s="17"/>
    </row>
    <row r="31559" spans="23:23" x14ac:dyDescent="0.35">
      <c r="W31559" s="17"/>
    </row>
    <row r="31560" spans="23:23" x14ac:dyDescent="0.35">
      <c r="W31560" s="17"/>
    </row>
    <row r="31561" spans="23:23" x14ac:dyDescent="0.35">
      <c r="W31561" s="17"/>
    </row>
    <row r="31562" spans="23:23" x14ac:dyDescent="0.35">
      <c r="W31562" s="17"/>
    </row>
    <row r="31563" spans="23:23" x14ac:dyDescent="0.35">
      <c r="W31563" s="17"/>
    </row>
    <row r="31564" spans="23:23" x14ac:dyDescent="0.35">
      <c r="W31564" s="17"/>
    </row>
    <row r="31565" spans="23:23" x14ac:dyDescent="0.35">
      <c r="W31565" s="17"/>
    </row>
    <row r="31566" spans="23:23" x14ac:dyDescent="0.35">
      <c r="W31566" s="17"/>
    </row>
    <row r="31567" spans="23:23" x14ac:dyDescent="0.35">
      <c r="W31567" s="17"/>
    </row>
    <row r="31568" spans="23:23" x14ac:dyDescent="0.35">
      <c r="W31568" s="17"/>
    </row>
    <row r="31569" spans="23:23" x14ac:dyDescent="0.35">
      <c r="W31569" s="17"/>
    </row>
    <row r="31570" spans="23:23" x14ac:dyDescent="0.35">
      <c r="W31570" s="17"/>
    </row>
    <row r="31571" spans="23:23" x14ac:dyDescent="0.35">
      <c r="W31571" s="17"/>
    </row>
    <row r="31572" spans="23:23" x14ac:dyDescent="0.35">
      <c r="W31572" s="17"/>
    </row>
    <row r="31573" spans="23:23" x14ac:dyDescent="0.35">
      <c r="W31573" s="17"/>
    </row>
    <row r="31574" spans="23:23" x14ac:dyDescent="0.35">
      <c r="W31574" s="17"/>
    </row>
    <row r="31575" spans="23:23" x14ac:dyDescent="0.35">
      <c r="W31575" s="17"/>
    </row>
    <row r="31576" spans="23:23" x14ac:dyDescent="0.35">
      <c r="W31576" s="17"/>
    </row>
    <row r="31577" spans="23:23" x14ac:dyDescent="0.35">
      <c r="W31577" s="17"/>
    </row>
    <row r="31578" spans="23:23" x14ac:dyDescent="0.35">
      <c r="W31578" s="17"/>
    </row>
    <row r="31579" spans="23:23" x14ac:dyDescent="0.35">
      <c r="W31579" s="17"/>
    </row>
    <row r="31580" spans="23:23" x14ac:dyDescent="0.35">
      <c r="W31580" s="17"/>
    </row>
    <row r="31581" spans="23:23" x14ac:dyDescent="0.35">
      <c r="W31581" s="17"/>
    </row>
    <row r="31582" spans="23:23" x14ac:dyDescent="0.35">
      <c r="W31582" s="17"/>
    </row>
    <row r="31583" spans="23:23" x14ac:dyDescent="0.35">
      <c r="W31583" s="17"/>
    </row>
    <row r="31584" spans="23:23" x14ac:dyDescent="0.35">
      <c r="W31584" s="17"/>
    </row>
    <row r="31585" spans="23:23" x14ac:dyDescent="0.35">
      <c r="W31585" s="17"/>
    </row>
    <row r="31586" spans="23:23" x14ac:dyDescent="0.35">
      <c r="W31586" s="17"/>
    </row>
    <row r="31587" spans="23:23" x14ac:dyDescent="0.35">
      <c r="W31587" s="17"/>
    </row>
    <row r="31588" spans="23:23" x14ac:dyDescent="0.35">
      <c r="W31588" s="17"/>
    </row>
    <row r="31589" spans="23:23" x14ac:dyDescent="0.35">
      <c r="W31589" s="17"/>
    </row>
    <row r="31590" spans="23:23" x14ac:dyDescent="0.35">
      <c r="W31590" s="17"/>
    </row>
    <row r="31591" spans="23:23" x14ac:dyDescent="0.35">
      <c r="W31591" s="17"/>
    </row>
    <row r="31592" spans="23:23" x14ac:dyDescent="0.35">
      <c r="W31592" s="17"/>
    </row>
    <row r="31593" spans="23:23" x14ac:dyDescent="0.35">
      <c r="W31593" s="17"/>
    </row>
    <row r="31594" spans="23:23" x14ac:dyDescent="0.35">
      <c r="W31594" s="17"/>
    </row>
    <row r="31595" spans="23:23" x14ac:dyDescent="0.35">
      <c r="W31595" s="17"/>
    </row>
    <row r="31596" spans="23:23" x14ac:dyDescent="0.35">
      <c r="W31596" s="17"/>
    </row>
    <row r="31597" spans="23:23" x14ac:dyDescent="0.35">
      <c r="W31597" s="17"/>
    </row>
    <row r="31598" spans="23:23" x14ac:dyDescent="0.35">
      <c r="W31598" s="17"/>
    </row>
    <row r="31599" spans="23:23" x14ac:dyDescent="0.35">
      <c r="W31599" s="17"/>
    </row>
    <row r="31600" spans="23:23" x14ac:dyDescent="0.35">
      <c r="W31600" s="17"/>
    </row>
    <row r="31601" spans="23:23" x14ac:dyDescent="0.35">
      <c r="W31601" s="17"/>
    </row>
    <row r="31602" spans="23:23" x14ac:dyDescent="0.35">
      <c r="W31602" s="17"/>
    </row>
    <row r="31603" spans="23:23" x14ac:dyDescent="0.35">
      <c r="W31603" s="17"/>
    </row>
    <row r="31604" spans="23:23" x14ac:dyDescent="0.35">
      <c r="W31604" s="17"/>
    </row>
    <row r="31605" spans="23:23" x14ac:dyDescent="0.35">
      <c r="W31605" s="17"/>
    </row>
    <row r="31606" spans="23:23" x14ac:dyDescent="0.35">
      <c r="W31606" s="17"/>
    </row>
    <row r="31607" spans="23:23" x14ac:dyDescent="0.35">
      <c r="W31607" s="17"/>
    </row>
    <row r="31608" spans="23:23" x14ac:dyDescent="0.35">
      <c r="W31608" s="17"/>
    </row>
    <row r="31609" spans="23:23" x14ac:dyDescent="0.35">
      <c r="W31609" s="17"/>
    </row>
    <row r="31610" spans="23:23" x14ac:dyDescent="0.35">
      <c r="W31610" s="17"/>
    </row>
    <row r="31611" spans="23:23" x14ac:dyDescent="0.35">
      <c r="W31611" s="17"/>
    </row>
    <row r="31612" spans="23:23" x14ac:dyDescent="0.35">
      <c r="W31612" s="17"/>
    </row>
    <row r="31613" spans="23:23" x14ac:dyDescent="0.35">
      <c r="W31613" s="17"/>
    </row>
    <row r="31614" spans="23:23" x14ac:dyDescent="0.35">
      <c r="W31614" s="17"/>
    </row>
    <row r="31615" spans="23:23" x14ac:dyDescent="0.35">
      <c r="W31615" s="17"/>
    </row>
    <row r="31616" spans="23:23" x14ac:dyDescent="0.35">
      <c r="W31616" s="17"/>
    </row>
    <row r="31617" spans="23:23" x14ac:dyDescent="0.35">
      <c r="W31617" s="17"/>
    </row>
    <row r="31618" spans="23:23" x14ac:dyDescent="0.35">
      <c r="W31618" s="17"/>
    </row>
    <row r="31619" spans="23:23" x14ac:dyDescent="0.35">
      <c r="W31619" s="17"/>
    </row>
    <row r="31620" spans="23:23" x14ac:dyDescent="0.35">
      <c r="W31620" s="17"/>
    </row>
    <row r="31621" spans="23:23" x14ac:dyDescent="0.35">
      <c r="W31621" s="17"/>
    </row>
    <row r="31622" spans="23:23" x14ac:dyDescent="0.35">
      <c r="W31622" s="17"/>
    </row>
    <row r="31623" spans="23:23" x14ac:dyDescent="0.35">
      <c r="W31623" s="17"/>
    </row>
    <row r="31624" spans="23:23" x14ac:dyDescent="0.35">
      <c r="W31624" s="17"/>
    </row>
    <row r="31625" spans="23:23" x14ac:dyDescent="0.35">
      <c r="W31625" s="17"/>
    </row>
    <row r="31626" spans="23:23" x14ac:dyDescent="0.35">
      <c r="W31626" s="17"/>
    </row>
    <row r="31627" spans="23:23" x14ac:dyDescent="0.35">
      <c r="W31627" s="17"/>
    </row>
    <row r="31628" spans="23:23" x14ac:dyDescent="0.35">
      <c r="W31628" s="17"/>
    </row>
    <row r="31629" spans="23:23" x14ac:dyDescent="0.35">
      <c r="W31629" s="17"/>
    </row>
    <row r="31630" spans="23:23" x14ac:dyDescent="0.35">
      <c r="W31630" s="17"/>
    </row>
    <row r="31631" spans="23:23" x14ac:dyDescent="0.35">
      <c r="W31631" s="17"/>
    </row>
    <row r="31632" spans="23:23" x14ac:dyDescent="0.35">
      <c r="W31632" s="17"/>
    </row>
    <row r="31633" spans="23:23" x14ac:dyDescent="0.35">
      <c r="W31633" s="17"/>
    </row>
    <row r="31634" spans="23:23" x14ac:dyDescent="0.35">
      <c r="W31634" s="17"/>
    </row>
    <row r="31635" spans="23:23" x14ac:dyDescent="0.35">
      <c r="W31635" s="17"/>
    </row>
    <row r="31636" spans="23:23" x14ac:dyDescent="0.35">
      <c r="W31636" s="17"/>
    </row>
    <row r="31637" spans="23:23" x14ac:dyDescent="0.35">
      <c r="W31637" s="17"/>
    </row>
    <row r="31638" spans="23:23" x14ac:dyDescent="0.35">
      <c r="W31638" s="17"/>
    </row>
    <row r="31639" spans="23:23" x14ac:dyDescent="0.35">
      <c r="W31639" s="17"/>
    </row>
    <row r="31640" spans="23:23" x14ac:dyDescent="0.35">
      <c r="W31640" s="17"/>
    </row>
    <row r="31641" spans="23:23" x14ac:dyDescent="0.35">
      <c r="W31641" s="17"/>
    </row>
    <row r="31642" spans="23:23" x14ac:dyDescent="0.35">
      <c r="W31642" s="17"/>
    </row>
    <row r="31643" spans="23:23" x14ac:dyDescent="0.35">
      <c r="W31643" s="17"/>
    </row>
    <row r="31644" spans="23:23" x14ac:dyDescent="0.35">
      <c r="W31644" s="17"/>
    </row>
    <row r="31645" spans="23:23" x14ac:dyDescent="0.35">
      <c r="W31645" s="17"/>
    </row>
    <row r="31646" spans="23:23" x14ac:dyDescent="0.35">
      <c r="W31646" s="17"/>
    </row>
    <row r="31647" spans="23:23" x14ac:dyDescent="0.35">
      <c r="W31647" s="17"/>
    </row>
    <row r="31648" spans="23:23" x14ac:dyDescent="0.35">
      <c r="W31648" s="17"/>
    </row>
    <row r="31649" spans="23:23" x14ac:dyDescent="0.35">
      <c r="W31649" s="17"/>
    </row>
    <row r="31650" spans="23:23" x14ac:dyDescent="0.35">
      <c r="W31650" s="17"/>
    </row>
    <row r="31651" spans="23:23" x14ac:dyDescent="0.35">
      <c r="W31651" s="17"/>
    </row>
    <row r="31652" spans="23:23" x14ac:dyDescent="0.35">
      <c r="W31652" s="17"/>
    </row>
    <row r="31653" spans="23:23" x14ac:dyDescent="0.35">
      <c r="W31653" s="17"/>
    </row>
    <row r="31654" spans="23:23" x14ac:dyDescent="0.35">
      <c r="W31654" s="17"/>
    </row>
    <row r="31655" spans="23:23" x14ac:dyDescent="0.35">
      <c r="W31655" s="17"/>
    </row>
    <row r="31656" spans="23:23" x14ac:dyDescent="0.35">
      <c r="W31656" s="17"/>
    </row>
    <row r="31657" spans="23:23" x14ac:dyDescent="0.35">
      <c r="W31657" s="17"/>
    </row>
    <row r="31658" spans="23:23" x14ac:dyDescent="0.35">
      <c r="W31658" s="17"/>
    </row>
    <row r="31659" spans="23:23" x14ac:dyDescent="0.35">
      <c r="W31659" s="17"/>
    </row>
    <row r="31660" spans="23:23" x14ac:dyDescent="0.35">
      <c r="W31660" s="17"/>
    </row>
    <row r="31661" spans="23:23" x14ac:dyDescent="0.35">
      <c r="W31661" s="17"/>
    </row>
    <row r="31662" spans="23:23" x14ac:dyDescent="0.35">
      <c r="W31662" s="17"/>
    </row>
    <row r="31663" spans="23:23" x14ac:dyDescent="0.35">
      <c r="W31663" s="17"/>
    </row>
    <row r="31664" spans="23:23" x14ac:dyDescent="0.35">
      <c r="W31664" s="17"/>
    </row>
    <row r="31665" spans="23:23" x14ac:dyDescent="0.35">
      <c r="W31665" s="17"/>
    </row>
    <row r="31666" spans="23:23" x14ac:dyDescent="0.35">
      <c r="W31666" s="17"/>
    </row>
    <row r="31667" spans="23:23" x14ac:dyDescent="0.35">
      <c r="W31667" s="17"/>
    </row>
    <row r="31668" spans="23:23" x14ac:dyDescent="0.35">
      <c r="W31668" s="17"/>
    </row>
    <row r="31669" spans="23:23" x14ac:dyDescent="0.35">
      <c r="W31669" s="17"/>
    </row>
    <row r="31670" spans="23:23" x14ac:dyDescent="0.35">
      <c r="W31670" s="17"/>
    </row>
    <row r="31671" spans="23:23" x14ac:dyDescent="0.35">
      <c r="W31671" s="17"/>
    </row>
    <row r="31672" spans="23:23" x14ac:dyDescent="0.35">
      <c r="W31672" s="17"/>
    </row>
    <row r="31673" spans="23:23" x14ac:dyDescent="0.35">
      <c r="W31673" s="17"/>
    </row>
    <row r="31674" spans="23:23" x14ac:dyDescent="0.35">
      <c r="W31674" s="17"/>
    </row>
    <row r="31675" spans="23:23" x14ac:dyDescent="0.35">
      <c r="W31675" s="17"/>
    </row>
    <row r="31676" spans="23:23" x14ac:dyDescent="0.35">
      <c r="W31676" s="17"/>
    </row>
    <row r="31677" spans="23:23" x14ac:dyDescent="0.35">
      <c r="W31677" s="17"/>
    </row>
    <row r="31678" spans="23:23" x14ac:dyDescent="0.35">
      <c r="W31678" s="17"/>
    </row>
    <row r="31679" spans="23:23" x14ac:dyDescent="0.35">
      <c r="W31679" s="17"/>
    </row>
    <row r="31680" spans="23:23" x14ac:dyDescent="0.35">
      <c r="W31680" s="17"/>
    </row>
    <row r="31681" spans="23:23" x14ac:dyDescent="0.35">
      <c r="W31681" s="17"/>
    </row>
    <row r="31682" spans="23:23" x14ac:dyDescent="0.35">
      <c r="W31682" s="17"/>
    </row>
    <row r="31683" spans="23:23" x14ac:dyDescent="0.35">
      <c r="W31683" s="17"/>
    </row>
    <row r="31684" spans="23:23" x14ac:dyDescent="0.35">
      <c r="W31684" s="17"/>
    </row>
    <row r="31685" spans="23:23" x14ac:dyDescent="0.35">
      <c r="W31685" s="17"/>
    </row>
    <row r="31686" spans="23:23" x14ac:dyDescent="0.35">
      <c r="W31686" s="17"/>
    </row>
    <row r="31687" spans="23:23" x14ac:dyDescent="0.35">
      <c r="W31687" s="17"/>
    </row>
    <row r="31688" spans="23:23" x14ac:dyDescent="0.35">
      <c r="W31688" s="17"/>
    </row>
    <row r="31689" spans="23:23" x14ac:dyDescent="0.35">
      <c r="W31689" s="17"/>
    </row>
    <row r="31690" spans="23:23" x14ac:dyDescent="0.35">
      <c r="W31690" s="17"/>
    </row>
    <row r="31691" spans="23:23" x14ac:dyDescent="0.35">
      <c r="W31691" s="17"/>
    </row>
    <row r="31692" spans="23:23" x14ac:dyDescent="0.35">
      <c r="W31692" s="17"/>
    </row>
    <row r="31693" spans="23:23" x14ac:dyDescent="0.35">
      <c r="W31693" s="17"/>
    </row>
    <row r="31694" spans="23:23" x14ac:dyDescent="0.35">
      <c r="W31694" s="17"/>
    </row>
    <row r="31695" spans="23:23" x14ac:dyDescent="0.35">
      <c r="W31695" s="17"/>
    </row>
    <row r="31696" spans="23:23" x14ac:dyDescent="0.35">
      <c r="W31696" s="17"/>
    </row>
    <row r="31697" spans="23:23" x14ac:dyDescent="0.35">
      <c r="W31697" s="17"/>
    </row>
    <row r="31698" spans="23:23" x14ac:dyDescent="0.35">
      <c r="W31698" s="17"/>
    </row>
    <row r="31699" spans="23:23" x14ac:dyDescent="0.35">
      <c r="W31699" s="17"/>
    </row>
    <row r="31700" spans="23:23" x14ac:dyDescent="0.35">
      <c r="W31700" s="17"/>
    </row>
    <row r="31701" spans="23:23" x14ac:dyDescent="0.35">
      <c r="W31701" s="17"/>
    </row>
    <row r="31702" spans="23:23" x14ac:dyDescent="0.35">
      <c r="W31702" s="17"/>
    </row>
    <row r="31703" spans="23:23" x14ac:dyDescent="0.35">
      <c r="W31703" s="17"/>
    </row>
    <row r="31704" spans="23:23" x14ac:dyDescent="0.35">
      <c r="W31704" s="17"/>
    </row>
    <row r="31705" spans="23:23" x14ac:dyDescent="0.35">
      <c r="W31705" s="17"/>
    </row>
    <row r="31706" spans="23:23" x14ac:dyDescent="0.35">
      <c r="W31706" s="17"/>
    </row>
    <row r="31707" spans="23:23" x14ac:dyDescent="0.35">
      <c r="W31707" s="17"/>
    </row>
    <row r="31708" spans="23:23" x14ac:dyDescent="0.35">
      <c r="W31708" s="17"/>
    </row>
    <row r="31709" spans="23:23" x14ac:dyDescent="0.35">
      <c r="W31709" s="17"/>
    </row>
    <row r="31710" spans="23:23" x14ac:dyDescent="0.35">
      <c r="W31710" s="17"/>
    </row>
    <row r="31711" spans="23:23" x14ac:dyDescent="0.35">
      <c r="W31711" s="17"/>
    </row>
    <row r="31712" spans="23:23" x14ac:dyDescent="0.35">
      <c r="W31712" s="17"/>
    </row>
    <row r="31713" spans="23:23" x14ac:dyDescent="0.35">
      <c r="W31713" s="17"/>
    </row>
    <row r="31714" spans="23:23" x14ac:dyDescent="0.35">
      <c r="W31714" s="17"/>
    </row>
    <row r="31715" spans="23:23" x14ac:dyDescent="0.35">
      <c r="W31715" s="17"/>
    </row>
    <row r="31716" spans="23:23" x14ac:dyDescent="0.35">
      <c r="W31716" s="17"/>
    </row>
    <row r="31717" spans="23:23" x14ac:dyDescent="0.35">
      <c r="W31717" s="17"/>
    </row>
    <row r="31718" spans="23:23" x14ac:dyDescent="0.35">
      <c r="W31718" s="17"/>
    </row>
    <row r="31719" spans="23:23" x14ac:dyDescent="0.35">
      <c r="W31719" s="17"/>
    </row>
    <row r="31720" spans="23:23" x14ac:dyDescent="0.35">
      <c r="W31720" s="17"/>
    </row>
    <row r="31721" spans="23:23" x14ac:dyDescent="0.35">
      <c r="W31721" s="17"/>
    </row>
    <row r="31722" spans="23:23" x14ac:dyDescent="0.35">
      <c r="W31722" s="17"/>
    </row>
    <row r="31723" spans="23:23" x14ac:dyDescent="0.35">
      <c r="W31723" s="17"/>
    </row>
    <row r="31724" spans="23:23" x14ac:dyDescent="0.35">
      <c r="W31724" s="17"/>
    </row>
    <row r="31725" spans="23:23" x14ac:dyDescent="0.35">
      <c r="W31725" s="17"/>
    </row>
    <row r="31726" spans="23:23" x14ac:dyDescent="0.35">
      <c r="W31726" s="17"/>
    </row>
    <row r="31727" spans="23:23" x14ac:dyDescent="0.35">
      <c r="W31727" s="17"/>
    </row>
    <row r="31728" spans="23:23" x14ac:dyDescent="0.35">
      <c r="W31728" s="17"/>
    </row>
    <row r="31729" spans="23:23" x14ac:dyDescent="0.35">
      <c r="W31729" s="17"/>
    </row>
    <row r="31730" spans="23:23" x14ac:dyDescent="0.35">
      <c r="W31730" s="17"/>
    </row>
    <row r="31731" spans="23:23" x14ac:dyDescent="0.35">
      <c r="W31731" s="17"/>
    </row>
    <row r="31732" spans="23:23" x14ac:dyDescent="0.35">
      <c r="W31732" s="17"/>
    </row>
    <row r="31733" spans="23:23" x14ac:dyDescent="0.35">
      <c r="W31733" s="17"/>
    </row>
    <row r="31734" spans="23:23" x14ac:dyDescent="0.35">
      <c r="W31734" s="17"/>
    </row>
    <row r="31735" spans="23:23" x14ac:dyDescent="0.35">
      <c r="W31735" s="17"/>
    </row>
    <row r="31736" spans="23:23" x14ac:dyDescent="0.35">
      <c r="W31736" s="17"/>
    </row>
    <row r="31737" spans="23:23" x14ac:dyDescent="0.35">
      <c r="W31737" s="17"/>
    </row>
    <row r="31738" spans="23:23" x14ac:dyDescent="0.35">
      <c r="W31738" s="17"/>
    </row>
    <row r="31739" spans="23:23" x14ac:dyDescent="0.35">
      <c r="W31739" s="17"/>
    </row>
    <row r="31740" spans="23:23" x14ac:dyDescent="0.35">
      <c r="W31740" s="17"/>
    </row>
    <row r="31741" spans="23:23" x14ac:dyDescent="0.35">
      <c r="W31741" s="17"/>
    </row>
    <row r="31742" spans="23:23" x14ac:dyDescent="0.35">
      <c r="W31742" s="17"/>
    </row>
    <row r="31743" spans="23:23" x14ac:dyDescent="0.35">
      <c r="W31743" s="17"/>
    </row>
    <row r="31744" spans="23:23" x14ac:dyDescent="0.35">
      <c r="W31744" s="17"/>
    </row>
    <row r="31745" spans="23:23" x14ac:dyDescent="0.35">
      <c r="W31745" s="17"/>
    </row>
    <row r="31746" spans="23:23" x14ac:dyDescent="0.35">
      <c r="W31746" s="17"/>
    </row>
    <row r="31747" spans="23:23" x14ac:dyDescent="0.35">
      <c r="W31747" s="17"/>
    </row>
    <row r="31748" spans="23:23" x14ac:dyDescent="0.35">
      <c r="W31748" s="17"/>
    </row>
    <row r="31749" spans="23:23" x14ac:dyDescent="0.35">
      <c r="W31749" s="17"/>
    </row>
    <row r="31750" spans="23:23" x14ac:dyDescent="0.35">
      <c r="W31750" s="17"/>
    </row>
    <row r="31751" spans="23:23" x14ac:dyDescent="0.35">
      <c r="W31751" s="17"/>
    </row>
    <row r="31752" spans="23:23" x14ac:dyDescent="0.35">
      <c r="W31752" s="17"/>
    </row>
    <row r="31753" spans="23:23" x14ac:dyDescent="0.35">
      <c r="W31753" s="17"/>
    </row>
    <row r="31754" spans="23:23" x14ac:dyDescent="0.35">
      <c r="W31754" s="17"/>
    </row>
    <row r="31755" spans="23:23" x14ac:dyDescent="0.35">
      <c r="W31755" s="17"/>
    </row>
    <row r="31756" spans="23:23" x14ac:dyDescent="0.35">
      <c r="W31756" s="17"/>
    </row>
    <row r="31757" spans="23:23" x14ac:dyDescent="0.35">
      <c r="W31757" s="17"/>
    </row>
    <row r="31758" spans="23:23" x14ac:dyDescent="0.35">
      <c r="W31758" s="17"/>
    </row>
    <row r="31759" spans="23:23" x14ac:dyDescent="0.35">
      <c r="W31759" s="17"/>
    </row>
    <row r="31760" spans="23:23" x14ac:dyDescent="0.35">
      <c r="W31760" s="17"/>
    </row>
    <row r="31761" spans="23:23" x14ac:dyDescent="0.35">
      <c r="W31761" s="17"/>
    </row>
    <row r="31762" spans="23:23" x14ac:dyDescent="0.35">
      <c r="W31762" s="17"/>
    </row>
    <row r="31763" spans="23:23" x14ac:dyDescent="0.35">
      <c r="W31763" s="17"/>
    </row>
    <row r="31764" spans="23:23" x14ac:dyDescent="0.35">
      <c r="W31764" s="17"/>
    </row>
    <row r="31765" spans="23:23" x14ac:dyDescent="0.35">
      <c r="W31765" s="17"/>
    </row>
    <row r="31766" spans="23:23" x14ac:dyDescent="0.35">
      <c r="W31766" s="17"/>
    </row>
    <row r="31767" spans="23:23" x14ac:dyDescent="0.35">
      <c r="W31767" s="17"/>
    </row>
    <row r="31768" spans="23:23" x14ac:dyDescent="0.35">
      <c r="W31768" s="17"/>
    </row>
    <row r="31769" spans="23:23" x14ac:dyDescent="0.35">
      <c r="W31769" s="17"/>
    </row>
    <row r="31770" spans="23:23" x14ac:dyDescent="0.35">
      <c r="W31770" s="17"/>
    </row>
    <row r="31771" spans="23:23" x14ac:dyDescent="0.35">
      <c r="W31771" s="17"/>
    </row>
    <row r="31772" spans="23:23" x14ac:dyDescent="0.35">
      <c r="W31772" s="17"/>
    </row>
    <row r="31773" spans="23:23" x14ac:dyDescent="0.35">
      <c r="W31773" s="17"/>
    </row>
    <row r="31774" spans="23:23" x14ac:dyDescent="0.35">
      <c r="W31774" s="17"/>
    </row>
    <row r="31775" spans="23:23" x14ac:dyDescent="0.35">
      <c r="W31775" s="17"/>
    </row>
    <row r="31776" spans="23:23" x14ac:dyDescent="0.35">
      <c r="W31776" s="17"/>
    </row>
    <row r="31777" spans="23:23" x14ac:dyDescent="0.35">
      <c r="W31777" s="17"/>
    </row>
    <row r="31778" spans="23:23" x14ac:dyDescent="0.35">
      <c r="W31778" s="17"/>
    </row>
    <row r="31779" spans="23:23" x14ac:dyDescent="0.35">
      <c r="W31779" s="17"/>
    </row>
    <row r="31780" spans="23:23" x14ac:dyDescent="0.35">
      <c r="W31780" s="17"/>
    </row>
    <row r="31781" spans="23:23" x14ac:dyDescent="0.35">
      <c r="W31781" s="17"/>
    </row>
    <row r="31782" spans="23:23" x14ac:dyDescent="0.35">
      <c r="W31782" s="17"/>
    </row>
    <row r="31783" spans="23:23" x14ac:dyDescent="0.35">
      <c r="W31783" s="17"/>
    </row>
    <row r="31784" spans="23:23" x14ac:dyDescent="0.35">
      <c r="W31784" s="17"/>
    </row>
    <row r="31785" spans="23:23" x14ac:dyDescent="0.35">
      <c r="W31785" s="17"/>
    </row>
    <row r="31786" spans="23:23" x14ac:dyDescent="0.35">
      <c r="W31786" s="17"/>
    </row>
    <row r="31787" spans="23:23" x14ac:dyDescent="0.35">
      <c r="W31787" s="17"/>
    </row>
    <row r="31788" spans="23:23" x14ac:dyDescent="0.35">
      <c r="W31788" s="17"/>
    </row>
    <row r="31789" spans="23:23" x14ac:dyDescent="0.35">
      <c r="W31789" s="17"/>
    </row>
    <row r="31790" spans="23:23" x14ac:dyDescent="0.35">
      <c r="W31790" s="17"/>
    </row>
    <row r="31791" spans="23:23" x14ac:dyDescent="0.35">
      <c r="W31791" s="17"/>
    </row>
    <row r="31792" spans="23:23" x14ac:dyDescent="0.35">
      <c r="W31792" s="17"/>
    </row>
    <row r="31793" spans="23:23" x14ac:dyDescent="0.35">
      <c r="W31793" s="17"/>
    </row>
    <row r="31794" spans="23:23" x14ac:dyDescent="0.35">
      <c r="W31794" s="17"/>
    </row>
    <row r="31795" spans="23:23" x14ac:dyDescent="0.35">
      <c r="W31795" s="17"/>
    </row>
    <row r="31796" spans="23:23" x14ac:dyDescent="0.35">
      <c r="W31796" s="17"/>
    </row>
    <row r="31797" spans="23:23" x14ac:dyDescent="0.35">
      <c r="W31797" s="17"/>
    </row>
    <row r="31798" spans="23:23" x14ac:dyDescent="0.35">
      <c r="W31798" s="17"/>
    </row>
    <row r="31799" spans="23:23" x14ac:dyDescent="0.35">
      <c r="W31799" s="17"/>
    </row>
    <row r="31800" spans="23:23" x14ac:dyDescent="0.35">
      <c r="W31800" s="17"/>
    </row>
    <row r="31801" spans="23:23" x14ac:dyDescent="0.35">
      <c r="W31801" s="17"/>
    </row>
    <row r="31802" spans="23:23" x14ac:dyDescent="0.35">
      <c r="W31802" s="17"/>
    </row>
    <row r="31803" spans="23:23" x14ac:dyDescent="0.35">
      <c r="W31803" s="17"/>
    </row>
    <row r="31804" spans="23:23" x14ac:dyDescent="0.35">
      <c r="W31804" s="17"/>
    </row>
    <row r="31805" spans="23:23" x14ac:dyDescent="0.35">
      <c r="W31805" s="17"/>
    </row>
    <row r="31806" spans="23:23" x14ac:dyDescent="0.35">
      <c r="W31806" s="17"/>
    </row>
    <row r="31807" spans="23:23" x14ac:dyDescent="0.35">
      <c r="W31807" s="17"/>
    </row>
    <row r="31808" spans="23:23" x14ac:dyDescent="0.35">
      <c r="W31808" s="17"/>
    </row>
    <row r="31809" spans="23:23" x14ac:dyDescent="0.35">
      <c r="W31809" s="17"/>
    </row>
    <row r="31810" spans="23:23" x14ac:dyDescent="0.35">
      <c r="W31810" s="17"/>
    </row>
    <row r="31811" spans="23:23" x14ac:dyDescent="0.35">
      <c r="W31811" s="17"/>
    </row>
    <row r="31812" spans="23:23" x14ac:dyDescent="0.35">
      <c r="W31812" s="17"/>
    </row>
    <row r="31813" spans="23:23" x14ac:dyDescent="0.35">
      <c r="W31813" s="17"/>
    </row>
    <row r="31814" spans="23:23" x14ac:dyDescent="0.35">
      <c r="W31814" s="17"/>
    </row>
    <row r="31815" spans="23:23" x14ac:dyDescent="0.35">
      <c r="W31815" s="17"/>
    </row>
    <row r="31816" spans="23:23" x14ac:dyDescent="0.35">
      <c r="W31816" s="17"/>
    </row>
    <row r="31817" spans="23:23" x14ac:dyDescent="0.35">
      <c r="W31817" s="17"/>
    </row>
    <row r="31818" spans="23:23" x14ac:dyDescent="0.35">
      <c r="W31818" s="17"/>
    </row>
    <row r="31819" spans="23:23" x14ac:dyDescent="0.35">
      <c r="W31819" s="17"/>
    </row>
    <row r="31820" spans="23:23" x14ac:dyDescent="0.35">
      <c r="W31820" s="17"/>
    </row>
    <row r="31821" spans="23:23" x14ac:dyDescent="0.35">
      <c r="W31821" s="17"/>
    </row>
    <row r="31822" spans="23:23" x14ac:dyDescent="0.35">
      <c r="W31822" s="17"/>
    </row>
    <row r="31823" spans="23:23" x14ac:dyDescent="0.35">
      <c r="W31823" s="17"/>
    </row>
    <row r="31824" spans="23:23" x14ac:dyDescent="0.35">
      <c r="W31824" s="17"/>
    </row>
    <row r="31825" spans="23:23" x14ac:dyDescent="0.35">
      <c r="W31825" s="17"/>
    </row>
    <row r="31826" spans="23:23" x14ac:dyDescent="0.35">
      <c r="W31826" s="17"/>
    </row>
    <row r="31827" spans="23:23" x14ac:dyDescent="0.35">
      <c r="W31827" s="17"/>
    </row>
    <row r="31828" spans="23:23" x14ac:dyDescent="0.35">
      <c r="W31828" s="17"/>
    </row>
    <row r="31829" spans="23:23" x14ac:dyDescent="0.35">
      <c r="W31829" s="17"/>
    </row>
    <row r="31830" spans="23:23" x14ac:dyDescent="0.35">
      <c r="W31830" s="17"/>
    </row>
    <row r="31831" spans="23:23" x14ac:dyDescent="0.35">
      <c r="W31831" s="17"/>
    </row>
    <row r="31832" spans="23:23" x14ac:dyDescent="0.35">
      <c r="W31832" s="17"/>
    </row>
    <row r="31833" spans="23:23" x14ac:dyDescent="0.35">
      <c r="W31833" s="17"/>
    </row>
    <row r="31834" spans="23:23" x14ac:dyDescent="0.35">
      <c r="W31834" s="17"/>
    </row>
    <row r="31835" spans="23:23" x14ac:dyDescent="0.35">
      <c r="W31835" s="17"/>
    </row>
    <row r="31836" spans="23:23" x14ac:dyDescent="0.35">
      <c r="W31836" s="17"/>
    </row>
    <row r="31837" spans="23:23" x14ac:dyDescent="0.35">
      <c r="W31837" s="17"/>
    </row>
    <row r="31838" spans="23:23" x14ac:dyDescent="0.35">
      <c r="W31838" s="17"/>
    </row>
    <row r="31839" spans="23:23" x14ac:dyDescent="0.35">
      <c r="W31839" s="17"/>
    </row>
    <row r="31840" spans="23:23" x14ac:dyDescent="0.35">
      <c r="W31840" s="17"/>
    </row>
    <row r="31841" spans="23:23" x14ac:dyDescent="0.35">
      <c r="W31841" s="17"/>
    </row>
    <row r="31842" spans="23:23" x14ac:dyDescent="0.35">
      <c r="W31842" s="17"/>
    </row>
    <row r="31843" spans="23:23" x14ac:dyDescent="0.35">
      <c r="W31843" s="17"/>
    </row>
    <row r="31844" spans="23:23" x14ac:dyDescent="0.35">
      <c r="W31844" s="17"/>
    </row>
    <row r="31845" spans="23:23" x14ac:dyDescent="0.35">
      <c r="W31845" s="17"/>
    </row>
    <row r="31846" spans="23:23" x14ac:dyDescent="0.35">
      <c r="W31846" s="17"/>
    </row>
    <row r="31847" spans="23:23" x14ac:dyDescent="0.35">
      <c r="W31847" s="17"/>
    </row>
    <row r="31848" spans="23:23" x14ac:dyDescent="0.35">
      <c r="W31848" s="17"/>
    </row>
    <row r="31849" spans="23:23" x14ac:dyDescent="0.35">
      <c r="W31849" s="17"/>
    </row>
    <row r="31850" spans="23:23" x14ac:dyDescent="0.35">
      <c r="W31850" s="17"/>
    </row>
    <row r="31851" spans="23:23" x14ac:dyDescent="0.35">
      <c r="W31851" s="17"/>
    </row>
    <row r="31852" spans="23:23" x14ac:dyDescent="0.35">
      <c r="W31852" s="17"/>
    </row>
    <row r="31853" spans="23:23" x14ac:dyDescent="0.35">
      <c r="W31853" s="17"/>
    </row>
    <row r="31854" spans="23:23" x14ac:dyDescent="0.35">
      <c r="W31854" s="17"/>
    </row>
    <row r="31855" spans="23:23" x14ac:dyDescent="0.35">
      <c r="W31855" s="17"/>
    </row>
    <row r="31856" spans="23:23" x14ac:dyDescent="0.35">
      <c r="W31856" s="17"/>
    </row>
    <row r="31857" spans="23:23" x14ac:dyDescent="0.35">
      <c r="W31857" s="17"/>
    </row>
    <row r="31858" spans="23:23" x14ac:dyDescent="0.35">
      <c r="W31858" s="17"/>
    </row>
    <row r="31859" spans="23:23" x14ac:dyDescent="0.35">
      <c r="W31859" s="17"/>
    </row>
    <row r="31860" spans="23:23" x14ac:dyDescent="0.35">
      <c r="W31860" s="17"/>
    </row>
    <row r="31861" spans="23:23" x14ac:dyDescent="0.35">
      <c r="W31861" s="17"/>
    </row>
    <row r="31862" spans="23:23" x14ac:dyDescent="0.35">
      <c r="W31862" s="17"/>
    </row>
    <row r="31863" spans="23:23" x14ac:dyDescent="0.35">
      <c r="W31863" s="17"/>
    </row>
    <row r="31864" spans="23:23" x14ac:dyDescent="0.35">
      <c r="W31864" s="17"/>
    </row>
    <row r="31865" spans="23:23" x14ac:dyDescent="0.35">
      <c r="W31865" s="17"/>
    </row>
    <row r="31866" spans="23:23" x14ac:dyDescent="0.35">
      <c r="W31866" s="17"/>
    </row>
    <row r="31867" spans="23:23" x14ac:dyDescent="0.35">
      <c r="W31867" s="17"/>
    </row>
    <row r="31868" spans="23:23" x14ac:dyDescent="0.35">
      <c r="W31868" s="17"/>
    </row>
    <row r="31869" spans="23:23" x14ac:dyDescent="0.35">
      <c r="W31869" s="17"/>
    </row>
    <row r="31870" spans="23:23" x14ac:dyDescent="0.35">
      <c r="W31870" s="17"/>
    </row>
    <row r="31871" spans="23:23" x14ac:dyDescent="0.35">
      <c r="W31871" s="17"/>
    </row>
    <row r="31872" spans="23:23" x14ac:dyDescent="0.35">
      <c r="W31872" s="17"/>
    </row>
    <row r="31873" spans="23:23" x14ac:dyDescent="0.35">
      <c r="W31873" s="17"/>
    </row>
    <row r="31874" spans="23:23" x14ac:dyDescent="0.35">
      <c r="W31874" s="17"/>
    </row>
    <row r="31875" spans="23:23" x14ac:dyDescent="0.35">
      <c r="W31875" s="17"/>
    </row>
    <row r="31876" spans="23:23" x14ac:dyDescent="0.35">
      <c r="W31876" s="17"/>
    </row>
    <row r="31877" spans="23:23" x14ac:dyDescent="0.35">
      <c r="W31877" s="17"/>
    </row>
    <row r="31878" spans="23:23" x14ac:dyDescent="0.35">
      <c r="W31878" s="17"/>
    </row>
    <row r="31879" spans="23:23" x14ac:dyDescent="0.35">
      <c r="W31879" s="17"/>
    </row>
    <row r="31880" spans="23:23" x14ac:dyDescent="0.35">
      <c r="W31880" s="17"/>
    </row>
    <row r="31881" spans="23:23" x14ac:dyDescent="0.35">
      <c r="W31881" s="17"/>
    </row>
    <row r="31882" spans="23:23" x14ac:dyDescent="0.35">
      <c r="W31882" s="17"/>
    </row>
    <row r="31883" spans="23:23" x14ac:dyDescent="0.35">
      <c r="W31883" s="17"/>
    </row>
    <row r="31884" spans="23:23" x14ac:dyDescent="0.35">
      <c r="W31884" s="17"/>
    </row>
    <row r="31885" spans="23:23" x14ac:dyDescent="0.35">
      <c r="W31885" s="17"/>
    </row>
    <row r="31886" spans="23:23" x14ac:dyDescent="0.35">
      <c r="W31886" s="17"/>
    </row>
    <row r="31887" spans="23:23" x14ac:dyDescent="0.35">
      <c r="W31887" s="17"/>
    </row>
    <row r="31888" spans="23:23" x14ac:dyDescent="0.35">
      <c r="W31888" s="17"/>
    </row>
    <row r="31889" spans="23:23" x14ac:dyDescent="0.35">
      <c r="W31889" s="17"/>
    </row>
    <row r="31890" spans="23:23" x14ac:dyDescent="0.35">
      <c r="W31890" s="17"/>
    </row>
    <row r="31891" spans="23:23" x14ac:dyDescent="0.35">
      <c r="W31891" s="17"/>
    </row>
    <row r="31892" spans="23:23" x14ac:dyDescent="0.35">
      <c r="W31892" s="17"/>
    </row>
    <row r="31893" spans="23:23" x14ac:dyDescent="0.35">
      <c r="W31893" s="17"/>
    </row>
    <row r="31894" spans="23:23" x14ac:dyDescent="0.35">
      <c r="W31894" s="17"/>
    </row>
    <row r="31895" spans="23:23" x14ac:dyDescent="0.35">
      <c r="W31895" s="17"/>
    </row>
    <row r="31896" spans="23:23" x14ac:dyDescent="0.35">
      <c r="W31896" s="17"/>
    </row>
    <row r="31897" spans="23:23" x14ac:dyDescent="0.35">
      <c r="W31897" s="17"/>
    </row>
    <row r="31898" spans="23:23" x14ac:dyDescent="0.35">
      <c r="W31898" s="17"/>
    </row>
    <row r="31899" spans="23:23" x14ac:dyDescent="0.35">
      <c r="W31899" s="17"/>
    </row>
    <row r="31900" spans="23:23" x14ac:dyDescent="0.35">
      <c r="W31900" s="17"/>
    </row>
    <row r="31901" spans="23:23" x14ac:dyDescent="0.35">
      <c r="W31901" s="17"/>
    </row>
    <row r="31902" spans="23:23" x14ac:dyDescent="0.35">
      <c r="W31902" s="17"/>
    </row>
    <row r="31903" spans="23:23" x14ac:dyDescent="0.35">
      <c r="W31903" s="17"/>
    </row>
    <row r="31904" spans="23:23" x14ac:dyDescent="0.35">
      <c r="W31904" s="17"/>
    </row>
    <row r="31905" spans="23:23" x14ac:dyDescent="0.35">
      <c r="W31905" s="17"/>
    </row>
    <row r="31906" spans="23:23" x14ac:dyDescent="0.35">
      <c r="W31906" s="17"/>
    </row>
    <row r="31907" spans="23:23" x14ac:dyDescent="0.35">
      <c r="W31907" s="17"/>
    </row>
    <row r="31908" spans="23:23" x14ac:dyDescent="0.35">
      <c r="W31908" s="17"/>
    </row>
    <row r="31909" spans="23:23" x14ac:dyDescent="0.35">
      <c r="W31909" s="17"/>
    </row>
    <row r="31910" spans="23:23" x14ac:dyDescent="0.35">
      <c r="W31910" s="17"/>
    </row>
    <row r="31911" spans="23:23" x14ac:dyDescent="0.35">
      <c r="W31911" s="17"/>
    </row>
    <row r="31912" spans="23:23" x14ac:dyDescent="0.35">
      <c r="W31912" s="17"/>
    </row>
    <row r="31913" spans="23:23" x14ac:dyDescent="0.35">
      <c r="W31913" s="17"/>
    </row>
    <row r="31914" spans="23:23" x14ac:dyDescent="0.35">
      <c r="W31914" s="17"/>
    </row>
    <row r="31915" spans="23:23" x14ac:dyDescent="0.35">
      <c r="W31915" s="17"/>
    </row>
    <row r="31916" spans="23:23" x14ac:dyDescent="0.35">
      <c r="W31916" s="17"/>
    </row>
    <row r="31917" spans="23:23" x14ac:dyDescent="0.35">
      <c r="W31917" s="17"/>
    </row>
    <row r="31918" spans="23:23" x14ac:dyDescent="0.35">
      <c r="W31918" s="17"/>
    </row>
    <row r="31919" spans="23:23" x14ac:dyDescent="0.35">
      <c r="W31919" s="17"/>
    </row>
    <row r="31920" spans="23:23" x14ac:dyDescent="0.35">
      <c r="W31920" s="17"/>
    </row>
    <row r="31921" spans="23:23" x14ac:dyDescent="0.35">
      <c r="W31921" s="17"/>
    </row>
    <row r="31922" spans="23:23" x14ac:dyDescent="0.35">
      <c r="W31922" s="17"/>
    </row>
    <row r="31923" spans="23:23" x14ac:dyDescent="0.35">
      <c r="W31923" s="17"/>
    </row>
    <row r="31924" spans="23:23" x14ac:dyDescent="0.35">
      <c r="W31924" s="17"/>
    </row>
    <row r="31925" spans="23:23" x14ac:dyDescent="0.35">
      <c r="W31925" s="17"/>
    </row>
    <row r="31926" spans="23:23" x14ac:dyDescent="0.35">
      <c r="W31926" s="17"/>
    </row>
    <row r="31927" spans="23:23" x14ac:dyDescent="0.35">
      <c r="W31927" s="17"/>
    </row>
    <row r="31928" spans="23:23" x14ac:dyDescent="0.35">
      <c r="W31928" s="17"/>
    </row>
    <row r="31929" spans="23:23" x14ac:dyDescent="0.35">
      <c r="W31929" s="17"/>
    </row>
    <row r="31930" spans="23:23" x14ac:dyDescent="0.35">
      <c r="W31930" s="17"/>
    </row>
    <row r="31931" spans="23:23" x14ac:dyDescent="0.35">
      <c r="W31931" s="17"/>
    </row>
    <row r="31932" spans="23:23" x14ac:dyDescent="0.35">
      <c r="W31932" s="17"/>
    </row>
    <row r="31933" spans="23:23" x14ac:dyDescent="0.35">
      <c r="W31933" s="17"/>
    </row>
    <row r="31934" spans="23:23" x14ac:dyDescent="0.35">
      <c r="W31934" s="17"/>
    </row>
    <row r="31935" spans="23:23" x14ac:dyDescent="0.35">
      <c r="W31935" s="17"/>
    </row>
    <row r="31936" spans="23:23" x14ac:dyDescent="0.35">
      <c r="W31936" s="17"/>
    </row>
    <row r="31937" spans="23:23" x14ac:dyDescent="0.35">
      <c r="W31937" s="17"/>
    </row>
    <row r="31938" spans="23:23" x14ac:dyDescent="0.35">
      <c r="W31938" s="17"/>
    </row>
    <row r="31939" spans="23:23" x14ac:dyDescent="0.35">
      <c r="W31939" s="17"/>
    </row>
    <row r="31940" spans="23:23" x14ac:dyDescent="0.35">
      <c r="W31940" s="17"/>
    </row>
    <row r="31941" spans="23:23" x14ac:dyDescent="0.35">
      <c r="W31941" s="17"/>
    </row>
    <row r="31942" spans="23:23" x14ac:dyDescent="0.35">
      <c r="W31942" s="17"/>
    </row>
    <row r="31943" spans="23:23" x14ac:dyDescent="0.35">
      <c r="W31943" s="17"/>
    </row>
    <row r="31944" spans="23:23" x14ac:dyDescent="0.35">
      <c r="W31944" s="17"/>
    </row>
    <row r="31945" spans="23:23" x14ac:dyDescent="0.35">
      <c r="W31945" s="17"/>
    </row>
    <row r="31946" spans="23:23" x14ac:dyDescent="0.35">
      <c r="W31946" s="17"/>
    </row>
    <row r="31947" spans="23:23" x14ac:dyDescent="0.35">
      <c r="W31947" s="17"/>
    </row>
    <row r="31948" spans="23:23" x14ac:dyDescent="0.35">
      <c r="W31948" s="17"/>
    </row>
    <row r="31949" spans="23:23" x14ac:dyDescent="0.35">
      <c r="W31949" s="17"/>
    </row>
    <row r="31950" spans="23:23" x14ac:dyDescent="0.35">
      <c r="W31950" s="17"/>
    </row>
    <row r="31951" spans="23:23" x14ac:dyDescent="0.35">
      <c r="W31951" s="17"/>
    </row>
    <row r="31952" spans="23:23" x14ac:dyDescent="0.35">
      <c r="W31952" s="17"/>
    </row>
    <row r="31953" spans="23:23" x14ac:dyDescent="0.35">
      <c r="W31953" s="17"/>
    </row>
    <row r="31954" spans="23:23" x14ac:dyDescent="0.35">
      <c r="W31954" s="17"/>
    </row>
    <row r="31955" spans="23:23" x14ac:dyDescent="0.35">
      <c r="W31955" s="17"/>
    </row>
    <row r="31956" spans="23:23" x14ac:dyDescent="0.35">
      <c r="W31956" s="17"/>
    </row>
    <row r="31957" spans="23:23" x14ac:dyDescent="0.35">
      <c r="W31957" s="17"/>
    </row>
    <row r="31958" spans="23:23" x14ac:dyDescent="0.35">
      <c r="W31958" s="17"/>
    </row>
    <row r="31959" spans="23:23" x14ac:dyDescent="0.35">
      <c r="W31959" s="17"/>
    </row>
    <row r="31960" spans="23:23" x14ac:dyDescent="0.35">
      <c r="W31960" s="17"/>
    </row>
    <row r="31961" spans="23:23" x14ac:dyDescent="0.35">
      <c r="W31961" s="17"/>
    </row>
    <row r="31962" spans="23:23" x14ac:dyDescent="0.35">
      <c r="W31962" s="17"/>
    </row>
    <row r="31963" spans="23:23" x14ac:dyDescent="0.35">
      <c r="W31963" s="17"/>
    </row>
    <row r="31964" spans="23:23" x14ac:dyDescent="0.35">
      <c r="W31964" s="17"/>
    </row>
    <row r="31965" spans="23:23" x14ac:dyDescent="0.35">
      <c r="W31965" s="17"/>
    </row>
    <row r="31966" spans="23:23" x14ac:dyDescent="0.35">
      <c r="W31966" s="17"/>
    </row>
    <row r="31967" spans="23:23" x14ac:dyDescent="0.35">
      <c r="W31967" s="17"/>
    </row>
    <row r="31968" spans="23:23" x14ac:dyDescent="0.35">
      <c r="W31968" s="17"/>
    </row>
    <row r="31969" spans="23:23" x14ac:dyDescent="0.35">
      <c r="W31969" s="17"/>
    </row>
    <row r="31970" spans="23:23" x14ac:dyDescent="0.35">
      <c r="W31970" s="17"/>
    </row>
    <row r="31971" spans="23:23" x14ac:dyDescent="0.35">
      <c r="W31971" s="17"/>
    </row>
    <row r="31972" spans="23:23" x14ac:dyDescent="0.35">
      <c r="W31972" s="17"/>
    </row>
    <row r="31973" spans="23:23" x14ac:dyDescent="0.35">
      <c r="W31973" s="17"/>
    </row>
    <row r="31974" spans="23:23" x14ac:dyDescent="0.35">
      <c r="W31974" s="17"/>
    </row>
    <row r="31975" spans="23:23" x14ac:dyDescent="0.35">
      <c r="W31975" s="17"/>
    </row>
    <row r="31976" spans="23:23" x14ac:dyDescent="0.35">
      <c r="W31976" s="17"/>
    </row>
    <row r="31977" spans="23:23" x14ac:dyDescent="0.35">
      <c r="W31977" s="17"/>
    </row>
    <row r="31978" spans="23:23" x14ac:dyDescent="0.35">
      <c r="W31978" s="17"/>
    </row>
    <row r="31979" spans="23:23" x14ac:dyDescent="0.35">
      <c r="W31979" s="17"/>
    </row>
    <row r="31980" spans="23:23" x14ac:dyDescent="0.35">
      <c r="W31980" s="17"/>
    </row>
    <row r="31981" spans="23:23" x14ac:dyDescent="0.35">
      <c r="W31981" s="17"/>
    </row>
    <row r="31982" spans="23:23" x14ac:dyDescent="0.35">
      <c r="W31982" s="17"/>
    </row>
    <row r="31983" spans="23:23" x14ac:dyDescent="0.35">
      <c r="W31983" s="17"/>
    </row>
    <row r="31984" spans="23:23" x14ac:dyDescent="0.35">
      <c r="W31984" s="17"/>
    </row>
    <row r="31985" spans="23:23" x14ac:dyDescent="0.35">
      <c r="W31985" s="17"/>
    </row>
    <row r="31986" spans="23:23" x14ac:dyDescent="0.35">
      <c r="W31986" s="17"/>
    </row>
    <row r="31987" spans="23:23" x14ac:dyDescent="0.35">
      <c r="W31987" s="17"/>
    </row>
    <row r="31988" spans="23:23" x14ac:dyDescent="0.35">
      <c r="W31988" s="17"/>
    </row>
    <row r="31989" spans="23:23" x14ac:dyDescent="0.35">
      <c r="W31989" s="17"/>
    </row>
    <row r="31990" spans="23:23" x14ac:dyDescent="0.35">
      <c r="W31990" s="17"/>
    </row>
    <row r="31991" spans="23:23" x14ac:dyDescent="0.35">
      <c r="W31991" s="17"/>
    </row>
    <row r="31992" spans="23:23" x14ac:dyDescent="0.35">
      <c r="W31992" s="17"/>
    </row>
    <row r="31993" spans="23:23" x14ac:dyDescent="0.35">
      <c r="W31993" s="17"/>
    </row>
    <row r="31994" spans="23:23" x14ac:dyDescent="0.35">
      <c r="W31994" s="17"/>
    </row>
    <row r="31995" spans="23:23" x14ac:dyDescent="0.35">
      <c r="W31995" s="17"/>
    </row>
    <row r="31996" spans="23:23" x14ac:dyDescent="0.35">
      <c r="W31996" s="17"/>
    </row>
    <row r="31997" spans="23:23" x14ac:dyDescent="0.35">
      <c r="W31997" s="17"/>
    </row>
    <row r="31998" spans="23:23" x14ac:dyDescent="0.35">
      <c r="W31998" s="17"/>
    </row>
    <row r="31999" spans="23:23" x14ac:dyDescent="0.35">
      <c r="W31999" s="17"/>
    </row>
    <row r="32000" spans="23:23" x14ac:dyDescent="0.35">
      <c r="W32000" s="17"/>
    </row>
    <row r="32001" spans="23:23" x14ac:dyDescent="0.35">
      <c r="W32001" s="17"/>
    </row>
    <row r="32002" spans="23:23" x14ac:dyDescent="0.35">
      <c r="W32002" s="17"/>
    </row>
    <row r="32003" spans="23:23" x14ac:dyDescent="0.35">
      <c r="W32003" s="17"/>
    </row>
    <row r="32004" spans="23:23" x14ac:dyDescent="0.35">
      <c r="W32004" s="17"/>
    </row>
    <row r="32005" spans="23:23" x14ac:dyDescent="0.35">
      <c r="W32005" s="17"/>
    </row>
    <row r="32006" spans="23:23" x14ac:dyDescent="0.35">
      <c r="W32006" s="17"/>
    </row>
    <row r="32007" spans="23:23" x14ac:dyDescent="0.35">
      <c r="W32007" s="17"/>
    </row>
    <row r="32008" spans="23:23" x14ac:dyDescent="0.35">
      <c r="W32008" s="17"/>
    </row>
    <row r="32009" spans="23:23" x14ac:dyDescent="0.35">
      <c r="W32009" s="17"/>
    </row>
    <row r="32010" spans="23:23" x14ac:dyDescent="0.35">
      <c r="W32010" s="17"/>
    </row>
    <row r="32011" spans="23:23" x14ac:dyDescent="0.35">
      <c r="W32011" s="17"/>
    </row>
    <row r="32012" spans="23:23" x14ac:dyDescent="0.35">
      <c r="W32012" s="17"/>
    </row>
    <row r="32013" spans="23:23" x14ac:dyDescent="0.35">
      <c r="W32013" s="17"/>
    </row>
    <row r="32014" spans="23:23" x14ac:dyDescent="0.35">
      <c r="W32014" s="17"/>
    </row>
    <row r="32015" spans="23:23" x14ac:dyDescent="0.35">
      <c r="W32015" s="17"/>
    </row>
    <row r="32016" spans="23:23" x14ac:dyDescent="0.35">
      <c r="W32016" s="17"/>
    </row>
    <row r="32017" spans="23:23" x14ac:dyDescent="0.35">
      <c r="W32017" s="17"/>
    </row>
    <row r="32018" spans="23:23" x14ac:dyDescent="0.35">
      <c r="W32018" s="17"/>
    </row>
    <row r="32019" spans="23:23" x14ac:dyDescent="0.35">
      <c r="W32019" s="17"/>
    </row>
    <row r="32020" spans="23:23" x14ac:dyDescent="0.35">
      <c r="W32020" s="17"/>
    </row>
    <row r="32021" spans="23:23" x14ac:dyDescent="0.35">
      <c r="W32021" s="17"/>
    </row>
    <row r="32022" spans="23:23" x14ac:dyDescent="0.35">
      <c r="W32022" s="17"/>
    </row>
    <row r="32023" spans="23:23" x14ac:dyDescent="0.35">
      <c r="W32023" s="17"/>
    </row>
    <row r="32024" spans="23:23" x14ac:dyDescent="0.35">
      <c r="W32024" s="17"/>
    </row>
    <row r="32025" spans="23:23" x14ac:dyDescent="0.35">
      <c r="W32025" s="17"/>
    </row>
    <row r="32026" spans="23:23" x14ac:dyDescent="0.35">
      <c r="W32026" s="17"/>
    </row>
    <row r="32027" spans="23:23" x14ac:dyDescent="0.35">
      <c r="W32027" s="17"/>
    </row>
    <row r="32028" spans="23:23" x14ac:dyDescent="0.35">
      <c r="W32028" s="17"/>
    </row>
    <row r="32029" spans="23:23" x14ac:dyDescent="0.35">
      <c r="W32029" s="17"/>
    </row>
    <row r="32030" spans="23:23" x14ac:dyDescent="0.35">
      <c r="W32030" s="17"/>
    </row>
    <row r="32031" spans="23:23" x14ac:dyDescent="0.35">
      <c r="W32031" s="17"/>
    </row>
    <row r="32032" spans="23:23" x14ac:dyDescent="0.35">
      <c r="W32032" s="17"/>
    </row>
    <row r="32033" spans="23:23" x14ac:dyDescent="0.35">
      <c r="W32033" s="17"/>
    </row>
    <row r="32034" spans="23:23" x14ac:dyDescent="0.35">
      <c r="W32034" s="17"/>
    </row>
    <row r="32035" spans="23:23" x14ac:dyDescent="0.35">
      <c r="W32035" s="17"/>
    </row>
    <row r="32036" spans="23:23" x14ac:dyDescent="0.35">
      <c r="W32036" s="17"/>
    </row>
    <row r="32037" spans="23:23" x14ac:dyDescent="0.35">
      <c r="W32037" s="17"/>
    </row>
    <row r="32038" spans="23:23" x14ac:dyDescent="0.35">
      <c r="W32038" s="17"/>
    </row>
    <row r="32039" spans="23:23" x14ac:dyDescent="0.35">
      <c r="W32039" s="17"/>
    </row>
    <row r="32040" spans="23:23" x14ac:dyDescent="0.35">
      <c r="W32040" s="17"/>
    </row>
    <row r="32041" spans="23:23" x14ac:dyDescent="0.35">
      <c r="W32041" s="17"/>
    </row>
    <row r="32042" spans="23:23" x14ac:dyDescent="0.35">
      <c r="W32042" s="17"/>
    </row>
    <row r="32043" spans="23:23" x14ac:dyDescent="0.35">
      <c r="W32043" s="17"/>
    </row>
    <row r="32044" spans="23:23" x14ac:dyDescent="0.35">
      <c r="W32044" s="17"/>
    </row>
    <row r="32045" spans="23:23" x14ac:dyDescent="0.35">
      <c r="W32045" s="17"/>
    </row>
    <row r="32046" spans="23:23" x14ac:dyDescent="0.35">
      <c r="W32046" s="17"/>
    </row>
    <row r="32047" spans="23:23" x14ac:dyDescent="0.35">
      <c r="W32047" s="17"/>
    </row>
    <row r="32048" spans="23:23" x14ac:dyDescent="0.35">
      <c r="W32048" s="17"/>
    </row>
    <row r="32049" spans="23:23" x14ac:dyDescent="0.35">
      <c r="W32049" s="17"/>
    </row>
    <row r="32050" spans="23:23" x14ac:dyDescent="0.35">
      <c r="W32050" s="17"/>
    </row>
    <row r="32051" spans="23:23" x14ac:dyDescent="0.35">
      <c r="W32051" s="17"/>
    </row>
    <row r="32052" spans="23:23" x14ac:dyDescent="0.35">
      <c r="W32052" s="17"/>
    </row>
    <row r="32053" spans="23:23" x14ac:dyDescent="0.35">
      <c r="W32053" s="17"/>
    </row>
    <row r="32054" spans="23:23" x14ac:dyDescent="0.35">
      <c r="W32054" s="17"/>
    </row>
    <row r="32055" spans="23:23" x14ac:dyDescent="0.35">
      <c r="W32055" s="17"/>
    </row>
    <row r="32056" spans="23:23" x14ac:dyDescent="0.35">
      <c r="W32056" s="17"/>
    </row>
    <row r="32057" spans="23:23" x14ac:dyDescent="0.35">
      <c r="W32057" s="17"/>
    </row>
    <row r="32058" spans="23:23" x14ac:dyDescent="0.35">
      <c r="W32058" s="17"/>
    </row>
    <row r="32059" spans="23:23" x14ac:dyDescent="0.35">
      <c r="W32059" s="17"/>
    </row>
    <row r="32060" spans="23:23" x14ac:dyDescent="0.35">
      <c r="W32060" s="17"/>
    </row>
    <row r="32061" spans="23:23" x14ac:dyDescent="0.35">
      <c r="W32061" s="17"/>
    </row>
    <row r="32062" spans="23:23" x14ac:dyDescent="0.35">
      <c r="W32062" s="17"/>
    </row>
    <row r="32063" spans="23:23" x14ac:dyDescent="0.35">
      <c r="W32063" s="17"/>
    </row>
    <row r="32064" spans="23:23" x14ac:dyDescent="0.35">
      <c r="W32064" s="17"/>
    </row>
    <row r="32065" spans="23:23" x14ac:dyDescent="0.35">
      <c r="W32065" s="17"/>
    </row>
    <row r="32066" spans="23:23" x14ac:dyDescent="0.35">
      <c r="W32066" s="17"/>
    </row>
    <row r="32067" spans="23:23" x14ac:dyDescent="0.35">
      <c r="W32067" s="17"/>
    </row>
    <row r="32068" spans="23:23" x14ac:dyDescent="0.35">
      <c r="W32068" s="17"/>
    </row>
    <row r="32069" spans="23:23" x14ac:dyDescent="0.35">
      <c r="W32069" s="17"/>
    </row>
    <row r="32070" spans="23:23" x14ac:dyDescent="0.35">
      <c r="W32070" s="17"/>
    </row>
    <row r="32071" spans="23:23" x14ac:dyDescent="0.35">
      <c r="W32071" s="17"/>
    </row>
    <row r="32072" spans="23:23" x14ac:dyDescent="0.35">
      <c r="W32072" s="17"/>
    </row>
    <row r="32073" spans="23:23" x14ac:dyDescent="0.35">
      <c r="W32073" s="17"/>
    </row>
    <row r="32074" spans="23:23" x14ac:dyDescent="0.35">
      <c r="W32074" s="17"/>
    </row>
    <row r="32075" spans="23:23" x14ac:dyDescent="0.35">
      <c r="W32075" s="17"/>
    </row>
    <row r="32076" spans="23:23" x14ac:dyDescent="0.35">
      <c r="W32076" s="17"/>
    </row>
    <row r="32077" spans="23:23" x14ac:dyDescent="0.35">
      <c r="W32077" s="17"/>
    </row>
    <row r="32078" spans="23:23" x14ac:dyDescent="0.35">
      <c r="W32078" s="17"/>
    </row>
    <row r="32079" spans="23:23" x14ac:dyDescent="0.35">
      <c r="W32079" s="17"/>
    </row>
    <row r="32080" spans="23:23" x14ac:dyDescent="0.35">
      <c r="W32080" s="17"/>
    </row>
    <row r="32081" spans="23:23" x14ac:dyDescent="0.35">
      <c r="W32081" s="17"/>
    </row>
    <row r="32082" spans="23:23" x14ac:dyDescent="0.35">
      <c r="W32082" s="17"/>
    </row>
    <row r="32083" spans="23:23" x14ac:dyDescent="0.35">
      <c r="W32083" s="17"/>
    </row>
    <row r="32084" spans="23:23" x14ac:dyDescent="0.35">
      <c r="W32084" s="17"/>
    </row>
    <row r="32085" spans="23:23" x14ac:dyDescent="0.35">
      <c r="W32085" s="17"/>
    </row>
    <row r="32086" spans="23:23" x14ac:dyDescent="0.35">
      <c r="W32086" s="17"/>
    </row>
    <row r="32087" spans="23:23" x14ac:dyDescent="0.35">
      <c r="W32087" s="17"/>
    </row>
    <row r="32088" spans="23:23" x14ac:dyDescent="0.35">
      <c r="W32088" s="17"/>
    </row>
    <row r="32089" spans="23:23" x14ac:dyDescent="0.35">
      <c r="W32089" s="17"/>
    </row>
    <row r="32090" spans="23:23" x14ac:dyDescent="0.35">
      <c r="W32090" s="17"/>
    </row>
    <row r="32091" spans="23:23" x14ac:dyDescent="0.35">
      <c r="W32091" s="17"/>
    </row>
    <row r="32092" spans="23:23" x14ac:dyDescent="0.35">
      <c r="W32092" s="17"/>
    </row>
    <row r="32093" spans="23:23" x14ac:dyDescent="0.35">
      <c r="W32093" s="17"/>
    </row>
    <row r="32094" spans="23:23" x14ac:dyDescent="0.35">
      <c r="W32094" s="17"/>
    </row>
    <row r="32095" spans="23:23" x14ac:dyDescent="0.35">
      <c r="W32095" s="17"/>
    </row>
    <row r="32096" spans="23:23" x14ac:dyDescent="0.35">
      <c r="W32096" s="17"/>
    </row>
    <row r="32097" spans="23:23" x14ac:dyDescent="0.35">
      <c r="W32097" s="17"/>
    </row>
    <row r="32098" spans="23:23" x14ac:dyDescent="0.35">
      <c r="W32098" s="17"/>
    </row>
    <row r="32099" spans="23:23" x14ac:dyDescent="0.35">
      <c r="W32099" s="17"/>
    </row>
    <row r="32100" spans="23:23" x14ac:dyDescent="0.35">
      <c r="W32100" s="17"/>
    </row>
    <row r="32101" spans="23:23" x14ac:dyDescent="0.35">
      <c r="W32101" s="17"/>
    </row>
    <row r="32102" spans="23:23" x14ac:dyDescent="0.35">
      <c r="W32102" s="17"/>
    </row>
    <row r="32103" spans="23:23" x14ac:dyDescent="0.35">
      <c r="W32103" s="17"/>
    </row>
    <row r="32104" spans="23:23" x14ac:dyDescent="0.35">
      <c r="W32104" s="17"/>
    </row>
    <row r="32105" spans="23:23" x14ac:dyDescent="0.35">
      <c r="W32105" s="17"/>
    </row>
    <row r="32106" spans="23:23" x14ac:dyDescent="0.35">
      <c r="W32106" s="17"/>
    </row>
    <row r="32107" spans="23:23" x14ac:dyDescent="0.35">
      <c r="W32107" s="17"/>
    </row>
    <row r="32108" spans="23:23" x14ac:dyDescent="0.35">
      <c r="W32108" s="17"/>
    </row>
    <row r="32109" spans="23:23" x14ac:dyDescent="0.35">
      <c r="W32109" s="17"/>
    </row>
    <row r="32110" spans="23:23" x14ac:dyDescent="0.35">
      <c r="W32110" s="17"/>
    </row>
    <row r="32111" spans="23:23" x14ac:dyDescent="0.35">
      <c r="W32111" s="17"/>
    </row>
    <row r="32112" spans="23:23" x14ac:dyDescent="0.35">
      <c r="W32112" s="17"/>
    </row>
    <row r="32113" spans="23:23" x14ac:dyDescent="0.35">
      <c r="W32113" s="17"/>
    </row>
    <row r="32114" spans="23:23" x14ac:dyDescent="0.35">
      <c r="W32114" s="17"/>
    </row>
    <row r="32115" spans="23:23" x14ac:dyDescent="0.35">
      <c r="W32115" s="17"/>
    </row>
    <row r="32116" spans="23:23" x14ac:dyDescent="0.35">
      <c r="W32116" s="17"/>
    </row>
    <row r="32117" spans="23:23" x14ac:dyDescent="0.35">
      <c r="W32117" s="17"/>
    </row>
    <row r="32118" spans="23:23" x14ac:dyDescent="0.35">
      <c r="W32118" s="17"/>
    </row>
    <row r="32119" spans="23:23" x14ac:dyDescent="0.35">
      <c r="W32119" s="17"/>
    </row>
    <row r="32120" spans="23:23" x14ac:dyDescent="0.35">
      <c r="W32120" s="17"/>
    </row>
    <row r="32121" spans="23:23" x14ac:dyDescent="0.35">
      <c r="W32121" s="17"/>
    </row>
    <row r="32122" spans="23:23" x14ac:dyDescent="0.35">
      <c r="W32122" s="17"/>
    </row>
    <row r="32123" spans="23:23" x14ac:dyDescent="0.35">
      <c r="W32123" s="17"/>
    </row>
    <row r="32124" spans="23:23" x14ac:dyDescent="0.35">
      <c r="W32124" s="17"/>
    </row>
    <row r="32125" spans="23:23" x14ac:dyDescent="0.35">
      <c r="W32125" s="17"/>
    </row>
    <row r="32126" spans="23:23" x14ac:dyDescent="0.35">
      <c r="W32126" s="17"/>
    </row>
    <row r="32127" spans="23:23" x14ac:dyDescent="0.35">
      <c r="W32127" s="17"/>
    </row>
    <row r="32128" spans="23:23" x14ac:dyDescent="0.35">
      <c r="W32128" s="17"/>
    </row>
    <row r="32129" spans="23:23" x14ac:dyDescent="0.35">
      <c r="W32129" s="17"/>
    </row>
    <row r="32130" spans="23:23" x14ac:dyDescent="0.35">
      <c r="W32130" s="17"/>
    </row>
    <row r="32131" spans="23:23" x14ac:dyDescent="0.35">
      <c r="W32131" s="17"/>
    </row>
    <row r="32132" spans="23:23" x14ac:dyDescent="0.35">
      <c r="W32132" s="17"/>
    </row>
    <row r="32133" spans="23:23" x14ac:dyDescent="0.35">
      <c r="W32133" s="17"/>
    </row>
    <row r="32134" spans="23:23" x14ac:dyDescent="0.35">
      <c r="W32134" s="17"/>
    </row>
    <row r="32135" spans="23:23" x14ac:dyDescent="0.35">
      <c r="W32135" s="17"/>
    </row>
    <row r="32136" spans="23:23" x14ac:dyDescent="0.35">
      <c r="W32136" s="17"/>
    </row>
    <row r="32137" spans="23:23" x14ac:dyDescent="0.35">
      <c r="W32137" s="17"/>
    </row>
    <row r="32138" spans="23:23" x14ac:dyDescent="0.35">
      <c r="W32138" s="17"/>
    </row>
    <row r="32139" spans="23:23" x14ac:dyDescent="0.35">
      <c r="W32139" s="17"/>
    </row>
    <row r="32140" spans="23:23" x14ac:dyDescent="0.35">
      <c r="W32140" s="17"/>
    </row>
    <row r="32141" spans="23:23" x14ac:dyDescent="0.35">
      <c r="W32141" s="17"/>
    </row>
    <row r="32142" spans="23:23" x14ac:dyDescent="0.35">
      <c r="W32142" s="17"/>
    </row>
    <row r="32143" spans="23:23" x14ac:dyDescent="0.35">
      <c r="W32143" s="17"/>
    </row>
    <row r="32144" spans="23:23" x14ac:dyDescent="0.35">
      <c r="W32144" s="17"/>
    </row>
    <row r="32145" spans="23:23" x14ac:dyDescent="0.35">
      <c r="W32145" s="17"/>
    </row>
    <row r="32146" spans="23:23" x14ac:dyDescent="0.35">
      <c r="W32146" s="17"/>
    </row>
    <row r="32147" spans="23:23" x14ac:dyDescent="0.35">
      <c r="W32147" s="17"/>
    </row>
    <row r="32148" spans="23:23" x14ac:dyDescent="0.35">
      <c r="W32148" s="17"/>
    </row>
    <row r="32149" spans="23:23" x14ac:dyDescent="0.35">
      <c r="W32149" s="17"/>
    </row>
    <row r="32150" spans="23:23" x14ac:dyDescent="0.35">
      <c r="W32150" s="17"/>
    </row>
    <row r="32151" spans="23:23" x14ac:dyDescent="0.35">
      <c r="W32151" s="17"/>
    </row>
    <row r="32152" spans="23:23" x14ac:dyDescent="0.35">
      <c r="W32152" s="17"/>
    </row>
    <row r="32153" spans="23:23" x14ac:dyDescent="0.35">
      <c r="W32153" s="17"/>
    </row>
    <row r="32154" spans="23:23" x14ac:dyDescent="0.35">
      <c r="W32154" s="17"/>
    </row>
    <row r="32155" spans="23:23" x14ac:dyDescent="0.35">
      <c r="W32155" s="17"/>
    </row>
    <row r="32156" spans="23:23" x14ac:dyDescent="0.35">
      <c r="W32156" s="17"/>
    </row>
    <row r="32157" spans="23:23" x14ac:dyDescent="0.35">
      <c r="W32157" s="17"/>
    </row>
    <row r="32158" spans="23:23" x14ac:dyDescent="0.35">
      <c r="W32158" s="17"/>
    </row>
    <row r="32159" spans="23:23" x14ac:dyDescent="0.35">
      <c r="W32159" s="17"/>
    </row>
    <row r="32160" spans="23:23" x14ac:dyDescent="0.35">
      <c r="W32160" s="17"/>
    </row>
    <row r="32161" spans="23:23" x14ac:dyDescent="0.35">
      <c r="W32161" s="17"/>
    </row>
    <row r="32162" spans="23:23" x14ac:dyDescent="0.35">
      <c r="W32162" s="17"/>
    </row>
    <row r="32163" spans="23:23" x14ac:dyDescent="0.35">
      <c r="W32163" s="17"/>
    </row>
    <row r="32164" spans="23:23" x14ac:dyDescent="0.35">
      <c r="W32164" s="17"/>
    </row>
    <row r="32165" spans="23:23" x14ac:dyDescent="0.35">
      <c r="W32165" s="17"/>
    </row>
    <row r="32166" spans="23:23" x14ac:dyDescent="0.35">
      <c r="W32166" s="17"/>
    </row>
    <row r="32167" spans="23:23" x14ac:dyDescent="0.35">
      <c r="W32167" s="17"/>
    </row>
    <row r="32168" spans="23:23" x14ac:dyDescent="0.35">
      <c r="W32168" s="17"/>
    </row>
    <row r="32169" spans="23:23" x14ac:dyDescent="0.35">
      <c r="W32169" s="17"/>
    </row>
    <row r="32170" spans="23:23" x14ac:dyDescent="0.35">
      <c r="W32170" s="17"/>
    </row>
    <row r="32171" spans="23:23" x14ac:dyDescent="0.35">
      <c r="W32171" s="17"/>
    </row>
    <row r="32172" spans="23:23" x14ac:dyDescent="0.35">
      <c r="W32172" s="17"/>
    </row>
    <row r="32173" spans="23:23" x14ac:dyDescent="0.35">
      <c r="W32173" s="17"/>
    </row>
    <row r="32174" spans="23:23" x14ac:dyDescent="0.35">
      <c r="W32174" s="17"/>
    </row>
    <row r="32175" spans="23:23" x14ac:dyDescent="0.35">
      <c r="W32175" s="17"/>
    </row>
    <row r="32176" spans="23:23" x14ac:dyDescent="0.35">
      <c r="W32176" s="17"/>
    </row>
    <row r="32177" spans="23:23" x14ac:dyDescent="0.35">
      <c r="W32177" s="17"/>
    </row>
    <row r="32178" spans="23:23" x14ac:dyDescent="0.35">
      <c r="W32178" s="17"/>
    </row>
    <row r="32179" spans="23:23" x14ac:dyDescent="0.35">
      <c r="W32179" s="17"/>
    </row>
    <row r="32180" spans="23:23" x14ac:dyDescent="0.35">
      <c r="W32180" s="17"/>
    </row>
    <row r="32181" spans="23:23" x14ac:dyDescent="0.35">
      <c r="W32181" s="17"/>
    </row>
    <row r="32182" spans="23:23" x14ac:dyDescent="0.35">
      <c r="W32182" s="17"/>
    </row>
    <row r="32183" spans="23:23" x14ac:dyDescent="0.35">
      <c r="W32183" s="17"/>
    </row>
    <row r="32184" spans="23:23" x14ac:dyDescent="0.35">
      <c r="W32184" s="17"/>
    </row>
    <row r="32185" spans="23:23" x14ac:dyDescent="0.35">
      <c r="W32185" s="17"/>
    </row>
    <row r="32186" spans="23:23" x14ac:dyDescent="0.35">
      <c r="W32186" s="17"/>
    </row>
    <row r="32187" spans="23:23" x14ac:dyDescent="0.35">
      <c r="W32187" s="17"/>
    </row>
    <row r="32188" spans="23:23" x14ac:dyDescent="0.35">
      <c r="W32188" s="17"/>
    </row>
    <row r="32189" spans="23:23" x14ac:dyDescent="0.35">
      <c r="W32189" s="17"/>
    </row>
    <row r="32190" spans="23:23" x14ac:dyDescent="0.35">
      <c r="W32190" s="17"/>
    </row>
    <row r="32191" spans="23:23" x14ac:dyDescent="0.35">
      <c r="W32191" s="17"/>
    </row>
    <row r="32192" spans="23:23" x14ac:dyDescent="0.35">
      <c r="W32192" s="17"/>
    </row>
    <row r="32193" spans="23:23" x14ac:dyDescent="0.35">
      <c r="W32193" s="17"/>
    </row>
    <row r="32194" spans="23:23" x14ac:dyDescent="0.35">
      <c r="W32194" s="17"/>
    </row>
    <row r="32195" spans="23:23" x14ac:dyDescent="0.35">
      <c r="W32195" s="17"/>
    </row>
    <row r="32196" spans="23:23" x14ac:dyDescent="0.35">
      <c r="W32196" s="17"/>
    </row>
    <row r="32197" spans="23:23" x14ac:dyDescent="0.35">
      <c r="W32197" s="17"/>
    </row>
    <row r="32198" spans="23:23" x14ac:dyDescent="0.35">
      <c r="W32198" s="17"/>
    </row>
    <row r="32199" spans="23:23" x14ac:dyDescent="0.35">
      <c r="W32199" s="17"/>
    </row>
    <row r="32200" spans="23:23" x14ac:dyDescent="0.35">
      <c r="W32200" s="17"/>
    </row>
    <row r="32201" spans="23:23" x14ac:dyDescent="0.35">
      <c r="W32201" s="17"/>
    </row>
    <row r="32202" spans="23:23" x14ac:dyDescent="0.35">
      <c r="W32202" s="17"/>
    </row>
    <row r="32203" spans="23:23" x14ac:dyDescent="0.35">
      <c r="W32203" s="17"/>
    </row>
    <row r="32204" spans="23:23" x14ac:dyDescent="0.35">
      <c r="W32204" s="17"/>
    </row>
    <row r="32205" spans="23:23" x14ac:dyDescent="0.35">
      <c r="W32205" s="17"/>
    </row>
    <row r="32206" spans="23:23" x14ac:dyDescent="0.35">
      <c r="W32206" s="17"/>
    </row>
    <row r="32207" spans="23:23" x14ac:dyDescent="0.35">
      <c r="W32207" s="17"/>
    </row>
    <row r="32208" spans="23:23" x14ac:dyDescent="0.35">
      <c r="W32208" s="17"/>
    </row>
    <row r="32209" spans="23:23" x14ac:dyDescent="0.35">
      <c r="W32209" s="17"/>
    </row>
    <row r="32210" spans="23:23" x14ac:dyDescent="0.35">
      <c r="W32210" s="17"/>
    </row>
    <row r="32211" spans="23:23" x14ac:dyDescent="0.35">
      <c r="W32211" s="17"/>
    </row>
    <row r="32212" spans="23:23" x14ac:dyDescent="0.35">
      <c r="W32212" s="17"/>
    </row>
    <row r="32213" spans="23:23" x14ac:dyDescent="0.35">
      <c r="W32213" s="17"/>
    </row>
    <row r="32214" spans="23:23" x14ac:dyDescent="0.35">
      <c r="W32214" s="17"/>
    </row>
    <row r="32215" spans="23:23" x14ac:dyDescent="0.35">
      <c r="W32215" s="17"/>
    </row>
    <row r="32216" spans="23:23" x14ac:dyDescent="0.35">
      <c r="W32216" s="17"/>
    </row>
    <row r="32217" spans="23:23" x14ac:dyDescent="0.35">
      <c r="W32217" s="17"/>
    </row>
    <row r="32218" spans="23:23" x14ac:dyDescent="0.35">
      <c r="W32218" s="17"/>
    </row>
    <row r="32219" spans="23:23" x14ac:dyDescent="0.35">
      <c r="W32219" s="17"/>
    </row>
    <row r="32220" spans="23:23" x14ac:dyDescent="0.35">
      <c r="W32220" s="17"/>
    </row>
    <row r="32221" spans="23:23" x14ac:dyDescent="0.35">
      <c r="W32221" s="17"/>
    </row>
    <row r="32222" spans="23:23" x14ac:dyDescent="0.35">
      <c r="W32222" s="17"/>
    </row>
    <row r="32223" spans="23:23" x14ac:dyDescent="0.35">
      <c r="W32223" s="17"/>
    </row>
    <row r="32224" spans="23:23" x14ac:dyDescent="0.35">
      <c r="W32224" s="17"/>
    </row>
    <row r="32225" spans="23:23" x14ac:dyDescent="0.35">
      <c r="W32225" s="17"/>
    </row>
    <row r="32226" spans="23:23" x14ac:dyDescent="0.35">
      <c r="W32226" s="17"/>
    </row>
    <row r="32227" spans="23:23" x14ac:dyDescent="0.35">
      <c r="W32227" s="17"/>
    </row>
    <row r="32228" spans="23:23" x14ac:dyDescent="0.35">
      <c r="W32228" s="17"/>
    </row>
    <row r="32229" spans="23:23" x14ac:dyDescent="0.35">
      <c r="W32229" s="17"/>
    </row>
    <row r="32230" spans="23:23" x14ac:dyDescent="0.35">
      <c r="W32230" s="17"/>
    </row>
    <row r="32231" spans="23:23" x14ac:dyDescent="0.35">
      <c r="W32231" s="17"/>
    </row>
    <row r="32232" spans="23:23" x14ac:dyDescent="0.35">
      <c r="W32232" s="17"/>
    </row>
    <row r="32233" spans="23:23" x14ac:dyDescent="0.35">
      <c r="W32233" s="17"/>
    </row>
    <row r="32234" spans="23:23" x14ac:dyDescent="0.35">
      <c r="W32234" s="17"/>
    </row>
    <row r="32235" spans="23:23" x14ac:dyDescent="0.35">
      <c r="W32235" s="17"/>
    </row>
    <row r="32236" spans="23:23" x14ac:dyDescent="0.35">
      <c r="W32236" s="17"/>
    </row>
    <row r="32237" spans="23:23" x14ac:dyDescent="0.35">
      <c r="W32237" s="17"/>
    </row>
    <row r="32238" spans="23:23" x14ac:dyDescent="0.35">
      <c r="W32238" s="17"/>
    </row>
    <row r="32239" spans="23:23" x14ac:dyDescent="0.35">
      <c r="W32239" s="17"/>
    </row>
    <row r="32240" spans="23:23" x14ac:dyDescent="0.35">
      <c r="W32240" s="17"/>
    </row>
    <row r="32241" spans="23:23" x14ac:dyDescent="0.35">
      <c r="W32241" s="17"/>
    </row>
    <row r="32242" spans="23:23" x14ac:dyDescent="0.35">
      <c r="W32242" s="17"/>
    </row>
    <row r="32243" spans="23:23" x14ac:dyDescent="0.35">
      <c r="W32243" s="17"/>
    </row>
    <row r="32244" spans="23:23" x14ac:dyDescent="0.35">
      <c r="W32244" s="17"/>
    </row>
    <row r="32245" spans="23:23" x14ac:dyDescent="0.35">
      <c r="W32245" s="17"/>
    </row>
    <row r="32246" spans="23:23" x14ac:dyDescent="0.35">
      <c r="W32246" s="17"/>
    </row>
    <row r="32247" spans="23:23" x14ac:dyDescent="0.35">
      <c r="W32247" s="17"/>
    </row>
    <row r="32248" spans="23:23" x14ac:dyDescent="0.35">
      <c r="W32248" s="17"/>
    </row>
    <row r="32249" spans="23:23" x14ac:dyDescent="0.35">
      <c r="W32249" s="17"/>
    </row>
    <row r="32250" spans="23:23" x14ac:dyDescent="0.35">
      <c r="W32250" s="17"/>
    </row>
    <row r="32251" spans="23:23" x14ac:dyDescent="0.35">
      <c r="W32251" s="17"/>
    </row>
    <row r="32252" spans="23:23" x14ac:dyDescent="0.35">
      <c r="W32252" s="17"/>
    </row>
    <row r="32253" spans="23:23" x14ac:dyDescent="0.35">
      <c r="W32253" s="17"/>
    </row>
    <row r="32254" spans="23:23" x14ac:dyDescent="0.35">
      <c r="W32254" s="17"/>
    </row>
    <row r="32255" spans="23:23" x14ac:dyDescent="0.35">
      <c r="W32255" s="17"/>
    </row>
    <row r="32256" spans="23:23" x14ac:dyDescent="0.35">
      <c r="W32256" s="17"/>
    </row>
    <row r="32257" spans="23:23" x14ac:dyDescent="0.35">
      <c r="W32257" s="17"/>
    </row>
    <row r="32258" spans="23:23" x14ac:dyDescent="0.35">
      <c r="W32258" s="17"/>
    </row>
    <row r="32259" spans="23:23" x14ac:dyDescent="0.35">
      <c r="W32259" s="17"/>
    </row>
    <row r="32260" spans="23:23" x14ac:dyDescent="0.35">
      <c r="W32260" s="17"/>
    </row>
    <row r="32261" spans="23:23" x14ac:dyDescent="0.35">
      <c r="W32261" s="17"/>
    </row>
    <row r="32262" spans="23:23" x14ac:dyDescent="0.35">
      <c r="W32262" s="17"/>
    </row>
    <row r="32263" spans="23:23" x14ac:dyDescent="0.35">
      <c r="W32263" s="17"/>
    </row>
    <row r="32264" spans="23:23" x14ac:dyDescent="0.35">
      <c r="W32264" s="17"/>
    </row>
    <row r="32265" spans="23:23" x14ac:dyDescent="0.35">
      <c r="W32265" s="17"/>
    </row>
    <row r="32266" spans="23:23" x14ac:dyDescent="0.35">
      <c r="W32266" s="17"/>
    </row>
    <row r="32267" spans="23:23" x14ac:dyDescent="0.35">
      <c r="W32267" s="17"/>
    </row>
    <row r="32268" spans="23:23" x14ac:dyDescent="0.35">
      <c r="W32268" s="17"/>
    </row>
    <row r="32269" spans="23:23" x14ac:dyDescent="0.35">
      <c r="W32269" s="17"/>
    </row>
    <row r="32270" spans="23:23" x14ac:dyDescent="0.35">
      <c r="W32270" s="17"/>
    </row>
    <row r="32271" spans="23:23" x14ac:dyDescent="0.35">
      <c r="W32271" s="17"/>
    </row>
    <row r="32272" spans="23:23" x14ac:dyDescent="0.35">
      <c r="W32272" s="17"/>
    </row>
    <row r="32273" spans="23:23" x14ac:dyDescent="0.35">
      <c r="W32273" s="17"/>
    </row>
    <row r="32274" spans="23:23" x14ac:dyDescent="0.35">
      <c r="W32274" s="17"/>
    </row>
    <row r="32275" spans="23:23" x14ac:dyDescent="0.35">
      <c r="W32275" s="17"/>
    </row>
    <row r="32276" spans="23:23" x14ac:dyDescent="0.35">
      <c r="W32276" s="17"/>
    </row>
    <row r="32277" spans="23:23" x14ac:dyDescent="0.35">
      <c r="W32277" s="17"/>
    </row>
    <row r="32278" spans="23:23" x14ac:dyDescent="0.35">
      <c r="W32278" s="17"/>
    </row>
    <row r="32279" spans="23:23" x14ac:dyDescent="0.35">
      <c r="W32279" s="17"/>
    </row>
    <row r="32280" spans="23:23" x14ac:dyDescent="0.35">
      <c r="W32280" s="17"/>
    </row>
    <row r="32281" spans="23:23" x14ac:dyDescent="0.35">
      <c r="W32281" s="17"/>
    </row>
    <row r="32282" spans="23:23" x14ac:dyDescent="0.35">
      <c r="W32282" s="17"/>
    </row>
    <row r="32283" spans="23:23" x14ac:dyDescent="0.35">
      <c r="W32283" s="17"/>
    </row>
    <row r="32284" spans="23:23" x14ac:dyDescent="0.35">
      <c r="W32284" s="17"/>
    </row>
    <row r="32285" spans="23:23" x14ac:dyDescent="0.35">
      <c r="W32285" s="17"/>
    </row>
    <row r="32286" spans="23:23" x14ac:dyDescent="0.35">
      <c r="W32286" s="17"/>
    </row>
    <row r="32287" spans="23:23" x14ac:dyDescent="0.35">
      <c r="W32287" s="17"/>
    </row>
    <row r="32288" spans="23:23" x14ac:dyDescent="0.35">
      <c r="W32288" s="17"/>
    </row>
    <row r="32289" spans="23:23" x14ac:dyDescent="0.35">
      <c r="W32289" s="17"/>
    </row>
    <row r="32290" spans="23:23" x14ac:dyDescent="0.35">
      <c r="W32290" s="17"/>
    </row>
    <row r="32291" spans="23:23" x14ac:dyDescent="0.35">
      <c r="W32291" s="17"/>
    </row>
    <row r="32292" spans="23:23" x14ac:dyDescent="0.35">
      <c r="W32292" s="17"/>
    </row>
    <row r="32293" spans="23:23" x14ac:dyDescent="0.35">
      <c r="W32293" s="17"/>
    </row>
    <row r="32294" spans="23:23" x14ac:dyDescent="0.35">
      <c r="W32294" s="17"/>
    </row>
    <row r="32295" spans="23:23" x14ac:dyDescent="0.35">
      <c r="W32295" s="17"/>
    </row>
    <row r="32296" spans="23:23" x14ac:dyDescent="0.35">
      <c r="W32296" s="17"/>
    </row>
    <row r="32297" spans="23:23" x14ac:dyDescent="0.35">
      <c r="W32297" s="17"/>
    </row>
    <row r="32298" spans="23:23" x14ac:dyDescent="0.35">
      <c r="W32298" s="17"/>
    </row>
    <row r="32299" spans="23:23" x14ac:dyDescent="0.35">
      <c r="W32299" s="17"/>
    </row>
    <row r="32300" spans="23:23" x14ac:dyDescent="0.35">
      <c r="W32300" s="17"/>
    </row>
    <row r="32301" spans="23:23" x14ac:dyDescent="0.35">
      <c r="W32301" s="17"/>
    </row>
    <row r="32302" spans="23:23" x14ac:dyDescent="0.35">
      <c r="W32302" s="17"/>
    </row>
    <row r="32303" spans="23:23" x14ac:dyDescent="0.35">
      <c r="W32303" s="17"/>
    </row>
    <row r="32304" spans="23:23" x14ac:dyDescent="0.35">
      <c r="W32304" s="17"/>
    </row>
    <row r="32305" spans="23:23" x14ac:dyDescent="0.35">
      <c r="W32305" s="17"/>
    </row>
    <row r="32306" spans="23:23" x14ac:dyDescent="0.35">
      <c r="W32306" s="17"/>
    </row>
    <row r="32307" spans="23:23" x14ac:dyDescent="0.35">
      <c r="W32307" s="17"/>
    </row>
    <row r="32308" spans="23:23" x14ac:dyDescent="0.35">
      <c r="W32308" s="17"/>
    </row>
    <row r="32309" spans="23:23" x14ac:dyDescent="0.35">
      <c r="W32309" s="17"/>
    </row>
    <row r="32310" spans="23:23" x14ac:dyDescent="0.35">
      <c r="W32310" s="17"/>
    </row>
    <row r="32311" spans="23:23" x14ac:dyDescent="0.35">
      <c r="W32311" s="17"/>
    </row>
    <row r="32312" spans="23:23" x14ac:dyDescent="0.35">
      <c r="W32312" s="17"/>
    </row>
    <row r="32313" spans="23:23" x14ac:dyDescent="0.35">
      <c r="W32313" s="17"/>
    </row>
    <row r="32314" spans="23:23" x14ac:dyDescent="0.35">
      <c r="W32314" s="17"/>
    </row>
    <row r="32315" spans="23:23" x14ac:dyDescent="0.35">
      <c r="W32315" s="17"/>
    </row>
    <row r="32316" spans="23:23" x14ac:dyDescent="0.35">
      <c r="W32316" s="17"/>
    </row>
    <row r="32317" spans="23:23" x14ac:dyDescent="0.35">
      <c r="W32317" s="17"/>
    </row>
    <row r="32318" spans="23:23" x14ac:dyDescent="0.35">
      <c r="W32318" s="17"/>
    </row>
    <row r="32319" spans="23:23" x14ac:dyDescent="0.35">
      <c r="W32319" s="17"/>
    </row>
    <row r="32320" spans="23:23" x14ac:dyDescent="0.35">
      <c r="W32320" s="17"/>
    </row>
    <row r="32321" spans="23:23" x14ac:dyDescent="0.35">
      <c r="W32321" s="17"/>
    </row>
    <row r="32322" spans="23:23" x14ac:dyDescent="0.35">
      <c r="W32322" s="17"/>
    </row>
    <row r="32323" spans="23:23" x14ac:dyDescent="0.35">
      <c r="W32323" s="17"/>
    </row>
    <row r="32324" spans="23:23" x14ac:dyDescent="0.35">
      <c r="W32324" s="17"/>
    </row>
    <row r="32325" spans="23:23" x14ac:dyDescent="0.35">
      <c r="W32325" s="17"/>
    </row>
    <row r="32326" spans="23:23" x14ac:dyDescent="0.35">
      <c r="W32326" s="17"/>
    </row>
    <row r="32327" spans="23:23" x14ac:dyDescent="0.35">
      <c r="W32327" s="17"/>
    </row>
    <row r="32328" spans="23:23" x14ac:dyDescent="0.35">
      <c r="W32328" s="17"/>
    </row>
    <row r="32329" spans="23:23" x14ac:dyDescent="0.35">
      <c r="W32329" s="17"/>
    </row>
    <row r="32330" spans="23:23" x14ac:dyDescent="0.35">
      <c r="W32330" s="17"/>
    </row>
    <row r="32331" spans="23:23" x14ac:dyDescent="0.35">
      <c r="W32331" s="17"/>
    </row>
    <row r="32332" spans="23:23" x14ac:dyDescent="0.35">
      <c r="W32332" s="17"/>
    </row>
    <row r="32333" spans="23:23" x14ac:dyDescent="0.35">
      <c r="W32333" s="17"/>
    </row>
    <row r="32334" spans="23:23" x14ac:dyDescent="0.35">
      <c r="W32334" s="17"/>
    </row>
    <row r="32335" spans="23:23" x14ac:dyDescent="0.35">
      <c r="W32335" s="17"/>
    </row>
    <row r="32336" spans="23:23" x14ac:dyDescent="0.35">
      <c r="W32336" s="17"/>
    </row>
    <row r="32337" spans="23:23" x14ac:dyDescent="0.35">
      <c r="W32337" s="17"/>
    </row>
    <row r="32338" spans="23:23" x14ac:dyDescent="0.35">
      <c r="W32338" s="17"/>
    </row>
    <row r="32339" spans="23:23" x14ac:dyDescent="0.35">
      <c r="W32339" s="17"/>
    </row>
    <row r="32340" spans="23:23" x14ac:dyDescent="0.35">
      <c r="W32340" s="17"/>
    </row>
    <row r="32341" spans="23:23" x14ac:dyDescent="0.35">
      <c r="W32341" s="17"/>
    </row>
    <row r="32342" spans="23:23" x14ac:dyDescent="0.35">
      <c r="W32342" s="17"/>
    </row>
    <row r="32343" spans="23:23" x14ac:dyDescent="0.35">
      <c r="W32343" s="17"/>
    </row>
    <row r="32344" spans="23:23" x14ac:dyDescent="0.35">
      <c r="W32344" s="17"/>
    </row>
    <row r="32345" spans="23:23" x14ac:dyDescent="0.35">
      <c r="W32345" s="17"/>
    </row>
    <row r="32346" spans="23:23" x14ac:dyDescent="0.35">
      <c r="W32346" s="17"/>
    </row>
    <row r="32347" spans="23:23" x14ac:dyDescent="0.35">
      <c r="W32347" s="17"/>
    </row>
    <row r="32348" spans="23:23" x14ac:dyDescent="0.35">
      <c r="W32348" s="17"/>
    </row>
    <row r="32349" spans="23:23" x14ac:dyDescent="0.35">
      <c r="W32349" s="17"/>
    </row>
    <row r="32350" spans="23:23" x14ac:dyDescent="0.35">
      <c r="W32350" s="17"/>
    </row>
    <row r="32351" spans="23:23" x14ac:dyDescent="0.35">
      <c r="W32351" s="17"/>
    </row>
    <row r="32352" spans="23:23" x14ac:dyDescent="0.35">
      <c r="W32352" s="17"/>
    </row>
    <row r="32353" spans="23:23" x14ac:dyDescent="0.35">
      <c r="W32353" s="17"/>
    </row>
    <row r="32354" spans="23:23" x14ac:dyDescent="0.35">
      <c r="W32354" s="17"/>
    </row>
    <row r="32355" spans="23:23" x14ac:dyDescent="0.35">
      <c r="W32355" s="17"/>
    </row>
    <row r="32356" spans="23:23" x14ac:dyDescent="0.35">
      <c r="W32356" s="17"/>
    </row>
    <row r="32357" spans="23:23" x14ac:dyDescent="0.35">
      <c r="W32357" s="17"/>
    </row>
    <row r="32358" spans="23:23" x14ac:dyDescent="0.35">
      <c r="W32358" s="17"/>
    </row>
    <row r="32359" spans="23:23" x14ac:dyDescent="0.35">
      <c r="W32359" s="17"/>
    </row>
    <row r="32360" spans="23:23" x14ac:dyDescent="0.35">
      <c r="W32360" s="17"/>
    </row>
    <row r="32361" spans="23:23" x14ac:dyDescent="0.35">
      <c r="W32361" s="17"/>
    </row>
    <row r="32362" spans="23:23" x14ac:dyDescent="0.35">
      <c r="W32362" s="17"/>
    </row>
    <row r="32363" spans="23:23" x14ac:dyDescent="0.35">
      <c r="W32363" s="17"/>
    </row>
    <row r="32364" spans="23:23" x14ac:dyDescent="0.35">
      <c r="W32364" s="17"/>
    </row>
    <row r="32365" spans="23:23" x14ac:dyDescent="0.35">
      <c r="W32365" s="17"/>
    </row>
    <row r="32366" spans="23:23" x14ac:dyDescent="0.35">
      <c r="W32366" s="17"/>
    </row>
    <row r="32367" spans="23:23" x14ac:dyDescent="0.35">
      <c r="W32367" s="17"/>
    </row>
    <row r="32368" spans="23:23" x14ac:dyDescent="0.35">
      <c r="W32368" s="17"/>
    </row>
    <row r="32369" spans="23:23" x14ac:dyDescent="0.35">
      <c r="W32369" s="17"/>
    </row>
    <row r="32370" spans="23:23" x14ac:dyDescent="0.35">
      <c r="W32370" s="17"/>
    </row>
    <row r="32371" spans="23:23" x14ac:dyDescent="0.35">
      <c r="W32371" s="17"/>
    </row>
    <row r="32372" spans="23:23" x14ac:dyDescent="0.35">
      <c r="W32372" s="17"/>
    </row>
    <row r="32373" spans="23:23" x14ac:dyDescent="0.35">
      <c r="W32373" s="17"/>
    </row>
    <row r="32374" spans="23:23" x14ac:dyDescent="0.35">
      <c r="W32374" s="17"/>
    </row>
    <row r="32375" spans="23:23" x14ac:dyDescent="0.35">
      <c r="W32375" s="17"/>
    </row>
    <row r="32376" spans="23:23" x14ac:dyDescent="0.35">
      <c r="W32376" s="17"/>
    </row>
    <row r="32377" spans="23:23" x14ac:dyDescent="0.35">
      <c r="W32377" s="17"/>
    </row>
    <row r="32378" spans="23:23" x14ac:dyDescent="0.35">
      <c r="W32378" s="17"/>
    </row>
    <row r="32379" spans="23:23" x14ac:dyDescent="0.35">
      <c r="W32379" s="17"/>
    </row>
    <row r="32380" spans="23:23" x14ac:dyDescent="0.35">
      <c r="W32380" s="17"/>
    </row>
    <row r="32381" spans="23:23" x14ac:dyDescent="0.35">
      <c r="W32381" s="17"/>
    </row>
    <row r="32382" spans="23:23" x14ac:dyDescent="0.35">
      <c r="W32382" s="17"/>
    </row>
    <row r="32383" spans="23:23" x14ac:dyDescent="0.35">
      <c r="W32383" s="17"/>
    </row>
    <row r="32384" spans="23:23" x14ac:dyDescent="0.35">
      <c r="W32384" s="17"/>
    </row>
    <row r="32385" spans="23:23" x14ac:dyDescent="0.35">
      <c r="W32385" s="17"/>
    </row>
    <row r="32386" spans="23:23" x14ac:dyDescent="0.35">
      <c r="W32386" s="17"/>
    </row>
    <row r="32387" spans="23:23" x14ac:dyDescent="0.35">
      <c r="W32387" s="17"/>
    </row>
    <row r="32388" spans="23:23" x14ac:dyDescent="0.35">
      <c r="W32388" s="17"/>
    </row>
    <row r="32389" spans="23:23" x14ac:dyDescent="0.35">
      <c r="W32389" s="17"/>
    </row>
    <row r="32390" spans="23:23" x14ac:dyDescent="0.35">
      <c r="W32390" s="17"/>
    </row>
    <row r="32391" spans="23:23" x14ac:dyDescent="0.35">
      <c r="W32391" s="17"/>
    </row>
    <row r="32392" spans="23:23" x14ac:dyDescent="0.35">
      <c r="W32392" s="17"/>
    </row>
    <row r="32393" spans="23:23" x14ac:dyDescent="0.35">
      <c r="W32393" s="17"/>
    </row>
    <row r="32394" spans="23:23" x14ac:dyDescent="0.35">
      <c r="W32394" s="17"/>
    </row>
    <row r="32395" spans="23:23" x14ac:dyDescent="0.35">
      <c r="W32395" s="17"/>
    </row>
    <row r="32396" spans="23:23" x14ac:dyDescent="0.35">
      <c r="W32396" s="17"/>
    </row>
    <row r="32397" spans="23:23" x14ac:dyDescent="0.35">
      <c r="W32397" s="17"/>
    </row>
    <row r="32398" spans="23:23" x14ac:dyDescent="0.35">
      <c r="W32398" s="17"/>
    </row>
    <row r="32399" spans="23:23" x14ac:dyDescent="0.35">
      <c r="W32399" s="17"/>
    </row>
    <row r="32400" spans="23:23" x14ac:dyDescent="0.35">
      <c r="W32400" s="17"/>
    </row>
    <row r="32401" spans="23:23" x14ac:dyDescent="0.35">
      <c r="W32401" s="17"/>
    </row>
    <row r="32402" spans="23:23" x14ac:dyDescent="0.35">
      <c r="W32402" s="17"/>
    </row>
    <row r="32403" spans="23:23" x14ac:dyDescent="0.35">
      <c r="W32403" s="17"/>
    </row>
    <row r="32404" spans="23:23" x14ac:dyDescent="0.35">
      <c r="W32404" s="17"/>
    </row>
    <row r="32405" spans="23:23" x14ac:dyDescent="0.35">
      <c r="W32405" s="17"/>
    </row>
    <row r="32406" spans="23:23" x14ac:dyDescent="0.35">
      <c r="W32406" s="17"/>
    </row>
    <row r="32407" spans="23:23" x14ac:dyDescent="0.35">
      <c r="W32407" s="17"/>
    </row>
    <row r="32408" spans="23:23" x14ac:dyDescent="0.35">
      <c r="W32408" s="17"/>
    </row>
    <row r="32409" spans="23:23" x14ac:dyDescent="0.35">
      <c r="W32409" s="17"/>
    </row>
    <row r="32410" spans="23:23" x14ac:dyDescent="0.35">
      <c r="W32410" s="17"/>
    </row>
    <row r="32411" spans="23:23" x14ac:dyDescent="0.35">
      <c r="W32411" s="17"/>
    </row>
    <row r="32412" spans="23:23" x14ac:dyDescent="0.35">
      <c r="W32412" s="17"/>
    </row>
    <row r="32413" spans="23:23" x14ac:dyDescent="0.35">
      <c r="W32413" s="17"/>
    </row>
    <row r="32414" spans="23:23" x14ac:dyDescent="0.35">
      <c r="W32414" s="17"/>
    </row>
    <row r="32415" spans="23:23" x14ac:dyDescent="0.35">
      <c r="W32415" s="17"/>
    </row>
    <row r="32416" spans="23:23" x14ac:dyDescent="0.35">
      <c r="W32416" s="17"/>
    </row>
    <row r="32417" spans="23:23" x14ac:dyDescent="0.35">
      <c r="W32417" s="17"/>
    </row>
    <row r="32418" spans="23:23" x14ac:dyDescent="0.35">
      <c r="W32418" s="17"/>
    </row>
    <row r="32419" spans="23:23" x14ac:dyDescent="0.35">
      <c r="W32419" s="17"/>
    </row>
    <row r="32420" spans="23:23" x14ac:dyDescent="0.35">
      <c r="W32420" s="17"/>
    </row>
    <row r="32421" spans="23:23" x14ac:dyDescent="0.35">
      <c r="W32421" s="17"/>
    </row>
    <row r="32422" spans="23:23" x14ac:dyDescent="0.35">
      <c r="W32422" s="17"/>
    </row>
    <row r="32423" spans="23:23" x14ac:dyDescent="0.35">
      <c r="W32423" s="17"/>
    </row>
    <row r="32424" spans="23:23" x14ac:dyDescent="0.35">
      <c r="W32424" s="17"/>
    </row>
    <row r="32425" spans="23:23" x14ac:dyDescent="0.35">
      <c r="W32425" s="17"/>
    </row>
    <row r="32426" spans="23:23" x14ac:dyDescent="0.35">
      <c r="W32426" s="17"/>
    </row>
    <row r="32427" spans="23:23" x14ac:dyDescent="0.35">
      <c r="W32427" s="17"/>
    </row>
    <row r="32428" spans="23:23" x14ac:dyDescent="0.35">
      <c r="W32428" s="17"/>
    </row>
    <row r="32429" spans="23:23" x14ac:dyDescent="0.35">
      <c r="W32429" s="17"/>
    </row>
    <row r="32430" spans="23:23" x14ac:dyDescent="0.35">
      <c r="W32430" s="17"/>
    </row>
    <row r="32431" spans="23:23" x14ac:dyDescent="0.35">
      <c r="W32431" s="17"/>
    </row>
    <row r="32432" spans="23:23" x14ac:dyDescent="0.35">
      <c r="W32432" s="17"/>
    </row>
    <row r="32433" spans="23:23" x14ac:dyDescent="0.35">
      <c r="W32433" s="17"/>
    </row>
    <row r="32434" spans="23:23" x14ac:dyDescent="0.35">
      <c r="W32434" s="17"/>
    </row>
    <row r="32435" spans="23:23" x14ac:dyDescent="0.35">
      <c r="W32435" s="17"/>
    </row>
    <row r="32436" spans="23:23" x14ac:dyDescent="0.35">
      <c r="W32436" s="17"/>
    </row>
    <row r="32437" spans="23:23" x14ac:dyDescent="0.35">
      <c r="W32437" s="17"/>
    </row>
    <row r="32438" spans="23:23" x14ac:dyDescent="0.35">
      <c r="W32438" s="17"/>
    </row>
    <row r="32439" spans="23:23" x14ac:dyDescent="0.35">
      <c r="W32439" s="17"/>
    </row>
    <row r="32440" spans="23:23" x14ac:dyDescent="0.35">
      <c r="W32440" s="17"/>
    </row>
    <row r="32441" spans="23:23" x14ac:dyDescent="0.35">
      <c r="W32441" s="17"/>
    </row>
    <row r="32442" spans="23:23" x14ac:dyDescent="0.35">
      <c r="W32442" s="17"/>
    </row>
    <row r="32443" spans="23:23" x14ac:dyDescent="0.35">
      <c r="W32443" s="17"/>
    </row>
    <row r="32444" spans="23:23" x14ac:dyDescent="0.35">
      <c r="W32444" s="17"/>
    </row>
    <row r="32445" spans="23:23" x14ac:dyDescent="0.35">
      <c r="W32445" s="17"/>
    </row>
    <row r="32446" spans="23:23" x14ac:dyDescent="0.35">
      <c r="W32446" s="17"/>
    </row>
    <row r="32447" spans="23:23" x14ac:dyDescent="0.35">
      <c r="W32447" s="17"/>
    </row>
    <row r="32448" spans="23:23" x14ac:dyDescent="0.35">
      <c r="W32448" s="17"/>
    </row>
    <row r="32449" spans="23:23" x14ac:dyDescent="0.35">
      <c r="W32449" s="17"/>
    </row>
    <row r="32450" spans="23:23" x14ac:dyDescent="0.35">
      <c r="W32450" s="17"/>
    </row>
    <row r="32451" spans="23:23" x14ac:dyDescent="0.35">
      <c r="W32451" s="17"/>
    </row>
    <row r="32452" spans="23:23" x14ac:dyDescent="0.35">
      <c r="W32452" s="17"/>
    </row>
    <row r="32453" spans="23:23" x14ac:dyDescent="0.35">
      <c r="W32453" s="17"/>
    </row>
    <row r="32454" spans="23:23" x14ac:dyDescent="0.35">
      <c r="W32454" s="17"/>
    </row>
    <row r="32455" spans="23:23" x14ac:dyDescent="0.35">
      <c r="W32455" s="17"/>
    </row>
    <row r="32456" spans="23:23" x14ac:dyDescent="0.35">
      <c r="W32456" s="17"/>
    </row>
    <row r="32457" spans="23:23" x14ac:dyDescent="0.35">
      <c r="W32457" s="17"/>
    </row>
    <row r="32458" spans="23:23" x14ac:dyDescent="0.35">
      <c r="W32458" s="17"/>
    </row>
    <row r="32459" spans="23:23" x14ac:dyDescent="0.35">
      <c r="W32459" s="17"/>
    </row>
    <row r="32460" spans="23:23" x14ac:dyDescent="0.35">
      <c r="W32460" s="17"/>
    </row>
    <row r="32461" spans="23:23" x14ac:dyDescent="0.35">
      <c r="W32461" s="17"/>
    </row>
    <row r="32462" spans="23:23" x14ac:dyDescent="0.35">
      <c r="W32462" s="17"/>
    </row>
    <row r="32463" spans="23:23" x14ac:dyDescent="0.35">
      <c r="W32463" s="17"/>
    </row>
    <row r="32464" spans="23:23" x14ac:dyDescent="0.35">
      <c r="W32464" s="17"/>
    </row>
    <row r="32465" spans="23:23" x14ac:dyDescent="0.35">
      <c r="W32465" s="17"/>
    </row>
    <row r="32466" spans="23:23" x14ac:dyDescent="0.35">
      <c r="W32466" s="17"/>
    </row>
    <row r="32467" spans="23:23" x14ac:dyDescent="0.35">
      <c r="W32467" s="17"/>
    </row>
    <row r="32468" spans="23:23" x14ac:dyDescent="0.35">
      <c r="W32468" s="17"/>
    </row>
    <row r="32469" spans="23:23" x14ac:dyDescent="0.35">
      <c r="W32469" s="17"/>
    </row>
    <row r="32470" spans="23:23" x14ac:dyDescent="0.35">
      <c r="W32470" s="17"/>
    </row>
    <row r="32471" spans="23:23" x14ac:dyDescent="0.35">
      <c r="W32471" s="17"/>
    </row>
    <row r="32472" spans="23:23" x14ac:dyDescent="0.35">
      <c r="W32472" s="17"/>
    </row>
    <row r="32473" spans="23:23" x14ac:dyDescent="0.35">
      <c r="W32473" s="17"/>
    </row>
    <row r="32474" spans="23:23" x14ac:dyDescent="0.35">
      <c r="W32474" s="17"/>
    </row>
    <row r="32475" spans="23:23" x14ac:dyDescent="0.35">
      <c r="W32475" s="17"/>
    </row>
    <row r="32476" spans="23:23" x14ac:dyDescent="0.35">
      <c r="W32476" s="17"/>
    </row>
    <row r="32477" spans="23:23" x14ac:dyDescent="0.35">
      <c r="W32477" s="17"/>
    </row>
    <row r="32478" spans="23:23" x14ac:dyDescent="0.35">
      <c r="W32478" s="17"/>
    </row>
    <row r="32479" spans="23:23" x14ac:dyDescent="0.35">
      <c r="W32479" s="17"/>
    </row>
    <row r="32480" spans="23:23" x14ac:dyDescent="0.35">
      <c r="W32480" s="17"/>
    </row>
    <row r="32481" spans="23:23" x14ac:dyDescent="0.35">
      <c r="W32481" s="17"/>
    </row>
    <row r="32482" spans="23:23" x14ac:dyDescent="0.35">
      <c r="W32482" s="17"/>
    </row>
    <row r="32483" spans="23:23" x14ac:dyDescent="0.35">
      <c r="W32483" s="17"/>
    </row>
    <row r="32484" spans="23:23" x14ac:dyDescent="0.35">
      <c r="W32484" s="17"/>
    </row>
    <row r="32485" spans="23:23" x14ac:dyDescent="0.35">
      <c r="W32485" s="17"/>
    </row>
    <row r="32486" spans="23:23" x14ac:dyDescent="0.35">
      <c r="W32486" s="17"/>
    </row>
    <row r="32487" spans="23:23" x14ac:dyDescent="0.35">
      <c r="W32487" s="17"/>
    </row>
    <row r="32488" spans="23:23" x14ac:dyDescent="0.35">
      <c r="W32488" s="17"/>
    </row>
    <row r="32489" spans="23:23" x14ac:dyDescent="0.35">
      <c r="W32489" s="17"/>
    </row>
    <row r="32490" spans="23:23" x14ac:dyDescent="0.35">
      <c r="W32490" s="17"/>
    </row>
    <row r="32491" spans="23:23" x14ac:dyDescent="0.35">
      <c r="W32491" s="17"/>
    </row>
    <row r="32492" spans="23:23" x14ac:dyDescent="0.35">
      <c r="W32492" s="17"/>
    </row>
    <row r="32493" spans="23:23" x14ac:dyDescent="0.35">
      <c r="W32493" s="17"/>
    </row>
    <row r="32494" spans="23:23" x14ac:dyDescent="0.35">
      <c r="W32494" s="17"/>
    </row>
    <row r="32495" spans="23:23" x14ac:dyDescent="0.35">
      <c r="W32495" s="17"/>
    </row>
    <row r="32496" spans="23:23" x14ac:dyDescent="0.35">
      <c r="W32496" s="17"/>
    </row>
    <row r="32497" spans="23:23" x14ac:dyDescent="0.35">
      <c r="W32497" s="17"/>
    </row>
    <row r="32498" spans="23:23" x14ac:dyDescent="0.35">
      <c r="W32498" s="17"/>
    </row>
    <row r="32499" spans="23:23" x14ac:dyDescent="0.35">
      <c r="W32499" s="17"/>
    </row>
    <row r="32500" spans="23:23" x14ac:dyDescent="0.35">
      <c r="W32500" s="17"/>
    </row>
    <row r="32501" spans="23:23" x14ac:dyDescent="0.35">
      <c r="W32501" s="17"/>
    </row>
    <row r="32502" spans="23:23" x14ac:dyDescent="0.35">
      <c r="W32502" s="17"/>
    </row>
    <row r="32503" spans="23:23" x14ac:dyDescent="0.35">
      <c r="W32503" s="17"/>
    </row>
    <row r="32504" spans="23:23" x14ac:dyDescent="0.35">
      <c r="W32504" s="17"/>
    </row>
    <row r="32505" spans="23:23" x14ac:dyDescent="0.35">
      <c r="W32505" s="17"/>
    </row>
    <row r="32506" spans="23:23" x14ac:dyDescent="0.35">
      <c r="W32506" s="17"/>
    </row>
    <row r="32507" spans="23:23" x14ac:dyDescent="0.35">
      <c r="W32507" s="17"/>
    </row>
    <row r="32508" spans="23:23" x14ac:dyDescent="0.35">
      <c r="W32508" s="17"/>
    </row>
    <row r="32509" spans="23:23" x14ac:dyDescent="0.35">
      <c r="W32509" s="17"/>
    </row>
    <row r="32510" spans="23:23" x14ac:dyDescent="0.35">
      <c r="W32510" s="17"/>
    </row>
    <row r="32511" spans="23:23" x14ac:dyDescent="0.35">
      <c r="W32511" s="17"/>
    </row>
    <row r="32512" spans="23:23" x14ac:dyDescent="0.35">
      <c r="W32512" s="17"/>
    </row>
    <row r="32513" spans="23:23" x14ac:dyDescent="0.35">
      <c r="W32513" s="17"/>
    </row>
    <row r="32514" spans="23:23" x14ac:dyDescent="0.35">
      <c r="W32514" s="17"/>
    </row>
    <row r="32515" spans="23:23" x14ac:dyDescent="0.35">
      <c r="W32515" s="17"/>
    </row>
    <row r="32516" spans="23:23" x14ac:dyDescent="0.35">
      <c r="W32516" s="17"/>
    </row>
    <row r="32517" spans="23:23" x14ac:dyDescent="0.35">
      <c r="W32517" s="17"/>
    </row>
    <row r="32518" spans="23:23" x14ac:dyDescent="0.35">
      <c r="W32518" s="17"/>
    </row>
    <row r="32519" spans="23:23" x14ac:dyDescent="0.35">
      <c r="W32519" s="17"/>
    </row>
    <row r="32520" spans="23:23" x14ac:dyDescent="0.35">
      <c r="W32520" s="17"/>
    </row>
    <row r="32521" spans="23:23" x14ac:dyDescent="0.35">
      <c r="W32521" s="17"/>
    </row>
    <row r="32522" spans="23:23" x14ac:dyDescent="0.35">
      <c r="W32522" s="17"/>
    </row>
    <row r="32523" spans="23:23" x14ac:dyDescent="0.35">
      <c r="W32523" s="17"/>
    </row>
    <row r="32524" spans="23:23" x14ac:dyDescent="0.35">
      <c r="W32524" s="17"/>
    </row>
    <row r="32525" spans="23:23" x14ac:dyDescent="0.35">
      <c r="W32525" s="17"/>
    </row>
    <row r="32526" spans="23:23" x14ac:dyDescent="0.35">
      <c r="W32526" s="17"/>
    </row>
    <row r="32527" spans="23:23" x14ac:dyDescent="0.35">
      <c r="W32527" s="17"/>
    </row>
    <row r="32528" spans="23:23" x14ac:dyDescent="0.35">
      <c r="W32528" s="17"/>
    </row>
    <row r="32529" spans="23:23" x14ac:dyDescent="0.35">
      <c r="W32529" s="17"/>
    </row>
    <row r="32530" spans="23:23" x14ac:dyDescent="0.35">
      <c r="W32530" s="17"/>
    </row>
    <row r="32531" spans="23:23" x14ac:dyDescent="0.35">
      <c r="W32531" s="17"/>
    </row>
    <row r="32532" spans="23:23" x14ac:dyDescent="0.35">
      <c r="W32532" s="17"/>
    </row>
    <row r="32533" spans="23:23" x14ac:dyDescent="0.35">
      <c r="W32533" s="17"/>
    </row>
    <row r="32534" spans="23:23" x14ac:dyDescent="0.35">
      <c r="W32534" s="17"/>
    </row>
    <row r="32535" spans="23:23" x14ac:dyDescent="0.35">
      <c r="W32535" s="17"/>
    </row>
    <row r="32536" spans="23:23" x14ac:dyDescent="0.35">
      <c r="W32536" s="17"/>
    </row>
    <row r="32537" spans="23:23" x14ac:dyDescent="0.35">
      <c r="W32537" s="17"/>
    </row>
    <row r="32538" spans="23:23" x14ac:dyDescent="0.35">
      <c r="W32538" s="17"/>
    </row>
    <row r="32539" spans="23:23" x14ac:dyDescent="0.35">
      <c r="W32539" s="17"/>
    </row>
    <row r="32540" spans="23:23" x14ac:dyDescent="0.35">
      <c r="W32540" s="17"/>
    </row>
    <row r="32541" spans="23:23" x14ac:dyDescent="0.35">
      <c r="W32541" s="17"/>
    </row>
    <row r="32542" spans="23:23" x14ac:dyDescent="0.35">
      <c r="W32542" s="17"/>
    </row>
    <row r="32543" spans="23:23" x14ac:dyDescent="0.35">
      <c r="W32543" s="17"/>
    </row>
    <row r="32544" spans="23:23" x14ac:dyDescent="0.35">
      <c r="W32544" s="17"/>
    </row>
    <row r="32545" spans="23:23" x14ac:dyDescent="0.35">
      <c r="W32545" s="17"/>
    </row>
    <row r="32546" spans="23:23" x14ac:dyDescent="0.35">
      <c r="W32546" s="17"/>
    </row>
    <row r="32547" spans="23:23" x14ac:dyDescent="0.35">
      <c r="W32547" s="17"/>
    </row>
    <row r="32548" spans="23:23" x14ac:dyDescent="0.35">
      <c r="W32548" s="17"/>
    </row>
    <row r="32549" spans="23:23" x14ac:dyDescent="0.35">
      <c r="W32549" s="17"/>
    </row>
    <row r="32550" spans="23:23" x14ac:dyDescent="0.35">
      <c r="W32550" s="17"/>
    </row>
    <row r="32551" spans="23:23" x14ac:dyDescent="0.35">
      <c r="W32551" s="17"/>
    </row>
    <row r="32552" spans="23:23" x14ac:dyDescent="0.35">
      <c r="W32552" s="17"/>
    </row>
    <row r="32553" spans="23:23" x14ac:dyDescent="0.35">
      <c r="W32553" s="17"/>
    </row>
    <row r="32554" spans="23:23" x14ac:dyDescent="0.35">
      <c r="W32554" s="17"/>
    </row>
    <row r="32555" spans="23:23" x14ac:dyDescent="0.35">
      <c r="W32555" s="17"/>
    </row>
    <row r="32556" spans="23:23" x14ac:dyDescent="0.35">
      <c r="W32556" s="17"/>
    </row>
    <row r="32557" spans="23:23" x14ac:dyDescent="0.35">
      <c r="W32557" s="17"/>
    </row>
    <row r="32558" spans="23:23" x14ac:dyDescent="0.35">
      <c r="W32558" s="17"/>
    </row>
    <row r="32559" spans="23:23" x14ac:dyDescent="0.35">
      <c r="W32559" s="17"/>
    </row>
    <row r="32560" spans="23:23" x14ac:dyDescent="0.35">
      <c r="W32560" s="17"/>
    </row>
    <row r="32561" spans="23:23" x14ac:dyDescent="0.35">
      <c r="W32561" s="17"/>
    </row>
    <row r="32562" spans="23:23" x14ac:dyDescent="0.35">
      <c r="W32562" s="17"/>
    </row>
    <row r="32563" spans="23:23" x14ac:dyDescent="0.35">
      <c r="W32563" s="17"/>
    </row>
    <row r="32564" spans="23:23" x14ac:dyDescent="0.35">
      <c r="W32564" s="17"/>
    </row>
    <row r="32565" spans="23:23" x14ac:dyDescent="0.35">
      <c r="W32565" s="17"/>
    </row>
    <row r="32566" spans="23:23" x14ac:dyDescent="0.35">
      <c r="W32566" s="17"/>
    </row>
    <row r="32567" spans="23:23" x14ac:dyDescent="0.35">
      <c r="W32567" s="17"/>
    </row>
    <row r="32568" spans="23:23" x14ac:dyDescent="0.35">
      <c r="W32568" s="17"/>
    </row>
    <row r="32569" spans="23:23" x14ac:dyDescent="0.35">
      <c r="W32569" s="17"/>
    </row>
    <row r="32570" spans="23:23" x14ac:dyDescent="0.35">
      <c r="W32570" s="17"/>
    </row>
    <row r="32571" spans="23:23" x14ac:dyDescent="0.35">
      <c r="W32571" s="17"/>
    </row>
    <row r="32572" spans="23:23" x14ac:dyDescent="0.35">
      <c r="W32572" s="17"/>
    </row>
    <row r="32573" spans="23:23" x14ac:dyDescent="0.35">
      <c r="W32573" s="17"/>
    </row>
    <row r="32574" spans="23:23" x14ac:dyDescent="0.35">
      <c r="W32574" s="17"/>
    </row>
    <row r="32575" spans="23:23" x14ac:dyDescent="0.35">
      <c r="W32575" s="17"/>
    </row>
    <row r="32576" spans="23:23" x14ac:dyDescent="0.35">
      <c r="W32576" s="17"/>
    </row>
    <row r="32577" spans="23:23" x14ac:dyDescent="0.35">
      <c r="W32577" s="17"/>
    </row>
    <row r="32578" spans="23:23" x14ac:dyDescent="0.35">
      <c r="W32578" s="17"/>
    </row>
    <row r="32579" spans="23:23" x14ac:dyDescent="0.35">
      <c r="W32579" s="17"/>
    </row>
    <row r="32580" spans="23:23" x14ac:dyDescent="0.35">
      <c r="W32580" s="17"/>
    </row>
    <row r="32581" spans="23:23" x14ac:dyDescent="0.35">
      <c r="W32581" s="17"/>
    </row>
    <row r="32582" spans="23:23" x14ac:dyDescent="0.35">
      <c r="W32582" s="17"/>
    </row>
    <row r="32583" spans="23:23" x14ac:dyDescent="0.35">
      <c r="W32583" s="17"/>
    </row>
    <row r="32584" spans="23:23" x14ac:dyDescent="0.35">
      <c r="W32584" s="17"/>
    </row>
    <row r="32585" spans="23:23" x14ac:dyDescent="0.35">
      <c r="W32585" s="17"/>
    </row>
    <row r="32586" spans="23:23" x14ac:dyDescent="0.35">
      <c r="W32586" s="17"/>
    </row>
    <row r="32587" spans="23:23" x14ac:dyDescent="0.35">
      <c r="W32587" s="17"/>
    </row>
    <row r="32588" spans="23:23" x14ac:dyDescent="0.35">
      <c r="W32588" s="17"/>
    </row>
    <row r="32589" spans="23:23" x14ac:dyDescent="0.35">
      <c r="W32589" s="17"/>
    </row>
    <row r="32590" spans="23:23" x14ac:dyDescent="0.35">
      <c r="W32590" s="17"/>
    </row>
    <row r="32591" spans="23:23" x14ac:dyDescent="0.35">
      <c r="W32591" s="17"/>
    </row>
    <row r="32592" spans="23:23" x14ac:dyDescent="0.35">
      <c r="W32592" s="17"/>
    </row>
    <row r="32593" spans="23:23" x14ac:dyDescent="0.35">
      <c r="W32593" s="17"/>
    </row>
    <row r="32594" spans="23:23" x14ac:dyDescent="0.35">
      <c r="W32594" s="17"/>
    </row>
    <row r="32595" spans="23:23" x14ac:dyDescent="0.35">
      <c r="W32595" s="17"/>
    </row>
    <row r="32596" spans="23:23" x14ac:dyDescent="0.35">
      <c r="W32596" s="17"/>
    </row>
    <row r="32597" spans="23:23" x14ac:dyDescent="0.35">
      <c r="W32597" s="17"/>
    </row>
    <row r="32598" spans="23:23" x14ac:dyDescent="0.35">
      <c r="W32598" s="17"/>
    </row>
    <row r="32599" spans="23:23" x14ac:dyDescent="0.35">
      <c r="W32599" s="17"/>
    </row>
    <row r="32600" spans="23:23" x14ac:dyDescent="0.35">
      <c r="W32600" s="17"/>
    </row>
    <row r="32601" spans="23:23" x14ac:dyDescent="0.35">
      <c r="W32601" s="17"/>
    </row>
    <row r="32602" spans="23:23" x14ac:dyDescent="0.35">
      <c r="W32602" s="17"/>
    </row>
    <row r="32603" spans="23:23" x14ac:dyDescent="0.35">
      <c r="W32603" s="17"/>
    </row>
    <row r="32604" spans="23:23" x14ac:dyDescent="0.35">
      <c r="W32604" s="17"/>
    </row>
    <row r="32605" spans="23:23" x14ac:dyDescent="0.35">
      <c r="W32605" s="17"/>
    </row>
    <row r="32606" spans="23:23" x14ac:dyDescent="0.35">
      <c r="W32606" s="17"/>
    </row>
    <row r="32607" spans="23:23" x14ac:dyDescent="0.35">
      <c r="W32607" s="17"/>
    </row>
    <row r="32608" spans="23:23" x14ac:dyDescent="0.35">
      <c r="W32608" s="17"/>
    </row>
    <row r="32609" spans="23:23" x14ac:dyDescent="0.35">
      <c r="W32609" s="17"/>
    </row>
    <row r="32610" spans="23:23" x14ac:dyDescent="0.35">
      <c r="W32610" s="17"/>
    </row>
    <row r="32611" spans="23:23" x14ac:dyDescent="0.35">
      <c r="W32611" s="17"/>
    </row>
    <row r="32612" spans="23:23" x14ac:dyDescent="0.35">
      <c r="W32612" s="17"/>
    </row>
    <row r="32613" spans="23:23" x14ac:dyDescent="0.35">
      <c r="W32613" s="17"/>
    </row>
    <row r="32614" spans="23:23" x14ac:dyDescent="0.35">
      <c r="W32614" s="17"/>
    </row>
    <row r="32615" spans="23:23" x14ac:dyDescent="0.35">
      <c r="W32615" s="17"/>
    </row>
    <row r="32616" spans="23:23" x14ac:dyDescent="0.35">
      <c r="W32616" s="17"/>
    </row>
    <row r="32617" spans="23:23" x14ac:dyDescent="0.35">
      <c r="W32617" s="17"/>
    </row>
    <row r="32618" spans="23:23" x14ac:dyDescent="0.35">
      <c r="W32618" s="17"/>
    </row>
    <row r="32619" spans="23:23" x14ac:dyDescent="0.35">
      <c r="W32619" s="17"/>
    </row>
    <row r="32620" spans="23:23" x14ac:dyDescent="0.35">
      <c r="W32620" s="17"/>
    </row>
    <row r="32621" spans="23:23" x14ac:dyDescent="0.35">
      <c r="W32621" s="17"/>
    </row>
    <row r="32622" spans="23:23" x14ac:dyDescent="0.35">
      <c r="W32622" s="17"/>
    </row>
    <row r="32623" spans="23:23" x14ac:dyDescent="0.35">
      <c r="W32623" s="17"/>
    </row>
    <row r="32624" spans="23:23" x14ac:dyDescent="0.35">
      <c r="W32624" s="17"/>
    </row>
    <row r="32625" spans="23:23" x14ac:dyDescent="0.35">
      <c r="W32625" s="17"/>
    </row>
    <row r="32626" spans="23:23" x14ac:dyDescent="0.35">
      <c r="W32626" s="17"/>
    </row>
    <row r="32627" spans="23:23" x14ac:dyDescent="0.35">
      <c r="W32627" s="17"/>
    </row>
    <row r="32628" spans="23:23" x14ac:dyDescent="0.35">
      <c r="W32628" s="17"/>
    </row>
    <row r="32629" spans="23:23" x14ac:dyDescent="0.35">
      <c r="W32629" s="17"/>
    </row>
    <row r="32630" spans="23:23" x14ac:dyDescent="0.35">
      <c r="W32630" s="17"/>
    </row>
    <row r="32631" spans="23:23" x14ac:dyDescent="0.35">
      <c r="W32631" s="17"/>
    </row>
    <row r="32632" spans="23:23" x14ac:dyDescent="0.35">
      <c r="W32632" s="17"/>
    </row>
    <row r="32633" spans="23:23" x14ac:dyDescent="0.35">
      <c r="W32633" s="17"/>
    </row>
    <row r="32634" spans="23:23" x14ac:dyDescent="0.35">
      <c r="W32634" s="17"/>
    </row>
    <row r="32635" spans="23:23" x14ac:dyDescent="0.35">
      <c r="W32635" s="17"/>
    </row>
    <row r="32636" spans="23:23" x14ac:dyDescent="0.35">
      <c r="W32636" s="17"/>
    </row>
    <row r="32637" spans="23:23" x14ac:dyDescent="0.35">
      <c r="W32637" s="17"/>
    </row>
    <row r="32638" spans="23:23" x14ac:dyDescent="0.35">
      <c r="W32638" s="17"/>
    </row>
    <row r="32639" spans="23:23" x14ac:dyDescent="0.35">
      <c r="W32639" s="17"/>
    </row>
    <row r="32640" spans="23:23" x14ac:dyDescent="0.35">
      <c r="W32640" s="17"/>
    </row>
    <row r="32641" spans="23:23" x14ac:dyDescent="0.35">
      <c r="W32641" s="17"/>
    </row>
    <row r="32642" spans="23:23" x14ac:dyDescent="0.35">
      <c r="W32642" s="17"/>
    </row>
    <row r="32643" spans="23:23" x14ac:dyDescent="0.35">
      <c r="W32643" s="17"/>
    </row>
    <row r="32644" spans="23:23" x14ac:dyDescent="0.35">
      <c r="W32644" s="17"/>
    </row>
    <row r="32645" spans="23:23" x14ac:dyDescent="0.35">
      <c r="W32645" s="17"/>
    </row>
    <row r="32646" spans="23:23" x14ac:dyDescent="0.35">
      <c r="W32646" s="17"/>
    </row>
    <row r="32647" spans="23:23" x14ac:dyDescent="0.35">
      <c r="W32647" s="17"/>
    </row>
    <row r="32648" spans="23:23" x14ac:dyDescent="0.35">
      <c r="W32648" s="17"/>
    </row>
    <row r="32649" spans="23:23" x14ac:dyDescent="0.35">
      <c r="W32649" s="17"/>
    </row>
    <row r="32650" spans="23:23" x14ac:dyDescent="0.35">
      <c r="W32650" s="17"/>
    </row>
    <row r="32651" spans="23:23" x14ac:dyDescent="0.35">
      <c r="W32651" s="17"/>
    </row>
    <row r="32652" spans="23:23" x14ac:dyDescent="0.35">
      <c r="W32652" s="17"/>
    </row>
    <row r="32653" spans="23:23" x14ac:dyDescent="0.35">
      <c r="W32653" s="17"/>
    </row>
    <row r="32654" spans="23:23" x14ac:dyDescent="0.35">
      <c r="W32654" s="17"/>
    </row>
    <row r="32655" spans="23:23" x14ac:dyDescent="0.35">
      <c r="W32655" s="17"/>
    </row>
    <row r="32656" spans="23:23" x14ac:dyDescent="0.35">
      <c r="W32656" s="17"/>
    </row>
    <row r="32657" spans="23:23" x14ac:dyDescent="0.35">
      <c r="W32657" s="17"/>
    </row>
    <row r="32658" spans="23:23" x14ac:dyDescent="0.35">
      <c r="W32658" s="17"/>
    </row>
    <row r="32659" spans="23:23" x14ac:dyDescent="0.35">
      <c r="W32659" s="17"/>
    </row>
    <row r="32660" spans="23:23" x14ac:dyDescent="0.35">
      <c r="W32660" s="17"/>
    </row>
    <row r="32661" spans="23:23" x14ac:dyDescent="0.35">
      <c r="W32661" s="17"/>
    </row>
    <row r="32662" spans="23:23" x14ac:dyDescent="0.35">
      <c r="W32662" s="17"/>
    </row>
    <row r="32663" spans="23:23" x14ac:dyDescent="0.35">
      <c r="W32663" s="17"/>
    </row>
    <row r="32664" spans="23:23" x14ac:dyDescent="0.35">
      <c r="W32664" s="17"/>
    </row>
    <row r="32665" spans="23:23" x14ac:dyDescent="0.35">
      <c r="W32665" s="17"/>
    </row>
    <row r="32666" spans="23:23" x14ac:dyDescent="0.35">
      <c r="W32666" s="17"/>
    </row>
    <row r="32667" spans="23:23" x14ac:dyDescent="0.35">
      <c r="W32667" s="17"/>
    </row>
    <row r="32668" spans="23:23" x14ac:dyDescent="0.35">
      <c r="W32668" s="17"/>
    </row>
    <row r="32669" spans="23:23" x14ac:dyDescent="0.35">
      <c r="W32669" s="17"/>
    </row>
    <row r="32670" spans="23:23" x14ac:dyDescent="0.35">
      <c r="W32670" s="17"/>
    </row>
    <row r="32671" spans="23:23" x14ac:dyDescent="0.35">
      <c r="W32671" s="17"/>
    </row>
    <row r="32672" spans="23:23" x14ac:dyDescent="0.35">
      <c r="W32672" s="17"/>
    </row>
    <row r="32673" spans="23:23" x14ac:dyDescent="0.35">
      <c r="W32673" s="17"/>
    </row>
    <row r="32674" spans="23:23" x14ac:dyDescent="0.35">
      <c r="W32674" s="17"/>
    </row>
    <row r="32675" spans="23:23" x14ac:dyDescent="0.35">
      <c r="W32675" s="17"/>
    </row>
    <row r="32676" spans="23:23" x14ac:dyDescent="0.35">
      <c r="W32676" s="17"/>
    </row>
    <row r="32677" spans="23:23" x14ac:dyDescent="0.35">
      <c r="W32677" s="17"/>
    </row>
    <row r="32678" spans="23:23" x14ac:dyDescent="0.35">
      <c r="W32678" s="17"/>
    </row>
    <row r="32679" spans="23:23" x14ac:dyDescent="0.35">
      <c r="W32679" s="17"/>
    </row>
    <row r="32680" spans="23:23" x14ac:dyDescent="0.35">
      <c r="W32680" s="17"/>
    </row>
    <row r="32681" spans="23:23" x14ac:dyDescent="0.35">
      <c r="W32681" s="17"/>
    </row>
    <row r="32682" spans="23:23" x14ac:dyDescent="0.35">
      <c r="W32682" s="17"/>
    </row>
    <row r="32683" spans="23:23" x14ac:dyDescent="0.35">
      <c r="W32683" s="17"/>
    </row>
    <row r="32684" spans="23:23" x14ac:dyDescent="0.35">
      <c r="W32684" s="17"/>
    </row>
    <row r="32685" spans="23:23" x14ac:dyDescent="0.35">
      <c r="W32685" s="17"/>
    </row>
    <row r="32686" spans="23:23" x14ac:dyDescent="0.35">
      <c r="W32686" s="17"/>
    </row>
    <row r="32687" spans="23:23" x14ac:dyDescent="0.35">
      <c r="W32687" s="17"/>
    </row>
    <row r="32688" spans="23:23" x14ac:dyDescent="0.35">
      <c r="W32688" s="17"/>
    </row>
    <row r="32689" spans="23:23" x14ac:dyDescent="0.35">
      <c r="W32689" s="17"/>
    </row>
    <row r="32690" spans="23:23" x14ac:dyDescent="0.35">
      <c r="W32690" s="17"/>
    </row>
    <row r="32691" spans="23:23" x14ac:dyDescent="0.35">
      <c r="W32691" s="17"/>
    </row>
    <row r="32692" spans="23:23" x14ac:dyDescent="0.35">
      <c r="W32692" s="17"/>
    </row>
    <row r="32693" spans="23:23" x14ac:dyDescent="0.35">
      <c r="W32693" s="17"/>
    </row>
    <row r="32694" spans="23:23" x14ac:dyDescent="0.35">
      <c r="W32694" s="17"/>
    </row>
    <row r="32695" spans="23:23" x14ac:dyDescent="0.35">
      <c r="W32695" s="17"/>
    </row>
    <row r="32696" spans="23:23" x14ac:dyDescent="0.35">
      <c r="W32696" s="17"/>
    </row>
    <row r="32697" spans="23:23" x14ac:dyDescent="0.35">
      <c r="W32697" s="17"/>
    </row>
    <row r="32698" spans="23:23" x14ac:dyDescent="0.35">
      <c r="W32698" s="17"/>
    </row>
    <row r="32699" spans="23:23" x14ac:dyDescent="0.35">
      <c r="W32699" s="17"/>
    </row>
    <row r="32700" spans="23:23" x14ac:dyDescent="0.35">
      <c r="W32700" s="17"/>
    </row>
    <row r="32701" spans="23:23" x14ac:dyDescent="0.35">
      <c r="W32701" s="17"/>
    </row>
    <row r="32702" spans="23:23" x14ac:dyDescent="0.35">
      <c r="W32702" s="17"/>
    </row>
    <row r="32703" spans="23:23" x14ac:dyDescent="0.35">
      <c r="W32703" s="17"/>
    </row>
    <row r="32704" spans="23:23" x14ac:dyDescent="0.35">
      <c r="W32704" s="17"/>
    </row>
    <row r="32705" spans="23:23" x14ac:dyDescent="0.35">
      <c r="W32705" s="17"/>
    </row>
    <row r="32706" spans="23:23" x14ac:dyDescent="0.35">
      <c r="W32706" s="17"/>
    </row>
    <row r="32707" spans="23:23" x14ac:dyDescent="0.35">
      <c r="W32707" s="17"/>
    </row>
    <row r="32708" spans="23:23" x14ac:dyDescent="0.35">
      <c r="W32708" s="17"/>
    </row>
    <row r="32709" spans="23:23" x14ac:dyDescent="0.35">
      <c r="W32709" s="17"/>
    </row>
    <row r="32710" spans="23:23" x14ac:dyDescent="0.35">
      <c r="W32710" s="17"/>
    </row>
    <row r="32711" spans="23:23" x14ac:dyDescent="0.35">
      <c r="W32711" s="17"/>
    </row>
    <row r="32712" spans="23:23" x14ac:dyDescent="0.35">
      <c r="W32712" s="17"/>
    </row>
    <row r="32713" spans="23:23" x14ac:dyDescent="0.35">
      <c r="W32713" s="17"/>
    </row>
    <row r="32714" spans="23:23" x14ac:dyDescent="0.35">
      <c r="W32714" s="17"/>
    </row>
    <row r="32715" spans="23:23" x14ac:dyDescent="0.35">
      <c r="W32715" s="17"/>
    </row>
    <row r="32716" spans="23:23" x14ac:dyDescent="0.35">
      <c r="W32716" s="17"/>
    </row>
    <row r="32717" spans="23:23" x14ac:dyDescent="0.35">
      <c r="W32717" s="17"/>
    </row>
    <row r="32718" spans="23:23" x14ac:dyDescent="0.35">
      <c r="W32718" s="17"/>
    </row>
    <row r="32719" spans="23:23" x14ac:dyDescent="0.35">
      <c r="W32719" s="17"/>
    </row>
    <row r="32720" spans="23:23" x14ac:dyDescent="0.35">
      <c r="W32720" s="17"/>
    </row>
    <row r="32721" spans="23:23" x14ac:dyDescent="0.35">
      <c r="W32721" s="17"/>
    </row>
    <row r="32722" spans="23:23" x14ac:dyDescent="0.35">
      <c r="W32722" s="17"/>
    </row>
    <row r="32723" spans="23:23" x14ac:dyDescent="0.35">
      <c r="W32723" s="17"/>
    </row>
    <row r="32724" spans="23:23" x14ac:dyDescent="0.35">
      <c r="W32724" s="17"/>
    </row>
    <row r="32725" spans="23:23" x14ac:dyDescent="0.35">
      <c r="W32725" s="17"/>
    </row>
    <row r="32726" spans="23:23" x14ac:dyDescent="0.35">
      <c r="W32726" s="17"/>
    </row>
    <row r="32727" spans="23:23" x14ac:dyDescent="0.35">
      <c r="W32727" s="17"/>
    </row>
    <row r="32728" spans="23:23" x14ac:dyDescent="0.35">
      <c r="W32728" s="17"/>
    </row>
    <row r="32729" spans="23:23" x14ac:dyDescent="0.35">
      <c r="W32729" s="17"/>
    </row>
    <row r="32730" spans="23:23" x14ac:dyDescent="0.35">
      <c r="W32730" s="17"/>
    </row>
    <row r="32731" spans="23:23" x14ac:dyDescent="0.35">
      <c r="W32731" s="17"/>
    </row>
    <row r="32732" spans="23:23" x14ac:dyDescent="0.35">
      <c r="W32732" s="17"/>
    </row>
    <row r="32733" spans="23:23" x14ac:dyDescent="0.35">
      <c r="W32733" s="17"/>
    </row>
    <row r="32734" spans="23:23" x14ac:dyDescent="0.35">
      <c r="W32734" s="17"/>
    </row>
    <row r="32735" spans="23:23" x14ac:dyDescent="0.35">
      <c r="W32735" s="17"/>
    </row>
    <row r="32736" spans="23:23" x14ac:dyDescent="0.35">
      <c r="W32736" s="17"/>
    </row>
    <row r="32737" spans="23:23" x14ac:dyDescent="0.35">
      <c r="W32737" s="17"/>
    </row>
    <row r="32738" spans="23:23" x14ac:dyDescent="0.35">
      <c r="W32738" s="17"/>
    </row>
    <row r="32739" spans="23:23" x14ac:dyDescent="0.35">
      <c r="W32739" s="17"/>
    </row>
    <row r="32740" spans="23:23" x14ac:dyDescent="0.35">
      <c r="W32740" s="17"/>
    </row>
    <row r="32741" spans="23:23" x14ac:dyDescent="0.35">
      <c r="W32741" s="17"/>
    </row>
    <row r="32742" spans="23:23" x14ac:dyDescent="0.35">
      <c r="W32742" s="17"/>
    </row>
    <row r="32743" spans="23:23" x14ac:dyDescent="0.35">
      <c r="W32743" s="17"/>
    </row>
    <row r="32744" spans="23:23" x14ac:dyDescent="0.35">
      <c r="W32744" s="17"/>
    </row>
    <row r="32745" spans="23:23" x14ac:dyDescent="0.35">
      <c r="W32745" s="17"/>
    </row>
    <row r="32746" spans="23:23" x14ac:dyDescent="0.35">
      <c r="W32746" s="17"/>
    </row>
    <row r="32747" spans="23:23" x14ac:dyDescent="0.35">
      <c r="W32747" s="17"/>
    </row>
    <row r="32748" spans="23:23" x14ac:dyDescent="0.35">
      <c r="W32748" s="17"/>
    </row>
    <row r="32749" spans="23:23" x14ac:dyDescent="0.35">
      <c r="W32749" s="17"/>
    </row>
    <row r="32750" spans="23:23" x14ac:dyDescent="0.35">
      <c r="W32750" s="17"/>
    </row>
    <row r="32751" spans="23:23" x14ac:dyDescent="0.35">
      <c r="W32751" s="17"/>
    </row>
    <row r="32752" spans="23:23" x14ac:dyDescent="0.35">
      <c r="W32752" s="17"/>
    </row>
    <row r="32753" spans="23:23" x14ac:dyDescent="0.35">
      <c r="W32753" s="17"/>
    </row>
    <row r="32754" spans="23:23" x14ac:dyDescent="0.35">
      <c r="W32754" s="17"/>
    </row>
    <row r="32755" spans="23:23" x14ac:dyDescent="0.35">
      <c r="W32755" s="17"/>
    </row>
    <row r="32756" spans="23:23" x14ac:dyDescent="0.35">
      <c r="W32756" s="17"/>
    </row>
    <row r="32757" spans="23:23" x14ac:dyDescent="0.35">
      <c r="W32757" s="17"/>
    </row>
    <row r="32758" spans="23:23" x14ac:dyDescent="0.35">
      <c r="W32758" s="17"/>
    </row>
    <row r="32759" spans="23:23" x14ac:dyDescent="0.35">
      <c r="W32759" s="17"/>
    </row>
    <row r="32760" spans="23:23" x14ac:dyDescent="0.35">
      <c r="W32760" s="17"/>
    </row>
    <row r="32761" spans="23:23" x14ac:dyDescent="0.35">
      <c r="W32761" s="17"/>
    </row>
    <row r="32762" spans="23:23" x14ac:dyDescent="0.35">
      <c r="W32762" s="17"/>
    </row>
    <row r="32763" spans="23:23" x14ac:dyDescent="0.35">
      <c r="W32763" s="17"/>
    </row>
    <row r="32764" spans="23:23" x14ac:dyDescent="0.35">
      <c r="W32764" s="17"/>
    </row>
    <row r="32765" spans="23:23" x14ac:dyDescent="0.35">
      <c r="W32765" s="17"/>
    </row>
    <row r="32766" spans="23:23" x14ac:dyDescent="0.35">
      <c r="W32766" s="17"/>
    </row>
    <row r="32767" spans="23:23" x14ac:dyDescent="0.35">
      <c r="W32767" s="17"/>
    </row>
    <row r="32768" spans="23:23" x14ac:dyDescent="0.35">
      <c r="W32768" s="17"/>
    </row>
    <row r="32769" spans="23:23" x14ac:dyDescent="0.35">
      <c r="W32769" s="17"/>
    </row>
    <row r="32770" spans="23:23" x14ac:dyDescent="0.35">
      <c r="W32770" s="17"/>
    </row>
    <row r="32771" spans="23:23" x14ac:dyDescent="0.35">
      <c r="W32771" s="17"/>
    </row>
    <row r="32772" spans="23:23" x14ac:dyDescent="0.35">
      <c r="W32772" s="17"/>
    </row>
    <row r="32773" spans="23:23" x14ac:dyDescent="0.35">
      <c r="W32773" s="17"/>
    </row>
    <row r="32774" spans="23:23" x14ac:dyDescent="0.35">
      <c r="W32774" s="17"/>
    </row>
    <row r="32775" spans="23:23" x14ac:dyDescent="0.35">
      <c r="W32775" s="17"/>
    </row>
    <row r="32776" spans="23:23" x14ac:dyDescent="0.35">
      <c r="W32776" s="17"/>
    </row>
    <row r="32777" spans="23:23" x14ac:dyDescent="0.35">
      <c r="W32777" s="17"/>
    </row>
    <row r="32778" spans="23:23" x14ac:dyDescent="0.35">
      <c r="W32778" s="17"/>
    </row>
    <row r="32779" spans="23:23" x14ac:dyDescent="0.35">
      <c r="W32779" s="17"/>
    </row>
    <row r="32780" spans="23:23" x14ac:dyDescent="0.35">
      <c r="W32780" s="17"/>
    </row>
    <row r="32781" spans="23:23" x14ac:dyDescent="0.35">
      <c r="W32781" s="17"/>
    </row>
    <row r="32782" spans="23:23" x14ac:dyDescent="0.35">
      <c r="W32782" s="17"/>
    </row>
    <row r="32783" spans="23:23" x14ac:dyDescent="0.35">
      <c r="W32783" s="17"/>
    </row>
    <row r="32784" spans="23:23" x14ac:dyDescent="0.35">
      <c r="W32784" s="17"/>
    </row>
    <row r="32785" spans="23:23" x14ac:dyDescent="0.35">
      <c r="W32785" s="17"/>
    </row>
    <row r="32786" spans="23:23" x14ac:dyDescent="0.35">
      <c r="W32786" s="17"/>
    </row>
    <row r="32787" spans="23:23" x14ac:dyDescent="0.35">
      <c r="W32787" s="17"/>
    </row>
    <row r="32788" spans="23:23" x14ac:dyDescent="0.35">
      <c r="W32788" s="17"/>
    </row>
    <row r="32789" spans="23:23" x14ac:dyDescent="0.35">
      <c r="W32789" s="17"/>
    </row>
    <row r="32790" spans="23:23" x14ac:dyDescent="0.35">
      <c r="W32790" s="17"/>
    </row>
    <row r="32791" spans="23:23" x14ac:dyDescent="0.35">
      <c r="W32791" s="17"/>
    </row>
    <row r="32792" spans="23:23" x14ac:dyDescent="0.35">
      <c r="W32792" s="17"/>
    </row>
    <row r="32793" spans="23:23" x14ac:dyDescent="0.35">
      <c r="W32793" s="17"/>
    </row>
    <row r="32794" spans="23:23" x14ac:dyDescent="0.35">
      <c r="W32794" s="17"/>
    </row>
    <row r="32795" spans="23:23" x14ac:dyDescent="0.35">
      <c r="W32795" s="17"/>
    </row>
    <row r="32796" spans="23:23" x14ac:dyDescent="0.35">
      <c r="W32796" s="17"/>
    </row>
    <row r="32797" spans="23:23" x14ac:dyDescent="0.35">
      <c r="W32797" s="17"/>
    </row>
    <row r="32798" spans="23:23" x14ac:dyDescent="0.35">
      <c r="W32798" s="17"/>
    </row>
    <row r="32799" spans="23:23" x14ac:dyDescent="0.35">
      <c r="W32799" s="17"/>
    </row>
    <row r="32800" spans="23:23" x14ac:dyDescent="0.35">
      <c r="W32800" s="17"/>
    </row>
    <row r="32801" spans="23:23" x14ac:dyDescent="0.35">
      <c r="W32801" s="17"/>
    </row>
    <row r="32802" spans="23:23" x14ac:dyDescent="0.35">
      <c r="W32802" s="17"/>
    </row>
    <row r="32803" spans="23:23" x14ac:dyDescent="0.35">
      <c r="W32803" s="17"/>
    </row>
    <row r="32804" spans="23:23" x14ac:dyDescent="0.35">
      <c r="W32804" s="17"/>
    </row>
    <row r="32805" spans="23:23" x14ac:dyDescent="0.35">
      <c r="W32805" s="17"/>
    </row>
    <row r="32806" spans="23:23" x14ac:dyDescent="0.35">
      <c r="W32806" s="17"/>
    </row>
    <row r="32807" spans="23:23" x14ac:dyDescent="0.35">
      <c r="W32807" s="17"/>
    </row>
    <row r="32808" spans="23:23" x14ac:dyDescent="0.35">
      <c r="W32808" s="17"/>
    </row>
    <row r="32809" spans="23:23" x14ac:dyDescent="0.35">
      <c r="W32809" s="17"/>
    </row>
    <row r="32810" spans="23:23" x14ac:dyDescent="0.35">
      <c r="W32810" s="17"/>
    </row>
    <row r="32811" spans="23:23" x14ac:dyDescent="0.35">
      <c r="W32811" s="17"/>
    </row>
    <row r="32812" spans="23:23" x14ac:dyDescent="0.35">
      <c r="W32812" s="17"/>
    </row>
    <row r="32813" spans="23:23" x14ac:dyDescent="0.35">
      <c r="W32813" s="17"/>
    </row>
    <row r="32814" spans="23:23" x14ac:dyDescent="0.35">
      <c r="W32814" s="17"/>
    </row>
    <row r="32815" spans="23:23" x14ac:dyDescent="0.35">
      <c r="W32815" s="17"/>
    </row>
    <row r="32816" spans="23:23" x14ac:dyDescent="0.35">
      <c r="W32816" s="17"/>
    </row>
    <row r="32817" spans="23:23" x14ac:dyDescent="0.35">
      <c r="W32817" s="17"/>
    </row>
    <row r="32818" spans="23:23" x14ac:dyDescent="0.35">
      <c r="W32818" s="17"/>
    </row>
    <row r="32819" spans="23:23" x14ac:dyDescent="0.35">
      <c r="W32819" s="17"/>
    </row>
    <row r="32820" spans="23:23" x14ac:dyDescent="0.35">
      <c r="W32820" s="17"/>
    </row>
    <row r="32821" spans="23:23" x14ac:dyDescent="0.35">
      <c r="W32821" s="17"/>
    </row>
    <row r="32822" spans="23:23" x14ac:dyDescent="0.35">
      <c r="W32822" s="17"/>
    </row>
    <row r="32823" spans="23:23" x14ac:dyDescent="0.35">
      <c r="W32823" s="17"/>
    </row>
    <row r="32824" spans="23:23" x14ac:dyDescent="0.35">
      <c r="W32824" s="17"/>
    </row>
    <row r="32825" spans="23:23" x14ac:dyDescent="0.35">
      <c r="W32825" s="17"/>
    </row>
    <row r="32826" spans="23:23" x14ac:dyDescent="0.35">
      <c r="W32826" s="17"/>
    </row>
    <row r="32827" spans="23:23" x14ac:dyDescent="0.35">
      <c r="W32827" s="17"/>
    </row>
    <row r="32828" spans="23:23" x14ac:dyDescent="0.35">
      <c r="W32828" s="17"/>
    </row>
    <row r="32829" spans="23:23" x14ac:dyDescent="0.35">
      <c r="W32829" s="17"/>
    </row>
    <row r="32830" spans="23:23" x14ac:dyDescent="0.35">
      <c r="W32830" s="17"/>
    </row>
    <row r="32831" spans="23:23" x14ac:dyDescent="0.35">
      <c r="W32831" s="17"/>
    </row>
    <row r="32832" spans="23:23" x14ac:dyDescent="0.35">
      <c r="W32832" s="17"/>
    </row>
    <row r="32833" spans="23:23" x14ac:dyDescent="0.35">
      <c r="W32833" s="17"/>
    </row>
    <row r="32834" spans="23:23" x14ac:dyDescent="0.35">
      <c r="W32834" s="17"/>
    </row>
    <row r="32835" spans="23:23" x14ac:dyDescent="0.35">
      <c r="W32835" s="17"/>
    </row>
    <row r="32836" spans="23:23" x14ac:dyDescent="0.35">
      <c r="W32836" s="17"/>
    </row>
    <row r="32837" spans="23:23" x14ac:dyDescent="0.35">
      <c r="W32837" s="17"/>
    </row>
    <row r="32838" spans="23:23" x14ac:dyDescent="0.35">
      <c r="W32838" s="17"/>
    </row>
    <row r="32839" spans="23:23" x14ac:dyDescent="0.35">
      <c r="W32839" s="17"/>
    </row>
    <row r="32840" spans="23:23" x14ac:dyDescent="0.35">
      <c r="W32840" s="17"/>
    </row>
    <row r="32841" spans="23:23" x14ac:dyDescent="0.35">
      <c r="W32841" s="17"/>
    </row>
    <row r="32842" spans="23:23" x14ac:dyDescent="0.35">
      <c r="W32842" s="17"/>
    </row>
    <row r="32843" spans="23:23" x14ac:dyDescent="0.35">
      <c r="W32843" s="17"/>
    </row>
    <row r="32844" spans="23:23" x14ac:dyDescent="0.35">
      <c r="W32844" s="17"/>
    </row>
    <row r="32845" spans="23:23" x14ac:dyDescent="0.35">
      <c r="W32845" s="17"/>
    </row>
    <row r="32846" spans="23:23" x14ac:dyDescent="0.35">
      <c r="W32846" s="17"/>
    </row>
    <row r="32847" spans="23:23" x14ac:dyDescent="0.35">
      <c r="W32847" s="17"/>
    </row>
    <row r="32848" spans="23:23" x14ac:dyDescent="0.35">
      <c r="W32848" s="17"/>
    </row>
    <row r="32849" spans="23:23" x14ac:dyDescent="0.35">
      <c r="W32849" s="17"/>
    </row>
    <row r="32850" spans="23:23" x14ac:dyDescent="0.35">
      <c r="W32850" s="17"/>
    </row>
    <row r="32851" spans="23:23" x14ac:dyDescent="0.35">
      <c r="W32851" s="17"/>
    </row>
    <row r="32852" spans="23:23" x14ac:dyDescent="0.35">
      <c r="W32852" s="17"/>
    </row>
    <row r="32853" spans="23:23" x14ac:dyDescent="0.35">
      <c r="W32853" s="17"/>
    </row>
    <row r="32854" spans="23:23" x14ac:dyDescent="0.35">
      <c r="W32854" s="17"/>
    </row>
    <row r="32855" spans="23:23" x14ac:dyDescent="0.35">
      <c r="W32855" s="17"/>
    </row>
    <row r="32856" spans="23:23" x14ac:dyDescent="0.35">
      <c r="W32856" s="17"/>
    </row>
    <row r="32857" spans="23:23" x14ac:dyDescent="0.35">
      <c r="W32857" s="17"/>
    </row>
    <row r="32858" spans="23:23" x14ac:dyDescent="0.35">
      <c r="W32858" s="17"/>
    </row>
    <row r="32859" spans="23:23" x14ac:dyDescent="0.35">
      <c r="W32859" s="17"/>
    </row>
    <row r="32860" spans="23:23" x14ac:dyDescent="0.35">
      <c r="W32860" s="17"/>
    </row>
    <row r="32861" spans="23:23" x14ac:dyDescent="0.35">
      <c r="W32861" s="17"/>
    </row>
    <row r="32862" spans="23:23" x14ac:dyDescent="0.35">
      <c r="W32862" s="17"/>
    </row>
    <row r="32863" spans="23:23" x14ac:dyDescent="0.35">
      <c r="W32863" s="17"/>
    </row>
    <row r="32864" spans="23:23" x14ac:dyDescent="0.35">
      <c r="W32864" s="17"/>
    </row>
    <row r="32865" spans="23:23" x14ac:dyDescent="0.35">
      <c r="W32865" s="17"/>
    </row>
    <row r="32866" spans="23:23" x14ac:dyDescent="0.35">
      <c r="W32866" s="17"/>
    </row>
    <row r="32867" spans="23:23" x14ac:dyDescent="0.35">
      <c r="W32867" s="17"/>
    </row>
    <row r="32868" spans="23:23" x14ac:dyDescent="0.35">
      <c r="W32868" s="17"/>
    </row>
    <row r="32869" spans="23:23" x14ac:dyDescent="0.35">
      <c r="W32869" s="17"/>
    </row>
    <row r="32870" spans="23:23" x14ac:dyDescent="0.35">
      <c r="W32870" s="17"/>
    </row>
    <row r="32871" spans="23:23" x14ac:dyDescent="0.35">
      <c r="W32871" s="17"/>
    </row>
    <row r="32872" spans="23:23" x14ac:dyDescent="0.35">
      <c r="W32872" s="17"/>
    </row>
    <row r="32873" spans="23:23" x14ac:dyDescent="0.35">
      <c r="W32873" s="17"/>
    </row>
    <row r="32874" spans="23:23" x14ac:dyDescent="0.35">
      <c r="W32874" s="17"/>
    </row>
    <row r="32875" spans="23:23" x14ac:dyDescent="0.35">
      <c r="W32875" s="17"/>
    </row>
    <row r="32876" spans="23:23" x14ac:dyDescent="0.35">
      <c r="W32876" s="17"/>
    </row>
    <row r="32877" spans="23:23" x14ac:dyDescent="0.35">
      <c r="W32877" s="17"/>
    </row>
    <row r="32878" spans="23:23" x14ac:dyDescent="0.35">
      <c r="W32878" s="17"/>
    </row>
    <row r="32879" spans="23:23" x14ac:dyDescent="0.35">
      <c r="W32879" s="17"/>
    </row>
    <row r="32880" spans="23:23" x14ac:dyDescent="0.35">
      <c r="W32880" s="17"/>
    </row>
    <row r="32881" spans="23:23" x14ac:dyDescent="0.35">
      <c r="W32881" s="17"/>
    </row>
    <row r="32882" spans="23:23" x14ac:dyDescent="0.35">
      <c r="W32882" s="17"/>
    </row>
    <row r="32883" spans="23:23" x14ac:dyDescent="0.35">
      <c r="W32883" s="17"/>
    </row>
    <row r="32884" spans="23:23" x14ac:dyDescent="0.35">
      <c r="W32884" s="17"/>
    </row>
    <row r="32885" spans="23:23" x14ac:dyDescent="0.35">
      <c r="W32885" s="17"/>
    </row>
    <row r="32886" spans="23:23" x14ac:dyDescent="0.35">
      <c r="W32886" s="17"/>
    </row>
    <row r="32887" spans="23:23" x14ac:dyDescent="0.35">
      <c r="W32887" s="17"/>
    </row>
    <row r="32888" spans="23:23" x14ac:dyDescent="0.35">
      <c r="W32888" s="17"/>
    </row>
    <row r="32889" spans="23:23" x14ac:dyDescent="0.35">
      <c r="W32889" s="17"/>
    </row>
    <row r="32890" spans="23:23" x14ac:dyDescent="0.35">
      <c r="W32890" s="17"/>
    </row>
    <row r="32891" spans="23:23" x14ac:dyDescent="0.35">
      <c r="W32891" s="17"/>
    </row>
    <row r="32892" spans="23:23" x14ac:dyDescent="0.35">
      <c r="W32892" s="17"/>
    </row>
    <row r="32893" spans="23:23" x14ac:dyDescent="0.35">
      <c r="W32893" s="17"/>
    </row>
    <row r="32894" spans="23:23" x14ac:dyDescent="0.35">
      <c r="W32894" s="17"/>
    </row>
    <row r="32895" spans="23:23" x14ac:dyDescent="0.35">
      <c r="W32895" s="17"/>
    </row>
    <row r="32896" spans="23:23" x14ac:dyDescent="0.35">
      <c r="W32896" s="17"/>
    </row>
    <row r="32897" spans="23:23" x14ac:dyDescent="0.35">
      <c r="W32897" s="17"/>
    </row>
    <row r="32898" spans="23:23" x14ac:dyDescent="0.35">
      <c r="W32898" s="17"/>
    </row>
    <row r="32899" spans="23:23" x14ac:dyDescent="0.35">
      <c r="W32899" s="17"/>
    </row>
    <row r="32900" spans="23:23" x14ac:dyDescent="0.35">
      <c r="W32900" s="17"/>
    </row>
    <row r="32901" spans="23:23" x14ac:dyDescent="0.35">
      <c r="W32901" s="17"/>
    </row>
    <row r="32902" spans="23:23" x14ac:dyDescent="0.35">
      <c r="W32902" s="17"/>
    </row>
    <row r="32903" spans="23:23" x14ac:dyDescent="0.35">
      <c r="W32903" s="17"/>
    </row>
    <row r="32904" spans="23:23" x14ac:dyDescent="0.35">
      <c r="W32904" s="17"/>
    </row>
    <row r="32905" spans="23:23" x14ac:dyDescent="0.35">
      <c r="W32905" s="17"/>
    </row>
    <row r="32906" spans="23:23" x14ac:dyDescent="0.35">
      <c r="W32906" s="17"/>
    </row>
    <row r="32907" spans="23:23" x14ac:dyDescent="0.35">
      <c r="W32907" s="17"/>
    </row>
    <row r="32908" spans="23:23" x14ac:dyDescent="0.35">
      <c r="W32908" s="17"/>
    </row>
    <row r="32909" spans="23:23" x14ac:dyDescent="0.35">
      <c r="W32909" s="17"/>
    </row>
    <row r="32910" spans="23:23" x14ac:dyDescent="0.35">
      <c r="W32910" s="17"/>
    </row>
    <row r="32911" spans="23:23" x14ac:dyDescent="0.35">
      <c r="W32911" s="17"/>
    </row>
    <row r="32912" spans="23:23" x14ac:dyDescent="0.35">
      <c r="W32912" s="17"/>
    </row>
    <row r="32913" spans="23:23" x14ac:dyDescent="0.35">
      <c r="W32913" s="17"/>
    </row>
    <row r="32914" spans="23:23" x14ac:dyDescent="0.35">
      <c r="W32914" s="17"/>
    </row>
    <row r="32915" spans="23:23" x14ac:dyDescent="0.35">
      <c r="W32915" s="17"/>
    </row>
    <row r="32916" spans="23:23" x14ac:dyDescent="0.35">
      <c r="W32916" s="17"/>
    </row>
    <row r="32917" spans="23:23" x14ac:dyDescent="0.35">
      <c r="W32917" s="17"/>
    </row>
    <row r="32918" spans="23:23" x14ac:dyDescent="0.35">
      <c r="W32918" s="17"/>
    </row>
    <row r="32919" spans="23:23" x14ac:dyDescent="0.35">
      <c r="W32919" s="17"/>
    </row>
    <row r="32920" spans="23:23" x14ac:dyDescent="0.35">
      <c r="W32920" s="17"/>
    </row>
    <row r="32921" spans="23:23" x14ac:dyDescent="0.35">
      <c r="W32921" s="17"/>
    </row>
    <row r="32922" spans="23:23" x14ac:dyDescent="0.35">
      <c r="W32922" s="17"/>
    </row>
    <row r="32923" spans="23:23" x14ac:dyDescent="0.35">
      <c r="W32923" s="17"/>
    </row>
    <row r="32924" spans="23:23" x14ac:dyDescent="0.35">
      <c r="W32924" s="17"/>
    </row>
    <row r="32925" spans="23:23" x14ac:dyDescent="0.35">
      <c r="W32925" s="17"/>
    </row>
    <row r="32926" spans="23:23" x14ac:dyDescent="0.35">
      <c r="W32926" s="17"/>
    </row>
    <row r="32927" spans="23:23" x14ac:dyDescent="0.35">
      <c r="W32927" s="17"/>
    </row>
    <row r="32928" spans="23:23" x14ac:dyDescent="0.35">
      <c r="W32928" s="17"/>
    </row>
    <row r="32929" spans="23:23" x14ac:dyDescent="0.35">
      <c r="W32929" s="17"/>
    </row>
    <row r="32930" spans="23:23" x14ac:dyDescent="0.35">
      <c r="W32930" s="17"/>
    </row>
    <row r="32931" spans="23:23" x14ac:dyDescent="0.35">
      <c r="W32931" s="17"/>
    </row>
    <row r="32932" spans="23:23" x14ac:dyDescent="0.35">
      <c r="W32932" s="17"/>
    </row>
    <row r="32933" spans="23:23" x14ac:dyDescent="0.35">
      <c r="W32933" s="17"/>
    </row>
    <row r="32934" spans="23:23" x14ac:dyDescent="0.35">
      <c r="W32934" s="17"/>
    </row>
    <row r="32935" spans="23:23" x14ac:dyDescent="0.35">
      <c r="W32935" s="17"/>
    </row>
    <row r="32936" spans="23:23" x14ac:dyDescent="0.35">
      <c r="W32936" s="17"/>
    </row>
    <row r="32937" spans="23:23" x14ac:dyDescent="0.35">
      <c r="W32937" s="17"/>
    </row>
    <row r="32938" spans="23:23" x14ac:dyDescent="0.35">
      <c r="W32938" s="17"/>
    </row>
    <row r="32939" spans="23:23" x14ac:dyDescent="0.35">
      <c r="W32939" s="17"/>
    </row>
    <row r="32940" spans="23:23" x14ac:dyDescent="0.35">
      <c r="W32940" s="17"/>
    </row>
    <row r="32941" spans="23:23" x14ac:dyDescent="0.35">
      <c r="W32941" s="17"/>
    </row>
    <row r="32942" spans="23:23" x14ac:dyDescent="0.35">
      <c r="W32942" s="17"/>
    </row>
    <row r="32943" spans="23:23" x14ac:dyDescent="0.35">
      <c r="W32943" s="17"/>
    </row>
    <row r="32944" spans="23:23" x14ac:dyDescent="0.35">
      <c r="W32944" s="17"/>
    </row>
    <row r="32945" spans="23:23" x14ac:dyDescent="0.35">
      <c r="W32945" s="17"/>
    </row>
    <row r="32946" spans="23:23" x14ac:dyDescent="0.35">
      <c r="W32946" s="17"/>
    </row>
    <row r="32947" spans="23:23" x14ac:dyDescent="0.35">
      <c r="W32947" s="17"/>
    </row>
    <row r="32948" spans="23:23" x14ac:dyDescent="0.35">
      <c r="W32948" s="17"/>
    </row>
    <row r="32949" spans="23:23" x14ac:dyDescent="0.35">
      <c r="W32949" s="17"/>
    </row>
    <row r="32950" spans="23:23" x14ac:dyDescent="0.35">
      <c r="W32950" s="17"/>
    </row>
    <row r="32951" spans="23:23" x14ac:dyDescent="0.35">
      <c r="W32951" s="17"/>
    </row>
    <row r="32952" spans="23:23" x14ac:dyDescent="0.35">
      <c r="W32952" s="17"/>
    </row>
    <row r="32953" spans="23:23" x14ac:dyDescent="0.35">
      <c r="W32953" s="17"/>
    </row>
    <row r="32954" spans="23:23" x14ac:dyDescent="0.35">
      <c r="W32954" s="17"/>
    </row>
    <row r="32955" spans="23:23" x14ac:dyDescent="0.35">
      <c r="W32955" s="17"/>
    </row>
    <row r="32956" spans="23:23" x14ac:dyDescent="0.35">
      <c r="W32956" s="17"/>
    </row>
    <row r="32957" spans="23:23" x14ac:dyDescent="0.35">
      <c r="W32957" s="17"/>
    </row>
    <row r="32958" spans="23:23" x14ac:dyDescent="0.35">
      <c r="W32958" s="17"/>
    </row>
    <row r="32959" spans="23:23" x14ac:dyDescent="0.35">
      <c r="W32959" s="17"/>
    </row>
    <row r="32960" spans="23:23" x14ac:dyDescent="0.35">
      <c r="W32960" s="17"/>
    </row>
    <row r="32961" spans="23:23" x14ac:dyDescent="0.35">
      <c r="W32961" s="17"/>
    </row>
    <row r="32962" spans="23:23" x14ac:dyDescent="0.35">
      <c r="W32962" s="17"/>
    </row>
    <row r="32963" spans="23:23" x14ac:dyDescent="0.35">
      <c r="W32963" s="17"/>
    </row>
    <row r="32964" spans="23:23" x14ac:dyDescent="0.35">
      <c r="W32964" s="17"/>
    </row>
    <row r="32965" spans="23:23" x14ac:dyDescent="0.35">
      <c r="W32965" s="17"/>
    </row>
    <row r="32966" spans="23:23" x14ac:dyDescent="0.35">
      <c r="W32966" s="17"/>
    </row>
    <row r="32967" spans="23:23" x14ac:dyDescent="0.35">
      <c r="W32967" s="17"/>
    </row>
    <row r="32968" spans="23:23" x14ac:dyDescent="0.35">
      <c r="W32968" s="17"/>
    </row>
    <row r="32969" spans="23:23" x14ac:dyDescent="0.35">
      <c r="W32969" s="17"/>
    </row>
    <row r="32970" spans="23:23" x14ac:dyDescent="0.35">
      <c r="W32970" s="17"/>
    </row>
    <row r="32971" spans="23:23" x14ac:dyDescent="0.35">
      <c r="W32971" s="17"/>
    </row>
    <row r="32972" spans="23:23" x14ac:dyDescent="0.35">
      <c r="W32972" s="17"/>
    </row>
    <row r="32973" spans="23:23" x14ac:dyDescent="0.35">
      <c r="W32973" s="17"/>
    </row>
    <row r="32974" spans="23:23" x14ac:dyDescent="0.35">
      <c r="W32974" s="17"/>
    </row>
    <row r="32975" spans="23:23" x14ac:dyDescent="0.35">
      <c r="W32975" s="17"/>
    </row>
    <row r="32976" spans="23:23" x14ac:dyDescent="0.35">
      <c r="W32976" s="17"/>
    </row>
    <row r="32977" spans="23:23" x14ac:dyDescent="0.35">
      <c r="W32977" s="17"/>
    </row>
    <row r="32978" spans="23:23" x14ac:dyDescent="0.35">
      <c r="W32978" s="17"/>
    </row>
    <row r="32979" spans="23:23" x14ac:dyDescent="0.35">
      <c r="W32979" s="17"/>
    </row>
    <row r="32980" spans="23:23" x14ac:dyDescent="0.35">
      <c r="W32980" s="17"/>
    </row>
    <row r="32981" spans="23:23" x14ac:dyDescent="0.35">
      <c r="W32981" s="17"/>
    </row>
    <row r="32982" spans="23:23" x14ac:dyDescent="0.35">
      <c r="W32982" s="17"/>
    </row>
    <row r="32983" spans="23:23" x14ac:dyDescent="0.35">
      <c r="W32983" s="17"/>
    </row>
    <row r="32984" spans="23:23" x14ac:dyDescent="0.35">
      <c r="W32984" s="17"/>
    </row>
    <row r="32985" spans="23:23" x14ac:dyDescent="0.35">
      <c r="W32985" s="17"/>
    </row>
    <row r="32986" spans="23:23" x14ac:dyDescent="0.35">
      <c r="W32986" s="17"/>
    </row>
    <row r="32987" spans="23:23" x14ac:dyDescent="0.35">
      <c r="W32987" s="17"/>
    </row>
    <row r="32988" spans="23:23" x14ac:dyDescent="0.35">
      <c r="W32988" s="17"/>
    </row>
    <row r="32989" spans="23:23" x14ac:dyDescent="0.35">
      <c r="W32989" s="17"/>
    </row>
    <row r="32990" spans="23:23" x14ac:dyDescent="0.35">
      <c r="W32990" s="17"/>
    </row>
    <row r="32991" spans="23:23" x14ac:dyDescent="0.35">
      <c r="W32991" s="17"/>
    </row>
    <row r="32992" spans="23:23" x14ac:dyDescent="0.35">
      <c r="W32992" s="17"/>
    </row>
    <row r="32993" spans="23:23" x14ac:dyDescent="0.35">
      <c r="W32993" s="17"/>
    </row>
    <row r="32994" spans="23:23" x14ac:dyDescent="0.35">
      <c r="W32994" s="17"/>
    </row>
    <row r="32995" spans="23:23" x14ac:dyDescent="0.35">
      <c r="W32995" s="17"/>
    </row>
    <row r="32996" spans="23:23" x14ac:dyDescent="0.35">
      <c r="W32996" s="17"/>
    </row>
    <row r="32997" spans="23:23" x14ac:dyDescent="0.35">
      <c r="W32997" s="17"/>
    </row>
    <row r="32998" spans="23:23" x14ac:dyDescent="0.35">
      <c r="W32998" s="17"/>
    </row>
    <row r="32999" spans="23:23" x14ac:dyDescent="0.35">
      <c r="W32999" s="17"/>
    </row>
    <row r="33000" spans="23:23" x14ac:dyDescent="0.35">
      <c r="W33000" s="17"/>
    </row>
    <row r="33001" spans="23:23" x14ac:dyDescent="0.35">
      <c r="W33001" s="17"/>
    </row>
    <row r="33002" spans="23:23" x14ac:dyDescent="0.35">
      <c r="W33002" s="17"/>
    </row>
    <row r="33003" spans="23:23" x14ac:dyDescent="0.35">
      <c r="W33003" s="17"/>
    </row>
    <row r="33004" spans="23:23" x14ac:dyDescent="0.35">
      <c r="W33004" s="17"/>
    </row>
    <row r="33005" spans="23:23" x14ac:dyDescent="0.35">
      <c r="W33005" s="17"/>
    </row>
    <row r="33006" spans="23:23" x14ac:dyDescent="0.35">
      <c r="W33006" s="17"/>
    </row>
    <row r="33007" spans="23:23" x14ac:dyDescent="0.35">
      <c r="W33007" s="17"/>
    </row>
    <row r="33008" spans="23:23" x14ac:dyDescent="0.35">
      <c r="W33008" s="17"/>
    </row>
    <row r="33009" spans="23:23" x14ac:dyDescent="0.35">
      <c r="W33009" s="17"/>
    </row>
    <row r="33010" spans="23:23" x14ac:dyDescent="0.35">
      <c r="W33010" s="17"/>
    </row>
    <row r="33011" spans="23:23" x14ac:dyDescent="0.35">
      <c r="W33011" s="17"/>
    </row>
    <row r="33012" spans="23:23" x14ac:dyDescent="0.35">
      <c r="W33012" s="17"/>
    </row>
    <row r="33013" spans="23:23" x14ac:dyDescent="0.35">
      <c r="W33013" s="17"/>
    </row>
    <row r="33014" spans="23:23" x14ac:dyDescent="0.35">
      <c r="W33014" s="17"/>
    </row>
    <row r="33015" spans="23:23" x14ac:dyDescent="0.35">
      <c r="W33015" s="17"/>
    </row>
    <row r="33016" spans="23:23" x14ac:dyDescent="0.35">
      <c r="W33016" s="17"/>
    </row>
    <row r="33017" spans="23:23" x14ac:dyDescent="0.35">
      <c r="W33017" s="17"/>
    </row>
    <row r="33018" spans="23:23" x14ac:dyDescent="0.35">
      <c r="W33018" s="17"/>
    </row>
    <row r="33019" spans="23:23" x14ac:dyDescent="0.35">
      <c r="W33019" s="17"/>
    </row>
    <row r="33020" spans="23:23" x14ac:dyDescent="0.35">
      <c r="W33020" s="17"/>
    </row>
    <row r="33021" spans="23:23" x14ac:dyDescent="0.35">
      <c r="W33021" s="17"/>
    </row>
    <row r="33022" spans="23:23" x14ac:dyDescent="0.35">
      <c r="W33022" s="17"/>
    </row>
    <row r="33023" spans="23:23" x14ac:dyDescent="0.35">
      <c r="W33023" s="17"/>
    </row>
    <row r="33024" spans="23:23" x14ac:dyDescent="0.35">
      <c r="W33024" s="17"/>
    </row>
    <row r="33025" spans="23:23" x14ac:dyDescent="0.35">
      <c r="W33025" s="17"/>
    </row>
    <row r="33026" spans="23:23" x14ac:dyDescent="0.35">
      <c r="W33026" s="17"/>
    </row>
    <row r="33027" spans="23:23" x14ac:dyDescent="0.35">
      <c r="W33027" s="17"/>
    </row>
    <row r="33028" spans="23:23" x14ac:dyDescent="0.35">
      <c r="W33028" s="17"/>
    </row>
    <row r="33029" spans="23:23" x14ac:dyDescent="0.35">
      <c r="W33029" s="17"/>
    </row>
    <row r="33030" spans="23:23" x14ac:dyDescent="0.35">
      <c r="W33030" s="17"/>
    </row>
    <row r="33031" spans="23:23" x14ac:dyDescent="0.35">
      <c r="W33031" s="17"/>
    </row>
    <row r="33032" spans="23:23" x14ac:dyDescent="0.35">
      <c r="W33032" s="17"/>
    </row>
    <row r="33033" spans="23:23" x14ac:dyDescent="0.35">
      <c r="W33033" s="17"/>
    </row>
    <row r="33034" spans="23:23" x14ac:dyDescent="0.35">
      <c r="W33034" s="17"/>
    </row>
    <row r="33035" spans="23:23" x14ac:dyDescent="0.35">
      <c r="W33035" s="17"/>
    </row>
    <row r="33036" spans="23:23" x14ac:dyDescent="0.35">
      <c r="W33036" s="17"/>
    </row>
    <row r="33037" spans="23:23" x14ac:dyDescent="0.35">
      <c r="W33037" s="17"/>
    </row>
    <row r="33038" spans="23:23" x14ac:dyDescent="0.35">
      <c r="W33038" s="17"/>
    </row>
    <row r="33039" spans="23:23" x14ac:dyDescent="0.35">
      <c r="W33039" s="17"/>
    </row>
    <row r="33040" spans="23:23" x14ac:dyDescent="0.35">
      <c r="W33040" s="17"/>
    </row>
    <row r="33041" spans="23:23" x14ac:dyDescent="0.35">
      <c r="W33041" s="17"/>
    </row>
    <row r="33042" spans="23:23" x14ac:dyDescent="0.35">
      <c r="W33042" s="17"/>
    </row>
    <row r="33043" spans="23:23" x14ac:dyDescent="0.35">
      <c r="W33043" s="17"/>
    </row>
    <row r="33044" spans="23:23" x14ac:dyDescent="0.35">
      <c r="W33044" s="17"/>
    </row>
    <row r="33045" spans="23:23" x14ac:dyDescent="0.35">
      <c r="W33045" s="17"/>
    </row>
    <row r="33046" spans="23:23" x14ac:dyDescent="0.35">
      <c r="W33046" s="17"/>
    </row>
    <row r="33047" spans="23:23" x14ac:dyDescent="0.35">
      <c r="W33047" s="17"/>
    </row>
    <row r="33048" spans="23:23" x14ac:dyDescent="0.35">
      <c r="W33048" s="17"/>
    </row>
    <row r="33049" spans="23:23" x14ac:dyDescent="0.35">
      <c r="W33049" s="17"/>
    </row>
    <row r="33050" spans="23:23" x14ac:dyDescent="0.35">
      <c r="W33050" s="17"/>
    </row>
    <row r="33051" spans="23:23" x14ac:dyDescent="0.35">
      <c r="W33051" s="17"/>
    </row>
    <row r="33052" spans="23:23" x14ac:dyDescent="0.35">
      <c r="W33052" s="17"/>
    </row>
    <row r="33053" spans="23:23" x14ac:dyDescent="0.35">
      <c r="W33053" s="17"/>
    </row>
    <row r="33054" spans="23:23" x14ac:dyDescent="0.35">
      <c r="W33054" s="17"/>
    </row>
    <row r="33055" spans="23:23" x14ac:dyDescent="0.35">
      <c r="W33055" s="17"/>
    </row>
    <row r="33056" spans="23:23" x14ac:dyDescent="0.35">
      <c r="W33056" s="17"/>
    </row>
    <row r="33057" spans="23:23" x14ac:dyDescent="0.35">
      <c r="W33057" s="17"/>
    </row>
    <row r="33058" spans="23:23" x14ac:dyDescent="0.35">
      <c r="W33058" s="17"/>
    </row>
    <row r="33059" spans="23:23" x14ac:dyDescent="0.35">
      <c r="W33059" s="17"/>
    </row>
    <row r="33060" spans="23:23" x14ac:dyDescent="0.35">
      <c r="W33060" s="17"/>
    </row>
    <row r="33061" spans="23:23" x14ac:dyDescent="0.35">
      <c r="W33061" s="17"/>
    </row>
    <row r="33062" spans="23:23" x14ac:dyDescent="0.35">
      <c r="W33062" s="17"/>
    </row>
    <row r="33063" spans="23:23" x14ac:dyDescent="0.35">
      <c r="W33063" s="17"/>
    </row>
    <row r="33064" spans="23:23" x14ac:dyDescent="0.35">
      <c r="W33064" s="17"/>
    </row>
    <row r="33065" spans="23:23" x14ac:dyDescent="0.35">
      <c r="W33065" s="17"/>
    </row>
    <row r="33066" spans="23:23" x14ac:dyDescent="0.35">
      <c r="W33066" s="17"/>
    </row>
    <row r="33067" spans="23:23" x14ac:dyDescent="0.35">
      <c r="W33067" s="17"/>
    </row>
    <row r="33068" spans="23:23" x14ac:dyDescent="0.35">
      <c r="W33068" s="17"/>
    </row>
    <row r="33069" spans="23:23" x14ac:dyDescent="0.35">
      <c r="W33069" s="17"/>
    </row>
    <row r="33070" spans="23:23" x14ac:dyDescent="0.35">
      <c r="W33070" s="17"/>
    </row>
    <row r="33071" spans="23:23" x14ac:dyDescent="0.35">
      <c r="W33071" s="17"/>
    </row>
    <row r="33072" spans="23:23" x14ac:dyDescent="0.35">
      <c r="W33072" s="17"/>
    </row>
    <row r="33073" spans="23:23" x14ac:dyDescent="0.35">
      <c r="W33073" s="17"/>
    </row>
    <row r="33074" spans="23:23" x14ac:dyDescent="0.35">
      <c r="W33074" s="17"/>
    </row>
    <row r="33075" spans="23:23" x14ac:dyDescent="0.35">
      <c r="W33075" s="17"/>
    </row>
    <row r="33076" spans="23:23" x14ac:dyDescent="0.35">
      <c r="W33076" s="17"/>
    </row>
    <row r="33077" spans="23:23" x14ac:dyDescent="0.35">
      <c r="W33077" s="17"/>
    </row>
    <row r="33078" spans="23:23" x14ac:dyDescent="0.35">
      <c r="W33078" s="17"/>
    </row>
    <row r="33079" spans="23:23" x14ac:dyDescent="0.35">
      <c r="W33079" s="17"/>
    </row>
    <row r="33080" spans="23:23" x14ac:dyDescent="0.35">
      <c r="W33080" s="17"/>
    </row>
    <row r="33081" spans="23:23" x14ac:dyDescent="0.35">
      <c r="W33081" s="17"/>
    </row>
    <row r="33082" spans="23:23" x14ac:dyDescent="0.35">
      <c r="W33082" s="17"/>
    </row>
    <row r="33083" spans="23:23" x14ac:dyDescent="0.35">
      <c r="W33083" s="17"/>
    </row>
    <row r="33084" spans="23:23" x14ac:dyDescent="0.35">
      <c r="W33084" s="17"/>
    </row>
    <row r="33085" spans="23:23" x14ac:dyDescent="0.35">
      <c r="W33085" s="17"/>
    </row>
    <row r="33086" spans="23:23" x14ac:dyDescent="0.35">
      <c r="W33086" s="17"/>
    </row>
    <row r="33087" spans="23:23" x14ac:dyDescent="0.35">
      <c r="W33087" s="17"/>
    </row>
    <row r="33088" spans="23:23" x14ac:dyDescent="0.35">
      <c r="W33088" s="17"/>
    </row>
    <row r="33089" spans="23:23" x14ac:dyDescent="0.35">
      <c r="W33089" s="17"/>
    </row>
    <row r="33090" spans="23:23" x14ac:dyDescent="0.35">
      <c r="W33090" s="17"/>
    </row>
    <row r="33091" spans="23:23" x14ac:dyDescent="0.35">
      <c r="W33091" s="17"/>
    </row>
    <row r="33092" spans="23:23" x14ac:dyDescent="0.35">
      <c r="W33092" s="17"/>
    </row>
    <row r="33093" spans="23:23" x14ac:dyDescent="0.35">
      <c r="W33093" s="17"/>
    </row>
    <row r="33094" spans="23:23" x14ac:dyDescent="0.35">
      <c r="W33094" s="17"/>
    </row>
    <row r="33095" spans="23:23" x14ac:dyDescent="0.35">
      <c r="W33095" s="17"/>
    </row>
    <row r="33096" spans="23:23" x14ac:dyDescent="0.35">
      <c r="W33096" s="17"/>
    </row>
    <row r="33097" spans="23:23" x14ac:dyDescent="0.35">
      <c r="W33097" s="17"/>
    </row>
    <row r="33098" spans="23:23" x14ac:dyDescent="0.35">
      <c r="W33098" s="17"/>
    </row>
    <row r="33099" spans="23:23" x14ac:dyDescent="0.35">
      <c r="W33099" s="17"/>
    </row>
    <row r="33100" spans="23:23" x14ac:dyDescent="0.35">
      <c r="W33100" s="17"/>
    </row>
    <row r="33101" spans="23:23" x14ac:dyDescent="0.35">
      <c r="W33101" s="17"/>
    </row>
    <row r="33102" spans="23:23" x14ac:dyDescent="0.35">
      <c r="W33102" s="17"/>
    </row>
    <row r="33103" spans="23:23" x14ac:dyDescent="0.35">
      <c r="W33103" s="17"/>
    </row>
    <row r="33104" spans="23:23" x14ac:dyDescent="0.35">
      <c r="W33104" s="17"/>
    </row>
    <row r="33105" spans="23:23" x14ac:dyDescent="0.35">
      <c r="W33105" s="17"/>
    </row>
    <row r="33106" spans="23:23" x14ac:dyDescent="0.35">
      <c r="W33106" s="17"/>
    </row>
    <row r="33107" spans="23:23" x14ac:dyDescent="0.35">
      <c r="W33107" s="17"/>
    </row>
    <row r="33108" spans="23:23" x14ac:dyDescent="0.35">
      <c r="W33108" s="17"/>
    </row>
    <row r="33109" spans="23:23" x14ac:dyDescent="0.35">
      <c r="W33109" s="17"/>
    </row>
    <row r="33110" spans="23:23" x14ac:dyDescent="0.35">
      <c r="W33110" s="17"/>
    </row>
    <row r="33111" spans="23:23" x14ac:dyDescent="0.35">
      <c r="W33111" s="17"/>
    </row>
    <row r="33112" spans="23:23" x14ac:dyDescent="0.35">
      <c r="W33112" s="17"/>
    </row>
    <row r="33113" spans="23:23" x14ac:dyDescent="0.35">
      <c r="W33113" s="17"/>
    </row>
    <row r="33114" spans="23:23" x14ac:dyDescent="0.35">
      <c r="W33114" s="17"/>
    </row>
    <row r="33115" spans="23:23" x14ac:dyDescent="0.35">
      <c r="W33115" s="17"/>
    </row>
    <row r="33116" spans="23:23" x14ac:dyDescent="0.35">
      <c r="W33116" s="17"/>
    </row>
    <row r="33117" spans="23:23" x14ac:dyDescent="0.35">
      <c r="W33117" s="17"/>
    </row>
    <row r="33118" spans="23:23" x14ac:dyDescent="0.35">
      <c r="W33118" s="17"/>
    </row>
    <row r="33119" spans="23:23" x14ac:dyDescent="0.35">
      <c r="W33119" s="17"/>
    </row>
    <row r="33120" spans="23:23" x14ac:dyDescent="0.35">
      <c r="W33120" s="17"/>
    </row>
    <row r="33121" spans="23:23" x14ac:dyDescent="0.35">
      <c r="W33121" s="17"/>
    </row>
    <row r="33122" spans="23:23" x14ac:dyDescent="0.35">
      <c r="W33122" s="17"/>
    </row>
    <row r="33123" spans="23:23" x14ac:dyDescent="0.35">
      <c r="W33123" s="17"/>
    </row>
    <row r="33124" spans="23:23" x14ac:dyDescent="0.35">
      <c r="W33124" s="17"/>
    </row>
    <row r="33125" spans="23:23" x14ac:dyDescent="0.35">
      <c r="W33125" s="17"/>
    </row>
    <row r="33126" spans="23:23" x14ac:dyDescent="0.35">
      <c r="W33126" s="17"/>
    </row>
    <row r="33127" spans="23:23" x14ac:dyDescent="0.35">
      <c r="W33127" s="17"/>
    </row>
    <row r="33128" spans="23:23" x14ac:dyDescent="0.35">
      <c r="W33128" s="17"/>
    </row>
    <row r="33129" spans="23:23" x14ac:dyDescent="0.35">
      <c r="W33129" s="17"/>
    </row>
    <row r="33130" spans="23:23" x14ac:dyDescent="0.35">
      <c r="W33130" s="17"/>
    </row>
    <row r="33131" spans="23:23" x14ac:dyDescent="0.35">
      <c r="W33131" s="17"/>
    </row>
    <row r="33132" spans="23:23" x14ac:dyDescent="0.35">
      <c r="W33132" s="17"/>
    </row>
    <row r="33133" spans="23:23" x14ac:dyDescent="0.35">
      <c r="W33133" s="17"/>
    </row>
    <row r="33134" spans="23:23" x14ac:dyDescent="0.35">
      <c r="W33134" s="17"/>
    </row>
    <row r="33135" spans="23:23" x14ac:dyDescent="0.35">
      <c r="W33135" s="17"/>
    </row>
    <row r="33136" spans="23:23" x14ac:dyDescent="0.35">
      <c r="W33136" s="17"/>
    </row>
    <row r="33137" spans="23:23" x14ac:dyDescent="0.35">
      <c r="W33137" s="17"/>
    </row>
    <row r="33138" spans="23:23" x14ac:dyDescent="0.35">
      <c r="W33138" s="17"/>
    </row>
    <row r="33139" spans="23:23" x14ac:dyDescent="0.35">
      <c r="W33139" s="17"/>
    </row>
    <row r="33140" spans="23:23" x14ac:dyDescent="0.35">
      <c r="W33140" s="17"/>
    </row>
    <row r="33141" spans="23:23" x14ac:dyDescent="0.35">
      <c r="W33141" s="17"/>
    </row>
    <row r="33142" spans="23:23" x14ac:dyDescent="0.35">
      <c r="W33142" s="17"/>
    </row>
    <row r="33143" spans="23:23" x14ac:dyDescent="0.35">
      <c r="W33143" s="17"/>
    </row>
    <row r="33144" spans="23:23" x14ac:dyDescent="0.35">
      <c r="W33144" s="17"/>
    </row>
    <row r="33145" spans="23:23" x14ac:dyDescent="0.35">
      <c r="W33145" s="17"/>
    </row>
    <row r="33146" spans="23:23" x14ac:dyDescent="0.35">
      <c r="W33146" s="17"/>
    </row>
    <row r="33147" spans="23:23" x14ac:dyDescent="0.35">
      <c r="W33147" s="17"/>
    </row>
    <row r="33148" spans="23:23" x14ac:dyDescent="0.35">
      <c r="W33148" s="17"/>
    </row>
    <row r="33149" spans="23:23" x14ac:dyDescent="0.35">
      <c r="W33149" s="17"/>
    </row>
    <row r="33150" spans="23:23" x14ac:dyDescent="0.35">
      <c r="W33150" s="17"/>
    </row>
    <row r="33151" spans="23:23" x14ac:dyDescent="0.35">
      <c r="W33151" s="17"/>
    </row>
    <row r="33152" spans="23:23" x14ac:dyDescent="0.35">
      <c r="W33152" s="17"/>
    </row>
    <row r="33153" spans="23:23" x14ac:dyDescent="0.35">
      <c r="W33153" s="17"/>
    </row>
    <row r="33154" spans="23:23" x14ac:dyDescent="0.35">
      <c r="W33154" s="17"/>
    </row>
    <row r="33155" spans="23:23" x14ac:dyDescent="0.35">
      <c r="W33155" s="17"/>
    </row>
    <row r="33156" spans="23:23" x14ac:dyDescent="0.35">
      <c r="W33156" s="17"/>
    </row>
    <row r="33157" spans="23:23" x14ac:dyDescent="0.35">
      <c r="W33157" s="17"/>
    </row>
    <row r="33158" spans="23:23" x14ac:dyDescent="0.35">
      <c r="W33158" s="17"/>
    </row>
    <row r="33159" spans="23:23" x14ac:dyDescent="0.35">
      <c r="W33159" s="17"/>
    </row>
    <row r="33160" spans="23:23" x14ac:dyDescent="0.35">
      <c r="W33160" s="17"/>
    </row>
    <row r="33161" spans="23:23" x14ac:dyDescent="0.35">
      <c r="W33161" s="17"/>
    </row>
    <row r="33162" spans="23:23" x14ac:dyDescent="0.35">
      <c r="W33162" s="17"/>
    </row>
    <row r="33163" spans="23:23" x14ac:dyDescent="0.35">
      <c r="W33163" s="17"/>
    </row>
    <row r="33164" spans="23:23" x14ac:dyDescent="0.35">
      <c r="W33164" s="17"/>
    </row>
    <row r="33165" spans="23:23" x14ac:dyDescent="0.35">
      <c r="W33165" s="17"/>
    </row>
    <row r="33166" spans="23:23" x14ac:dyDescent="0.35">
      <c r="W33166" s="17"/>
    </row>
    <row r="33167" spans="23:23" x14ac:dyDescent="0.35">
      <c r="W33167" s="17"/>
    </row>
    <row r="33168" spans="23:23" x14ac:dyDescent="0.35">
      <c r="W33168" s="17"/>
    </row>
    <row r="33169" spans="23:23" x14ac:dyDescent="0.35">
      <c r="W33169" s="17"/>
    </row>
    <row r="33170" spans="23:23" x14ac:dyDescent="0.35">
      <c r="W33170" s="17"/>
    </row>
    <row r="33171" spans="23:23" x14ac:dyDescent="0.35">
      <c r="W33171" s="17"/>
    </row>
    <row r="33172" spans="23:23" x14ac:dyDescent="0.35">
      <c r="W33172" s="17"/>
    </row>
    <row r="33173" spans="23:23" x14ac:dyDescent="0.35">
      <c r="W33173" s="17"/>
    </row>
    <row r="33174" spans="23:23" x14ac:dyDescent="0.35">
      <c r="W33174" s="17"/>
    </row>
    <row r="33175" spans="23:23" x14ac:dyDescent="0.35">
      <c r="W33175" s="17"/>
    </row>
    <row r="33176" spans="23:23" x14ac:dyDescent="0.35">
      <c r="W33176" s="17"/>
    </row>
    <row r="33177" spans="23:23" x14ac:dyDescent="0.35">
      <c r="W33177" s="17"/>
    </row>
    <row r="33178" spans="23:23" x14ac:dyDescent="0.35">
      <c r="W33178" s="17"/>
    </row>
    <row r="33179" spans="23:23" x14ac:dyDescent="0.35">
      <c r="W33179" s="17"/>
    </row>
    <row r="33180" spans="23:23" x14ac:dyDescent="0.35">
      <c r="W33180" s="17"/>
    </row>
    <row r="33181" spans="23:23" x14ac:dyDescent="0.35">
      <c r="W33181" s="17"/>
    </row>
    <row r="33182" spans="23:23" x14ac:dyDescent="0.35">
      <c r="W33182" s="17"/>
    </row>
    <row r="33183" spans="23:23" x14ac:dyDescent="0.35">
      <c r="W33183" s="17"/>
    </row>
    <row r="33184" spans="23:23" x14ac:dyDescent="0.35">
      <c r="W33184" s="17"/>
    </row>
    <row r="33185" spans="23:23" x14ac:dyDescent="0.35">
      <c r="W33185" s="17"/>
    </row>
    <row r="33186" spans="23:23" x14ac:dyDescent="0.35">
      <c r="W33186" s="17"/>
    </row>
    <row r="33187" spans="23:23" x14ac:dyDescent="0.35">
      <c r="W33187" s="17"/>
    </row>
    <row r="33188" spans="23:23" x14ac:dyDescent="0.35">
      <c r="W33188" s="17"/>
    </row>
    <row r="33189" spans="23:23" x14ac:dyDescent="0.35">
      <c r="W33189" s="17"/>
    </row>
    <row r="33190" spans="23:23" x14ac:dyDescent="0.35">
      <c r="W33190" s="17"/>
    </row>
    <row r="33191" spans="23:23" x14ac:dyDescent="0.35">
      <c r="W33191" s="17"/>
    </row>
    <row r="33192" spans="23:23" x14ac:dyDescent="0.35">
      <c r="W33192" s="17"/>
    </row>
    <row r="33193" spans="23:23" x14ac:dyDescent="0.35">
      <c r="W33193" s="17"/>
    </row>
    <row r="33194" spans="23:23" x14ac:dyDescent="0.35">
      <c r="W33194" s="17"/>
    </row>
    <row r="33195" spans="23:23" x14ac:dyDescent="0.35">
      <c r="W33195" s="17"/>
    </row>
    <row r="33196" spans="23:23" x14ac:dyDescent="0.35">
      <c r="W33196" s="17"/>
    </row>
    <row r="33197" spans="23:23" x14ac:dyDescent="0.35">
      <c r="W33197" s="17"/>
    </row>
    <row r="33198" spans="23:23" x14ac:dyDescent="0.35">
      <c r="W33198" s="17"/>
    </row>
    <row r="33199" spans="23:23" x14ac:dyDescent="0.35">
      <c r="W33199" s="17"/>
    </row>
    <row r="33200" spans="23:23" x14ac:dyDescent="0.35">
      <c r="W33200" s="17"/>
    </row>
    <row r="33201" spans="23:23" x14ac:dyDescent="0.35">
      <c r="W33201" s="17"/>
    </row>
    <row r="33202" spans="23:23" x14ac:dyDescent="0.35">
      <c r="W33202" s="17"/>
    </row>
    <row r="33203" spans="23:23" x14ac:dyDescent="0.35">
      <c r="W33203" s="17"/>
    </row>
    <row r="33204" spans="23:23" x14ac:dyDescent="0.35">
      <c r="W33204" s="17"/>
    </row>
    <row r="33205" spans="23:23" x14ac:dyDescent="0.35">
      <c r="W33205" s="17"/>
    </row>
    <row r="33206" spans="23:23" x14ac:dyDescent="0.35">
      <c r="W33206" s="17"/>
    </row>
    <row r="33207" spans="23:23" x14ac:dyDescent="0.35">
      <c r="W33207" s="17"/>
    </row>
    <row r="33208" spans="23:23" x14ac:dyDescent="0.35">
      <c r="W33208" s="17"/>
    </row>
    <row r="33209" spans="23:23" x14ac:dyDescent="0.35">
      <c r="W33209" s="17"/>
    </row>
    <row r="33210" spans="23:23" x14ac:dyDescent="0.35">
      <c r="W33210" s="17"/>
    </row>
    <row r="33211" spans="23:23" x14ac:dyDescent="0.35">
      <c r="W33211" s="17"/>
    </row>
    <row r="33212" spans="23:23" x14ac:dyDescent="0.35">
      <c r="W33212" s="17"/>
    </row>
    <row r="33213" spans="23:23" x14ac:dyDescent="0.35">
      <c r="W33213" s="17"/>
    </row>
    <row r="33214" spans="23:23" x14ac:dyDescent="0.35">
      <c r="W33214" s="17"/>
    </row>
    <row r="33215" spans="23:23" x14ac:dyDescent="0.35">
      <c r="W33215" s="17"/>
    </row>
    <row r="33216" spans="23:23" x14ac:dyDescent="0.35">
      <c r="W33216" s="17"/>
    </row>
    <row r="33217" spans="23:23" x14ac:dyDescent="0.35">
      <c r="W33217" s="17"/>
    </row>
    <row r="33218" spans="23:23" x14ac:dyDescent="0.35">
      <c r="W33218" s="17"/>
    </row>
    <row r="33219" spans="23:23" x14ac:dyDescent="0.35">
      <c r="W33219" s="17"/>
    </row>
    <row r="33220" spans="23:23" x14ac:dyDescent="0.35">
      <c r="W33220" s="17"/>
    </row>
    <row r="33221" spans="23:23" x14ac:dyDescent="0.35">
      <c r="W33221" s="17"/>
    </row>
    <row r="33222" spans="23:23" x14ac:dyDescent="0.35">
      <c r="W33222" s="17"/>
    </row>
    <row r="33223" spans="23:23" x14ac:dyDescent="0.35">
      <c r="W33223" s="17"/>
    </row>
    <row r="33224" spans="23:23" x14ac:dyDescent="0.35">
      <c r="W33224" s="17"/>
    </row>
    <row r="33225" spans="23:23" x14ac:dyDescent="0.35">
      <c r="W33225" s="17"/>
    </row>
    <row r="33226" spans="23:23" x14ac:dyDescent="0.35">
      <c r="W33226" s="17"/>
    </row>
    <row r="33227" spans="23:23" x14ac:dyDescent="0.35">
      <c r="W33227" s="17"/>
    </row>
    <row r="33228" spans="23:23" x14ac:dyDescent="0.35">
      <c r="W33228" s="17"/>
    </row>
    <row r="33229" spans="23:23" x14ac:dyDescent="0.35">
      <c r="W33229" s="17"/>
    </row>
    <row r="33230" spans="23:23" x14ac:dyDescent="0.35">
      <c r="W33230" s="17"/>
    </row>
    <row r="33231" spans="23:23" x14ac:dyDescent="0.35">
      <c r="W33231" s="17"/>
    </row>
    <row r="33232" spans="23:23" x14ac:dyDescent="0.35">
      <c r="W33232" s="17"/>
    </row>
    <row r="33233" spans="23:23" x14ac:dyDescent="0.35">
      <c r="W33233" s="17"/>
    </row>
    <row r="33234" spans="23:23" x14ac:dyDescent="0.35">
      <c r="W33234" s="17"/>
    </row>
    <row r="33235" spans="23:23" x14ac:dyDescent="0.35">
      <c r="W33235" s="17"/>
    </row>
    <row r="33236" spans="23:23" x14ac:dyDescent="0.35">
      <c r="W33236" s="17"/>
    </row>
    <row r="33237" spans="23:23" x14ac:dyDescent="0.35">
      <c r="W33237" s="17"/>
    </row>
    <row r="33238" spans="23:23" x14ac:dyDescent="0.35">
      <c r="W33238" s="17"/>
    </row>
    <row r="33239" spans="23:23" x14ac:dyDescent="0.35">
      <c r="W33239" s="17"/>
    </row>
    <row r="33240" spans="23:23" x14ac:dyDescent="0.35">
      <c r="W33240" s="17"/>
    </row>
    <row r="33241" spans="23:23" x14ac:dyDescent="0.35">
      <c r="W33241" s="17"/>
    </row>
    <row r="33242" spans="23:23" x14ac:dyDescent="0.35">
      <c r="W33242" s="17"/>
    </row>
    <row r="33243" spans="23:23" x14ac:dyDescent="0.35">
      <c r="W33243" s="17"/>
    </row>
    <row r="33244" spans="23:23" x14ac:dyDescent="0.35">
      <c r="W33244" s="17"/>
    </row>
    <row r="33245" spans="23:23" x14ac:dyDescent="0.35">
      <c r="W33245" s="17"/>
    </row>
    <row r="33246" spans="23:23" x14ac:dyDescent="0.35">
      <c r="W33246" s="17"/>
    </row>
    <row r="33247" spans="23:23" x14ac:dyDescent="0.35">
      <c r="W33247" s="17"/>
    </row>
    <row r="33248" spans="23:23" x14ac:dyDescent="0.35">
      <c r="W33248" s="17"/>
    </row>
    <row r="33249" spans="23:23" x14ac:dyDescent="0.35">
      <c r="W33249" s="17"/>
    </row>
    <row r="33250" spans="23:23" x14ac:dyDescent="0.35">
      <c r="W33250" s="17"/>
    </row>
    <row r="33251" spans="23:23" x14ac:dyDescent="0.35">
      <c r="W33251" s="17"/>
    </row>
    <row r="33252" spans="23:23" x14ac:dyDescent="0.35">
      <c r="W33252" s="17"/>
    </row>
    <row r="33253" spans="23:23" x14ac:dyDescent="0.35">
      <c r="W33253" s="17"/>
    </row>
    <row r="33254" spans="23:23" x14ac:dyDescent="0.35">
      <c r="W33254" s="17"/>
    </row>
    <row r="33255" spans="23:23" x14ac:dyDescent="0.35">
      <c r="W33255" s="17"/>
    </row>
    <row r="33256" spans="23:23" x14ac:dyDescent="0.35">
      <c r="W33256" s="17"/>
    </row>
    <row r="33257" spans="23:23" x14ac:dyDescent="0.35">
      <c r="W33257" s="17"/>
    </row>
    <row r="33258" spans="23:23" x14ac:dyDescent="0.35">
      <c r="W33258" s="17"/>
    </row>
    <row r="33259" spans="23:23" x14ac:dyDescent="0.35">
      <c r="W33259" s="17"/>
    </row>
    <row r="33260" spans="23:23" x14ac:dyDescent="0.35">
      <c r="W33260" s="17"/>
    </row>
    <row r="33261" spans="23:23" x14ac:dyDescent="0.35">
      <c r="W33261" s="17"/>
    </row>
    <row r="33262" spans="23:23" x14ac:dyDescent="0.35">
      <c r="W33262" s="17"/>
    </row>
    <row r="33263" spans="23:23" x14ac:dyDescent="0.35">
      <c r="W33263" s="17"/>
    </row>
    <row r="33264" spans="23:23" x14ac:dyDescent="0.35">
      <c r="W33264" s="17"/>
    </row>
    <row r="33265" spans="23:23" x14ac:dyDescent="0.35">
      <c r="W33265" s="17"/>
    </row>
    <row r="33266" spans="23:23" x14ac:dyDescent="0.35">
      <c r="W33266" s="17"/>
    </row>
    <row r="33267" spans="23:23" x14ac:dyDescent="0.35">
      <c r="W33267" s="17"/>
    </row>
    <row r="33268" spans="23:23" x14ac:dyDescent="0.35">
      <c r="W33268" s="17"/>
    </row>
    <row r="33269" spans="23:23" x14ac:dyDescent="0.35">
      <c r="W33269" s="17"/>
    </row>
    <row r="33270" spans="23:23" x14ac:dyDescent="0.35">
      <c r="W33270" s="17"/>
    </row>
    <row r="33271" spans="23:23" x14ac:dyDescent="0.35">
      <c r="W33271" s="17"/>
    </row>
    <row r="33272" spans="23:23" x14ac:dyDescent="0.35">
      <c r="W33272" s="17"/>
    </row>
    <row r="33273" spans="23:23" x14ac:dyDescent="0.35">
      <c r="W33273" s="17"/>
    </row>
    <row r="33274" spans="23:23" x14ac:dyDescent="0.35">
      <c r="W33274" s="17"/>
    </row>
    <row r="33275" spans="23:23" x14ac:dyDescent="0.35">
      <c r="W33275" s="17"/>
    </row>
    <row r="33276" spans="23:23" x14ac:dyDescent="0.35">
      <c r="W33276" s="17"/>
    </row>
    <row r="33277" spans="23:23" x14ac:dyDescent="0.35">
      <c r="W33277" s="17"/>
    </row>
    <row r="33278" spans="23:23" x14ac:dyDescent="0.35">
      <c r="W33278" s="17"/>
    </row>
    <row r="33279" spans="23:23" x14ac:dyDescent="0.35">
      <c r="W33279" s="17"/>
    </row>
    <row r="33280" spans="23:23" x14ac:dyDescent="0.35">
      <c r="W33280" s="17"/>
    </row>
    <row r="33281" spans="23:23" x14ac:dyDescent="0.35">
      <c r="W33281" s="17"/>
    </row>
    <row r="33282" spans="23:23" x14ac:dyDescent="0.35">
      <c r="W33282" s="17"/>
    </row>
    <row r="33283" spans="23:23" x14ac:dyDescent="0.35">
      <c r="W33283" s="17"/>
    </row>
    <row r="33284" spans="23:23" x14ac:dyDescent="0.35">
      <c r="W33284" s="17"/>
    </row>
    <row r="33285" spans="23:23" x14ac:dyDescent="0.35">
      <c r="W33285" s="17"/>
    </row>
    <row r="33286" spans="23:23" x14ac:dyDescent="0.35">
      <c r="W33286" s="17"/>
    </row>
    <row r="33287" spans="23:23" x14ac:dyDescent="0.35">
      <c r="W33287" s="17"/>
    </row>
    <row r="33288" spans="23:23" x14ac:dyDescent="0.35">
      <c r="W33288" s="17"/>
    </row>
    <row r="33289" spans="23:23" x14ac:dyDescent="0.35">
      <c r="W33289" s="17"/>
    </row>
    <row r="33290" spans="23:23" x14ac:dyDescent="0.35">
      <c r="W33290" s="17"/>
    </row>
    <row r="33291" spans="23:23" x14ac:dyDescent="0.35">
      <c r="W33291" s="17"/>
    </row>
    <row r="33292" spans="23:23" x14ac:dyDescent="0.35">
      <c r="W33292" s="17"/>
    </row>
    <row r="33293" spans="23:23" x14ac:dyDescent="0.35">
      <c r="W33293" s="17"/>
    </row>
    <row r="33294" spans="23:23" x14ac:dyDescent="0.35">
      <c r="W33294" s="17"/>
    </row>
    <row r="33295" spans="23:23" x14ac:dyDescent="0.35">
      <c r="W33295" s="17"/>
    </row>
    <row r="33296" spans="23:23" x14ac:dyDescent="0.35">
      <c r="W33296" s="17"/>
    </row>
    <row r="33297" spans="23:23" x14ac:dyDescent="0.35">
      <c r="W33297" s="17"/>
    </row>
    <row r="33298" spans="23:23" x14ac:dyDescent="0.35">
      <c r="W33298" s="17"/>
    </row>
    <row r="33299" spans="23:23" x14ac:dyDescent="0.35">
      <c r="W33299" s="17"/>
    </row>
    <row r="33300" spans="23:23" x14ac:dyDescent="0.35">
      <c r="W33300" s="17"/>
    </row>
    <row r="33301" spans="23:23" x14ac:dyDescent="0.35">
      <c r="W33301" s="17"/>
    </row>
    <row r="33302" spans="23:23" x14ac:dyDescent="0.35">
      <c r="W33302" s="17"/>
    </row>
    <row r="33303" spans="23:23" x14ac:dyDescent="0.35">
      <c r="W33303" s="17"/>
    </row>
    <row r="33304" spans="23:23" x14ac:dyDescent="0.35">
      <c r="W33304" s="17"/>
    </row>
    <row r="33305" spans="23:23" x14ac:dyDescent="0.35">
      <c r="W33305" s="17"/>
    </row>
    <row r="33306" spans="23:23" x14ac:dyDescent="0.35">
      <c r="W33306" s="17"/>
    </row>
    <row r="33307" spans="23:23" x14ac:dyDescent="0.35">
      <c r="W33307" s="17"/>
    </row>
    <row r="33308" spans="23:23" x14ac:dyDescent="0.35">
      <c r="W33308" s="17"/>
    </row>
    <row r="33309" spans="23:23" x14ac:dyDescent="0.35">
      <c r="W33309" s="17"/>
    </row>
    <row r="33310" spans="23:23" x14ac:dyDescent="0.35">
      <c r="W33310" s="17"/>
    </row>
    <row r="33311" spans="23:23" x14ac:dyDescent="0.35">
      <c r="W33311" s="17"/>
    </row>
    <row r="33312" spans="23:23" x14ac:dyDescent="0.35">
      <c r="W33312" s="17"/>
    </row>
    <row r="33313" spans="23:23" x14ac:dyDescent="0.35">
      <c r="W33313" s="17"/>
    </row>
    <row r="33314" spans="23:23" x14ac:dyDescent="0.35">
      <c r="W33314" s="17"/>
    </row>
    <row r="33315" spans="23:23" x14ac:dyDescent="0.35">
      <c r="W33315" s="17"/>
    </row>
    <row r="33316" spans="23:23" x14ac:dyDescent="0.35">
      <c r="W33316" s="17"/>
    </row>
    <row r="33317" spans="23:23" x14ac:dyDescent="0.35">
      <c r="W33317" s="17"/>
    </row>
    <row r="33318" spans="23:23" x14ac:dyDescent="0.35">
      <c r="W33318" s="17"/>
    </row>
    <row r="33319" spans="23:23" x14ac:dyDescent="0.35">
      <c r="W33319" s="17"/>
    </row>
    <row r="33320" spans="23:23" x14ac:dyDescent="0.35">
      <c r="W33320" s="17"/>
    </row>
    <row r="33321" spans="23:23" x14ac:dyDescent="0.35">
      <c r="W33321" s="17"/>
    </row>
    <row r="33322" spans="23:23" x14ac:dyDescent="0.35">
      <c r="W33322" s="17"/>
    </row>
    <row r="33323" spans="23:23" x14ac:dyDescent="0.35">
      <c r="W33323" s="17"/>
    </row>
    <row r="33324" spans="23:23" x14ac:dyDescent="0.35">
      <c r="W33324" s="17"/>
    </row>
    <row r="33325" spans="23:23" x14ac:dyDescent="0.35">
      <c r="W33325" s="17"/>
    </row>
    <row r="33326" spans="23:23" x14ac:dyDescent="0.35">
      <c r="W33326" s="17"/>
    </row>
    <row r="33327" spans="23:23" x14ac:dyDescent="0.35">
      <c r="W33327" s="17"/>
    </row>
    <row r="33328" spans="23:23" x14ac:dyDescent="0.35">
      <c r="W33328" s="17"/>
    </row>
    <row r="33329" spans="23:23" x14ac:dyDescent="0.35">
      <c r="W33329" s="17"/>
    </row>
    <row r="33330" spans="23:23" x14ac:dyDescent="0.35">
      <c r="W33330" s="17"/>
    </row>
    <row r="33331" spans="23:23" x14ac:dyDescent="0.35">
      <c r="W33331" s="17"/>
    </row>
    <row r="33332" spans="23:23" x14ac:dyDescent="0.35">
      <c r="W33332" s="17"/>
    </row>
    <row r="33333" spans="23:23" x14ac:dyDescent="0.35">
      <c r="W33333" s="17"/>
    </row>
    <row r="33334" spans="23:23" x14ac:dyDescent="0.35">
      <c r="W33334" s="17"/>
    </row>
    <row r="33335" spans="23:23" x14ac:dyDescent="0.35">
      <c r="W33335" s="17"/>
    </row>
    <row r="33336" spans="23:23" x14ac:dyDescent="0.35">
      <c r="W33336" s="17"/>
    </row>
    <row r="33337" spans="23:23" x14ac:dyDescent="0.35">
      <c r="W33337" s="17"/>
    </row>
    <row r="33338" spans="23:23" x14ac:dyDescent="0.35">
      <c r="W33338" s="17"/>
    </row>
    <row r="33339" spans="23:23" x14ac:dyDescent="0.35">
      <c r="W33339" s="17"/>
    </row>
    <row r="33340" spans="23:23" x14ac:dyDescent="0.35">
      <c r="W33340" s="17"/>
    </row>
    <row r="33341" spans="23:23" x14ac:dyDescent="0.35">
      <c r="W33341" s="17"/>
    </row>
    <row r="33342" spans="23:23" x14ac:dyDescent="0.35">
      <c r="W33342" s="17"/>
    </row>
    <row r="33343" spans="23:23" x14ac:dyDescent="0.35">
      <c r="W33343" s="17"/>
    </row>
    <row r="33344" spans="23:23" x14ac:dyDescent="0.35">
      <c r="W33344" s="17"/>
    </row>
    <row r="33345" spans="23:23" x14ac:dyDescent="0.35">
      <c r="W33345" s="17"/>
    </row>
    <row r="33346" spans="23:23" x14ac:dyDescent="0.35">
      <c r="W33346" s="17"/>
    </row>
    <row r="33347" spans="23:23" x14ac:dyDescent="0.35">
      <c r="W33347" s="17"/>
    </row>
    <row r="33348" spans="23:23" x14ac:dyDescent="0.35">
      <c r="W33348" s="17"/>
    </row>
    <row r="33349" spans="23:23" x14ac:dyDescent="0.35">
      <c r="W33349" s="17"/>
    </row>
    <row r="33350" spans="23:23" x14ac:dyDescent="0.35">
      <c r="W33350" s="17"/>
    </row>
    <row r="33351" spans="23:23" x14ac:dyDescent="0.35">
      <c r="W33351" s="17"/>
    </row>
    <row r="33352" spans="23:23" x14ac:dyDescent="0.35">
      <c r="W33352" s="17"/>
    </row>
    <row r="33353" spans="23:23" x14ac:dyDescent="0.35">
      <c r="W33353" s="17"/>
    </row>
    <row r="33354" spans="23:23" x14ac:dyDescent="0.35">
      <c r="W33354" s="17"/>
    </row>
    <row r="33355" spans="23:23" x14ac:dyDescent="0.35">
      <c r="W33355" s="17"/>
    </row>
    <row r="33356" spans="23:23" x14ac:dyDescent="0.35">
      <c r="W33356" s="17"/>
    </row>
    <row r="33357" spans="23:23" x14ac:dyDescent="0.35">
      <c r="W33357" s="17"/>
    </row>
    <row r="33358" spans="23:23" x14ac:dyDescent="0.35">
      <c r="W33358" s="17"/>
    </row>
    <row r="33359" spans="23:23" x14ac:dyDescent="0.35">
      <c r="W33359" s="17"/>
    </row>
    <row r="33360" spans="23:23" x14ac:dyDescent="0.35">
      <c r="W33360" s="17"/>
    </row>
    <row r="33361" spans="23:23" x14ac:dyDescent="0.35">
      <c r="W33361" s="17"/>
    </row>
    <row r="33362" spans="23:23" x14ac:dyDescent="0.35">
      <c r="W33362" s="17"/>
    </row>
    <row r="33363" spans="23:23" x14ac:dyDescent="0.35">
      <c r="W33363" s="17"/>
    </row>
    <row r="33364" spans="23:23" x14ac:dyDescent="0.35">
      <c r="W33364" s="17"/>
    </row>
    <row r="33365" spans="23:23" x14ac:dyDescent="0.35">
      <c r="W33365" s="17"/>
    </row>
    <row r="33366" spans="23:23" x14ac:dyDescent="0.35">
      <c r="W33366" s="17"/>
    </row>
    <row r="33367" spans="23:23" x14ac:dyDescent="0.35">
      <c r="W33367" s="17"/>
    </row>
    <row r="33368" spans="23:23" x14ac:dyDescent="0.35">
      <c r="W33368" s="17"/>
    </row>
    <row r="33369" spans="23:23" x14ac:dyDescent="0.35">
      <c r="W33369" s="17"/>
    </row>
    <row r="33370" spans="23:23" x14ac:dyDescent="0.35">
      <c r="W33370" s="17"/>
    </row>
    <row r="33371" spans="23:23" x14ac:dyDescent="0.35">
      <c r="W33371" s="17"/>
    </row>
    <row r="33372" spans="23:23" x14ac:dyDescent="0.35">
      <c r="W33372" s="17"/>
    </row>
    <row r="33373" spans="23:23" x14ac:dyDescent="0.35">
      <c r="W33373" s="17"/>
    </row>
    <row r="33374" spans="23:23" x14ac:dyDescent="0.35">
      <c r="W33374" s="17"/>
    </row>
    <row r="33375" spans="23:23" x14ac:dyDescent="0.35">
      <c r="W33375" s="17"/>
    </row>
    <row r="33376" spans="23:23" x14ac:dyDescent="0.35">
      <c r="W33376" s="17"/>
    </row>
    <row r="33377" spans="23:23" x14ac:dyDescent="0.35">
      <c r="W33377" s="17"/>
    </row>
    <row r="33378" spans="23:23" x14ac:dyDescent="0.35">
      <c r="W33378" s="17"/>
    </row>
    <row r="33379" spans="23:23" x14ac:dyDescent="0.35">
      <c r="W33379" s="17"/>
    </row>
    <row r="33380" spans="23:23" x14ac:dyDescent="0.35">
      <c r="W33380" s="17"/>
    </row>
    <row r="33381" spans="23:23" x14ac:dyDescent="0.35">
      <c r="W33381" s="17"/>
    </row>
    <row r="33382" spans="23:23" x14ac:dyDescent="0.35">
      <c r="W33382" s="17"/>
    </row>
    <row r="33383" spans="23:23" x14ac:dyDescent="0.35">
      <c r="W33383" s="17"/>
    </row>
    <row r="33384" spans="23:23" x14ac:dyDescent="0.35">
      <c r="W33384" s="17"/>
    </row>
    <row r="33385" spans="23:23" x14ac:dyDescent="0.35">
      <c r="W33385" s="17"/>
    </row>
    <row r="33386" spans="23:23" x14ac:dyDescent="0.35">
      <c r="W33386" s="17"/>
    </row>
    <row r="33387" spans="23:23" x14ac:dyDescent="0.35">
      <c r="W33387" s="17"/>
    </row>
    <row r="33388" spans="23:23" x14ac:dyDescent="0.35">
      <c r="W33388" s="17"/>
    </row>
    <row r="33389" spans="23:23" x14ac:dyDescent="0.35">
      <c r="W33389" s="17"/>
    </row>
    <row r="33390" spans="23:23" x14ac:dyDescent="0.35">
      <c r="W33390" s="17"/>
    </row>
    <row r="33391" spans="23:23" x14ac:dyDescent="0.35">
      <c r="W33391" s="17"/>
    </row>
    <row r="33392" spans="23:23" x14ac:dyDescent="0.35">
      <c r="W33392" s="17"/>
    </row>
    <row r="33393" spans="23:23" x14ac:dyDescent="0.35">
      <c r="W33393" s="17"/>
    </row>
    <row r="33394" spans="23:23" x14ac:dyDescent="0.35">
      <c r="W33394" s="17"/>
    </row>
    <row r="33395" spans="23:23" x14ac:dyDescent="0.35">
      <c r="W33395" s="17"/>
    </row>
    <row r="33396" spans="23:23" x14ac:dyDescent="0.35">
      <c r="W33396" s="17"/>
    </row>
    <row r="33397" spans="23:23" x14ac:dyDescent="0.35">
      <c r="W33397" s="17"/>
    </row>
    <row r="33398" spans="23:23" x14ac:dyDescent="0.35">
      <c r="W33398" s="17"/>
    </row>
    <row r="33399" spans="23:23" x14ac:dyDescent="0.35">
      <c r="W33399" s="17"/>
    </row>
    <row r="33400" spans="23:23" x14ac:dyDescent="0.35">
      <c r="W33400" s="17"/>
    </row>
    <row r="33401" spans="23:23" x14ac:dyDescent="0.35">
      <c r="W33401" s="17"/>
    </row>
    <row r="33402" spans="23:23" x14ac:dyDescent="0.35">
      <c r="W33402" s="17"/>
    </row>
    <row r="33403" spans="23:23" x14ac:dyDescent="0.35">
      <c r="W33403" s="17"/>
    </row>
    <row r="33404" spans="23:23" x14ac:dyDescent="0.35">
      <c r="W33404" s="17"/>
    </row>
    <row r="33405" spans="23:23" x14ac:dyDescent="0.35">
      <c r="W33405" s="17"/>
    </row>
    <row r="33406" spans="23:23" x14ac:dyDescent="0.35">
      <c r="W33406" s="17"/>
    </row>
    <row r="33407" spans="23:23" x14ac:dyDescent="0.35">
      <c r="W33407" s="17"/>
    </row>
    <row r="33408" spans="23:23" x14ac:dyDescent="0.35">
      <c r="W33408" s="17"/>
    </row>
    <row r="33409" spans="23:23" x14ac:dyDescent="0.35">
      <c r="W33409" s="17"/>
    </row>
    <row r="33410" spans="23:23" x14ac:dyDescent="0.35">
      <c r="W33410" s="17"/>
    </row>
    <row r="33411" spans="23:23" x14ac:dyDescent="0.35">
      <c r="W33411" s="17"/>
    </row>
    <row r="33412" spans="23:23" x14ac:dyDescent="0.35">
      <c r="W33412" s="17"/>
    </row>
    <row r="33413" spans="23:23" x14ac:dyDescent="0.35">
      <c r="W33413" s="17"/>
    </row>
    <row r="33414" spans="23:23" x14ac:dyDescent="0.35">
      <c r="W33414" s="17"/>
    </row>
    <row r="33415" spans="23:23" x14ac:dyDescent="0.35">
      <c r="W33415" s="17"/>
    </row>
    <row r="33416" spans="23:23" x14ac:dyDescent="0.35">
      <c r="W33416" s="17"/>
    </row>
    <row r="33417" spans="23:23" x14ac:dyDescent="0.35">
      <c r="W33417" s="17"/>
    </row>
    <row r="33418" spans="23:23" x14ac:dyDescent="0.35">
      <c r="W33418" s="17"/>
    </row>
    <row r="33419" spans="23:23" x14ac:dyDescent="0.35">
      <c r="W33419" s="17"/>
    </row>
    <row r="33420" spans="23:23" x14ac:dyDescent="0.35">
      <c r="W33420" s="17"/>
    </row>
    <row r="33421" spans="23:23" x14ac:dyDescent="0.35">
      <c r="W33421" s="17"/>
    </row>
    <row r="33422" spans="23:23" x14ac:dyDescent="0.35">
      <c r="W33422" s="17"/>
    </row>
    <row r="33423" spans="23:23" x14ac:dyDescent="0.35">
      <c r="W33423" s="17"/>
    </row>
    <row r="33424" spans="23:23" x14ac:dyDescent="0.35">
      <c r="W33424" s="17"/>
    </row>
    <row r="33425" spans="23:23" x14ac:dyDescent="0.35">
      <c r="W33425" s="17"/>
    </row>
    <row r="33426" spans="23:23" x14ac:dyDescent="0.35">
      <c r="W33426" s="17"/>
    </row>
    <row r="33427" spans="23:23" x14ac:dyDescent="0.35">
      <c r="W33427" s="17"/>
    </row>
    <row r="33428" spans="23:23" x14ac:dyDescent="0.35">
      <c r="W33428" s="17"/>
    </row>
    <row r="33429" spans="23:23" x14ac:dyDescent="0.35">
      <c r="W33429" s="17"/>
    </row>
    <row r="33430" spans="23:23" x14ac:dyDescent="0.35">
      <c r="W33430" s="17"/>
    </row>
    <row r="33431" spans="23:23" x14ac:dyDescent="0.35">
      <c r="W33431" s="17"/>
    </row>
    <row r="33432" spans="23:23" x14ac:dyDescent="0.35">
      <c r="W33432" s="17"/>
    </row>
    <row r="33433" spans="23:23" x14ac:dyDescent="0.35">
      <c r="W33433" s="17"/>
    </row>
    <row r="33434" spans="23:23" x14ac:dyDescent="0.35">
      <c r="W33434" s="17"/>
    </row>
    <row r="33435" spans="23:23" x14ac:dyDescent="0.35">
      <c r="W33435" s="17"/>
    </row>
    <row r="33436" spans="23:23" x14ac:dyDescent="0.35">
      <c r="W33436" s="17"/>
    </row>
    <row r="33437" spans="23:23" x14ac:dyDescent="0.35">
      <c r="W33437" s="17"/>
    </row>
    <row r="33438" spans="23:23" x14ac:dyDescent="0.35">
      <c r="W33438" s="17"/>
    </row>
    <row r="33439" spans="23:23" x14ac:dyDescent="0.35">
      <c r="W33439" s="17"/>
    </row>
    <row r="33440" spans="23:23" x14ac:dyDescent="0.35">
      <c r="W33440" s="17"/>
    </row>
    <row r="33441" spans="23:23" x14ac:dyDescent="0.35">
      <c r="W33441" s="17"/>
    </row>
    <row r="33442" spans="23:23" x14ac:dyDescent="0.35">
      <c r="W33442" s="17"/>
    </row>
    <row r="33443" spans="23:23" x14ac:dyDescent="0.35">
      <c r="W33443" s="17"/>
    </row>
    <row r="33444" spans="23:23" x14ac:dyDescent="0.35">
      <c r="W33444" s="17"/>
    </row>
    <row r="33445" spans="23:23" x14ac:dyDescent="0.35">
      <c r="W33445" s="17"/>
    </row>
    <row r="33446" spans="23:23" x14ac:dyDescent="0.35">
      <c r="W33446" s="17"/>
    </row>
    <row r="33447" spans="23:23" x14ac:dyDescent="0.35">
      <c r="W33447" s="17"/>
    </row>
    <row r="33448" spans="23:23" x14ac:dyDescent="0.35">
      <c r="W33448" s="17"/>
    </row>
    <row r="33449" spans="23:23" x14ac:dyDescent="0.35">
      <c r="W33449" s="17"/>
    </row>
    <row r="33450" spans="23:23" x14ac:dyDescent="0.35">
      <c r="W33450" s="17"/>
    </row>
    <row r="33451" spans="23:23" x14ac:dyDescent="0.35">
      <c r="W33451" s="17"/>
    </row>
    <row r="33452" spans="23:23" x14ac:dyDescent="0.35">
      <c r="W33452" s="17"/>
    </row>
    <row r="33453" spans="23:23" x14ac:dyDescent="0.35">
      <c r="W33453" s="17"/>
    </row>
    <row r="33454" spans="23:23" x14ac:dyDescent="0.35">
      <c r="W33454" s="17"/>
    </row>
    <row r="33455" spans="23:23" x14ac:dyDescent="0.35">
      <c r="W33455" s="17"/>
    </row>
    <row r="33456" spans="23:23" x14ac:dyDescent="0.35">
      <c r="W33456" s="17"/>
    </row>
    <row r="33457" spans="23:23" x14ac:dyDescent="0.35">
      <c r="W33457" s="17"/>
    </row>
    <row r="33458" spans="23:23" x14ac:dyDescent="0.35">
      <c r="W33458" s="17"/>
    </row>
    <row r="33459" spans="23:23" x14ac:dyDescent="0.35">
      <c r="W33459" s="17"/>
    </row>
    <row r="33460" spans="23:23" x14ac:dyDescent="0.35">
      <c r="W33460" s="17"/>
    </row>
    <row r="33461" spans="23:23" x14ac:dyDescent="0.35">
      <c r="W33461" s="17"/>
    </row>
    <row r="33462" spans="23:23" x14ac:dyDescent="0.35">
      <c r="W33462" s="17"/>
    </row>
    <row r="33463" spans="23:23" x14ac:dyDescent="0.35">
      <c r="W33463" s="17"/>
    </row>
    <row r="33464" spans="23:23" x14ac:dyDescent="0.35">
      <c r="W33464" s="17"/>
    </row>
    <row r="33465" spans="23:23" x14ac:dyDescent="0.35">
      <c r="W33465" s="17"/>
    </row>
    <row r="33466" spans="23:23" x14ac:dyDescent="0.35">
      <c r="W33466" s="17"/>
    </row>
    <row r="33467" spans="23:23" x14ac:dyDescent="0.35">
      <c r="W33467" s="17"/>
    </row>
    <row r="33468" spans="23:23" x14ac:dyDescent="0.35">
      <c r="W33468" s="17"/>
    </row>
    <row r="33469" spans="23:23" x14ac:dyDescent="0.35">
      <c r="W33469" s="17"/>
    </row>
    <row r="33470" spans="23:23" x14ac:dyDescent="0.35">
      <c r="W33470" s="17"/>
    </row>
    <row r="33471" spans="23:23" x14ac:dyDescent="0.35">
      <c r="W33471" s="17"/>
    </row>
    <row r="33472" spans="23:23" x14ac:dyDescent="0.35">
      <c r="W33472" s="17"/>
    </row>
    <row r="33473" spans="23:23" x14ac:dyDescent="0.35">
      <c r="W33473" s="17"/>
    </row>
    <row r="33474" spans="23:23" x14ac:dyDescent="0.35">
      <c r="W33474" s="17"/>
    </row>
    <row r="33475" spans="23:23" x14ac:dyDescent="0.35">
      <c r="W33475" s="17"/>
    </row>
    <row r="33476" spans="23:23" x14ac:dyDescent="0.35">
      <c r="W33476" s="17"/>
    </row>
    <row r="33477" spans="23:23" x14ac:dyDescent="0.35">
      <c r="W33477" s="17"/>
    </row>
    <row r="33478" spans="23:23" x14ac:dyDescent="0.35">
      <c r="W33478" s="17"/>
    </row>
    <row r="33479" spans="23:23" x14ac:dyDescent="0.35">
      <c r="W33479" s="17"/>
    </row>
    <row r="33480" spans="23:23" x14ac:dyDescent="0.35">
      <c r="W33480" s="17"/>
    </row>
    <row r="33481" spans="23:23" x14ac:dyDescent="0.35">
      <c r="W33481" s="17"/>
    </row>
    <row r="33482" spans="23:23" x14ac:dyDescent="0.35">
      <c r="W33482" s="17"/>
    </row>
    <row r="33483" spans="23:23" x14ac:dyDescent="0.35">
      <c r="W33483" s="17"/>
    </row>
    <row r="33484" spans="23:23" x14ac:dyDescent="0.35">
      <c r="W33484" s="17"/>
    </row>
    <row r="33485" spans="23:23" x14ac:dyDescent="0.35">
      <c r="W33485" s="17"/>
    </row>
    <row r="33486" spans="23:23" x14ac:dyDescent="0.35">
      <c r="W33486" s="17"/>
    </row>
    <row r="33487" spans="23:23" x14ac:dyDescent="0.35">
      <c r="W33487" s="17"/>
    </row>
    <row r="33488" spans="23:23" x14ac:dyDescent="0.35">
      <c r="W33488" s="17"/>
    </row>
    <row r="33489" spans="23:23" x14ac:dyDescent="0.35">
      <c r="W33489" s="17"/>
    </row>
    <row r="33490" spans="23:23" x14ac:dyDescent="0.35">
      <c r="W33490" s="17"/>
    </row>
    <row r="33491" spans="23:23" x14ac:dyDescent="0.35">
      <c r="W33491" s="17"/>
    </row>
    <row r="33492" spans="23:23" x14ac:dyDescent="0.35">
      <c r="W33492" s="17"/>
    </row>
    <row r="33493" spans="23:23" x14ac:dyDescent="0.35">
      <c r="W33493" s="17"/>
    </row>
    <row r="33494" spans="23:23" x14ac:dyDescent="0.35">
      <c r="W33494" s="17"/>
    </row>
    <row r="33495" spans="23:23" x14ac:dyDescent="0.35">
      <c r="W33495" s="17"/>
    </row>
    <row r="33496" spans="23:23" x14ac:dyDescent="0.35">
      <c r="W33496" s="17"/>
    </row>
    <row r="33497" spans="23:23" x14ac:dyDescent="0.35">
      <c r="W33497" s="17"/>
    </row>
    <row r="33498" spans="23:23" x14ac:dyDescent="0.35">
      <c r="W33498" s="17"/>
    </row>
    <row r="33499" spans="23:23" x14ac:dyDescent="0.35">
      <c r="W33499" s="17"/>
    </row>
    <row r="33500" spans="23:23" x14ac:dyDescent="0.35">
      <c r="W33500" s="17"/>
    </row>
    <row r="33501" spans="23:23" x14ac:dyDescent="0.35">
      <c r="W33501" s="17"/>
    </row>
    <row r="33502" spans="23:23" x14ac:dyDescent="0.35">
      <c r="W33502" s="17"/>
    </row>
    <row r="33503" spans="23:23" x14ac:dyDescent="0.35">
      <c r="W33503" s="17"/>
    </row>
    <row r="33504" spans="23:23" x14ac:dyDescent="0.35">
      <c r="W33504" s="17"/>
    </row>
    <row r="33505" spans="23:23" x14ac:dyDescent="0.35">
      <c r="W33505" s="17"/>
    </row>
    <row r="33506" spans="23:23" x14ac:dyDescent="0.35">
      <c r="W33506" s="17"/>
    </row>
    <row r="33507" spans="23:23" x14ac:dyDescent="0.35">
      <c r="W33507" s="17"/>
    </row>
    <row r="33508" spans="23:23" x14ac:dyDescent="0.35">
      <c r="W33508" s="17"/>
    </row>
    <row r="33509" spans="23:23" x14ac:dyDescent="0.35">
      <c r="W33509" s="17"/>
    </row>
    <row r="33510" spans="23:23" x14ac:dyDescent="0.35">
      <c r="W33510" s="17"/>
    </row>
    <row r="33511" spans="23:23" x14ac:dyDescent="0.35">
      <c r="W33511" s="17"/>
    </row>
    <row r="33512" spans="23:23" x14ac:dyDescent="0.35">
      <c r="W33512" s="17"/>
    </row>
    <row r="33513" spans="23:23" x14ac:dyDescent="0.35">
      <c r="W33513" s="17"/>
    </row>
    <row r="33514" spans="23:23" x14ac:dyDescent="0.35">
      <c r="W33514" s="17"/>
    </row>
    <row r="33515" spans="23:23" x14ac:dyDescent="0.35">
      <c r="W33515" s="17"/>
    </row>
    <row r="33516" spans="23:23" x14ac:dyDescent="0.35">
      <c r="W33516" s="17"/>
    </row>
    <row r="33517" spans="23:23" x14ac:dyDescent="0.35">
      <c r="W33517" s="17"/>
    </row>
    <row r="33518" spans="23:23" x14ac:dyDescent="0.35">
      <c r="W33518" s="17"/>
    </row>
    <row r="33519" spans="23:23" x14ac:dyDescent="0.35">
      <c r="W33519" s="17"/>
    </row>
    <row r="33520" spans="23:23" x14ac:dyDescent="0.35">
      <c r="W33520" s="17"/>
    </row>
    <row r="33521" spans="23:23" x14ac:dyDescent="0.35">
      <c r="W33521" s="17"/>
    </row>
    <row r="33522" spans="23:23" x14ac:dyDescent="0.35">
      <c r="W33522" s="17"/>
    </row>
    <row r="33523" spans="23:23" x14ac:dyDescent="0.35">
      <c r="W33523" s="17"/>
    </row>
    <row r="33524" spans="23:23" x14ac:dyDescent="0.35">
      <c r="W33524" s="17"/>
    </row>
    <row r="33525" spans="23:23" x14ac:dyDescent="0.35">
      <c r="W33525" s="17"/>
    </row>
    <row r="33526" spans="23:23" x14ac:dyDescent="0.35">
      <c r="W33526" s="17"/>
    </row>
    <row r="33527" spans="23:23" x14ac:dyDescent="0.35">
      <c r="W33527" s="17"/>
    </row>
    <row r="33528" spans="23:23" x14ac:dyDescent="0.35">
      <c r="W33528" s="17"/>
    </row>
    <row r="33529" spans="23:23" x14ac:dyDescent="0.35">
      <c r="W33529" s="17"/>
    </row>
    <row r="33530" spans="23:23" x14ac:dyDescent="0.35">
      <c r="W33530" s="17"/>
    </row>
    <row r="33531" spans="23:23" x14ac:dyDescent="0.35">
      <c r="W33531" s="17"/>
    </row>
    <row r="33532" spans="23:23" x14ac:dyDescent="0.35">
      <c r="W33532" s="17"/>
    </row>
    <row r="33533" spans="23:23" x14ac:dyDescent="0.35">
      <c r="W33533" s="17"/>
    </row>
    <row r="33534" spans="23:23" x14ac:dyDescent="0.35">
      <c r="W33534" s="17"/>
    </row>
    <row r="33535" spans="23:23" x14ac:dyDescent="0.35">
      <c r="W33535" s="17"/>
    </row>
    <row r="33536" spans="23:23" x14ac:dyDescent="0.35">
      <c r="W33536" s="17"/>
    </row>
    <row r="33537" spans="23:23" x14ac:dyDescent="0.35">
      <c r="W33537" s="17"/>
    </row>
    <row r="33538" spans="23:23" x14ac:dyDescent="0.35">
      <c r="W33538" s="17"/>
    </row>
    <row r="33539" spans="23:23" x14ac:dyDescent="0.35">
      <c r="W33539" s="17"/>
    </row>
    <row r="33540" spans="23:23" x14ac:dyDescent="0.35">
      <c r="W33540" s="17"/>
    </row>
    <row r="33541" spans="23:23" x14ac:dyDescent="0.35">
      <c r="W33541" s="17"/>
    </row>
    <row r="33542" spans="23:23" x14ac:dyDescent="0.35">
      <c r="W33542" s="17"/>
    </row>
    <row r="33543" spans="23:23" x14ac:dyDescent="0.35">
      <c r="W33543" s="17"/>
    </row>
    <row r="33544" spans="23:23" x14ac:dyDescent="0.35">
      <c r="W33544" s="17"/>
    </row>
    <row r="33545" spans="23:23" x14ac:dyDescent="0.35">
      <c r="W33545" s="17"/>
    </row>
    <row r="33546" spans="23:23" x14ac:dyDescent="0.35">
      <c r="W33546" s="17"/>
    </row>
    <row r="33547" spans="23:23" x14ac:dyDescent="0.35">
      <c r="W33547" s="17"/>
    </row>
    <row r="33548" spans="23:23" x14ac:dyDescent="0.35">
      <c r="W33548" s="17"/>
    </row>
    <row r="33549" spans="23:23" x14ac:dyDescent="0.35">
      <c r="W33549" s="17"/>
    </row>
    <row r="33550" spans="23:23" x14ac:dyDescent="0.35">
      <c r="W33550" s="17"/>
    </row>
    <row r="33551" spans="23:23" x14ac:dyDescent="0.35">
      <c r="W33551" s="17"/>
    </row>
    <row r="33552" spans="23:23" x14ac:dyDescent="0.35">
      <c r="W33552" s="17"/>
    </row>
    <row r="33553" spans="23:23" x14ac:dyDescent="0.35">
      <c r="W33553" s="17"/>
    </row>
    <row r="33554" spans="23:23" x14ac:dyDescent="0.35">
      <c r="W33554" s="17"/>
    </row>
    <row r="33555" spans="23:23" x14ac:dyDescent="0.35">
      <c r="W33555" s="17"/>
    </row>
    <row r="33556" spans="23:23" x14ac:dyDescent="0.35">
      <c r="W33556" s="17"/>
    </row>
    <row r="33557" spans="23:23" x14ac:dyDescent="0.35">
      <c r="W33557" s="17"/>
    </row>
    <row r="33558" spans="23:23" x14ac:dyDescent="0.35">
      <c r="W33558" s="17"/>
    </row>
    <row r="33559" spans="23:23" x14ac:dyDescent="0.35">
      <c r="W33559" s="17"/>
    </row>
    <row r="33560" spans="23:23" x14ac:dyDescent="0.35">
      <c r="W33560" s="17"/>
    </row>
    <row r="33561" spans="23:23" x14ac:dyDescent="0.35">
      <c r="W33561" s="17"/>
    </row>
    <row r="33562" spans="23:23" x14ac:dyDescent="0.35">
      <c r="W33562" s="17"/>
    </row>
    <row r="33563" spans="23:23" x14ac:dyDescent="0.35">
      <c r="W33563" s="17"/>
    </row>
    <row r="33564" spans="23:23" x14ac:dyDescent="0.35">
      <c r="W33564" s="17"/>
    </row>
    <row r="33565" spans="23:23" x14ac:dyDescent="0.35">
      <c r="W33565" s="17"/>
    </row>
    <row r="33566" spans="23:23" x14ac:dyDescent="0.35">
      <c r="W33566" s="17"/>
    </row>
    <row r="33567" spans="23:23" x14ac:dyDescent="0.35">
      <c r="W33567" s="17"/>
    </row>
    <row r="33568" spans="23:23" x14ac:dyDescent="0.35">
      <c r="W33568" s="17"/>
    </row>
    <row r="33569" spans="23:23" x14ac:dyDescent="0.35">
      <c r="W33569" s="17"/>
    </row>
    <row r="33570" spans="23:23" x14ac:dyDescent="0.35">
      <c r="W33570" s="17"/>
    </row>
    <row r="33571" spans="23:23" x14ac:dyDescent="0.35">
      <c r="W33571" s="17"/>
    </row>
    <row r="33572" spans="23:23" x14ac:dyDescent="0.35">
      <c r="W33572" s="17"/>
    </row>
    <row r="33573" spans="23:23" x14ac:dyDescent="0.35">
      <c r="W33573" s="17"/>
    </row>
    <row r="33574" spans="23:23" x14ac:dyDescent="0.35">
      <c r="W33574" s="17"/>
    </row>
    <row r="33575" spans="23:23" x14ac:dyDescent="0.35">
      <c r="W33575" s="17"/>
    </row>
    <row r="33576" spans="23:23" x14ac:dyDescent="0.35">
      <c r="W33576" s="17"/>
    </row>
    <row r="33577" spans="23:23" x14ac:dyDescent="0.35">
      <c r="W33577" s="17"/>
    </row>
    <row r="33578" spans="23:23" x14ac:dyDescent="0.35">
      <c r="W33578" s="17"/>
    </row>
    <row r="33579" spans="23:23" x14ac:dyDescent="0.35">
      <c r="W33579" s="17"/>
    </row>
    <row r="33580" spans="23:23" x14ac:dyDescent="0.35">
      <c r="W33580" s="17"/>
    </row>
    <row r="33581" spans="23:23" x14ac:dyDescent="0.35">
      <c r="W33581" s="17"/>
    </row>
    <row r="33582" spans="23:23" x14ac:dyDescent="0.35">
      <c r="W33582" s="17"/>
    </row>
    <row r="33583" spans="23:23" x14ac:dyDescent="0.35">
      <c r="W33583" s="17"/>
    </row>
    <row r="33584" spans="23:23" x14ac:dyDescent="0.35">
      <c r="W33584" s="17"/>
    </row>
    <row r="33585" spans="23:23" x14ac:dyDescent="0.35">
      <c r="W33585" s="17"/>
    </row>
    <row r="33586" spans="23:23" x14ac:dyDescent="0.35">
      <c r="W33586" s="17"/>
    </row>
    <row r="33587" spans="23:23" x14ac:dyDescent="0.35">
      <c r="W33587" s="17"/>
    </row>
    <row r="33588" spans="23:23" x14ac:dyDescent="0.35">
      <c r="W33588" s="17"/>
    </row>
    <row r="33589" spans="23:23" x14ac:dyDescent="0.35">
      <c r="W33589" s="17"/>
    </row>
    <row r="33590" spans="23:23" x14ac:dyDescent="0.35">
      <c r="W33590" s="17"/>
    </row>
    <row r="33591" spans="23:23" x14ac:dyDescent="0.35">
      <c r="W33591" s="17"/>
    </row>
    <row r="33592" spans="23:23" x14ac:dyDescent="0.35">
      <c r="W33592" s="17"/>
    </row>
    <row r="33593" spans="23:23" x14ac:dyDescent="0.35">
      <c r="W33593" s="17"/>
    </row>
    <row r="33594" spans="23:23" x14ac:dyDescent="0.35">
      <c r="W33594" s="17"/>
    </row>
    <row r="33595" spans="23:23" x14ac:dyDescent="0.35">
      <c r="W33595" s="17"/>
    </row>
    <row r="33596" spans="23:23" x14ac:dyDescent="0.35">
      <c r="W33596" s="17"/>
    </row>
    <row r="33597" spans="23:23" x14ac:dyDescent="0.35">
      <c r="W33597" s="17"/>
    </row>
    <row r="33598" spans="23:23" x14ac:dyDescent="0.35">
      <c r="W33598" s="17"/>
    </row>
    <row r="33599" spans="23:23" x14ac:dyDescent="0.35">
      <c r="W33599" s="17"/>
    </row>
    <row r="33600" spans="23:23" x14ac:dyDescent="0.35">
      <c r="W33600" s="17"/>
    </row>
    <row r="33601" spans="23:23" x14ac:dyDescent="0.35">
      <c r="W33601" s="17"/>
    </row>
    <row r="33602" spans="23:23" x14ac:dyDescent="0.35">
      <c r="W33602" s="17"/>
    </row>
    <row r="33603" spans="23:23" x14ac:dyDescent="0.35">
      <c r="W33603" s="17"/>
    </row>
    <row r="33604" spans="23:23" x14ac:dyDescent="0.35">
      <c r="W33604" s="17"/>
    </row>
    <row r="33605" spans="23:23" x14ac:dyDescent="0.35">
      <c r="W33605" s="17"/>
    </row>
    <row r="33606" spans="23:23" x14ac:dyDescent="0.35">
      <c r="W33606" s="17"/>
    </row>
    <row r="33607" spans="23:23" x14ac:dyDescent="0.35">
      <c r="W33607" s="17"/>
    </row>
    <row r="33608" spans="23:23" x14ac:dyDescent="0.35">
      <c r="W33608" s="17"/>
    </row>
    <row r="33609" spans="23:23" x14ac:dyDescent="0.35">
      <c r="W33609" s="17"/>
    </row>
    <row r="33610" spans="23:23" x14ac:dyDescent="0.35">
      <c r="W33610" s="17"/>
    </row>
    <row r="33611" spans="23:23" x14ac:dyDescent="0.35">
      <c r="W33611" s="17"/>
    </row>
    <row r="33612" spans="23:23" x14ac:dyDescent="0.35">
      <c r="W33612" s="17"/>
    </row>
    <row r="33613" spans="23:23" x14ac:dyDescent="0.35">
      <c r="W33613" s="17"/>
    </row>
    <row r="33614" spans="23:23" x14ac:dyDescent="0.35">
      <c r="W33614" s="17"/>
    </row>
    <row r="33615" spans="23:23" x14ac:dyDescent="0.35">
      <c r="W33615" s="17"/>
    </row>
    <row r="33616" spans="23:23" x14ac:dyDescent="0.35">
      <c r="W33616" s="17"/>
    </row>
    <row r="33617" spans="23:23" x14ac:dyDescent="0.35">
      <c r="W33617" s="17"/>
    </row>
    <row r="33618" spans="23:23" x14ac:dyDescent="0.35">
      <c r="W33618" s="17"/>
    </row>
    <row r="33619" spans="23:23" x14ac:dyDescent="0.35">
      <c r="W33619" s="17"/>
    </row>
    <row r="33620" spans="23:23" x14ac:dyDescent="0.35">
      <c r="W33620" s="17"/>
    </row>
    <row r="33621" spans="23:23" x14ac:dyDescent="0.35">
      <c r="W33621" s="17"/>
    </row>
    <row r="33622" spans="23:23" x14ac:dyDescent="0.35">
      <c r="W33622" s="17"/>
    </row>
    <row r="33623" spans="23:23" x14ac:dyDescent="0.35">
      <c r="W33623" s="17"/>
    </row>
    <row r="33624" spans="23:23" x14ac:dyDescent="0.35">
      <c r="W33624" s="17"/>
    </row>
    <row r="33625" spans="23:23" x14ac:dyDescent="0.35">
      <c r="W33625" s="17"/>
    </row>
    <row r="33626" spans="23:23" x14ac:dyDescent="0.35">
      <c r="W33626" s="17"/>
    </row>
    <row r="33627" spans="23:23" x14ac:dyDescent="0.35">
      <c r="W33627" s="17"/>
    </row>
    <row r="33628" spans="23:23" x14ac:dyDescent="0.35">
      <c r="W33628" s="17"/>
    </row>
    <row r="33629" spans="23:23" x14ac:dyDescent="0.35">
      <c r="W33629" s="17"/>
    </row>
    <row r="33630" spans="23:23" x14ac:dyDescent="0.35">
      <c r="W33630" s="17"/>
    </row>
    <row r="33631" spans="23:23" x14ac:dyDescent="0.35">
      <c r="W33631" s="17"/>
    </row>
    <row r="33632" spans="23:23" x14ac:dyDescent="0.35">
      <c r="W33632" s="17"/>
    </row>
    <row r="33633" spans="23:23" x14ac:dyDescent="0.35">
      <c r="W33633" s="17"/>
    </row>
    <row r="33634" spans="23:23" x14ac:dyDescent="0.35">
      <c r="W33634" s="17"/>
    </row>
    <row r="33635" spans="23:23" x14ac:dyDescent="0.35">
      <c r="W33635" s="17"/>
    </row>
    <row r="33636" spans="23:23" x14ac:dyDescent="0.35">
      <c r="W33636" s="17"/>
    </row>
    <row r="33637" spans="23:23" x14ac:dyDescent="0.35">
      <c r="W33637" s="17"/>
    </row>
    <row r="33638" spans="23:23" x14ac:dyDescent="0.35">
      <c r="W33638" s="17"/>
    </row>
    <row r="33639" spans="23:23" x14ac:dyDescent="0.35">
      <c r="W33639" s="17"/>
    </row>
    <row r="33640" spans="23:23" x14ac:dyDescent="0.35">
      <c r="W33640" s="17"/>
    </row>
    <row r="33641" spans="23:23" x14ac:dyDescent="0.35">
      <c r="W33641" s="17"/>
    </row>
    <row r="33642" spans="23:23" x14ac:dyDescent="0.35">
      <c r="W33642" s="17"/>
    </row>
    <row r="33643" spans="23:23" x14ac:dyDescent="0.35">
      <c r="W33643" s="17"/>
    </row>
    <row r="33644" spans="23:23" x14ac:dyDescent="0.35">
      <c r="W33644" s="17"/>
    </row>
    <row r="33645" spans="23:23" x14ac:dyDescent="0.35">
      <c r="W33645" s="17"/>
    </row>
    <row r="33646" spans="23:23" x14ac:dyDescent="0.35">
      <c r="W33646" s="17"/>
    </row>
    <row r="33647" spans="23:23" x14ac:dyDescent="0.35">
      <c r="W33647" s="17"/>
    </row>
    <row r="33648" spans="23:23" x14ac:dyDescent="0.35">
      <c r="W33648" s="17"/>
    </row>
    <row r="33649" spans="23:23" x14ac:dyDescent="0.35">
      <c r="W33649" s="17"/>
    </row>
    <row r="33650" spans="23:23" x14ac:dyDescent="0.35">
      <c r="W33650" s="17"/>
    </row>
    <row r="33651" spans="23:23" x14ac:dyDescent="0.35">
      <c r="W33651" s="17"/>
    </row>
    <row r="33652" spans="23:23" x14ac:dyDescent="0.35">
      <c r="W33652" s="17"/>
    </row>
    <row r="33653" spans="23:23" x14ac:dyDescent="0.35">
      <c r="W33653" s="17"/>
    </row>
    <row r="33654" spans="23:23" x14ac:dyDescent="0.35">
      <c r="W33654" s="17"/>
    </row>
    <row r="33655" spans="23:23" x14ac:dyDescent="0.35">
      <c r="W33655" s="17"/>
    </row>
    <row r="33656" spans="23:23" x14ac:dyDescent="0.35">
      <c r="W33656" s="17"/>
    </row>
    <row r="33657" spans="23:23" x14ac:dyDescent="0.35">
      <c r="W33657" s="17"/>
    </row>
    <row r="33658" spans="23:23" x14ac:dyDescent="0.35">
      <c r="W33658" s="17"/>
    </row>
    <row r="33659" spans="23:23" x14ac:dyDescent="0.35">
      <c r="W33659" s="17"/>
    </row>
    <row r="33660" spans="23:23" x14ac:dyDescent="0.35">
      <c r="W33660" s="17"/>
    </row>
    <row r="33661" spans="23:23" x14ac:dyDescent="0.35">
      <c r="W33661" s="17"/>
    </row>
    <row r="33662" spans="23:23" x14ac:dyDescent="0.35">
      <c r="W33662" s="17"/>
    </row>
    <row r="33663" spans="23:23" x14ac:dyDescent="0.35">
      <c r="W33663" s="17"/>
    </row>
    <row r="33664" spans="23:23" x14ac:dyDescent="0.35">
      <c r="W33664" s="17"/>
    </row>
    <row r="33665" spans="23:23" x14ac:dyDescent="0.35">
      <c r="W33665" s="17"/>
    </row>
    <row r="33666" spans="23:23" x14ac:dyDescent="0.35">
      <c r="W33666" s="17"/>
    </row>
    <row r="33667" spans="23:23" x14ac:dyDescent="0.35">
      <c r="W33667" s="17"/>
    </row>
    <row r="33668" spans="23:23" x14ac:dyDescent="0.35">
      <c r="W33668" s="17"/>
    </row>
    <row r="33669" spans="23:23" x14ac:dyDescent="0.35">
      <c r="W33669" s="17"/>
    </row>
    <row r="33670" spans="23:23" x14ac:dyDescent="0.35">
      <c r="W33670" s="17"/>
    </row>
    <row r="33671" spans="23:23" x14ac:dyDescent="0.35">
      <c r="W33671" s="17"/>
    </row>
    <row r="33672" spans="23:23" x14ac:dyDescent="0.35">
      <c r="W33672" s="17"/>
    </row>
    <row r="33673" spans="23:23" x14ac:dyDescent="0.35">
      <c r="W33673" s="17"/>
    </row>
    <row r="33674" spans="23:23" x14ac:dyDescent="0.35">
      <c r="W33674" s="17"/>
    </row>
    <row r="33675" spans="23:23" x14ac:dyDescent="0.35">
      <c r="W33675" s="17"/>
    </row>
    <row r="33676" spans="23:23" x14ac:dyDescent="0.35">
      <c r="W33676" s="17"/>
    </row>
    <row r="33677" spans="23:23" x14ac:dyDescent="0.35">
      <c r="W33677" s="17"/>
    </row>
    <row r="33678" spans="23:23" x14ac:dyDescent="0.35">
      <c r="W33678" s="17"/>
    </row>
    <row r="33679" spans="23:23" x14ac:dyDescent="0.35">
      <c r="W33679" s="17"/>
    </row>
    <row r="33680" spans="23:23" x14ac:dyDescent="0.35">
      <c r="W33680" s="17"/>
    </row>
    <row r="33681" spans="23:23" x14ac:dyDescent="0.35">
      <c r="W33681" s="17"/>
    </row>
    <row r="33682" spans="23:23" x14ac:dyDescent="0.35">
      <c r="W33682" s="17"/>
    </row>
    <row r="33683" spans="23:23" x14ac:dyDescent="0.35">
      <c r="W33683" s="17"/>
    </row>
    <row r="33684" spans="23:23" x14ac:dyDescent="0.35">
      <c r="W33684" s="17"/>
    </row>
    <row r="33685" spans="23:23" x14ac:dyDescent="0.35">
      <c r="W33685" s="17"/>
    </row>
    <row r="33686" spans="23:23" x14ac:dyDescent="0.35">
      <c r="W33686" s="17"/>
    </row>
    <row r="33687" spans="23:23" x14ac:dyDescent="0.35">
      <c r="W33687" s="17"/>
    </row>
    <row r="33688" spans="23:23" x14ac:dyDescent="0.35">
      <c r="W33688" s="17"/>
    </row>
    <row r="33689" spans="23:23" x14ac:dyDescent="0.35">
      <c r="W33689" s="17"/>
    </row>
    <row r="33690" spans="23:23" x14ac:dyDescent="0.35">
      <c r="W33690" s="17"/>
    </row>
    <row r="33691" spans="23:23" x14ac:dyDescent="0.35">
      <c r="W33691" s="17"/>
    </row>
    <row r="33692" spans="23:23" x14ac:dyDescent="0.35">
      <c r="W33692" s="17"/>
    </row>
    <row r="33693" spans="23:23" x14ac:dyDescent="0.35">
      <c r="W33693" s="17"/>
    </row>
    <row r="33694" spans="23:23" x14ac:dyDescent="0.35">
      <c r="W33694" s="17"/>
    </row>
    <row r="33695" spans="23:23" x14ac:dyDescent="0.35">
      <c r="W33695" s="17"/>
    </row>
    <row r="33696" spans="23:23" x14ac:dyDescent="0.35">
      <c r="W33696" s="17"/>
    </row>
    <row r="33697" spans="23:23" x14ac:dyDescent="0.35">
      <c r="W33697" s="17"/>
    </row>
    <row r="33698" spans="23:23" x14ac:dyDescent="0.35">
      <c r="W33698" s="17"/>
    </row>
    <row r="33699" spans="23:23" x14ac:dyDescent="0.35">
      <c r="W33699" s="17"/>
    </row>
    <row r="33700" spans="23:23" x14ac:dyDescent="0.35">
      <c r="W33700" s="17"/>
    </row>
    <row r="33701" spans="23:23" x14ac:dyDescent="0.35">
      <c r="W33701" s="17"/>
    </row>
    <row r="33702" spans="23:23" x14ac:dyDescent="0.35">
      <c r="W33702" s="17"/>
    </row>
    <row r="33703" spans="23:23" x14ac:dyDescent="0.35">
      <c r="W33703" s="17"/>
    </row>
    <row r="33704" spans="23:23" x14ac:dyDescent="0.35">
      <c r="W33704" s="17"/>
    </row>
    <row r="33705" spans="23:23" x14ac:dyDescent="0.35">
      <c r="W33705" s="17"/>
    </row>
    <row r="33706" spans="23:23" x14ac:dyDescent="0.35">
      <c r="W33706" s="17"/>
    </row>
    <row r="33707" spans="23:23" x14ac:dyDescent="0.35">
      <c r="W33707" s="17"/>
    </row>
    <row r="33708" spans="23:23" x14ac:dyDescent="0.35">
      <c r="W33708" s="17"/>
    </row>
    <row r="33709" spans="23:23" x14ac:dyDescent="0.35">
      <c r="W33709" s="17"/>
    </row>
    <row r="33710" spans="23:23" x14ac:dyDescent="0.35">
      <c r="W33710" s="17"/>
    </row>
    <row r="33711" spans="23:23" x14ac:dyDescent="0.35">
      <c r="W33711" s="17"/>
    </row>
    <row r="33712" spans="23:23" x14ac:dyDescent="0.35">
      <c r="W33712" s="17"/>
    </row>
    <row r="33713" spans="23:23" x14ac:dyDescent="0.35">
      <c r="W33713" s="17"/>
    </row>
    <row r="33714" spans="23:23" x14ac:dyDescent="0.35">
      <c r="W33714" s="17"/>
    </row>
    <row r="33715" spans="23:23" x14ac:dyDescent="0.35">
      <c r="W33715" s="17"/>
    </row>
    <row r="33716" spans="23:23" x14ac:dyDescent="0.35">
      <c r="W33716" s="17"/>
    </row>
    <row r="33717" spans="23:23" x14ac:dyDescent="0.35">
      <c r="W33717" s="17"/>
    </row>
    <row r="33718" spans="23:23" x14ac:dyDescent="0.35">
      <c r="W33718" s="17"/>
    </row>
    <row r="33719" spans="23:23" x14ac:dyDescent="0.35">
      <c r="W33719" s="17"/>
    </row>
    <row r="33720" spans="23:23" x14ac:dyDescent="0.35">
      <c r="W33720" s="17"/>
    </row>
    <row r="33721" spans="23:23" x14ac:dyDescent="0.35">
      <c r="W33721" s="17"/>
    </row>
    <row r="33722" spans="23:23" x14ac:dyDescent="0.35">
      <c r="W33722" s="17"/>
    </row>
    <row r="33723" spans="23:23" x14ac:dyDescent="0.35">
      <c r="W33723" s="17"/>
    </row>
    <row r="33724" spans="23:23" x14ac:dyDescent="0.35">
      <c r="W33724" s="17"/>
    </row>
    <row r="33725" spans="23:23" x14ac:dyDescent="0.35">
      <c r="W33725" s="17"/>
    </row>
    <row r="33726" spans="23:23" x14ac:dyDescent="0.35">
      <c r="W33726" s="17"/>
    </row>
    <row r="33727" spans="23:23" x14ac:dyDescent="0.35">
      <c r="W33727" s="17"/>
    </row>
    <row r="33728" spans="23:23" x14ac:dyDescent="0.35">
      <c r="W33728" s="17"/>
    </row>
    <row r="33729" spans="23:23" x14ac:dyDescent="0.35">
      <c r="W33729" s="17"/>
    </row>
    <row r="33730" spans="23:23" x14ac:dyDescent="0.35">
      <c r="W33730" s="17"/>
    </row>
    <row r="33731" spans="23:23" x14ac:dyDescent="0.35">
      <c r="W33731" s="17"/>
    </row>
    <row r="33732" spans="23:23" x14ac:dyDescent="0.35">
      <c r="W33732" s="17"/>
    </row>
    <row r="33733" spans="23:23" x14ac:dyDescent="0.35">
      <c r="W33733" s="17"/>
    </row>
    <row r="33734" spans="23:23" x14ac:dyDescent="0.35">
      <c r="W33734" s="17"/>
    </row>
    <row r="33735" spans="23:23" x14ac:dyDescent="0.35">
      <c r="W33735" s="17"/>
    </row>
    <row r="33736" spans="23:23" x14ac:dyDescent="0.35">
      <c r="W33736" s="17"/>
    </row>
    <row r="33737" spans="23:23" x14ac:dyDescent="0.35">
      <c r="W33737" s="17"/>
    </row>
    <row r="33738" spans="23:23" x14ac:dyDescent="0.35">
      <c r="W33738" s="17"/>
    </row>
    <row r="33739" spans="23:23" x14ac:dyDescent="0.35">
      <c r="W33739" s="17"/>
    </row>
    <row r="33740" spans="23:23" x14ac:dyDescent="0.35">
      <c r="W33740" s="17"/>
    </row>
    <row r="33741" spans="23:23" x14ac:dyDescent="0.35">
      <c r="W33741" s="17"/>
    </row>
    <row r="33742" spans="23:23" x14ac:dyDescent="0.35">
      <c r="W33742" s="17"/>
    </row>
    <row r="33743" spans="23:23" x14ac:dyDescent="0.35">
      <c r="W33743" s="17"/>
    </row>
    <row r="33744" spans="23:23" x14ac:dyDescent="0.35">
      <c r="W33744" s="17"/>
    </row>
    <row r="33745" spans="23:23" x14ac:dyDescent="0.35">
      <c r="W33745" s="17"/>
    </row>
    <row r="33746" spans="23:23" x14ac:dyDescent="0.35">
      <c r="W33746" s="17"/>
    </row>
    <row r="33747" spans="23:23" x14ac:dyDescent="0.35">
      <c r="W33747" s="17"/>
    </row>
    <row r="33748" spans="23:23" x14ac:dyDescent="0.35">
      <c r="W33748" s="17"/>
    </row>
    <row r="33749" spans="23:23" x14ac:dyDescent="0.35">
      <c r="W33749" s="17"/>
    </row>
    <row r="33750" spans="23:23" x14ac:dyDescent="0.35">
      <c r="W33750" s="17"/>
    </row>
    <row r="33751" spans="23:23" x14ac:dyDescent="0.35">
      <c r="W33751" s="17"/>
    </row>
    <row r="33752" spans="23:23" x14ac:dyDescent="0.35">
      <c r="W33752" s="17"/>
    </row>
    <row r="33753" spans="23:23" x14ac:dyDescent="0.35">
      <c r="W33753" s="17"/>
    </row>
    <row r="33754" spans="23:23" x14ac:dyDescent="0.35">
      <c r="W33754" s="17"/>
    </row>
    <row r="33755" spans="23:23" x14ac:dyDescent="0.35">
      <c r="W33755" s="17"/>
    </row>
    <row r="33756" spans="23:23" x14ac:dyDescent="0.35">
      <c r="W33756" s="17"/>
    </row>
    <row r="33757" spans="23:23" x14ac:dyDescent="0.35">
      <c r="W33757" s="17"/>
    </row>
    <row r="33758" spans="23:23" x14ac:dyDescent="0.35">
      <c r="W33758" s="17"/>
    </row>
    <row r="33759" spans="23:23" x14ac:dyDescent="0.35">
      <c r="W33759" s="17"/>
    </row>
    <row r="33760" spans="23:23" x14ac:dyDescent="0.35">
      <c r="W33760" s="17"/>
    </row>
    <row r="33761" spans="23:23" x14ac:dyDescent="0.35">
      <c r="W33761" s="17"/>
    </row>
    <row r="33762" spans="23:23" x14ac:dyDescent="0.35">
      <c r="W33762" s="17"/>
    </row>
    <row r="33763" spans="23:23" x14ac:dyDescent="0.35">
      <c r="W33763" s="17"/>
    </row>
    <row r="33764" spans="23:23" x14ac:dyDescent="0.35">
      <c r="W33764" s="17"/>
    </row>
    <row r="33765" spans="23:23" x14ac:dyDescent="0.35">
      <c r="W33765" s="17"/>
    </row>
    <row r="33766" spans="23:23" x14ac:dyDescent="0.35">
      <c r="W33766" s="17"/>
    </row>
    <row r="33767" spans="23:23" x14ac:dyDescent="0.35">
      <c r="W33767" s="17"/>
    </row>
    <row r="33768" spans="23:23" x14ac:dyDescent="0.35">
      <c r="W33768" s="17"/>
    </row>
    <row r="33769" spans="23:23" x14ac:dyDescent="0.35">
      <c r="W33769" s="17"/>
    </row>
    <row r="33770" spans="23:23" x14ac:dyDescent="0.35">
      <c r="W33770" s="17"/>
    </row>
    <row r="33771" spans="23:23" x14ac:dyDescent="0.35">
      <c r="W33771" s="17"/>
    </row>
    <row r="33772" spans="23:23" x14ac:dyDescent="0.35">
      <c r="W33772" s="17"/>
    </row>
    <row r="33773" spans="23:23" x14ac:dyDescent="0.35">
      <c r="W33773" s="17"/>
    </row>
    <row r="33774" spans="23:23" x14ac:dyDescent="0.35">
      <c r="W33774" s="17"/>
    </row>
    <row r="33775" spans="23:23" x14ac:dyDescent="0.35">
      <c r="W33775" s="17"/>
    </row>
    <row r="33776" spans="23:23" x14ac:dyDescent="0.35">
      <c r="W33776" s="17"/>
    </row>
    <row r="33777" spans="23:23" x14ac:dyDescent="0.35">
      <c r="W33777" s="17"/>
    </row>
    <row r="33778" spans="23:23" x14ac:dyDescent="0.35">
      <c r="W33778" s="17"/>
    </row>
    <row r="33779" spans="23:23" x14ac:dyDescent="0.35">
      <c r="W33779" s="17"/>
    </row>
    <row r="33780" spans="23:23" x14ac:dyDescent="0.35">
      <c r="W33780" s="17"/>
    </row>
    <row r="33781" spans="23:23" x14ac:dyDescent="0.35">
      <c r="W33781" s="17"/>
    </row>
    <row r="33782" spans="23:23" x14ac:dyDescent="0.35">
      <c r="W33782" s="17"/>
    </row>
    <row r="33783" spans="23:23" x14ac:dyDescent="0.35">
      <c r="W33783" s="17"/>
    </row>
    <row r="33784" spans="23:23" x14ac:dyDescent="0.35">
      <c r="W33784" s="17"/>
    </row>
    <row r="33785" spans="23:23" x14ac:dyDescent="0.35">
      <c r="W33785" s="17"/>
    </row>
    <row r="33786" spans="23:23" x14ac:dyDescent="0.35">
      <c r="W33786" s="17"/>
    </row>
    <row r="33787" spans="23:23" x14ac:dyDescent="0.35">
      <c r="W33787" s="17"/>
    </row>
    <row r="33788" spans="23:23" x14ac:dyDescent="0.35">
      <c r="W33788" s="17"/>
    </row>
    <row r="33789" spans="23:23" x14ac:dyDescent="0.35">
      <c r="W33789" s="17"/>
    </row>
    <row r="33790" spans="23:23" x14ac:dyDescent="0.35">
      <c r="W33790" s="17"/>
    </row>
    <row r="33791" spans="23:23" x14ac:dyDescent="0.35">
      <c r="W33791" s="17"/>
    </row>
    <row r="33792" spans="23:23" x14ac:dyDescent="0.35">
      <c r="W33792" s="17"/>
    </row>
    <row r="33793" spans="23:23" x14ac:dyDescent="0.35">
      <c r="W33793" s="17"/>
    </row>
    <row r="33794" spans="23:23" x14ac:dyDescent="0.35">
      <c r="W33794" s="17"/>
    </row>
    <row r="33795" spans="23:23" x14ac:dyDescent="0.35">
      <c r="W33795" s="17"/>
    </row>
    <row r="33796" spans="23:23" x14ac:dyDescent="0.35">
      <c r="W33796" s="17"/>
    </row>
    <row r="33797" spans="23:23" x14ac:dyDescent="0.35">
      <c r="W33797" s="17"/>
    </row>
    <row r="33798" spans="23:23" x14ac:dyDescent="0.35">
      <c r="W33798" s="17"/>
    </row>
    <row r="33799" spans="23:23" x14ac:dyDescent="0.35">
      <c r="W33799" s="17"/>
    </row>
    <row r="33800" spans="23:23" x14ac:dyDescent="0.35">
      <c r="W33800" s="17"/>
    </row>
    <row r="33801" spans="23:23" x14ac:dyDescent="0.35">
      <c r="W33801" s="17"/>
    </row>
    <row r="33802" spans="23:23" x14ac:dyDescent="0.35">
      <c r="W33802" s="17"/>
    </row>
    <row r="33803" spans="23:23" x14ac:dyDescent="0.35">
      <c r="W33803" s="17"/>
    </row>
    <row r="33804" spans="23:23" x14ac:dyDescent="0.35">
      <c r="W33804" s="17"/>
    </row>
    <row r="33805" spans="23:23" x14ac:dyDescent="0.35">
      <c r="W33805" s="17"/>
    </row>
    <row r="33806" spans="23:23" x14ac:dyDescent="0.35">
      <c r="W33806" s="17"/>
    </row>
    <row r="33807" spans="23:23" x14ac:dyDescent="0.35">
      <c r="W33807" s="17"/>
    </row>
    <row r="33808" spans="23:23" x14ac:dyDescent="0.35">
      <c r="W33808" s="17"/>
    </row>
    <row r="33809" spans="23:23" x14ac:dyDescent="0.35">
      <c r="W33809" s="17"/>
    </row>
    <row r="33810" spans="23:23" x14ac:dyDescent="0.35">
      <c r="W33810" s="17"/>
    </row>
    <row r="33811" spans="23:23" x14ac:dyDescent="0.35">
      <c r="W33811" s="17"/>
    </row>
    <row r="33812" spans="23:23" x14ac:dyDescent="0.35">
      <c r="W33812" s="17"/>
    </row>
    <row r="33813" spans="23:23" x14ac:dyDescent="0.35">
      <c r="W33813" s="17"/>
    </row>
    <row r="33814" spans="23:23" x14ac:dyDescent="0.35">
      <c r="W33814" s="17"/>
    </row>
    <row r="33815" spans="23:23" x14ac:dyDescent="0.35">
      <c r="W33815" s="17"/>
    </row>
    <row r="33816" spans="23:23" x14ac:dyDescent="0.35">
      <c r="W33816" s="17"/>
    </row>
    <row r="33817" spans="23:23" x14ac:dyDescent="0.35">
      <c r="W33817" s="17"/>
    </row>
    <row r="33818" spans="23:23" x14ac:dyDescent="0.35">
      <c r="W33818" s="17"/>
    </row>
    <row r="33819" spans="23:23" x14ac:dyDescent="0.35">
      <c r="W33819" s="17"/>
    </row>
    <row r="33820" spans="23:23" x14ac:dyDescent="0.35">
      <c r="W33820" s="17"/>
    </row>
    <row r="33821" spans="23:23" x14ac:dyDescent="0.35">
      <c r="W33821" s="17"/>
    </row>
    <row r="33822" spans="23:23" x14ac:dyDescent="0.35">
      <c r="W33822" s="17"/>
    </row>
    <row r="33823" spans="23:23" x14ac:dyDescent="0.35">
      <c r="W33823" s="17"/>
    </row>
    <row r="33824" spans="23:23" x14ac:dyDescent="0.35">
      <c r="W33824" s="17"/>
    </row>
    <row r="33825" spans="23:23" x14ac:dyDescent="0.35">
      <c r="W33825" s="17"/>
    </row>
    <row r="33826" spans="23:23" x14ac:dyDescent="0.35">
      <c r="W33826" s="17"/>
    </row>
    <row r="33827" spans="23:23" x14ac:dyDescent="0.35">
      <c r="W33827" s="17"/>
    </row>
    <row r="33828" spans="23:23" x14ac:dyDescent="0.35">
      <c r="W33828" s="17"/>
    </row>
    <row r="33829" spans="23:23" x14ac:dyDescent="0.35">
      <c r="W33829" s="17"/>
    </row>
    <row r="33830" spans="23:23" x14ac:dyDescent="0.35">
      <c r="W33830" s="17"/>
    </row>
    <row r="33831" spans="23:23" x14ac:dyDescent="0.35">
      <c r="W33831" s="17"/>
    </row>
    <row r="33832" spans="23:23" x14ac:dyDescent="0.35">
      <c r="W33832" s="17"/>
    </row>
    <row r="33833" spans="23:23" x14ac:dyDescent="0.35">
      <c r="W33833" s="17"/>
    </row>
    <row r="33834" spans="23:23" x14ac:dyDescent="0.35">
      <c r="W33834" s="17"/>
    </row>
    <row r="33835" spans="23:23" x14ac:dyDescent="0.35">
      <c r="W33835" s="17"/>
    </row>
    <row r="33836" spans="23:23" x14ac:dyDescent="0.35">
      <c r="W33836" s="17"/>
    </row>
    <row r="33837" spans="23:23" x14ac:dyDescent="0.35">
      <c r="W33837" s="17"/>
    </row>
    <row r="33838" spans="23:23" x14ac:dyDescent="0.35">
      <c r="W33838" s="17"/>
    </row>
    <row r="33839" spans="23:23" x14ac:dyDescent="0.35">
      <c r="W33839" s="17"/>
    </row>
    <row r="33840" spans="23:23" x14ac:dyDescent="0.35">
      <c r="W33840" s="17"/>
    </row>
    <row r="33841" spans="23:23" x14ac:dyDescent="0.35">
      <c r="W33841" s="17"/>
    </row>
    <row r="33842" spans="23:23" x14ac:dyDescent="0.35">
      <c r="W33842" s="17"/>
    </row>
    <row r="33843" spans="23:23" x14ac:dyDescent="0.35">
      <c r="W33843" s="17"/>
    </row>
    <row r="33844" spans="23:23" x14ac:dyDescent="0.35">
      <c r="W33844" s="17"/>
    </row>
    <row r="33845" spans="23:23" x14ac:dyDescent="0.35">
      <c r="W33845" s="17"/>
    </row>
    <row r="33846" spans="23:23" x14ac:dyDescent="0.35">
      <c r="W33846" s="17"/>
    </row>
    <row r="33847" spans="23:23" x14ac:dyDescent="0.35">
      <c r="W33847" s="17"/>
    </row>
    <row r="33848" spans="23:23" x14ac:dyDescent="0.35">
      <c r="W33848" s="17"/>
    </row>
    <row r="33849" spans="23:23" x14ac:dyDescent="0.35">
      <c r="W33849" s="17"/>
    </row>
    <row r="33850" spans="23:23" x14ac:dyDescent="0.35">
      <c r="W33850" s="17"/>
    </row>
    <row r="33851" spans="23:23" x14ac:dyDescent="0.35">
      <c r="W33851" s="17"/>
    </row>
    <row r="33852" spans="23:23" x14ac:dyDescent="0.35">
      <c r="W33852" s="17"/>
    </row>
    <row r="33853" spans="23:23" x14ac:dyDescent="0.35">
      <c r="W33853" s="17"/>
    </row>
    <row r="33854" spans="23:23" x14ac:dyDescent="0.35">
      <c r="W33854" s="17"/>
    </row>
    <row r="33855" spans="23:23" x14ac:dyDescent="0.35">
      <c r="W33855" s="17"/>
    </row>
    <row r="33856" spans="23:23" x14ac:dyDescent="0.35">
      <c r="W33856" s="17"/>
    </row>
    <row r="33857" spans="23:23" x14ac:dyDescent="0.35">
      <c r="W33857" s="17"/>
    </row>
    <row r="33858" spans="23:23" x14ac:dyDescent="0.35">
      <c r="W33858" s="17"/>
    </row>
    <row r="33859" spans="23:23" x14ac:dyDescent="0.35">
      <c r="W33859" s="17"/>
    </row>
    <row r="33860" spans="23:23" x14ac:dyDescent="0.35">
      <c r="W33860" s="17"/>
    </row>
    <row r="33861" spans="23:23" x14ac:dyDescent="0.35">
      <c r="W33861" s="17"/>
    </row>
    <row r="33862" spans="23:23" x14ac:dyDescent="0.35">
      <c r="W33862" s="17"/>
    </row>
    <row r="33863" spans="23:23" x14ac:dyDescent="0.35">
      <c r="W33863" s="17"/>
    </row>
    <row r="33864" spans="23:23" x14ac:dyDescent="0.35">
      <c r="W33864" s="17"/>
    </row>
    <row r="33865" spans="23:23" x14ac:dyDescent="0.35">
      <c r="W33865" s="17"/>
    </row>
    <row r="33866" spans="23:23" x14ac:dyDescent="0.35">
      <c r="W33866" s="17"/>
    </row>
    <row r="33867" spans="23:23" x14ac:dyDescent="0.35">
      <c r="W33867" s="17"/>
    </row>
    <row r="33868" spans="23:23" x14ac:dyDescent="0.35">
      <c r="W33868" s="17"/>
    </row>
    <row r="33869" spans="23:23" x14ac:dyDescent="0.35">
      <c r="W33869" s="17"/>
    </row>
    <row r="33870" spans="23:23" x14ac:dyDescent="0.35">
      <c r="W33870" s="17"/>
    </row>
    <row r="33871" spans="23:23" x14ac:dyDescent="0.35">
      <c r="W33871" s="17"/>
    </row>
    <row r="33872" spans="23:23" x14ac:dyDescent="0.35">
      <c r="W33872" s="17"/>
    </row>
    <row r="33873" spans="23:23" x14ac:dyDescent="0.35">
      <c r="W33873" s="17"/>
    </row>
    <row r="33874" spans="23:23" x14ac:dyDescent="0.35">
      <c r="W33874" s="17"/>
    </row>
    <row r="33875" spans="23:23" x14ac:dyDescent="0.35">
      <c r="W33875" s="17"/>
    </row>
    <row r="33876" spans="23:23" x14ac:dyDescent="0.35">
      <c r="W33876" s="17"/>
    </row>
    <row r="33877" spans="23:23" x14ac:dyDescent="0.35">
      <c r="W33877" s="17"/>
    </row>
    <row r="33878" spans="23:23" x14ac:dyDescent="0.35">
      <c r="W33878" s="17"/>
    </row>
    <row r="33879" spans="23:23" x14ac:dyDescent="0.35">
      <c r="W33879" s="17"/>
    </row>
    <row r="33880" spans="23:23" x14ac:dyDescent="0.35">
      <c r="W33880" s="17"/>
    </row>
    <row r="33881" spans="23:23" x14ac:dyDescent="0.35">
      <c r="W33881" s="17"/>
    </row>
    <row r="33882" spans="23:23" x14ac:dyDescent="0.35">
      <c r="W33882" s="17"/>
    </row>
    <row r="33883" spans="23:23" x14ac:dyDescent="0.35">
      <c r="W33883" s="17"/>
    </row>
    <row r="33884" spans="23:23" x14ac:dyDescent="0.35">
      <c r="W33884" s="17"/>
    </row>
    <row r="33885" spans="23:23" x14ac:dyDescent="0.35">
      <c r="W33885" s="17"/>
    </row>
    <row r="33886" spans="23:23" x14ac:dyDescent="0.35">
      <c r="W33886" s="17"/>
    </row>
    <row r="33887" spans="23:23" x14ac:dyDescent="0.35">
      <c r="W33887" s="17"/>
    </row>
    <row r="33888" spans="23:23" x14ac:dyDescent="0.35">
      <c r="W33888" s="17"/>
    </row>
    <row r="33889" spans="23:23" x14ac:dyDescent="0.35">
      <c r="W33889" s="17"/>
    </row>
    <row r="33890" spans="23:23" x14ac:dyDescent="0.35">
      <c r="W33890" s="17"/>
    </row>
    <row r="33891" spans="23:23" x14ac:dyDescent="0.35">
      <c r="W33891" s="17"/>
    </row>
    <row r="33892" spans="23:23" x14ac:dyDescent="0.35">
      <c r="W33892" s="17"/>
    </row>
    <row r="33893" spans="23:23" x14ac:dyDescent="0.35">
      <c r="W33893" s="17"/>
    </row>
    <row r="33894" spans="23:23" x14ac:dyDescent="0.35">
      <c r="W33894" s="17"/>
    </row>
    <row r="33895" spans="23:23" x14ac:dyDescent="0.35">
      <c r="W33895" s="17"/>
    </row>
    <row r="33896" spans="23:23" x14ac:dyDescent="0.35">
      <c r="W33896" s="17"/>
    </row>
    <row r="33897" spans="23:23" x14ac:dyDescent="0.35">
      <c r="W33897" s="17"/>
    </row>
    <row r="33898" spans="23:23" x14ac:dyDescent="0.35">
      <c r="W33898" s="17"/>
    </row>
    <row r="33899" spans="23:23" x14ac:dyDescent="0.35">
      <c r="W33899" s="17"/>
    </row>
    <row r="33900" spans="23:23" x14ac:dyDescent="0.35">
      <c r="W33900" s="17"/>
    </row>
    <row r="33901" spans="23:23" x14ac:dyDescent="0.35">
      <c r="W33901" s="17"/>
    </row>
    <row r="33902" spans="23:23" x14ac:dyDescent="0.35">
      <c r="W33902" s="17"/>
    </row>
    <row r="33903" spans="23:23" x14ac:dyDescent="0.35">
      <c r="W33903" s="17"/>
    </row>
    <row r="33904" spans="23:23" x14ac:dyDescent="0.35">
      <c r="W33904" s="17"/>
    </row>
    <row r="33905" spans="23:23" x14ac:dyDescent="0.35">
      <c r="W33905" s="17"/>
    </row>
    <row r="33906" spans="23:23" x14ac:dyDescent="0.35">
      <c r="W33906" s="17"/>
    </row>
    <row r="33907" spans="23:23" x14ac:dyDescent="0.35">
      <c r="W33907" s="17"/>
    </row>
    <row r="33908" spans="23:23" x14ac:dyDescent="0.35">
      <c r="W33908" s="17"/>
    </row>
    <row r="33909" spans="23:23" x14ac:dyDescent="0.35">
      <c r="W33909" s="17"/>
    </row>
    <row r="33910" spans="23:23" x14ac:dyDescent="0.35">
      <c r="W33910" s="17"/>
    </row>
    <row r="33911" spans="23:23" x14ac:dyDescent="0.35">
      <c r="W33911" s="17"/>
    </row>
    <row r="33912" spans="23:23" x14ac:dyDescent="0.35">
      <c r="W33912" s="17"/>
    </row>
    <row r="33913" spans="23:23" x14ac:dyDescent="0.35">
      <c r="W33913" s="17"/>
    </row>
    <row r="33914" spans="23:23" x14ac:dyDescent="0.35">
      <c r="W33914" s="17"/>
    </row>
    <row r="33915" spans="23:23" x14ac:dyDescent="0.35">
      <c r="W33915" s="17"/>
    </row>
    <row r="33916" spans="23:23" x14ac:dyDescent="0.35">
      <c r="W33916" s="17"/>
    </row>
    <row r="33917" spans="23:23" x14ac:dyDescent="0.35">
      <c r="W33917" s="17"/>
    </row>
    <row r="33918" spans="23:23" x14ac:dyDescent="0.35">
      <c r="W33918" s="17"/>
    </row>
    <row r="33919" spans="23:23" x14ac:dyDescent="0.35">
      <c r="W33919" s="17"/>
    </row>
    <row r="33920" spans="23:23" x14ac:dyDescent="0.35">
      <c r="W33920" s="17"/>
    </row>
    <row r="33921" spans="23:23" x14ac:dyDescent="0.35">
      <c r="W33921" s="17"/>
    </row>
    <row r="33922" spans="23:23" x14ac:dyDescent="0.35">
      <c r="W33922" s="17"/>
    </row>
    <row r="33923" spans="23:23" x14ac:dyDescent="0.35">
      <c r="W33923" s="17"/>
    </row>
    <row r="33924" spans="23:23" x14ac:dyDescent="0.35">
      <c r="W33924" s="17"/>
    </row>
    <row r="33925" spans="23:23" x14ac:dyDescent="0.35">
      <c r="W33925" s="17"/>
    </row>
    <row r="33926" spans="23:23" x14ac:dyDescent="0.35">
      <c r="W33926" s="17"/>
    </row>
    <row r="33927" spans="23:23" x14ac:dyDescent="0.35">
      <c r="W33927" s="17"/>
    </row>
    <row r="33928" spans="23:23" x14ac:dyDescent="0.35">
      <c r="W33928" s="17"/>
    </row>
    <row r="33929" spans="23:23" x14ac:dyDescent="0.35">
      <c r="W33929" s="17"/>
    </row>
    <row r="33930" spans="23:23" x14ac:dyDescent="0.35">
      <c r="W33930" s="17"/>
    </row>
    <row r="33931" spans="23:23" x14ac:dyDescent="0.35">
      <c r="W33931" s="17"/>
    </row>
    <row r="33932" spans="23:23" x14ac:dyDescent="0.35">
      <c r="W33932" s="17"/>
    </row>
    <row r="33933" spans="23:23" x14ac:dyDescent="0.35">
      <c r="W33933" s="17"/>
    </row>
    <row r="33934" spans="23:23" x14ac:dyDescent="0.35">
      <c r="W33934" s="17"/>
    </row>
    <row r="33935" spans="23:23" x14ac:dyDescent="0.35">
      <c r="W33935" s="17"/>
    </row>
    <row r="33936" spans="23:23" x14ac:dyDescent="0.35">
      <c r="W33936" s="17"/>
    </row>
    <row r="33937" spans="23:23" x14ac:dyDescent="0.35">
      <c r="W33937" s="17"/>
    </row>
    <row r="33938" spans="23:23" x14ac:dyDescent="0.35">
      <c r="W33938" s="17"/>
    </row>
    <row r="33939" spans="23:23" x14ac:dyDescent="0.35">
      <c r="W33939" s="17"/>
    </row>
    <row r="33940" spans="23:23" x14ac:dyDescent="0.35">
      <c r="W33940" s="17"/>
    </row>
    <row r="33941" spans="23:23" x14ac:dyDescent="0.35">
      <c r="W33941" s="17"/>
    </row>
    <row r="33942" spans="23:23" x14ac:dyDescent="0.35">
      <c r="W33942" s="17"/>
    </row>
    <row r="33943" spans="23:23" x14ac:dyDescent="0.35">
      <c r="W33943" s="17"/>
    </row>
    <row r="33944" spans="23:23" x14ac:dyDescent="0.35">
      <c r="W33944" s="17"/>
    </row>
    <row r="33945" spans="23:23" x14ac:dyDescent="0.35">
      <c r="W33945" s="17"/>
    </row>
    <row r="33946" spans="23:23" x14ac:dyDescent="0.35">
      <c r="W33946" s="17"/>
    </row>
    <row r="33947" spans="23:23" x14ac:dyDescent="0.35">
      <c r="W33947" s="17"/>
    </row>
    <row r="33948" spans="23:23" x14ac:dyDescent="0.35">
      <c r="W33948" s="17"/>
    </row>
    <row r="33949" spans="23:23" x14ac:dyDescent="0.35">
      <c r="W33949" s="17"/>
    </row>
    <row r="33950" spans="23:23" x14ac:dyDescent="0.35">
      <c r="W33950" s="17"/>
    </row>
    <row r="33951" spans="23:23" x14ac:dyDescent="0.35">
      <c r="W33951" s="17"/>
    </row>
    <row r="33952" spans="23:23" x14ac:dyDescent="0.35">
      <c r="W33952" s="17"/>
    </row>
    <row r="33953" spans="23:23" x14ac:dyDescent="0.35">
      <c r="W33953" s="17"/>
    </row>
    <row r="33954" spans="23:23" x14ac:dyDescent="0.35">
      <c r="W33954" s="17"/>
    </row>
    <row r="33955" spans="23:23" x14ac:dyDescent="0.35">
      <c r="W33955" s="17"/>
    </row>
    <row r="33956" spans="23:23" x14ac:dyDescent="0.35">
      <c r="W33956" s="17"/>
    </row>
    <row r="33957" spans="23:23" x14ac:dyDescent="0.35">
      <c r="W33957" s="17"/>
    </row>
    <row r="33958" spans="23:23" x14ac:dyDescent="0.35">
      <c r="W33958" s="17"/>
    </row>
    <row r="33959" spans="23:23" x14ac:dyDescent="0.35">
      <c r="W33959" s="17"/>
    </row>
    <row r="33960" spans="23:23" x14ac:dyDescent="0.35">
      <c r="W33960" s="17"/>
    </row>
    <row r="33961" spans="23:23" x14ac:dyDescent="0.35">
      <c r="W33961" s="17"/>
    </row>
    <row r="33962" spans="23:23" x14ac:dyDescent="0.35">
      <c r="W33962" s="17"/>
    </row>
    <row r="33963" spans="23:23" x14ac:dyDescent="0.35">
      <c r="W33963" s="17"/>
    </row>
    <row r="33964" spans="23:23" x14ac:dyDescent="0.35">
      <c r="W33964" s="17"/>
    </row>
    <row r="33965" spans="23:23" x14ac:dyDescent="0.35">
      <c r="W33965" s="17"/>
    </row>
    <row r="33966" spans="23:23" x14ac:dyDescent="0.35">
      <c r="W33966" s="17"/>
    </row>
    <row r="33967" spans="23:23" x14ac:dyDescent="0.35">
      <c r="W33967" s="17"/>
    </row>
    <row r="33968" spans="23:23" x14ac:dyDescent="0.35">
      <c r="W33968" s="17"/>
    </row>
    <row r="33969" spans="23:23" x14ac:dyDescent="0.35">
      <c r="W33969" s="17"/>
    </row>
    <row r="33970" spans="23:23" x14ac:dyDescent="0.35">
      <c r="W33970" s="17"/>
    </row>
    <row r="33971" spans="23:23" x14ac:dyDescent="0.35">
      <c r="W33971" s="17"/>
    </row>
    <row r="33972" spans="23:23" x14ac:dyDescent="0.35">
      <c r="W33972" s="17"/>
    </row>
    <row r="33973" spans="23:23" x14ac:dyDescent="0.35">
      <c r="W33973" s="17"/>
    </row>
    <row r="33974" spans="23:23" x14ac:dyDescent="0.35">
      <c r="W33974" s="17"/>
    </row>
    <row r="33975" spans="23:23" x14ac:dyDescent="0.35">
      <c r="W33975" s="17"/>
    </row>
    <row r="33976" spans="23:23" x14ac:dyDescent="0.35">
      <c r="W33976" s="17"/>
    </row>
    <row r="33977" spans="23:23" x14ac:dyDescent="0.35">
      <c r="W33977" s="17"/>
    </row>
    <row r="33978" spans="23:23" x14ac:dyDescent="0.35">
      <c r="W33978" s="17"/>
    </row>
    <row r="33979" spans="23:23" x14ac:dyDescent="0.35">
      <c r="W33979" s="17"/>
    </row>
    <row r="33980" spans="23:23" x14ac:dyDescent="0.35">
      <c r="W33980" s="17"/>
    </row>
    <row r="33981" spans="23:23" x14ac:dyDescent="0.35">
      <c r="W33981" s="17"/>
    </row>
    <row r="33982" spans="23:23" x14ac:dyDescent="0.35">
      <c r="W33982" s="17"/>
    </row>
    <row r="33983" spans="23:23" x14ac:dyDescent="0.35">
      <c r="W33983" s="17"/>
    </row>
    <row r="33984" spans="23:23" x14ac:dyDescent="0.35">
      <c r="W33984" s="17"/>
    </row>
    <row r="33985" spans="23:23" x14ac:dyDescent="0.35">
      <c r="W33985" s="17"/>
    </row>
    <row r="33986" spans="23:23" x14ac:dyDescent="0.35">
      <c r="W33986" s="17"/>
    </row>
    <row r="33987" spans="23:23" x14ac:dyDescent="0.35">
      <c r="W33987" s="17"/>
    </row>
    <row r="33988" spans="23:23" x14ac:dyDescent="0.35">
      <c r="W33988" s="17"/>
    </row>
    <row r="33989" spans="23:23" x14ac:dyDescent="0.35">
      <c r="W33989" s="17"/>
    </row>
    <row r="33990" spans="23:23" x14ac:dyDescent="0.35">
      <c r="W33990" s="17"/>
    </row>
    <row r="33991" spans="23:23" x14ac:dyDescent="0.35">
      <c r="W33991" s="17"/>
    </row>
    <row r="33992" spans="23:23" x14ac:dyDescent="0.35">
      <c r="W33992" s="17"/>
    </row>
    <row r="33993" spans="23:23" x14ac:dyDescent="0.35">
      <c r="W33993" s="17"/>
    </row>
    <row r="33994" spans="23:23" x14ac:dyDescent="0.35">
      <c r="W33994" s="17"/>
    </row>
    <row r="33995" spans="23:23" x14ac:dyDescent="0.35">
      <c r="W33995" s="17"/>
    </row>
    <row r="33996" spans="23:23" x14ac:dyDescent="0.35">
      <c r="W33996" s="17"/>
    </row>
    <row r="33997" spans="23:23" x14ac:dyDescent="0.35">
      <c r="W33997" s="17"/>
    </row>
    <row r="33998" spans="23:23" x14ac:dyDescent="0.35">
      <c r="W33998" s="17"/>
    </row>
    <row r="33999" spans="23:23" x14ac:dyDescent="0.35">
      <c r="W33999" s="17"/>
    </row>
    <row r="34000" spans="23:23" x14ac:dyDescent="0.35">
      <c r="W34000" s="17"/>
    </row>
    <row r="34001" spans="23:23" x14ac:dyDescent="0.35">
      <c r="W34001" s="17"/>
    </row>
    <row r="34002" spans="23:23" x14ac:dyDescent="0.35">
      <c r="W34002" s="17"/>
    </row>
    <row r="34003" spans="23:23" x14ac:dyDescent="0.35">
      <c r="W34003" s="17"/>
    </row>
    <row r="34004" spans="23:23" x14ac:dyDescent="0.35">
      <c r="W34004" s="17"/>
    </row>
    <row r="34005" spans="23:23" x14ac:dyDescent="0.35">
      <c r="W34005" s="17"/>
    </row>
    <row r="34006" spans="23:23" x14ac:dyDescent="0.35">
      <c r="W34006" s="17"/>
    </row>
    <row r="34007" spans="23:23" x14ac:dyDescent="0.35">
      <c r="W34007" s="17"/>
    </row>
    <row r="34008" spans="23:23" x14ac:dyDescent="0.35">
      <c r="W34008" s="17"/>
    </row>
    <row r="34009" spans="23:23" x14ac:dyDescent="0.35">
      <c r="W34009" s="17"/>
    </row>
    <row r="34010" spans="23:23" x14ac:dyDescent="0.35">
      <c r="W34010" s="17"/>
    </row>
    <row r="34011" spans="23:23" x14ac:dyDescent="0.35">
      <c r="W34011" s="17"/>
    </row>
    <row r="34012" spans="23:23" x14ac:dyDescent="0.35">
      <c r="W34012" s="17"/>
    </row>
    <row r="34013" spans="23:23" x14ac:dyDescent="0.35">
      <c r="W34013" s="17"/>
    </row>
    <row r="34014" spans="23:23" x14ac:dyDescent="0.35">
      <c r="W34014" s="17"/>
    </row>
    <row r="34015" spans="23:23" x14ac:dyDescent="0.35">
      <c r="W34015" s="17"/>
    </row>
    <row r="34016" spans="23:23" x14ac:dyDescent="0.35">
      <c r="W34016" s="17"/>
    </row>
    <row r="34017" spans="23:23" x14ac:dyDescent="0.35">
      <c r="W34017" s="17"/>
    </row>
    <row r="34018" spans="23:23" x14ac:dyDescent="0.35">
      <c r="W34018" s="17"/>
    </row>
    <row r="34019" spans="23:23" x14ac:dyDescent="0.35">
      <c r="W34019" s="17"/>
    </row>
    <row r="34020" spans="23:23" x14ac:dyDescent="0.35">
      <c r="W34020" s="17"/>
    </row>
    <row r="34021" spans="23:23" x14ac:dyDescent="0.35">
      <c r="W34021" s="17"/>
    </row>
    <row r="34022" spans="23:23" x14ac:dyDescent="0.35">
      <c r="W34022" s="17"/>
    </row>
    <row r="34023" spans="23:23" x14ac:dyDescent="0.35">
      <c r="W34023" s="17"/>
    </row>
    <row r="34024" spans="23:23" x14ac:dyDescent="0.35">
      <c r="W34024" s="17"/>
    </row>
    <row r="34025" spans="23:23" x14ac:dyDescent="0.35">
      <c r="W34025" s="17"/>
    </row>
    <row r="34026" spans="23:23" x14ac:dyDescent="0.35">
      <c r="W34026" s="17"/>
    </row>
    <row r="34027" spans="23:23" x14ac:dyDescent="0.35">
      <c r="W34027" s="17"/>
    </row>
    <row r="34028" spans="23:23" x14ac:dyDescent="0.35">
      <c r="W34028" s="17"/>
    </row>
    <row r="34029" spans="23:23" x14ac:dyDescent="0.35">
      <c r="W34029" s="17"/>
    </row>
    <row r="34030" spans="23:23" x14ac:dyDescent="0.35">
      <c r="W34030" s="17"/>
    </row>
    <row r="34031" spans="23:23" x14ac:dyDescent="0.35">
      <c r="W34031" s="17"/>
    </row>
    <row r="34032" spans="23:23" x14ac:dyDescent="0.35">
      <c r="W34032" s="17"/>
    </row>
    <row r="34033" spans="23:23" x14ac:dyDescent="0.35">
      <c r="W34033" s="17"/>
    </row>
    <row r="34034" spans="23:23" x14ac:dyDescent="0.35">
      <c r="W34034" s="17"/>
    </row>
    <row r="34035" spans="23:23" x14ac:dyDescent="0.35">
      <c r="W34035" s="17"/>
    </row>
    <row r="34036" spans="23:23" x14ac:dyDescent="0.35">
      <c r="W34036" s="17"/>
    </row>
    <row r="34037" spans="23:23" x14ac:dyDescent="0.35">
      <c r="W34037" s="17"/>
    </row>
    <row r="34038" spans="23:23" x14ac:dyDescent="0.35">
      <c r="W34038" s="17"/>
    </row>
    <row r="34039" spans="23:23" x14ac:dyDescent="0.35">
      <c r="W34039" s="17"/>
    </row>
    <row r="34040" spans="23:23" x14ac:dyDescent="0.35">
      <c r="W34040" s="17"/>
    </row>
    <row r="34041" spans="23:23" x14ac:dyDescent="0.35">
      <c r="W34041" s="17"/>
    </row>
    <row r="34042" spans="23:23" x14ac:dyDescent="0.35">
      <c r="W34042" s="17"/>
    </row>
    <row r="34043" spans="23:23" x14ac:dyDescent="0.35">
      <c r="W34043" s="17"/>
    </row>
    <row r="34044" spans="23:23" x14ac:dyDescent="0.35">
      <c r="W34044" s="17"/>
    </row>
    <row r="34045" spans="23:23" x14ac:dyDescent="0.35">
      <c r="W34045" s="17"/>
    </row>
    <row r="34046" spans="23:23" x14ac:dyDescent="0.35">
      <c r="W34046" s="17"/>
    </row>
    <row r="34047" spans="23:23" x14ac:dyDescent="0.35">
      <c r="W34047" s="17"/>
    </row>
    <row r="34048" spans="23:23" x14ac:dyDescent="0.35">
      <c r="W34048" s="17"/>
    </row>
    <row r="34049" spans="23:23" x14ac:dyDescent="0.35">
      <c r="W34049" s="17"/>
    </row>
    <row r="34050" spans="23:23" x14ac:dyDescent="0.35">
      <c r="W34050" s="17"/>
    </row>
    <row r="34051" spans="23:23" x14ac:dyDescent="0.35">
      <c r="W34051" s="17"/>
    </row>
    <row r="34052" spans="23:23" x14ac:dyDescent="0.35">
      <c r="W34052" s="17"/>
    </row>
    <row r="34053" spans="23:23" x14ac:dyDescent="0.35">
      <c r="W34053" s="17"/>
    </row>
    <row r="34054" spans="23:23" x14ac:dyDescent="0.35">
      <c r="W34054" s="17"/>
    </row>
    <row r="34055" spans="23:23" x14ac:dyDescent="0.35">
      <c r="W34055" s="17"/>
    </row>
    <row r="34056" spans="23:23" x14ac:dyDescent="0.35">
      <c r="W34056" s="17"/>
    </row>
    <row r="34057" spans="23:23" x14ac:dyDescent="0.35">
      <c r="W34057" s="17"/>
    </row>
    <row r="34058" spans="23:23" x14ac:dyDescent="0.35">
      <c r="W34058" s="17"/>
    </row>
    <row r="34059" spans="23:23" x14ac:dyDescent="0.35">
      <c r="W34059" s="17"/>
    </row>
    <row r="34060" spans="23:23" x14ac:dyDescent="0.35">
      <c r="W34060" s="17"/>
    </row>
    <row r="34061" spans="23:23" x14ac:dyDescent="0.35">
      <c r="W34061" s="17"/>
    </row>
    <row r="34062" spans="23:23" x14ac:dyDescent="0.35">
      <c r="W34062" s="17"/>
    </row>
    <row r="34063" spans="23:23" x14ac:dyDescent="0.35">
      <c r="W34063" s="17"/>
    </row>
    <row r="34064" spans="23:23" x14ac:dyDescent="0.35">
      <c r="W34064" s="17"/>
    </row>
    <row r="34065" spans="23:23" x14ac:dyDescent="0.35">
      <c r="W34065" s="17"/>
    </row>
    <row r="34066" spans="23:23" x14ac:dyDescent="0.35">
      <c r="W34066" s="17"/>
    </row>
    <row r="34067" spans="23:23" x14ac:dyDescent="0.35">
      <c r="W34067" s="17"/>
    </row>
    <row r="34068" spans="23:23" x14ac:dyDescent="0.35">
      <c r="W34068" s="17"/>
    </row>
    <row r="34069" spans="23:23" x14ac:dyDescent="0.35">
      <c r="W34069" s="17"/>
    </row>
    <row r="34070" spans="23:23" x14ac:dyDescent="0.35">
      <c r="W34070" s="17"/>
    </row>
    <row r="34071" spans="23:23" x14ac:dyDescent="0.35">
      <c r="W34071" s="17"/>
    </row>
    <row r="34072" spans="23:23" x14ac:dyDescent="0.35">
      <c r="W34072" s="17"/>
    </row>
    <row r="34073" spans="23:23" x14ac:dyDescent="0.35">
      <c r="W34073" s="17"/>
    </row>
    <row r="34074" spans="23:23" x14ac:dyDescent="0.35">
      <c r="W34074" s="17"/>
    </row>
    <row r="34075" spans="23:23" x14ac:dyDescent="0.35">
      <c r="W34075" s="17"/>
    </row>
    <row r="34076" spans="23:23" x14ac:dyDescent="0.35">
      <c r="W34076" s="17"/>
    </row>
    <row r="34077" spans="23:23" x14ac:dyDescent="0.35">
      <c r="W34077" s="17"/>
    </row>
    <row r="34078" spans="23:23" x14ac:dyDescent="0.35">
      <c r="W34078" s="17"/>
    </row>
    <row r="34079" spans="23:23" x14ac:dyDescent="0.35">
      <c r="W34079" s="17"/>
    </row>
    <row r="34080" spans="23:23" x14ac:dyDescent="0.35">
      <c r="W34080" s="17"/>
    </row>
    <row r="34081" spans="23:23" x14ac:dyDescent="0.35">
      <c r="W34081" s="17"/>
    </row>
    <row r="34082" spans="23:23" x14ac:dyDescent="0.35">
      <c r="W34082" s="17"/>
    </row>
    <row r="34083" spans="23:23" x14ac:dyDescent="0.35">
      <c r="W34083" s="17"/>
    </row>
    <row r="34084" spans="23:23" x14ac:dyDescent="0.35">
      <c r="W34084" s="17"/>
    </row>
    <row r="34085" spans="23:23" x14ac:dyDescent="0.35">
      <c r="W34085" s="17"/>
    </row>
    <row r="34086" spans="23:23" x14ac:dyDescent="0.35">
      <c r="W34086" s="17"/>
    </row>
    <row r="34087" spans="23:23" x14ac:dyDescent="0.35">
      <c r="W34087" s="17"/>
    </row>
    <row r="34088" spans="23:23" x14ac:dyDescent="0.35">
      <c r="W34088" s="17"/>
    </row>
    <row r="34089" spans="23:23" x14ac:dyDescent="0.35">
      <c r="W34089" s="17"/>
    </row>
    <row r="34090" spans="23:23" x14ac:dyDescent="0.35">
      <c r="W34090" s="17"/>
    </row>
    <row r="34091" spans="23:23" x14ac:dyDescent="0.35">
      <c r="W34091" s="17"/>
    </row>
    <row r="34092" spans="23:23" x14ac:dyDescent="0.35">
      <c r="W34092" s="17"/>
    </row>
    <row r="34093" spans="23:23" x14ac:dyDescent="0.35">
      <c r="W34093" s="17"/>
    </row>
    <row r="34094" spans="23:23" x14ac:dyDescent="0.35">
      <c r="W34094" s="17"/>
    </row>
    <row r="34095" spans="23:23" x14ac:dyDescent="0.35">
      <c r="W34095" s="17"/>
    </row>
    <row r="34096" spans="23:23" x14ac:dyDescent="0.35">
      <c r="W34096" s="17"/>
    </row>
    <row r="34097" spans="23:23" x14ac:dyDescent="0.35">
      <c r="W34097" s="17"/>
    </row>
    <row r="34098" spans="23:23" x14ac:dyDescent="0.35">
      <c r="W34098" s="17"/>
    </row>
    <row r="34099" spans="23:23" x14ac:dyDescent="0.35">
      <c r="W34099" s="17"/>
    </row>
    <row r="34100" spans="23:23" x14ac:dyDescent="0.35">
      <c r="W34100" s="17"/>
    </row>
    <row r="34101" spans="23:23" x14ac:dyDescent="0.35">
      <c r="W34101" s="17"/>
    </row>
    <row r="34102" spans="23:23" x14ac:dyDescent="0.35">
      <c r="W34102" s="17"/>
    </row>
    <row r="34103" spans="23:23" x14ac:dyDescent="0.35">
      <c r="W34103" s="17"/>
    </row>
    <row r="34104" spans="23:23" x14ac:dyDescent="0.35">
      <c r="W34104" s="17"/>
    </row>
    <row r="34105" spans="23:23" x14ac:dyDescent="0.35">
      <c r="W34105" s="17"/>
    </row>
    <row r="34106" spans="23:23" x14ac:dyDescent="0.35">
      <c r="W34106" s="17"/>
    </row>
    <row r="34107" spans="23:23" x14ac:dyDescent="0.35">
      <c r="W34107" s="17"/>
    </row>
    <row r="34108" spans="23:23" x14ac:dyDescent="0.35">
      <c r="W34108" s="17"/>
    </row>
    <row r="34109" spans="23:23" x14ac:dyDescent="0.35">
      <c r="W34109" s="17"/>
    </row>
    <row r="34110" spans="23:23" x14ac:dyDescent="0.35">
      <c r="W34110" s="17"/>
    </row>
    <row r="34111" spans="23:23" x14ac:dyDescent="0.35">
      <c r="W34111" s="17"/>
    </row>
    <row r="34112" spans="23:23" x14ac:dyDescent="0.35">
      <c r="W34112" s="17"/>
    </row>
    <row r="34113" spans="23:23" x14ac:dyDescent="0.35">
      <c r="W34113" s="17"/>
    </row>
    <row r="34114" spans="23:23" x14ac:dyDescent="0.35">
      <c r="W34114" s="17"/>
    </row>
    <row r="34115" spans="23:23" x14ac:dyDescent="0.35">
      <c r="W34115" s="17"/>
    </row>
    <row r="34116" spans="23:23" x14ac:dyDescent="0.35">
      <c r="W34116" s="17"/>
    </row>
    <row r="34117" spans="23:23" x14ac:dyDescent="0.35">
      <c r="W34117" s="17"/>
    </row>
    <row r="34118" spans="23:23" x14ac:dyDescent="0.35">
      <c r="W34118" s="17"/>
    </row>
    <row r="34119" spans="23:23" x14ac:dyDescent="0.35">
      <c r="W34119" s="17"/>
    </row>
    <row r="34120" spans="23:23" x14ac:dyDescent="0.35">
      <c r="W34120" s="17"/>
    </row>
    <row r="34121" spans="23:23" x14ac:dyDescent="0.35">
      <c r="W34121" s="17"/>
    </row>
    <row r="34122" spans="23:23" x14ac:dyDescent="0.35">
      <c r="W34122" s="17"/>
    </row>
    <row r="34123" spans="23:23" x14ac:dyDescent="0.35">
      <c r="W34123" s="17"/>
    </row>
    <row r="34124" spans="23:23" x14ac:dyDescent="0.35">
      <c r="W34124" s="17"/>
    </row>
    <row r="34125" spans="23:23" x14ac:dyDescent="0.35">
      <c r="W34125" s="17"/>
    </row>
    <row r="34126" spans="23:23" x14ac:dyDescent="0.35">
      <c r="W34126" s="17"/>
    </row>
    <row r="34127" spans="23:23" x14ac:dyDescent="0.35">
      <c r="W34127" s="17"/>
    </row>
    <row r="34128" spans="23:23" x14ac:dyDescent="0.35">
      <c r="W34128" s="17"/>
    </row>
    <row r="34129" spans="23:23" x14ac:dyDescent="0.35">
      <c r="W34129" s="17"/>
    </row>
    <row r="34130" spans="23:23" x14ac:dyDescent="0.35">
      <c r="W34130" s="17"/>
    </row>
    <row r="34131" spans="23:23" x14ac:dyDescent="0.35">
      <c r="W34131" s="17"/>
    </row>
    <row r="34132" spans="23:23" x14ac:dyDescent="0.35">
      <c r="W34132" s="17"/>
    </row>
    <row r="34133" spans="23:23" x14ac:dyDescent="0.35">
      <c r="W34133" s="17"/>
    </row>
    <row r="34134" spans="23:23" x14ac:dyDescent="0.35">
      <c r="W34134" s="17"/>
    </row>
    <row r="34135" spans="23:23" x14ac:dyDescent="0.35">
      <c r="W34135" s="17"/>
    </row>
    <row r="34136" spans="23:23" x14ac:dyDescent="0.35">
      <c r="W34136" s="17"/>
    </row>
    <row r="34137" spans="23:23" x14ac:dyDescent="0.35">
      <c r="W34137" s="17"/>
    </row>
    <row r="34138" spans="23:23" x14ac:dyDescent="0.35">
      <c r="W34138" s="17"/>
    </row>
    <row r="34139" spans="23:23" x14ac:dyDescent="0.35">
      <c r="W34139" s="17"/>
    </row>
    <row r="34140" spans="23:23" x14ac:dyDescent="0.35">
      <c r="W34140" s="17"/>
    </row>
    <row r="34141" spans="23:23" x14ac:dyDescent="0.35">
      <c r="W34141" s="17"/>
    </row>
    <row r="34142" spans="23:23" x14ac:dyDescent="0.35">
      <c r="W34142" s="17"/>
    </row>
    <row r="34143" spans="23:23" x14ac:dyDescent="0.35">
      <c r="W34143" s="17"/>
    </row>
    <row r="34144" spans="23:23" x14ac:dyDescent="0.35">
      <c r="W34144" s="17"/>
    </row>
    <row r="34145" spans="23:23" x14ac:dyDescent="0.35">
      <c r="W34145" s="17"/>
    </row>
    <row r="34146" spans="23:23" x14ac:dyDescent="0.35">
      <c r="W34146" s="17"/>
    </row>
    <row r="34147" spans="23:23" x14ac:dyDescent="0.35">
      <c r="W34147" s="17"/>
    </row>
    <row r="34148" spans="23:23" x14ac:dyDescent="0.35">
      <c r="W34148" s="17"/>
    </row>
    <row r="34149" spans="23:23" x14ac:dyDescent="0.35">
      <c r="W34149" s="17"/>
    </row>
    <row r="34150" spans="23:23" x14ac:dyDescent="0.35">
      <c r="W34150" s="17"/>
    </row>
    <row r="34151" spans="23:23" x14ac:dyDescent="0.35">
      <c r="W34151" s="17"/>
    </row>
    <row r="34152" spans="23:23" x14ac:dyDescent="0.35">
      <c r="W34152" s="17"/>
    </row>
    <row r="34153" spans="23:23" x14ac:dyDescent="0.35">
      <c r="W34153" s="17"/>
    </row>
    <row r="34154" spans="23:23" x14ac:dyDescent="0.35">
      <c r="W34154" s="17"/>
    </row>
    <row r="34155" spans="23:23" x14ac:dyDescent="0.35">
      <c r="W34155" s="17"/>
    </row>
    <row r="34156" spans="23:23" x14ac:dyDescent="0.35">
      <c r="W34156" s="17"/>
    </row>
    <row r="34157" spans="23:23" x14ac:dyDescent="0.35">
      <c r="W34157" s="17"/>
    </row>
    <row r="34158" spans="23:23" x14ac:dyDescent="0.35">
      <c r="W34158" s="17"/>
    </row>
    <row r="34159" spans="23:23" x14ac:dyDescent="0.35">
      <c r="W34159" s="17"/>
    </row>
    <row r="34160" spans="23:23" x14ac:dyDescent="0.35">
      <c r="W34160" s="17"/>
    </row>
    <row r="34161" spans="23:23" x14ac:dyDescent="0.35">
      <c r="W34161" s="17"/>
    </row>
    <row r="34162" spans="23:23" x14ac:dyDescent="0.35">
      <c r="W34162" s="17"/>
    </row>
    <row r="34163" spans="23:23" x14ac:dyDescent="0.35">
      <c r="W34163" s="17"/>
    </row>
    <row r="34164" spans="23:23" x14ac:dyDescent="0.35">
      <c r="W34164" s="17"/>
    </row>
    <row r="34165" spans="23:23" x14ac:dyDescent="0.35">
      <c r="W34165" s="17"/>
    </row>
    <row r="34166" spans="23:23" x14ac:dyDescent="0.35">
      <c r="W34166" s="17"/>
    </row>
    <row r="34167" spans="23:23" x14ac:dyDescent="0.35">
      <c r="W34167" s="17"/>
    </row>
    <row r="34168" spans="23:23" x14ac:dyDescent="0.35">
      <c r="W34168" s="17"/>
    </row>
    <row r="34169" spans="23:23" x14ac:dyDescent="0.35">
      <c r="W34169" s="17"/>
    </row>
    <row r="34170" spans="23:23" x14ac:dyDescent="0.35">
      <c r="W34170" s="17"/>
    </row>
    <row r="34171" spans="23:23" x14ac:dyDescent="0.35">
      <c r="W34171" s="17"/>
    </row>
    <row r="34172" spans="23:23" x14ac:dyDescent="0.35">
      <c r="W34172" s="17"/>
    </row>
    <row r="34173" spans="23:23" x14ac:dyDescent="0.35">
      <c r="W34173" s="17"/>
    </row>
    <row r="34174" spans="23:23" x14ac:dyDescent="0.35">
      <c r="W34174" s="17"/>
    </row>
    <row r="34175" spans="23:23" x14ac:dyDescent="0.35">
      <c r="W34175" s="17"/>
    </row>
    <row r="34176" spans="23:23" x14ac:dyDescent="0.35">
      <c r="W34176" s="17"/>
    </row>
    <row r="34177" spans="23:23" x14ac:dyDescent="0.35">
      <c r="W34177" s="17"/>
    </row>
    <row r="34178" spans="23:23" x14ac:dyDescent="0.35">
      <c r="W34178" s="17"/>
    </row>
    <row r="34179" spans="23:23" x14ac:dyDescent="0.35">
      <c r="W34179" s="17"/>
    </row>
    <row r="34180" spans="23:23" x14ac:dyDescent="0.35">
      <c r="W34180" s="17"/>
    </row>
    <row r="34181" spans="23:23" x14ac:dyDescent="0.35">
      <c r="W34181" s="17"/>
    </row>
    <row r="34182" spans="23:23" x14ac:dyDescent="0.35">
      <c r="W34182" s="17"/>
    </row>
    <row r="34183" spans="23:23" x14ac:dyDescent="0.35">
      <c r="W34183" s="17"/>
    </row>
    <row r="34184" spans="23:23" x14ac:dyDescent="0.35">
      <c r="W34184" s="17"/>
    </row>
    <row r="34185" spans="23:23" x14ac:dyDescent="0.35">
      <c r="W34185" s="17"/>
    </row>
    <row r="34186" spans="23:23" x14ac:dyDescent="0.35">
      <c r="W34186" s="17"/>
    </row>
    <row r="34187" spans="23:23" x14ac:dyDescent="0.35">
      <c r="W34187" s="17"/>
    </row>
    <row r="34188" spans="23:23" x14ac:dyDescent="0.35">
      <c r="W34188" s="17"/>
    </row>
    <row r="34189" spans="23:23" x14ac:dyDescent="0.35">
      <c r="W34189" s="17"/>
    </row>
    <row r="34190" spans="23:23" x14ac:dyDescent="0.35">
      <c r="W34190" s="17"/>
    </row>
    <row r="34191" spans="23:23" x14ac:dyDescent="0.35">
      <c r="W34191" s="17"/>
    </row>
    <row r="34192" spans="23:23" x14ac:dyDescent="0.35">
      <c r="W34192" s="17"/>
    </row>
    <row r="34193" spans="23:23" x14ac:dyDescent="0.35">
      <c r="W34193" s="17"/>
    </row>
    <row r="34194" spans="23:23" x14ac:dyDescent="0.35">
      <c r="W34194" s="17"/>
    </row>
    <row r="34195" spans="23:23" x14ac:dyDescent="0.35">
      <c r="W34195" s="17"/>
    </row>
    <row r="34196" spans="23:23" x14ac:dyDescent="0.35">
      <c r="W34196" s="17"/>
    </row>
    <row r="34197" spans="23:23" x14ac:dyDescent="0.35">
      <c r="W34197" s="17"/>
    </row>
    <row r="34198" spans="23:23" x14ac:dyDescent="0.35">
      <c r="W34198" s="17"/>
    </row>
    <row r="34199" spans="23:23" x14ac:dyDescent="0.35">
      <c r="W34199" s="17"/>
    </row>
    <row r="34200" spans="23:23" x14ac:dyDescent="0.35">
      <c r="W34200" s="17"/>
    </row>
    <row r="34201" spans="23:23" x14ac:dyDescent="0.35">
      <c r="W34201" s="17"/>
    </row>
    <row r="34202" spans="23:23" x14ac:dyDescent="0.35">
      <c r="W34202" s="17"/>
    </row>
    <row r="34203" spans="23:23" x14ac:dyDescent="0.35">
      <c r="W34203" s="17"/>
    </row>
    <row r="34204" spans="23:23" x14ac:dyDescent="0.35">
      <c r="W34204" s="17"/>
    </row>
    <row r="34205" spans="23:23" x14ac:dyDescent="0.35">
      <c r="W34205" s="17"/>
    </row>
    <row r="34206" spans="23:23" x14ac:dyDescent="0.35">
      <c r="W34206" s="17"/>
    </row>
    <row r="34207" spans="23:23" x14ac:dyDescent="0.35">
      <c r="W34207" s="17"/>
    </row>
    <row r="34208" spans="23:23" x14ac:dyDescent="0.35">
      <c r="W34208" s="17"/>
    </row>
    <row r="34209" spans="23:23" x14ac:dyDescent="0.35">
      <c r="W34209" s="17"/>
    </row>
    <row r="34210" spans="23:23" x14ac:dyDescent="0.35">
      <c r="W34210" s="17"/>
    </row>
    <row r="34211" spans="23:23" x14ac:dyDescent="0.35">
      <c r="W34211" s="17"/>
    </row>
    <row r="34212" spans="23:23" x14ac:dyDescent="0.35">
      <c r="W34212" s="17"/>
    </row>
    <row r="34213" spans="23:23" x14ac:dyDescent="0.35">
      <c r="W34213" s="17"/>
    </row>
    <row r="34214" spans="23:23" x14ac:dyDescent="0.35">
      <c r="W34214" s="17"/>
    </row>
    <row r="34215" spans="23:23" x14ac:dyDescent="0.35">
      <c r="W34215" s="17"/>
    </row>
    <row r="34216" spans="23:23" x14ac:dyDescent="0.35">
      <c r="W34216" s="17"/>
    </row>
    <row r="34217" spans="23:23" x14ac:dyDescent="0.35">
      <c r="W34217" s="17"/>
    </row>
    <row r="34218" spans="23:23" x14ac:dyDescent="0.35">
      <c r="W34218" s="17"/>
    </row>
    <row r="34219" spans="23:23" x14ac:dyDescent="0.35">
      <c r="W34219" s="17"/>
    </row>
    <row r="34220" spans="23:23" x14ac:dyDescent="0.35">
      <c r="W34220" s="17"/>
    </row>
    <row r="34221" spans="23:23" x14ac:dyDescent="0.35">
      <c r="W34221" s="17"/>
    </row>
    <row r="34222" spans="23:23" x14ac:dyDescent="0.35">
      <c r="W34222" s="17"/>
    </row>
    <row r="34223" spans="23:23" x14ac:dyDescent="0.35">
      <c r="W34223" s="17"/>
    </row>
    <row r="34224" spans="23:23" x14ac:dyDescent="0.35">
      <c r="W34224" s="17"/>
    </row>
    <row r="34225" spans="23:23" x14ac:dyDescent="0.35">
      <c r="W34225" s="17"/>
    </row>
    <row r="34226" spans="23:23" x14ac:dyDescent="0.35">
      <c r="W34226" s="17"/>
    </row>
    <row r="34227" spans="23:23" x14ac:dyDescent="0.35">
      <c r="W34227" s="17"/>
    </row>
    <row r="34228" spans="23:23" x14ac:dyDescent="0.35">
      <c r="W34228" s="17"/>
    </row>
    <row r="34229" spans="23:23" x14ac:dyDescent="0.35">
      <c r="W34229" s="17"/>
    </row>
    <row r="34230" spans="23:23" x14ac:dyDescent="0.35">
      <c r="W34230" s="17"/>
    </row>
    <row r="34231" spans="23:23" x14ac:dyDescent="0.35">
      <c r="W34231" s="17"/>
    </row>
    <row r="34232" spans="23:23" x14ac:dyDescent="0.35">
      <c r="W34232" s="17"/>
    </row>
    <row r="34233" spans="23:23" x14ac:dyDescent="0.35">
      <c r="W34233" s="17"/>
    </row>
    <row r="34234" spans="23:23" x14ac:dyDescent="0.35">
      <c r="W34234" s="17"/>
    </row>
    <row r="34235" spans="23:23" x14ac:dyDescent="0.35">
      <c r="W34235" s="17"/>
    </row>
    <row r="34236" spans="23:23" x14ac:dyDescent="0.35">
      <c r="W34236" s="17"/>
    </row>
    <row r="34237" spans="23:23" x14ac:dyDescent="0.35">
      <c r="W34237" s="17"/>
    </row>
    <row r="34238" spans="23:23" x14ac:dyDescent="0.35">
      <c r="W34238" s="17"/>
    </row>
    <row r="34239" spans="23:23" x14ac:dyDescent="0.35">
      <c r="W34239" s="17"/>
    </row>
    <row r="34240" spans="23:23" x14ac:dyDescent="0.35">
      <c r="W34240" s="17"/>
    </row>
    <row r="34241" spans="23:23" x14ac:dyDescent="0.35">
      <c r="W34241" s="17"/>
    </row>
    <row r="34242" spans="23:23" x14ac:dyDescent="0.35">
      <c r="W34242" s="17"/>
    </row>
    <row r="34243" spans="23:23" x14ac:dyDescent="0.35">
      <c r="W34243" s="17"/>
    </row>
    <row r="34244" spans="23:23" x14ac:dyDescent="0.35">
      <c r="W34244" s="17"/>
    </row>
    <row r="34245" spans="23:23" x14ac:dyDescent="0.35">
      <c r="W34245" s="17"/>
    </row>
    <row r="34246" spans="23:23" x14ac:dyDescent="0.35">
      <c r="W34246" s="17"/>
    </row>
    <row r="34247" spans="23:23" x14ac:dyDescent="0.35">
      <c r="W34247" s="17"/>
    </row>
    <row r="34248" spans="23:23" x14ac:dyDescent="0.35">
      <c r="W34248" s="17"/>
    </row>
    <row r="34249" spans="23:23" x14ac:dyDescent="0.35">
      <c r="W34249" s="17"/>
    </row>
    <row r="34250" spans="23:23" x14ac:dyDescent="0.35">
      <c r="W34250" s="17"/>
    </row>
    <row r="34251" spans="23:23" x14ac:dyDescent="0.35">
      <c r="W34251" s="17"/>
    </row>
    <row r="34252" spans="23:23" x14ac:dyDescent="0.35">
      <c r="W34252" s="17"/>
    </row>
    <row r="34253" spans="23:23" x14ac:dyDescent="0.35">
      <c r="W34253" s="17"/>
    </row>
    <row r="34254" spans="23:23" x14ac:dyDescent="0.35">
      <c r="W34254" s="17"/>
    </row>
    <row r="34255" spans="23:23" x14ac:dyDescent="0.35">
      <c r="W34255" s="17"/>
    </row>
    <row r="34256" spans="23:23" x14ac:dyDescent="0.35">
      <c r="W34256" s="17"/>
    </row>
    <row r="34257" spans="23:23" x14ac:dyDescent="0.35">
      <c r="W34257" s="17"/>
    </row>
    <row r="34258" spans="23:23" x14ac:dyDescent="0.35">
      <c r="W34258" s="17"/>
    </row>
    <row r="34259" spans="23:23" x14ac:dyDescent="0.35">
      <c r="W34259" s="17"/>
    </row>
    <row r="34260" spans="23:23" x14ac:dyDescent="0.35">
      <c r="W34260" s="17"/>
    </row>
    <row r="34261" spans="23:23" x14ac:dyDescent="0.35">
      <c r="W34261" s="17"/>
    </row>
    <row r="34262" spans="23:23" x14ac:dyDescent="0.35">
      <c r="W34262" s="17"/>
    </row>
    <row r="34263" spans="23:23" x14ac:dyDescent="0.35">
      <c r="W34263" s="17"/>
    </row>
    <row r="34264" spans="23:23" x14ac:dyDescent="0.35">
      <c r="W34264" s="17"/>
    </row>
    <row r="34265" spans="23:23" x14ac:dyDescent="0.35">
      <c r="W34265" s="17"/>
    </row>
    <row r="34266" spans="23:23" x14ac:dyDescent="0.35">
      <c r="W34266" s="17"/>
    </row>
    <row r="34267" spans="23:23" x14ac:dyDescent="0.35">
      <c r="W34267" s="17"/>
    </row>
    <row r="34268" spans="23:23" x14ac:dyDescent="0.35">
      <c r="W34268" s="17"/>
    </row>
    <row r="34269" spans="23:23" x14ac:dyDescent="0.35">
      <c r="W34269" s="17"/>
    </row>
    <row r="34270" spans="23:23" x14ac:dyDescent="0.35">
      <c r="W34270" s="17"/>
    </row>
    <row r="34271" spans="23:23" x14ac:dyDescent="0.35">
      <c r="W34271" s="17"/>
    </row>
    <row r="34272" spans="23:23" x14ac:dyDescent="0.35">
      <c r="W34272" s="17"/>
    </row>
    <row r="34273" spans="23:23" x14ac:dyDescent="0.35">
      <c r="W34273" s="17"/>
    </row>
    <row r="34274" spans="23:23" x14ac:dyDescent="0.35">
      <c r="W34274" s="17"/>
    </row>
    <row r="34275" spans="23:23" x14ac:dyDescent="0.35">
      <c r="W34275" s="17"/>
    </row>
    <row r="34276" spans="23:23" x14ac:dyDescent="0.35">
      <c r="W34276" s="17"/>
    </row>
    <row r="34277" spans="23:23" x14ac:dyDescent="0.35">
      <c r="W34277" s="17"/>
    </row>
    <row r="34278" spans="23:23" x14ac:dyDescent="0.35">
      <c r="W34278" s="17"/>
    </row>
    <row r="34279" spans="23:23" x14ac:dyDescent="0.35">
      <c r="W34279" s="17"/>
    </row>
    <row r="34280" spans="23:23" x14ac:dyDescent="0.35">
      <c r="W34280" s="17"/>
    </row>
    <row r="34281" spans="23:23" x14ac:dyDescent="0.35">
      <c r="W34281" s="17"/>
    </row>
    <row r="34282" spans="23:23" x14ac:dyDescent="0.35">
      <c r="W34282" s="17"/>
    </row>
    <row r="34283" spans="23:23" x14ac:dyDescent="0.35">
      <c r="W34283" s="17"/>
    </row>
    <row r="34284" spans="23:23" x14ac:dyDescent="0.35">
      <c r="W34284" s="17"/>
    </row>
    <row r="34285" spans="23:23" x14ac:dyDescent="0.35">
      <c r="W34285" s="17"/>
    </row>
    <row r="34286" spans="23:23" x14ac:dyDescent="0.35">
      <c r="W34286" s="17"/>
    </row>
    <row r="34287" spans="23:23" x14ac:dyDescent="0.35">
      <c r="W34287" s="17"/>
    </row>
    <row r="34288" spans="23:23" x14ac:dyDescent="0.35">
      <c r="W34288" s="17"/>
    </row>
    <row r="34289" spans="23:23" x14ac:dyDescent="0.35">
      <c r="W34289" s="17"/>
    </row>
    <row r="34290" spans="23:23" x14ac:dyDescent="0.35">
      <c r="W34290" s="17"/>
    </row>
    <row r="34291" spans="23:23" x14ac:dyDescent="0.35">
      <c r="W34291" s="17"/>
    </row>
    <row r="34292" spans="23:23" x14ac:dyDescent="0.35">
      <c r="W34292" s="17"/>
    </row>
    <row r="34293" spans="23:23" x14ac:dyDescent="0.35">
      <c r="W34293" s="17"/>
    </row>
    <row r="34294" spans="23:23" x14ac:dyDescent="0.35">
      <c r="W34294" s="17"/>
    </row>
    <row r="34295" spans="23:23" x14ac:dyDescent="0.35">
      <c r="W34295" s="17"/>
    </row>
    <row r="34296" spans="23:23" x14ac:dyDescent="0.35">
      <c r="W34296" s="17"/>
    </row>
    <row r="34297" spans="23:23" x14ac:dyDescent="0.35">
      <c r="W34297" s="17"/>
    </row>
    <row r="34298" spans="23:23" x14ac:dyDescent="0.35">
      <c r="W34298" s="17"/>
    </row>
    <row r="34299" spans="23:23" x14ac:dyDescent="0.35">
      <c r="W34299" s="17"/>
    </row>
    <row r="34300" spans="23:23" x14ac:dyDescent="0.35">
      <c r="W34300" s="17"/>
    </row>
    <row r="34301" spans="23:23" x14ac:dyDescent="0.35">
      <c r="W34301" s="17"/>
    </row>
    <row r="34302" spans="23:23" x14ac:dyDescent="0.35">
      <c r="W34302" s="17"/>
    </row>
    <row r="34303" spans="23:23" x14ac:dyDescent="0.35">
      <c r="W34303" s="17"/>
    </row>
    <row r="34304" spans="23:23" x14ac:dyDescent="0.35">
      <c r="W34304" s="17"/>
    </row>
    <row r="34305" spans="23:23" x14ac:dyDescent="0.35">
      <c r="W34305" s="17"/>
    </row>
    <row r="34306" spans="23:23" x14ac:dyDescent="0.35">
      <c r="W34306" s="17"/>
    </row>
    <row r="34307" spans="23:23" x14ac:dyDescent="0.35">
      <c r="W34307" s="17"/>
    </row>
    <row r="34308" spans="23:23" x14ac:dyDescent="0.35">
      <c r="W34308" s="17"/>
    </row>
    <row r="34309" spans="23:23" x14ac:dyDescent="0.35">
      <c r="W34309" s="17"/>
    </row>
    <row r="34310" spans="23:23" x14ac:dyDescent="0.35">
      <c r="W34310" s="17"/>
    </row>
    <row r="34311" spans="23:23" x14ac:dyDescent="0.35">
      <c r="W34311" s="17"/>
    </row>
    <row r="34312" spans="23:23" x14ac:dyDescent="0.35">
      <c r="W34312" s="17"/>
    </row>
    <row r="34313" spans="23:23" x14ac:dyDescent="0.35">
      <c r="W34313" s="17"/>
    </row>
    <row r="34314" spans="23:23" x14ac:dyDescent="0.35">
      <c r="W34314" s="17"/>
    </row>
    <row r="34315" spans="23:23" x14ac:dyDescent="0.35">
      <c r="W34315" s="17"/>
    </row>
    <row r="34316" spans="23:23" x14ac:dyDescent="0.35">
      <c r="W34316" s="17"/>
    </row>
    <row r="34317" spans="23:23" x14ac:dyDescent="0.35">
      <c r="W34317" s="17"/>
    </row>
    <row r="34318" spans="23:23" x14ac:dyDescent="0.35">
      <c r="W34318" s="17"/>
    </row>
    <row r="34319" spans="23:23" x14ac:dyDescent="0.35">
      <c r="W34319" s="17"/>
    </row>
    <row r="34320" spans="23:23" x14ac:dyDescent="0.35">
      <c r="W34320" s="17"/>
    </row>
    <row r="34321" spans="23:23" x14ac:dyDescent="0.35">
      <c r="W34321" s="17"/>
    </row>
    <row r="34322" spans="23:23" x14ac:dyDescent="0.35">
      <c r="W34322" s="17"/>
    </row>
    <row r="34323" spans="23:23" x14ac:dyDescent="0.35">
      <c r="W34323" s="17"/>
    </row>
    <row r="34324" spans="23:23" x14ac:dyDescent="0.35">
      <c r="W34324" s="17"/>
    </row>
    <row r="34325" spans="23:23" x14ac:dyDescent="0.35">
      <c r="W34325" s="17"/>
    </row>
    <row r="34326" spans="23:23" x14ac:dyDescent="0.35">
      <c r="W34326" s="17"/>
    </row>
    <row r="34327" spans="23:23" x14ac:dyDescent="0.35">
      <c r="W34327" s="17"/>
    </row>
    <row r="34328" spans="23:23" x14ac:dyDescent="0.35">
      <c r="W34328" s="17"/>
    </row>
    <row r="34329" spans="23:23" x14ac:dyDescent="0.35">
      <c r="W34329" s="17"/>
    </row>
    <row r="34330" spans="23:23" x14ac:dyDescent="0.35">
      <c r="W34330" s="17"/>
    </row>
    <row r="34331" spans="23:23" x14ac:dyDescent="0.35">
      <c r="W34331" s="17"/>
    </row>
    <row r="34332" spans="23:23" x14ac:dyDescent="0.35">
      <c r="W34332" s="17"/>
    </row>
    <row r="34333" spans="23:23" x14ac:dyDescent="0.35">
      <c r="W34333" s="17"/>
    </row>
    <row r="34334" spans="23:23" x14ac:dyDescent="0.35">
      <c r="W34334" s="17"/>
    </row>
    <row r="34335" spans="23:23" x14ac:dyDescent="0.35">
      <c r="W34335" s="17"/>
    </row>
    <row r="34336" spans="23:23" x14ac:dyDescent="0.35">
      <c r="W34336" s="17"/>
    </row>
    <row r="34337" spans="23:23" x14ac:dyDescent="0.35">
      <c r="W34337" s="17"/>
    </row>
    <row r="34338" spans="23:23" x14ac:dyDescent="0.35">
      <c r="W34338" s="17"/>
    </row>
    <row r="34339" spans="23:23" x14ac:dyDescent="0.35">
      <c r="W34339" s="17"/>
    </row>
    <row r="34340" spans="23:23" x14ac:dyDescent="0.35">
      <c r="W34340" s="17"/>
    </row>
    <row r="34341" spans="23:23" x14ac:dyDescent="0.35">
      <c r="W34341" s="17"/>
    </row>
    <row r="34342" spans="23:23" x14ac:dyDescent="0.35">
      <c r="W34342" s="17"/>
    </row>
    <row r="34343" spans="23:23" x14ac:dyDescent="0.35">
      <c r="W34343" s="17"/>
    </row>
    <row r="34344" spans="23:23" x14ac:dyDescent="0.35">
      <c r="W34344" s="17"/>
    </row>
    <row r="34345" spans="23:23" x14ac:dyDescent="0.35">
      <c r="W34345" s="17"/>
    </row>
    <row r="34346" spans="23:23" x14ac:dyDescent="0.35">
      <c r="W34346" s="17"/>
    </row>
    <row r="34347" spans="23:23" x14ac:dyDescent="0.35">
      <c r="W34347" s="17"/>
    </row>
    <row r="34348" spans="23:23" x14ac:dyDescent="0.35">
      <c r="W34348" s="17"/>
    </row>
    <row r="34349" spans="23:23" x14ac:dyDescent="0.35">
      <c r="W34349" s="17"/>
    </row>
    <row r="34350" spans="23:23" x14ac:dyDescent="0.35">
      <c r="W34350" s="17"/>
    </row>
    <row r="34351" spans="23:23" x14ac:dyDescent="0.35">
      <c r="W34351" s="17"/>
    </row>
    <row r="34352" spans="23:23" x14ac:dyDescent="0.35">
      <c r="W34352" s="17"/>
    </row>
    <row r="34353" spans="23:23" x14ac:dyDescent="0.35">
      <c r="W34353" s="17"/>
    </row>
    <row r="34354" spans="23:23" x14ac:dyDescent="0.35">
      <c r="W34354" s="17"/>
    </row>
    <row r="34355" spans="23:23" x14ac:dyDescent="0.35">
      <c r="W34355" s="17"/>
    </row>
    <row r="34356" spans="23:23" x14ac:dyDescent="0.35">
      <c r="W34356" s="17"/>
    </row>
    <row r="34357" spans="23:23" x14ac:dyDescent="0.35">
      <c r="W34357" s="17"/>
    </row>
    <row r="34358" spans="23:23" x14ac:dyDescent="0.35">
      <c r="W34358" s="17"/>
    </row>
    <row r="34359" spans="23:23" x14ac:dyDescent="0.35">
      <c r="W34359" s="17"/>
    </row>
    <row r="34360" spans="23:23" x14ac:dyDescent="0.35">
      <c r="W34360" s="17"/>
    </row>
    <row r="34361" spans="23:23" x14ac:dyDescent="0.35">
      <c r="W34361" s="17"/>
    </row>
    <row r="34362" spans="23:23" x14ac:dyDescent="0.35">
      <c r="W34362" s="17"/>
    </row>
    <row r="34363" spans="23:23" x14ac:dyDescent="0.35">
      <c r="W34363" s="17"/>
    </row>
    <row r="34364" spans="23:23" x14ac:dyDescent="0.35">
      <c r="W34364" s="17"/>
    </row>
    <row r="34365" spans="23:23" x14ac:dyDescent="0.35">
      <c r="W34365" s="17"/>
    </row>
    <row r="34366" spans="23:23" x14ac:dyDescent="0.35">
      <c r="W34366" s="17"/>
    </row>
    <row r="34367" spans="23:23" x14ac:dyDescent="0.35">
      <c r="W34367" s="17"/>
    </row>
    <row r="34368" spans="23:23" x14ac:dyDescent="0.35">
      <c r="W34368" s="17"/>
    </row>
    <row r="34369" spans="23:23" x14ac:dyDescent="0.35">
      <c r="W34369" s="17"/>
    </row>
    <row r="34370" spans="23:23" x14ac:dyDescent="0.35">
      <c r="W34370" s="17"/>
    </row>
    <row r="34371" spans="23:23" x14ac:dyDescent="0.35">
      <c r="W34371" s="17"/>
    </row>
    <row r="34372" spans="23:23" x14ac:dyDescent="0.35">
      <c r="W34372" s="17"/>
    </row>
    <row r="34373" spans="23:23" x14ac:dyDescent="0.35">
      <c r="W34373" s="17"/>
    </row>
    <row r="34374" spans="23:23" x14ac:dyDescent="0.35">
      <c r="W34374" s="17"/>
    </row>
    <row r="34375" spans="23:23" x14ac:dyDescent="0.35">
      <c r="W34375" s="17"/>
    </row>
    <row r="34376" spans="23:23" x14ac:dyDescent="0.35">
      <c r="W34376" s="17"/>
    </row>
    <row r="34377" spans="23:23" x14ac:dyDescent="0.35">
      <c r="W34377" s="17"/>
    </row>
    <row r="34378" spans="23:23" x14ac:dyDescent="0.35">
      <c r="W34378" s="17"/>
    </row>
    <row r="34379" spans="23:23" x14ac:dyDescent="0.35">
      <c r="W34379" s="17"/>
    </row>
    <row r="34380" spans="23:23" x14ac:dyDescent="0.35">
      <c r="W34380" s="17"/>
    </row>
    <row r="34381" spans="23:23" x14ac:dyDescent="0.35">
      <c r="W34381" s="17"/>
    </row>
    <row r="34382" spans="23:23" x14ac:dyDescent="0.35">
      <c r="W34382" s="17"/>
    </row>
    <row r="34383" spans="23:23" x14ac:dyDescent="0.35">
      <c r="W34383" s="17"/>
    </row>
    <row r="34384" spans="23:23" x14ac:dyDescent="0.35">
      <c r="W34384" s="17"/>
    </row>
    <row r="34385" spans="23:23" x14ac:dyDescent="0.35">
      <c r="W34385" s="17"/>
    </row>
    <row r="34386" spans="23:23" x14ac:dyDescent="0.35">
      <c r="W34386" s="17"/>
    </row>
    <row r="34387" spans="23:23" x14ac:dyDescent="0.35">
      <c r="W34387" s="17"/>
    </row>
    <row r="34388" spans="23:23" x14ac:dyDescent="0.35">
      <c r="W34388" s="17"/>
    </row>
    <row r="34389" spans="23:23" x14ac:dyDescent="0.35">
      <c r="W34389" s="17"/>
    </row>
    <row r="34390" spans="23:23" x14ac:dyDescent="0.35">
      <c r="W34390" s="17"/>
    </row>
    <row r="34391" spans="23:23" x14ac:dyDescent="0.35">
      <c r="W34391" s="17"/>
    </row>
    <row r="34392" spans="23:23" x14ac:dyDescent="0.35">
      <c r="W34392" s="17"/>
    </row>
    <row r="34393" spans="23:23" x14ac:dyDescent="0.35">
      <c r="W34393" s="17"/>
    </row>
    <row r="34394" spans="23:23" x14ac:dyDescent="0.35">
      <c r="W34394" s="17"/>
    </row>
    <row r="34395" spans="23:23" x14ac:dyDescent="0.35">
      <c r="W34395" s="17"/>
    </row>
    <row r="34396" spans="23:23" x14ac:dyDescent="0.35">
      <c r="W34396" s="17"/>
    </row>
    <row r="34397" spans="23:23" x14ac:dyDescent="0.35">
      <c r="W34397" s="17"/>
    </row>
    <row r="34398" spans="23:23" x14ac:dyDescent="0.35">
      <c r="W34398" s="17"/>
    </row>
    <row r="34399" spans="23:23" x14ac:dyDescent="0.35">
      <c r="W34399" s="17"/>
    </row>
    <row r="34400" spans="23:23" x14ac:dyDescent="0.35">
      <c r="W34400" s="17"/>
    </row>
    <row r="34401" spans="23:23" x14ac:dyDescent="0.35">
      <c r="W34401" s="17"/>
    </row>
    <row r="34402" spans="23:23" x14ac:dyDescent="0.35">
      <c r="W34402" s="17"/>
    </row>
    <row r="34403" spans="23:23" x14ac:dyDescent="0.35">
      <c r="W34403" s="17"/>
    </row>
    <row r="34404" spans="23:23" x14ac:dyDescent="0.35">
      <c r="W34404" s="17"/>
    </row>
    <row r="34405" spans="23:23" x14ac:dyDescent="0.35">
      <c r="W34405" s="17"/>
    </row>
    <row r="34406" spans="23:23" x14ac:dyDescent="0.35">
      <c r="W34406" s="17"/>
    </row>
    <row r="34407" spans="23:23" x14ac:dyDescent="0.35">
      <c r="W34407" s="17"/>
    </row>
    <row r="34408" spans="23:23" x14ac:dyDescent="0.35">
      <c r="W34408" s="17"/>
    </row>
    <row r="34409" spans="23:23" x14ac:dyDescent="0.35">
      <c r="W34409" s="17"/>
    </row>
    <row r="34410" spans="23:23" x14ac:dyDescent="0.35">
      <c r="W34410" s="17"/>
    </row>
    <row r="34411" spans="23:23" x14ac:dyDescent="0.35">
      <c r="W34411" s="17"/>
    </row>
    <row r="34412" spans="23:23" x14ac:dyDescent="0.35">
      <c r="W34412" s="17"/>
    </row>
    <row r="34413" spans="23:23" x14ac:dyDescent="0.35">
      <c r="W34413" s="17"/>
    </row>
    <row r="34414" spans="23:23" x14ac:dyDescent="0.35">
      <c r="W34414" s="17"/>
    </row>
    <row r="34415" spans="23:23" x14ac:dyDescent="0.35">
      <c r="W34415" s="17"/>
    </row>
    <row r="34416" spans="23:23" x14ac:dyDescent="0.35">
      <c r="W34416" s="17"/>
    </row>
    <row r="34417" spans="23:23" x14ac:dyDescent="0.35">
      <c r="W34417" s="17"/>
    </row>
    <row r="34418" spans="23:23" x14ac:dyDescent="0.35">
      <c r="W34418" s="17"/>
    </row>
    <row r="34419" spans="23:23" x14ac:dyDescent="0.35">
      <c r="W34419" s="17"/>
    </row>
    <row r="34420" spans="23:23" x14ac:dyDescent="0.35">
      <c r="W34420" s="17"/>
    </row>
    <row r="34421" spans="23:23" x14ac:dyDescent="0.35">
      <c r="W34421" s="17"/>
    </row>
    <row r="34422" spans="23:23" x14ac:dyDescent="0.35">
      <c r="W34422" s="17"/>
    </row>
    <row r="34423" spans="23:23" x14ac:dyDescent="0.35">
      <c r="W34423" s="17"/>
    </row>
    <row r="34424" spans="23:23" x14ac:dyDescent="0.35">
      <c r="W34424" s="17"/>
    </row>
    <row r="34425" spans="23:23" x14ac:dyDescent="0.35">
      <c r="W34425" s="17"/>
    </row>
    <row r="34426" spans="23:23" x14ac:dyDescent="0.35">
      <c r="W34426" s="17"/>
    </row>
    <row r="34427" spans="23:23" x14ac:dyDescent="0.35">
      <c r="W34427" s="17"/>
    </row>
    <row r="34428" spans="23:23" x14ac:dyDescent="0.35">
      <c r="W34428" s="17"/>
    </row>
    <row r="34429" spans="23:23" x14ac:dyDescent="0.35">
      <c r="W34429" s="17"/>
    </row>
    <row r="34430" spans="23:23" x14ac:dyDescent="0.35">
      <c r="W34430" s="17"/>
    </row>
    <row r="34431" spans="23:23" x14ac:dyDescent="0.35">
      <c r="W34431" s="17"/>
    </row>
    <row r="34432" spans="23:23" x14ac:dyDescent="0.35">
      <c r="W34432" s="17"/>
    </row>
    <row r="34433" spans="23:23" x14ac:dyDescent="0.35">
      <c r="W34433" s="17"/>
    </row>
    <row r="34434" spans="23:23" x14ac:dyDescent="0.35">
      <c r="W34434" s="17"/>
    </row>
    <row r="34435" spans="23:23" x14ac:dyDescent="0.35">
      <c r="W34435" s="17"/>
    </row>
    <row r="34436" spans="23:23" x14ac:dyDescent="0.35">
      <c r="W34436" s="17"/>
    </row>
    <row r="34437" spans="23:23" x14ac:dyDescent="0.35">
      <c r="W34437" s="17"/>
    </row>
    <row r="34438" spans="23:23" x14ac:dyDescent="0.35">
      <c r="W34438" s="17"/>
    </row>
    <row r="34439" spans="23:23" x14ac:dyDescent="0.35">
      <c r="W34439" s="17"/>
    </row>
    <row r="34440" spans="23:23" x14ac:dyDescent="0.35">
      <c r="W34440" s="17"/>
    </row>
    <row r="34441" spans="23:23" x14ac:dyDescent="0.35">
      <c r="W34441" s="17"/>
    </row>
    <row r="34442" spans="23:23" x14ac:dyDescent="0.35">
      <c r="W34442" s="17"/>
    </row>
    <row r="34443" spans="23:23" x14ac:dyDescent="0.35">
      <c r="W34443" s="17"/>
    </row>
    <row r="34444" spans="23:23" x14ac:dyDescent="0.35">
      <c r="W34444" s="17"/>
    </row>
    <row r="34445" spans="23:23" x14ac:dyDescent="0.35">
      <c r="W34445" s="17"/>
    </row>
    <row r="34446" spans="23:23" x14ac:dyDescent="0.35">
      <c r="W34446" s="17"/>
    </row>
    <row r="34447" spans="23:23" x14ac:dyDescent="0.35">
      <c r="W34447" s="17"/>
    </row>
    <row r="34448" spans="23:23" x14ac:dyDescent="0.35">
      <c r="W34448" s="17"/>
    </row>
    <row r="34449" spans="23:23" x14ac:dyDescent="0.35">
      <c r="W34449" s="17"/>
    </row>
    <row r="34450" spans="23:23" x14ac:dyDescent="0.35">
      <c r="W34450" s="17"/>
    </row>
    <row r="34451" spans="23:23" x14ac:dyDescent="0.35">
      <c r="W34451" s="17"/>
    </row>
    <row r="34452" spans="23:23" x14ac:dyDescent="0.35">
      <c r="W34452" s="17"/>
    </row>
    <row r="34453" spans="23:23" x14ac:dyDescent="0.35">
      <c r="W34453" s="17"/>
    </row>
    <row r="34454" spans="23:23" x14ac:dyDescent="0.35">
      <c r="W34454" s="17"/>
    </row>
    <row r="34455" spans="23:23" x14ac:dyDescent="0.35">
      <c r="W34455" s="17"/>
    </row>
    <row r="34456" spans="23:23" x14ac:dyDescent="0.35">
      <c r="W34456" s="17"/>
    </row>
    <row r="34457" spans="23:23" x14ac:dyDescent="0.35">
      <c r="W34457" s="17"/>
    </row>
    <row r="34458" spans="23:23" x14ac:dyDescent="0.35">
      <c r="W34458" s="17"/>
    </row>
    <row r="34459" spans="23:23" x14ac:dyDescent="0.35">
      <c r="W34459" s="17"/>
    </row>
    <row r="34460" spans="23:23" x14ac:dyDescent="0.35">
      <c r="W34460" s="17"/>
    </row>
    <row r="34461" spans="23:23" x14ac:dyDescent="0.35">
      <c r="W34461" s="17"/>
    </row>
    <row r="34462" spans="23:23" x14ac:dyDescent="0.35">
      <c r="W34462" s="17"/>
    </row>
    <row r="34463" spans="23:23" x14ac:dyDescent="0.35">
      <c r="W34463" s="17"/>
    </row>
    <row r="34464" spans="23:23" x14ac:dyDescent="0.35">
      <c r="W34464" s="17"/>
    </row>
    <row r="34465" spans="23:23" x14ac:dyDescent="0.35">
      <c r="W34465" s="17"/>
    </row>
    <row r="34466" spans="23:23" x14ac:dyDescent="0.35">
      <c r="W34466" s="17"/>
    </row>
    <row r="34467" spans="23:23" x14ac:dyDescent="0.35">
      <c r="W34467" s="17"/>
    </row>
    <row r="34468" spans="23:23" x14ac:dyDescent="0.35">
      <c r="W34468" s="17"/>
    </row>
    <row r="34469" spans="23:23" x14ac:dyDescent="0.35">
      <c r="W34469" s="17"/>
    </row>
    <row r="34470" spans="23:23" x14ac:dyDescent="0.35">
      <c r="W34470" s="17"/>
    </row>
    <row r="34471" spans="23:23" x14ac:dyDescent="0.35">
      <c r="W34471" s="17"/>
    </row>
    <row r="34472" spans="23:23" x14ac:dyDescent="0.35">
      <c r="W34472" s="17"/>
    </row>
    <row r="34473" spans="23:23" x14ac:dyDescent="0.35">
      <c r="W34473" s="17"/>
    </row>
    <row r="34474" spans="23:23" x14ac:dyDescent="0.35">
      <c r="W34474" s="17"/>
    </row>
    <row r="34475" spans="23:23" x14ac:dyDescent="0.35">
      <c r="W34475" s="17"/>
    </row>
    <row r="34476" spans="23:23" x14ac:dyDescent="0.35">
      <c r="W34476" s="17"/>
    </row>
    <row r="34477" spans="23:23" x14ac:dyDescent="0.35">
      <c r="W34477" s="17"/>
    </row>
    <row r="34478" spans="23:23" x14ac:dyDescent="0.35">
      <c r="W34478" s="17"/>
    </row>
    <row r="34479" spans="23:23" x14ac:dyDescent="0.35">
      <c r="W34479" s="17"/>
    </row>
    <row r="34480" spans="23:23" x14ac:dyDescent="0.35">
      <c r="W34480" s="17"/>
    </row>
    <row r="34481" spans="23:23" x14ac:dyDescent="0.35">
      <c r="W34481" s="17"/>
    </row>
    <row r="34482" spans="23:23" x14ac:dyDescent="0.35">
      <c r="W34482" s="17"/>
    </row>
    <row r="34483" spans="23:23" x14ac:dyDescent="0.35">
      <c r="W34483" s="17"/>
    </row>
    <row r="34484" spans="23:23" x14ac:dyDescent="0.35">
      <c r="W34484" s="17"/>
    </row>
    <row r="34485" spans="23:23" x14ac:dyDescent="0.35">
      <c r="W34485" s="17"/>
    </row>
    <row r="34486" spans="23:23" x14ac:dyDescent="0.35">
      <c r="W34486" s="17"/>
    </row>
    <row r="34487" spans="23:23" x14ac:dyDescent="0.35">
      <c r="W34487" s="17"/>
    </row>
    <row r="34488" spans="23:23" x14ac:dyDescent="0.35">
      <c r="W34488" s="17"/>
    </row>
    <row r="34489" spans="23:23" x14ac:dyDescent="0.35">
      <c r="W34489" s="17"/>
    </row>
    <row r="34490" spans="23:23" x14ac:dyDescent="0.35">
      <c r="W34490" s="17"/>
    </row>
    <row r="34491" spans="23:23" x14ac:dyDescent="0.35">
      <c r="W34491" s="17"/>
    </row>
    <row r="34492" spans="23:23" x14ac:dyDescent="0.35">
      <c r="W34492" s="17"/>
    </row>
    <row r="34493" spans="23:23" x14ac:dyDescent="0.35">
      <c r="W34493" s="17"/>
    </row>
    <row r="34494" spans="23:23" x14ac:dyDescent="0.35">
      <c r="W34494" s="17"/>
    </row>
    <row r="34495" spans="23:23" x14ac:dyDescent="0.35">
      <c r="W34495" s="17"/>
    </row>
    <row r="34496" spans="23:23" x14ac:dyDescent="0.35">
      <c r="W34496" s="17"/>
    </row>
    <row r="34497" spans="23:23" x14ac:dyDescent="0.35">
      <c r="W34497" s="17"/>
    </row>
    <row r="34498" spans="23:23" x14ac:dyDescent="0.35">
      <c r="W34498" s="17"/>
    </row>
    <row r="34499" spans="23:23" x14ac:dyDescent="0.35">
      <c r="W34499" s="17"/>
    </row>
    <row r="34500" spans="23:23" x14ac:dyDescent="0.35">
      <c r="W34500" s="17"/>
    </row>
    <row r="34501" spans="23:23" x14ac:dyDescent="0.35">
      <c r="W34501" s="17"/>
    </row>
    <row r="34502" spans="23:23" x14ac:dyDescent="0.35">
      <c r="W34502" s="17"/>
    </row>
    <row r="34503" spans="23:23" x14ac:dyDescent="0.35">
      <c r="W34503" s="17"/>
    </row>
    <row r="34504" spans="23:23" x14ac:dyDescent="0.35">
      <c r="W34504" s="17"/>
    </row>
    <row r="34505" spans="23:23" x14ac:dyDescent="0.35">
      <c r="W34505" s="17"/>
    </row>
    <row r="34506" spans="23:23" x14ac:dyDescent="0.35">
      <c r="W34506" s="17"/>
    </row>
    <row r="34507" spans="23:23" x14ac:dyDescent="0.35">
      <c r="W34507" s="17"/>
    </row>
    <row r="34508" spans="23:23" x14ac:dyDescent="0.35">
      <c r="W34508" s="17"/>
    </row>
    <row r="34509" spans="23:23" x14ac:dyDescent="0.35">
      <c r="W34509" s="17"/>
    </row>
    <row r="34510" spans="23:23" x14ac:dyDescent="0.35">
      <c r="W34510" s="17"/>
    </row>
    <row r="34511" spans="23:23" x14ac:dyDescent="0.35">
      <c r="W34511" s="17"/>
    </row>
    <row r="34512" spans="23:23" x14ac:dyDescent="0.35">
      <c r="W34512" s="17"/>
    </row>
    <row r="34513" spans="23:23" x14ac:dyDescent="0.35">
      <c r="W34513" s="17"/>
    </row>
    <row r="34514" spans="23:23" x14ac:dyDescent="0.35">
      <c r="W34514" s="17"/>
    </row>
    <row r="34515" spans="23:23" x14ac:dyDescent="0.35">
      <c r="W34515" s="17"/>
    </row>
    <row r="34516" spans="23:23" x14ac:dyDescent="0.35">
      <c r="W34516" s="17"/>
    </row>
    <row r="34517" spans="23:23" x14ac:dyDescent="0.35">
      <c r="W34517" s="17"/>
    </row>
    <row r="34518" spans="23:23" x14ac:dyDescent="0.35">
      <c r="W34518" s="17"/>
    </row>
    <row r="34519" spans="23:23" x14ac:dyDescent="0.35">
      <c r="W34519" s="17"/>
    </row>
    <row r="34520" spans="23:23" x14ac:dyDescent="0.35">
      <c r="W34520" s="17"/>
    </row>
    <row r="34521" spans="23:23" x14ac:dyDescent="0.35">
      <c r="W34521" s="17"/>
    </row>
    <row r="34522" spans="23:23" x14ac:dyDescent="0.35">
      <c r="W34522" s="17"/>
    </row>
    <row r="34523" spans="23:23" x14ac:dyDescent="0.35">
      <c r="W34523" s="17"/>
    </row>
    <row r="34524" spans="23:23" x14ac:dyDescent="0.35">
      <c r="W34524" s="17"/>
    </row>
    <row r="34525" spans="23:23" x14ac:dyDescent="0.35">
      <c r="W34525" s="17"/>
    </row>
    <row r="34526" spans="23:23" x14ac:dyDescent="0.35">
      <c r="W34526" s="17"/>
    </row>
    <row r="34527" spans="23:23" x14ac:dyDescent="0.35">
      <c r="W34527" s="17"/>
    </row>
    <row r="34528" spans="23:23" x14ac:dyDescent="0.35">
      <c r="W34528" s="17"/>
    </row>
    <row r="34529" spans="23:23" x14ac:dyDescent="0.35">
      <c r="W34529" s="17"/>
    </row>
    <row r="34530" spans="23:23" x14ac:dyDescent="0.35">
      <c r="W34530" s="17"/>
    </row>
    <row r="34531" spans="23:23" x14ac:dyDescent="0.35">
      <c r="W34531" s="17"/>
    </row>
    <row r="34532" spans="23:23" x14ac:dyDescent="0.35">
      <c r="W34532" s="17"/>
    </row>
    <row r="34533" spans="23:23" x14ac:dyDescent="0.35">
      <c r="W34533" s="17"/>
    </row>
    <row r="34534" spans="23:23" x14ac:dyDescent="0.35">
      <c r="W34534" s="17"/>
    </row>
    <row r="34535" spans="23:23" x14ac:dyDescent="0.35">
      <c r="W34535" s="17"/>
    </row>
    <row r="34536" spans="23:23" x14ac:dyDescent="0.35">
      <c r="W34536" s="17"/>
    </row>
    <row r="34537" spans="23:23" x14ac:dyDescent="0.35">
      <c r="W34537" s="17"/>
    </row>
    <row r="34538" spans="23:23" x14ac:dyDescent="0.35">
      <c r="W34538" s="17"/>
    </row>
    <row r="34539" spans="23:23" x14ac:dyDescent="0.35">
      <c r="W34539" s="17"/>
    </row>
    <row r="34540" spans="23:23" x14ac:dyDescent="0.35">
      <c r="W34540" s="17"/>
    </row>
    <row r="34541" spans="23:23" x14ac:dyDescent="0.35">
      <c r="W34541" s="17"/>
    </row>
    <row r="34542" spans="23:23" x14ac:dyDescent="0.35">
      <c r="W34542" s="17"/>
    </row>
    <row r="34543" spans="23:23" x14ac:dyDescent="0.35">
      <c r="W34543" s="17"/>
    </row>
    <row r="34544" spans="23:23" x14ac:dyDescent="0.35">
      <c r="W34544" s="17"/>
    </row>
    <row r="34545" spans="23:23" x14ac:dyDescent="0.35">
      <c r="W34545" s="17"/>
    </row>
    <row r="34546" spans="23:23" x14ac:dyDescent="0.35">
      <c r="W34546" s="17"/>
    </row>
    <row r="34547" spans="23:23" x14ac:dyDescent="0.35">
      <c r="W34547" s="17"/>
    </row>
    <row r="34548" spans="23:23" x14ac:dyDescent="0.35">
      <c r="W34548" s="17"/>
    </row>
    <row r="34549" spans="23:23" x14ac:dyDescent="0.35">
      <c r="W34549" s="17"/>
    </row>
    <row r="34550" spans="23:23" x14ac:dyDescent="0.35">
      <c r="W34550" s="17"/>
    </row>
    <row r="34551" spans="23:23" x14ac:dyDescent="0.35">
      <c r="W34551" s="17"/>
    </row>
    <row r="34552" spans="23:23" x14ac:dyDescent="0.35">
      <c r="W34552" s="17"/>
    </row>
    <row r="34553" spans="23:23" x14ac:dyDescent="0.35">
      <c r="W34553" s="17"/>
    </row>
    <row r="34554" spans="23:23" x14ac:dyDescent="0.35">
      <c r="W34554" s="17"/>
    </row>
    <row r="34555" spans="23:23" x14ac:dyDescent="0.35">
      <c r="W34555" s="17"/>
    </row>
    <row r="34556" spans="23:23" x14ac:dyDescent="0.35">
      <c r="W34556" s="17"/>
    </row>
    <row r="34557" spans="23:23" x14ac:dyDescent="0.35">
      <c r="W34557" s="17"/>
    </row>
    <row r="34558" spans="23:23" x14ac:dyDescent="0.35">
      <c r="W34558" s="17"/>
    </row>
    <row r="34559" spans="23:23" x14ac:dyDescent="0.35">
      <c r="W34559" s="17"/>
    </row>
    <row r="34560" spans="23:23" x14ac:dyDescent="0.35">
      <c r="W34560" s="17"/>
    </row>
    <row r="34561" spans="23:23" x14ac:dyDescent="0.35">
      <c r="W34561" s="17"/>
    </row>
    <row r="34562" spans="23:23" x14ac:dyDescent="0.35">
      <c r="W34562" s="17"/>
    </row>
    <row r="34563" spans="23:23" x14ac:dyDescent="0.35">
      <c r="W34563" s="17"/>
    </row>
    <row r="34564" spans="23:23" x14ac:dyDescent="0.35">
      <c r="W34564" s="17"/>
    </row>
    <row r="34565" spans="23:23" x14ac:dyDescent="0.35">
      <c r="W34565" s="17"/>
    </row>
    <row r="34566" spans="23:23" x14ac:dyDescent="0.35">
      <c r="W34566" s="17"/>
    </row>
    <row r="34567" spans="23:23" x14ac:dyDescent="0.35">
      <c r="W34567" s="17"/>
    </row>
    <row r="34568" spans="23:23" x14ac:dyDescent="0.35">
      <c r="W34568" s="17"/>
    </row>
    <row r="34569" spans="23:23" x14ac:dyDescent="0.35">
      <c r="W34569" s="17"/>
    </row>
    <row r="34570" spans="23:23" x14ac:dyDescent="0.35">
      <c r="W34570" s="17"/>
    </row>
    <row r="34571" spans="23:23" x14ac:dyDescent="0.35">
      <c r="W34571" s="17"/>
    </row>
    <row r="34572" spans="23:23" x14ac:dyDescent="0.35">
      <c r="W34572" s="17"/>
    </row>
    <row r="34573" spans="23:23" x14ac:dyDescent="0.35">
      <c r="W34573" s="17"/>
    </row>
    <row r="34574" spans="23:23" x14ac:dyDescent="0.35">
      <c r="W34574" s="17"/>
    </row>
    <row r="34575" spans="23:23" x14ac:dyDescent="0.35">
      <c r="W34575" s="17"/>
    </row>
    <row r="34576" spans="23:23" x14ac:dyDescent="0.35">
      <c r="W34576" s="17"/>
    </row>
    <row r="34577" spans="23:23" x14ac:dyDescent="0.35">
      <c r="W34577" s="17"/>
    </row>
    <row r="34578" spans="23:23" x14ac:dyDescent="0.35">
      <c r="W34578" s="17"/>
    </row>
    <row r="34579" spans="23:23" x14ac:dyDescent="0.35">
      <c r="W34579" s="17"/>
    </row>
    <row r="34580" spans="23:23" x14ac:dyDescent="0.35">
      <c r="W34580" s="17"/>
    </row>
    <row r="34581" spans="23:23" x14ac:dyDescent="0.35">
      <c r="W34581" s="17"/>
    </row>
    <row r="34582" spans="23:23" x14ac:dyDescent="0.35">
      <c r="W34582" s="17"/>
    </row>
    <row r="34583" spans="23:23" x14ac:dyDescent="0.35">
      <c r="W34583" s="17"/>
    </row>
    <row r="34584" spans="23:23" x14ac:dyDescent="0.35">
      <c r="W34584" s="17"/>
    </row>
    <row r="34585" spans="23:23" x14ac:dyDescent="0.35">
      <c r="W34585" s="17"/>
    </row>
    <row r="34586" spans="23:23" x14ac:dyDescent="0.35">
      <c r="W34586" s="17"/>
    </row>
    <row r="34587" spans="23:23" x14ac:dyDescent="0.35">
      <c r="W34587" s="17"/>
    </row>
    <row r="34588" spans="23:23" x14ac:dyDescent="0.35">
      <c r="W34588" s="17"/>
    </row>
    <row r="34589" spans="23:23" x14ac:dyDescent="0.35">
      <c r="W34589" s="17"/>
    </row>
    <row r="34590" spans="23:23" x14ac:dyDescent="0.35">
      <c r="W34590" s="17"/>
    </row>
    <row r="34591" spans="23:23" x14ac:dyDescent="0.35">
      <c r="W34591" s="17"/>
    </row>
    <row r="34592" spans="23:23" x14ac:dyDescent="0.35">
      <c r="W34592" s="17"/>
    </row>
    <row r="34593" spans="23:23" x14ac:dyDescent="0.35">
      <c r="W34593" s="17"/>
    </row>
    <row r="34594" spans="23:23" x14ac:dyDescent="0.35">
      <c r="W34594" s="17"/>
    </row>
    <row r="34595" spans="23:23" x14ac:dyDescent="0.35">
      <c r="W34595" s="17"/>
    </row>
    <row r="34596" spans="23:23" x14ac:dyDescent="0.35">
      <c r="W34596" s="17"/>
    </row>
    <row r="34597" spans="23:23" x14ac:dyDescent="0.35">
      <c r="W34597" s="17"/>
    </row>
    <row r="34598" spans="23:23" x14ac:dyDescent="0.35">
      <c r="W34598" s="17"/>
    </row>
    <row r="34599" spans="23:23" x14ac:dyDescent="0.35">
      <c r="W34599" s="17"/>
    </row>
    <row r="34600" spans="23:23" x14ac:dyDescent="0.35">
      <c r="W34600" s="17"/>
    </row>
    <row r="34601" spans="23:23" x14ac:dyDescent="0.35">
      <c r="W34601" s="17"/>
    </row>
    <row r="34602" spans="23:23" x14ac:dyDescent="0.35">
      <c r="W34602" s="17"/>
    </row>
    <row r="34603" spans="23:23" x14ac:dyDescent="0.35">
      <c r="W34603" s="17"/>
    </row>
    <row r="34604" spans="23:23" x14ac:dyDescent="0.35">
      <c r="W34604" s="17"/>
    </row>
    <row r="34605" spans="23:23" x14ac:dyDescent="0.35">
      <c r="W34605" s="17"/>
    </row>
    <row r="34606" spans="23:23" x14ac:dyDescent="0.35">
      <c r="W34606" s="17"/>
    </row>
    <row r="34607" spans="23:23" x14ac:dyDescent="0.35">
      <c r="W34607" s="17"/>
    </row>
    <row r="34608" spans="23:23" x14ac:dyDescent="0.35">
      <c r="W34608" s="17"/>
    </row>
    <row r="34609" spans="23:23" x14ac:dyDescent="0.35">
      <c r="W34609" s="17"/>
    </row>
    <row r="34610" spans="23:23" x14ac:dyDescent="0.35">
      <c r="W34610" s="17"/>
    </row>
    <row r="34611" spans="23:23" x14ac:dyDescent="0.35">
      <c r="W34611" s="17"/>
    </row>
    <row r="34612" spans="23:23" x14ac:dyDescent="0.35">
      <c r="W34612" s="17"/>
    </row>
    <row r="34613" spans="23:23" x14ac:dyDescent="0.35">
      <c r="W34613" s="17"/>
    </row>
    <row r="34614" spans="23:23" x14ac:dyDescent="0.35">
      <c r="W34614" s="17"/>
    </row>
    <row r="34615" spans="23:23" x14ac:dyDescent="0.35">
      <c r="W34615" s="17"/>
    </row>
    <row r="34616" spans="23:23" x14ac:dyDescent="0.35">
      <c r="W34616" s="17"/>
    </row>
    <row r="34617" spans="23:23" x14ac:dyDescent="0.35">
      <c r="W34617" s="17"/>
    </row>
    <row r="34618" spans="23:23" x14ac:dyDescent="0.35">
      <c r="W34618" s="17"/>
    </row>
    <row r="34619" spans="23:23" x14ac:dyDescent="0.35">
      <c r="W34619" s="17"/>
    </row>
    <row r="34620" spans="23:23" x14ac:dyDescent="0.35">
      <c r="W34620" s="17"/>
    </row>
    <row r="34621" spans="23:23" x14ac:dyDescent="0.35">
      <c r="W34621" s="17"/>
    </row>
    <row r="34622" spans="23:23" x14ac:dyDescent="0.35">
      <c r="W34622" s="17"/>
    </row>
    <row r="34623" spans="23:23" x14ac:dyDescent="0.35">
      <c r="W34623" s="17"/>
    </row>
    <row r="34624" spans="23:23" x14ac:dyDescent="0.35">
      <c r="W34624" s="17"/>
    </row>
    <row r="34625" spans="23:23" x14ac:dyDescent="0.35">
      <c r="W34625" s="17"/>
    </row>
    <row r="34626" spans="23:23" x14ac:dyDescent="0.35">
      <c r="W34626" s="17"/>
    </row>
    <row r="34627" spans="23:23" x14ac:dyDescent="0.35">
      <c r="W34627" s="17"/>
    </row>
    <row r="34628" spans="23:23" x14ac:dyDescent="0.35">
      <c r="W34628" s="17"/>
    </row>
    <row r="34629" spans="23:23" x14ac:dyDescent="0.35">
      <c r="W34629" s="17"/>
    </row>
    <row r="34630" spans="23:23" x14ac:dyDescent="0.35">
      <c r="W34630" s="17"/>
    </row>
    <row r="34631" spans="23:23" x14ac:dyDescent="0.35">
      <c r="W34631" s="17"/>
    </row>
    <row r="34632" spans="23:23" x14ac:dyDescent="0.35">
      <c r="W34632" s="17"/>
    </row>
    <row r="34633" spans="23:23" x14ac:dyDescent="0.35">
      <c r="W34633" s="17"/>
    </row>
    <row r="34634" spans="23:23" x14ac:dyDescent="0.35">
      <c r="W34634" s="17"/>
    </row>
    <row r="34635" spans="23:23" x14ac:dyDescent="0.35">
      <c r="W34635" s="17"/>
    </row>
    <row r="34636" spans="23:23" x14ac:dyDescent="0.35">
      <c r="W34636" s="17"/>
    </row>
    <row r="34637" spans="23:23" x14ac:dyDescent="0.35">
      <c r="W34637" s="17"/>
    </row>
    <row r="34638" spans="23:23" x14ac:dyDescent="0.35">
      <c r="W34638" s="17"/>
    </row>
    <row r="34639" spans="23:23" x14ac:dyDescent="0.35">
      <c r="W34639" s="17"/>
    </row>
    <row r="34640" spans="23:23" x14ac:dyDescent="0.35">
      <c r="W34640" s="17"/>
    </row>
    <row r="34641" spans="23:23" x14ac:dyDescent="0.35">
      <c r="W34641" s="17"/>
    </row>
    <row r="34642" spans="23:23" x14ac:dyDescent="0.35">
      <c r="W34642" s="17"/>
    </row>
    <row r="34643" spans="23:23" x14ac:dyDescent="0.35">
      <c r="W34643" s="17"/>
    </row>
    <row r="34644" spans="23:23" x14ac:dyDescent="0.35">
      <c r="W34644" s="17"/>
    </row>
    <row r="34645" spans="23:23" x14ac:dyDescent="0.35">
      <c r="W34645" s="17"/>
    </row>
    <row r="34646" spans="23:23" x14ac:dyDescent="0.35">
      <c r="W34646" s="17"/>
    </row>
    <row r="34647" spans="23:23" x14ac:dyDescent="0.35">
      <c r="W34647" s="17"/>
    </row>
    <row r="34648" spans="23:23" x14ac:dyDescent="0.35">
      <c r="W34648" s="17"/>
    </row>
    <row r="34649" spans="23:23" x14ac:dyDescent="0.35">
      <c r="W34649" s="17"/>
    </row>
    <row r="34650" spans="23:23" x14ac:dyDescent="0.35">
      <c r="W34650" s="17"/>
    </row>
    <row r="34651" spans="23:23" x14ac:dyDescent="0.35">
      <c r="W34651" s="17"/>
    </row>
    <row r="34652" spans="23:23" x14ac:dyDescent="0.35">
      <c r="W34652" s="17"/>
    </row>
    <row r="34653" spans="23:23" x14ac:dyDescent="0.35">
      <c r="W34653" s="17"/>
    </row>
    <row r="34654" spans="23:23" x14ac:dyDescent="0.35">
      <c r="W34654" s="17"/>
    </row>
    <row r="34655" spans="23:23" x14ac:dyDescent="0.35">
      <c r="W34655" s="17"/>
    </row>
    <row r="34656" spans="23:23" x14ac:dyDescent="0.35">
      <c r="W34656" s="17"/>
    </row>
    <row r="34657" spans="23:23" x14ac:dyDescent="0.35">
      <c r="W34657" s="17"/>
    </row>
    <row r="34658" spans="23:23" x14ac:dyDescent="0.35">
      <c r="W34658" s="17"/>
    </row>
    <row r="34659" spans="23:23" x14ac:dyDescent="0.35">
      <c r="W34659" s="17"/>
    </row>
    <row r="34660" spans="23:23" x14ac:dyDescent="0.35">
      <c r="W34660" s="17"/>
    </row>
    <row r="34661" spans="23:23" x14ac:dyDescent="0.35">
      <c r="W34661" s="17"/>
    </row>
    <row r="34662" spans="23:23" x14ac:dyDescent="0.35">
      <c r="W34662" s="17"/>
    </row>
    <row r="34663" spans="23:23" x14ac:dyDescent="0.35">
      <c r="W34663" s="17"/>
    </row>
    <row r="34664" spans="23:23" x14ac:dyDescent="0.35">
      <c r="W34664" s="17"/>
    </row>
    <row r="34665" spans="23:23" x14ac:dyDescent="0.35">
      <c r="W34665" s="17"/>
    </row>
    <row r="34666" spans="23:23" x14ac:dyDescent="0.35">
      <c r="W34666" s="17"/>
    </row>
    <row r="34667" spans="23:23" x14ac:dyDescent="0.35">
      <c r="W34667" s="17"/>
    </row>
    <row r="34668" spans="23:23" x14ac:dyDescent="0.35">
      <c r="W34668" s="17"/>
    </row>
    <row r="34669" spans="23:23" x14ac:dyDescent="0.35">
      <c r="W34669" s="17"/>
    </row>
    <row r="34670" spans="23:23" x14ac:dyDescent="0.35">
      <c r="W34670" s="17"/>
    </row>
    <row r="34671" spans="23:23" x14ac:dyDescent="0.35">
      <c r="W34671" s="17"/>
    </row>
    <row r="34672" spans="23:23" x14ac:dyDescent="0.35">
      <c r="W34672" s="17"/>
    </row>
    <row r="34673" spans="23:23" x14ac:dyDescent="0.35">
      <c r="W34673" s="17"/>
    </row>
    <row r="34674" spans="23:23" x14ac:dyDescent="0.35">
      <c r="W34674" s="17"/>
    </row>
    <row r="34675" spans="23:23" x14ac:dyDescent="0.35">
      <c r="W34675" s="17"/>
    </row>
    <row r="34676" spans="23:23" x14ac:dyDescent="0.35">
      <c r="W34676" s="17"/>
    </row>
    <row r="34677" spans="23:23" x14ac:dyDescent="0.35">
      <c r="W34677" s="17"/>
    </row>
    <row r="34678" spans="23:23" x14ac:dyDescent="0.35">
      <c r="W34678" s="17"/>
    </row>
    <row r="34679" spans="23:23" x14ac:dyDescent="0.35">
      <c r="W34679" s="17"/>
    </row>
    <row r="34680" spans="23:23" x14ac:dyDescent="0.35">
      <c r="W34680" s="17"/>
    </row>
    <row r="34681" spans="23:23" x14ac:dyDescent="0.35">
      <c r="W34681" s="17"/>
    </row>
    <row r="34682" spans="23:23" x14ac:dyDescent="0.35">
      <c r="W34682" s="17"/>
    </row>
    <row r="34683" spans="23:23" x14ac:dyDescent="0.35">
      <c r="W34683" s="17"/>
    </row>
    <row r="34684" spans="23:23" x14ac:dyDescent="0.35">
      <c r="W34684" s="17"/>
    </row>
    <row r="34685" spans="23:23" x14ac:dyDescent="0.35">
      <c r="W34685" s="17"/>
    </row>
    <row r="34686" spans="23:23" x14ac:dyDescent="0.35">
      <c r="W34686" s="17"/>
    </row>
    <row r="34687" spans="23:23" x14ac:dyDescent="0.35">
      <c r="W34687" s="17"/>
    </row>
    <row r="34688" spans="23:23" x14ac:dyDescent="0.35">
      <c r="W34688" s="17"/>
    </row>
    <row r="34689" spans="23:23" x14ac:dyDescent="0.35">
      <c r="W34689" s="17"/>
    </row>
    <row r="34690" spans="23:23" x14ac:dyDescent="0.35">
      <c r="W34690" s="17"/>
    </row>
    <row r="34691" spans="23:23" x14ac:dyDescent="0.35">
      <c r="W34691" s="17"/>
    </row>
    <row r="34692" spans="23:23" x14ac:dyDescent="0.35">
      <c r="W34692" s="17"/>
    </row>
    <row r="34693" spans="23:23" x14ac:dyDescent="0.35">
      <c r="W34693" s="17"/>
    </row>
    <row r="34694" spans="23:23" x14ac:dyDescent="0.35">
      <c r="W34694" s="17"/>
    </row>
    <row r="34695" spans="23:23" x14ac:dyDescent="0.35">
      <c r="W34695" s="17"/>
    </row>
    <row r="34696" spans="23:23" x14ac:dyDescent="0.35">
      <c r="W34696" s="17"/>
    </row>
    <row r="34697" spans="23:23" x14ac:dyDescent="0.35">
      <c r="W34697" s="17"/>
    </row>
    <row r="34698" spans="23:23" x14ac:dyDescent="0.35">
      <c r="W34698" s="17"/>
    </row>
    <row r="34699" spans="23:23" x14ac:dyDescent="0.35">
      <c r="W34699" s="17"/>
    </row>
    <row r="34700" spans="23:23" x14ac:dyDescent="0.35">
      <c r="W34700" s="17"/>
    </row>
    <row r="34701" spans="23:23" x14ac:dyDescent="0.35">
      <c r="W34701" s="17"/>
    </row>
    <row r="34702" spans="23:23" x14ac:dyDescent="0.35">
      <c r="W34702" s="17"/>
    </row>
    <row r="34703" spans="23:23" x14ac:dyDescent="0.35">
      <c r="W34703" s="17"/>
    </row>
    <row r="34704" spans="23:23" x14ac:dyDescent="0.35">
      <c r="W34704" s="17"/>
    </row>
    <row r="34705" spans="23:23" x14ac:dyDescent="0.35">
      <c r="W34705" s="17"/>
    </row>
    <row r="34706" spans="23:23" x14ac:dyDescent="0.35">
      <c r="W34706" s="17"/>
    </row>
    <row r="34707" spans="23:23" x14ac:dyDescent="0.35">
      <c r="W34707" s="17"/>
    </row>
    <row r="34708" spans="23:23" x14ac:dyDescent="0.35">
      <c r="W34708" s="17"/>
    </row>
    <row r="34709" spans="23:23" x14ac:dyDescent="0.35">
      <c r="W34709" s="17"/>
    </row>
    <row r="34710" spans="23:23" x14ac:dyDescent="0.35">
      <c r="W34710" s="17"/>
    </row>
    <row r="34711" spans="23:23" x14ac:dyDescent="0.35">
      <c r="W34711" s="17"/>
    </row>
    <row r="34712" spans="23:23" x14ac:dyDescent="0.35">
      <c r="W34712" s="17"/>
    </row>
    <row r="34713" spans="23:23" x14ac:dyDescent="0.35">
      <c r="W34713" s="17"/>
    </row>
    <row r="34714" spans="23:23" x14ac:dyDescent="0.35">
      <c r="W34714" s="17"/>
    </row>
    <row r="34715" spans="23:23" x14ac:dyDescent="0.35">
      <c r="W34715" s="17"/>
    </row>
    <row r="34716" spans="23:23" x14ac:dyDescent="0.35">
      <c r="W34716" s="17"/>
    </row>
    <row r="34717" spans="23:23" x14ac:dyDescent="0.35">
      <c r="W34717" s="17"/>
    </row>
    <row r="34718" spans="23:23" x14ac:dyDescent="0.35">
      <c r="W34718" s="17"/>
    </row>
    <row r="34719" spans="23:23" x14ac:dyDescent="0.35">
      <c r="W34719" s="17"/>
    </row>
    <row r="34720" spans="23:23" x14ac:dyDescent="0.35">
      <c r="W34720" s="17"/>
    </row>
    <row r="34721" spans="23:23" x14ac:dyDescent="0.35">
      <c r="W34721" s="17"/>
    </row>
    <row r="34722" spans="23:23" x14ac:dyDescent="0.35">
      <c r="W34722" s="17"/>
    </row>
    <row r="34723" spans="23:23" x14ac:dyDescent="0.35">
      <c r="W34723" s="17"/>
    </row>
    <row r="34724" spans="23:23" x14ac:dyDescent="0.35">
      <c r="W34724" s="17"/>
    </row>
    <row r="34725" spans="23:23" x14ac:dyDescent="0.35">
      <c r="W34725" s="17"/>
    </row>
    <row r="34726" spans="23:23" x14ac:dyDescent="0.35">
      <c r="W34726" s="17"/>
    </row>
    <row r="34727" spans="23:23" x14ac:dyDescent="0.35">
      <c r="W34727" s="17"/>
    </row>
    <row r="34728" spans="23:23" x14ac:dyDescent="0.35">
      <c r="W34728" s="17"/>
    </row>
    <row r="34729" spans="23:23" x14ac:dyDescent="0.35">
      <c r="W34729" s="17"/>
    </row>
    <row r="34730" spans="23:23" x14ac:dyDescent="0.35">
      <c r="W34730" s="17"/>
    </row>
    <row r="34731" spans="23:23" x14ac:dyDescent="0.35">
      <c r="W34731" s="17"/>
    </row>
    <row r="34732" spans="23:23" x14ac:dyDescent="0.35">
      <c r="W34732" s="17"/>
    </row>
    <row r="34733" spans="23:23" x14ac:dyDescent="0.35">
      <c r="W34733" s="17"/>
    </row>
    <row r="34734" spans="23:23" x14ac:dyDescent="0.35">
      <c r="W34734" s="17"/>
    </row>
    <row r="34735" spans="23:23" x14ac:dyDescent="0.35">
      <c r="W34735" s="17"/>
    </row>
    <row r="34736" spans="23:23" x14ac:dyDescent="0.35">
      <c r="W34736" s="17"/>
    </row>
    <row r="34737" spans="23:23" x14ac:dyDescent="0.35">
      <c r="W34737" s="17"/>
    </row>
    <row r="34738" spans="23:23" x14ac:dyDescent="0.35">
      <c r="W34738" s="17"/>
    </row>
    <row r="34739" spans="23:23" x14ac:dyDescent="0.35">
      <c r="W34739" s="17"/>
    </row>
    <row r="34740" spans="23:23" x14ac:dyDescent="0.35">
      <c r="W34740" s="17"/>
    </row>
    <row r="34741" spans="23:23" x14ac:dyDescent="0.35">
      <c r="W34741" s="17"/>
    </row>
    <row r="34742" spans="23:23" x14ac:dyDescent="0.35">
      <c r="W34742" s="17"/>
    </row>
    <row r="34743" spans="23:23" x14ac:dyDescent="0.35">
      <c r="W34743" s="17"/>
    </row>
    <row r="34744" spans="23:23" x14ac:dyDescent="0.35">
      <c r="W34744" s="17"/>
    </row>
    <row r="34745" spans="23:23" x14ac:dyDescent="0.35">
      <c r="W34745" s="17"/>
    </row>
    <row r="34746" spans="23:23" x14ac:dyDescent="0.35">
      <c r="W34746" s="17"/>
    </row>
    <row r="34747" spans="23:23" x14ac:dyDescent="0.35">
      <c r="W34747" s="17"/>
    </row>
    <row r="34748" spans="23:23" x14ac:dyDescent="0.35">
      <c r="W34748" s="17"/>
    </row>
    <row r="34749" spans="23:23" x14ac:dyDescent="0.35">
      <c r="W34749" s="17"/>
    </row>
    <row r="34750" spans="23:23" x14ac:dyDescent="0.35">
      <c r="W34750" s="17"/>
    </row>
    <row r="34751" spans="23:23" x14ac:dyDescent="0.35">
      <c r="W34751" s="17"/>
    </row>
    <row r="34752" spans="23:23" x14ac:dyDescent="0.35">
      <c r="W34752" s="17"/>
    </row>
    <row r="34753" spans="23:23" x14ac:dyDescent="0.35">
      <c r="W34753" s="17"/>
    </row>
    <row r="34754" spans="23:23" x14ac:dyDescent="0.35">
      <c r="W34754" s="17"/>
    </row>
    <row r="34755" spans="23:23" x14ac:dyDescent="0.35">
      <c r="W34755" s="17"/>
    </row>
    <row r="34756" spans="23:23" x14ac:dyDescent="0.35">
      <c r="W34756" s="17"/>
    </row>
    <row r="34757" spans="23:23" x14ac:dyDescent="0.35">
      <c r="W34757" s="17"/>
    </row>
    <row r="34758" spans="23:23" x14ac:dyDescent="0.35">
      <c r="W34758" s="17"/>
    </row>
    <row r="34759" spans="23:23" x14ac:dyDescent="0.35">
      <c r="W34759" s="17"/>
    </row>
    <row r="34760" spans="23:23" x14ac:dyDescent="0.35">
      <c r="W34760" s="17"/>
    </row>
    <row r="34761" spans="23:23" x14ac:dyDescent="0.35">
      <c r="W34761" s="17"/>
    </row>
    <row r="34762" spans="23:23" x14ac:dyDescent="0.35">
      <c r="W34762" s="17"/>
    </row>
    <row r="34763" spans="23:23" x14ac:dyDescent="0.35">
      <c r="W34763" s="17"/>
    </row>
    <row r="34764" spans="23:23" x14ac:dyDescent="0.35">
      <c r="W34764" s="17"/>
    </row>
    <row r="34765" spans="23:23" x14ac:dyDescent="0.35">
      <c r="W34765" s="17"/>
    </row>
    <row r="34766" spans="23:23" x14ac:dyDescent="0.35">
      <c r="W34766" s="17"/>
    </row>
    <row r="34767" spans="23:23" x14ac:dyDescent="0.35">
      <c r="W34767" s="17"/>
    </row>
    <row r="34768" spans="23:23" x14ac:dyDescent="0.35">
      <c r="W34768" s="17"/>
    </row>
    <row r="34769" spans="23:23" x14ac:dyDescent="0.35">
      <c r="W34769" s="17"/>
    </row>
    <row r="34770" spans="23:23" x14ac:dyDescent="0.35">
      <c r="W34770" s="17"/>
    </row>
    <row r="34771" spans="23:23" x14ac:dyDescent="0.35">
      <c r="W34771" s="17"/>
    </row>
    <row r="34772" spans="23:23" x14ac:dyDescent="0.35">
      <c r="W34772" s="17"/>
    </row>
    <row r="34773" spans="23:23" x14ac:dyDescent="0.35">
      <c r="W34773" s="17"/>
    </row>
    <row r="34774" spans="23:23" x14ac:dyDescent="0.35">
      <c r="W34774" s="17"/>
    </row>
    <row r="34775" spans="23:23" x14ac:dyDescent="0.35">
      <c r="W34775" s="17"/>
    </row>
    <row r="34776" spans="23:23" x14ac:dyDescent="0.35">
      <c r="W34776" s="17"/>
    </row>
    <row r="34777" spans="23:23" x14ac:dyDescent="0.35">
      <c r="W34777" s="17"/>
    </row>
    <row r="34778" spans="23:23" x14ac:dyDescent="0.35">
      <c r="W34778" s="17"/>
    </row>
    <row r="34779" spans="23:23" x14ac:dyDescent="0.35">
      <c r="W34779" s="17"/>
    </row>
    <row r="34780" spans="23:23" x14ac:dyDescent="0.35">
      <c r="W34780" s="17"/>
    </row>
    <row r="34781" spans="23:23" x14ac:dyDescent="0.35">
      <c r="W34781" s="17"/>
    </row>
    <row r="34782" spans="23:23" x14ac:dyDescent="0.35">
      <c r="W34782" s="17"/>
    </row>
    <row r="34783" spans="23:23" x14ac:dyDescent="0.35">
      <c r="W34783" s="17"/>
    </row>
    <row r="34784" spans="23:23" x14ac:dyDescent="0.35">
      <c r="W34784" s="17"/>
    </row>
    <row r="34785" spans="23:23" x14ac:dyDescent="0.35">
      <c r="W34785" s="17"/>
    </row>
    <row r="34786" spans="23:23" x14ac:dyDescent="0.35">
      <c r="W34786" s="17"/>
    </row>
    <row r="34787" spans="23:23" x14ac:dyDescent="0.35">
      <c r="W34787" s="17"/>
    </row>
    <row r="34788" spans="23:23" x14ac:dyDescent="0.35">
      <c r="W34788" s="17"/>
    </row>
    <row r="34789" spans="23:23" x14ac:dyDescent="0.35">
      <c r="W34789" s="17"/>
    </row>
    <row r="34790" spans="23:23" x14ac:dyDescent="0.35">
      <c r="W34790" s="17"/>
    </row>
    <row r="34791" spans="23:23" x14ac:dyDescent="0.35">
      <c r="W34791" s="17"/>
    </row>
    <row r="34792" spans="23:23" x14ac:dyDescent="0.35">
      <c r="W34792" s="17"/>
    </row>
    <row r="34793" spans="23:23" x14ac:dyDescent="0.35">
      <c r="W34793" s="17"/>
    </row>
    <row r="34794" spans="23:23" x14ac:dyDescent="0.35">
      <c r="W34794" s="17"/>
    </row>
    <row r="34795" spans="23:23" x14ac:dyDescent="0.35">
      <c r="W34795" s="17"/>
    </row>
    <row r="34796" spans="23:23" x14ac:dyDescent="0.35">
      <c r="W34796" s="17"/>
    </row>
    <row r="34797" spans="23:23" x14ac:dyDescent="0.35">
      <c r="W34797" s="17"/>
    </row>
    <row r="34798" spans="23:23" x14ac:dyDescent="0.35">
      <c r="W34798" s="17"/>
    </row>
    <row r="34799" spans="23:23" x14ac:dyDescent="0.35">
      <c r="W34799" s="17"/>
    </row>
    <row r="34800" spans="23:23" x14ac:dyDescent="0.35">
      <c r="W34800" s="17"/>
    </row>
    <row r="34801" spans="23:23" x14ac:dyDescent="0.35">
      <c r="W34801" s="17"/>
    </row>
    <row r="34802" spans="23:23" x14ac:dyDescent="0.35">
      <c r="W34802" s="17"/>
    </row>
    <row r="34803" spans="23:23" x14ac:dyDescent="0.35">
      <c r="W34803" s="17"/>
    </row>
    <row r="34804" spans="23:23" x14ac:dyDescent="0.35">
      <c r="W34804" s="17"/>
    </row>
    <row r="34805" spans="23:23" x14ac:dyDescent="0.35">
      <c r="W34805" s="17"/>
    </row>
    <row r="34806" spans="23:23" x14ac:dyDescent="0.35">
      <c r="W34806" s="17"/>
    </row>
    <row r="34807" spans="23:23" x14ac:dyDescent="0.35">
      <c r="W34807" s="17"/>
    </row>
    <row r="34808" spans="23:23" x14ac:dyDescent="0.35">
      <c r="W34808" s="17"/>
    </row>
    <row r="34809" spans="23:23" x14ac:dyDescent="0.35">
      <c r="W34809" s="17"/>
    </row>
    <row r="34810" spans="23:23" x14ac:dyDescent="0.35">
      <c r="W34810" s="17"/>
    </row>
    <row r="34811" spans="23:23" x14ac:dyDescent="0.35">
      <c r="W34811" s="17"/>
    </row>
    <row r="34812" spans="23:23" x14ac:dyDescent="0.35">
      <c r="W34812" s="17"/>
    </row>
    <row r="34813" spans="23:23" x14ac:dyDescent="0.35">
      <c r="W34813" s="17"/>
    </row>
    <row r="34814" spans="23:23" x14ac:dyDescent="0.35">
      <c r="W34814" s="17"/>
    </row>
    <row r="34815" spans="23:23" x14ac:dyDescent="0.35">
      <c r="W34815" s="17"/>
    </row>
    <row r="34816" spans="23:23" x14ac:dyDescent="0.35">
      <c r="W34816" s="17"/>
    </row>
    <row r="34817" spans="23:23" x14ac:dyDescent="0.35">
      <c r="W34817" s="17"/>
    </row>
    <row r="34818" spans="23:23" x14ac:dyDescent="0.35">
      <c r="W34818" s="17"/>
    </row>
    <row r="34819" spans="23:23" x14ac:dyDescent="0.35">
      <c r="W34819" s="17"/>
    </row>
    <row r="34820" spans="23:23" x14ac:dyDescent="0.35">
      <c r="W34820" s="17"/>
    </row>
    <row r="34821" spans="23:23" x14ac:dyDescent="0.35">
      <c r="W34821" s="17"/>
    </row>
    <row r="34822" spans="23:23" x14ac:dyDescent="0.35">
      <c r="W34822" s="17"/>
    </row>
    <row r="34823" spans="23:23" x14ac:dyDescent="0.35">
      <c r="W34823" s="17"/>
    </row>
    <row r="34824" spans="23:23" x14ac:dyDescent="0.35">
      <c r="W34824" s="17"/>
    </row>
    <row r="34825" spans="23:23" x14ac:dyDescent="0.35">
      <c r="W34825" s="17"/>
    </row>
    <row r="34826" spans="23:23" x14ac:dyDescent="0.35">
      <c r="W34826" s="17"/>
    </row>
    <row r="34827" spans="23:23" x14ac:dyDescent="0.35">
      <c r="W34827" s="17"/>
    </row>
    <row r="34828" spans="23:23" x14ac:dyDescent="0.35">
      <c r="W34828" s="17"/>
    </row>
    <row r="34829" spans="23:23" x14ac:dyDescent="0.35">
      <c r="W34829" s="17"/>
    </row>
    <row r="34830" spans="23:23" x14ac:dyDescent="0.35">
      <c r="W34830" s="17"/>
    </row>
    <row r="34831" spans="23:23" x14ac:dyDescent="0.35">
      <c r="W34831" s="17"/>
    </row>
    <row r="34832" spans="23:23" x14ac:dyDescent="0.35">
      <c r="W34832" s="17"/>
    </row>
    <row r="34833" spans="23:23" x14ac:dyDescent="0.35">
      <c r="W34833" s="17"/>
    </row>
    <row r="34834" spans="23:23" x14ac:dyDescent="0.35">
      <c r="W34834" s="17"/>
    </row>
    <row r="34835" spans="23:23" x14ac:dyDescent="0.35">
      <c r="W34835" s="17"/>
    </row>
    <row r="34836" spans="23:23" x14ac:dyDescent="0.35">
      <c r="W34836" s="17"/>
    </row>
    <row r="34837" spans="23:23" x14ac:dyDescent="0.35">
      <c r="W34837" s="17"/>
    </row>
    <row r="34838" spans="23:23" x14ac:dyDescent="0.35">
      <c r="W34838" s="17"/>
    </row>
    <row r="34839" spans="23:23" x14ac:dyDescent="0.35">
      <c r="W34839" s="17"/>
    </row>
    <row r="34840" spans="23:23" x14ac:dyDescent="0.35">
      <c r="W34840" s="17"/>
    </row>
    <row r="34841" spans="23:23" x14ac:dyDescent="0.35">
      <c r="W34841" s="17"/>
    </row>
    <row r="34842" spans="23:23" x14ac:dyDescent="0.35">
      <c r="W34842" s="17"/>
    </row>
    <row r="34843" spans="23:23" x14ac:dyDescent="0.35">
      <c r="W34843" s="17"/>
    </row>
    <row r="34844" spans="23:23" x14ac:dyDescent="0.35">
      <c r="W34844" s="17"/>
    </row>
    <row r="34845" spans="23:23" x14ac:dyDescent="0.35">
      <c r="W34845" s="17"/>
    </row>
    <row r="34846" spans="23:23" x14ac:dyDescent="0.35">
      <c r="W34846" s="17"/>
    </row>
    <row r="34847" spans="23:23" x14ac:dyDescent="0.35">
      <c r="W34847" s="17"/>
    </row>
    <row r="34848" spans="23:23" x14ac:dyDescent="0.35">
      <c r="W34848" s="17"/>
    </row>
    <row r="34849" spans="23:23" x14ac:dyDescent="0.35">
      <c r="W34849" s="17"/>
    </row>
    <row r="34850" spans="23:23" x14ac:dyDescent="0.35">
      <c r="W34850" s="17"/>
    </row>
    <row r="34851" spans="23:23" x14ac:dyDescent="0.35">
      <c r="W34851" s="17"/>
    </row>
    <row r="34852" spans="23:23" x14ac:dyDescent="0.35">
      <c r="W34852" s="17"/>
    </row>
    <row r="34853" spans="23:23" x14ac:dyDescent="0.35">
      <c r="W34853" s="17"/>
    </row>
    <row r="34854" spans="23:23" x14ac:dyDescent="0.35">
      <c r="W34854" s="17"/>
    </row>
    <row r="34855" spans="23:23" x14ac:dyDescent="0.35">
      <c r="W34855" s="17"/>
    </row>
    <row r="34856" spans="23:23" x14ac:dyDescent="0.35">
      <c r="W34856" s="17"/>
    </row>
    <row r="34857" spans="23:23" x14ac:dyDescent="0.35">
      <c r="W34857" s="17"/>
    </row>
    <row r="34858" spans="23:23" x14ac:dyDescent="0.35">
      <c r="W34858" s="17"/>
    </row>
    <row r="34859" spans="23:23" x14ac:dyDescent="0.35">
      <c r="W34859" s="17"/>
    </row>
    <row r="34860" spans="23:23" x14ac:dyDescent="0.35">
      <c r="W34860" s="17"/>
    </row>
    <row r="34861" spans="23:23" x14ac:dyDescent="0.35">
      <c r="W34861" s="17"/>
    </row>
    <row r="34862" spans="23:23" x14ac:dyDescent="0.35">
      <c r="W34862" s="17"/>
    </row>
    <row r="34863" spans="23:23" x14ac:dyDescent="0.35">
      <c r="W34863" s="17"/>
    </row>
    <row r="34864" spans="23:23" x14ac:dyDescent="0.35">
      <c r="W34864" s="17"/>
    </row>
    <row r="34865" spans="23:23" x14ac:dyDescent="0.35">
      <c r="W34865" s="17"/>
    </row>
    <row r="34866" spans="23:23" x14ac:dyDescent="0.35">
      <c r="W34866" s="17"/>
    </row>
    <row r="34867" spans="23:23" x14ac:dyDescent="0.35">
      <c r="W34867" s="17"/>
    </row>
    <row r="34868" spans="23:23" x14ac:dyDescent="0.35">
      <c r="W34868" s="17"/>
    </row>
    <row r="34869" spans="23:23" x14ac:dyDescent="0.35">
      <c r="W34869" s="17"/>
    </row>
    <row r="34870" spans="23:23" x14ac:dyDescent="0.35">
      <c r="W34870" s="17"/>
    </row>
    <row r="34871" spans="23:23" x14ac:dyDescent="0.35">
      <c r="W34871" s="17"/>
    </row>
    <row r="34872" spans="23:23" x14ac:dyDescent="0.35">
      <c r="W34872" s="17"/>
    </row>
    <row r="34873" spans="23:23" x14ac:dyDescent="0.35">
      <c r="W34873" s="17"/>
    </row>
    <row r="34874" spans="23:23" x14ac:dyDescent="0.35">
      <c r="W34874" s="17"/>
    </row>
    <row r="34875" spans="23:23" x14ac:dyDescent="0.35">
      <c r="W34875" s="17"/>
    </row>
    <row r="34876" spans="23:23" x14ac:dyDescent="0.35">
      <c r="W34876" s="17"/>
    </row>
    <row r="34877" spans="23:23" x14ac:dyDescent="0.35">
      <c r="W34877" s="17"/>
    </row>
    <row r="34878" spans="23:23" x14ac:dyDescent="0.35">
      <c r="W34878" s="17"/>
    </row>
    <row r="34879" spans="23:23" x14ac:dyDescent="0.35">
      <c r="W34879" s="17"/>
    </row>
    <row r="34880" spans="23:23" x14ac:dyDescent="0.35">
      <c r="W34880" s="17"/>
    </row>
    <row r="34881" spans="23:23" x14ac:dyDescent="0.35">
      <c r="W34881" s="17"/>
    </row>
    <row r="34882" spans="23:23" x14ac:dyDescent="0.35">
      <c r="W34882" s="17"/>
    </row>
    <row r="34883" spans="23:23" x14ac:dyDescent="0.35">
      <c r="W34883" s="17"/>
    </row>
    <row r="34884" spans="23:23" x14ac:dyDescent="0.35">
      <c r="W34884" s="17"/>
    </row>
    <row r="34885" spans="23:23" x14ac:dyDescent="0.35">
      <c r="W34885" s="17"/>
    </row>
    <row r="34886" spans="23:23" x14ac:dyDescent="0.35">
      <c r="W34886" s="17"/>
    </row>
    <row r="34887" spans="23:23" x14ac:dyDescent="0.35">
      <c r="W34887" s="17"/>
    </row>
    <row r="34888" spans="23:23" x14ac:dyDescent="0.35">
      <c r="W34888" s="17"/>
    </row>
    <row r="34889" spans="23:23" x14ac:dyDescent="0.35">
      <c r="W34889" s="17"/>
    </row>
    <row r="34890" spans="23:23" x14ac:dyDescent="0.35">
      <c r="W34890" s="17"/>
    </row>
    <row r="34891" spans="23:23" x14ac:dyDescent="0.35">
      <c r="W34891" s="17"/>
    </row>
    <row r="34892" spans="23:23" x14ac:dyDescent="0.35">
      <c r="W34892" s="17"/>
    </row>
    <row r="34893" spans="23:23" x14ac:dyDescent="0.35">
      <c r="W34893" s="17"/>
    </row>
    <row r="34894" spans="23:23" x14ac:dyDescent="0.35">
      <c r="W34894" s="17"/>
    </row>
    <row r="34895" spans="23:23" x14ac:dyDescent="0.35">
      <c r="W34895" s="17"/>
    </row>
    <row r="34896" spans="23:23" x14ac:dyDescent="0.35">
      <c r="W34896" s="17"/>
    </row>
    <row r="34897" spans="23:23" x14ac:dyDescent="0.35">
      <c r="W34897" s="17"/>
    </row>
    <row r="34898" spans="23:23" x14ac:dyDescent="0.35">
      <c r="W34898" s="17"/>
    </row>
    <row r="34899" spans="23:23" x14ac:dyDescent="0.35">
      <c r="W34899" s="17"/>
    </row>
    <row r="34900" spans="23:23" x14ac:dyDescent="0.35">
      <c r="W34900" s="17"/>
    </row>
    <row r="34901" spans="23:23" x14ac:dyDescent="0.35">
      <c r="W34901" s="17"/>
    </row>
    <row r="34902" spans="23:23" x14ac:dyDescent="0.35">
      <c r="W34902" s="17"/>
    </row>
    <row r="34903" spans="23:23" x14ac:dyDescent="0.35">
      <c r="W34903" s="17"/>
    </row>
    <row r="34904" spans="23:23" x14ac:dyDescent="0.35">
      <c r="W34904" s="17"/>
    </row>
    <row r="34905" spans="23:23" x14ac:dyDescent="0.35">
      <c r="W34905" s="17"/>
    </row>
    <row r="34906" spans="23:23" x14ac:dyDescent="0.35">
      <c r="W34906" s="17"/>
    </row>
    <row r="34907" spans="23:23" x14ac:dyDescent="0.35">
      <c r="W34907" s="17"/>
    </row>
    <row r="34908" spans="23:23" x14ac:dyDescent="0.35">
      <c r="W34908" s="17"/>
    </row>
    <row r="34909" spans="23:23" x14ac:dyDescent="0.35">
      <c r="W34909" s="17"/>
    </row>
    <row r="34910" spans="23:23" x14ac:dyDescent="0.35">
      <c r="W34910" s="17"/>
    </row>
    <row r="34911" spans="23:23" x14ac:dyDescent="0.35">
      <c r="W34911" s="17"/>
    </row>
    <row r="34912" spans="23:23" x14ac:dyDescent="0.35">
      <c r="W34912" s="17"/>
    </row>
    <row r="34913" spans="23:23" x14ac:dyDescent="0.35">
      <c r="W34913" s="17"/>
    </row>
    <row r="34914" spans="23:23" x14ac:dyDescent="0.35">
      <c r="W34914" s="17"/>
    </row>
    <row r="34915" spans="23:23" x14ac:dyDescent="0.35">
      <c r="W34915" s="17"/>
    </row>
    <row r="34916" spans="23:23" x14ac:dyDescent="0.35">
      <c r="W34916" s="17"/>
    </row>
    <row r="34917" spans="23:23" x14ac:dyDescent="0.35">
      <c r="W34917" s="17"/>
    </row>
    <row r="34918" spans="23:23" x14ac:dyDescent="0.35">
      <c r="W34918" s="17"/>
    </row>
    <row r="34919" spans="23:23" x14ac:dyDescent="0.35">
      <c r="W34919" s="17"/>
    </row>
    <row r="34920" spans="23:23" x14ac:dyDescent="0.35">
      <c r="W34920" s="17"/>
    </row>
    <row r="34921" spans="23:23" x14ac:dyDescent="0.35">
      <c r="W34921" s="17"/>
    </row>
    <row r="34922" spans="23:23" x14ac:dyDescent="0.35">
      <c r="W34922" s="17"/>
    </row>
    <row r="34923" spans="23:23" x14ac:dyDescent="0.35">
      <c r="W34923" s="17"/>
    </row>
    <row r="34924" spans="23:23" x14ac:dyDescent="0.35">
      <c r="W34924" s="17"/>
    </row>
    <row r="34925" spans="23:23" x14ac:dyDescent="0.35">
      <c r="W34925" s="17"/>
    </row>
    <row r="34926" spans="23:23" x14ac:dyDescent="0.35">
      <c r="W34926" s="17"/>
    </row>
    <row r="34927" spans="23:23" x14ac:dyDescent="0.35">
      <c r="W34927" s="17"/>
    </row>
    <row r="34928" spans="23:23" x14ac:dyDescent="0.35">
      <c r="W34928" s="17"/>
    </row>
    <row r="34929" spans="23:23" x14ac:dyDescent="0.35">
      <c r="W34929" s="17"/>
    </row>
    <row r="34930" spans="23:23" x14ac:dyDescent="0.35">
      <c r="W34930" s="17"/>
    </row>
    <row r="34931" spans="23:23" x14ac:dyDescent="0.35">
      <c r="W34931" s="17"/>
    </row>
    <row r="34932" spans="23:23" x14ac:dyDescent="0.35">
      <c r="W34932" s="17"/>
    </row>
    <row r="34933" spans="23:23" x14ac:dyDescent="0.35">
      <c r="W34933" s="17"/>
    </row>
    <row r="34934" spans="23:23" x14ac:dyDescent="0.35">
      <c r="W34934" s="17"/>
    </row>
    <row r="34935" spans="23:23" x14ac:dyDescent="0.35">
      <c r="W34935" s="17"/>
    </row>
    <row r="34936" spans="23:23" x14ac:dyDescent="0.35">
      <c r="W34936" s="17"/>
    </row>
    <row r="34937" spans="23:23" x14ac:dyDescent="0.35">
      <c r="W34937" s="17"/>
    </row>
    <row r="34938" spans="23:23" x14ac:dyDescent="0.35">
      <c r="W34938" s="17"/>
    </row>
    <row r="34939" spans="23:23" x14ac:dyDescent="0.35">
      <c r="W34939" s="17"/>
    </row>
    <row r="34940" spans="23:23" x14ac:dyDescent="0.35">
      <c r="W34940" s="17"/>
    </row>
    <row r="34941" spans="23:23" x14ac:dyDescent="0.35">
      <c r="W34941" s="17"/>
    </row>
    <row r="34942" spans="23:23" x14ac:dyDescent="0.35">
      <c r="W34942" s="17"/>
    </row>
    <row r="34943" spans="23:23" x14ac:dyDescent="0.35">
      <c r="W34943" s="17"/>
    </row>
    <row r="34944" spans="23:23" x14ac:dyDescent="0.35">
      <c r="W34944" s="17"/>
    </row>
    <row r="34945" spans="23:23" x14ac:dyDescent="0.35">
      <c r="W34945" s="17"/>
    </row>
    <row r="34946" spans="23:23" x14ac:dyDescent="0.35">
      <c r="W34946" s="17"/>
    </row>
    <row r="34947" spans="23:23" x14ac:dyDescent="0.35">
      <c r="W34947" s="17"/>
    </row>
    <row r="34948" spans="23:23" x14ac:dyDescent="0.35">
      <c r="W34948" s="17"/>
    </row>
    <row r="34949" spans="23:23" x14ac:dyDescent="0.35">
      <c r="W34949" s="17"/>
    </row>
    <row r="34950" spans="23:23" x14ac:dyDescent="0.35">
      <c r="W34950" s="17"/>
    </row>
    <row r="34951" spans="23:23" x14ac:dyDescent="0.35">
      <c r="W34951" s="17"/>
    </row>
    <row r="34952" spans="23:23" x14ac:dyDescent="0.35">
      <c r="W34952" s="17"/>
    </row>
    <row r="34953" spans="23:23" x14ac:dyDescent="0.35">
      <c r="W34953" s="17"/>
    </row>
    <row r="34954" spans="23:23" x14ac:dyDescent="0.35">
      <c r="W34954" s="17"/>
    </row>
    <row r="34955" spans="23:23" x14ac:dyDescent="0.35">
      <c r="W34955" s="17"/>
    </row>
    <row r="34956" spans="23:23" x14ac:dyDescent="0.35">
      <c r="W34956" s="17"/>
    </row>
    <row r="34957" spans="23:23" x14ac:dyDescent="0.35">
      <c r="W34957" s="17"/>
    </row>
    <row r="34958" spans="23:23" x14ac:dyDescent="0.35">
      <c r="W34958" s="17"/>
    </row>
    <row r="34959" spans="23:23" x14ac:dyDescent="0.35">
      <c r="W34959" s="17"/>
    </row>
    <row r="34960" spans="23:23" x14ac:dyDescent="0.35">
      <c r="W34960" s="17"/>
    </row>
    <row r="34961" spans="23:23" x14ac:dyDescent="0.35">
      <c r="W34961" s="17"/>
    </row>
    <row r="34962" spans="23:23" x14ac:dyDescent="0.35">
      <c r="W34962" s="17"/>
    </row>
    <row r="34963" spans="23:23" x14ac:dyDescent="0.35">
      <c r="W34963" s="17"/>
    </row>
    <row r="34964" spans="23:23" x14ac:dyDescent="0.35">
      <c r="W34964" s="17"/>
    </row>
    <row r="34965" spans="23:23" x14ac:dyDescent="0.35">
      <c r="W34965" s="17"/>
    </row>
    <row r="34966" spans="23:23" x14ac:dyDescent="0.35">
      <c r="W34966" s="17"/>
    </row>
    <row r="34967" spans="23:23" x14ac:dyDescent="0.35">
      <c r="W34967" s="17"/>
    </row>
    <row r="34968" spans="23:23" x14ac:dyDescent="0.35">
      <c r="W34968" s="17"/>
    </row>
    <row r="34969" spans="23:23" x14ac:dyDescent="0.35">
      <c r="W34969" s="17"/>
    </row>
    <row r="34970" spans="23:23" x14ac:dyDescent="0.35">
      <c r="W34970" s="17"/>
    </row>
    <row r="34971" spans="23:23" x14ac:dyDescent="0.35">
      <c r="W34971" s="17"/>
    </row>
    <row r="34972" spans="23:23" x14ac:dyDescent="0.35">
      <c r="W34972" s="17"/>
    </row>
    <row r="34973" spans="23:23" x14ac:dyDescent="0.35">
      <c r="W34973" s="17"/>
    </row>
    <row r="34974" spans="23:23" x14ac:dyDescent="0.35">
      <c r="W34974" s="17"/>
    </row>
    <row r="34975" spans="23:23" x14ac:dyDescent="0.35">
      <c r="W34975" s="17"/>
    </row>
    <row r="34976" spans="23:23" x14ac:dyDescent="0.35">
      <c r="W34976" s="17"/>
    </row>
    <row r="34977" spans="23:23" x14ac:dyDescent="0.35">
      <c r="W34977" s="17"/>
    </row>
    <row r="34978" spans="23:23" x14ac:dyDescent="0.35">
      <c r="W34978" s="17"/>
    </row>
    <row r="34979" spans="23:23" x14ac:dyDescent="0.35">
      <c r="W34979" s="17"/>
    </row>
    <row r="34980" spans="23:23" x14ac:dyDescent="0.35">
      <c r="W34980" s="17"/>
    </row>
    <row r="34981" spans="23:23" x14ac:dyDescent="0.35">
      <c r="W34981" s="17"/>
    </row>
    <row r="34982" spans="23:23" x14ac:dyDescent="0.35">
      <c r="W34982" s="17"/>
    </row>
    <row r="34983" spans="23:23" x14ac:dyDescent="0.35">
      <c r="W34983" s="17"/>
    </row>
    <row r="34984" spans="23:23" x14ac:dyDescent="0.35">
      <c r="W34984" s="17"/>
    </row>
    <row r="34985" spans="23:23" x14ac:dyDescent="0.35">
      <c r="W34985" s="17"/>
    </row>
    <row r="34986" spans="23:23" x14ac:dyDescent="0.35">
      <c r="W34986" s="17"/>
    </row>
    <row r="34987" spans="23:23" x14ac:dyDescent="0.35">
      <c r="W34987" s="17"/>
    </row>
    <row r="34988" spans="23:23" x14ac:dyDescent="0.35">
      <c r="W34988" s="17"/>
    </row>
    <row r="34989" spans="23:23" x14ac:dyDescent="0.35">
      <c r="W34989" s="17"/>
    </row>
    <row r="34990" spans="23:23" x14ac:dyDescent="0.35">
      <c r="W34990" s="17"/>
    </row>
    <row r="34991" spans="23:23" x14ac:dyDescent="0.35">
      <c r="W34991" s="17"/>
    </row>
    <row r="34992" spans="23:23" x14ac:dyDescent="0.35">
      <c r="W34992" s="17"/>
    </row>
    <row r="34993" spans="23:23" x14ac:dyDescent="0.35">
      <c r="W34993" s="17"/>
    </row>
    <row r="34994" spans="23:23" x14ac:dyDescent="0.35">
      <c r="W34994" s="17"/>
    </row>
    <row r="34995" spans="23:23" x14ac:dyDescent="0.35">
      <c r="W34995" s="17"/>
    </row>
    <row r="34996" spans="23:23" x14ac:dyDescent="0.35">
      <c r="W34996" s="17"/>
    </row>
    <row r="34997" spans="23:23" x14ac:dyDescent="0.35">
      <c r="W34997" s="17"/>
    </row>
    <row r="34998" spans="23:23" x14ac:dyDescent="0.35">
      <c r="W34998" s="17"/>
    </row>
    <row r="34999" spans="23:23" x14ac:dyDescent="0.35">
      <c r="W34999" s="17"/>
    </row>
    <row r="35000" spans="23:23" x14ac:dyDescent="0.35">
      <c r="W35000" s="17"/>
    </row>
    <row r="35001" spans="23:23" x14ac:dyDescent="0.35">
      <c r="W35001" s="17"/>
    </row>
    <row r="35002" spans="23:23" x14ac:dyDescent="0.35">
      <c r="W35002" s="17"/>
    </row>
    <row r="35003" spans="23:23" x14ac:dyDescent="0.35">
      <c r="W35003" s="17"/>
    </row>
    <row r="35004" spans="23:23" x14ac:dyDescent="0.35">
      <c r="W35004" s="17"/>
    </row>
    <row r="35005" spans="23:23" x14ac:dyDescent="0.35">
      <c r="W35005" s="17"/>
    </row>
    <row r="35006" spans="23:23" x14ac:dyDescent="0.35">
      <c r="W35006" s="17"/>
    </row>
    <row r="35007" spans="23:23" x14ac:dyDescent="0.35">
      <c r="W35007" s="17"/>
    </row>
    <row r="35008" spans="23:23" x14ac:dyDescent="0.35">
      <c r="W35008" s="17"/>
    </row>
    <row r="35009" spans="23:23" x14ac:dyDescent="0.35">
      <c r="W35009" s="17"/>
    </row>
    <row r="35010" spans="23:23" x14ac:dyDescent="0.35">
      <c r="W35010" s="17"/>
    </row>
    <row r="35011" spans="23:23" x14ac:dyDescent="0.35">
      <c r="W35011" s="17"/>
    </row>
    <row r="35012" spans="23:23" x14ac:dyDescent="0.35">
      <c r="W35012" s="17"/>
    </row>
    <row r="35013" spans="23:23" x14ac:dyDescent="0.35">
      <c r="W35013" s="17"/>
    </row>
    <row r="35014" spans="23:23" x14ac:dyDescent="0.35">
      <c r="W35014" s="17"/>
    </row>
    <row r="35015" spans="23:23" x14ac:dyDescent="0.35">
      <c r="W35015" s="17"/>
    </row>
    <row r="35016" spans="23:23" x14ac:dyDescent="0.35">
      <c r="W35016" s="17"/>
    </row>
    <row r="35017" spans="23:23" x14ac:dyDescent="0.35">
      <c r="W35017" s="17"/>
    </row>
    <row r="35018" spans="23:23" x14ac:dyDescent="0.35">
      <c r="W35018" s="17"/>
    </row>
    <row r="35019" spans="23:23" x14ac:dyDescent="0.35">
      <c r="W35019" s="17"/>
    </row>
    <row r="35020" spans="23:23" x14ac:dyDescent="0.35">
      <c r="W35020" s="17"/>
    </row>
    <row r="35021" spans="23:23" x14ac:dyDescent="0.35">
      <c r="W35021" s="17"/>
    </row>
    <row r="35022" spans="23:23" x14ac:dyDescent="0.35">
      <c r="W35022" s="17"/>
    </row>
    <row r="35023" spans="23:23" x14ac:dyDescent="0.35">
      <c r="W35023" s="17"/>
    </row>
    <row r="35024" spans="23:23" x14ac:dyDescent="0.35">
      <c r="W35024" s="17"/>
    </row>
    <row r="35025" spans="23:23" x14ac:dyDescent="0.35">
      <c r="W35025" s="17"/>
    </row>
    <row r="35026" spans="23:23" x14ac:dyDescent="0.35">
      <c r="W35026" s="17"/>
    </row>
    <row r="35027" spans="23:23" x14ac:dyDescent="0.35">
      <c r="W35027" s="17"/>
    </row>
    <row r="35028" spans="23:23" x14ac:dyDescent="0.35">
      <c r="W35028" s="17"/>
    </row>
    <row r="35029" spans="23:23" x14ac:dyDescent="0.35">
      <c r="W35029" s="17"/>
    </row>
    <row r="35030" spans="23:23" x14ac:dyDescent="0.35">
      <c r="W35030" s="17"/>
    </row>
    <row r="35031" spans="23:23" x14ac:dyDescent="0.35">
      <c r="W35031" s="17"/>
    </row>
    <row r="35032" spans="23:23" x14ac:dyDescent="0.35">
      <c r="W35032" s="17"/>
    </row>
    <row r="35033" spans="23:23" x14ac:dyDescent="0.35">
      <c r="W35033" s="17"/>
    </row>
    <row r="35034" spans="23:23" x14ac:dyDescent="0.35">
      <c r="W35034" s="17"/>
    </row>
    <row r="35035" spans="23:23" x14ac:dyDescent="0.35">
      <c r="W35035" s="17"/>
    </row>
    <row r="35036" spans="23:23" x14ac:dyDescent="0.35">
      <c r="W35036" s="17"/>
    </row>
    <row r="35037" spans="23:23" x14ac:dyDescent="0.35">
      <c r="W35037" s="17"/>
    </row>
    <row r="35038" spans="23:23" x14ac:dyDescent="0.35">
      <c r="W35038" s="17"/>
    </row>
    <row r="35039" spans="23:23" x14ac:dyDescent="0.35">
      <c r="W35039" s="17"/>
    </row>
    <row r="35040" spans="23:23" x14ac:dyDescent="0.35">
      <c r="W35040" s="17"/>
    </row>
    <row r="35041" spans="23:23" x14ac:dyDescent="0.35">
      <c r="W35041" s="17"/>
    </row>
    <row r="35042" spans="23:23" x14ac:dyDescent="0.35">
      <c r="W35042" s="17"/>
    </row>
    <row r="35043" spans="23:23" x14ac:dyDescent="0.35">
      <c r="W35043" s="17"/>
    </row>
    <row r="35044" spans="23:23" x14ac:dyDescent="0.35">
      <c r="W35044" s="17"/>
    </row>
    <row r="35045" spans="23:23" x14ac:dyDescent="0.35">
      <c r="W35045" s="17"/>
    </row>
    <row r="35046" spans="23:23" x14ac:dyDescent="0.35">
      <c r="W35046" s="17"/>
    </row>
    <row r="35047" spans="23:23" x14ac:dyDescent="0.35">
      <c r="W35047" s="17"/>
    </row>
    <row r="35048" spans="23:23" x14ac:dyDescent="0.35">
      <c r="W35048" s="17"/>
    </row>
    <row r="35049" spans="23:23" x14ac:dyDescent="0.35">
      <c r="W35049" s="17"/>
    </row>
    <row r="35050" spans="23:23" x14ac:dyDescent="0.35">
      <c r="W35050" s="17"/>
    </row>
    <row r="35051" spans="23:23" x14ac:dyDescent="0.35">
      <c r="W35051" s="17"/>
    </row>
    <row r="35052" spans="23:23" x14ac:dyDescent="0.35">
      <c r="W35052" s="17"/>
    </row>
    <row r="35053" spans="23:23" x14ac:dyDescent="0.35">
      <c r="W35053" s="17"/>
    </row>
    <row r="35054" spans="23:23" x14ac:dyDescent="0.35">
      <c r="W35054" s="17"/>
    </row>
    <row r="35055" spans="23:23" x14ac:dyDescent="0.35">
      <c r="W35055" s="17"/>
    </row>
    <row r="35056" spans="23:23" x14ac:dyDescent="0.35">
      <c r="W35056" s="17"/>
    </row>
    <row r="35057" spans="23:23" x14ac:dyDescent="0.35">
      <c r="W35057" s="17"/>
    </row>
    <row r="35058" spans="23:23" x14ac:dyDescent="0.35">
      <c r="W35058" s="17"/>
    </row>
    <row r="35059" spans="23:23" x14ac:dyDescent="0.35">
      <c r="W35059" s="17"/>
    </row>
    <row r="35060" spans="23:23" x14ac:dyDescent="0.35">
      <c r="W35060" s="17"/>
    </row>
    <row r="35061" spans="23:23" x14ac:dyDescent="0.35">
      <c r="W35061" s="17"/>
    </row>
    <row r="35062" spans="23:23" x14ac:dyDescent="0.35">
      <c r="W35062" s="17"/>
    </row>
    <row r="35063" spans="23:23" x14ac:dyDescent="0.35">
      <c r="W35063" s="17"/>
    </row>
    <row r="35064" spans="23:23" x14ac:dyDescent="0.35">
      <c r="W35064" s="17"/>
    </row>
    <row r="35065" spans="23:23" x14ac:dyDescent="0.35">
      <c r="W35065" s="17"/>
    </row>
    <row r="35066" spans="23:23" x14ac:dyDescent="0.35">
      <c r="W35066" s="17"/>
    </row>
    <row r="35067" spans="23:23" x14ac:dyDescent="0.35">
      <c r="W35067" s="17"/>
    </row>
    <row r="35068" spans="23:23" x14ac:dyDescent="0.35">
      <c r="W35068" s="17"/>
    </row>
    <row r="35069" spans="23:23" x14ac:dyDescent="0.35">
      <c r="W35069" s="17"/>
    </row>
    <row r="35070" spans="23:23" x14ac:dyDescent="0.35">
      <c r="W35070" s="17"/>
    </row>
    <row r="35071" spans="23:23" x14ac:dyDescent="0.35">
      <c r="W35071" s="17"/>
    </row>
    <row r="35072" spans="23:23" x14ac:dyDescent="0.35">
      <c r="W35072" s="17"/>
    </row>
    <row r="35073" spans="23:23" x14ac:dyDescent="0.35">
      <c r="W35073" s="17"/>
    </row>
    <row r="35074" spans="23:23" x14ac:dyDescent="0.35">
      <c r="W35074" s="17"/>
    </row>
    <row r="35075" spans="23:23" x14ac:dyDescent="0.35">
      <c r="W35075" s="17"/>
    </row>
    <row r="35076" spans="23:23" x14ac:dyDescent="0.35">
      <c r="W35076" s="17"/>
    </row>
    <row r="35077" spans="23:23" x14ac:dyDescent="0.35">
      <c r="W35077" s="17"/>
    </row>
    <row r="35078" spans="23:23" x14ac:dyDescent="0.35">
      <c r="W35078" s="17"/>
    </row>
    <row r="35079" spans="23:23" x14ac:dyDescent="0.35">
      <c r="W35079" s="17"/>
    </row>
    <row r="35080" spans="23:23" x14ac:dyDescent="0.35">
      <c r="W35080" s="17"/>
    </row>
    <row r="35081" spans="23:23" x14ac:dyDescent="0.35">
      <c r="W35081" s="17"/>
    </row>
    <row r="35082" spans="23:23" x14ac:dyDescent="0.35">
      <c r="W35082" s="17"/>
    </row>
    <row r="35083" spans="23:23" x14ac:dyDescent="0.35">
      <c r="W35083" s="17"/>
    </row>
    <row r="35084" spans="23:23" x14ac:dyDescent="0.35">
      <c r="W35084" s="17"/>
    </row>
    <row r="35085" spans="23:23" x14ac:dyDescent="0.35">
      <c r="W35085" s="17"/>
    </row>
    <row r="35086" spans="23:23" x14ac:dyDescent="0.35">
      <c r="W35086" s="17"/>
    </row>
    <row r="35087" spans="23:23" x14ac:dyDescent="0.35">
      <c r="W35087" s="17"/>
    </row>
    <row r="35088" spans="23:23" x14ac:dyDescent="0.35">
      <c r="W35088" s="17"/>
    </row>
    <row r="35089" spans="23:23" x14ac:dyDescent="0.35">
      <c r="W35089" s="17"/>
    </row>
    <row r="35090" spans="23:23" x14ac:dyDescent="0.35">
      <c r="W35090" s="17"/>
    </row>
    <row r="35091" spans="23:23" x14ac:dyDescent="0.35">
      <c r="W35091" s="17"/>
    </row>
    <row r="35092" spans="23:23" x14ac:dyDescent="0.35">
      <c r="W35092" s="17"/>
    </row>
    <row r="35093" spans="23:23" x14ac:dyDescent="0.35">
      <c r="W35093" s="17"/>
    </row>
    <row r="35094" spans="23:23" x14ac:dyDescent="0.35">
      <c r="W35094" s="17"/>
    </row>
    <row r="35095" spans="23:23" x14ac:dyDescent="0.35">
      <c r="W35095" s="17"/>
    </row>
    <row r="35096" spans="23:23" x14ac:dyDescent="0.35">
      <c r="W35096" s="17"/>
    </row>
    <row r="35097" spans="23:23" x14ac:dyDescent="0.35">
      <c r="W35097" s="17"/>
    </row>
    <row r="35098" spans="23:23" x14ac:dyDescent="0.35">
      <c r="W35098" s="17"/>
    </row>
    <row r="35099" spans="23:23" x14ac:dyDescent="0.35">
      <c r="W35099" s="17"/>
    </row>
    <row r="35100" spans="23:23" x14ac:dyDescent="0.35">
      <c r="W35100" s="17"/>
    </row>
    <row r="35101" spans="23:23" x14ac:dyDescent="0.35">
      <c r="W35101" s="17"/>
    </row>
    <row r="35102" spans="23:23" x14ac:dyDescent="0.35">
      <c r="W35102" s="17"/>
    </row>
    <row r="35103" spans="23:23" x14ac:dyDescent="0.35">
      <c r="W35103" s="17"/>
    </row>
    <row r="35104" spans="23:23" x14ac:dyDescent="0.35">
      <c r="W35104" s="17"/>
    </row>
    <row r="35105" spans="23:23" x14ac:dyDescent="0.35">
      <c r="W35105" s="17"/>
    </row>
    <row r="35106" spans="23:23" x14ac:dyDescent="0.35">
      <c r="W35106" s="17"/>
    </row>
    <row r="35107" spans="23:23" x14ac:dyDescent="0.35">
      <c r="W35107" s="17"/>
    </row>
    <row r="35108" spans="23:23" x14ac:dyDescent="0.35">
      <c r="W35108" s="17"/>
    </row>
    <row r="35109" spans="23:23" x14ac:dyDescent="0.35">
      <c r="W35109" s="17"/>
    </row>
    <row r="35110" spans="23:23" x14ac:dyDescent="0.35">
      <c r="W35110" s="17"/>
    </row>
    <row r="35111" spans="23:23" x14ac:dyDescent="0.35">
      <c r="W35111" s="17"/>
    </row>
    <row r="35112" spans="23:23" x14ac:dyDescent="0.35">
      <c r="W35112" s="17"/>
    </row>
    <row r="35113" spans="23:23" x14ac:dyDescent="0.35">
      <c r="W35113" s="17"/>
    </row>
    <row r="35114" spans="23:23" x14ac:dyDescent="0.35">
      <c r="W35114" s="17"/>
    </row>
    <row r="35115" spans="23:23" x14ac:dyDescent="0.35">
      <c r="W35115" s="17"/>
    </row>
    <row r="35116" spans="23:23" x14ac:dyDescent="0.35">
      <c r="W35116" s="17"/>
    </row>
    <row r="35117" spans="23:23" x14ac:dyDescent="0.35">
      <c r="W35117" s="17"/>
    </row>
    <row r="35118" spans="23:23" x14ac:dyDescent="0.35">
      <c r="W35118" s="17"/>
    </row>
    <row r="35119" spans="23:23" x14ac:dyDescent="0.35">
      <c r="W35119" s="17"/>
    </row>
    <row r="35120" spans="23:23" x14ac:dyDescent="0.35">
      <c r="W35120" s="17"/>
    </row>
    <row r="35121" spans="23:23" x14ac:dyDescent="0.35">
      <c r="W35121" s="17"/>
    </row>
    <row r="35122" spans="23:23" x14ac:dyDescent="0.35">
      <c r="W35122" s="17"/>
    </row>
    <row r="35123" spans="23:23" x14ac:dyDescent="0.35">
      <c r="W35123" s="17"/>
    </row>
    <row r="35124" spans="23:23" x14ac:dyDescent="0.35">
      <c r="W35124" s="17"/>
    </row>
    <row r="35125" spans="23:23" x14ac:dyDescent="0.35">
      <c r="W35125" s="17"/>
    </row>
    <row r="35126" spans="23:23" x14ac:dyDescent="0.35">
      <c r="W35126" s="17"/>
    </row>
    <row r="35127" spans="23:23" x14ac:dyDescent="0.35">
      <c r="W35127" s="17"/>
    </row>
    <row r="35128" spans="23:23" x14ac:dyDescent="0.35">
      <c r="W35128" s="17"/>
    </row>
    <row r="35129" spans="23:23" x14ac:dyDescent="0.35">
      <c r="W35129" s="17"/>
    </row>
    <row r="35130" spans="23:23" x14ac:dyDescent="0.35">
      <c r="W35130" s="17"/>
    </row>
    <row r="35131" spans="23:23" x14ac:dyDescent="0.35">
      <c r="W35131" s="17"/>
    </row>
    <row r="35132" spans="23:23" x14ac:dyDescent="0.35">
      <c r="W35132" s="17"/>
    </row>
    <row r="35133" spans="23:23" x14ac:dyDescent="0.35">
      <c r="W35133" s="17"/>
    </row>
    <row r="35134" spans="23:23" x14ac:dyDescent="0.35">
      <c r="W35134" s="17"/>
    </row>
    <row r="35135" spans="23:23" x14ac:dyDescent="0.35">
      <c r="W35135" s="17"/>
    </row>
    <row r="35136" spans="23:23" x14ac:dyDescent="0.35">
      <c r="W35136" s="17"/>
    </row>
    <row r="35137" spans="23:23" x14ac:dyDescent="0.35">
      <c r="W35137" s="17"/>
    </row>
    <row r="35138" spans="23:23" x14ac:dyDescent="0.35">
      <c r="W35138" s="17"/>
    </row>
    <row r="35139" spans="23:23" x14ac:dyDescent="0.35">
      <c r="W35139" s="17"/>
    </row>
    <row r="35140" spans="23:23" x14ac:dyDescent="0.35">
      <c r="W35140" s="17"/>
    </row>
    <row r="35141" spans="23:23" x14ac:dyDescent="0.35">
      <c r="W35141" s="17"/>
    </row>
    <row r="35142" spans="23:23" x14ac:dyDescent="0.35">
      <c r="W35142" s="17"/>
    </row>
    <row r="35143" spans="23:23" x14ac:dyDescent="0.35">
      <c r="W35143" s="17"/>
    </row>
    <row r="35144" spans="23:23" x14ac:dyDescent="0.35">
      <c r="W35144" s="17"/>
    </row>
    <row r="35145" spans="23:23" x14ac:dyDescent="0.35">
      <c r="W35145" s="17"/>
    </row>
    <row r="35146" spans="23:23" x14ac:dyDescent="0.35">
      <c r="W35146" s="17"/>
    </row>
    <row r="35147" spans="23:23" x14ac:dyDescent="0.35">
      <c r="W35147" s="17"/>
    </row>
    <row r="35148" spans="23:23" x14ac:dyDescent="0.35">
      <c r="W35148" s="17"/>
    </row>
    <row r="35149" spans="23:23" x14ac:dyDescent="0.35">
      <c r="W35149" s="17"/>
    </row>
    <row r="35150" spans="23:23" x14ac:dyDescent="0.35">
      <c r="W35150" s="17"/>
    </row>
    <row r="35151" spans="23:23" x14ac:dyDescent="0.35">
      <c r="W35151" s="17"/>
    </row>
    <row r="35152" spans="23:23" x14ac:dyDescent="0.35">
      <c r="W35152" s="17"/>
    </row>
    <row r="35153" spans="23:23" x14ac:dyDescent="0.35">
      <c r="W35153" s="17"/>
    </row>
    <row r="35154" spans="23:23" x14ac:dyDescent="0.35">
      <c r="W35154" s="17"/>
    </row>
    <row r="35155" spans="23:23" x14ac:dyDescent="0.35">
      <c r="W35155" s="17"/>
    </row>
    <row r="35156" spans="23:23" x14ac:dyDescent="0.35">
      <c r="W35156" s="17"/>
    </row>
    <row r="35157" spans="23:23" x14ac:dyDescent="0.35">
      <c r="W35157" s="17"/>
    </row>
    <row r="35158" spans="23:23" x14ac:dyDescent="0.35">
      <c r="W35158" s="17"/>
    </row>
    <row r="35159" spans="23:23" x14ac:dyDescent="0.35">
      <c r="W35159" s="17"/>
    </row>
    <row r="35160" spans="23:23" x14ac:dyDescent="0.35">
      <c r="W35160" s="17"/>
    </row>
    <row r="35161" spans="23:23" x14ac:dyDescent="0.35">
      <c r="W35161" s="17"/>
    </row>
    <row r="35162" spans="23:23" x14ac:dyDescent="0.35">
      <c r="W35162" s="17"/>
    </row>
    <row r="35163" spans="23:23" x14ac:dyDescent="0.35">
      <c r="W35163" s="17"/>
    </row>
    <row r="35164" spans="23:23" x14ac:dyDescent="0.35">
      <c r="W35164" s="17"/>
    </row>
    <row r="35165" spans="23:23" x14ac:dyDescent="0.35">
      <c r="W35165" s="17"/>
    </row>
    <row r="35166" spans="23:23" x14ac:dyDescent="0.35">
      <c r="W35166" s="17"/>
    </row>
    <row r="35167" spans="23:23" x14ac:dyDescent="0.35">
      <c r="W35167" s="17"/>
    </row>
    <row r="35168" spans="23:23" x14ac:dyDescent="0.35">
      <c r="W35168" s="17"/>
    </row>
    <row r="35169" spans="23:23" x14ac:dyDescent="0.35">
      <c r="W35169" s="17"/>
    </row>
    <row r="35170" spans="23:23" x14ac:dyDescent="0.35">
      <c r="W35170" s="17"/>
    </row>
    <row r="35171" spans="23:23" x14ac:dyDescent="0.35">
      <c r="W35171" s="17"/>
    </row>
    <row r="35172" spans="23:23" x14ac:dyDescent="0.35">
      <c r="W35172" s="17"/>
    </row>
    <row r="35173" spans="23:23" x14ac:dyDescent="0.35">
      <c r="W35173" s="17"/>
    </row>
    <row r="35174" spans="23:23" x14ac:dyDescent="0.35">
      <c r="W35174" s="17"/>
    </row>
    <row r="35175" spans="23:23" x14ac:dyDescent="0.35">
      <c r="W35175" s="17"/>
    </row>
    <row r="35176" spans="23:23" x14ac:dyDescent="0.35">
      <c r="W35176" s="17"/>
    </row>
    <row r="35177" spans="23:23" x14ac:dyDescent="0.35">
      <c r="W35177" s="17"/>
    </row>
    <row r="35178" spans="23:23" x14ac:dyDescent="0.35">
      <c r="W35178" s="17"/>
    </row>
    <row r="35179" spans="23:23" x14ac:dyDescent="0.35">
      <c r="W35179" s="17"/>
    </row>
    <row r="35180" spans="23:23" x14ac:dyDescent="0.35">
      <c r="W35180" s="17"/>
    </row>
    <row r="35181" spans="23:23" x14ac:dyDescent="0.35">
      <c r="W35181" s="17"/>
    </row>
    <row r="35182" spans="23:23" x14ac:dyDescent="0.35">
      <c r="W35182" s="17"/>
    </row>
    <row r="35183" spans="23:23" x14ac:dyDescent="0.35">
      <c r="W35183" s="17"/>
    </row>
    <row r="35184" spans="23:23" x14ac:dyDescent="0.35">
      <c r="W35184" s="17"/>
    </row>
    <row r="35185" spans="23:23" x14ac:dyDescent="0.35">
      <c r="W35185" s="17"/>
    </row>
    <row r="35186" spans="23:23" x14ac:dyDescent="0.35">
      <c r="W35186" s="17"/>
    </row>
    <row r="35187" spans="23:23" x14ac:dyDescent="0.35">
      <c r="W35187" s="17"/>
    </row>
    <row r="35188" spans="23:23" x14ac:dyDescent="0.35">
      <c r="W35188" s="17"/>
    </row>
    <row r="35189" spans="23:23" x14ac:dyDescent="0.35">
      <c r="W35189" s="17"/>
    </row>
    <row r="35190" spans="23:23" x14ac:dyDescent="0.35">
      <c r="W35190" s="17"/>
    </row>
    <row r="35191" spans="23:23" x14ac:dyDescent="0.35">
      <c r="W35191" s="17"/>
    </row>
    <row r="35192" spans="23:23" x14ac:dyDescent="0.35">
      <c r="W35192" s="17"/>
    </row>
    <row r="35193" spans="23:23" x14ac:dyDescent="0.35">
      <c r="W35193" s="17"/>
    </row>
    <row r="35194" spans="23:23" x14ac:dyDescent="0.35">
      <c r="W35194" s="17"/>
    </row>
    <row r="35195" spans="23:23" x14ac:dyDescent="0.35">
      <c r="W35195" s="17"/>
    </row>
    <row r="35196" spans="23:23" x14ac:dyDescent="0.35">
      <c r="W35196" s="17"/>
    </row>
    <row r="35197" spans="23:23" x14ac:dyDescent="0.35">
      <c r="W35197" s="17"/>
    </row>
    <row r="35198" spans="23:23" x14ac:dyDescent="0.35">
      <c r="W35198" s="17"/>
    </row>
    <row r="35199" spans="23:23" x14ac:dyDescent="0.35">
      <c r="W35199" s="17"/>
    </row>
    <row r="35200" spans="23:23" x14ac:dyDescent="0.35">
      <c r="W35200" s="17"/>
    </row>
    <row r="35201" spans="23:23" x14ac:dyDescent="0.35">
      <c r="W35201" s="17"/>
    </row>
    <row r="35202" spans="23:23" x14ac:dyDescent="0.35">
      <c r="W35202" s="17"/>
    </row>
    <row r="35203" spans="23:23" x14ac:dyDescent="0.35">
      <c r="W35203" s="17"/>
    </row>
    <row r="35204" spans="23:23" x14ac:dyDescent="0.35">
      <c r="W35204" s="17"/>
    </row>
    <row r="35205" spans="23:23" x14ac:dyDescent="0.35">
      <c r="W35205" s="17"/>
    </row>
    <row r="35206" spans="23:23" x14ac:dyDescent="0.35">
      <c r="W35206" s="17"/>
    </row>
    <row r="35207" spans="23:23" x14ac:dyDescent="0.35">
      <c r="W35207" s="17"/>
    </row>
    <row r="35208" spans="23:23" x14ac:dyDescent="0.35">
      <c r="W35208" s="17"/>
    </row>
    <row r="35209" spans="23:23" x14ac:dyDescent="0.35">
      <c r="W35209" s="17"/>
    </row>
    <row r="35210" spans="23:23" x14ac:dyDescent="0.35">
      <c r="W35210" s="17"/>
    </row>
    <row r="35211" spans="23:23" x14ac:dyDescent="0.35">
      <c r="W35211" s="17"/>
    </row>
    <row r="35212" spans="23:23" x14ac:dyDescent="0.35">
      <c r="W35212" s="17"/>
    </row>
    <row r="35213" spans="23:23" x14ac:dyDescent="0.35">
      <c r="W35213" s="17"/>
    </row>
    <row r="35214" spans="23:23" x14ac:dyDescent="0.35">
      <c r="W35214" s="17"/>
    </row>
    <row r="35215" spans="23:23" x14ac:dyDescent="0.35">
      <c r="W35215" s="17"/>
    </row>
    <row r="35216" spans="23:23" x14ac:dyDescent="0.35">
      <c r="W35216" s="17"/>
    </row>
    <row r="35217" spans="23:23" x14ac:dyDescent="0.35">
      <c r="W35217" s="17"/>
    </row>
    <row r="35218" spans="23:23" x14ac:dyDescent="0.35">
      <c r="W35218" s="17"/>
    </row>
    <row r="35219" spans="23:23" x14ac:dyDescent="0.35">
      <c r="W35219" s="17"/>
    </row>
    <row r="35220" spans="23:23" x14ac:dyDescent="0.35">
      <c r="W35220" s="17"/>
    </row>
    <row r="35221" spans="23:23" x14ac:dyDescent="0.35">
      <c r="W35221" s="17"/>
    </row>
    <row r="35222" spans="23:23" x14ac:dyDescent="0.35">
      <c r="W35222" s="17"/>
    </row>
    <row r="35223" spans="23:23" x14ac:dyDescent="0.35">
      <c r="W35223" s="17"/>
    </row>
    <row r="35224" spans="23:23" x14ac:dyDescent="0.35">
      <c r="W35224" s="17"/>
    </row>
    <row r="35225" spans="23:23" x14ac:dyDescent="0.35">
      <c r="W35225" s="17"/>
    </row>
    <row r="35226" spans="23:23" x14ac:dyDescent="0.35">
      <c r="W35226" s="17"/>
    </row>
    <row r="35227" spans="23:23" x14ac:dyDescent="0.35">
      <c r="W35227" s="17"/>
    </row>
    <row r="35228" spans="23:23" x14ac:dyDescent="0.35">
      <c r="W35228" s="17"/>
    </row>
    <row r="35229" spans="23:23" x14ac:dyDescent="0.35">
      <c r="W35229" s="17"/>
    </row>
    <row r="35230" spans="23:23" x14ac:dyDescent="0.35">
      <c r="W35230" s="17"/>
    </row>
    <row r="35231" spans="23:23" x14ac:dyDescent="0.35">
      <c r="W35231" s="17"/>
    </row>
    <row r="35232" spans="23:23" x14ac:dyDescent="0.35">
      <c r="W35232" s="17"/>
    </row>
    <row r="35233" spans="23:23" x14ac:dyDescent="0.35">
      <c r="W35233" s="17"/>
    </row>
    <row r="35234" spans="23:23" x14ac:dyDescent="0.35">
      <c r="W35234" s="17"/>
    </row>
    <row r="35235" spans="23:23" x14ac:dyDescent="0.35">
      <c r="W35235" s="17"/>
    </row>
    <row r="35236" spans="23:23" x14ac:dyDescent="0.35">
      <c r="W35236" s="17"/>
    </row>
    <row r="35237" spans="23:23" x14ac:dyDescent="0.35">
      <c r="W35237" s="17"/>
    </row>
    <row r="35238" spans="23:23" x14ac:dyDescent="0.35">
      <c r="W35238" s="17"/>
    </row>
    <row r="35239" spans="23:23" x14ac:dyDescent="0.35">
      <c r="W35239" s="17"/>
    </row>
    <row r="35240" spans="23:23" x14ac:dyDescent="0.35">
      <c r="W35240" s="17"/>
    </row>
    <row r="35241" spans="23:23" x14ac:dyDescent="0.35">
      <c r="W35241" s="17"/>
    </row>
    <row r="35242" spans="23:23" x14ac:dyDescent="0.35">
      <c r="W35242" s="17"/>
    </row>
    <row r="35243" spans="23:23" x14ac:dyDescent="0.35">
      <c r="W35243" s="17"/>
    </row>
    <row r="35244" spans="23:23" x14ac:dyDescent="0.35">
      <c r="W35244" s="17"/>
    </row>
    <row r="35245" spans="23:23" x14ac:dyDescent="0.35">
      <c r="W35245" s="17"/>
    </row>
    <row r="35246" spans="23:23" x14ac:dyDescent="0.35">
      <c r="W35246" s="17"/>
    </row>
    <row r="35247" spans="23:23" x14ac:dyDescent="0.35">
      <c r="W35247" s="17"/>
    </row>
    <row r="35248" spans="23:23" x14ac:dyDescent="0.35">
      <c r="W35248" s="17"/>
    </row>
    <row r="35249" spans="23:23" x14ac:dyDescent="0.35">
      <c r="W35249" s="17"/>
    </row>
    <row r="35250" spans="23:23" x14ac:dyDescent="0.35">
      <c r="W35250" s="17"/>
    </row>
    <row r="35251" spans="23:23" x14ac:dyDescent="0.35">
      <c r="W35251" s="17"/>
    </row>
    <row r="35252" spans="23:23" x14ac:dyDescent="0.35">
      <c r="W35252" s="17"/>
    </row>
    <row r="35253" spans="23:23" x14ac:dyDescent="0.35">
      <c r="W35253" s="17"/>
    </row>
    <row r="35254" spans="23:23" x14ac:dyDescent="0.35">
      <c r="W35254" s="17"/>
    </row>
    <row r="35255" spans="23:23" x14ac:dyDescent="0.35">
      <c r="W35255" s="17"/>
    </row>
    <row r="35256" spans="23:23" x14ac:dyDescent="0.35">
      <c r="W35256" s="17"/>
    </row>
    <row r="35257" spans="23:23" x14ac:dyDescent="0.35">
      <c r="W35257" s="17"/>
    </row>
    <row r="35258" spans="23:23" x14ac:dyDescent="0.35">
      <c r="W35258" s="17"/>
    </row>
    <row r="35259" spans="23:23" x14ac:dyDescent="0.35">
      <c r="W35259" s="17"/>
    </row>
    <row r="35260" spans="23:23" x14ac:dyDescent="0.35">
      <c r="W35260" s="17"/>
    </row>
    <row r="35261" spans="23:23" x14ac:dyDescent="0.35">
      <c r="W35261" s="17"/>
    </row>
    <row r="35262" spans="23:23" x14ac:dyDescent="0.35">
      <c r="W35262" s="17"/>
    </row>
    <row r="35263" spans="23:23" x14ac:dyDescent="0.35">
      <c r="W35263" s="17"/>
    </row>
    <row r="35264" spans="23:23" x14ac:dyDescent="0.35">
      <c r="W35264" s="17"/>
    </row>
    <row r="35265" spans="23:23" x14ac:dyDescent="0.35">
      <c r="W35265" s="17"/>
    </row>
    <row r="35266" spans="23:23" x14ac:dyDescent="0.35">
      <c r="W35266" s="17"/>
    </row>
    <row r="35267" spans="23:23" x14ac:dyDescent="0.35">
      <c r="W35267" s="17"/>
    </row>
    <row r="35268" spans="23:23" x14ac:dyDescent="0.35">
      <c r="W35268" s="17"/>
    </row>
    <row r="35269" spans="23:23" x14ac:dyDescent="0.35">
      <c r="W35269" s="17"/>
    </row>
    <row r="35270" spans="23:23" x14ac:dyDescent="0.35">
      <c r="W35270" s="17"/>
    </row>
    <row r="35271" spans="23:23" x14ac:dyDescent="0.35">
      <c r="W35271" s="17"/>
    </row>
    <row r="35272" spans="23:23" x14ac:dyDescent="0.35">
      <c r="W35272" s="17"/>
    </row>
    <row r="35273" spans="23:23" x14ac:dyDescent="0.35">
      <c r="W35273" s="17"/>
    </row>
    <row r="35274" spans="23:23" x14ac:dyDescent="0.35">
      <c r="W35274" s="17"/>
    </row>
    <row r="35275" spans="23:23" x14ac:dyDescent="0.35">
      <c r="W35275" s="17"/>
    </row>
    <row r="35276" spans="23:23" x14ac:dyDescent="0.35">
      <c r="W35276" s="17"/>
    </row>
    <row r="35277" spans="23:23" x14ac:dyDescent="0.35">
      <c r="W35277" s="17"/>
    </row>
    <row r="35278" spans="23:23" x14ac:dyDescent="0.35">
      <c r="W35278" s="17"/>
    </row>
    <row r="35279" spans="23:23" x14ac:dyDescent="0.35">
      <c r="W35279" s="17"/>
    </row>
    <row r="35280" spans="23:23" x14ac:dyDescent="0.35">
      <c r="W35280" s="17"/>
    </row>
    <row r="35281" spans="23:23" x14ac:dyDescent="0.35">
      <c r="W35281" s="17"/>
    </row>
    <row r="35282" spans="23:23" x14ac:dyDescent="0.35">
      <c r="W35282" s="17"/>
    </row>
    <row r="35283" spans="23:23" x14ac:dyDescent="0.35">
      <c r="W35283" s="17"/>
    </row>
    <row r="35284" spans="23:23" x14ac:dyDescent="0.35">
      <c r="W35284" s="17"/>
    </row>
    <row r="35285" spans="23:23" x14ac:dyDescent="0.35">
      <c r="W35285" s="17"/>
    </row>
    <row r="35286" spans="23:23" x14ac:dyDescent="0.35">
      <c r="W35286" s="17"/>
    </row>
    <row r="35287" spans="23:23" x14ac:dyDescent="0.35">
      <c r="W35287" s="17"/>
    </row>
    <row r="35288" spans="23:23" x14ac:dyDescent="0.35">
      <c r="W35288" s="17"/>
    </row>
    <row r="35289" spans="23:23" x14ac:dyDescent="0.35">
      <c r="W35289" s="17"/>
    </row>
    <row r="35290" spans="23:23" x14ac:dyDescent="0.35">
      <c r="W35290" s="17"/>
    </row>
    <row r="35291" spans="23:23" x14ac:dyDescent="0.35">
      <c r="W35291" s="17"/>
    </row>
    <row r="35292" spans="23:23" x14ac:dyDescent="0.35">
      <c r="W35292" s="17"/>
    </row>
    <row r="35293" spans="23:23" x14ac:dyDescent="0.35">
      <c r="W35293" s="17"/>
    </row>
    <row r="35294" spans="23:23" x14ac:dyDescent="0.35">
      <c r="W35294" s="17"/>
    </row>
    <row r="35295" spans="23:23" x14ac:dyDescent="0.35">
      <c r="W35295" s="17"/>
    </row>
    <row r="35296" spans="23:23" x14ac:dyDescent="0.35">
      <c r="W35296" s="17"/>
    </row>
    <row r="35297" spans="23:23" x14ac:dyDescent="0.35">
      <c r="W35297" s="17"/>
    </row>
    <row r="35298" spans="23:23" x14ac:dyDescent="0.35">
      <c r="W35298" s="17"/>
    </row>
    <row r="35299" spans="23:23" x14ac:dyDescent="0.35">
      <c r="W35299" s="17"/>
    </row>
    <row r="35300" spans="23:23" x14ac:dyDescent="0.35">
      <c r="W35300" s="17"/>
    </row>
    <row r="35301" spans="23:23" x14ac:dyDescent="0.35">
      <c r="W35301" s="17"/>
    </row>
    <row r="35302" spans="23:23" x14ac:dyDescent="0.35">
      <c r="W35302" s="17"/>
    </row>
    <row r="35303" spans="23:23" x14ac:dyDescent="0.35">
      <c r="W35303" s="17"/>
    </row>
    <row r="35304" spans="23:23" x14ac:dyDescent="0.35">
      <c r="W35304" s="17"/>
    </row>
    <row r="35305" spans="23:23" x14ac:dyDescent="0.35">
      <c r="W35305" s="17"/>
    </row>
    <row r="35306" spans="23:23" x14ac:dyDescent="0.35">
      <c r="W35306" s="17"/>
    </row>
    <row r="35307" spans="23:23" x14ac:dyDescent="0.35">
      <c r="W35307" s="17"/>
    </row>
    <row r="35308" spans="23:23" x14ac:dyDescent="0.35">
      <c r="W35308" s="17"/>
    </row>
    <row r="35309" spans="23:23" x14ac:dyDescent="0.35">
      <c r="W35309" s="17"/>
    </row>
    <row r="35310" spans="23:23" x14ac:dyDescent="0.35">
      <c r="W35310" s="17"/>
    </row>
    <row r="35311" spans="23:23" x14ac:dyDescent="0.35">
      <c r="W35311" s="17"/>
    </row>
    <row r="35312" spans="23:23" x14ac:dyDescent="0.35">
      <c r="W35312" s="17"/>
    </row>
    <row r="35313" spans="23:23" x14ac:dyDescent="0.35">
      <c r="W35313" s="17"/>
    </row>
    <row r="35314" spans="23:23" x14ac:dyDescent="0.35">
      <c r="W35314" s="17"/>
    </row>
    <row r="35315" spans="23:23" x14ac:dyDescent="0.35">
      <c r="W35315" s="17"/>
    </row>
    <row r="35316" spans="23:23" x14ac:dyDescent="0.35">
      <c r="W35316" s="17"/>
    </row>
    <row r="35317" spans="23:23" x14ac:dyDescent="0.35">
      <c r="W35317" s="17"/>
    </row>
    <row r="35318" spans="23:23" x14ac:dyDescent="0.35">
      <c r="W35318" s="17"/>
    </row>
    <row r="35319" spans="23:23" x14ac:dyDescent="0.35">
      <c r="W35319" s="17"/>
    </row>
    <row r="35320" spans="23:23" x14ac:dyDescent="0.35">
      <c r="W35320" s="17"/>
    </row>
    <row r="35321" spans="23:23" x14ac:dyDescent="0.35">
      <c r="W35321" s="17"/>
    </row>
    <row r="35322" spans="23:23" x14ac:dyDescent="0.35">
      <c r="W35322" s="17"/>
    </row>
    <row r="35323" spans="23:23" x14ac:dyDescent="0.35">
      <c r="W35323" s="17"/>
    </row>
    <row r="35324" spans="23:23" x14ac:dyDescent="0.35">
      <c r="W35324" s="17"/>
    </row>
    <row r="35325" spans="23:23" x14ac:dyDescent="0.35">
      <c r="W35325" s="17"/>
    </row>
    <row r="35326" spans="23:23" x14ac:dyDescent="0.35">
      <c r="W35326" s="17"/>
    </row>
    <row r="35327" spans="23:23" x14ac:dyDescent="0.35">
      <c r="W35327" s="17"/>
    </row>
    <row r="35328" spans="23:23" x14ac:dyDescent="0.35">
      <c r="W35328" s="17"/>
    </row>
    <row r="35329" spans="23:23" x14ac:dyDescent="0.35">
      <c r="W35329" s="17"/>
    </row>
    <row r="35330" spans="23:23" x14ac:dyDescent="0.35">
      <c r="W35330" s="17"/>
    </row>
    <row r="35331" spans="23:23" x14ac:dyDescent="0.35">
      <c r="W35331" s="17"/>
    </row>
    <row r="35332" spans="23:23" x14ac:dyDescent="0.35">
      <c r="W35332" s="17"/>
    </row>
    <row r="35333" spans="23:23" x14ac:dyDescent="0.35">
      <c r="W35333" s="17"/>
    </row>
    <row r="35334" spans="23:23" x14ac:dyDescent="0.35">
      <c r="W35334" s="17"/>
    </row>
    <row r="35335" spans="23:23" x14ac:dyDescent="0.35">
      <c r="W35335" s="17"/>
    </row>
    <row r="35336" spans="23:23" x14ac:dyDescent="0.35">
      <c r="W35336" s="17"/>
    </row>
    <row r="35337" spans="23:23" x14ac:dyDescent="0.35">
      <c r="W35337" s="17"/>
    </row>
    <row r="35338" spans="23:23" x14ac:dyDescent="0.35">
      <c r="W35338" s="17"/>
    </row>
    <row r="35339" spans="23:23" x14ac:dyDescent="0.35">
      <c r="W35339" s="17"/>
    </row>
    <row r="35340" spans="23:23" x14ac:dyDescent="0.35">
      <c r="W35340" s="17"/>
    </row>
    <row r="35341" spans="23:23" x14ac:dyDescent="0.35">
      <c r="W35341" s="17"/>
    </row>
    <row r="35342" spans="23:23" x14ac:dyDescent="0.35">
      <c r="W35342" s="17"/>
    </row>
    <row r="35343" spans="23:23" x14ac:dyDescent="0.35">
      <c r="W35343" s="17"/>
    </row>
    <row r="35344" spans="23:23" x14ac:dyDescent="0.35">
      <c r="W35344" s="17"/>
    </row>
    <row r="35345" spans="23:23" x14ac:dyDescent="0.35">
      <c r="W35345" s="17"/>
    </row>
    <row r="35346" spans="23:23" x14ac:dyDescent="0.35">
      <c r="W35346" s="17"/>
    </row>
    <row r="35347" spans="23:23" x14ac:dyDescent="0.35">
      <c r="W35347" s="17"/>
    </row>
    <row r="35348" spans="23:23" x14ac:dyDescent="0.35">
      <c r="W35348" s="17"/>
    </row>
    <row r="35349" spans="23:23" x14ac:dyDescent="0.35">
      <c r="W35349" s="17"/>
    </row>
    <row r="35350" spans="23:23" x14ac:dyDescent="0.35">
      <c r="W35350" s="17"/>
    </row>
    <row r="35351" spans="23:23" x14ac:dyDescent="0.35">
      <c r="W35351" s="17"/>
    </row>
    <row r="35352" spans="23:23" x14ac:dyDescent="0.35">
      <c r="W35352" s="17"/>
    </row>
    <row r="35353" spans="23:23" x14ac:dyDescent="0.35">
      <c r="W35353" s="17"/>
    </row>
    <row r="35354" spans="23:23" x14ac:dyDescent="0.35">
      <c r="W35354" s="17"/>
    </row>
    <row r="35355" spans="23:23" x14ac:dyDescent="0.35">
      <c r="W35355" s="17"/>
    </row>
    <row r="35356" spans="23:23" x14ac:dyDescent="0.35">
      <c r="W35356" s="17"/>
    </row>
    <row r="35357" spans="23:23" x14ac:dyDescent="0.35">
      <c r="W35357" s="17"/>
    </row>
    <row r="35358" spans="23:23" x14ac:dyDescent="0.35">
      <c r="W35358" s="17"/>
    </row>
    <row r="35359" spans="23:23" x14ac:dyDescent="0.35">
      <c r="W35359" s="17"/>
    </row>
    <row r="35360" spans="23:23" x14ac:dyDescent="0.35">
      <c r="W35360" s="17"/>
    </row>
    <row r="35361" spans="23:23" x14ac:dyDescent="0.35">
      <c r="W35361" s="17"/>
    </row>
    <row r="35362" spans="23:23" x14ac:dyDescent="0.35">
      <c r="W35362" s="17"/>
    </row>
    <row r="35363" spans="23:23" x14ac:dyDescent="0.35">
      <c r="W35363" s="17"/>
    </row>
    <row r="35364" spans="23:23" x14ac:dyDescent="0.35">
      <c r="W35364" s="17"/>
    </row>
    <row r="35365" spans="23:23" x14ac:dyDescent="0.35">
      <c r="W35365" s="17"/>
    </row>
    <row r="35366" spans="23:23" x14ac:dyDescent="0.35">
      <c r="W35366" s="17"/>
    </row>
    <row r="35367" spans="23:23" x14ac:dyDescent="0.35">
      <c r="W35367" s="17"/>
    </row>
    <row r="35368" spans="23:23" x14ac:dyDescent="0.35">
      <c r="W35368" s="17"/>
    </row>
    <row r="35369" spans="23:23" x14ac:dyDescent="0.35">
      <c r="W35369" s="17"/>
    </row>
    <row r="35370" spans="23:23" x14ac:dyDescent="0.35">
      <c r="W35370" s="17"/>
    </row>
    <row r="35371" spans="23:23" x14ac:dyDescent="0.35">
      <c r="W35371" s="17"/>
    </row>
    <row r="35372" spans="23:23" x14ac:dyDescent="0.35">
      <c r="W35372" s="17"/>
    </row>
    <row r="35373" spans="23:23" x14ac:dyDescent="0.35">
      <c r="W35373" s="17"/>
    </row>
    <row r="35374" spans="23:23" x14ac:dyDescent="0.35">
      <c r="W35374" s="17"/>
    </row>
    <row r="35375" spans="23:23" x14ac:dyDescent="0.35">
      <c r="W35375" s="17"/>
    </row>
    <row r="35376" spans="23:23" x14ac:dyDescent="0.35">
      <c r="W35376" s="17"/>
    </row>
    <row r="35377" spans="23:23" x14ac:dyDescent="0.35">
      <c r="W35377" s="17"/>
    </row>
    <row r="35378" spans="23:23" x14ac:dyDescent="0.35">
      <c r="W35378" s="17"/>
    </row>
    <row r="35379" spans="23:23" x14ac:dyDescent="0.35">
      <c r="W35379" s="17"/>
    </row>
    <row r="35380" spans="23:23" x14ac:dyDescent="0.35">
      <c r="W35380" s="17"/>
    </row>
    <row r="35381" spans="23:23" x14ac:dyDescent="0.35">
      <c r="W35381" s="17"/>
    </row>
    <row r="35382" spans="23:23" x14ac:dyDescent="0.35">
      <c r="W35382" s="17"/>
    </row>
    <row r="35383" spans="23:23" x14ac:dyDescent="0.35">
      <c r="W35383" s="17"/>
    </row>
    <row r="35384" spans="23:23" x14ac:dyDescent="0.35">
      <c r="W35384" s="17"/>
    </row>
    <row r="35385" spans="23:23" x14ac:dyDescent="0.35">
      <c r="W35385" s="17"/>
    </row>
    <row r="35386" spans="23:23" x14ac:dyDescent="0.35">
      <c r="W35386" s="17"/>
    </row>
    <row r="35387" spans="23:23" x14ac:dyDescent="0.35">
      <c r="W35387" s="17"/>
    </row>
    <row r="35388" spans="23:23" x14ac:dyDescent="0.35">
      <c r="W35388" s="17"/>
    </row>
    <row r="35389" spans="23:23" x14ac:dyDescent="0.35">
      <c r="W35389" s="17"/>
    </row>
    <row r="35390" spans="23:23" x14ac:dyDescent="0.35">
      <c r="W35390" s="17"/>
    </row>
    <row r="35391" spans="23:23" x14ac:dyDescent="0.35">
      <c r="W35391" s="17"/>
    </row>
    <row r="35392" spans="23:23" x14ac:dyDescent="0.35">
      <c r="W35392" s="17"/>
    </row>
    <row r="35393" spans="23:23" x14ac:dyDescent="0.35">
      <c r="W35393" s="17"/>
    </row>
    <row r="35394" spans="23:23" x14ac:dyDescent="0.35">
      <c r="W35394" s="17"/>
    </row>
    <row r="35395" spans="23:23" x14ac:dyDescent="0.35">
      <c r="W35395" s="17"/>
    </row>
    <row r="35396" spans="23:23" x14ac:dyDescent="0.35">
      <c r="W35396" s="17"/>
    </row>
    <row r="35397" spans="23:23" x14ac:dyDescent="0.35">
      <c r="W35397" s="17"/>
    </row>
    <row r="35398" spans="23:23" x14ac:dyDescent="0.35">
      <c r="W35398" s="17"/>
    </row>
    <row r="35399" spans="23:23" x14ac:dyDescent="0.35">
      <c r="W35399" s="17"/>
    </row>
    <row r="35400" spans="23:23" x14ac:dyDescent="0.35">
      <c r="W35400" s="17"/>
    </row>
    <row r="35401" spans="23:23" x14ac:dyDescent="0.35">
      <c r="W35401" s="17"/>
    </row>
    <row r="35402" spans="23:23" x14ac:dyDescent="0.35">
      <c r="W35402" s="17"/>
    </row>
    <row r="35403" spans="23:23" x14ac:dyDescent="0.35">
      <c r="W35403" s="17"/>
    </row>
    <row r="35404" spans="23:23" x14ac:dyDescent="0.35">
      <c r="W35404" s="17"/>
    </row>
    <row r="35405" spans="23:23" x14ac:dyDescent="0.35">
      <c r="W35405" s="17"/>
    </row>
    <row r="35406" spans="23:23" x14ac:dyDescent="0.35">
      <c r="W35406" s="17"/>
    </row>
    <row r="35407" spans="23:23" x14ac:dyDescent="0.35">
      <c r="W35407" s="17"/>
    </row>
    <row r="35408" spans="23:23" x14ac:dyDescent="0.35">
      <c r="W35408" s="17"/>
    </row>
    <row r="35409" spans="23:23" x14ac:dyDescent="0.35">
      <c r="W35409" s="17"/>
    </row>
    <row r="35410" spans="23:23" x14ac:dyDescent="0.35">
      <c r="W35410" s="17"/>
    </row>
    <row r="35411" spans="23:23" x14ac:dyDescent="0.35">
      <c r="W35411" s="17"/>
    </row>
    <row r="35412" spans="23:23" x14ac:dyDescent="0.35">
      <c r="W35412" s="17"/>
    </row>
    <row r="35413" spans="23:23" x14ac:dyDescent="0.35">
      <c r="W35413" s="17"/>
    </row>
    <row r="35414" spans="23:23" x14ac:dyDescent="0.35">
      <c r="W35414" s="17"/>
    </row>
    <row r="35415" spans="23:23" x14ac:dyDescent="0.35">
      <c r="W35415" s="17"/>
    </row>
    <row r="35416" spans="23:23" x14ac:dyDescent="0.35">
      <c r="W35416" s="17"/>
    </row>
    <row r="35417" spans="23:23" x14ac:dyDescent="0.35">
      <c r="W35417" s="17"/>
    </row>
    <row r="35418" spans="23:23" x14ac:dyDescent="0.35">
      <c r="W35418" s="17"/>
    </row>
    <row r="35419" spans="23:23" x14ac:dyDescent="0.35">
      <c r="W35419" s="17"/>
    </row>
    <row r="35420" spans="23:23" x14ac:dyDescent="0.35">
      <c r="W35420" s="17"/>
    </row>
    <row r="35421" spans="23:23" x14ac:dyDescent="0.35">
      <c r="W35421" s="17"/>
    </row>
    <row r="35422" spans="23:23" x14ac:dyDescent="0.35">
      <c r="W35422" s="17"/>
    </row>
    <row r="35423" spans="23:23" x14ac:dyDescent="0.35">
      <c r="W35423" s="17"/>
    </row>
    <row r="35424" spans="23:23" x14ac:dyDescent="0.35">
      <c r="W35424" s="17"/>
    </row>
    <row r="35425" spans="23:23" x14ac:dyDescent="0.35">
      <c r="W35425" s="17"/>
    </row>
    <row r="35426" spans="23:23" x14ac:dyDescent="0.35">
      <c r="W35426" s="17"/>
    </row>
    <row r="35427" spans="23:23" x14ac:dyDescent="0.35">
      <c r="W35427" s="17"/>
    </row>
    <row r="35428" spans="23:23" x14ac:dyDescent="0.35">
      <c r="W35428" s="17"/>
    </row>
    <row r="35429" spans="23:23" x14ac:dyDescent="0.35">
      <c r="W35429" s="17"/>
    </row>
    <row r="35430" spans="23:23" x14ac:dyDescent="0.35">
      <c r="W35430" s="17"/>
    </row>
    <row r="35431" spans="23:23" x14ac:dyDescent="0.35">
      <c r="W35431" s="17"/>
    </row>
    <row r="35432" spans="23:23" x14ac:dyDescent="0.35">
      <c r="W35432" s="17"/>
    </row>
    <row r="35433" spans="23:23" x14ac:dyDescent="0.35">
      <c r="W35433" s="17"/>
    </row>
    <row r="35434" spans="23:23" x14ac:dyDescent="0.35">
      <c r="W35434" s="17"/>
    </row>
    <row r="35435" spans="23:23" x14ac:dyDescent="0.35">
      <c r="W35435" s="17"/>
    </row>
    <row r="35436" spans="23:23" x14ac:dyDescent="0.35">
      <c r="W35436" s="17"/>
    </row>
    <row r="35437" spans="23:23" x14ac:dyDescent="0.35">
      <c r="W35437" s="17"/>
    </row>
    <row r="35438" spans="23:23" x14ac:dyDescent="0.35">
      <c r="W35438" s="17"/>
    </row>
    <row r="35439" spans="23:23" x14ac:dyDescent="0.35">
      <c r="W35439" s="17"/>
    </row>
    <row r="35440" spans="23:23" x14ac:dyDescent="0.35">
      <c r="W35440" s="17"/>
    </row>
    <row r="35441" spans="23:23" x14ac:dyDescent="0.35">
      <c r="W35441" s="17"/>
    </row>
    <row r="35442" spans="23:23" x14ac:dyDescent="0.35">
      <c r="W35442" s="17"/>
    </row>
    <row r="35443" spans="23:23" x14ac:dyDescent="0.35">
      <c r="W35443" s="17"/>
    </row>
    <row r="35444" spans="23:23" x14ac:dyDescent="0.35">
      <c r="W35444" s="17"/>
    </row>
    <row r="35445" spans="23:23" x14ac:dyDescent="0.35">
      <c r="W35445" s="17"/>
    </row>
    <row r="35446" spans="23:23" x14ac:dyDescent="0.35">
      <c r="W35446" s="17"/>
    </row>
    <row r="35447" spans="23:23" x14ac:dyDescent="0.35">
      <c r="W35447" s="17"/>
    </row>
    <row r="35448" spans="23:23" x14ac:dyDescent="0.35">
      <c r="W35448" s="17"/>
    </row>
    <row r="35449" spans="23:23" x14ac:dyDescent="0.35">
      <c r="W35449" s="17"/>
    </row>
    <row r="35450" spans="23:23" x14ac:dyDescent="0.35">
      <c r="W35450" s="17"/>
    </row>
    <row r="35451" spans="23:23" x14ac:dyDescent="0.35">
      <c r="W35451" s="17"/>
    </row>
    <row r="35452" spans="23:23" x14ac:dyDescent="0.35">
      <c r="W35452" s="17"/>
    </row>
    <row r="35453" spans="23:23" x14ac:dyDescent="0.35">
      <c r="W35453" s="17"/>
    </row>
    <row r="35454" spans="23:23" x14ac:dyDescent="0.35">
      <c r="W35454" s="17"/>
    </row>
    <row r="35455" spans="23:23" x14ac:dyDescent="0.35">
      <c r="W35455" s="17"/>
    </row>
    <row r="35456" spans="23:23" x14ac:dyDescent="0.35">
      <c r="W35456" s="17"/>
    </row>
    <row r="35457" spans="23:23" x14ac:dyDescent="0.35">
      <c r="W35457" s="17"/>
    </row>
    <row r="35458" spans="23:23" x14ac:dyDescent="0.35">
      <c r="W35458" s="17"/>
    </row>
    <row r="35459" spans="23:23" x14ac:dyDescent="0.35">
      <c r="W35459" s="17"/>
    </row>
    <row r="35460" spans="23:23" x14ac:dyDescent="0.35">
      <c r="W35460" s="17"/>
    </row>
    <row r="35461" spans="23:23" x14ac:dyDescent="0.35">
      <c r="W35461" s="17"/>
    </row>
    <row r="35462" spans="23:23" x14ac:dyDescent="0.35">
      <c r="W35462" s="17"/>
    </row>
    <row r="35463" spans="23:23" x14ac:dyDescent="0.35">
      <c r="W35463" s="17"/>
    </row>
    <row r="35464" spans="23:23" x14ac:dyDescent="0.35">
      <c r="W35464" s="17"/>
    </row>
    <row r="35465" spans="23:23" x14ac:dyDescent="0.35">
      <c r="W35465" s="17"/>
    </row>
    <row r="35466" spans="23:23" x14ac:dyDescent="0.35">
      <c r="W35466" s="17"/>
    </row>
    <row r="35467" spans="23:23" x14ac:dyDescent="0.35">
      <c r="W35467" s="17"/>
    </row>
    <row r="35468" spans="23:23" x14ac:dyDescent="0.35">
      <c r="W35468" s="17"/>
    </row>
    <row r="35469" spans="23:23" x14ac:dyDescent="0.35">
      <c r="W35469" s="17"/>
    </row>
    <row r="35470" spans="23:23" x14ac:dyDescent="0.35">
      <c r="W35470" s="17"/>
    </row>
    <row r="35471" spans="23:23" x14ac:dyDescent="0.35">
      <c r="W35471" s="17"/>
    </row>
    <row r="35472" spans="23:23" x14ac:dyDescent="0.35">
      <c r="W35472" s="17"/>
    </row>
    <row r="35473" spans="23:23" x14ac:dyDescent="0.35">
      <c r="W35473" s="17"/>
    </row>
    <row r="35474" spans="23:23" x14ac:dyDescent="0.35">
      <c r="W35474" s="17"/>
    </row>
    <row r="35475" spans="23:23" x14ac:dyDescent="0.35">
      <c r="W35475" s="17"/>
    </row>
    <row r="35476" spans="23:23" x14ac:dyDescent="0.35">
      <c r="W35476" s="17"/>
    </row>
    <row r="35477" spans="23:23" x14ac:dyDescent="0.35">
      <c r="W35477" s="17"/>
    </row>
    <row r="35478" spans="23:23" x14ac:dyDescent="0.35">
      <c r="W35478" s="17"/>
    </row>
    <row r="35479" spans="23:23" x14ac:dyDescent="0.35">
      <c r="W35479" s="17"/>
    </row>
    <row r="35480" spans="23:23" x14ac:dyDescent="0.35">
      <c r="W35480" s="17"/>
    </row>
    <row r="35481" spans="23:23" x14ac:dyDescent="0.35">
      <c r="W35481" s="17"/>
    </row>
    <row r="35482" spans="23:23" x14ac:dyDescent="0.35">
      <c r="W35482" s="17"/>
    </row>
    <row r="35483" spans="23:23" x14ac:dyDescent="0.35">
      <c r="W35483" s="17"/>
    </row>
    <row r="35484" spans="23:23" x14ac:dyDescent="0.35">
      <c r="W35484" s="17"/>
    </row>
    <row r="35485" spans="23:23" x14ac:dyDescent="0.35">
      <c r="W35485" s="17"/>
    </row>
    <row r="35486" spans="23:23" x14ac:dyDescent="0.35">
      <c r="W35486" s="17"/>
    </row>
    <row r="35487" spans="23:23" x14ac:dyDescent="0.35">
      <c r="W35487" s="17"/>
    </row>
    <row r="35488" spans="23:23" x14ac:dyDescent="0.35">
      <c r="W35488" s="17"/>
    </row>
    <row r="35489" spans="23:23" x14ac:dyDescent="0.35">
      <c r="W35489" s="17"/>
    </row>
    <row r="35490" spans="23:23" x14ac:dyDescent="0.35">
      <c r="W35490" s="17"/>
    </row>
    <row r="35491" spans="23:23" x14ac:dyDescent="0.35">
      <c r="W35491" s="17"/>
    </row>
    <row r="35492" spans="23:23" x14ac:dyDescent="0.35">
      <c r="W35492" s="17"/>
    </row>
    <row r="35493" spans="23:23" x14ac:dyDescent="0.35">
      <c r="W35493" s="17"/>
    </row>
    <row r="35494" spans="23:23" x14ac:dyDescent="0.35">
      <c r="W35494" s="17"/>
    </row>
    <row r="35495" spans="23:23" x14ac:dyDescent="0.35">
      <c r="W35495" s="17"/>
    </row>
    <row r="35496" spans="23:23" x14ac:dyDescent="0.35">
      <c r="W35496" s="17"/>
    </row>
    <row r="35497" spans="23:23" x14ac:dyDescent="0.35">
      <c r="W35497" s="17"/>
    </row>
    <row r="35498" spans="23:23" x14ac:dyDescent="0.35">
      <c r="W35498" s="17"/>
    </row>
    <row r="35499" spans="23:23" x14ac:dyDescent="0.35">
      <c r="W35499" s="17"/>
    </row>
    <row r="35500" spans="23:23" x14ac:dyDescent="0.35">
      <c r="W35500" s="17"/>
    </row>
    <row r="35501" spans="23:23" x14ac:dyDescent="0.35">
      <c r="W35501" s="17"/>
    </row>
    <row r="35502" spans="23:23" x14ac:dyDescent="0.35">
      <c r="W35502" s="17"/>
    </row>
    <row r="35503" spans="23:23" x14ac:dyDescent="0.35">
      <c r="W35503" s="17"/>
    </row>
    <row r="35504" spans="23:23" x14ac:dyDescent="0.35">
      <c r="W35504" s="17"/>
    </row>
    <row r="35505" spans="23:23" x14ac:dyDescent="0.35">
      <c r="W35505" s="17"/>
    </row>
    <row r="35506" spans="23:23" x14ac:dyDescent="0.35">
      <c r="W35506" s="17"/>
    </row>
    <row r="35507" spans="23:23" x14ac:dyDescent="0.35">
      <c r="W35507" s="17"/>
    </row>
    <row r="35508" spans="23:23" x14ac:dyDescent="0.35">
      <c r="W35508" s="17"/>
    </row>
    <row r="35509" spans="23:23" x14ac:dyDescent="0.35">
      <c r="W35509" s="17"/>
    </row>
    <row r="35510" spans="23:23" x14ac:dyDescent="0.35">
      <c r="W35510" s="17"/>
    </row>
    <row r="35511" spans="23:23" x14ac:dyDescent="0.35">
      <c r="W35511" s="17"/>
    </row>
    <row r="35512" spans="23:23" x14ac:dyDescent="0.35">
      <c r="W35512" s="17"/>
    </row>
    <row r="35513" spans="23:23" x14ac:dyDescent="0.35">
      <c r="W35513" s="17"/>
    </row>
    <row r="35514" spans="23:23" x14ac:dyDescent="0.35">
      <c r="W35514" s="17"/>
    </row>
    <row r="35515" spans="23:23" x14ac:dyDescent="0.35">
      <c r="W35515" s="17"/>
    </row>
    <row r="35516" spans="23:23" x14ac:dyDescent="0.35">
      <c r="W35516" s="17"/>
    </row>
    <row r="35517" spans="23:23" x14ac:dyDescent="0.35">
      <c r="W35517" s="17"/>
    </row>
    <row r="35518" spans="23:23" x14ac:dyDescent="0.35">
      <c r="W35518" s="17"/>
    </row>
    <row r="35519" spans="23:23" x14ac:dyDescent="0.35">
      <c r="W35519" s="17"/>
    </row>
    <row r="35520" spans="23:23" x14ac:dyDescent="0.35">
      <c r="W35520" s="17"/>
    </row>
    <row r="35521" spans="23:23" x14ac:dyDescent="0.35">
      <c r="W35521" s="17"/>
    </row>
    <row r="35522" spans="23:23" x14ac:dyDescent="0.35">
      <c r="W35522" s="17"/>
    </row>
    <row r="35523" spans="23:23" x14ac:dyDescent="0.35">
      <c r="W35523" s="17"/>
    </row>
    <row r="35524" spans="23:23" x14ac:dyDescent="0.35">
      <c r="W35524" s="17"/>
    </row>
    <row r="35525" spans="23:23" x14ac:dyDescent="0.35">
      <c r="W35525" s="17"/>
    </row>
    <row r="35526" spans="23:23" x14ac:dyDescent="0.35">
      <c r="W35526" s="17"/>
    </row>
    <row r="35527" spans="23:23" x14ac:dyDescent="0.35">
      <c r="W35527" s="17"/>
    </row>
    <row r="35528" spans="23:23" x14ac:dyDescent="0.35">
      <c r="W35528" s="17"/>
    </row>
    <row r="35529" spans="23:23" x14ac:dyDescent="0.35">
      <c r="W35529" s="17"/>
    </row>
    <row r="35530" spans="23:23" x14ac:dyDescent="0.35">
      <c r="W35530" s="17"/>
    </row>
    <row r="35531" spans="23:23" x14ac:dyDescent="0.35">
      <c r="W35531" s="17"/>
    </row>
    <row r="35532" spans="23:23" x14ac:dyDescent="0.35">
      <c r="W35532" s="17"/>
    </row>
    <row r="35533" spans="23:23" x14ac:dyDescent="0.35">
      <c r="W35533" s="17"/>
    </row>
    <row r="35534" spans="23:23" x14ac:dyDescent="0.35">
      <c r="W35534" s="17"/>
    </row>
    <row r="35535" spans="23:23" x14ac:dyDescent="0.35">
      <c r="W35535" s="17"/>
    </row>
    <row r="35536" spans="23:23" x14ac:dyDescent="0.35">
      <c r="W35536" s="17"/>
    </row>
    <row r="35537" spans="23:23" x14ac:dyDescent="0.35">
      <c r="W35537" s="17"/>
    </row>
    <row r="35538" spans="23:23" x14ac:dyDescent="0.35">
      <c r="W35538" s="17"/>
    </row>
    <row r="35539" spans="23:23" x14ac:dyDescent="0.35">
      <c r="W35539" s="17"/>
    </row>
    <row r="35540" spans="23:23" x14ac:dyDescent="0.35">
      <c r="W35540" s="17"/>
    </row>
    <row r="35541" spans="23:23" x14ac:dyDescent="0.35">
      <c r="W35541" s="17"/>
    </row>
    <row r="35542" spans="23:23" x14ac:dyDescent="0.35">
      <c r="W35542" s="17"/>
    </row>
    <row r="35543" spans="23:23" x14ac:dyDescent="0.35">
      <c r="W35543" s="17"/>
    </row>
    <row r="35544" spans="23:23" x14ac:dyDescent="0.35">
      <c r="W35544" s="17"/>
    </row>
    <row r="35545" spans="23:23" x14ac:dyDescent="0.35">
      <c r="W35545" s="17"/>
    </row>
    <row r="35546" spans="23:23" x14ac:dyDescent="0.35">
      <c r="W35546" s="17"/>
    </row>
    <row r="35547" spans="23:23" x14ac:dyDescent="0.35">
      <c r="W35547" s="17"/>
    </row>
    <row r="35548" spans="23:23" x14ac:dyDescent="0.35">
      <c r="W35548" s="17"/>
    </row>
    <row r="35549" spans="23:23" x14ac:dyDescent="0.35">
      <c r="W35549" s="17"/>
    </row>
    <row r="35550" spans="23:23" x14ac:dyDescent="0.35">
      <c r="W35550" s="17"/>
    </row>
    <row r="35551" spans="23:23" x14ac:dyDescent="0.35">
      <c r="W35551" s="17"/>
    </row>
    <row r="35552" spans="23:23" x14ac:dyDescent="0.35">
      <c r="W35552" s="17"/>
    </row>
    <row r="35553" spans="23:23" x14ac:dyDescent="0.35">
      <c r="W35553" s="17"/>
    </row>
    <row r="35554" spans="23:23" x14ac:dyDescent="0.35">
      <c r="W35554" s="17"/>
    </row>
    <row r="35555" spans="23:23" x14ac:dyDescent="0.35">
      <c r="W35555" s="17"/>
    </row>
    <row r="35556" spans="23:23" x14ac:dyDescent="0.35">
      <c r="W35556" s="17"/>
    </row>
    <row r="35557" spans="23:23" x14ac:dyDescent="0.35">
      <c r="W35557" s="17"/>
    </row>
    <row r="35558" spans="23:23" x14ac:dyDescent="0.35">
      <c r="W35558" s="17"/>
    </row>
    <row r="35559" spans="23:23" x14ac:dyDescent="0.35">
      <c r="W35559" s="17"/>
    </row>
    <row r="35560" spans="23:23" x14ac:dyDescent="0.35">
      <c r="W35560" s="17"/>
    </row>
    <row r="35561" spans="23:23" x14ac:dyDescent="0.35">
      <c r="W35561" s="17"/>
    </row>
    <row r="35562" spans="23:23" x14ac:dyDescent="0.35">
      <c r="W35562" s="17"/>
    </row>
    <row r="35563" spans="23:23" x14ac:dyDescent="0.35">
      <c r="W35563" s="17"/>
    </row>
    <row r="35564" spans="23:23" x14ac:dyDescent="0.35">
      <c r="W35564" s="17"/>
    </row>
    <row r="35565" spans="23:23" x14ac:dyDescent="0.35">
      <c r="W35565" s="17"/>
    </row>
    <row r="35566" spans="23:23" x14ac:dyDescent="0.35">
      <c r="W35566" s="17"/>
    </row>
    <row r="35567" spans="23:23" x14ac:dyDescent="0.35">
      <c r="W35567" s="17"/>
    </row>
    <row r="35568" spans="23:23" x14ac:dyDescent="0.35">
      <c r="W35568" s="17"/>
    </row>
    <row r="35569" spans="23:23" x14ac:dyDescent="0.35">
      <c r="W35569" s="17"/>
    </row>
    <row r="35570" spans="23:23" x14ac:dyDescent="0.35">
      <c r="W35570" s="17"/>
    </row>
    <row r="35571" spans="23:23" x14ac:dyDescent="0.35">
      <c r="W35571" s="17"/>
    </row>
    <row r="35572" spans="23:23" x14ac:dyDescent="0.35">
      <c r="W35572" s="17"/>
    </row>
    <row r="35573" spans="23:23" x14ac:dyDescent="0.35">
      <c r="W35573" s="17"/>
    </row>
    <row r="35574" spans="23:23" x14ac:dyDescent="0.35">
      <c r="W35574" s="17"/>
    </row>
    <row r="35575" spans="23:23" x14ac:dyDescent="0.35">
      <c r="W35575" s="17"/>
    </row>
    <row r="35576" spans="23:23" x14ac:dyDescent="0.35">
      <c r="W35576" s="17"/>
    </row>
    <row r="35577" spans="23:23" x14ac:dyDescent="0.35">
      <c r="W35577" s="17"/>
    </row>
    <row r="35578" spans="23:23" x14ac:dyDescent="0.35">
      <c r="W35578" s="17"/>
    </row>
    <row r="35579" spans="23:23" x14ac:dyDescent="0.35">
      <c r="W35579" s="17"/>
    </row>
    <row r="35580" spans="23:23" x14ac:dyDescent="0.35">
      <c r="W35580" s="17"/>
    </row>
    <row r="35581" spans="23:23" x14ac:dyDescent="0.35">
      <c r="W35581" s="17"/>
    </row>
    <row r="35582" spans="23:23" x14ac:dyDescent="0.35">
      <c r="W35582" s="17"/>
    </row>
    <row r="35583" spans="23:23" x14ac:dyDescent="0.35">
      <c r="W35583" s="17"/>
    </row>
    <row r="35584" spans="23:23" x14ac:dyDescent="0.35">
      <c r="W35584" s="17"/>
    </row>
    <row r="35585" spans="23:23" x14ac:dyDescent="0.35">
      <c r="W35585" s="17"/>
    </row>
    <row r="35586" spans="23:23" x14ac:dyDescent="0.35">
      <c r="W35586" s="17"/>
    </row>
    <row r="35587" spans="23:23" x14ac:dyDescent="0.35">
      <c r="W35587" s="17"/>
    </row>
    <row r="35588" spans="23:23" x14ac:dyDescent="0.35">
      <c r="W35588" s="17"/>
    </row>
    <row r="35589" spans="23:23" x14ac:dyDescent="0.35">
      <c r="W35589" s="17"/>
    </row>
    <row r="35590" spans="23:23" x14ac:dyDescent="0.35">
      <c r="W35590" s="17"/>
    </row>
    <row r="35591" spans="23:23" x14ac:dyDescent="0.35">
      <c r="W35591" s="17"/>
    </row>
    <row r="35592" spans="23:23" x14ac:dyDescent="0.35">
      <c r="W35592" s="17"/>
    </row>
    <row r="35593" spans="23:23" x14ac:dyDescent="0.35">
      <c r="W35593" s="17"/>
    </row>
    <row r="35594" spans="23:23" x14ac:dyDescent="0.35">
      <c r="W35594" s="17"/>
    </row>
    <row r="35595" spans="23:23" x14ac:dyDescent="0.35">
      <c r="W35595" s="17"/>
    </row>
    <row r="35596" spans="23:23" x14ac:dyDescent="0.35">
      <c r="W35596" s="17"/>
    </row>
    <row r="35597" spans="23:23" x14ac:dyDescent="0.35">
      <c r="W35597" s="17"/>
    </row>
    <row r="35598" spans="23:23" x14ac:dyDescent="0.35">
      <c r="W35598" s="17"/>
    </row>
    <row r="35599" spans="23:23" x14ac:dyDescent="0.35">
      <c r="W35599" s="17"/>
    </row>
    <row r="35600" spans="23:23" x14ac:dyDescent="0.35">
      <c r="W35600" s="17"/>
    </row>
    <row r="35601" spans="23:23" x14ac:dyDescent="0.35">
      <c r="W35601" s="17"/>
    </row>
    <row r="35602" spans="23:23" x14ac:dyDescent="0.35">
      <c r="W35602" s="17"/>
    </row>
    <row r="35603" spans="23:23" x14ac:dyDescent="0.35">
      <c r="W35603" s="17"/>
    </row>
    <row r="35604" spans="23:23" x14ac:dyDescent="0.35">
      <c r="W35604" s="17"/>
    </row>
    <row r="35605" spans="23:23" x14ac:dyDescent="0.35">
      <c r="W35605" s="17"/>
    </row>
    <row r="35606" spans="23:23" x14ac:dyDescent="0.35">
      <c r="W35606" s="17"/>
    </row>
    <row r="35607" spans="23:23" x14ac:dyDescent="0.35">
      <c r="W35607" s="17"/>
    </row>
    <row r="35608" spans="23:23" x14ac:dyDescent="0.35">
      <c r="W35608" s="17"/>
    </row>
    <row r="35609" spans="23:23" x14ac:dyDescent="0.35">
      <c r="W35609" s="17"/>
    </row>
    <row r="35610" spans="23:23" x14ac:dyDescent="0.35">
      <c r="W35610" s="17"/>
    </row>
    <row r="35611" spans="23:23" x14ac:dyDescent="0.35">
      <c r="W35611" s="17"/>
    </row>
    <row r="35612" spans="23:23" x14ac:dyDescent="0.35">
      <c r="W35612" s="17"/>
    </row>
    <row r="35613" spans="23:23" x14ac:dyDescent="0.35">
      <c r="W35613" s="17"/>
    </row>
    <row r="35614" spans="23:23" x14ac:dyDescent="0.35">
      <c r="W35614" s="17"/>
    </row>
    <row r="35615" spans="23:23" x14ac:dyDescent="0.35">
      <c r="W35615" s="17"/>
    </row>
    <row r="35616" spans="23:23" x14ac:dyDescent="0.35">
      <c r="W35616" s="17"/>
    </row>
    <row r="35617" spans="23:23" x14ac:dyDescent="0.35">
      <c r="W35617" s="17"/>
    </row>
    <row r="35618" spans="23:23" x14ac:dyDescent="0.35">
      <c r="W35618" s="17"/>
    </row>
    <row r="35619" spans="23:23" x14ac:dyDescent="0.35">
      <c r="W35619" s="17"/>
    </row>
    <row r="35620" spans="23:23" x14ac:dyDescent="0.35">
      <c r="W35620" s="17"/>
    </row>
    <row r="35621" spans="23:23" x14ac:dyDescent="0.35">
      <c r="W35621" s="17"/>
    </row>
    <row r="35622" spans="23:23" x14ac:dyDescent="0.35">
      <c r="W35622" s="17"/>
    </row>
    <row r="35623" spans="23:23" x14ac:dyDescent="0.35">
      <c r="W35623" s="17"/>
    </row>
    <row r="35624" spans="23:23" x14ac:dyDescent="0.35">
      <c r="W35624" s="17"/>
    </row>
    <row r="35625" spans="23:23" x14ac:dyDescent="0.35">
      <c r="W35625" s="17"/>
    </row>
    <row r="35626" spans="23:23" x14ac:dyDescent="0.35">
      <c r="W35626" s="17"/>
    </row>
    <row r="35627" spans="23:23" x14ac:dyDescent="0.35">
      <c r="W35627" s="17"/>
    </row>
    <row r="35628" spans="23:23" x14ac:dyDescent="0.35">
      <c r="W35628" s="17"/>
    </row>
    <row r="35629" spans="23:23" x14ac:dyDescent="0.35">
      <c r="W35629" s="17"/>
    </row>
    <row r="35630" spans="23:23" x14ac:dyDescent="0.35">
      <c r="W35630" s="17"/>
    </row>
    <row r="35631" spans="23:23" x14ac:dyDescent="0.35">
      <c r="W35631" s="17"/>
    </row>
    <row r="35632" spans="23:23" x14ac:dyDescent="0.35">
      <c r="W35632" s="17"/>
    </row>
    <row r="35633" spans="23:23" x14ac:dyDescent="0.35">
      <c r="W35633" s="17"/>
    </row>
    <row r="35634" spans="23:23" x14ac:dyDescent="0.35">
      <c r="W35634" s="17"/>
    </row>
    <row r="35635" spans="23:23" x14ac:dyDescent="0.35">
      <c r="W35635" s="17"/>
    </row>
    <row r="35636" spans="23:23" x14ac:dyDescent="0.35">
      <c r="W35636" s="17"/>
    </row>
    <row r="35637" spans="23:23" x14ac:dyDescent="0.35">
      <c r="W35637" s="17"/>
    </row>
    <row r="35638" spans="23:23" x14ac:dyDescent="0.35">
      <c r="W35638" s="17"/>
    </row>
    <row r="35639" spans="23:23" x14ac:dyDescent="0.35">
      <c r="W35639" s="17"/>
    </row>
    <row r="35640" spans="23:23" x14ac:dyDescent="0.35">
      <c r="W35640" s="17"/>
    </row>
    <row r="35641" spans="23:23" x14ac:dyDescent="0.35">
      <c r="W35641" s="17"/>
    </row>
    <row r="35642" spans="23:23" x14ac:dyDescent="0.35">
      <c r="W35642" s="17"/>
    </row>
    <row r="35643" spans="23:23" x14ac:dyDescent="0.35">
      <c r="W35643" s="17"/>
    </row>
    <row r="35644" spans="23:23" x14ac:dyDescent="0.35">
      <c r="W35644" s="17"/>
    </row>
    <row r="35645" spans="23:23" x14ac:dyDescent="0.35">
      <c r="W35645" s="17"/>
    </row>
    <row r="35646" spans="23:23" x14ac:dyDescent="0.35">
      <c r="W35646" s="17"/>
    </row>
    <row r="35647" spans="23:23" x14ac:dyDescent="0.35">
      <c r="W35647" s="17"/>
    </row>
    <row r="35648" spans="23:23" x14ac:dyDescent="0.35">
      <c r="W35648" s="17"/>
    </row>
    <row r="35649" spans="23:23" x14ac:dyDescent="0.35">
      <c r="W35649" s="17"/>
    </row>
    <row r="35650" spans="23:23" x14ac:dyDescent="0.35">
      <c r="W35650" s="17"/>
    </row>
    <row r="35651" spans="23:23" x14ac:dyDescent="0.35">
      <c r="W35651" s="17"/>
    </row>
    <row r="35652" spans="23:23" x14ac:dyDescent="0.35">
      <c r="W35652" s="17"/>
    </row>
    <row r="35653" spans="23:23" x14ac:dyDescent="0.35">
      <c r="W35653" s="17"/>
    </row>
    <row r="35654" spans="23:23" x14ac:dyDescent="0.35">
      <c r="W35654" s="17"/>
    </row>
    <row r="35655" spans="23:23" x14ac:dyDescent="0.35">
      <c r="W35655" s="17"/>
    </row>
    <row r="35656" spans="23:23" x14ac:dyDescent="0.35">
      <c r="W35656" s="17"/>
    </row>
    <row r="35657" spans="23:23" x14ac:dyDescent="0.35">
      <c r="W35657" s="17"/>
    </row>
    <row r="35658" spans="23:23" x14ac:dyDescent="0.35">
      <c r="W35658" s="17"/>
    </row>
    <row r="35659" spans="23:23" x14ac:dyDescent="0.35">
      <c r="W35659" s="17"/>
    </row>
    <row r="35660" spans="23:23" x14ac:dyDescent="0.35">
      <c r="W35660" s="17"/>
    </row>
    <row r="35661" spans="23:23" x14ac:dyDescent="0.35">
      <c r="W35661" s="17"/>
    </row>
    <row r="35662" spans="23:23" x14ac:dyDescent="0.35">
      <c r="W35662" s="17"/>
    </row>
    <row r="35663" spans="23:23" x14ac:dyDescent="0.35">
      <c r="W35663" s="17"/>
    </row>
    <row r="35664" spans="23:23" x14ac:dyDescent="0.35">
      <c r="W35664" s="17"/>
    </row>
    <row r="35665" spans="23:23" x14ac:dyDescent="0.35">
      <c r="W35665" s="17"/>
    </row>
    <row r="35666" spans="23:23" x14ac:dyDescent="0.35">
      <c r="W35666" s="17"/>
    </row>
    <row r="35667" spans="23:23" x14ac:dyDescent="0.35">
      <c r="W35667" s="17"/>
    </row>
    <row r="35668" spans="23:23" x14ac:dyDescent="0.35">
      <c r="W35668" s="17"/>
    </row>
    <row r="35669" spans="23:23" x14ac:dyDescent="0.35">
      <c r="W35669" s="17"/>
    </row>
    <row r="35670" spans="23:23" x14ac:dyDescent="0.35">
      <c r="W35670" s="17"/>
    </row>
    <row r="35671" spans="23:23" x14ac:dyDescent="0.35">
      <c r="W35671" s="17"/>
    </row>
    <row r="35672" spans="23:23" x14ac:dyDescent="0.35">
      <c r="W35672" s="17"/>
    </row>
    <row r="35673" spans="23:23" x14ac:dyDescent="0.35">
      <c r="W35673" s="17"/>
    </row>
    <row r="35674" spans="23:23" x14ac:dyDescent="0.35">
      <c r="W35674" s="17"/>
    </row>
    <row r="35675" spans="23:23" x14ac:dyDescent="0.35">
      <c r="W35675" s="17"/>
    </row>
    <row r="35676" spans="23:23" x14ac:dyDescent="0.35">
      <c r="W35676" s="17"/>
    </row>
    <row r="35677" spans="23:23" x14ac:dyDescent="0.35">
      <c r="W35677" s="17"/>
    </row>
    <row r="35678" spans="23:23" x14ac:dyDescent="0.35">
      <c r="W35678" s="17"/>
    </row>
    <row r="35679" spans="23:23" x14ac:dyDescent="0.35">
      <c r="W35679" s="17"/>
    </row>
    <row r="35680" spans="23:23" x14ac:dyDescent="0.35">
      <c r="W35680" s="17"/>
    </row>
    <row r="35681" spans="23:23" x14ac:dyDescent="0.35">
      <c r="W35681" s="17"/>
    </row>
    <row r="35682" spans="23:23" x14ac:dyDescent="0.35">
      <c r="W35682" s="17"/>
    </row>
    <row r="35683" spans="23:23" x14ac:dyDescent="0.35">
      <c r="W35683" s="17"/>
    </row>
    <row r="35684" spans="23:23" x14ac:dyDescent="0.35">
      <c r="W35684" s="17"/>
    </row>
    <row r="35685" spans="23:23" x14ac:dyDescent="0.35">
      <c r="W35685" s="17"/>
    </row>
    <row r="35686" spans="23:23" x14ac:dyDescent="0.35">
      <c r="W35686" s="17"/>
    </row>
    <row r="35687" spans="23:23" x14ac:dyDescent="0.35">
      <c r="W35687" s="17"/>
    </row>
    <row r="35688" spans="23:23" x14ac:dyDescent="0.35">
      <c r="W35688" s="17"/>
    </row>
    <row r="35689" spans="23:23" x14ac:dyDescent="0.35">
      <c r="W35689" s="17"/>
    </row>
    <row r="35690" spans="23:23" x14ac:dyDescent="0.35">
      <c r="W35690" s="17"/>
    </row>
    <row r="35691" spans="23:23" x14ac:dyDescent="0.35">
      <c r="W35691" s="17"/>
    </row>
    <row r="35692" spans="23:23" x14ac:dyDescent="0.35">
      <c r="W35692" s="17"/>
    </row>
    <row r="35693" spans="23:23" x14ac:dyDescent="0.35">
      <c r="W35693" s="17"/>
    </row>
    <row r="35694" spans="23:23" x14ac:dyDescent="0.35">
      <c r="W35694" s="17"/>
    </row>
    <row r="35695" spans="23:23" x14ac:dyDescent="0.35">
      <c r="W35695" s="17"/>
    </row>
    <row r="35696" spans="23:23" x14ac:dyDescent="0.35">
      <c r="W35696" s="17"/>
    </row>
    <row r="35697" spans="23:23" x14ac:dyDescent="0.35">
      <c r="W35697" s="17"/>
    </row>
    <row r="35698" spans="23:23" x14ac:dyDescent="0.35">
      <c r="W35698" s="17"/>
    </row>
    <row r="35699" spans="23:23" x14ac:dyDescent="0.35">
      <c r="W35699" s="17"/>
    </row>
    <row r="35700" spans="23:23" x14ac:dyDescent="0.35">
      <c r="W35700" s="17"/>
    </row>
    <row r="35701" spans="23:23" x14ac:dyDescent="0.35">
      <c r="W35701" s="17"/>
    </row>
    <row r="35702" spans="23:23" x14ac:dyDescent="0.35">
      <c r="W35702" s="17"/>
    </row>
    <row r="35703" spans="23:23" x14ac:dyDescent="0.35">
      <c r="W35703" s="17"/>
    </row>
    <row r="35704" spans="23:23" x14ac:dyDescent="0.35">
      <c r="W35704" s="17"/>
    </row>
    <row r="35705" spans="23:23" x14ac:dyDescent="0.35">
      <c r="W35705" s="17"/>
    </row>
    <row r="35706" spans="23:23" x14ac:dyDescent="0.35">
      <c r="W35706" s="17"/>
    </row>
    <row r="35707" spans="23:23" x14ac:dyDescent="0.35">
      <c r="W35707" s="17"/>
    </row>
    <row r="35708" spans="23:23" x14ac:dyDescent="0.35">
      <c r="W35708" s="17"/>
    </row>
    <row r="35709" spans="23:23" x14ac:dyDescent="0.35">
      <c r="W35709" s="17"/>
    </row>
    <row r="35710" spans="23:23" x14ac:dyDescent="0.35">
      <c r="W35710" s="17"/>
    </row>
    <row r="35711" spans="23:23" x14ac:dyDescent="0.35">
      <c r="W35711" s="17"/>
    </row>
    <row r="35712" spans="23:23" x14ac:dyDescent="0.35">
      <c r="W35712" s="17"/>
    </row>
    <row r="35713" spans="23:23" x14ac:dyDescent="0.35">
      <c r="W35713" s="17"/>
    </row>
    <row r="35714" spans="23:23" x14ac:dyDescent="0.35">
      <c r="W35714" s="17"/>
    </row>
    <row r="35715" spans="23:23" x14ac:dyDescent="0.35">
      <c r="W35715" s="17"/>
    </row>
    <row r="35716" spans="23:23" x14ac:dyDescent="0.35">
      <c r="W35716" s="17"/>
    </row>
    <row r="35717" spans="23:23" x14ac:dyDescent="0.35">
      <c r="W35717" s="17"/>
    </row>
    <row r="35718" spans="23:23" x14ac:dyDescent="0.35">
      <c r="W35718" s="17"/>
    </row>
    <row r="35719" spans="23:23" x14ac:dyDescent="0.35">
      <c r="W35719" s="17"/>
    </row>
    <row r="35720" spans="23:23" x14ac:dyDescent="0.35">
      <c r="W35720" s="17"/>
    </row>
    <row r="35721" spans="23:23" x14ac:dyDescent="0.35">
      <c r="W35721" s="17"/>
    </row>
    <row r="35722" spans="23:23" x14ac:dyDescent="0.35">
      <c r="W35722" s="17"/>
    </row>
    <row r="35723" spans="23:23" x14ac:dyDescent="0.35">
      <c r="W35723" s="17"/>
    </row>
    <row r="35724" spans="23:23" x14ac:dyDescent="0.35">
      <c r="W35724" s="17"/>
    </row>
    <row r="35725" spans="23:23" x14ac:dyDescent="0.35">
      <c r="W35725" s="17"/>
    </row>
    <row r="35726" spans="23:23" x14ac:dyDescent="0.35">
      <c r="W35726" s="17"/>
    </row>
    <row r="35727" spans="23:23" x14ac:dyDescent="0.35">
      <c r="W35727" s="17"/>
    </row>
    <row r="35728" spans="23:23" x14ac:dyDescent="0.35">
      <c r="W35728" s="17"/>
    </row>
    <row r="35729" spans="23:23" x14ac:dyDescent="0.35">
      <c r="W35729" s="17"/>
    </row>
    <row r="35730" spans="23:23" x14ac:dyDescent="0.35">
      <c r="W35730" s="17"/>
    </row>
    <row r="35731" spans="23:23" x14ac:dyDescent="0.35">
      <c r="W35731" s="17"/>
    </row>
    <row r="35732" spans="23:23" x14ac:dyDescent="0.35">
      <c r="W35732" s="17"/>
    </row>
    <row r="35733" spans="23:23" x14ac:dyDescent="0.35">
      <c r="W35733" s="17"/>
    </row>
    <row r="35734" spans="23:23" x14ac:dyDescent="0.35">
      <c r="W35734" s="17"/>
    </row>
    <row r="35735" spans="23:23" x14ac:dyDescent="0.35">
      <c r="W35735" s="17"/>
    </row>
    <row r="35736" spans="23:23" x14ac:dyDescent="0.35">
      <c r="W35736" s="17"/>
    </row>
    <row r="35737" spans="23:23" x14ac:dyDescent="0.35">
      <c r="W35737" s="17"/>
    </row>
    <row r="35738" spans="23:23" x14ac:dyDescent="0.35">
      <c r="W35738" s="17"/>
    </row>
    <row r="35739" spans="23:23" x14ac:dyDescent="0.35">
      <c r="W35739" s="17"/>
    </row>
    <row r="35740" spans="23:23" x14ac:dyDescent="0.35">
      <c r="W35740" s="17"/>
    </row>
    <row r="35741" spans="23:23" x14ac:dyDescent="0.35">
      <c r="W35741" s="17"/>
    </row>
    <row r="35742" spans="23:23" x14ac:dyDescent="0.35">
      <c r="W35742" s="17"/>
    </row>
    <row r="35743" spans="23:23" x14ac:dyDescent="0.35">
      <c r="W35743" s="17"/>
    </row>
    <row r="35744" spans="23:23" x14ac:dyDescent="0.35">
      <c r="W35744" s="17"/>
    </row>
    <row r="35745" spans="23:23" x14ac:dyDescent="0.35">
      <c r="W35745" s="17"/>
    </row>
    <row r="35746" spans="23:23" x14ac:dyDescent="0.35">
      <c r="W35746" s="17"/>
    </row>
    <row r="35747" spans="23:23" x14ac:dyDescent="0.35">
      <c r="W35747" s="17"/>
    </row>
    <row r="35748" spans="23:23" x14ac:dyDescent="0.35">
      <c r="W35748" s="17"/>
    </row>
    <row r="35749" spans="23:23" x14ac:dyDescent="0.35">
      <c r="W35749" s="17"/>
    </row>
    <row r="35750" spans="23:23" x14ac:dyDescent="0.35">
      <c r="W35750" s="17"/>
    </row>
    <row r="35751" spans="23:23" x14ac:dyDescent="0.35">
      <c r="W35751" s="17"/>
    </row>
    <row r="35752" spans="23:23" x14ac:dyDescent="0.35">
      <c r="W35752" s="17"/>
    </row>
    <row r="35753" spans="23:23" x14ac:dyDescent="0.35">
      <c r="W35753" s="17"/>
    </row>
    <row r="35754" spans="23:23" x14ac:dyDescent="0.35">
      <c r="W35754" s="17"/>
    </row>
    <row r="35755" spans="23:23" x14ac:dyDescent="0.35">
      <c r="W35755" s="17"/>
    </row>
    <row r="35756" spans="23:23" x14ac:dyDescent="0.35">
      <c r="W35756" s="17"/>
    </row>
    <row r="35757" spans="23:23" x14ac:dyDescent="0.35">
      <c r="W35757" s="17"/>
    </row>
    <row r="35758" spans="23:23" x14ac:dyDescent="0.35">
      <c r="W35758" s="17"/>
    </row>
    <row r="35759" spans="23:23" x14ac:dyDescent="0.35">
      <c r="W35759" s="17"/>
    </row>
    <row r="35760" spans="23:23" x14ac:dyDescent="0.35">
      <c r="W35760" s="17"/>
    </row>
    <row r="35761" spans="23:23" x14ac:dyDescent="0.35">
      <c r="W35761" s="17"/>
    </row>
    <row r="35762" spans="23:23" x14ac:dyDescent="0.35">
      <c r="W35762" s="17"/>
    </row>
    <row r="35763" spans="23:23" x14ac:dyDescent="0.35">
      <c r="W35763" s="17"/>
    </row>
    <row r="35764" spans="23:23" x14ac:dyDescent="0.35">
      <c r="W35764" s="17"/>
    </row>
    <row r="35765" spans="23:23" x14ac:dyDescent="0.35">
      <c r="W35765" s="17"/>
    </row>
    <row r="35766" spans="23:23" x14ac:dyDescent="0.35">
      <c r="W35766" s="17"/>
    </row>
    <row r="35767" spans="23:23" x14ac:dyDescent="0.35">
      <c r="W35767" s="17"/>
    </row>
    <row r="35768" spans="23:23" x14ac:dyDescent="0.35">
      <c r="W35768" s="17"/>
    </row>
    <row r="35769" spans="23:23" x14ac:dyDescent="0.35">
      <c r="W35769" s="17"/>
    </row>
    <row r="35770" spans="23:23" x14ac:dyDescent="0.35">
      <c r="W35770" s="17"/>
    </row>
    <row r="35771" spans="23:23" x14ac:dyDescent="0.35">
      <c r="W35771" s="17"/>
    </row>
    <row r="35772" spans="23:23" x14ac:dyDescent="0.35">
      <c r="W35772" s="17"/>
    </row>
    <row r="35773" spans="23:23" x14ac:dyDescent="0.35">
      <c r="W35773" s="17"/>
    </row>
    <row r="35774" spans="23:23" x14ac:dyDescent="0.35">
      <c r="W35774" s="17"/>
    </row>
    <row r="35775" spans="23:23" x14ac:dyDescent="0.35">
      <c r="W35775" s="17"/>
    </row>
    <row r="35776" spans="23:23" x14ac:dyDescent="0.35">
      <c r="W35776" s="17"/>
    </row>
    <row r="35777" spans="23:23" x14ac:dyDescent="0.35">
      <c r="W35777" s="17"/>
    </row>
    <row r="35778" spans="23:23" x14ac:dyDescent="0.35">
      <c r="W35778" s="17"/>
    </row>
    <row r="35779" spans="23:23" x14ac:dyDescent="0.35">
      <c r="W35779" s="17"/>
    </row>
    <row r="35780" spans="23:23" x14ac:dyDescent="0.35">
      <c r="W35780" s="17"/>
    </row>
    <row r="35781" spans="23:23" x14ac:dyDescent="0.35">
      <c r="W35781" s="17"/>
    </row>
    <row r="35782" spans="23:23" x14ac:dyDescent="0.35">
      <c r="W35782" s="17"/>
    </row>
    <row r="35783" spans="23:23" x14ac:dyDescent="0.35">
      <c r="W35783" s="17"/>
    </row>
    <row r="35784" spans="23:23" x14ac:dyDescent="0.35">
      <c r="W35784" s="17"/>
    </row>
    <row r="35785" spans="23:23" x14ac:dyDescent="0.35">
      <c r="W35785" s="17"/>
    </row>
    <row r="35786" spans="23:23" x14ac:dyDescent="0.35">
      <c r="W35786" s="17"/>
    </row>
    <row r="35787" spans="23:23" x14ac:dyDescent="0.35">
      <c r="W35787" s="17"/>
    </row>
    <row r="35788" spans="23:23" x14ac:dyDescent="0.35">
      <c r="W35788" s="17"/>
    </row>
    <row r="35789" spans="23:23" x14ac:dyDescent="0.35">
      <c r="W35789" s="17"/>
    </row>
    <row r="35790" spans="23:23" x14ac:dyDescent="0.35">
      <c r="W35790" s="17"/>
    </row>
    <row r="35791" spans="23:23" x14ac:dyDescent="0.35">
      <c r="W35791" s="17"/>
    </row>
    <row r="35792" spans="23:23" x14ac:dyDescent="0.35">
      <c r="W35792" s="17"/>
    </row>
    <row r="35793" spans="23:23" x14ac:dyDescent="0.35">
      <c r="W35793" s="17"/>
    </row>
    <row r="35794" spans="23:23" x14ac:dyDescent="0.35">
      <c r="W35794" s="17"/>
    </row>
    <row r="35795" spans="23:23" x14ac:dyDescent="0.35">
      <c r="W35795" s="17"/>
    </row>
    <row r="35796" spans="23:23" x14ac:dyDescent="0.35">
      <c r="W35796" s="17"/>
    </row>
    <row r="35797" spans="23:23" x14ac:dyDescent="0.35">
      <c r="W35797" s="17"/>
    </row>
    <row r="35798" spans="23:23" x14ac:dyDescent="0.35">
      <c r="W35798" s="17"/>
    </row>
    <row r="35799" spans="23:23" x14ac:dyDescent="0.35">
      <c r="W35799" s="17"/>
    </row>
    <row r="35800" spans="23:23" x14ac:dyDescent="0.35">
      <c r="W35800" s="17"/>
    </row>
    <row r="35801" spans="23:23" x14ac:dyDescent="0.35">
      <c r="W35801" s="17"/>
    </row>
    <row r="35802" spans="23:23" x14ac:dyDescent="0.35">
      <c r="W35802" s="17"/>
    </row>
    <row r="35803" spans="23:23" x14ac:dyDescent="0.35">
      <c r="W35803" s="17"/>
    </row>
    <row r="35804" spans="23:23" x14ac:dyDescent="0.35">
      <c r="W35804" s="17"/>
    </row>
    <row r="35805" spans="23:23" x14ac:dyDescent="0.35">
      <c r="W35805" s="17"/>
    </row>
    <row r="35806" spans="23:23" x14ac:dyDescent="0.35">
      <c r="W35806" s="17"/>
    </row>
    <row r="35807" spans="23:23" x14ac:dyDescent="0.35">
      <c r="W35807" s="17"/>
    </row>
    <row r="35808" spans="23:23" x14ac:dyDescent="0.35">
      <c r="W35808" s="17"/>
    </row>
    <row r="35809" spans="23:23" x14ac:dyDescent="0.35">
      <c r="W35809" s="17"/>
    </row>
    <row r="35810" spans="23:23" x14ac:dyDescent="0.35">
      <c r="W35810" s="17"/>
    </row>
    <row r="35811" spans="23:23" x14ac:dyDescent="0.35">
      <c r="W35811" s="17"/>
    </row>
    <row r="35812" spans="23:23" x14ac:dyDescent="0.35">
      <c r="W35812" s="17"/>
    </row>
    <row r="35813" spans="23:23" x14ac:dyDescent="0.35">
      <c r="W35813" s="17"/>
    </row>
    <row r="35814" spans="23:23" x14ac:dyDescent="0.35">
      <c r="W35814" s="17"/>
    </row>
    <row r="35815" spans="23:23" x14ac:dyDescent="0.35">
      <c r="W35815" s="17"/>
    </row>
    <row r="35816" spans="23:23" x14ac:dyDescent="0.35">
      <c r="W35816" s="17"/>
    </row>
    <row r="35817" spans="23:23" x14ac:dyDescent="0.35">
      <c r="W35817" s="17"/>
    </row>
    <row r="35818" spans="23:23" x14ac:dyDescent="0.35">
      <c r="W35818" s="17"/>
    </row>
    <row r="35819" spans="23:23" x14ac:dyDescent="0.35">
      <c r="W35819" s="17"/>
    </row>
    <row r="35820" spans="23:23" x14ac:dyDescent="0.35">
      <c r="W35820" s="17"/>
    </row>
    <row r="35821" spans="23:23" x14ac:dyDescent="0.35">
      <c r="W35821" s="17"/>
    </row>
    <row r="35822" spans="23:23" x14ac:dyDescent="0.35">
      <c r="W35822" s="17"/>
    </row>
    <row r="35823" spans="23:23" x14ac:dyDescent="0.35">
      <c r="W35823" s="17"/>
    </row>
    <row r="35824" spans="23:23" x14ac:dyDescent="0.35">
      <c r="W35824" s="17"/>
    </row>
    <row r="35825" spans="23:23" x14ac:dyDescent="0.35">
      <c r="W35825" s="17"/>
    </row>
    <row r="35826" spans="23:23" x14ac:dyDescent="0.35">
      <c r="W35826" s="17"/>
    </row>
    <row r="35827" spans="23:23" x14ac:dyDescent="0.35">
      <c r="W35827" s="17"/>
    </row>
    <row r="35828" spans="23:23" x14ac:dyDescent="0.35">
      <c r="W35828" s="17"/>
    </row>
    <row r="35829" spans="23:23" x14ac:dyDescent="0.35">
      <c r="W35829" s="17"/>
    </row>
    <row r="35830" spans="23:23" x14ac:dyDescent="0.35">
      <c r="W35830" s="17"/>
    </row>
    <row r="35831" spans="23:23" x14ac:dyDescent="0.35">
      <c r="W35831" s="17"/>
    </row>
    <row r="35832" spans="23:23" x14ac:dyDescent="0.35">
      <c r="W35832" s="17"/>
    </row>
    <row r="35833" spans="23:23" x14ac:dyDescent="0.35">
      <c r="W35833" s="17"/>
    </row>
    <row r="35834" spans="23:23" x14ac:dyDescent="0.35">
      <c r="W35834" s="17"/>
    </row>
    <row r="35835" spans="23:23" x14ac:dyDescent="0.35">
      <c r="W35835" s="17"/>
    </row>
    <row r="35836" spans="23:23" x14ac:dyDescent="0.35">
      <c r="W35836" s="17"/>
    </row>
    <row r="35837" spans="23:23" x14ac:dyDescent="0.35">
      <c r="W35837" s="17"/>
    </row>
    <row r="35838" spans="23:23" x14ac:dyDescent="0.35">
      <c r="W35838" s="17"/>
    </row>
    <row r="35839" spans="23:23" x14ac:dyDescent="0.35">
      <c r="W35839" s="17"/>
    </row>
    <row r="35840" spans="23:23" x14ac:dyDescent="0.35">
      <c r="W35840" s="17"/>
    </row>
    <row r="35841" spans="23:23" x14ac:dyDescent="0.35">
      <c r="W35841" s="17"/>
    </row>
    <row r="35842" spans="23:23" x14ac:dyDescent="0.35">
      <c r="W35842" s="17"/>
    </row>
    <row r="35843" spans="23:23" x14ac:dyDescent="0.35">
      <c r="W35843" s="17"/>
    </row>
    <row r="35844" spans="23:23" x14ac:dyDescent="0.35">
      <c r="W35844" s="17"/>
    </row>
    <row r="35845" spans="23:23" x14ac:dyDescent="0.35">
      <c r="W35845" s="17"/>
    </row>
    <row r="35846" spans="23:23" x14ac:dyDescent="0.35">
      <c r="W35846" s="17"/>
    </row>
    <row r="35847" spans="23:23" x14ac:dyDescent="0.35">
      <c r="W35847" s="17"/>
    </row>
    <row r="35848" spans="23:23" x14ac:dyDescent="0.35">
      <c r="W35848" s="17"/>
    </row>
    <row r="35849" spans="23:23" x14ac:dyDescent="0.35">
      <c r="W35849" s="17"/>
    </row>
    <row r="35850" spans="23:23" x14ac:dyDescent="0.35">
      <c r="W35850" s="17"/>
    </row>
    <row r="35851" spans="23:23" x14ac:dyDescent="0.35">
      <c r="W35851" s="17"/>
    </row>
    <row r="35852" spans="23:23" x14ac:dyDescent="0.35">
      <c r="W35852" s="17"/>
    </row>
    <row r="35853" spans="23:23" x14ac:dyDescent="0.35">
      <c r="W35853" s="17"/>
    </row>
    <row r="35854" spans="23:23" x14ac:dyDescent="0.35">
      <c r="W35854" s="17"/>
    </row>
    <row r="35855" spans="23:23" x14ac:dyDescent="0.35">
      <c r="W35855" s="17"/>
    </row>
    <row r="35856" spans="23:23" x14ac:dyDescent="0.35">
      <c r="W35856" s="17"/>
    </row>
    <row r="35857" spans="23:23" x14ac:dyDescent="0.35">
      <c r="W35857" s="17"/>
    </row>
    <row r="35858" spans="23:23" x14ac:dyDescent="0.35">
      <c r="W35858" s="17"/>
    </row>
    <row r="35859" spans="23:23" x14ac:dyDescent="0.35">
      <c r="W35859" s="17"/>
    </row>
    <row r="35860" spans="23:23" x14ac:dyDescent="0.35">
      <c r="W35860" s="17"/>
    </row>
    <row r="35861" spans="23:23" x14ac:dyDescent="0.35">
      <c r="W35861" s="17"/>
    </row>
    <row r="35862" spans="23:23" x14ac:dyDescent="0.35">
      <c r="W35862" s="17"/>
    </row>
    <row r="35863" spans="23:23" x14ac:dyDescent="0.35">
      <c r="W35863" s="17"/>
    </row>
    <row r="35864" spans="23:23" x14ac:dyDescent="0.35">
      <c r="W35864" s="17"/>
    </row>
    <row r="35865" spans="23:23" x14ac:dyDescent="0.35">
      <c r="W35865" s="17"/>
    </row>
    <row r="35866" spans="23:23" x14ac:dyDescent="0.35">
      <c r="W35866" s="17"/>
    </row>
    <row r="35867" spans="23:23" x14ac:dyDescent="0.35">
      <c r="W35867" s="17"/>
    </row>
    <row r="35868" spans="23:23" x14ac:dyDescent="0.35">
      <c r="W35868" s="17"/>
    </row>
    <row r="35869" spans="23:23" x14ac:dyDescent="0.35">
      <c r="W35869" s="17"/>
    </row>
    <row r="35870" spans="23:23" x14ac:dyDescent="0.35">
      <c r="W35870" s="17"/>
    </row>
    <row r="35871" spans="23:23" x14ac:dyDescent="0.35">
      <c r="W35871" s="17"/>
    </row>
    <row r="35872" spans="23:23" x14ac:dyDescent="0.35">
      <c r="W35872" s="17"/>
    </row>
    <row r="35873" spans="23:23" x14ac:dyDescent="0.35">
      <c r="W35873" s="17"/>
    </row>
    <row r="35874" spans="23:23" x14ac:dyDescent="0.35">
      <c r="W35874" s="17"/>
    </row>
    <row r="35875" spans="23:23" x14ac:dyDescent="0.35">
      <c r="W35875" s="17"/>
    </row>
    <row r="35876" spans="23:23" x14ac:dyDescent="0.35">
      <c r="W35876" s="17"/>
    </row>
    <row r="35877" spans="23:23" x14ac:dyDescent="0.35">
      <c r="W35877" s="17"/>
    </row>
    <row r="35878" spans="23:23" x14ac:dyDescent="0.35">
      <c r="W35878" s="17"/>
    </row>
    <row r="35879" spans="23:23" x14ac:dyDescent="0.35">
      <c r="W35879" s="17"/>
    </row>
    <row r="35880" spans="23:23" x14ac:dyDescent="0.35">
      <c r="W35880" s="17"/>
    </row>
    <row r="35881" spans="23:23" x14ac:dyDescent="0.35">
      <c r="W35881" s="17"/>
    </row>
    <row r="35882" spans="23:23" x14ac:dyDescent="0.35">
      <c r="W35882" s="17"/>
    </row>
    <row r="35883" spans="23:23" x14ac:dyDescent="0.35">
      <c r="W35883" s="17"/>
    </row>
    <row r="35884" spans="23:23" x14ac:dyDescent="0.35">
      <c r="W35884" s="17"/>
    </row>
    <row r="35885" spans="23:23" x14ac:dyDescent="0.35">
      <c r="W35885" s="17"/>
    </row>
    <row r="35886" spans="23:23" x14ac:dyDescent="0.35">
      <c r="W35886" s="17"/>
    </row>
    <row r="35887" spans="23:23" x14ac:dyDescent="0.35">
      <c r="W35887" s="17"/>
    </row>
    <row r="35888" spans="23:23" x14ac:dyDescent="0.35">
      <c r="W35888" s="17"/>
    </row>
    <row r="35889" spans="23:23" x14ac:dyDescent="0.35">
      <c r="W35889" s="17"/>
    </row>
    <row r="35890" spans="23:23" x14ac:dyDescent="0.35">
      <c r="W35890" s="17"/>
    </row>
    <row r="35891" spans="23:23" x14ac:dyDescent="0.35">
      <c r="W35891" s="17"/>
    </row>
    <row r="35892" spans="23:23" x14ac:dyDescent="0.35">
      <c r="W35892" s="17"/>
    </row>
    <row r="35893" spans="23:23" x14ac:dyDescent="0.35">
      <c r="W35893" s="17"/>
    </row>
    <row r="35894" spans="23:23" x14ac:dyDescent="0.35">
      <c r="W35894" s="17"/>
    </row>
    <row r="35895" spans="23:23" x14ac:dyDescent="0.35">
      <c r="W35895" s="17"/>
    </row>
    <row r="35896" spans="23:23" x14ac:dyDescent="0.35">
      <c r="W35896" s="17"/>
    </row>
    <row r="35897" spans="23:23" x14ac:dyDescent="0.35">
      <c r="W35897" s="17"/>
    </row>
    <row r="35898" spans="23:23" x14ac:dyDescent="0.35">
      <c r="W35898" s="17"/>
    </row>
    <row r="35899" spans="23:23" x14ac:dyDescent="0.35">
      <c r="W35899" s="17"/>
    </row>
    <row r="35900" spans="23:23" x14ac:dyDescent="0.35">
      <c r="W35900" s="17"/>
    </row>
    <row r="35901" spans="23:23" x14ac:dyDescent="0.35">
      <c r="W35901" s="17"/>
    </row>
    <row r="35902" spans="23:23" x14ac:dyDescent="0.35">
      <c r="W35902" s="17"/>
    </row>
    <row r="35903" spans="23:23" x14ac:dyDescent="0.35">
      <c r="W35903" s="17"/>
    </row>
    <row r="35904" spans="23:23" x14ac:dyDescent="0.35">
      <c r="W35904" s="17"/>
    </row>
    <row r="35905" spans="23:23" x14ac:dyDescent="0.35">
      <c r="W35905" s="17"/>
    </row>
    <row r="35906" spans="23:23" x14ac:dyDescent="0.35">
      <c r="W35906" s="17"/>
    </row>
    <row r="35907" spans="23:23" x14ac:dyDescent="0.35">
      <c r="W35907" s="17"/>
    </row>
    <row r="35908" spans="23:23" x14ac:dyDescent="0.35">
      <c r="W35908" s="17"/>
    </row>
    <row r="35909" spans="23:23" x14ac:dyDescent="0.35">
      <c r="W35909" s="17"/>
    </row>
    <row r="35910" spans="23:23" x14ac:dyDescent="0.35">
      <c r="W35910" s="17"/>
    </row>
    <row r="35911" spans="23:23" x14ac:dyDescent="0.35">
      <c r="W35911" s="17"/>
    </row>
    <row r="35912" spans="23:23" x14ac:dyDescent="0.35">
      <c r="W35912" s="17"/>
    </row>
    <row r="35913" spans="23:23" x14ac:dyDescent="0.35">
      <c r="W35913" s="17"/>
    </row>
    <row r="35914" spans="23:23" x14ac:dyDescent="0.35">
      <c r="W35914" s="17"/>
    </row>
    <row r="35915" spans="23:23" x14ac:dyDescent="0.35">
      <c r="W35915" s="17"/>
    </row>
    <row r="35916" spans="23:23" x14ac:dyDescent="0.35">
      <c r="W35916" s="17"/>
    </row>
    <row r="35917" spans="23:23" x14ac:dyDescent="0.35">
      <c r="W35917" s="17"/>
    </row>
    <row r="35918" spans="23:23" x14ac:dyDescent="0.35">
      <c r="W35918" s="17"/>
    </row>
    <row r="35919" spans="23:23" x14ac:dyDescent="0.35">
      <c r="W35919" s="17"/>
    </row>
    <row r="35920" spans="23:23" x14ac:dyDescent="0.35">
      <c r="W35920" s="17"/>
    </row>
    <row r="35921" spans="23:23" x14ac:dyDescent="0.35">
      <c r="W35921" s="17"/>
    </row>
    <row r="35922" spans="23:23" x14ac:dyDescent="0.35">
      <c r="W35922" s="17"/>
    </row>
    <row r="35923" spans="23:23" x14ac:dyDescent="0.35">
      <c r="W35923" s="17"/>
    </row>
    <row r="35924" spans="23:23" x14ac:dyDescent="0.35">
      <c r="W35924" s="17"/>
    </row>
    <row r="35925" spans="23:23" x14ac:dyDescent="0.35">
      <c r="W35925" s="17"/>
    </row>
    <row r="35926" spans="23:23" x14ac:dyDescent="0.35">
      <c r="W35926" s="17"/>
    </row>
    <row r="35927" spans="23:23" x14ac:dyDescent="0.35">
      <c r="W35927" s="17"/>
    </row>
    <row r="35928" spans="23:23" x14ac:dyDescent="0.35">
      <c r="W35928" s="17"/>
    </row>
    <row r="35929" spans="23:23" x14ac:dyDescent="0.35">
      <c r="W35929" s="17"/>
    </row>
    <row r="35930" spans="23:23" x14ac:dyDescent="0.35">
      <c r="W35930" s="17"/>
    </row>
    <row r="35931" spans="23:23" x14ac:dyDescent="0.35">
      <c r="W35931" s="17"/>
    </row>
    <row r="35932" spans="23:23" x14ac:dyDescent="0.35">
      <c r="W35932" s="17"/>
    </row>
    <row r="35933" spans="23:23" x14ac:dyDescent="0.35">
      <c r="W35933" s="17"/>
    </row>
    <row r="35934" spans="23:23" x14ac:dyDescent="0.35">
      <c r="W35934" s="17"/>
    </row>
    <row r="35935" spans="23:23" x14ac:dyDescent="0.35">
      <c r="W35935" s="17"/>
    </row>
    <row r="35936" spans="23:23" x14ac:dyDescent="0.35">
      <c r="W35936" s="17"/>
    </row>
    <row r="35937" spans="23:23" x14ac:dyDescent="0.35">
      <c r="W35937" s="17"/>
    </row>
    <row r="35938" spans="23:23" x14ac:dyDescent="0.35">
      <c r="W35938" s="17"/>
    </row>
    <row r="35939" spans="23:23" x14ac:dyDescent="0.35">
      <c r="W35939" s="17"/>
    </row>
    <row r="35940" spans="23:23" x14ac:dyDescent="0.35">
      <c r="W35940" s="17"/>
    </row>
    <row r="35941" spans="23:23" x14ac:dyDescent="0.35">
      <c r="W35941" s="17"/>
    </row>
    <row r="35942" spans="23:23" x14ac:dyDescent="0.35">
      <c r="W35942" s="17"/>
    </row>
    <row r="35943" spans="23:23" x14ac:dyDescent="0.35">
      <c r="W35943" s="17"/>
    </row>
    <row r="35944" spans="23:23" x14ac:dyDescent="0.35">
      <c r="W35944" s="17"/>
    </row>
    <row r="35945" spans="23:23" x14ac:dyDescent="0.35">
      <c r="W35945" s="17"/>
    </row>
    <row r="35946" spans="23:23" x14ac:dyDescent="0.35">
      <c r="W35946" s="17"/>
    </row>
    <row r="35947" spans="23:23" x14ac:dyDescent="0.35">
      <c r="W35947" s="17"/>
    </row>
    <row r="35948" spans="23:23" x14ac:dyDescent="0.35">
      <c r="W35948" s="17"/>
    </row>
    <row r="35949" spans="23:23" x14ac:dyDescent="0.35">
      <c r="W35949" s="17"/>
    </row>
    <row r="35950" spans="23:23" x14ac:dyDescent="0.35">
      <c r="W35950" s="17"/>
    </row>
    <row r="35951" spans="23:23" x14ac:dyDescent="0.35">
      <c r="W35951" s="17"/>
    </row>
    <row r="35952" spans="23:23" x14ac:dyDescent="0.35">
      <c r="W35952" s="17"/>
    </row>
    <row r="35953" spans="23:23" x14ac:dyDescent="0.35">
      <c r="W35953" s="17"/>
    </row>
    <row r="35954" spans="23:23" x14ac:dyDescent="0.35">
      <c r="W35954" s="17"/>
    </row>
    <row r="35955" spans="23:23" x14ac:dyDescent="0.35">
      <c r="W35955" s="17"/>
    </row>
    <row r="35956" spans="23:23" x14ac:dyDescent="0.35">
      <c r="W35956" s="17"/>
    </row>
    <row r="35957" spans="23:23" x14ac:dyDescent="0.35">
      <c r="W35957" s="17"/>
    </row>
    <row r="35958" spans="23:23" x14ac:dyDescent="0.35">
      <c r="W35958" s="17"/>
    </row>
    <row r="35959" spans="23:23" x14ac:dyDescent="0.35">
      <c r="W35959" s="17"/>
    </row>
    <row r="35960" spans="23:23" x14ac:dyDescent="0.35">
      <c r="W35960" s="17"/>
    </row>
    <row r="35961" spans="23:23" x14ac:dyDescent="0.35">
      <c r="W35961" s="17"/>
    </row>
    <row r="35962" spans="23:23" x14ac:dyDescent="0.35">
      <c r="W35962" s="17"/>
    </row>
    <row r="35963" spans="23:23" x14ac:dyDescent="0.35">
      <c r="W35963" s="17"/>
    </row>
    <row r="35964" spans="23:23" x14ac:dyDescent="0.35">
      <c r="W35964" s="17"/>
    </row>
    <row r="35965" spans="23:23" x14ac:dyDescent="0.35">
      <c r="W35965" s="17"/>
    </row>
    <row r="35966" spans="23:23" x14ac:dyDescent="0.35">
      <c r="W35966" s="17"/>
    </row>
    <row r="35967" spans="23:23" x14ac:dyDescent="0.35">
      <c r="W35967" s="17"/>
    </row>
    <row r="35968" spans="23:23" x14ac:dyDescent="0.35">
      <c r="W35968" s="17"/>
    </row>
    <row r="35969" spans="23:23" x14ac:dyDescent="0.35">
      <c r="W35969" s="17"/>
    </row>
    <row r="35970" spans="23:23" x14ac:dyDescent="0.35">
      <c r="W35970" s="17"/>
    </row>
    <row r="35971" spans="23:23" x14ac:dyDescent="0.35">
      <c r="W35971" s="17"/>
    </row>
    <row r="35972" spans="23:23" x14ac:dyDescent="0.35">
      <c r="W35972" s="17"/>
    </row>
    <row r="35973" spans="23:23" x14ac:dyDescent="0.35">
      <c r="W35973" s="17"/>
    </row>
    <row r="35974" spans="23:23" x14ac:dyDescent="0.35">
      <c r="W35974" s="17"/>
    </row>
    <row r="35975" spans="23:23" x14ac:dyDescent="0.35">
      <c r="W35975" s="17"/>
    </row>
    <row r="35976" spans="23:23" x14ac:dyDescent="0.35">
      <c r="W35976" s="17"/>
    </row>
    <row r="35977" spans="23:23" x14ac:dyDescent="0.35">
      <c r="W35977" s="17"/>
    </row>
    <row r="35978" spans="23:23" x14ac:dyDescent="0.35">
      <c r="W35978" s="17"/>
    </row>
    <row r="35979" spans="23:23" x14ac:dyDescent="0.35">
      <c r="W35979" s="17"/>
    </row>
    <row r="35980" spans="23:23" x14ac:dyDescent="0.35">
      <c r="W35980" s="17"/>
    </row>
    <row r="35981" spans="23:23" x14ac:dyDescent="0.35">
      <c r="W35981" s="17"/>
    </row>
    <row r="35982" spans="23:23" x14ac:dyDescent="0.35">
      <c r="W35982" s="17"/>
    </row>
    <row r="35983" spans="23:23" x14ac:dyDescent="0.35">
      <c r="W35983" s="17"/>
    </row>
    <row r="35984" spans="23:23" x14ac:dyDescent="0.35">
      <c r="W35984" s="17"/>
    </row>
    <row r="35985" spans="23:23" x14ac:dyDescent="0.35">
      <c r="W35985" s="17"/>
    </row>
    <row r="35986" spans="23:23" x14ac:dyDescent="0.35">
      <c r="W35986" s="17"/>
    </row>
    <row r="35987" spans="23:23" x14ac:dyDescent="0.35">
      <c r="W35987" s="17"/>
    </row>
    <row r="35988" spans="23:23" x14ac:dyDescent="0.35">
      <c r="W35988" s="17"/>
    </row>
    <row r="35989" spans="23:23" x14ac:dyDescent="0.35">
      <c r="W35989" s="17"/>
    </row>
    <row r="35990" spans="23:23" x14ac:dyDescent="0.35">
      <c r="W35990" s="17"/>
    </row>
    <row r="35991" spans="23:23" x14ac:dyDescent="0.35">
      <c r="W35991" s="17"/>
    </row>
    <row r="35992" spans="23:23" x14ac:dyDescent="0.35">
      <c r="W35992" s="17"/>
    </row>
    <row r="35993" spans="23:23" x14ac:dyDescent="0.35">
      <c r="W35993" s="17"/>
    </row>
    <row r="35994" spans="23:23" x14ac:dyDescent="0.35">
      <c r="W35994" s="17"/>
    </row>
    <row r="35995" spans="23:23" x14ac:dyDescent="0.35">
      <c r="W35995" s="17"/>
    </row>
    <row r="35996" spans="23:23" x14ac:dyDescent="0.35">
      <c r="W35996" s="17"/>
    </row>
    <row r="35997" spans="23:23" x14ac:dyDescent="0.35">
      <c r="W35997" s="17"/>
    </row>
    <row r="35998" spans="23:23" x14ac:dyDescent="0.35">
      <c r="W35998" s="17"/>
    </row>
    <row r="35999" spans="23:23" x14ac:dyDescent="0.35">
      <c r="W35999" s="17"/>
    </row>
    <row r="36000" spans="23:23" x14ac:dyDescent="0.35">
      <c r="W36000" s="17"/>
    </row>
    <row r="36001" spans="23:23" x14ac:dyDescent="0.35">
      <c r="W36001" s="17"/>
    </row>
    <row r="36002" spans="23:23" x14ac:dyDescent="0.35">
      <c r="W36002" s="17"/>
    </row>
    <row r="36003" spans="23:23" x14ac:dyDescent="0.35">
      <c r="W36003" s="17"/>
    </row>
    <row r="36004" spans="23:23" x14ac:dyDescent="0.35">
      <c r="W36004" s="17"/>
    </row>
    <row r="36005" spans="23:23" x14ac:dyDescent="0.35">
      <c r="W36005" s="17"/>
    </row>
    <row r="36006" spans="23:23" x14ac:dyDescent="0.35">
      <c r="W36006" s="17"/>
    </row>
    <row r="36007" spans="23:23" x14ac:dyDescent="0.35">
      <c r="W36007" s="17"/>
    </row>
    <row r="36008" spans="23:23" x14ac:dyDescent="0.35">
      <c r="W36008" s="17"/>
    </row>
    <row r="36009" spans="23:23" x14ac:dyDescent="0.35">
      <c r="W36009" s="17"/>
    </row>
    <row r="36010" spans="23:23" x14ac:dyDescent="0.35">
      <c r="W36010" s="17"/>
    </row>
    <row r="36011" spans="23:23" x14ac:dyDescent="0.35">
      <c r="W36011" s="17"/>
    </row>
    <row r="36012" spans="23:23" x14ac:dyDescent="0.35">
      <c r="W36012" s="17"/>
    </row>
    <row r="36013" spans="23:23" x14ac:dyDescent="0.35">
      <c r="W36013" s="17"/>
    </row>
    <row r="36014" spans="23:23" x14ac:dyDescent="0.35">
      <c r="W36014" s="17"/>
    </row>
    <row r="36015" spans="23:23" x14ac:dyDescent="0.35">
      <c r="W36015" s="17"/>
    </row>
    <row r="36016" spans="23:23" x14ac:dyDescent="0.35">
      <c r="W36016" s="17"/>
    </row>
    <row r="36017" spans="23:23" x14ac:dyDescent="0.35">
      <c r="W36017" s="17"/>
    </row>
    <row r="36018" spans="23:23" x14ac:dyDescent="0.35">
      <c r="W36018" s="17"/>
    </row>
    <row r="36019" spans="23:23" x14ac:dyDescent="0.35">
      <c r="W36019" s="17"/>
    </row>
    <row r="36020" spans="23:23" x14ac:dyDescent="0.35">
      <c r="W36020" s="17"/>
    </row>
    <row r="36021" spans="23:23" x14ac:dyDescent="0.35">
      <c r="W36021" s="17"/>
    </row>
    <row r="36022" spans="23:23" x14ac:dyDescent="0.35">
      <c r="W36022" s="17"/>
    </row>
    <row r="36023" spans="23:23" x14ac:dyDescent="0.35">
      <c r="W36023" s="17"/>
    </row>
    <row r="36024" spans="23:23" x14ac:dyDescent="0.35">
      <c r="W36024" s="17"/>
    </row>
    <row r="36025" spans="23:23" x14ac:dyDescent="0.35">
      <c r="W36025" s="17"/>
    </row>
    <row r="36026" spans="23:23" x14ac:dyDescent="0.35">
      <c r="W36026" s="17"/>
    </row>
    <row r="36027" spans="23:23" x14ac:dyDescent="0.35">
      <c r="W36027" s="17"/>
    </row>
    <row r="36028" spans="23:23" x14ac:dyDescent="0.35">
      <c r="W36028" s="17"/>
    </row>
    <row r="36029" spans="23:23" x14ac:dyDescent="0.35">
      <c r="W36029" s="17"/>
    </row>
    <row r="36030" spans="23:23" x14ac:dyDescent="0.35">
      <c r="W36030" s="17"/>
    </row>
    <row r="36031" spans="23:23" x14ac:dyDescent="0.35">
      <c r="W36031" s="17"/>
    </row>
    <row r="36032" spans="23:23" x14ac:dyDescent="0.35">
      <c r="W36032" s="17"/>
    </row>
    <row r="36033" spans="23:23" x14ac:dyDescent="0.35">
      <c r="W36033" s="17"/>
    </row>
    <row r="36034" spans="23:23" x14ac:dyDescent="0.35">
      <c r="W36034" s="17"/>
    </row>
    <row r="36035" spans="23:23" x14ac:dyDescent="0.35">
      <c r="W36035" s="17"/>
    </row>
    <row r="36036" spans="23:23" x14ac:dyDescent="0.35">
      <c r="W36036" s="17"/>
    </row>
    <row r="36037" spans="23:23" x14ac:dyDescent="0.35">
      <c r="W36037" s="17"/>
    </row>
    <row r="36038" spans="23:23" x14ac:dyDescent="0.35">
      <c r="W36038" s="17"/>
    </row>
    <row r="36039" spans="23:23" x14ac:dyDescent="0.35">
      <c r="W36039" s="17"/>
    </row>
    <row r="36040" spans="23:23" x14ac:dyDescent="0.35">
      <c r="W36040" s="17"/>
    </row>
    <row r="36041" spans="23:23" x14ac:dyDescent="0.35">
      <c r="W36041" s="17"/>
    </row>
    <row r="36042" spans="23:23" x14ac:dyDescent="0.35">
      <c r="W36042" s="17"/>
    </row>
    <row r="36043" spans="23:23" x14ac:dyDescent="0.35">
      <c r="W36043" s="17"/>
    </row>
    <row r="36044" spans="23:23" x14ac:dyDescent="0.35">
      <c r="W36044" s="17"/>
    </row>
    <row r="36045" spans="23:23" x14ac:dyDescent="0.35">
      <c r="W36045" s="17"/>
    </row>
    <row r="36046" spans="23:23" x14ac:dyDescent="0.35">
      <c r="W36046" s="17"/>
    </row>
    <row r="36047" spans="23:23" x14ac:dyDescent="0.35">
      <c r="W36047" s="17"/>
    </row>
    <row r="36048" spans="23:23" x14ac:dyDescent="0.35">
      <c r="W36048" s="17"/>
    </row>
    <row r="36049" spans="23:23" x14ac:dyDescent="0.35">
      <c r="W36049" s="17"/>
    </row>
    <row r="36050" spans="23:23" x14ac:dyDescent="0.35">
      <c r="W36050" s="17"/>
    </row>
    <row r="36051" spans="23:23" x14ac:dyDescent="0.35">
      <c r="W36051" s="17"/>
    </row>
    <row r="36052" spans="23:23" x14ac:dyDescent="0.35">
      <c r="W36052" s="17"/>
    </row>
    <row r="36053" spans="23:23" x14ac:dyDescent="0.35">
      <c r="W36053" s="17"/>
    </row>
    <row r="36054" spans="23:23" x14ac:dyDescent="0.35">
      <c r="W36054" s="17"/>
    </row>
    <row r="36055" spans="23:23" x14ac:dyDescent="0.35">
      <c r="W36055" s="17"/>
    </row>
    <row r="36056" spans="23:23" x14ac:dyDescent="0.35">
      <c r="W36056" s="17"/>
    </row>
    <row r="36057" spans="23:23" x14ac:dyDescent="0.35">
      <c r="W36057" s="17"/>
    </row>
    <row r="36058" spans="23:23" x14ac:dyDescent="0.35">
      <c r="W36058" s="17"/>
    </row>
    <row r="36059" spans="23:23" x14ac:dyDescent="0.35">
      <c r="W36059" s="17"/>
    </row>
    <row r="36060" spans="23:23" x14ac:dyDescent="0.35">
      <c r="W36060" s="17"/>
    </row>
    <row r="36061" spans="23:23" x14ac:dyDescent="0.35">
      <c r="W36061" s="17"/>
    </row>
    <row r="36062" spans="23:23" x14ac:dyDescent="0.35">
      <c r="W36062" s="17"/>
    </row>
    <row r="36063" spans="23:23" x14ac:dyDescent="0.35">
      <c r="W36063" s="17"/>
    </row>
    <row r="36064" spans="23:23" x14ac:dyDescent="0.35">
      <c r="W36064" s="17"/>
    </row>
    <row r="36065" spans="23:23" x14ac:dyDescent="0.35">
      <c r="W36065" s="17"/>
    </row>
    <row r="36066" spans="23:23" x14ac:dyDescent="0.35">
      <c r="W36066" s="17"/>
    </row>
    <row r="36067" spans="23:23" x14ac:dyDescent="0.35">
      <c r="W36067" s="17"/>
    </row>
    <row r="36068" spans="23:23" x14ac:dyDescent="0.35">
      <c r="W36068" s="17"/>
    </row>
    <row r="36069" spans="23:23" x14ac:dyDescent="0.35">
      <c r="W36069" s="17"/>
    </row>
    <row r="36070" spans="23:23" x14ac:dyDescent="0.35">
      <c r="W36070" s="17"/>
    </row>
    <row r="36071" spans="23:23" x14ac:dyDescent="0.35">
      <c r="W36071" s="17"/>
    </row>
    <row r="36072" spans="23:23" x14ac:dyDescent="0.35">
      <c r="W36072" s="17"/>
    </row>
    <row r="36073" spans="23:23" x14ac:dyDescent="0.35">
      <c r="W36073" s="17"/>
    </row>
    <row r="36074" spans="23:23" x14ac:dyDescent="0.35">
      <c r="W36074" s="17"/>
    </row>
    <row r="36075" spans="23:23" x14ac:dyDescent="0.35">
      <c r="W36075" s="17"/>
    </row>
    <row r="36076" spans="23:23" x14ac:dyDescent="0.35">
      <c r="W36076" s="17"/>
    </row>
    <row r="36077" spans="23:23" x14ac:dyDescent="0.35">
      <c r="W36077" s="17"/>
    </row>
    <row r="36078" spans="23:23" x14ac:dyDescent="0.35">
      <c r="W36078" s="17"/>
    </row>
    <row r="36079" spans="23:23" x14ac:dyDescent="0.35">
      <c r="W36079" s="17"/>
    </row>
    <row r="36080" spans="23:23" x14ac:dyDescent="0.35">
      <c r="W36080" s="17"/>
    </row>
    <row r="36081" spans="23:23" x14ac:dyDescent="0.35">
      <c r="W36081" s="17"/>
    </row>
    <row r="36082" spans="23:23" x14ac:dyDescent="0.35">
      <c r="W36082" s="17"/>
    </row>
    <row r="36083" spans="23:23" x14ac:dyDescent="0.35">
      <c r="W36083" s="17"/>
    </row>
    <row r="36084" spans="23:23" x14ac:dyDescent="0.35">
      <c r="W36084" s="17"/>
    </row>
    <row r="36085" spans="23:23" x14ac:dyDescent="0.35">
      <c r="W36085" s="17"/>
    </row>
    <row r="36086" spans="23:23" x14ac:dyDescent="0.35">
      <c r="W36086" s="17"/>
    </row>
    <row r="36087" spans="23:23" x14ac:dyDescent="0.35">
      <c r="W36087" s="17"/>
    </row>
    <row r="36088" spans="23:23" x14ac:dyDescent="0.35">
      <c r="W36088" s="17"/>
    </row>
    <row r="36089" spans="23:23" x14ac:dyDescent="0.35">
      <c r="W36089" s="17"/>
    </row>
    <row r="36090" spans="23:23" x14ac:dyDescent="0.35">
      <c r="W36090" s="17"/>
    </row>
    <row r="36091" spans="23:23" x14ac:dyDescent="0.35">
      <c r="W36091" s="17"/>
    </row>
    <row r="36092" spans="23:23" x14ac:dyDescent="0.35">
      <c r="W36092" s="17"/>
    </row>
    <row r="36093" spans="23:23" x14ac:dyDescent="0.35">
      <c r="W36093" s="17"/>
    </row>
    <row r="36094" spans="23:23" x14ac:dyDescent="0.35">
      <c r="W36094" s="17"/>
    </row>
    <row r="36095" spans="23:23" x14ac:dyDescent="0.35">
      <c r="W36095" s="17"/>
    </row>
    <row r="36096" spans="23:23" x14ac:dyDescent="0.35">
      <c r="W36096" s="17"/>
    </row>
    <row r="36097" spans="23:23" x14ac:dyDescent="0.35">
      <c r="W36097" s="17"/>
    </row>
    <row r="36098" spans="23:23" x14ac:dyDescent="0.35">
      <c r="W36098" s="17"/>
    </row>
    <row r="36099" spans="23:23" x14ac:dyDescent="0.35">
      <c r="W36099" s="17"/>
    </row>
    <row r="36100" spans="23:23" x14ac:dyDescent="0.35">
      <c r="W36100" s="17"/>
    </row>
    <row r="36101" spans="23:23" x14ac:dyDescent="0.35">
      <c r="W36101" s="17"/>
    </row>
    <row r="36102" spans="23:23" x14ac:dyDescent="0.35">
      <c r="W36102" s="17"/>
    </row>
    <row r="36103" spans="23:23" x14ac:dyDescent="0.35">
      <c r="W36103" s="17"/>
    </row>
    <row r="36104" spans="23:23" x14ac:dyDescent="0.35">
      <c r="W36104" s="17"/>
    </row>
    <row r="36105" spans="23:23" x14ac:dyDescent="0.35">
      <c r="W36105" s="17"/>
    </row>
    <row r="36106" spans="23:23" x14ac:dyDescent="0.35">
      <c r="W36106" s="17"/>
    </row>
    <row r="36107" spans="23:23" x14ac:dyDescent="0.35">
      <c r="W36107" s="17"/>
    </row>
    <row r="36108" spans="23:23" x14ac:dyDescent="0.35">
      <c r="W36108" s="17"/>
    </row>
    <row r="36109" spans="23:23" x14ac:dyDescent="0.35">
      <c r="W36109" s="17"/>
    </row>
    <row r="36110" spans="23:23" x14ac:dyDescent="0.35">
      <c r="W36110" s="17"/>
    </row>
    <row r="36111" spans="23:23" x14ac:dyDescent="0.35">
      <c r="W36111" s="17"/>
    </row>
    <row r="36112" spans="23:23" x14ac:dyDescent="0.35">
      <c r="W36112" s="17"/>
    </row>
    <row r="36113" spans="23:23" x14ac:dyDescent="0.35">
      <c r="W36113" s="17"/>
    </row>
    <row r="36114" spans="23:23" x14ac:dyDescent="0.35">
      <c r="W36114" s="17"/>
    </row>
    <row r="36115" spans="23:23" x14ac:dyDescent="0.35">
      <c r="W36115" s="17"/>
    </row>
    <row r="36116" spans="23:23" x14ac:dyDescent="0.35">
      <c r="W36116" s="17"/>
    </row>
    <row r="36117" spans="23:23" x14ac:dyDescent="0.35">
      <c r="W36117" s="17"/>
    </row>
    <row r="36118" spans="23:23" x14ac:dyDescent="0.35">
      <c r="W36118" s="17"/>
    </row>
    <row r="36119" spans="23:23" x14ac:dyDescent="0.35">
      <c r="W36119" s="17"/>
    </row>
    <row r="36120" spans="23:23" x14ac:dyDescent="0.35">
      <c r="W36120" s="17"/>
    </row>
    <row r="36121" spans="23:23" x14ac:dyDescent="0.35">
      <c r="W36121" s="17"/>
    </row>
    <row r="36122" spans="23:23" x14ac:dyDescent="0.35">
      <c r="W36122" s="17"/>
    </row>
    <row r="36123" spans="23:23" x14ac:dyDescent="0.35">
      <c r="W36123" s="17"/>
    </row>
    <row r="36124" spans="23:23" x14ac:dyDescent="0.35">
      <c r="W36124" s="17"/>
    </row>
    <row r="36125" spans="23:23" x14ac:dyDescent="0.35">
      <c r="W36125" s="17"/>
    </row>
    <row r="36126" spans="23:23" x14ac:dyDescent="0.35">
      <c r="W36126" s="17"/>
    </row>
    <row r="36127" spans="23:23" x14ac:dyDescent="0.35">
      <c r="W36127" s="17"/>
    </row>
    <row r="36128" spans="23:23" x14ac:dyDescent="0.35">
      <c r="W36128" s="17"/>
    </row>
    <row r="36129" spans="23:23" x14ac:dyDescent="0.35">
      <c r="W36129" s="17"/>
    </row>
    <row r="36130" spans="23:23" x14ac:dyDescent="0.35">
      <c r="W36130" s="17"/>
    </row>
    <row r="36131" spans="23:23" x14ac:dyDescent="0.35">
      <c r="W36131" s="17"/>
    </row>
    <row r="36132" spans="23:23" x14ac:dyDescent="0.35">
      <c r="W36132" s="17"/>
    </row>
    <row r="36133" spans="23:23" x14ac:dyDescent="0.35">
      <c r="W36133" s="17"/>
    </row>
    <row r="36134" spans="23:23" x14ac:dyDescent="0.35">
      <c r="W36134" s="17"/>
    </row>
    <row r="36135" spans="23:23" x14ac:dyDescent="0.35">
      <c r="W36135" s="17"/>
    </row>
    <row r="36136" spans="23:23" x14ac:dyDescent="0.35">
      <c r="W36136" s="17"/>
    </row>
    <row r="36137" spans="23:23" x14ac:dyDescent="0.35">
      <c r="W36137" s="17"/>
    </row>
    <row r="36138" spans="23:23" x14ac:dyDescent="0.35">
      <c r="W36138" s="17"/>
    </row>
    <row r="36139" spans="23:23" x14ac:dyDescent="0.35">
      <c r="W36139" s="17"/>
    </row>
    <row r="36140" spans="23:23" x14ac:dyDescent="0.35">
      <c r="W36140" s="17"/>
    </row>
    <row r="36141" spans="23:23" x14ac:dyDescent="0.35">
      <c r="W36141" s="17"/>
    </row>
    <row r="36142" spans="23:23" x14ac:dyDescent="0.35">
      <c r="W36142" s="17"/>
    </row>
    <row r="36143" spans="23:23" x14ac:dyDescent="0.35">
      <c r="W36143" s="17"/>
    </row>
    <row r="36144" spans="23:23" x14ac:dyDescent="0.35">
      <c r="W36144" s="17"/>
    </row>
    <row r="36145" spans="23:23" x14ac:dyDescent="0.35">
      <c r="W36145" s="17"/>
    </row>
    <row r="36146" spans="23:23" x14ac:dyDescent="0.35">
      <c r="W36146" s="17"/>
    </row>
    <row r="36147" spans="23:23" x14ac:dyDescent="0.35">
      <c r="W36147" s="17"/>
    </row>
    <row r="36148" spans="23:23" x14ac:dyDescent="0.35">
      <c r="W36148" s="17"/>
    </row>
    <row r="36149" spans="23:23" x14ac:dyDescent="0.35">
      <c r="W36149" s="17"/>
    </row>
    <row r="36150" spans="23:23" x14ac:dyDescent="0.35">
      <c r="W36150" s="17"/>
    </row>
    <row r="36151" spans="23:23" x14ac:dyDescent="0.35">
      <c r="W36151" s="17"/>
    </row>
    <row r="36152" spans="23:23" x14ac:dyDescent="0.35">
      <c r="W36152" s="17"/>
    </row>
    <row r="36153" spans="23:23" x14ac:dyDescent="0.35">
      <c r="W36153" s="17"/>
    </row>
    <row r="36154" spans="23:23" x14ac:dyDescent="0.35">
      <c r="W36154" s="17"/>
    </row>
    <row r="36155" spans="23:23" x14ac:dyDescent="0.35">
      <c r="W36155" s="17"/>
    </row>
    <row r="36156" spans="23:23" x14ac:dyDescent="0.35">
      <c r="W36156" s="17"/>
    </row>
    <row r="36157" spans="23:23" x14ac:dyDescent="0.35">
      <c r="W36157" s="17"/>
    </row>
    <row r="36158" spans="23:23" x14ac:dyDescent="0.35">
      <c r="W36158" s="17"/>
    </row>
    <row r="36159" spans="23:23" x14ac:dyDescent="0.35">
      <c r="W36159" s="17"/>
    </row>
    <row r="36160" spans="23:23" x14ac:dyDescent="0.35">
      <c r="W36160" s="17"/>
    </row>
    <row r="36161" spans="23:23" x14ac:dyDescent="0.35">
      <c r="W36161" s="17"/>
    </row>
    <row r="36162" spans="23:23" x14ac:dyDescent="0.35">
      <c r="W36162" s="17"/>
    </row>
    <row r="36163" spans="23:23" x14ac:dyDescent="0.35">
      <c r="W36163" s="17"/>
    </row>
    <row r="36164" spans="23:23" x14ac:dyDescent="0.35">
      <c r="W36164" s="17"/>
    </row>
    <row r="36165" spans="23:23" x14ac:dyDescent="0.35">
      <c r="W36165" s="17"/>
    </row>
    <row r="36166" spans="23:23" x14ac:dyDescent="0.35">
      <c r="W36166" s="17"/>
    </row>
    <row r="36167" spans="23:23" x14ac:dyDescent="0.35">
      <c r="W36167" s="17"/>
    </row>
    <row r="36168" spans="23:23" x14ac:dyDescent="0.35">
      <c r="W36168" s="17"/>
    </row>
    <row r="36169" spans="23:23" x14ac:dyDescent="0.35">
      <c r="W36169" s="17"/>
    </row>
    <row r="36170" spans="23:23" x14ac:dyDescent="0.35">
      <c r="W36170" s="17"/>
    </row>
    <row r="36171" spans="23:23" x14ac:dyDescent="0.35">
      <c r="W36171" s="17"/>
    </row>
    <row r="36172" spans="23:23" x14ac:dyDescent="0.35">
      <c r="W36172" s="17"/>
    </row>
    <row r="36173" spans="23:23" x14ac:dyDescent="0.35">
      <c r="W36173" s="17"/>
    </row>
    <row r="36174" spans="23:23" x14ac:dyDescent="0.35">
      <c r="W36174" s="17"/>
    </row>
    <row r="36175" spans="23:23" x14ac:dyDescent="0.35">
      <c r="W36175" s="17"/>
    </row>
    <row r="36176" spans="23:23" x14ac:dyDescent="0.35">
      <c r="W36176" s="17"/>
    </row>
    <row r="36177" spans="23:23" x14ac:dyDescent="0.35">
      <c r="W36177" s="17"/>
    </row>
    <row r="36178" spans="23:23" x14ac:dyDescent="0.35">
      <c r="W36178" s="17"/>
    </row>
    <row r="36179" spans="23:23" x14ac:dyDescent="0.35">
      <c r="W36179" s="17"/>
    </row>
    <row r="36180" spans="23:23" x14ac:dyDescent="0.35">
      <c r="W36180" s="17"/>
    </row>
    <row r="36181" spans="23:23" x14ac:dyDescent="0.35">
      <c r="W36181" s="17"/>
    </row>
    <row r="36182" spans="23:23" x14ac:dyDescent="0.35">
      <c r="W36182" s="17"/>
    </row>
    <row r="36183" spans="23:23" x14ac:dyDescent="0.35">
      <c r="W36183" s="17"/>
    </row>
    <row r="36184" spans="23:23" x14ac:dyDescent="0.35">
      <c r="W36184" s="17"/>
    </row>
    <row r="36185" spans="23:23" x14ac:dyDescent="0.35">
      <c r="W36185" s="17"/>
    </row>
    <row r="36186" spans="23:23" x14ac:dyDescent="0.35">
      <c r="W36186" s="17"/>
    </row>
    <row r="36187" spans="23:23" x14ac:dyDescent="0.35">
      <c r="W36187" s="17"/>
    </row>
    <row r="36188" spans="23:23" x14ac:dyDescent="0.35">
      <c r="W36188" s="17"/>
    </row>
    <row r="36189" spans="23:23" x14ac:dyDescent="0.35">
      <c r="W36189" s="17"/>
    </row>
    <row r="36190" spans="23:23" x14ac:dyDescent="0.35">
      <c r="W36190" s="17"/>
    </row>
    <row r="36191" spans="23:23" x14ac:dyDescent="0.35">
      <c r="W36191" s="17"/>
    </row>
    <row r="36192" spans="23:23" x14ac:dyDescent="0.35">
      <c r="W36192" s="17"/>
    </row>
    <row r="36193" spans="23:23" x14ac:dyDescent="0.35">
      <c r="W36193" s="17"/>
    </row>
    <row r="36194" spans="23:23" x14ac:dyDescent="0.35">
      <c r="W36194" s="17"/>
    </row>
    <row r="36195" spans="23:23" x14ac:dyDescent="0.35">
      <c r="W36195" s="17"/>
    </row>
    <row r="36196" spans="23:23" x14ac:dyDescent="0.35">
      <c r="W36196" s="17"/>
    </row>
    <row r="36197" spans="23:23" x14ac:dyDescent="0.35">
      <c r="W36197" s="17"/>
    </row>
    <row r="36198" spans="23:23" x14ac:dyDescent="0.35">
      <c r="W36198" s="17"/>
    </row>
    <row r="36199" spans="23:23" x14ac:dyDescent="0.35">
      <c r="W36199" s="17"/>
    </row>
    <row r="36200" spans="23:23" x14ac:dyDescent="0.35">
      <c r="W36200" s="17"/>
    </row>
    <row r="36201" spans="23:23" x14ac:dyDescent="0.35">
      <c r="W36201" s="17"/>
    </row>
    <row r="36202" spans="23:23" x14ac:dyDescent="0.35">
      <c r="W36202" s="17"/>
    </row>
    <row r="36203" spans="23:23" x14ac:dyDescent="0.35">
      <c r="W36203" s="17"/>
    </row>
    <row r="36204" spans="23:23" x14ac:dyDescent="0.35">
      <c r="W36204" s="17"/>
    </row>
    <row r="36205" spans="23:23" x14ac:dyDescent="0.35">
      <c r="W36205" s="17"/>
    </row>
    <row r="36206" spans="23:23" x14ac:dyDescent="0.35">
      <c r="W36206" s="17"/>
    </row>
    <row r="36207" spans="23:23" x14ac:dyDescent="0.35">
      <c r="W36207" s="17"/>
    </row>
    <row r="36208" spans="23:23" x14ac:dyDescent="0.35">
      <c r="W36208" s="17"/>
    </row>
    <row r="36209" spans="23:23" x14ac:dyDescent="0.35">
      <c r="W36209" s="17"/>
    </row>
    <row r="36210" spans="23:23" x14ac:dyDescent="0.35">
      <c r="W36210" s="17"/>
    </row>
    <row r="36211" spans="23:23" x14ac:dyDescent="0.35">
      <c r="W36211" s="17"/>
    </row>
    <row r="36212" spans="23:23" x14ac:dyDescent="0.35">
      <c r="W36212" s="17"/>
    </row>
    <row r="36213" spans="23:23" x14ac:dyDescent="0.35">
      <c r="W36213" s="17"/>
    </row>
    <row r="36214" spans="23:23" x14ac:dyDescent="0.35">
      <c r="W36214" s="17"/>
    </row>
    <row r="36215" spans="23:23" x14ac:dyDescent="0.35">
      <c r="W36215" s="17"/>
    </row>
    <row r="36216" spans="23:23" x14ac:dyDescent="0.35">
      <c r="W36216" s="17"/>
    </row>
    <row r="36217" spans="23:23" x14ac:dyDescent="0.35">
      <c r="W36217" s="17"/>
    </row>
    <row r="36218" spans="23:23" x14ac:dyDescent="0.35">
      <c r="W36218" s="17"/>
    </row>
    <row r="36219" spans="23:23" x14ac:dyDescent="0.35">
      <c r="W36219" s="17"/>
    </row>
    <row r="36220" spans="23:23" x14ac:dyDescent="0.35">
      <c r="W36220" s="17"/>
    </row>
    <row r="36221" spans="23:23" x14ac:dyDescent="0.35">
      <c r="W36221" s="17"/>
    </row>
    <row r="36222" spans="23:23" x14ac:dyDescent="0.35">
      <c r="W36222" s="17"/>
    </row>
    <row r="36223" spans="23:23" x14ac:dyDescent="0.35">
      <c r="W36223" s="17"/>
    </row>
    <row r="36224" spans="23:23" x14ac:dyDescent="0.35">
      <c r="W36224" s="17"/>
    </row>
    <row r="36225" spans="23:23" x14ac:dyDescent="0.35">
      <c r="W36225" s="17"/>
    </row>
    <row r="36226" spans="23:23" x14ac:dyDescent="0.35">
      <c r="W36226" s="17"/>
    </row>
    <row r="36227" spans="23:23" x14ac:dyDescent="0.35">
      <c r="W36227" s="17"/>
    </row>
    <row r="36228" spans="23:23" x14ac:dyDescent="0.35">
      <c r="W36228" s="17"/>
    </row>
    <row r="36229" spans="23:23" x14ac:dyDescent="0.35">
      <c r="W36229" s="17"/>
    </row>
    <row r="36230" spans="23:23" x14ac:dyDescent="0.35">
      <c r="W36230" s="17"/>
    </row>
    <row r="36231" spans="23:23" x14ac:dyDescent="0.35">
      <c r="W36231" s="17"/>
    </row>
    <row r="36232" spans="23:23" x14ac:dyDescent="0.35">
      <c r="W36232" s="17"/>
    </row>
    <row r="36233" spans="23:23" x14ac:dyDescent="0.35">
      <c r="W36233" s="17"/>
    </row>
    <row r="36234" spans="23:23" x14ac:dyDescent="0.35">
      <c r="W36234" s="17"/>
    </row>
    <row r="36235" spans="23:23" x14ac:dyDescent="0.35">
      <c r="W36235" s="17"/>
    </row>
    <row r="36236" spans="23:23" x14ac:dyDescent="0.35">
      <c r="W36236" s="17"/>
    </row>
    <row r="36237" spans="23:23" x14ac:dyDescent="0.35">
      <c r="W36237" s="17"/>
    </row>
    <row r="36238" spans="23:23" x14ac:dyDescent="0.35">
      <c r="W36238" s="17"/>
    </row>
    <row r="36239" spans="23:23" x14ac:dyDescent="0.35">
      <c r="W36239" s="17"/>
    </row>
    <row r="36240" spans="23:23" x14ac:dyDescent="0.35">
      <c r="W36240" s="17"/>
    </row>
    <row r="36241" spans="23:23" x14ac:dyDescent="0.35">
      <c r="W36241" s="17"/>
    </row>
    <row r="36242" spans="23:23" x14ac:dyDescent="0.35">
      <c r="W36242" s="17"/>
    </row>
    <row r="36243" spans="23:23" x14ac:dyDescent="0.35">
      <c r="W36243" s="17"/>
    </row>
    <row r="36244" spans="23:23" x14ac:dyDescent="0.35">
      <c r="W36244" s="17"/>
    </row>
    <row r="36245" spans="23:23" x14ac:dyDescent="0.35">
      <c r="W36245" s="17"/>
    </row>
    <row r="36246" spans="23:23" x14ac:dyDescent="0.35">
      <c r="W36246" s="17"/>
    </row>
    <row r="36247" spans="23:23" x14ac:dyDescent="0.35">
      <c r="W36247" s="17"/>
    </row>
    <row r="36248" spans="23:23" x14ac:dyDescent="0.35">
      <c r="W36248" s="17"/>
    </row>
    <row r="36249" spans="23:23" x14ac:dyDescent="0.35">
      <c r="W36249" s="17"/>
    </row>
    <row r="36250" spans="23:23" x14ac:dyDescent="0.35">
      <c r="W36250" s="17"/>
    </row>
    <row r="36251" spans="23:23" x14ac:dyDescent="0.35">
      <c r="W36251" s="17"/>
    </row>
    <row r="36252" spans="23:23" x14ac:dyDescent="0.35">
      <c r="W36252" s="17"/>
    </row>
    <row r="36253" spans="23:23" x14ac:dyDescent="0.35">
      <c r="W36253" s="17"/>
    </row>
    <row r="36254" spans="23:23" x14ac:dyDescent="0.35">
      <c r="W36254" s="17"/>
    </row>
    <row r="36255" spans="23:23" x14ac:dyDescent="0.35">
      <c r="W36255" s="17"/>
    </row>
    <row r="36256" spans="23:23" x14ac:dyDescent="0.35">
      <c r="W36256" s="17"/>
    </row>
    <row r="36257" spans="23:23" x14ac:dyDescent="0.35">
      <c r="W36257" s="17"/>
    </row>
    <row r="36258" spans="23:23" x14ac:dyDescent="0.35">
      <c r="W36258" s="17"/>
    </row>
    <row r="36259" spans="23:23" x14ac:dyDescent="0.35">
      <c r="W36259" s="17"/>
    </row>
    <row r="36260" spans="23:23" x14ac:dyDescent="0.35">
      <c r="W36260" s="17"/>
    </row>
    <row r="36261" spans="23:23" x14ac:dyDescent="0.35">
      <c r="W36261" s="17"/>
    </row>
    <row r="36262" spans="23:23" x14ac:dyDescent="0.35">
      <c r="W36262" s="17"/>
    </row>
    <row r="36263" spans="23:23" x14ac:dyDescent="0.35">
      <c r="W36263" s="17"/>
    </row>
    <row r="36264" spans="23:23" x14ac:dyDescent="0.35">
      <c r="W36264" s="17"/>
    </row>
    <row r="36265" spans="23:23" x14ac:dyDescent="0.35">
      <c r="W36265" s="17"/>
    </row>
    <row r="36266" spans="23:23" x14ac:dyDescent="0.35">
      <c r="W36266" s="17"/>
    </row>
    <row r="36267" spans="23:23" x14ac:dyDescent="0.35">
      <c r="W36267" s="17"/>
    </row>
    <row r="36268" spans="23:23" x14ac:dyDescent="0.35">
      <c r="W36268" s="17"/>
    </row>
    <row r="36269" spans="23:23" x14ac:dyDescent="0.35">
      <c r="W36269" s="17"/>
    </row>
    <row r="36270" spans="23:23" x14ac:dyDescent="0.35">
      <c r="W36270" s="17"/>
    </row>
    <row r="36271" spans="23:23" x14ac:dyDescent="0.35">
      <c r="W36271" s="17"/>
    </row>
    <row r="36272" spans="23:23" x14ac:dyDescent="0.35">
      <c r="W36272" s="17"/>
    </row>
    <row r="36273" spans="23:23" x14ac:dyDescent="0.35">
      <c r="W36273" s="17"/>
    </row>
    <row r="36274" spans="23:23" x14ac:dyDescent="0.35">
      <c r="W36274" s="17"/>
    </row>
    <row r="36275" spans="23:23" x14ac:dyDescent="0.35">
      <c r="W36275" s="17"/>
    </row>
    <row r="36276" spans="23:23" x14ac:dyDescent="0.35">
      <c r="W36276" s="17"/>
    </row>
    <row r="36277" spans="23:23" x14ac:dyDescent="0.35">
      <c r="W36277" s="17"/>
    </row>
    <row r="36278" spans="23:23" x14ac:dyDescent="0.35">
      <c r="W36278" s="17"/>
    </row>
    <row r="36279" spans="23:23" x14ac:dyDescent="0.35">
      <c r="W36279" s="17"/>
    </row>
    <row r="36280" spans="23:23" x14ac:dyDescent="0.35">
      <c r="W36280" s="17"/>
    </row>
    <row r="36281" spans="23:23" x14ac:dyDescent="0.35">
      <c r="W36281" s="17"/>
    </row>
    <row r="36282" spans="23:23" x14ac:dyDescent="0.35">
      <c r="W36282" s="17"/>
    </row>
    <row r="36283" spans="23:23" x14ac:dyDescent="0.35">
      <c r="W36283" s="17"/>
    </row>
    <row r="36284" spans="23:23" x14ac:dyDescent="0.35">
      <c r="W36284" s="17"/>
    </row>
    <row r="36285" spans="23:23" x14ac:dyDescent="0.35">
      <c r="W36285" s="17"/>
    </row>
    <row r="36286" spans="23:23" x14ac:dyDescent="0.35">
      <c r="W36286" s="17"/>
    </row>
    <row r="36287" spans="23:23" x14ac:dyDescent="0.35">
      <c r="W36287" s="17"/>
    </row>
    <row r="36288" spans="23:23" x14ac:dyDescent="0.35">
      <c r="W36288" s="17"/>
    </row>
    <row r="36289" spans="23:23" x14ac:dyDescent="0.35">
      <c r="W36289" s="17"/>
    </row>
    <row r="36290" spans="23:23" x14ac:dyDescent="0.35">
      <c r="W36290" s="17"/>
    </row>
    <row r="36291" spans="23:23" x14ac:dyDescent="0.35">
      <c r="W36291" s="17"/>
    </row>
    <row r="36292" spans="23:23" x14ac:dyDescent="0.35">
      <c r="W36292" s="17"/>
    </row>
    <row r="36293" spans="23:23" x14ac:dyDescent="0.35">
      <c r="W36293" s="17"/>
    </row>
    <row r="36294" spans="23:23" x14ac:dyDescent="0.35">
      <c r="W36294" s="17"/>
    </row>
    <row r="36295" spans="23:23" x14ac:dyDescent="0.35">
      <c r="W36295" s="17"/>
    </row>
    <row r="36296" spans="23:23" x14ac:dyDescent="0.35">
      <c r="W36296" s="17"/>
    </row>
    <row r="36297" spans="23:23" x14ac:dyDescent="0.35">
      <c r="W36297" s="17"/>
    </row>
    <row r="36298" spans="23:23" x14ac:dyDescent="0.35">
      <c r="W36298" s="17"/>
    </row>
    <row r="36299" spans="23:23" x14ac:dyDescent="0.35">
      <c r="W36299" s="17"/>
    </row>
    <row r="36300" spans="23:23" x14ac:dyDescent="0.35">
      <c r="W36300" s="17"/>
    </row>
    <row r="36301" spans="23:23" x14ac:dyDescent="0.35">
      <c r="W36301" s="17"/>
    </row>
    <row r="36302" spans="23:23" x14ac:dyDescent="0.35">
      <c r="W36302" s="17"/>
    </row>
    <row r="36303" spans="23:23" x14ac:dyDescent="0.35">
      <c r="W36303" s="17"/>
    </row>
    <row r="36304" spans="23:23" x14ac:dyDescent="0.35">
      <c r="W36304" s="17"/>
    </row>
    <row r="36305" spans="23:23" x14ac:dyDescent="0.35">
      <c r="W36305" s="17"/>
    </row>
    <row r="36306" spans="23:23" x14ac:dyDescent="0.35">
      <c r="W36306" s="17"/>
    </row>
    <row r="36307" spans="23:23" x14ac:dyDescent="0.35">
      <c r="W36307" s="17"/>
    </row>
    <row r="36308" spans="23:23" x14ac:dyDescent="0.35">
      <c r="W36308" s="17"/>
    </row>
    <row r="36309" spans="23:23" x14ac:dyDescent="0.35">
      <c r="W36309" s="17"/>
    </row>
    <row r="36310" spans="23:23" x14ac:dyDescent="0.35">
      <c r="W36310" s="17"/>
    </row>
    <row r="36311" spans="23:23" x14ac:dyDescent="0.35">
      <c r="W36311" s="17"/>
    </row>
    <row r="36312" spans="23:23" x14ac:dyDescent="0.35">
      <c r="W36312" s="17"/>
    </row>
    <row r="36313" spans="23:23" x14ac:dyDescent="0.35">
      <c r="W36313" s="17"/>
    </row>
    <row r="36314" spans="23:23" x14ac:dyDescent="0.35">
      <c r="W36314" s="17"/>
    </row>
    <row r="36315" spans="23:23" x14ac:dyDescent="0.35">
      <c r="W36315" s="17"/>
    </row>
    <row r="36316" spans="23:23" x14ac:dyDescent="0.35">
      <c r="W36316" s="17"/>
    </row>
    <row r="36317" spans="23:23" x14ac:dyDescent="0.35">
      <c r="W36317" s="17"/>
    </row>
    <row r="36318" spans="23:23" x14ac:dyDescent="0.35">
      <c r="W36318" s="17"/>
    </row>
    <row r="36319" spans="23:23" x14ac:dyDescent="0.35">
      <c r="W36319" s="17"/>
    </row>
    <row r="36320" spans="23:23" x14ac:dyDescent="0.35">
      <c r="W36320" s="17"/>
    </row>
    <row r="36321" spans="23:23" x14ac:dyDescent="0.35">
      <c r="W36321" s="17"/>
    </row>
    <row r="36322" spans="23:23" x14ac:dyDescent="0.35">
      <c r="W36322" s="17"/>
    </row>
    <row r="36323" spans="23:23" x14ac:dyDescent="0.35">
      <c r="W36323" s="17"/>
    </row>
    <row r="36324" spans="23:23" x14ac:dyDescent="0.35">
      <c r="W36324" s="17"/>
    </row>
    <row r="36325" spans="23:23" x14ac:dyDescent="0.35">
      <c r="W36325" s="17"/>
    </row>
    <row r="36326" spans="23:23" x14ac:dyDescent="0.35">
      <c r="W36326" s="17"/>
    </row>
    <row r="36327" spans="23:23" x14ac:dyDescent="0.35">
      <c r="W36327" s="17"/>
    </row>
    <row r="36328" spans="23:23" x14ac:dyDescent="0.35">
      <c r="W36328" s="17"/>
    </row>
    <row r="36329" spans="23:23" x14ac:dyDescent="0.35">
      <c r="W36329" s="17"/>
    </row>
    <row r="36330" spans="23:23" x14ac:dyDescent="0.35">
      <c r="W36330" s="17"/>
    </row>
    <row r="36331" spans="23:23" x14ac:dyDescent="0.35">
      <c r="W36331" s="17"/>
    </row>
    <row r="36332" spans="23:23" x14ac:dyDescent="0.35">
      <c r="W36332" s="17"/>
    </row>
    <row r="36333" spans="23:23" x14ac:dyDescent="0.35">
      <c r="W36333" s="17"/>
    </row>
    <row r="36334" spans="23:23" x14ac:dyDescent="0.35">
      <c r="W36334" s="17"/>
    </row>
    <row r="36335" spans="23:23" x14ac:dyDescent="0.35">
      <c r="W36335" s="17"/>
    </row>
    <row r="36336" spans="23:23" x14ac:dyDescent="0.35">
      <c r="W36336" s="17"/>
    </row>
    <row r="36337" spans="23:23" x14ac:dyDescent="0.35">
      <c r="W36337" s="17"/>
    </row>
    <row r="36338" spans="23:23" x14ac:dyDescent="0.35">
      <c r="W36338" s="17"/>
    </row>
    <row r="36339" spans="23:23" x14ac:dyDescent="0.35">
      <c r="W36339" s="17"/>
    </row>
    <row r="36340" spans="23:23" x14ac:dyDescent="0.35">
      <c r="W36340" s="17"/>
    </row>
    <row r="36341" spans="23:23" x14ac:dyDescent="0.35">
      <c r="W36341" s="17"/>
    </row>
    <row r="36342" spans="23:23" x14ac:dyDescent="0.35">
      <c r="W36342" s="17"/>
    </row>
    <row r="36343" spans="23:23" x14ac:dyDescent="0.35">
      <c r="W36343" s="17"/>
    </row>
    <row r="36344" spans="23:23" x14ac:dyDescent="0.35">
      <c r="W36344" s="17"/>
    </row>
    <row r="36345" spans="23:23" x14ac:dyDescent="0.35">
      <c r="W36345" s="17"/>
    </row>
    <row r="36346" spans="23:23" x14ac:dyDescent="0.35">
      <c r="W36346" s="17"/>
    </row>
    <row r="36347" spans="23:23" x14ac:dyDescent="0.35">
      <c r="W36347" s="17"/>
    </row>
    <row r="36348" spans="23:23" x14ac:dyDescent="0.35">
      <c r="W36348" s="17"/>
    </row>
    <row r="36349" spans="23:23" x14ac:dyDescent="0.35">
      <c r="W36349" s="17"/>
    </row>
    <row r="36350" spans="23:23" x14ac:dyDescent="0.35">
      <c r="W36350" s="17"/>
    </row>
    <row r="36351" spans="23:23" x14ac:dyDescent="0.35">
      <c r="W36351" s="17"/>
    </row>
    <row r="36352" spans="23:23" x14ac:dyDescent="0.35">
      <c r="W36352" s="17"/>
    </row>
    <row r="36353" spans="23:23" x14ac:dyDescent="0.35">
      <c r="W36353" s="17"/>
    </row>
    <row r="36354" spans="23:23" x14ac:dyDescent="0.35">
      <c r="W36354" s="17"/>
    </row>
    <row r="36355" spans="23:23" x14ac:dyDescent="0.35">
      <c r="W36355" s="17"/>
    </row>
    <row r="36356" spans="23:23" x14ac:dyDescent="0.35">
      <c r="W36356" s="17"/>
    </row>
    <row r="36357" spans="23:23" x14ac:dyDescent="0.35">
      <c r="W36357" s="17"/>
    </row>
    <row r="36358" spans="23:23" x14ac:dyDescent="0.35">
      <c r="W36358" s="17"/>
    </row>
    <row r="36359" spans="23:23" x14ac:dyDescent="0.35">
      <c r="W36359" s="17"/>
    </row>
    <row r="36360" spans="23:23" x14ac:dyDescent="0.35">
      <c r="W36360" s="17"/>
    </row>
    <row r="36361" spans="23:23" x14ac:dyDescent="0.35">
      <c r="W36361" s="17"/>
    </row>
    <row r="36362" spans="23:23" x14ac:dyDescent="0.35">
      <c r="W36362" s="17"/>
    </row>
    <row r="36363" spans="23:23" x14ac:dyDescent="0.35">
      <c r="W36363" s="17"/>
    </row>
    <row r="36364" spans="23:23" x14ac:dyDescent="0.35">
      <c r="W36364" s="17"/>
    </row>
    <row r="36365" spans="23:23" x14ac:dyDescent="0.35">
      <c r="W36365" s="17"/>
    </row>
    <row r="36366" spans="23:23" x14ac:dyDescent="0.35">
      <c r="W36366" s="17"/>
    </row>
    <row r="36367" spans="23:23" x14ac:dyDescent="0.35">
      <c r="W36367" s="17"/>
    </row>
    <row r="36368" spans="23:23" x14ac:dyDescent="0.35">
      <c r="W36368" s="17"/>
    </row>
    <row r="36369" spans="23:23" x14ac:dyDescent="0.35">
      <c r="W36369" s="17"/>
    </row>
    <row r="36370" spans="23:23" x14ac:dyDescent="0.35">
      <c r="W36370" s="17"/>
    </row>
    <row r="36371" spans="23:23" x14ac:dyDescent="0.35">
      <c r="W36371" s="17"/>
    </row>
    <row r="36372" spans="23:23" x14ac:dyDescent="0.35">
      <c r="W36372" s="17"/>
    </row>
    <row r="36373" spans="23:23" x14ac:dyDescent="0.35">
      <c r="W36373" s="17"/>
    </row>
    <row r="36374" spans="23:23" x14ac:dyDescent="0.35">
      <c r="W36374" s="17"/>
    </row>
    <row r="36375" spans="23:23" x14ac:dyDescent="0.35">
      <c r="W36375" s="17"/>
    </row>
    <row r="36376" spans="23:23" x14ac:dyDescent="0.35">
      <c r="W36376" s="17"/>
    </row>
    <row r="36377" spans="23:23" x14ac:dyDescent="0.35">
      <c r="W36377" s="17"/>
    </row>
    <row r="36378" spans="23:23" x14ac:dyDescent="0.35">
      <c r="W36378" s="17"/>
    </row>
    <row r="36379" spans="23:23" x14ac:dyDescent="0.35">
      <c r="W36379" s="17"/>
    </row>
    <row r="36380" spans="23:23" x14ac:dyDescent="0.35">
      <c r="W36380" s="17"/>
    </row>
    <row r="36381" spans="23:23" x14ac:dyDescent="0.35">
      <c r="W36381" s="17"/>
    </row>
    <row r="36382" spans="23:23" x14ac:dyDescent="0.35">
      <c r="W36382" s="17"/>
    </row>
    <row r="36383" spans="23:23" x14ac:dyDescent="0.35">
      <c r="W36383" s="17"/>
    </row>
    <row r="36384" spans="23:23" x14ac:dyDescent="0.35">
      <c r="W36384" s="17"/>
    </row>
    <row r="36385" spans="23:23" x14ac:dyDescent="0.35">
      <c r="W36385" s="17"/>
    </row>
    <row r="36386" spans="23:23" x14ac:dyDescent="0.35">
      <c r="W36386" s="17"/>
    </row>
    <row r="36387" spans="23:23" x14ac:dyDescent="0.35">
      <c r="W36387" s="17"/>
    </row>
    <row r="36388" spans="23:23" x14ac:dyDescent="0.35">
      <c r="W36388" s="17"/>
    </row>
    <row r="36389" spans="23:23" x14ac:dyDescent="0.35">
      <c r="W36389" s="17"/>
    </row>
    <row r="36390" spans="23:23" x14ac:dyDescent="0.35">
      <c r="W36390" s="17"/>
    </row>
    <row r="36391" spans="23:23" x14ac:dyDescent="0.35">
      <c r="W36391" s="17"/>
    </row>
    <row r="36392" spans="23:23" x14ac:dyDescent="0.35">
      <c r="W36392" s="17"/>
    </row>
    <row r="36393" spans="23:23" x14ac:dyDescent="0.35">
      <c r="W36393" s="17"/>
    </row>
    <row r="36394" spans="23:23" x14ac:dyDescent="0.35">
      <c r="W36394" s="17"/>
    </row>
    <row r="36395" spans="23:23" x14ac:dyDescent="0.35">
      <c r="W36395" s="17"/>
    </row>
    <row r="36396" spans="23:23" x14ac:dyDescent="0.35">
      <c r="W36396" s="17"/>
    </row>
    <row r="36397" spans="23:23" x14ac:dyDescent="0.35">
      <c r="W36397" s="17"/>
    </row>
    <row r="36398" spans="23:23" x14ac:dyDescent="0.35">
      <c r="W36398" s="17"/>
    </row>
    <row r="36399" spans="23:23" x14ac:dyDescent="0.35">
      <c r="W36399" s="17"/>
    </row>
    <row r="36400" spans="23:23" x14ac:dyDescent="0.35">
      <c r="W36400" s="17"/>
    </row>
    <row r="36401" spans="23:23" x14ac:dyDescent="0.35">
      <c r="W36401" s="17"/>
    </row>
    <row r="36402" spans="23:23" x14ac:dyDescent="0.35">
      <c r="W36402" s="17"/>
    </row>
    <row r="36403" spans="23:23" x14ac:dyDescent="0.35">
      <c r="W36403" s="17"/>
    </row>
    <row r="36404" spans="23:23" x14ac:dyDescent="0.35">
      <c r="W36404" s="17"/>
    </row>
    <row r="36405" spans="23:23" x14ac:dyDescent="0.35">
      <c r="W36405" s="17"/>
    </row>
    <row r="36406" spans="23:23" x14ac:dyDescent="0.35">
      <c r="W36406" s="17"/>
    </row>
    <row r="36407" spans="23:23" x14ac:dyDescent="0.35">
      <c r="W36407" s="17"/>
    </row>
    <row r="36408" spans="23:23" x14ac:dyDescent="0.35">
      <c r="W36408" s="17"/>
    </row>
    <row r="36409" spans="23:23" x14ac:dyDescent="0.35">
      <c r="W36409" s="17"/>
    </row>
    <row r="36410" spans="23:23" x14ac:dyDescent="0.35">
      <c r="W36410" s="17"/>
    </row>
    <row r="36411" spans="23:23" x14ac:dyDescent="0.35">
      <c r="W36411" s="17"/>
    </row>
    <row r="36412" spans="23:23" x14ac:dyDescent="0.35">
      <c r="W36412" s="17"/>
    </row>
    <row r="36413" spans="23:23" x14ac:dyDescent="0.35">
      <c r="W36413" s="17"/>
    </row>
    <row r="36414" spans="23:23" x14ac:dyDescent="0.35">
      <c r="W36414" s="17"/>
    </row>
    <row r="36415" spans="23:23" x14ac:dyDescent="0.35">
      <c r="W36415" s="17"/>
    </row>
    <row r="36416" spans="23:23" x14ac:dyDescent="0.35">
      <c r="W36416" s="17"/>
    </row>
    <row r="36417" spans="23:23" x14ac:dyDescent="0.35">
      <c r="W36417" s="17"/>
    </row>
    <row r="36418" spans="23:23" x14ac:dyDescent="0.35">
      <c r="W36418" s="17"/>
    </row>
    <row r="36419" spans="23:23" x14ac:dyDescent="0.35">
      <c r="W36419" s="17"/>
    </row>
    <row r="36420" spans="23:23" x14ac:dyDescent="0.35">
      <c r="W36420" s="17"/>
    </row>
    <row r="36421" spans="23:23" x14ac:dyDescent="0.35">
      <c r="W36421" s="17"/>
    </row>
    <row r="36422" spans="23:23" x14ac:dyDescent="0.35">
      <c r="W36422" s="17"/>
    </row>
    <row r="36423" spans="23:23" x14ac:dyDescent="0.35">
      <c r="W36423" s="17"/>
    </row>
    <row r="36424" spans="23:23" x14ac:dyDescent="0.35">
      <c r="W36424" s="17"/>
    </row>
    <row r="36425" spans="23:23" x14ac:dyDescent="0.35">
      <c r="W36425" s="17"/>
    </row>
    <row r="36426" spans="23:23" x14ac:dyDescent="0.35">
      <c r="W36426" s="17"/>
    </row>
    <row r="36427" spans="23:23" x14ac:dyDescent="0.35">
      <c r="W36427" s="17"/>
    </row>
    <row r="36428" spans="23:23" x14ac:dyDescent="0.35">
      <c r="W36428" s="17"/>
    </row>
    <row r="36429" spans="23:23" x14ac:dyDescent="0.35">
      <c r="W36429" s="17"/>
    </row>
    <row r="36430" spans="23:23" x14ac:dyDescent="0.35">
      <c r="W36430" s="17"/>
    </row>
    <row r="36431" spans="23:23" x14ac:dyDescent="0.35">
      <c r="W36431" s="17"/>
    </row>
    <row r="36432" spans="23:23" x14ac:dyDescent="0.35">
      <c r="W36432" s="17"/>
    </row>
    <row r="36433" spans="23:23" x14ac:dyDescent="0.35">
      <c r="W36433" s="17"/>
    </row>
    <row r="36434" spans="23:23" x14ac:dyDescent="0.35">
      <c r="W36434" s="17"/>
    </row>
    <row r="36435" spans="23:23" x14ac:dyDescent="0.35">
      <c r="W36435" s="17"/>
    </row>
    <row r="36436" spans="23:23" x14ac:dyDescent="0.35">
      <c r="W36436" s="17"/>
    </row>
    <row r="36437" spans="23:23" x14ac:dyDescent="0.35">
      <c r="W36437" s="17"/>
    </row>
    <row r="36438" spans="23:23" x14ac:dyDescent="0.35">
      <c r="W36438" s="17"/>
    </row>
    <row r="36439" spans="23:23" x14ac:dyDescent="0.35">
      <c r="W36439" s="17"/>
    </row>
    <row r="36440" spans="23:23" x14ac:dyDescent="0.35">
      <c r="W36440" s="17"/>
    </row>
    <row r="36441" spans="23:23" x14ac:dyDescent="0.35">
      <c r="W36441" s="17"/>
    </row>
    <row r="36442" spans="23:23" x14ac:dyDescent="0.35">
      <c r="W36442" s="17"/>
    </row>
    <row r="36443" spans="23:23" x14ac:dyDescent="0.35">
      <c r="W36443" s="17"/>
    </row>
    <row r="36444" spans="23:23" x14ac:dyDescent="0.35">
      <c r="W36444" s="17"/>
    </row>
    <row r="36445" spans="23:23" x14ac:dyDescent="0.35">
      <c r="W36445" s="17"/>
    </row>
    <row r="36446" spans="23:23" x14ac:dyDescent="0.35">
      <c r="W36446" s="17"/>
    </row>
    <row r="36447" spans="23:23" x14ac:dyDescent="0.35">
      <c r="W36447" s="17"/>
    </row>
    <row r="36448" spans="23:23" x14ac:dyDescent="0.35">
      <c r="W36448" s="17"/>
    </row>
    <row r="36449" spans="23:23" x14ac:dyDescent="0.35">
      <c r="W36449" s="17"/>
    </row>
    <row r="36450" spans="23:23" x14ac:dyDescent="0.35">
      <c r="W36450" s="17"/>
    </row>
    <row r="36451" spans="23:23" x14ac:dyDescent="0.35">
      <c r="W36451" s="17"/>
    </row>
    <row r="36452" spans="23:23" x14ac:dyDescent="0.35">
      <c r="W36452" s="17"/>
    </row>
    <row r="36453" spans="23:23" x14ac:dyDescent="0.35">
      <c r="W36453" s="17"/>
    </row>
    <row r="36454" spans="23:23" x14ac:dyDescent="0.35">
      <c r="W36454" s="17"/>
    </row>
    <row r="36455" spans="23:23" x14ac:dyDescent="0.35">
      <c r="W36455" s="17"/>
    </row>
    <row r="36456" spans="23:23" x14ac:dyDescent="0.35">
      <c r="W36456" s="17"/>
    </row>
    <row r="36457" spans="23:23" x14ac:dyDescent="0.35">
      <c r="W36457" s="17"/>
    </row>
    <row r="36458" spans="23:23" x14ac:dyDescent="0.35">
      <c r="W36458" s="17"/>
    </row>
    <row r="36459" spans="23:23" x14ac:dyDescent="0.35">
      <c r="W36459" s="17"/>
    </row>
    <row r="36460" spans="23:23" x14ac:dyDescent="0.35">
      <c r="W36460" s="17"/>
    </row>
    <row r="36461" spans="23:23" x14ac:dyDescent="0.35">
      <c r="W36461" s="17"/>
    </row>
    <row r="36462" spans="23:23" x14ac:dyDescent="0.35">
      <c r="W36462" s="17"/>
    </row>
    <row r="36463" spans="23:23" x14ac:dyDescent="0.35">
      <c r="W36463" s="17"/>
    </row>
    <row r="36464" spans="23:23" x14ac:dyDescent="0.35">
      <c r="W36464" s="17"/>
    </row>
    <row r="36465" spans="23:23" x14ac:dyDescent="0.35">
      <c r="W36465" s="17"/>
    </row>
    <row r="36466" spans="23:23" x14ac:dyDescent="0.35">
      <c r="W36466" s="17"/>
    </row>
    <row r="36467" spans="23:23" x14ac:dyDescent="0.35">
      <c r="W36467" s="17"/>
    </row>
    <row r="36468" spans="23:23" x14ac:dyDescent="0.35">
      <c r="W36468" s="17"/>
    </row>
    <row r="36469" spans="23:23" x14ac:dyDescent="0.35">
      <c r="W36469" s="17"/>
    </row>
    <row r="36470" spans="23:23" x14ac:dyDescent="0.35">
      <c r="W36470" s="17"/>
    </row>
    <row r="36471" spans="23:23" x14ac:dyDescent="0.35">
      <c r="W36471" s="17"/>
    </row>
    <row r="36472" spans="23:23" x14ac:dyDescent="0.35">
      <c r="W36472" s="17"/>
    </row>
    <row r="36473" spans="23:23" x14ac:dyDescent="0.35">
      <c r="W36473" s="17"/>
    </row>
    <row r="36474" spans="23:23" x14ac:dyDescent="0.35">
      <c r="W36474" s="17"/>
    </row>
    <row r="36475" spans="23:23" x14ac:dyDescent="0.35">
      <c r="W36475" s="17"/>
    </row>
    <row r="36476" spans="23:23" x14ac:dyDescent="0.35">
      <c r="W36476" s="17"/>
    </row>
    <row r="36477" spans="23:23" x14ac:dyDescent="0.35">
      <c r="W36477" s="17"/>
    </row>
    <row r="36478" spans="23:23" x14ac:dyDescent="0.35">
      <c r="W36478" s="17"/>
    </row>
    <row r="36479" spans="23:23" x14ac:dyDescent="0.35">
      <c r="W36479" s="17"/>
    </row>
    <row r="36480" spans="23:23" x14ac:dyDescent="0.35">
      <c r="W36480" s="17"/>
    </row>
    <row r="36481" spans="23:23" x14ac:dyDescent="0.35">
      <c r="W36481" s="17"/>
    </row>
    <row r="36482" spans="23:23" x14ac:dyDescent="0.35">
      <c r="W36482" s="17"/>
    </row>
    <row r="36483" spans="23:23" x14ac:dyDescent="0.35">
      <c r="W36483" s="17"/>
    </row>
    <row r="36484" spans="23:23" x14ac:dyDescent="0.35">
      <c r="W36484" s="17"/>
    </row>
    <row r="36485" spans="23:23" x14ac:dyDescent="0.35">
      <c r="W36485" s="17"/>
    </row>
    <row r="36486" spans="23:23" x14ac:dyDescent="0.35">
      <c r="W36486" s="17"/>
    </row>
    <row r="36487" spans="23:23" x14ac:dyDescent="0.35">
      <c r="W36487" s="17"/>
    </row>
    <row r="36488" spans="23:23" x14ac:dyDescent="0.35">
      <c r="W36488" s="17"/>
    </row>
    <row r="36489" spans="23:23" x14ac:dyDescent="0.35">
      <c r="W36489" s="17"/>
    </row>
    <row r="36490" spans="23:23" x14ac:dyDescent="0.35">
      <c r="W36490" s="17"/>
    </row>
    <row r="36491" spans="23:23" x14ac:dyDescent="0.35">
      <c r="W36491" s="17"/>
    </row>
    <row r="36492" spans="23:23" x14ac:dyDescent="0.35">
      <c r="W36492" s="17"/>
    </row>
    <row r="36493" spans="23:23" x14ac:dyDescent="0.35">
      <c r="W36493" s="17"/>
    </row>
    <row r="36494" spans="23:23" x14ac:dyDescent="0.35">
      <c r="W36494" s="17"/>
    </row>
    <row r="36495" spans="23:23" x14ac:dyDescent="0.35">
      <c r="W36495" s="17"/>
    </row>
    <row r="36496" spans="23:23" x14ac:dyDescent="0.35">
      <c r="W36496" s="17"/>
    </row>
    <row r="36497" spans="23:23" x14ac:dyDescent="0.35">
      <c r="W36497" s="17"/>
    </row>
    <row r="36498" spans="23:23" x14ac:dyDescent="0.35">
      <c r="W36498" s="17"/>
    </row>
    <row r="36499" spans="23:23" x14ac:dyDescent="0.35">
      <c r="W36499" s="17"/>
    </row>
    <row r="36500" spans="23:23" x14ac:dyDescent="0.35">
      <c r="W36500" s="17"/>
    </row>
    <row r="36501" spans="23:23" x14ac:dyDescent="0.35">
      <c r="W36501" s="17"/>
    </row>
    <row r="36502" spans="23:23" x14ac:dyDescent="0.35">
      <c r="W36502" s="17"/>
    </row>
    <row r="36503" spans="23:23" x14ac:dyDescent="0.35">
      <c r="W36503" s="17"/>
    </row>
    <row r="36504" spans="23:23" x14ac:dyDescent="0.35">
      <c r="W36504" s="17"/>
    </row>
    <row r="36505" spans="23:23" x14ac:dyDescent="0.35">
      <c r="W36505" s="17"/>
    </row>
    <row r="36506" spans="23:23" x14ac:dyDescent="0.35">
      <c r="W36506" s="17"/>
    </row>
    <row r="36507" spans="23:23" x14ac:dyDescent="0.35">
      <c r="W36507" s="17"/>
    </row>
    <row r="36508" spans="23:23" x14ac:dyDescent="0.35">
      <c r="W36508" s="17"/>
    </row>
    <row r="36509" spans="23:23" x14ac:dyDescent="0.35">
      <c r="W36509" s="17"/>
    </row>
    <row r="36510" spans="23:23" x14ac:dyDescent="0.35">
      <c r="W36510" s="17"/>
    </row>
    <row r="36511" spans="23:23" x14ac:dyDescent="0.35">
      <c r="W36511" s="17"/>
    </row>
    <row r="36512" spans="23:23" x14ac:dyDescent="0.35">
      <c r="W36512" s="17"/>
    </row>
    <row r="36513" spans="23:23" x14ac:dyDescent="0.35">
      <c r="W36513" s="17"/>
    </row>
    <row r="36514" spans="23:23" x14ac:dyDescent="0.35">
      <c r="W36514" s="17"/>
    </row>
    <row r="36515" spans="23:23" x14ac:dyDescent="0.35">
      <c r="W36515" s="17"/>
    </row>
    <row r="36516" spans="23:23" x14ac:dyDescent="0.35">
      <c r="W36516" s="17"/>
    </row>
    <row r="36517" spans="23:23" x14ac:dyDescent="0.35">
      <c r="W36517" s="17"/>
    </row>
    <row r="36518" spans="23:23" x14ac:dyDescent="0.35">
      <c r="W36518" s="17"/>
    </row>
    <row r="36519" spans="23:23" x14ac:dyDescent="0.35">
      <c r="W36519" s="17"/>
    </row>
    <row r="36520" spans="23:23" x14ac:dyDescent="0.35">
      <c r="W36520" s="17"/>
    </row>
    <row r="36521" spans="23:23" x14ac:dyDescent="0.35">
      <c r="W36521" s="17"/>
    </row>
    <row r="36522" spans="23:23" x14ac:dyDescent="0.35">
      <c r="W36522" s="17"/>
    </row>
    <row r="36523" spans="23:23" x14ac:dyDescent="0.35">
      <c r="W36523" s="17"/>
    </row>
    <row r="36524" spans="23:23" x14ac:dyDescent="0.35">
      <c r="W36524" s="17"/>
    </row>
    <row r="36525" spans="23:23" x14ac:dyDescent="0.35">
      <c r="W36525" s="17"/>
    </row>
    <row r="36526" spans="23:23" x14ac:dyDescent="0.35">
      <c r="W36526" s="17"/>
    </row>
    <row r="36527" spans="23:23" x14ac:dyDescent="0.35">
      <c r="W36527" s="17"/>
    </row>
    <row r="36528" spans="23:23" x14ac:dyDescent="0.35">
      <c r="W36528" s="17"/>
    </row>
    <row r="36529" spans="23:23" x14ac:dyDescent="0.35">
      <c r="W36529" s="17"/>
    </row>
    <row r="36530" spans="23:23" x14ac:dyDescent="0.35">
      <c r="W36530" s="17"/>
    </row>
    <row r="36531" spans="23:23" x14ac:dyDescent="0.35">
      <c r="W36531" s="17"/>
    </row>
    <row r="36532" spans="23:23" x14ac:dyDescent="0.35">
      <c r="W36532" s="17"/>
    </row>
    <row r="36533" spans="23:23" x14ac:dyDescent="0.35">
      <c r="W36533" s="17"/>
    </row>
    <row r="36534" spans="23:23" x14ac:dyDescent="0.35">
      <c r="W36534" s="17"/>
    </row>
    <row r="36535" spans="23:23" x14ac:dyDescent="0.35">
      <c r="W36535" s="17"/>
    </row>
    <row r="36536" spans="23:23" x14ac:dyDescent="0.35">
      <c r="W36536" s="17"/>
    </row>
    <row r="36537" spans="23:23" x14ac:dyDescent="0.35">
      <c r="W36537" s="17"/>
    </row>
    <row r="36538" spans="23:23" x14ac:dyDescent="0.35">
      <c r="W36538" s="17"/>
    </row>
    <row r="36539" spans="23:23" x14ac:dyDescent="0.35">
      <c r="W36539" s="17"/>
    </row>
    <row r="36540" spans="23:23" x14ac:dyDescent="0.35">
      <c r="W36540" s="17"/>
    </row>
    <row r="36541" spans="23:23" x14ac:dyDescent="0.35">
      <c r="W36541" s="17"/>
    </row>
    <row r="36542" spans="23:23" x14ac:dyDescent="0.35">
      <c r="W36542" s="17"/>
    </row>
    <row r="36543" spans="23:23" x14ac:dyDescent="0.35">
      <c r="W36543" s="17"/>
    </row>
    <row r="36544" spans="23:23" x14ac:dyDescent="0.35">
      <c r="W36544" s="17"/>
    </row>
    <row r="36545" spans="23:23" x14ac:dyDescent="0.35">
      <c r="W36545" s="17"/>
    </row>
    <row r="36546" spans="23:23" x14ac:dyDescent="0.35">
      <c r="W36546" s="17"/>
    </row>
    <row r="36547" spans="23:23" x14ac:dyDescent="0.35">
      <c r="W36547" s="17"/>
    </row>
    <row r="36548" spans="23:23" x14ac:dyDescent="0.35">
      <c r="W36548" s="17"/>
    </row>
    <row r="36549" spans="23:23" x14ac:dyDescent="0.35">
      <c r="W36549" s="17"/>
    </row>
    <row r="36550" spans="23:23" x14ac:dyDescent="0.35">
      <c r="W36550" s="17"/>
    </row>
    <row r="36551" spans="23:23" x14ac:dyDescent="0.35">
      <c r="W36551" s="17"/>
    </row>
    <row r="36552" spans="23:23" x14ac:dyDescent="0.35">
      <c r="W36552" s="17"/>
    </row>
    <row r="36553" spans="23:23" x14ac:dyDescent="0.35">
      <c r="W36553" s="17"/>
    </row>
    <row r="36554" spans="23:23" x14ac:dyDescent="0.35">
      <c r="W36554" s="17"/>
    </row>
    <row r="36555" spans="23:23" x14ac:dyDescent="0.35">
      <c r="W36555" s="17"/>
    </row>
    <row r="36556" spans="23:23" x14ac:dyDescent="0.35">
      <c r="W36556" s="17"/>
    </row>
    <row r="36557" spans="23:23" x14ac:dyDescent="0.35">
      <c r="W36557" s="17"/>
    </row>
    <row r="36558" spans="23:23" x14ac:dyDescent="0.35">
      <c r="W36558" s="17"/>
    </row>
    <row r="36559" spans="23:23" x14ac:dyDescent="0.35">
      <c r="W36559" s="17"/>
    </row>
    <row r="36560" spans="23:23" x14ac:dyDescent="0.35">
      <c r="W36560" s="17"/>
    </row>
    <row r="36561" spans="23:23" x14ac:dyDescent="0.35">
      <c r="W36561" s="17"/>
    </row>
    <row r="36562" spans="23:23" x14ac:dyDescent="0.35">
      <c r="W36562" s="17"/>
    </row>
    <row r="36563" spans="23:23" x14ac:dyDescent="0.35">
      <c r="W36563" s="17"/>
    </row>
    <row r="36564" spans="23:23" x14ac:dyDescent="0.35">
      <c r="W36564" s="17"/>
    </row>
    <row r="36565" spans="23:23" x14ac:dyDescent="0.35">
      <c r="W36565" s="17"/>
    </row>
    <row r="36566" spans="23:23" x14ac:dyDescent="0.35">
      <c r="W36566" s="17"/>
    </row>
    <row r="36567" spans="23:23" x14ac:dyDescent="0.35">
      <c r="W36567" s="17"/>
    </row>
    <row r="36568" spans="23:23" x14ac:dyDescent="0.35">
      <c r="W36568" s="17"/>
    </row>
    <row r="36569" spans="23:23" x14ac:dyDescent="0.35">
      <c r="W36569" s="17"/>
    </row>
    <row r="36570" spans="23:23" x14ac:dyDescent="0.35">
      <c r="W36570" s="17"/>
    </row>
    <row r="36571" spans="23:23" x14ac:dyDescent="0.35">
      <c r="W36571" s="17"/>
    </row>
    <row r="36572" spans="23:23" x14ac:dyDescent="0.35">
      <c r="W36572" s="17"/>
    </row>
    <row r="36573" spans="23:23" x14ac:dyDescent="0.35">
      <c r="W36573" s="17"/>
    </row>
    <row r="36574" spans="23:23" x14ac:dyDescent="0.35">
      <c r="W36574" s="17"/>
    </row>
    <row r="36575" spans="23:23" x14ac:dyDescent="0.35">
      <c r="W36575" s="17"/>
    </row>
    <row r="36576" spans="23:23" x14ac:dyDescent="0.35">
      <c r="W36576" s="17"/>
    </row>
    <row r="36577" spans="23:23" x14ac:dyDescent="0.35">
      <c r="W36577" s="17"/>
    </row>
    <row r="36578" spans="23:23" x14ac:dyDescent="0.35">
      <c r="W36578" s="17"/>
    </row>
    <row r="36579" spans="23:23" x14ac:dyDescent="0.35">
      <c r="W36579" s="17"/>
    </row>
    <row r="36580" spans="23:23" x14ac:dyDescent="0.35">
      <c r="W36580" s="17"/>
    </row>
    <row r="36581" spans="23:23" x14ac:dyDescent="0.35">
      <c r="W36581" s="17"/>
    </row>
    <row r="36582" spans="23:23" x14ac:dyDescent="0.35">
      <c r="W36582" s="17"/>
    </row>
    <row r="36583" spans="23:23" x14ac:dyDescent="0.35">
      <c r="W36583" s="17"/>
    </row>
    <row r="36584" spans="23:23" x14ac:dyDescent="0.35">
      <c r="W36584" s="17"/>
    </row>
    <row r="36585" spans="23:23" x14ac:dyDescent="0.35">
      <c r="W36585" s="17"/>
    </row>
    <row r="36586" spans="23:23" x14ac:dyDescent="0.35">
      <c r="W36586" s="17"/>
    </row>
    <row r="36587" spans="23:23" x14ac:dyDescent="0.35">
      <c r="W36587" s="17"/>
    </row>
    <row r="36588" spans="23:23" x14ac:dyDescent="0.35">
      <c r="W36588" s="17"/>
    </row>
    <row r="36589" spans="23:23" x14ac:dyDescent="0.35">
      <c r="W36589" s="17"/>
    </row>
    <row r="36590" spans="23:23" x14ac:dyDescent="0.35">
      <c r="W36590" s="17"/>
    </row>
    <row r="36591" spans="23:23" x14ac:dyDescent="0.35">
      <c r="W36591" s="17"/>
    </row>
    <row r="36592" spans="23:23" x14ac:dyDescent="0.35">
      <c r="W36592" s="17"/>
    </row>
    <row r="36593" spans="23:23" x14ac:dyDescent="0.35">
      <c r="W36593" s="17"/>
    </row>
    <row r="36594" spans="23:23" x14ac:dyDescent="0.35">
      <c r="W36594" s="17"/>
    </row>
    <row r="36595" spans="23:23" x14ac:dyDescent="0.35">
      <c r="W36595" s="17"/>
    </row>
    <row r="36596" spans="23:23" x14ac:dyDescent="0.35">
      <c r="W36596" s="17"/>
    </row>
    <row r="36597" spans="23:23" x14ac:dyDescent="0.35">
      <c r="W36597" s="17"/>
    </row>
    <row r="36598" spans="23:23" x14ac:dyDescent="0.35">
      <c r="W36598" s="17"/>
    </row>
    <row r="36599" spans="23:23" x14ac:dyDescent="0.35">
      <c r="W36599" s="17"/>
    </row>
    <row r="36600" spans="23:23" x14ac:dyDescent="0.35">
      <c r="W36600" s="17"/>
    </row>
    <row r="36601" spans="23:23" x14ac:dyDescent="0.35">
      <c r="W36601" s="17"/>
    </row>
    <row r="36602" spans="23:23" x14ac:dyDescent="0.35">
      <c r="W36602" s="17"/>
    </row>
    <row r="36603" spans="23:23" x14ac:dyDescent="0.35">
      <c r="W36603" s="17"/>
    </row>
    <row r="36604" spans="23:23" x14ac:dyDescent="0.35">
      <c r="W36604" s="17"/>
    </row>
    <row r="36605" spans="23:23" x14ac:dyDescent="0.35">
      <c r="W36605" s="17"/>
    </row>
    <row r="36606" spans="23:23" x14ac:dyDescent="0.35">
      <c r="W36606" s="17"/>
    </row>
    <row r="36607" spans="23:23" x14ac:dyDescent="0.35">
      <c r="W36607" s="17"/>
    </row>
    <row r="36608" spans="23:23" x14ac:dyDescent="0.35">
      <c r="W36608" s="17"/>
    </row>
    <row r="36609" spans="23:23" x14ac:dyDescent="0.35">
      <c r="W36609" s="17"/>
    </row>
    <row r="36610" spans="23:23" x14ac:dyDescent="0.35">
      <c r="W36610" s="17"/>
    </row>
    <row r="36611" spans="23:23" x14ac:dyDescent="0.35">
      <c r="W36611" s="17"/>
    </row>
    <row r="36612" spans="23:23" x14ac:dyDescent="0.35">
      <c r="W36612" s="17"/>
    </row>
    <row r="36613" spans="23:23" x14ac:dyDescent="0.35">
      <c r="W36613" s="17"/>
    </row>
    <row r="36614" spans="23:23" x14ac:dyDescent="0.35">
      <c r="W36614" s="17"/>
    </row>
    <row r="36615" spans="23:23" x14ac:dyDescent="0.35">
      <c r="W36615" s="17"/>
    </row>
    <row r="36616" spans="23:23" x14ac:dyDescent="0.35">
      <c r="W36616" s="17"/>
    </row>
    <row r="36617" spans="23:23" x14ac:dyDescent="0.35">
      <c r="W36617" s="17"/>
    </row>
    <row r="36618" spans="23:23" x14ac:dyDescent="0.35">
      <c r="W36618" s="17"/>
    </row>
    <row r="36619" spans="23:23" x14ac:dyDescent="0.35">
      <c r="W36619" s="17"/>
    </row>
    <row r="36620" spans="23:23" x14ac:dyDescent="0.35">
      <c r="W36620" s="17"/>
    </row>
    <row r="36621" spans="23:23" x14ac:dyDescent="0.35">
      <c r="W36621" s="17"/>
    </row>
    <row r="36622" spans="23:23" x14ac:dyDescent="0.35">
      <c r="W36622" s="17"/>
    </row>
    <row r="36623" spans="23:23" x14ac:dyDescent="0.35">
      <c r="W36623" s="17"/>
    </row>
    <row r="36624" spans="23:23" x14ac:dyDescent="0.35">
      <c r="W36624" s="17"/>
    </row>
    <row r="36625" spans="23:23" x14ac:dyDescent="0.35">
      <c r="W36625" s="17"/>
    </row>
    <row r="36626" spans="23:23" x14ac:dyDescent="0.35">
      <c r="W36626" s="17"/>
    </row>
    <row r="36627" spans="23:23" x14ac:dyDescent="0.35">
      <c r="W36627" s="17"/>
    </row>
    <row r="36628" spans="23:23" x14ac:dyDescent="0.35">
      <c r="W36628" s="17"/>
    </row>
    <row r="36629" spans="23:23" x14ac:dyDescent="0.35">
      <c r="W36629" s="17"/>
    </row>
    <row r="36630" spans="23:23" x14ac:dyDescent="0.35">
      <c r="W36630" s="17"/>
    </row>
    <row r="36631" spans="23:23" x14ac:dyDescent="0.35">
      <c r="W36631" s="17"/>
    </row>
    <row r="36632" spans="23:23" x14ac:dyDescent="0.35">
      <c r="W36632" s="17"/>
    </row>
    <row r="36633" spans="23:23" x14ac:dyDescent="0.35">
      <c r="W36633" s="17"/>
    </row>
    <row r="36634" spans="23:23" x14ac:dyDescent="0.35">
      <c r="W36634" s="17"/>
    </row>
    <row r="36635" spans="23:23" x14ac:dyDescent="0.35">
      <c r="W36635" s="17"/>
    </row>
    <row r="36636" spans="23:23" x14ac:dyDescent="0.35">
      <c r="W36636" s="17"/>
    </row>
    <row r="36637" spans="23:23" x14ac:dyDescent="0.35">
      <c r="W36637" s="17"/>
    </row>
    <row r="36638" spans="23:23" x14ac:dyDescent="0.35">
      <c r="W36638" s="17"/>
    </row>
    <row r="36639" spans="23:23" x14ac:dyDescent="0.35">
      <c r="W36639" s="17"/>
    </row>
    <row r="36640" spans="23:23" x14ac:dyDescent="0.35">
      <c r="W36640" s="17"/>
    </row>
    <row r="36641" spans="23:23" x14ac:dyDescent="0.35">
      <c r="W36641" s="17"/>
    </row>
    <row r="36642" spans="23:23" x14ac:dyDescent="0.35">
      <c r="W36642" s="17"/>
    </row>
    <row r="36643" spans="23:23" x14ac:dyDescent="0.35">
      <c r="W36643" s="17"/>
    </row>
    <row r="36644" spans="23:23" x14ac:dyDescent="0.35">
      <c r="W36644" s="17"/>
    </row>
    <row r="36645" spans="23:23" x14ac:dyDescent="0.35">
      <c r="W36645" s="17"/>
    </row>
    <row r="36646" spans="23:23" x14ac:dyDescent="0.35">
      <c r="W36646" s="17"/>
    </row>
    <row r="36647" spans="23:23" x14ac:dyDescent="0.35">
      <c r="W36647" s="17"/>
    </row>
    <row r="36648" spans="23:23" x14ac:dyDescent="0.35">
      <c r="W36648" s="17"/>
    </row>
    <row r="36649" spans="23:23" x14ac:dyDescent="0.35">
      <c r="W36649" s="17"/>
    </row>
    <row r="36650" spans="23:23" x14ac:dyDescent="0.35">
      <c r="W36650" s="17"/>
    </row>
    <row r="36651" spans="23:23" x14ac:dyDescent="0.35">
      <c r="W36651" s="17"/>
    </row>
    <row r="36652" spans="23:23" x14ac:dyDescent="0.35">
      <c r="W36652" s="17"/>
    </row>
    <row r="36653" spans="23:23" x14ac:dyDescent="0.35">
      <c r="W36653" s="17"/>
    </row>
    <row r="36654" spans="23:23" x14ac:dyDescent="0.35">
      <c r="W36654" s="17"/>
    </row>
    <row r="36655" spans="23:23" x14ac:dyDescent="0.35">
      <c r="W36655" s="17"/>
    </row>
    <row r="36656" spans="23:23" x14ac:dyDescent="0.35">
      <c r="W36656" s="17"/>
    </row>
    <row r="36657" spans="23:23" x14ac:dyDescent="0.35">
      <c r="W36657" s="17"/>
    </row>
    <row r="36658" spans="23:23" x14ac:dyDescent="0.35">
      <c r="W36658" s="17"/>
    </row>
    <row r="36659" spans="23:23" x14ac:dyDescent="0.35">
      <c r="W36659" s="17"/>
    </row>
    <row r="36660" spans="23:23" x14ac:dyDescent="0.35">
      <c r="W36660" s="17"/>
    </row>
    <row r="36661" spans="23:23" x14ac:dyDescent="0.35">
      <c r="W36661" s="17"/>
    </row>
    <row r="36662" spans="23:23" x14ac:dyDescent="0.35">
      <c r="W36662" s="17"/>
    </row>
    <row r="36663" spans="23:23" x14ac:dyDescent="0.35">
      <c r="W36663" s="17"/>
    </row>
    <row r="36664" spans="23:23" x14ac:dyDescent="0.35">
      <c r="W36664" s="17"/>
    </row>
    <row r="36665" spans="23:23" x14ac:dyDescent="0.35">
      <c r="W36665" s="17"/>
    </row>
    <row r="36666" spans="23:23" x14ac:dyDescent="0.35">
      <c r="W36666" s="17"/>
    </row>
    <row r="36667" spans="23:23" x14ac:dyDescent="0.35">
      <c r="W36667" s="17"/>
    </row>
    <row r="36668" spans="23:23" x14ac:dyDescent="0.35">
      <c r="W36668" s="17"/>
    </row>
    <row r="36669" spans="23:23" x14ac:dyDescent="0.35">
      <c r="W36669" s="17"/>
    </row>
    <row r="36670" spans="23:23" x14ac:dyDescent="0.35">
      <c r="W36670" s="17"/>
    </row>
    <row r="36671" spans="23:23" x14ac:dyDescent="0.35">
      <c r="W36671" s="17"/>
    </row>
    <row r="36672" spans="23:23" x14ac:dyDescent="0.35">
      <c r="W36672" s="17"/>
    </row>
    <row r="36673" spans="23:23" x14ac:dyDescent="0.35">
      <c r="W36673" s="17"/>
    </row>
    <row r="36674" spans="23:23" x14ac:dyDescent="0.35">
      <c r="W36674" s="17"/>
    </row>
    <row r="36675" spans="23:23" x14ac:dyDescent="0.35">
      <c r="W36675" s="17"/>
    </row>
    <row r="36676" spans="23:23" x14ac:dyDescent="0.35">
      <c r="W36676" s="17"/>
    </row>
    <row r="36677" spans="23:23" x14ac:dyDescent="0.35">
      <c r="W36677" s="17"/>
    </row>
    <row r="36678" spans="23:23" x14ac:dyDescent="0.35">
      <c r="W36678" s="17"/>
    </row>
    <row r="36679" spans="23:23" x14ac:dyDescent="0.35">
      <c r="W36679" s="17"/>
    </row>
    <row r="36680" spans="23:23" x14ac:dyDescent="0.35">
      <c r="W36680" s="17"/>
    </row>
    <row r="36681" spans="23:23" x14ac:dyDescent="0.35">
      <c r="W36681" s="17"/>
    </row>
    <row r="36682" spans="23:23" x14ac:dyDescent="0.35">
      <c r="W36682" s="17"/>
    </row>
    <row r="36683" spans="23:23" x14ac:dyDescent="0.35">
      <c r="W36683" s="17"/>
    </row>
    <row r="36684" spans="23:23" x14ac:dyDescent="0.35">
      <c r="W36684" s="17"/>
    </row>
    <row r="36685" spans="23:23" x14ac:dyDescent="0.35">
      <c r="W36685" s="17"/>
    </row>
    <row r="36686" spans="23:23" x14ac:dyDescent="0.35">
      <c r="W36686" s="17"/>
    </row>
    <row r="36687" spans="23:23" x14ac:dyDescent="0.35">
      <c r="W36687" s="17"/>
    </row>
    <row r="36688" spans="23:23" x14ac:dyDescent="0.35">
      <c r="W36688" s="17"/>
    </row>
    <row r="36689" spans="23:23" x14ac:dyDescent="0.35">
      <c r="W36689" s="17"/>
    </row>
    <row r="36690" spans="23:23" x14ac:dyDescent="0.35">
      <c r="W36690" s="17"/>
    </row>
    <row r="36691" spans="23:23" x14ac:dyDescent="0.35">
      <c r="W36691" s="17"/>
    </row>
    <row r="36692" spans="23:23" x14ac:dyDescent="0.35">
      <c r="W36692" s="17"/>
    </row>
    <row r="36693" spans="23:23" x14ac:dyDescent="0.35">
      <c r="W36693" s="17"/>
    </row>
    <row r="36694" spans="23:23" x14ac:dyDescent="0.35">
      <c r="W36694" s="17"/>
    </row>
    <row r="36695" spans="23:23" x14ac:dyDescent="0.35">
      <c r="W36695" s="17"/>
    </row>
    <row r="36696" spans="23:23" x14ac:dyDescent="0.35">
      <c r="W36696" s="17"/>
    </row>
    <row r="36697" spans="23:23" x14ac:dyDescent="0.35">
      <c r="W36697" s="17"/>
    </row>
    <row r="36698" spans="23:23" x14ac:dyDescent="0.35">
      <c r="W36698" s="17"/>
    </row>
    <row r="36699" spans="23:23" x14ac:dyDescent="0.35">
      <c r="W36699" s="17"/>
    </row>
    <row r="36700" spans="23:23" x14ac:dyDescent="0.35">
      <c r="W36700" s="17"/>
    </row>
    <row r="36701" spans="23:23" x14ac:dyDescent="0.35">
      <c r="W36701" s="17"/>
    </row>
    <row r="36702" spans="23:23" x14ac:dyDescent="0.35">
      <c r="W36702" s="17"/>
    </row>
    <row r="36703" spans="23:23" x14ac:dyDescent="0.35">
      <c r="W36703" s="17"/>
    </row>
    <row r="36704" spans="23:23" x14ac:dyDescent="0.35">
      <c r="W36704" s="17"/>
    </row>
    <row r="36705" spans="23:23" x14ac:dyDescent="0.35">
      <c r="W36705" s="17"/>
    </row>
    <row r="36706" spans="23:23" x14ac:dyDescent="0.35">
      <c r="W36706" s="17"/>
    </row>
    <row r="36707" spans="23:23" x14ac:dyDescent="0.35">
      <c r="W36707" s="17"/>
    </row>
    <row r="36708" spans="23:23" x14ac:dyDescent="0.35">
      <c r="W36708" s="17"/>
    </row>
    <row r="36709" spans="23:23" x14ac:dyDescent="0.35">
      <c r="W36709" s="17"/>
    </row>
    <row r="36710" spans="23:23" x14ac:dyDescent="0.35">
      <c r="W36710" s="17"/>
    </row>
    <row r="36711" spans="23:23" x14ac:dyDescent="0.35">
      <c r="W36711" s="17"/>
    </row>
    <row r="36712" spans="23:23" x14ac:dyDescent="0.35">
      <c r="W36712" s="17"/>
    </row>
    <row r="36713" spans="23:23" x14ac:dyDescent="0.35">
      <c r="W36713" s="17"/>
    </row>
    <row r="36714" spans="23:23" x14ac:dyDescent="0.35">
      <c r="W36714" s="17"/>
    </row>
    <row r="36715" spans="23:23" x14ac:dyDescent="0.35">
      <c r="W36715" s="17"/>
    </row>
    <row r="36716" spans="23:23" x14ac:dyDescent="0.35">
      <c r="W36716" s="17"/>
    </row>
    <row r="36717" spans="23:23" x14ac:dyDescent="0.35">
      <c r="W36717" s="17"/>
    </row>
    <row r="36718" spans="23:23" x14ac:dyDescent="0.35">
      <c r="W36718" s="17"/>
    </row>
    <row r="36719" spans="23:23" x14ac:dyDescent="0.35">
      <c r="W36719" s="17"/>
    </row>
    <row r="36720" spans="23:23" x14ac:dyDescent="0.35">
      <c r="W36720" s="17"/>
    </row>
    <row r="36721" spans="23:23" x14ac:dyDescent="0.35">
      <c r="W36721" s="17"/>
    </row>
    <row r="36722" spans="23:23" x14ac:dyDescent="0.35">
      <c r="W36722" s="17"/>
    </row>
    <row r="36723" spans="23:23" x14ac:dyDescent="0.35">
      <c r="W36723" s="17"/>
    </row>
    <row r="36724" spans="23:23" x14ac:dyDescent="0.35">
      <c r="W36724" s="17"/>
    </row>
    <row r="36725" spans="23:23" x14ac:dyDescent="0.35">
      <c r="W36725" s="17"/>
    </row>
    <row r="36726" spans="23:23" x14ac:dyDescent="0.35">
      <c r="W36726" s="17"/>
    </row>
    <row r="36727" spans="23:23" x14ac:dyDescent="0.35">
      <c r="W36727" s="17"/>
    </row>
    <row r="36728" spans="23:23" x14ac:dyDescent="0.35">
      <c r="W36728" s="17"/>
    </row>
    <row r="36729" spans="23:23" x14ac:dyDescent="0.35">
      <c r="W36729" s="17"/>
    </row>
    <row r="36730" spans="23:23" x14ac:dyDescent="0.35">
      <c r="W36730" s="17"/>
    </row>
    <row r="36731" spans="23:23" x14ac:dyDescent="0.35">
      <c r="W36731" s="17"/>
    </row>
    <row r="36732" spans="23:23" x14ac:dyDescent="0.35">
      <c r="W36732" s="17"/>
    </row>
    <row r="36733" spans="23:23" x14ac:dyDescent="0.35">
      <c r="W36733" s="17"/>
    </row>
    <row r="36734" spans="23:23" x14ac:dyDescent="0.35">
      <c r="W36734" s="17"/>
    </row>
    <row r="36735" spans="23:23" x14ac:dyDescent="0.35">
      <c r="W36735" s="17"/>
    </row>
    <row r="36736" spans="23:23" x14ac:dyDescent="0.35">
      <c r="W36736" s="17"/>
    </row>
    <row r="36737" spans="23:23" x14ac:dyDescent="0.35">
      <c r="W36737" s="17"/>
    </row>
    <row r="36738" spans="23:23" x14ac:dyDescent="0.35">
      <c r="W36738" s="17"/>
    </row>
    <row r="36739" spans="23:23" x14ac:dyDescent="0.35">
      <c r="W36739" s="17"/>
    </row>
    <row r="36740" spans="23:23" x14ac:dyDescent="0.35">
      <c r="W36740" s="17"/>
    </row>
    <row r="36741" spans="23:23" x14ac:dyDescent="0.35">
      <c r="W36741" s="17"/>
    </row>
    <row r="36742" spans="23:23" x14ac:dyDescent="0.35">
      <c r="W36742" s="17"/>
    </row>
    <row r="36743" spans="23:23" x14ac:dyDescent="0.35">
      <c r="W36743" s="17"/>
    </row>
    <row r="36744" spans="23:23" x14ac:dyDescent="0.35">
      <c r="W36744" s="17"/>
    </row>
    <row r="36745" spans="23:23" x14ac:dyDescent="0.35">
      <c r="W36745" s="17"/>
    </row>
    <row r="36746" spans="23:23" x14ac:dyDescent="0.35">
      <c r="W36746" s="17"/>
    </row>
    <row r="36747" spans="23:23" x14ac:dyDescent="0.35">
      <c r="W36747" s="17"/>
    </row>
    <row r="36748" spans="23:23" x14ac:dyDescent="0.35">
      <c r="W36748" s="17"/>
    </row>
    <row r="36749" spans="23:23" x14ac:dyDescent="0.35">
      <c r="W36749" s="17"/>
    </row>
    <row r="36750" spans="23:23" x14ac:dyDescent="0.35">
      <c r="W36750" s="17"/>
    </row>
    <row r="36751" spans="23:23" x14ac:dyDescent="0.35">
      <c r="W36751" s="17"/>
    </row>
    <row r="36752" spans="23:23" x14ac:dyDescent="0.35">
      <c r="W36752" s="17"/>
    </row>
    <row r="36753" spans="23:23" x14ac:dyDescent="0.35">
      <c r="W36753" s="17"/>
    </row>
    <row r="36754" spans="23:23" x14ac:dyDescent="0.35">
      <c r="W36754" s="17"/>
    </row>
    <row r="36755" spans="23:23" x14ac:dyDescent="0.35">
      <c r="W36755" s="17"/>
    </row>
    <row r="36756" spans="23:23" x14ac:dyDescent="0.35">
      <c r="W36756" s="17"/>
    </row>
    <row r="36757" spans="23:23" x14ac:dyDescent="0.35">
      <c r="W36757" s="17"/>
    </row>
    <row r="36758" spans="23:23" x14ac:dyDescent="0.35">
      <c r="W36758" s="17"/>
    </row>
    <row r="36759" spans="23:23" x14ac:dyDescent="0.35">
      <c r="W36759" s="17"/>
    </row>
    <row r="36760" spans="23:23" x14ac:dyDescent="0.35">
      <c r="W36760" s="17"/>
    </row>
    <row r="36761" spans="23:23" x14ac:dyDescent="0.35">
      <c r="W36761" s="17"/>
    </row>
    <row r="36762" spans="23:23" x14ac:dyDescent="0.35">
      <c r="W36762" s="17"/>
    </row>
    <row r="36763" spans="23:23" x14ac:dyDescent="0.35">
      <c r="W36763" s="17"/>
    </row>
    <row r="36764" spans="23:23" x14ac:dyDescent="0.35">
      <c r="W36764" s="17"/>
    </row>
    <row r="36765" spans="23:23" x14ac:dyDescent="0.35">
      <c r="W36765" s="17"/>
    </row>
    <row r="36766" spans="23:23" x14ac:dyDescent="0.35">
      <c r="W36766" s="17"/>
    </row>
    <row r="36767" spans="23:23" x14ac:dyDescent="0.35">
      <c r="W36767" s="17"/>
    </row>
    <row r="36768" spans="23:23" x14ac:dyDescent="0.35">
      <c r="W36768" s="17"/>
    </row>
    <row r="36769" spans="23:23" x14ac:dyDescent="0.35">
      <c r="W36769" s="17"/>
    </row>
    <row r="36770" spans="23:23" x14ac:dyDescent="0.35">
      <c r="W36770" s="17"/>
    </row>
    <row r="36771" spans="23:23" x14ac:dyDescent="0.35">
      <c r="W36771" s="17"/>
    </row>
    <row r="36772" spans="23:23" x14ac:dyDescent="0.35">
      <c r="W36772" s="17"/>
    </row>
    <row r="36773" spans="23:23" x14ac:dyDescent="0.35">
      <c r="W36773" s="17"/>
    </row>
    <row r="36774" spans="23:23" x14ac:dyDescent="0.35">
      <c r="W36774" s="17"/>
    </row>
    <row r="36775" spans="23:23" x14ac:dyDescent="0.35">
      <c r="W36775" s="17"/>
    </row>
    <row r="36776" spans="23:23" x14ac:dyDescent="0.35">
      <c r="W36776" s="17"/>
    </row>
    <row r="36777" spans="23:23" x14ac:dyDescent="0.35">
      <c r="W36777" s="17"/>
    </row>
    <row r="36778" spans="23:23" x14ac:dyDescent="0.35">
      <c r="W36778" s="17"/>
    </row>
    <row r="36779" spans="23:23" x14ac:dyDescent="0.35">
      <c r="W36779" s="17"/>
    </row>
    <row r="36780" spans="23:23" x14ac:dyDescent="0.35">
      <c r="W36780" s="17"/>
    </row>
    <row r="36781" spans="23:23" x14ac:dyDescent="0.35">
      <c r="W36781" s="17"/>
    </row>
    <row r="36782" spans="23:23" x14ac:dyDescent="0.35">
      <c r="W36782" s="17"/>
    </row>
    <row r="36783" spans="23:23" x14ac:dyDescent="0.35">
      <c r="W36783" s="17"/>
    </row>
    <row r="36784" spans="23:23" x14ac:dyDescent="0.35">
      <c r="W36784" s="17"/>
    </row>
    <row r="36785" spans="23:23" x14ac:dyDescent="0.35">
      <c r="W36785" s="17"/>
    </row>
    <row r="36786" spans="23:23" x14ac:dyDescent="0.35">
      <c r="W36786" s="17"/>
    </row>
    <row r="36787" spans="23:23" x14ac:dyDescent="0.35">
      <c r="W36787" s="17"/>
    </row>
    <row r="36788" spans="23:23" x14ac:dyDescent="0.35">
      <c r="W36788" s="17"/>
    </row>
    <row r="36789" spans="23:23" x14ac:dyDescent="0.35">
      <c r="W36789" s="17"/>
    </row>
    <row r="36790" spans="23:23" x14ac:dyDescent="0.35">
      <c r="W36790" s="17"/>
    </row>
    <row r="36791" spans="23:23" x14ac:dyDescent="0.35">
      <c r="W36791" s="17"/>
    </row>
    <row r="36792" spans="23:23" x14ac:dyDescent="0.35">
      <c r="W36792" s="17"/>
    </row>
    <row r="36793" spans="23:23" x14ac:dyDescent="0.35">
      <c r="W36793" s="17"/>
    </row>
    <row r="36794" spans="23:23" x14ac:dyDescent="0.35">
      <c r="W36794" s="17"/>
    </row>
    <row r="36795" spans="23:23" x14ac:dyDescent="0.35">
      <c r="W36795" s="17"/>
    </row>
    <row r="36796" spans="23:23" x14ac:dyDescent="0.35">
      <c r="W36796" s="17"/>
    </row>
    <row r="36797" spans="23:23" x14ac:dyDescent="0.35">
      <c r="W36797" s="17"/>
    </row>
    <row r="36798" spans="23:23" x14ac:dyDescent="0.35">
      <c r="W36798" s="17"/>
    </row>
    <row r="36799" spans="23:23" x14ac:dyDescent="0.35">
      <c r="W36799" s="17"/>
    </row>
    <row r="36800" spans="23:23" x14ac:dyDescent="0.35">
      <c r="W36800" s="17"/>
    </row>
    <row r="36801" spans="23:23" x14ac:dyDescent="0.35">
      <c r="W36801" s="17"/>
    </row>
    <row r="36802" spans="23:23" x14ac:dyDescent="0.35">
      <c r="W36802" s="17"/>
    </row>
    <row r="36803" spans="23:23" x14ac:dyDescent="0.35">
      <c r="W36803" s="17"/>
    </row>
    <row r="36804" spans="23:23" x14ac:dyDescent="0.35">
      <c r="W36804" s="17"/>
    </row>
    <row r="36805" spans="23:23" x14ac:dyDescent="0.35">
      <c r="W36805" s="17"/>
    </row>
    <row r="36806" spans="23:23" x14ac:dyDescent="0.35">
      <c r="W36806" s="17"/>
    </row>
    <row r="36807" spans="23:23" x14ac:dyDescent="0.35">
      <c r="W36807" s="17"/>
    </row>
    <row r="36808" spans="23:23" x14ac:dyDescent="0.35">
      <c r="W36808" s="17"/>
    </row>
    <row r="36809" spans="23:23" x14ac:dyDescent="0.35">
      <c r="W36809" s="17"/>
    </row>
    <row r="36810" spans="23:23" x14ac:dyDescent="0.35">
      <c r="W36810" s="17"/>
    </row>
    <row r="36811" spans="23:23" x14ac:dyDescent="0.35">
      <c r="W36811" s="17"/>
    </row>
    <row r="36812" spans="23:23" x14ac:dyDescent="0.35">
      <c r="W36812" s="17"/>
    </row>
    <row r="36813" spans="23:23" x14ac:dyDescent="0.35">
      <c r="W36813" s="17"/>
    </row>
    <row r="36814" spans="23:23" x14ac:dyDescent="0.35">
      <c r="W36814" s="17"/>
    </row>
    <row r="36815" spans="23:23" x14ac:dyDescent="0.35">
      <c r="W36815" s="17"/>
    </row>
    <row r="36816" spans="23:23" x14ac:dyDescent="0.35">
      <c r="W36816" s="17"/>
    </row>
    <row r="36817" spans="23:23" x14ac:dyDescent="0.35">
      <c r="W36817" s="17"/>
    </row>
    <row r="36818" spans="23:23" x14ac:dyDescent="0.35">
      <c r="W36818" s="17"/>
    </row>
    <row r="36819" spans="23:23" x14ac:dyDescent="0.35">
      <c r="W36819" s="17"/>
    </row>
    <row r="36820" spans="23:23" x14ac:dyDescent="0.35">
      <c r="W36820" s="17"/>
    </row>
    <row r="36821" spans="23:23" x14ac:dyDescent="0.35">
      <c r="W36821" s="17"/>
    </row>
    <row r="36822" spans="23:23" x14ac:dyDescent="0.35">
      <c r="W36822" s="17"/>
    </row>
    <row r="36823" spans="23:23" x14ac:dyDescent="0.35">
      <c r="W36823" s="17"/>
    </row>
    <row r="36824" spans="23:23" x14ac:dyDescent="0.35">
      <c r="W36824" s="17"/>
    </row>
    <row r="36825" spans="23:23" x14ac:dyDescent="0.35">
      <c r="W36825" s="17"/>
    </row>
    <row r="36826" spans="23:23" x14ac:dyDescent="0.35">
      <c r="W36826" s="17"/>
    </row>
    <row r="36827" spans="23:23" x14ac:dyDescent="0.35">
      <c r="W36827" s="17"/>
    </row>
    <row r="36828" spans="23:23" x14ac:dyDescent="0.35">
      <c r="W36828" s="17"/>
    </row>
    <row r="36829" spans="23:23" x14ac:dyDescent="0.35">
      <c r="W36829" s="17"/>
    </row>
    <row r="36830" spans="23:23" x14ac:dyDescent="0.35">
      <c r="W36830" s="17"/>
    </row>
    <row r="36831" spans="23:23" x14ac:dyDescent="0.35">
      <c r="W36831" s="17"/>
    </row>
    <row r="36832" spans="23:23" x14ac:dyDescent="0.35">
      <c r="W36832" s="17"/>
    </row>
    <row r="36833" spans="23:23" x14ac:dyDescent="0.35">
      <c r="W36833" s="17"/>
    </row>
    <row r="36834" spans="23:23" x14ac:dyDescent="0.35">
      <c r="W36834" s="17"/>
    </row>
    <row r="36835" spans="23:23" x14ac:dyDescent="0.35">
      <c r="W36835" s="17"/>
    </row>
    <row r="36836" spans="23:23" x14ac:dyDescent="0.35">
      <c r="W36836" s="17"/>
    </row>
    <row r="36837" spans="23:23" x14ac:dyDescent="0.35">
      <c r="W36837" s="17"/>
    </row>
    <row r="36838" spans="23:23" x14ac:dyDescent="0.35">
      <c r="W36838" s="17"/>
    </row>
    <row r="36839" spans="23:23" x14ac:dyDescent="0.35">
      <c r="W36839" s="17"/>
    </row>
    <row r="36840" spans="23:23" x14ac:dyDescent="0.35">
      <c r="W36840" s="17"/>
    </row>
    <row r="36841" spans="23:23" x14ac:dyDescent="0.35">
      <c r="W36841" s="17"/>
    </row>
    <row r="36842" spans="23:23" x14ac:dyDescent="0.35">
      <c r="W36842" s="17"/>
    </row>
    <row r="36843" spans="23:23" x14ac:dyDescent="0.35">
      <c r="W36843" s="17"/>
    </row>
    <row r="36844" spans="23:23" x14ac:dyDescent="0.35">
      <c r="W36844" s="17"/>
    </row>
    <row r="36845" spans="23:23" x14ac:dyDescent="0.35">
      <c r="W36845" s="17"/>
    </row>
    <row r="36846" spans="23:23" x14ac:dyDescent="0.35">
      <c r="W36846" s="17"/>
    </row>
    <row r="36847" spans="23:23" x14ac:dyDescent="0.35">
      <c r="W36847" s="17"/>
    </row>
    <row r="36848" spans="23:23" x14ac:dyDescent="0.35">
      <c r="W36848" s="17"/>
    </row>
    <row r="36849" spans="23:23" x14ac:dyDescent="0.35">
      <c r="W36849" s="17"/>
    </row>
    <row r="36850" spans="23:23" x14ac:dyDescent="0.35">
      <c r="W36850" s="17"/>
    </row>
    <row r="36851" spans="23:23" x14ac:dyDescent="0.35">
      <c r="W36851" s="17"/>
    </row>
    <row r="36852" spans="23:23" x14ac:dyDescent="0.35">
      <c r="W36852" s="17"/>
    </row>
    <row r="36853" spans="23:23" x14ac:dyDescent="0.35">
      <c r="W36853" s="17"/>
    </row>
    <row r="36854" spans="23:23" x14ac:dyDescent="0.35">
      <c r="W36854" s="17"/>
    </row>
    <row r="36855" spans="23:23" x14ac:dyDescent="0.35">
      <c r="W36855" s="17"/>
    </row>
    <row r="36856" spans="23:23" x14ac:dyDescent="0.35">
      <c r="W36856" s="17"/>
    </row>
    <row r="36857" spans="23:23" x14ac:dyDescent="0.35">
      <c r="W36857" s="17"/>
    </row>
    <row r="36858" spans="23:23" x14ac:dyDescent="0.35">
      <c r="W36858" s="17"/>
    </row>
    <row r="36859" spans="23:23" x14ac:dyDescent="0.35">
      <c r="W36859" s="17"/>
    </row>
    <row r="36860" spans="23:23" x14ac:dyDescent="0.35">
      <c r="W36860" s="17"/>
    </row>
    <row r="36861" spans="23:23" x14ac:dyDescent="0.35">
      <c r="W36861" s="17"/>
    </row>
    <row r="36862" spans="23:23" x14ac:dyDescent="0.35">
      <c r="W36862" s="17"/>
    </row>
    <row r="36863" spans="23:23" x14ac:dyDescent="0.35">
      <c r="W36863" s="17"/>
    </row>
    <row r="36864" spans="23:23" x14ac:dyDescent="0.35">
      <c r="W36864" s="17"/>
    </row>
    <row r="36865" spans="23:23" x14ac:dyDescent="0.35">
      <c r="W36865" s="17"/>
    </row>
    <row r="36866" spans="23:23" x14ac:dyDescent="0.35">
      <c r="W36866" s="17"/>
    </row>
    <row r="36867" spans="23:23" x14ac:dyDescent="0.35">
      <c r="W36867" s="17"/>
    </row>
    <row r="36868" spans="23:23" x14ac:dyDescent="0.35">
      <c r="W36868" s="17"/>
    </row>
    <row r="36869" spans="23:23" x14ac:dyDescent="0.35">
      <c r="W36869" s="17"/>
    </row>
    <row r="36870" spans="23:23" x14ac:dyDescent="0.35">
      <c r="W36870" s="17"/>
    </row>
    <row r="36871" spans="23:23" x14ac:dyDescent="0.35">
      <c r="W36871" s="17"/>
    </row>
    <row r="36872" spans="23:23" x14ac:dyDescent="0.35">
      <c r="W36872" s="17"/>
    </row>
    <row r="36873" spans="23:23" x14ac:dyDescent="0.35">
      <c r="W36873" s="17"/>
    </row>
    <row r="36874" spans="23:23" x14ac:dyDescent="0.35">
      <c r="W36874" s="17"/>
    </row>
    <row r="36875" spans="23:23" x14ac:dyDescent="0.35">
      <c r="W36875" s="17"/>
    </row>
    <row r="36876" spans="23:23" x14ac:dyDescent="0.35">
      <c r="W36876" s="17"/>
    </row>
    <row r="36877" spans="23:23" x14ac:dyDescent="0.35">
      <c r="W36877" s="17"/>
    </row>
    <row r="36878" spans="23:23" x14ac:dyDescent="0.35">
      <c r="W36878" s="17"/>
    </row>
    <row r="36879" spans="23:23" x14ac:dyDescent="0.35">
      <c r="W36879" s="17"/>
    </row>
    <row r="36880" spans="23:23" x14ac:dyDescent="0.35">
      <c r="W36880" s="17"/>
    </row>
    <row r="36881" spans="23:23" x14ac:dyDescent="0.35">
      <c r="W36881" s="17"/>
    </row>
    <row r="36882" spans="23:23" x14ac:dyDescent="0.35">
      <c r="W36882" s="17"/>
    </row>
    <row r="36883" spans="23:23" x14ac:dyDescent="0.35">
      <c r="W36883" s="17"/>
    </row>
    <row r="36884" spans="23:23" x14ac:dyDescent="0.35">
      <c r="W36884" s="17"/>
    </row>
    <row r="36885" spans="23:23" x14ac:dyDescent="0.35">
      <c r="W36885" s="17"/>
    </row>
    <row r="36886" spans="23:23" x14ac:dyDescent="0.35">
      <c r="W36886" s="17"/>
    </row>
    <row r="36887" spans="23:23" x14ac:dyDescent="0.35">
      <c r="W36887" s="17"/>
    </row>
    <row r="36888" spans="23:23" x14ac:dyDescent="0.35">
      <c r="W36888" s="17"/>
    </row>
    <row r="36889" spans="23:23" x14ac:dyDescent="0.35">
      <c r="W36889" s="17"/>
    </row>
    <row r="36890" spans="23:23" x14ac:dyDescent="0.35">
      <c r="W36890" s="17"/>
    </row>
    <row r="36891" spans="23:23" x14ac:dyDescent="0.35">
      <c r="W36891" s="17"/>
    </row>
    <row r="36892" spans="23:23" x14ac:dyDescent="0.35">
      <c r="W36892" s="17"/>
    </row>
    <row r="36893" spans="23:23" x14ac:dyDescent="0.35">
      <c r="W36893" s="17"/>
    </row>
    <row r="36894" spans="23:23" x14ac:dyDescent="0.35">
      <c r="W36894" s="17"/>
    </row>
    <row r="36895" spans="23:23" x14ac:dyDescent="0.35">
      <c r="W36895" s="17"/>
    </row>
    <row r="36896" spans="23:23" x14ac:dyDescent="0.35">
      <c r="W36896" s="17"/>
    </row>
    <row r="36897" spans="23:23" x14ac:dyDescent="0.35">
      <c r="W36897" s="17"/>
    </row>
    <row r="36898" spans="23:23" x14ac:dyDescent="0.35">
      <c r="W36898" s="17"/>
    </row>
    <row r="36899" spans="23:23" x14ac:dyDescent="0.35">
      <c r="W36899" s="17"/>
    </row>
    <row r="36900" spans="23:23" x14ac:dyDescent="0.35">
      <c r="W36900" s="17"/>
    </row>
    <row r="36901" spans="23:23" x14ac:dyDescent="0.35">
      <c r="W36901" s="17"/>
    </row>
    <row r="36902" spans="23:23" x14ac:dyDescent="0.35">
      <c r="W36902" s="17"/>
    </row>
    <row r="36903" spans="23:23" x14ac:dyDescent="0.35">
      <c r="W36903" s="17"/>
    </row>
    <row r="36904" spans="23:23" x14ac:dyDescent="0.35">
      <c r="W36904" s="17"/>
    </row>
    <row r="36905" spans="23:23" x14ac:dyDescent="0.35">
      <c r="W36905" s="17"/>
    </row>
    <row r="36906" spans="23:23" x14ac:dyDescent="0.35">
      <c r="W36906" s="17"/>
    </row>
    <row r="36907" spans="23:23" x14ac:dyDescent="0.35">
      <c r="W36907" s="17"/>
    </row>
    <row r="36908" spans="23:23" x14ac:dyDescent="0.35">
      <c r="W36908" s="17"/>
    </row>
    <row r="36909" spans="23:23" x14ac:dyDescent="0.35">
      <c r="W36909" s="17"/>
    </row>
    <row r="36910" spans="23:23" x14ac:dyDescent="0.35">
      <c r="W36910" s="17"/>
    </row>
    <row r="36911" spans="23:23" x14ac:dyDescent="0.35">
      <c r="W36911" s="17"/>
    </row>
    <row r="36912" spans="23:23" x14ac:dyDescent="0.35">
      <c r="W36912" s="17"/>
    </row>
    <row r="36913" spans="23:23" x14ac:dyDescent="0.35">
      <c r="W36913" s="17"/>
    </row>
    <row r="36914" spans="23:23" x14ac:dyDescent="0.35">
      <c r="W36914" s="17"/>
    </row>
    <row r="36915" spans="23:23" x14ac:dyDescent="0.35">
      <c r="W36915" s="17"/>
    </row>
    <row r="36916" spans="23:23" x14ac:dyDescent="0.35">
      <c r="W36916" s="17"/>
    </row>
    <row r="36917" spans="23:23" x14ac:dyDescent="0.35">
      <c r="W36917" s="17"/>
    </row>
    <row r="36918" spans="23:23" x14ac:dyDescent="0.35">
      <c r="W36918" s="17"/>
    </row>
    <row r="36919" spans="23:23" x14ac:dyDescent="0.35">
      <c r="W36919" s="17"/>
    </row>
    <row r="36920" spans="23:23" x14ac:dyDescent="0.35">
      <c r="W36920" s="17"/>
    </row>
    <row r="36921" spans="23:23" x14ac:dyDescent="0.35">
      <c r="W36921" s="17"/>
    </row>
    <row r="36922" spans="23:23" x14ac:dyDescent="0.35">
      <c r="W36922" s="17"/>
    </row>
    <row r="36923" spans="23:23" x14ac:dyDescent="0.35">
      <c r="W36923" s="17"/>
    </row>
    <row r="36924" spans="23:23" x14ac:dyDescent="0.35">
      <c r="W36924" s="17"/>
    </row>
    <row r="36925" spans="23:23" x14ac:dyDescent="0.35">
      <c r="W36925" s="17"/>
    </row>
    <row r="36926" spans="23:23" x14ac:dyDescent="0.35">
      <c r="W36926" s="17"/>
    </row>
    <row r="36927" spans="23:23" x14ac:dyDescent="0.35">
      <c r="W36927" s="17"/>
    </row>
    <row r="36928" spans="23:23" x14ac:dyDescent="0.35">
      <c r="W36928" s="17"/>
    </row>
    <row r="36929" spans="23:23" x14ac:dyDescent="0.35">
      <c r="W36929" s="17"/>
    </row>
    <row r="36930" spans="23:23" x14ac:dyDescent="0.35">
      <c r="W36930" s="17"/>
    </row>
    <row r="36931" spans="23:23" x14ac:dyDescent="0.35">
      <c r="W36931" s="17"/>
    </row>
    <row r="36932" spans="23:23" x14ac:dyDescent="0.35">
      <c r="W36932" s="17"/>
    </row>
    <row r="36933" spans="23:23" x14ac:dyDescent="0.35">
      <c r="W36933" s="17"/>
    </row>
    <row r="36934" spans="23:23" x14ac:dyDescent="0.35">
      <c r="W36934" s="17"/>
    </row>
    <row r="36935" spans="23:23" x14ac:dyDescent="0.35">
      <c r="W36935" s="17"/>
    </row>
    <row r="36936" spans="23:23" x14ac:dyDescent="0.35">
      <c r="W36936" s="17"/>
    </row>
    <row r="36937" spans="23:23" x14ac:dyDescent="0.35">
      <c r="W36937" s="17"/>
    </row>
    <row r="36938" spans="23:23" x14ac:dyDescent="0.35">
      <c r="W36938" s="17"/>
    </row>
    <row r="36939" spans="23:23" x14ac:dyDescent="0.35">
      <c r="W36939" s="17"/>
    </row>
    <row r="36940" spans="23:23" x14ac:dyDescent="0.35">
      <c r="W36940" s="17"/>
    </row>
    <row r="36941" spans="23:23" x14ac:dyDescent="0.35">
      <c r="W36941" s="17"/>
    </row>
    <row r="36942" spans="23:23" x14ac:dyDescent="0.35">
      <c r="W36942" s="17"/>
    </row>
    <row r="36943" spans="23:23" x14ac:dyDescent="0.35">
      <c r="W36943" s="17"/>
    </row>
    <row r="36944" spans="23:23" x14ac:dyDescent="0.35">
      <c r="W36944" s="17"/>
    </row>
    <row r="36945" spans="23:23" x14ac:dyDescent="0.35">
      <c r="W36945" s="17"/>
    </row>
    <row r="36946" spans="23:23" x14ac:dyDescent="0.35">
      <c r="W36946" s="17"/>
    </row>
    <row r="36947" spans="23:23" x14ac:dyDescent="0.35">
      <c r="W36947" s="17"/>
    </row>
    <row r="36948" spans="23:23" x14ac:dyDescent="0.35">
      <c r="W36948" s="17"/>
    </row>
    <row r="36949" spans="23:23" x14ac:dyDescent="0.35">
      <c r="W36949" s="17"/>
    </row>
    <row r="36950" spans="23:23" x14ac:dyDescent="0.35">
      <c r="W36950" s="17"/>
    </row>
    <row r="36951" spans="23:23" x14ac:dyDescent="0.35">
      <c r="W36951" s="17"/>
    </row>
    <row r="36952" spans="23:23" x14ac:dyDescent="0.35">
      <c r="W36952" s="17"/>
    </row>
    <row r="36953" spans="23:23" x14ac:dyDescent="0.35">
      <c r="W36953" s="17"/>
    </row>
    <row r="36954" spans="23:23" x14ac:dyDescent="0.35">
      <c r="W36954" s="17"/>
    </row>
    <row r="36955" spans="23:23" x14ac:dyDescent="0.35">
      <c r="W36955" s="17"/>
    </row>
    <row r="36956" spans="23:23" x14ac:dyDescent="0.35">
      <c r="W36956" s="17"/>
    </row>
    <row r="36957" spans="23:23" x14ac:dyDescent="0.35">
      <c r="W36957" s="17"/>
    </row>
    <row r="36958" spans="23:23" x14ac:dyDescent="0.35">
      <c r="W36958" s="17"/>
    </row>
    <row r="36959" spans="23:23" x14ac:dyDescent="0.35">
      <c r="W36959" s="17"/>
    </row>
    <row r="36960" spans="23:23" x14ac:dyDescent="0.35">
      <c r="W36960" s="17"/>
    </row>
    <row r="36961" spans="23:23" x14ac:dyDescent="0.35">
      <c r="W36961" s="17"/>
    </row>
    <row r="36962" spans="23:23" x14ac:dyDescent="0.35">
      <c r="W36962" s="17"/>
    </row>
    <row r="36963" spans="23:23" x14ac:dyDescent="0.35">
      <c r="W36963" s="17"/>
    </row>
    <row r="36964" spans="23:23" x14ac:dyDescent="0.35">
      <c r="W36964" s="17"/>
    </row>
    <row r="36965" spans="23:23" x14ac:dyDescent="0.35">
      <c r="W36965" s="17"/>
    </row>
    <row r="36966" spans="23:23" x14ac:dyDescent="0.35">
      <c r="W36966" s="17"/>
    </row>
    <row r="36967" spans="23:23" x14ac:dyDescent="0.35">
      <c r="W36967" s="17"/>
    </row>
    <row r="36968" spans="23:23" x14ac:dyDescent="0.35">
      <c r="W36968" s="17"/>
    </row>
    <row r="36969" spans="23:23" x14ac:dyDescent="0.35">
      <c r="W36969" s="17"/>
    </row>
    <row r="36970" spans="23:23" x14ac:dyDescent="0.35">
      <c r="W36970" s="17"/>
    </row>
    <row r="36971" spans="23:23" x14ac:dyDescent="0.35">
      <c r="W36971" s="17"/>
    </row>
    <row r="36972" spans="23:23" x14ac:dyDescent="0.35">
      <c r="W36972" s="17"/>
    </row>
    <row r="36973" spans="23:23" x14ac:dyDescent="0.35">
      <c r="W36973" s="17"/>
    </row>
    <row r="36974" spans="23:23" x14ac:dyDescent="0.35">
      <c r="W36974" s="17"/>
    </row>
    <row r="36975" spans="23:23" x14ac:dyDescent="0.35">
      <c r="W36975" s="17"/>
    </row>
    <row r="36976" spans="23:23" x14ac:dyDescent="0.35">
      <c r="W36976" s="17"/>
    </row>
    <row r="36977" spans="23:23" x14ac:dyDescent="0.35">
      <c r="W36977" s="17"/>
    </row>
    <row r="36978" spans="23:23" x14ac:dyDescent="0.35">
      <c r="W36978" s="17"/>
    </row>
    <row r="36979" spans="23:23" x14ac:dyDescent="0.35">
      <c r="W36979" s="17"/>
    </row>
    <row r="36980" spans="23:23" x14ac:dyDescent="0.35">
      <c r="W36980" s="17"/>
    </row>
    <row r="36981" spans="23:23" x14ac:dyDescent="0.35">
      <c r="W36981" s="17"/>
    </row>
    <row r="36982" spans="23:23" x14ac:dyDescent="0.35">
      <c r="W36982" s="17"/>
    </row>
    <row r="36983" spans="23:23" x14ac:dyDescent="0.35">
      <c r="W36983" s="17"/>
    </row>
    <row r="36984" spans="23:23" x14ac:dyDescent="0.35">
      <c r="W36984" s="17"/>
    </row>
    <row r="36985" spans="23:23" x14ac:dyDescent="0.35">
      <c r="W36985" s="17"/>
    </row>
    <row r="36986" spans="23:23" x14ac:dyDescent="0.35">
      <c r="W36986" s="17"/>
    </row>
    <row r="36987" spans="23:23" x14ac:dyDescent="0.35">
      <c r="W36987" s="17"/>
    </row>
    <row r="36988" spans="23:23" x14ac:dyDescent="0.35">
      <c r="W36988" s="17"/>
    </row>
    <row r="36989" spans="23:23" x14ac:dyDescent="0.35">
      <c r="W36989" s="17"/>
    </row>
    <row r="36990" spans="23:23" x14ac:dyDescent="0.35">
      <c r="W36990" s="17"/>
    </row>
    <row r="36991" spans="23:23" x14ac:dyDescent="0.35">
      <c r="W36991" s="17"/>
    </row>
    <row r="36992" spans="23:23" x14ac:dyDescent="0.35">
      <c r="W36992" s="17"/>
    </row>
    <row r="36993" spans="23:23" x14ac:dyDescent="0.35">
      <c r="W36993" s="17"/>
    </row>
    <row r="36994" spans="23:23" x14ac:dyDescent="0.35">
      <c r="W36994" s="17"/>
    </row>
    <row r="36995" spans="23:23" x14ac:dyDescent="0.35">
      <c r="W36995" s="17"/>
    </row>
    <row r="36996" spans="23:23" x14ac:dyDescent="0.35">
      <c r="W36996" s="17"/>
    </row>
    <row r="36997" spans="23:23" x14ac:dyDescent="0.35">
      <c r="W36997" s="17"/>
    </row>
    <row r="36998" spans="23:23" x14ac:dyDescent="0.35">
      <c r="W36998" s="17"/>
    </row>
    <row r="36999" spans="23:23" x14ac:dyDescent="0.35">
      <c r="W36999" s="17"/>
    </row>
    <row r="37000" spans="23:23" x14ac:dyDescent="0.35">
      <c r="W37000" s="17"/>
    </row>
    <row r="37001" spans="23:23" x14ac:dyDescent="0.35">
      <c r="W37001" s="17"/>
    </row>
    <row r="37002" spans="23:23" x14ac:dyDescent="0.35">
      <c r="W37002" s="17"/>
    </row>
    <row r="37003" spans="23:23" x14ac:dyDescent="0.35">
      <c r="W37003" s="17"/>
    </row>
    <row r="37004" spans="23:23" x14ac:dyDescent="0.35">
      <c r="W37004" s="17"/>
    </row>
    <row r="37005" spans="23:23" x14ac:dyDescent="0.35">
      <c r="W37005" s="17"/>
    </row>
    <row r="37006" spans="23:23" x14ac:dyDescent="0.35">
      <c r="W37006" s="17"/>
    </row>
    <row r="37007" spans="23:23" x14ac:dyDescent="0.35">
      <c r="W37007" s="17"/>
    </row>
    <row r="37008" spans="23:23" x14ac:dyDescent="0.35">
      <c r="W37008" s="17"/>
    </row>
    <row r="37009" spans="23:23" x14ac:dyDescent="0.35">
      <c r="W37009" s="17"/>
    </row>
    <row r="37010" spans="23:23" x14ac:dyDescent="0.35">
      <c r="W37010" s="17"/>
    </row>
    <row r="37011" spans="23:23" x14ac:dyDescent="0.35">
      <c r="W37011" s="17"/>
    </row>
    <row r="37012" spans="23:23" x14ac:dyDescent="0.35">
      <c r="W37012" s="17"/>
    </row>
    <row r="37013" spans="23:23" x14ac:dyDescent="0.35">
      <c r="W37013" s="17"/>
    </row>
    <row r="37014" spans="23:23" x14ac:dyDescent="0.35">
      <c r="W37014" s="17"/>
    </row>
    <row r="37015" spans="23:23" x14ac:dyDescent="0.35">
      <c r="W37015" s="17"/>
    </row>
    <row r="37016" spans="23:23" x14ac:dyDescent="0.35">
      <c r="W37016" s="17"/>
    </row>
    <row r="37017" spans="23:23" x14ac:dyDescent="0.35">
      <c r="W37017" s="17"/>
    </row>
    <row r="37018" spans="23:23" x14ac:dyDescent="0.35">
      <c r="W37018" s="17"/>
    </row>
    <row r="37019" spans="23:23" x14ac:dyDescent="0.35">
      <c r="W37019" s="17"/>
    </row>
    <row r="37020" spans="23:23" x14ac:dyDescent="0.35">
      <c r="W37020" s="17"/>
    </row>
    <row r="37021" spans="23:23" x14ac:dyDescent="0.35">
      <c r="W37021" s="17"/>
    </row>
    <row r="37022" spans="23:23" x14ac:dyDescent="0.35">
      <c r="W37022" s="17"/>
    </row>
    <row r="37023" spans="23:23" x14ac:dyDescent="0.35">
      <c r="W37023" s="17"/>
    </row>
    <row r="37024" spans="23:23" x14ac:dyDescent="0.35">
      <c r="W37024" s="17"/>
    </row>
    <row r="37025" spans="23:23" x14ac:dyDescent="0.35">
      <c r="W37025" s="17"/>
    </row>
    <row r="37026" spans="23:23" x14ac:dyDescent="0.35">
      <c r="W37026" s="17"/>
    </row>
    <row r="37027" spans="23:23" x14ac:dyDescent="0.35">
      <c r="W37027" s="17"/>
    </row>
    <row r="37028" spans="23:23" x14ac:dyDescent="0.35">
      <c r="W37028" s="17"/>
    </row>
    <row r="37029" spans="23:23" x14ac:dyDescent="0.35">
      <c r="W37029" s="17"/>
    </row>
    <row r="37030" spans="23:23" x14ac:dyDescent="0.35">
      <c r="W37030" s="17"/>
    </row>
    <row r="37031" spans="23:23" x14ac:dyDescent="0.35">
      <c r="W37031" s="17"/>
    </row>
    <row r="37032" spans="23:23" x14ac:dyDescent="0.35">
      <c r="W37032" s="17"/>
    </row>
    <row r="37033" spans="23:23" x14ac:dyDescent="0.35">
      <c r="W37033" s="17"/>
    </row>
    <row r="37034" spans="23:23" x14ac:dyDescent="0.35">
      <c r="W37034" s="17"/>
    </row>
    <row r="37035" spans="23:23" x14ac:dyDescent="0.35">
      <c r="W37035" s="17"/>
    </row>
    <row r="37036" spans="23:23" x14ac:dyDescent="0.35">
      <c r="W37036" s="17"/>
    </row>
    <row r="37037" spans="23:23" x14ac:dyDescent="0.35">
      <c r="W37037" s="17"/>
    </row>
    <row r="37038" spans="23:23" x14ac:dyDescent="0.35">
      <c r="W37038" s="17"/>
    </row>
    <row r="37039" spans="23:23" x14ac:dyDescent="0.35">
      <c r="W37039" s="17"/>
    </row>
    <row r="37040" spans="23:23" x14ac:dyDescent="0.35">
      <c r="W37040" s="17"/>
    </row>
    <row r="37041" spans="23:23" x14ac:dyDescent="0.35">
      <c r="W37041" s="17"/>
    </row>
    <row r="37042" spans="23:23" x14ac:dyDescent="0.35">
      <c r="W37042" s="17"/>
    </row>
    <row r="37043" spans="23:23" x14ac:dyDescent="0.35">
      <c r="W37043" s="17"/>
    </row>
    <row r="37044" spans="23:23" x14ac:dyDescent="0.35">
      <c r="W37044" s="17"/>
    </row>
    <row r="37045" spans="23:23" x14ac:dyDescent="0.35">
      <c r="W37045" s="17"/>
    </row>
    <row r="37046" spans="23:23" x14ac:dyDescent="0.35">
      <c r="W37046" s="17"/>
    </row>
    <row r="37047" spans="23:23" x14ac:dyDescent="0.35">
      <c r="W37047" s="17"/>
    </row>
    <row r="37048" spans="23:23" x14ac:dyDescent="0.35">
      <c r="W37048" s="17"/>
    </row>
    <row r="37049" spans="23:23" x14ac:dyDescent="0.35">
      <c r="W37049" s="17"/>
    </row>
    <row r="37050" spans="23:23" x14ac:dyDescent="0.35">
      <c r="W37050" s="17"/>
    </row>
    <row r="37051" spans="23:23" x14ac:dyDescent="0.35">
      <c r="W37051" s="17"/>
    </row>
    <row r="37052" spans="23:23" x14ac:dyDescent="0.35">
      <c r="W37052" s="17"/>
    </row>
    <row r="37053" spans="23:23" x14ac:dyDescent="0.35">
      <c r="W37053" s="17"/>
    </row>
    <row r="37054" spans="23:23" x14ac:dyDescent="0.35">
      <c r="W37054" s="17"/>
    </row>
    <row r="37055" spans="23:23" x14ac:dyDescent="0.35">
      <c r="W37055" s="17"/>
    </row>
    <row r="37056" spans="23:23" x14ac:dyDescent="0.35">
      <c r="W37056" s="17"/>
    </row>
    <row r="37057" spans="23:23" x14ac:dyDescent="0.35">
      <c r="W37057" s="17"/>
    </row>
    <row r="37058" spans="23:23" x14ac:dyDescent="0.35">
      <c r="W37058" s="17"/>
    </row>
    <row r="37059" spans="23:23" x14ac:dyDescent="0.35">
      <c r="W37059" s="17"/>
    </row>
    <row r="37060" spans="23:23" x14ac:dyDescent="0.35">
      <c r="W37060" s="17"/>
    </row>
    <row r="37061" spans="23:23" x14ac:dyDescent="0.35">
      <c r="W37061" s="17"/>
    </row>
    <row r="37062" spans="23:23" x14ac:dyDescent="0.35">
      <c r="W37062" s="17"/>
    </row>
    <row r="37063" spans="23:23" x14ac:dyDescent="0.35">
      <c r="W37063" s="17"/>
    </row>
    <row r="37064" spans="23:23" x14ac:dyDescent="0.35">
      <c r="W37064" s="17"/>
    </row>
    <row r="37065" spans="23:23" x14ac:dyDescent="0.35">
      <c r="W37065" s="17"/>
    </row>
    <row r="37066" spans="23:23" x14ac:dyDescent="0.35">
      <c r="W37066" s="17"/>
    </row>
    <row r="37067" spans="23:23" x14ac:dyDescent="0.35">
      <c r="W37067" s="17"/>
    </row>
    <row r="37068" spans="23:23" x14ac:dyDescent="0.35">
      <c r="W37068" s="17"/>
    </row>
    <row r="37069" spans="23:23" x14ac:dyDescent="0.35">
      <c r="W37069" s="17"/>
    </row>
    <row r="37070" spans="23:23" x14ac:dyDescent="0.35">
      <c r="W37070" s="17"/>
    </row>
    <row r="37071" spans="23:23" x14ac:dyDescent="0.35">
      <c r="W37071" s="17"/>
    </row>
    <row r="37072" spans="23:23" x14ac:dyDescent="0.35">
      <c r="W37072" s="17"/>
    </row>
    <row r="37073" spans="23:23" x14ac:dyDescent="0.35">
      <c r="W37073" s="17"/>
    </row>
    <row r="37074" spans="23:23" x14ac:dyDescent="0.35">
      <c r="W37074" s="17"/>
    </row>
    <row r="37075" spans="23:23" x14ac:dyDescent="0.35">
      <c r="W37075" s="17"/>
    </row>
    <row r="37076" spans="23:23" x14ac:dyDescent="0.35">
      <c r="W37076" s="17"/>
    </row>
    <row r="37077" spans="23:23" x14ac:dyDescent="0.35">
      <c r="W37077" s="17"/>
    </row>
    <row r="37078" spans="23:23" x14ac:dyDescent="0.35">
      <c r="W37078" s="17"/>
    </row>
    <row r="37079" spans="23:23" x14ac:dyDescent="0.35">
      <c r="W37079" s="17"/>
    </row>
    <row r="37080" spans="23:23" x14ac:dyDescent="0.35">
      <c r="W37080" s="17"/>
    </row>
    <row r="37081" spans="23:23" x14ac:dyDescent="0.35">
      <c r="W37081" s="17"/>
    </row>
    <row r="37082" spans="23:23" x14ac:dyDescent="0.35">
      <c r="W37082" s="17"/>
    </row>
    <row r="37083" spans="23:23" x14ac:dyDescent="0.35">
      <c r="W37083" s="17"/>
    </row>
    <row r="37084" spans="23:23" x14ac:dyDescent="0.35">
      <c r="W37084" s="17"/>
    </row>
    <row r="37085" spans="23:23" x14ac:dyDescent="0.35">
      <c r="W37085" s="17"/>
    </row>
    <row r="37086" spans="23:23" x14ac:dyDescent="0.35">
      <c r="W37086" s="17"/>
    </row>
    <row r="37087" spans="23:23" x14ac:dyDescent="0.35">
      <c r="W37087" s="17"/>
    </row>
    <row r="37088" spans="23:23" x14ac:dyDescent="0.35">
      <c r="W37088" s="17"/>
    </row>
    <row r="37089" spans="23:23" x14ac:dyDescent="0.35">
      <c r="W37089" s="17"/>
    </row>
    <row r="37090" spans="23:23" x14ac:dyDescent="0.35">
      <c r="W37090" s="17"/>
    </row>
    <row r="37091" spans="23:23" x14ac:dyDescent="0.35">
      <c r="W37091" s="17"/>
    </row>
    <row r="37092" spans="23:23" x14ac:dyDescent="0.35">
      <c r="W37092" s="17"/>
    </row>
    <row r="37093" spans="23:23" x14ac:dyDescent="0.35">
      <c r="W37093" s="17"/>
    </row>
    <row r="37094" spans="23:23" x14ac:dyDescent="0.35">
      <c r="W37094" s="17"/>
    </row>
    <row r="37095" spans="23:23" x14ac:dyDescent="0.35">
      <c r="W37095" s="17"/>
    </row>
    <row r="37096" spans="23:23" x14ac:dyDescent="0.35">
      <c r="W37096" s="17"/>
    </row>
    <row r="37097" spans="23:23" x14ac:dyDescent="0.35">
      <c r="W37097" s="17"/>
    </row>
    <row r="37098" spans="23:23" x14ac:dyDescent="0.35">
      <c r="W37098" s="17"/>
    </row>
    <row r="37099" spans="23:23" x14ac:dyDescent="0.35">
      <c r="W37099" s="17"/>
    </row>
    <row r="37100" spans="23:23" x14ac:dyDescent="0.35">
      <c r="W37100" s="17"/>
    </row>
    <row r="37101" spans="23:23" x14ac:dyDescent="0.35">
      <c r="W37101" s="17"/>
    </row>
    <row r="37102" spans="23:23" x14ac:dyDescent="0.35">
      <c r="W37102" s="17"/>
    </row>
    <row r="37103" spans="23:23" x14ac:dyDescent="0.35">
      <c r="W37103" s="17"/>
    </row>
    <row r="37104" spans="23:23" x14ac:dyDescent="0.35">
      <c r="W37104" s="17"/>
    </row>
    <row r="37105" spans="23:23" x14ac:dyDescent="0.35">
      <c r="W37105" s="17"/>
    </row>
    <row r="37106" spans="23:23" x14ac:dyDescent="0.35">
      <c r="W37106" s="17"/>
    </row>
    <row r="37107" spans="23:23" x14ac:dyDescent="0.35">
      <c r="W37107" s="17"/>
    </row>
    <row r="37108" spans="23:23" x14ac:dyDescent="0.35">
      <c r="W37108" s="17"/>
    </row>
    <row r="37109" spans="23:23" x14ac:dyDescent="0.35">
      <c r="W37109" s="17"/>
    </row>
    <row r="37110" spans="23:23" x14ac:dyDescent="0.35">
      <c r="W37110" s="17"/>
    </row>
    <row r="37111" spans="23:23" x14ac:dyDescent="0.35">
      <c r="W37111" s="17"/>
    </row>
    <row r="37112" spans="23:23" x14ac:dyDescent="0.35">
      <c r="W37112" s="17"/>
    </row>
    <row r="37113" spans="23:23" x14ac:dyDescent="0.35">
      <c r="W37113" s="17"/>
    </row>
    <row r="37114" spans="23:23" x14ac:dyDescent="0.35">
      <c r="W37114" s="17"/>
    </row>
    <row r="37115" spans="23:23" x14ac:dyDescent="0.35">
      <c r="W37115" s="17"/>
    </row>
    <row r="37116" spans="23:23" x14ac:dyDescent="0.35">
      <c r="W37116" s="17"/>
    </row>
    <row r="37117" spans="23:23" x14ac:dyDescent="0.35">
      <c r="W37117" s="17"/>
    </row>
    <row r="37118" spans="23:23" x14ac:dyDescent="0.35">
      <c r="W37118" s="17"/>
    </row>
    <row r="37119" spans="23:23" x14ac:dyDescent="0.35">
      <c r="W37119" s="17"/>
    </row>
    <row r="37120" spans="23:23" x14ac:dyDescent="0.35">
      <c r="W37120" s="17"/>
    </row>
    <row r="37121" spans="23:23" x14ac:dyDescent="0.35">
      <c r="W37121" s="17"/>
    </row>
    <row r="37122" spans="23:23" x14ac:dyDescent="0.35">
      <c r="W37122" s="17"/>
    </row>
    <row r="37123" spans="23:23" x14ac:dyDescent="0.35">
      <c r="W37123" s="17"/>
    </row>
    <row r="37124" spans="23:23" x14ac:dyDescent="0.35">
      <c r="W37124" s="17"/>
    </row>
    <row r="37125" spans="23:23" x14ac:dyDescent="0.35">
      <c r="W37125" s="17"/>
    </row>
    <row r="37126" spans="23:23" x14ac:dyDescent="0.35">
      <c r="W37126" s="17"/>
    </row>
    <row r="37127" spans="23:23" x14ac:dyDescent="0.35">
      <c r="W37127" s="17"/>
    </row>
    <row r="37128" spans="23:23" x14ac:dyDescent="0.35">
      <c r="W37128" s="17"/>
    </row>
    <row r="37129" spans="23:23" x14ac:dyDescent="0.35">
      <c r="W37129" s="17"/>
    </row>
    <row r="37130" spans="23:23" x14ac:dyDescent="0.35">
      <c r="W37130" s="17"/>
    </row>
    <row r="37131" spans="23:23" x14ac:dyDescent="0.35">
      <c r="W37131" s="17"/>
    </row>
    <row r="37132" spans="23:23" x14ac:dyDescent="0.35">
      <c r="W37132" s="17"/>
    </row>
    <row r="37133" spans="23:23" x14ac:dyDescent="0.35">
      <c r="W37133" s="17"/>
    </row>
    <row r="37134" spans="23:23" x14ac:dyDescent="0.35">
      <c r="W37134" s="17"/>
    </row>
    <row r="37135" spans="23:23" x14ac:dyDescent="0.35">
      <c r="W37135" s="17"/>
    </row>
    <row r="37136" spans="23:23" x14ac:dyDescent="0.35">
      <c r="W37136" s="17"/>
    </row>
    <row r="37137" spans="23:23" x14ac:dyDescent="0.35">
      <c r="W37137" s="17"/>
    </row>
    <row r="37138" spans="23:23" x14ac:dyDescent="0.35">
      <c r="W37138" s="17"/>
    </row>
    <row r="37139" spans="23:23" x14ac:dyDescent="0.35">
      <c r="W37139" s="17"/>
    </row>
    <row r="37140" spans="23:23" x14ac:dyDescent="0.35">
      <c r="W37140" s="17"/>
    </row>
    <row r="37141" spans="23:23" x14ac:dyDescent="0.35">
      <c r="W37141" s="17"/>
    </row>
    <row r="37142" spans="23:23" x14ac:dyDescent="0.35">
      <c r="W37142" s="17"/>
    </row>
    <row r="37143" spans="23:23" x14ac:dyDescent="0.35">
      <c r="W37143" s="17"/>
    </row>
    <row r="37144" spans="23:23" x14ac:dyDescent="0.35">
      <c r="W37144" s="17"/>
    </row>
    <row r="37145" spans="23:23" x14ac:dyDescent="0.35">
      <c r="W37145" s="17"/>
    </row>
    <row r="37146" spans="23:23" x14ac:dyDescent="0.35">
      <c r="W37146" s="17"/>
    </row>
    <row r="37147" spans="23:23" x14ac:dyDescent="0.35">
      <c r="W37147" s="17"/>
    </row>
    <row r="37148" spans="23:23" x14ac:dyDescent="0.35">
      <c r="W37148" s="17"/>
    </row>
    <row r="37149" spans="23:23" x14ac:dyDescent="0.35">
      <c r="W37149" s="17"/>
    </row>
    <row r="37150" spans="23:23" x14ac:dyDescent="0.35">
      <c r="W37150" s="17"/>
    </row>
    <row r="37151" spans="23:23" x14ac:dyDescent="0.35">
      <c r="W37151" s="17"/>
    </row>
    <row r="37152" spans="23:23" x14ac:dyDescent="0.35">
      <c r="W37152" s="17"/>
    </row>
    <row r="37153" spans="23:23" x14ac:dyDescent="0.35">
      <c r="W37153" s="17"/>
    </row>
    <row r="37154" spans="23:23" x14ac:dyDescent="0.35">
      <c r="W37154" s="17"/>
    </row>
    <row r="37155" spans="23:23" x14ac:dyDescent="0.35">
      <c r="W37155" s="17"/>
    </row>
    <row r="37156" spans="23:23" x14ac:dyDescent="0.35">
      <c r="W37156" s="17"/>
    </row>
    <row r="37157" spans="23:23" x14ac:dyDescent="0.35">
      <c r="W37157" s="17"/>
    </row>
    <row r="37158" spans="23:23" x14ac:dyDescent="0.35">
      <c r="W37158" s="17"/>
    </row>
    <row r="37159" spans="23:23" x14ac:dyDescent="0.35">
      <c r="W37159" s="17"/>
    </row>
    <row r="37160" spans="23:23" x14ac:dyDescent="0.35">
      <c r="W37160" s="17"/>
    </row>
    <row r="37161" spans="23:23" x14ac:dyDescent="0.35">
      <c r="W37161" s="17"/>
    </row>
    <row r="37162" spans="23:23" x14ac:dyDescent="0.35">
      <c r="W37162" s="17"/>
    </row>
    <row r="37163" spans="23:23" x14ac:dyDescent="0.35">
      <c r="W37163" s="17"/>
    </row>
    <row r="37164" spans="23:23" x14ac:dyDescent="0.35">
      <c r="W37164" s="17"/>
    </row>
    <row r="37165" spans="23:23" x14ac:dyDescent="0.35">
      <c r="W37165" s="17"/>
    </row>
    <row r="37166" spans="23:23" x14ac:dyDescent="0.35">
      <c r="W37166" s="17"/>
    </row>
    <row r="37167" spans="23:23" x14ac:dyDescent="0.35">
      <c r="W37167" s="17"/>
    </row>
    <row r="37168" spans="23:23" x14ac:dyDescent="0.35">
      <c r="W37168" s="17"/>
    </row>
    <row r="37169" spans="23:23" x14ac:dyDescent="0.35">
      <c r="W37169" s="17"/>
    </row>
    <row r="37170" spans="23:23" x14ac:dyDescent="0.35">
      <c r="W37170" s="17"/>
    </row>
    <row r="37171" spans="23:23" x14ac:dyDescent="0.35">
      <c r="W37171" s="17"/>
    </row>
    <row r="37172" spans="23:23" x14ac:dyDescent="0.35">
      <c r="W37172" s="17"/>
    </row>
    <row r="37173" spans="23:23" x14ac:dyDescent="0.35">
      <c r="W37173" s="17"/>
    </row>
    <row r="37174" spans="23:23" x14ac:dyDescent="0.35">
      <c r="W37174" s="17"/>
    </row>
    <row r="37175" spans="23:23" x14ac:dyDescent="0.35">
      <c r="W37175" s="17"/>
    </row>
    <row r="37176" spans="23:23" x14ac:dyDescent="0.35">
      <c r="W37176" s="17"/>
    </row>
    <row r="37177" spans="23:23" x14ac:dyDescent="0.35">
      <c r="W37177" s="17"/>
    </row>
    <row r="37178" spans="23:23" x14ac:dyDescent="0.35">
      <c r="W37178" s="17"/>
    </row>
    <row r="37179" spans="23:23" x14ac:dyDescent="0.35">
      <c r="W37179" s="17"/>
    </row>
    <row r="37180" spans="23:23" x14ac:dyDescent="0.35">
      <c r="W37180" s="17"/>
    </row>
    <row r="37181" spans="23:23" x14ac:dyDescent="0.35">
      <c r="W37181" s="17"/>
    </row>
    <row r="37182" spans="23:23" x14ac:dyDescent="0.35">
      <c r="W37182" s="17"/>
    </row>
    <row r="37183" spans="23:23" x14ac:dyDescent="0.35">
      <c r="W37183" s="17"/>
    </row>
    <row r="37184" spans="23:23" x14ac:dyDescent="0.35">
      <c r="W37184" s="17"/>
    </row>
    <row r="37185" spans="23:23" x14ac:dyDescent="0.35">
      <c r="W37185" s="17"/>
    </row>
    <row r="37186" spans="23:23" x14ac:dyDescent="0.35">
      <c r="W37186" s="17"/>
    </row>
    <row r="37187" spans="23:23" x14ac:dyDescent="0.35">
      <c r="W37187" s="17"/>
    </row>
    <row r="37188" spans="23:23" x14ac:dyDescent="0.35">
      <c r="W37188" s="17"/>
    </row>
    <row r="37189" spans="23:23" x14ac:dyDescent="0.35">
      <c r="W37189" s="17"/>
    </row>
    <row r="37190" spans="23:23" x14ac:dyDescent="0.35">
      <c r="W37190" s="17"/>
    </row>
    <row r="37191" spans="23:23" x14ac:dyDescent="0.35">
      <c r="W37191" s="17"/>
    </row>
    <row r="37192" spans="23:23" x14ac:dyDescent="0.35">
      <c r="W37192" s="17"/>
    </row>
    <row r="37193" spans="23:23" x14ac:dyDescent="0.35">
      <c r="W37193" s="17"/>
    </row>
    <row r="37194" spans="23:23" x14ac:dyDescent="0.35">
      <c r="W37194" s="17"/>
    </row>
    <row r="37195" spans="23:23" x14ac:dyDescent="0.35">
      <c r="W37195" s="17"/>
    </row>
    <row r="37196" spans="23:23" x14ac:dyDescent="0.35">
      <c r="W37196" s="17"/>
    </row>
    <row r="37197" spans="23:23" x14ac:dyDescent="0.35">
      <c r="W37197" s="17"/>
    </row>
    <row r="37198" spans="23:23" x14ac:dyDescent="0.35">
      <c r="W37198" s="17"/>
    </row>
    <row r="37199" spans="23:23" x14ac:dyDescent="0.35">
      <c r="W37199" s="17"/>
    </row>
    <row r="37200" spans="23:23" x14ac:dyDescent="0.35">
      <c r="W37200" s="17"/>
    </row>
    <row r="37201" spans="23:23" x14ac:dyDescent="0.35">
      <c r="W37201" s="17"/>
    </row>
    <row r="37202" spans="23:23" x14ac:dyDescent="0.35">
      <c r="W37202" s="17"/>
    </row>
    <row r="37203" spans="23:23" x14ac:dyDescent="0.35">
      <c r="W37203" s="17"/>
    </row>
    <row r="37204" spans="23:23" x14ac:dyDescent="0.35">
      <c r="W37204" s="17"/>
    </row>
    <row r="37205" spans="23:23" x14ac:dyDescent="0.35">
      <c r="W37205" s="17"/>
    </row>
    <row r="37206" spans="23:23" x14ac:dyDescent="0.35">
      <c r="W37206" s="17"/>
    </row>
    <row r="37207" spans="23:23" x14ac:dyDescent="0.35">
      <c r="W37207" s="17"/>
    </row>
    <row r="37208" spans="23:23" x14ac:dyDescent="0.35">
      <c r="W37208" s="17"/>
    </row>
    <row r="37209" spans="23:23" x14ac:dyDescent="0.35">
      <c r="W37209" s="17"/>
    </row>
    <row r="37210" spans="23:23" x14ac:dyDescent="0.35">
      <c r="W37210" s="17"/>
    </row>
    <row r="37211" spans="23:23" x14ac:dyDescent="0.35">
      <c r="W37211" s="17"/>
    </row>
    <row r="37212" spans="23:23" x14ac:dyDescent="0.35">
      <c r="W37212" s="17"/>
    </row>
    <row r="37213" spans="23:23" x14ac:dyDescent="0.35">
      <c r="W37213" s="17"/>
    </row>
    <row r="37214" spans="23:23" x14ac:dyDescent="0.35">
      <c r="W37214" s="17"/>
    </row>
    <row r="37215" spans="23:23" x14ac:dyDescent="0.35">
      <c r="W37215" s="17"/>
    </row>
    <row r="37216" spans="23:23" x14ac:dyDescent="0.35">
      <c r="W37216" s="17"/>
    </row>
    <row r="37217" spans="23:23" x14ac:dyDescent="0.35">
      <c r="W37217" s="17"/>
    </row>
    <row r="37218" spans="23:23" x14ac:dyDescent="0.35">
      <c r="W37218" s="17"/>
    </row>
    <row r="37219" spans="23:23" x14ac:dyDescent="0.35">
      <c r="W37219" s="17"/>
    </row>
    <row r="37220" spans="23:23" x14ac:dyDescent="0.35">
      <c r="W37220" s="17"/>
    </row>
    <row r="37221" spans="23:23" x14ac:dyDescent="0.35">
      <c r="W37221" s="17"/>
    </row>
    <row r="37222" spans="23:23" x14ac:dyDescent="0.35">
      <c r="W37222" s="17"/>
    </row>
    <row r="37223" spans="23:23" x14ac:dyDescent="0.35">
      <c r="W37223" s="17"/>
    </row>
    <row r="37224" spans="23:23" x14ac:dyDescent="0.35">
      <c r="W37224" s="17"/>
    </row>
    <row r="37225" spans="23:23" x14ac:dyDescent="0.35">
      <c r="W37225" s="17"/>
    </row>
    <row r="37226" spans="23:23" x14ac:dyDescent="0.35">
      <c r="W37226" s="17"/>
    </row>
    <row r="37227" spans="23:23" x14ac:dyDescent="0.35">
      <c r="W37227" s="17"/>
    </row>
    <row r="37228" spans="23:23" x14ac:dyDescent="0.35">
      <c r="W37228" s="17"/>
    </row>
    <row r="37229" spans="23:23" x14ac:dyDescent="0.35">
      <c r="W37229" s="17"/>
    </row>
    <row r="37230" spans="23:23" x14ac:dyDescent="0.35">
      <c r="W37230" s="17"/>
    </row>
    <row r="37231" spans="23:23" x14ac:dyDescent="0.35">
      <c r="W37231" s="17"/>
    </row>
    <row r="37232" spans="23:23" x14ac:dyDescent="0.35">
      <c r="W37232" s="17"/>
    </row>
    <row r="37233" spans="23:23" x14ac:dyDescent="0.35">
      <c r="W37233" s="17"/>
    </row>
    <row r="37234" spans="23:23" x14ac:dyDescent="0.35">
      <c r="W37234" s="17"/>
    </row>
    <row r="37235" spans="23:23" x14ac:dyDescent="0.35">
      <c r="W37235" s="17"/>
    </row>
    <row r="37236" spans="23:23" x14ac:dyDescent="0.35">
      <c r="W37236" s="17"/>
    </row>
    <row r="37237" spans="23:23" x14ac:dyDescent="0.35">
      <c r="W37237" s="17"/>
    </row>
    <row r="37238" spans="23:23" x14ac:dyDescent="0.35">
      <c r="W37238" s="17"/>
    </row>
    <row r="37239" spans="23:23" x14ac:dyDescent="0.35">
      <c r="W37239" s="17"/>
    </row>
    <row r="37240" spans="23:23" x14ac:dyDescent="0.35">
      <c r="W37240" s="17"/>
    </row>
    <row r="37241" spans="23:23" x14ac:dyDescent="0.35">
      <c r="W37241" s="17"/>
    </row>
    <row r="37242" spans="23:23" x14ac:dyDescent="0.35">
      <c r="W37242" s="17"/>
    </row>
    <row r="37243" spans="23:23" x14ac:dyDescent="0.35">
      <c r="W37243" s="17"/>
    </row>
    <row r="37244" spans="23:23" x14ac:dyDescent="0.35">
      <c r="W37244" s="17"/>
    </row>
    <row r="37245" spans="23:23" x14ac:dyDescent="0.35">
      <c r="W37245" s="17"/>
    </row>
    <row r="37246" spans="23:23" x14ac:dyDescent="0.35">
      <c r="W37246" s="17"/>
    </row>
    <row r="37247" spans="23:23" x14ac:dyDescent="0.35">
      <c r="W37247" s="17"/>
    </row>
    <row r="37248" spans="23:23" x14ac:dyDescent="0.35">
      <c r="W37248" s="17"/>
    </row>
    <row r="37249" spans="23:23" x14ac:dyDescent="0.35">
      <c r="W37249" s="17"/>
    </row>
    <row r="37250" spans="23:23" x14ac:dyDescent="0.35">
      <c r="W37250" s="17"/>
    </row>
    <row r="37251" spans="23:23" x14ac:dyDescent="0.35">
      <c r="W37251" s="17"/>
    </row>
    <row r="37252" spans="23:23" x14ac:dyDescent="0.35">
      <c r="W37252" s="17"/>
    </row>
    <row r="37253" spans="23:23" x14ac:dyDescent="0.35">
      <c r="W37253" s="17"/>
    </row>
    <row r="37254" spans="23:23" x14ac:dyDescent="0.35">
      <c r="W37254" s="17"/>
    </row>
    <row r="37255" spans="23:23" x14ac:dyDescent="0.35">
      <c r="W37255" s="17"/>
    </row>
    <row r="37256" spans="23:23" x14ac:dyDescent="0.35">
      <c r="W37256" s="17"/>
    </row>
    <row r="37257" spans="23:23" x14ac:dyDescent="0.35">
      <c r="W37257" s="17"/>
    </row>
    <row r="37258" spans="23:23" x14ac:dyDescent="0.35">
      <c r="W37258" s="17"/>
    </row>
    <row r="37259" spans="23:23" x14ac:dyDescent="0.35">
      <c r="W37259" s="17"/>
    </row>
    <row r="37260" spans="23:23" x14ac:dyDescent="0.35">
      <c r="W37260" s="17"/>
    </row>
    <row r="37261" spans="23:23" x14ac:dyDescent="0.35">
      <c r="W37261" s="17"/>
    </row>
    <row r="37262" spans="23:23" x14ac:dyDescent="0.35">
      <c r="W37262" s="17"/>
    </row>
    <row r="37263" spans="23:23" x14ac:dyDescent="0.35">
      <c r="W37263" s="17"/>
    </row>
    <row r="37264" spans="23:23" x14ac:dyDescent="0.35">
      <c r="W37264" s="17"/>
    </row>
    <row r="37265" spans="23:23" x14ac:dyDescent="0.35">
      <c r="W37265" s="17"/>
    </row>
    <row r="37266" spans="23:23" x14ac:dyDescent="0.35">
      <c r="W37266" s="17"/>
    </row>
    <row r="37267" spans="23:23" x14ac:dyDescent="0.35">
      <c r="W37267" s="17"/>
    </row>
    <row r="37268" spans="23:23" x14ac:dyDescent="0.35">
      <c r="W37268" s="17"/>
    </row>
    <row r="37269" spans="23:23" x14ac:dyDescent="0.35">
      <c r="W37269" s="17"/>
    </row>
    <row r="37270" spans="23:23" x14ac:dyDescent="0.35">
      <c r="W37270" s="17"/>
    </row>
    <row r="37271" spans="23:23" x14ac:dyDescent="0.35">
      <c r="W37271" s="17"/>
    </row>
    <row r="37272" spans="23:23" x14ac:dyDescent="0.35">
      <c r="W37272" s="17"/>
    </row>
    <row r="37273" spans="23:23" x14ac:dyDescent="0.35">
      <c r="W37273" s="17"/>
    </row>
    <row r="37274" spans="23:23" x14ac:dyDescent="0.35">
      <c r="W37274" s="17"/>
    </row>
    <row r="37275" spans="23:23" x14ac:dyDescent="0.35">
      <c r="W37275" s="17"/>
    </row>
    <row r="37276" spans="23:23" x14ac:dyDescent="0.35">
      <c r="W37276" s="17"/>
    </row>
    <row r="37277" spans="23:23" x14ac:dyDescent="0.35">
      <c r="W37277" s="17"/>
    </row>
    <row r="37278" spans="23:23" x14ac:dyDescent="0.35">
      <c r="W37278" s="17"/>
    </row>
    <row r="37279" spans="23:23" x14ac:dyDescent="0.35">
      <c r="W37279" s="17"/>
    </row>
    <row r="37280" spans="23:23" x14ac:dyDescent="0.35">
      <c r="W37280" s="17"/>
    </row>
    <row r="37281" spans="23:23" x14ac:dyDescent="0.35">
      <c r="W37281" s="17"/>
    </row>
    <row r="37282" spans="23:23" x14ac:dyDescent="0.35">
      <c r="W37282" s="17"/>
    </row>
    <row r="37283" spans="23:23" x14ac:dyDescent="0.35">
      <c r="W37283" s="17"/>
    </row>
    <row r="37284" spans="23:23" x14ac:dyDescent="0.35">
      <c r="W37284" s="17"/>
    </row>
    <row r="37285" spans="23:23" x14ac:dyDescent="0.35">
      <c r="W37285" s="17"/>
    </row>
    <row r="37286" spans="23:23" x14ac:dyDescent="0.35">
      <c r="W37286" s="17"/>
    </row>
    <row r="37287" spans="23:23" x14ac:dyDescent="0.35">
      <c r="W37287" s="17"/>
    </row>
    <row r="37288" spans="23:23" x14ac:dyDescent="0.35">
      <c r="W37288" s="17"/>
    </row>
    <row r="37289" spans="23:23" x14ac:dyDescent="0.35">
      <c r="W37289" s="17"/>
    </row>
    <row r="37290" spans="23:23" x14ac:dyDescent="0.35">
      <c r="W37290" s="17"/>
    </row>
    <row r="37291" spans="23:23" x14ac:dyDescent="0.35">
      <c r="W37291" s="17"/>
    </row>
    <row r="37292" spans="23:23" x14ac:dyDescent="0.35">
      <c r="W37292" s="17"/>
    </row>
    <row r="37293" spans="23:23" x14ac:dyDescent="0.35">
      <c r="W37293" s="17"/>
    </row>
    <row r="37294" spans="23:23" x14ac:dyDescent="0.35">
      <c r="W37294" s="17"/>
    </row>
    <row r="37295" spans="23:23" x14ac:dyDescent="0.35">
      <c r="W37295" s="17"/>
    </row>
    <row r="37296" spans="23:23" x14ac:dyDescent="0.35">
      <c r="W37296" s="17"/>
    </row>
    <row r="37297" spans="23:23" x14ac:dyDescent="0.35">
      <c r="W37297" s="17"/>
    </row>
    <row r="37298" spans="23:23" x14ac:dyDescent="0.35">
      <c r="W37298" s="17"/>
    </row>
    <row r="37299" spans="23:23" x14ac:dyDescent="0.35">
      <c r="W37299" s="17"/>
    </row>
    <row r="37300" spans="23:23" x14ac:dyDescent="0.35">
      <c r="W37300" s="17"/>
    </row>
    <row r="37301" spans="23:23" x14ac:dyDescent="0.35">
      <c r="W37301" s="17"/>
    </row>
    <row r="37302" spans="23:23" x14ac:dyDescent="0.35">
      <c r="W37302" s="17"/>
    </row>
    <row r="37303" spans="23:23" x14ac:dyDescent="0.35">
      <c r="W37303" s="17"/>
    </row>
    <row r="37304" spans="23:23" x14ac:dyDescent="0.35">
      <c r="W37304" s="17"/>
    </row>
    <row r="37305" spans="23:23" x14ac:dyDescent="0.35">
      <c r="W37305" s="17"/>
    </row>
    <row r="37306" spans="23:23" x14ac:dyDescent="0.35">
      <c r="W37306" s="17"/>
    </row>
    <row r="37307" spans="23:23" x14ac:dyDescent="0.35">
      <c r="W37307" s="17"/>
    </row>
    <row r="37308" spans="23:23" x14ac:dyDescent="0.35">
      <c r="W37308" s="17"/>
    </row>
    <row r="37309" spans="23:23" x14ac:dyDescent="0.35">
      <c r="W37309" s="17"/>
    </row>
    <row r="37310" spans="23:23" x14ac:dyDescent="0.35">
      <c r="W37310" s="17"/>
    </row>
    <row r="37311" spans="23:23" x14ac:dyDescent="0.35">
      <c r="W37311" s="17"/>
    </row>
    <row r="37312" spans="23:23" x14ac:dyDescent="0.35">
      <c r="W37312" s="17"/>
    </row>
    <row r="37313" spans="23:23" x14ac:dyDescent="0.35">
      <c r="W37313" s="17"/>
    </row>
    <row r="37314" spans="23:23" x14ac:dyDescent="0.35">
      <c r="W37314" s="17"/>
    </row>
    <row r="37315" spans="23:23" x14ac:dyDescent="0.35">
      <c r="W37315" s="17"/>
    </row>
    <row r="37316" spans="23:23" x14ac:dyDescent="0.35">
      <c r="W37316" s="17"/>
    </row>
    <row r="37317" spans="23:23" x14ac:dyDescent="0.35">
      <c r="W37317" s="17"/>
    </row>
    <row r="37318" spans="23:23" x14ac:dyDescent="0.35">
      <c r="W37318" s="17"/>
    </row>
    <row r="37319" spans="23:23" x14ac:dyDescent="0.35">
      <c r="W37319" s="17"/>
    </row>
    <row r="37320" spans="23:23" x14ac:dyDescent="0.35">
      <c r="W37320" s="17"/>
    </row>
    <row r="37321" spans="23:23" x14ac:dyDescent="0.35">
      <c r="W37321" s="17"/>
    </row>
    <row r="37322" spans="23:23" x14ac:dyDescent="0.35">
      <c r="W37322" s="17"/>
    </row>
    <row r="37323" spans="23:23" x14ac:dyDescent="0.35">
      <c r="W37323" s="17"/>
    </row>
    <row r="37324" spans="23:23" x14ac:dyDescent="0.35">
      <c r="W37324" s="17"/>
    </row>
    <row r="37325" spans="23:23" x14ac:dyDescent="0.35">
      <c r="W37325" s="17"/>
    </row>
    <row r="37326" spans="23:23" x14ac:dyDescent="0.35">
      <c r="W37326" s="17"/>
    </row>
    <row r="37327" spans="23:23" x14ac:dyDescent="0.35">
      <c r="W37327" s="17"/>
    </row>
    <row r="37328" spans="23:23" x14ac:dyDescent="0.35">
      <c r="W37328" s="17"/>
    </row>
    <row r="37329" spans="23:23" x14ac:dyDescent="0.35">
      <c r="W37329" s="17"/>
    </row>
    <row r="37330" spans="23:23" x14ac:dyDescent="0.35">
      <c r="W37330" s="17"/>
    </row>
    <row r="37331" spans="23:23" x14ac:dyDescent="0.35">
      <c r="W37331" s="17"/>
    </row>
    <row r="37332" spans="23:23" x14ac:dyDescent="0.35">
      <c r="W37332" s="17"/>
    </row>
    <row r="37333" spans="23:23" x14ac:dyDescent="0.35">
      <c r="W37333" s="17"/>
    </row>
    <row r="37334" spans="23:23" x14ac:dyDescent="0.35">
      <c r="W37334" s="17"/>
    </row>
    <row r="37335" spans="23:23" x14ac:dyDescent="0.35">
      <c r="W37335" s="17"/>
    </row>
    <row r="37336" spans="23:23" x14ac:dyDescent="0.35">
      <c r="W37336" s="17"/>
    </row>
    <row r="37337" spans="23:23" x14ac:dyDescent="0.35">
      <c r="W37337" s="17"/>
    </row>
    <row r="37338" spans="23:23" x14ac:dyDescent="0.35">
      <c r="W37338" s="17"/>
    </row>
    <row r="37339" spans="23:23" x14ac:dyDescent="0.35">
      <c r="W37339" s="17"/>
    </row>
    <row r="37340" spans="23:23" x14ac:dyDescent="0.35">
      <c r="W37340" s="17"/>
    </row>
    <row r="37341" spans="23:23" x14ac:dyDescent="0.35">
      <c r="W37341" s="17"/>
    </row>
    <row r="37342" spans="23:23" x14ac:dyDescent="0.35">
      <c r="W37342" s="17"/>
    </row>
    <row r="37343" spans="23:23" x14ac:dyDescent="0.35">
      <c r="W37343" s="17"/>
    </row>
    <row r="37344" spans="23:23" x14ac:dyDescent="0.35">
      <c r="W37344" s="17"/>
    </row>
    <row r="37345" spans="23:23" x14ac:dyDescent="0.35">
      <c r="W37345" s="17"/>
    </row>
    <row r="37346" spans="23:23" x14ac:dyDescent="0.35">
      <c r="W37346" s="17"/>
    </row>
    <row r="37347" spans="23:23" x14ac:dyDescent="0.35">
      <c r="W37347" s="17"/>
    </row>
    <row r="37348" spans="23:23" x14ac:dyDescent="0.35">
      <c r="W37348" s="17"/>
    </row>
    <row r="37349" spans="23:23" x14ac:dyDescent="0.35">
      <c r="W37349" s="17"/>
    </row>
    <row r="37350" spans="23:23" x14ac:dyDescent="0.35">
      <c r="W37350" s="17"/>
    </row>
    <row r="37351" spans="23:23" x14ac:dyDescent="0.35">
      <c r="W37351" s="17"/>
    </row>
    <row r="37352" spans="23:23" x14ac:dyDescent="0.35">
      <c r="W37352" s="17"/>
    </row>
    <row r="37353" spans="23:23" x14ac:dyDescent="0.35">
      <c r="W37353" s="17"/>
    </row>
    <row r="37354" spans="23:23" x14ac:dyDescent="0.35">
      <c r="W37354" s="17"/>
    </row>
    <row r="37355" spans="23:23" x14ac:dyDescent="0.35">
      <c r="W37355" s="17"/>
    </row>
    <row r="37356" spans="23:23" x14ac:dyDescent="0.35">
      <c r="W37356" s="17"/>
    </row>
    <row r="37357" spans="23:23" x14ac:dyDescent="0.35">
      <c r="W37357" s="17"/>
    </row>
    <row r="37358" spans="23:23" x14ac:dyDescent="0.35">
      <c r="W37358" s="17"/>
    </row>
    <row r="37359" spans="23:23" x14ac:dyDescent="0.35">
      <c r="W37359" s="17"/>
    </row>
    <row r="37360" spans="23:23" x14ac:dyDescent="0.35">
      <c r="W37360" s="17"/>
    </row>
    <row r="37361" spans="23:23" x14ac:dyDescent="0.35">
      <c r="W37361" s="17"/>
    </row>
    <row r="37362" spans="23:23" x14ac:dyDescent="0.35">
      <c r="W37362" s="17"/>
    </row>
    <row r="37363" spans="23:23" x14ac:dyDescent="0.35">
      <c r="W37363" s="17"/>
    </row>
    <row r="37364" spans="23:23" x14ac:dyDescent="0.35">
      <c r="W37364" s="17"/>
    </row>
    <row r="37365" spans="23:23" x14ac:dyDescent="0.35">
      <c r="W37365" s="17"/>
    </row>
    <row r="37366" spans="23:23" x14ac:dyDescent="0.35">
      <c r="W37366" s="17"/>
    </row>
    <row r="37367" spans="23:23" x14ac:dyDescent="0.35">
      <c r="W37367" s="17"/>
    </row>
    <row r="37368" spans="23:23" x14ac:dyDescent="0.35">
      <c r="W37368" s="17"/>
    </row>
    <row r="37369" spans="23:23" x14ac:dyDescent="0.35">
      <c r="W37369" s="17"/>
    </row>
    <row r="37370" spans="23:23" x14ac:dyDescent="0.35">
      <c r="W37370" s="17"/>
    </row>
    <row r="37371" spans="23:23" x14ac:dyDescent="0.35">
      <c r="W37371" s="17"/>
    </row>
    <row r="37372" spans="23:23" x14ac:dyDescent="0.35">
      <c r="W37372" s="17"/>
    </row>
    <row r="37373" spans="23:23" x14ac:dyDescent="0.35">
      <c r="W37373" s="17"/>
    </row>
    <row r="37374" spans="23:23" x14ac:dyDescent="0.35">
      <c r="W37374" s="17"/>
    </row>
    <row r="37375" spans="23:23" x14ac:dyDescent="0.35">
      <c r="W37375" s="17"/>
    </row>
    <row r="37376" spans="23:23" x14ac:dyDescent="0.35">
      <c r="W37376" s="17"/>
    </row>
    <row r="37377" spans="23:23" x14ac:dyDescent="0.35">
      <c r="W37377" s="17"/>
    </row>
    <row r="37378" spans="23:23" x14ac:dyDescent="0.35">
      <c r="W37378" s="17"/>
    </row>
    <row r="37379" spans="23:23" x14ac:dyDescent="0.35">
      <c r="W37379" s="17"/>
    </row>
    <row r="37380" spans="23:23" x14ac:dyDescent="0.35">
      <c r="W37380" s="17"/>
    </row>
    <row r="37381" spans="23:23" x14ac:dyDescent="0.35">
      <c r="W37381" s="17"/>
    </row>
    <row r="37382" spans="23:23" x14ac:dyDescent="0.35">
      <c r="W37382" s="17"/>
    </row>
    <row r="37383" spans="23:23" x14ac:dyDescent="0.35">
      <c r="W37383" s="17"/>
    </row>
    <row r="37384" spans="23:23" x14ac:dyDescent="0.35">
      <c r="W37384" s="17"/>
    </row>
    <row r="37385" spans="23:23" x14ac:dyDescent="0.35">
      <c r="W37385" s="17"/>
    </row>
    <row r="37386" spans="23:23" x14ac:dyDescent="0.35">
      <c r="W37386" s="17"/>
    </row>
    <row r="37387" spans="23:23" x14ac:dyDescent="0.35">
      <c r="W37387" s="17"/>
    </row>
    <row r="37388" spans="23:23" x14ac:dyDescent="0.35">
      <c r="W37388" s="17"/>
    </row>
    <row r="37389" spans="23:23" x14ac:dyDescent="0.35">
      <c r="W37389" s="17"/>
    </row>
    <row r="37390" spans="23:23" x14ac:dyDescent="0.35">
      <c r="W37390" s="17"/>
    </row>
    <row r="37391" spans="23:23" x14ac:dyDescent="0.35">
      <c r="W37391" s="17"/>
    </row>
    <row r="37392" spans="23:23" x14ac:dyDescent="0.35">
      <c r="W37392" s="17"/>
    </row>
    <row r="37393" spans="23:23" x14ac:dyDescent="0.35">
      <c r="W37393" s="17"/>
    </row>
    <row r="37394" spans="23:23" x14ac:dyDescent="0.35">
      <c r="W37394" s="17"/>
    </row>
    <row r="37395" spans="23:23" x14ac:dyDescent="0.35">
      <c r="W37395" s="17"/>
    </row>
    <row r="37396" spans="23:23" x14ac:dyDescent="0.35">
      <c r="W37396" s="17"/>
    </row>
    <row r="37397" spans="23:23" x14ac:dyDescent="0.35">
      <c r="W37397" s="17"/>
    </row>
    <row r="37398" spans="23:23" x14ac:dyDescent="0.35">
      <c r="W37398" s="17"/>
    </row>
    <row r="37399" spans="23:23" x14ac:dyDescent="0.35">
      <c r="W37399" s="17"/>
    </row>
    <row r="37400" spans="23:23" x14ac:dyDescent="0.35">
      <c r="W37400" s="17"/>
    </row>
    <row r="37401" spans="23:23" x14ac:dyDescent="0.35">
      <c r="W37401" s="17"/>
    </row>
    <row r="37402" spans="23:23" x14ac:dyDescent="0.35">
      <c r="W37402" s="17"/>
    </row>
    <row r="37403" spans="23:23" x14ac:dyDescent="0.35">
      <c r="W37403" s="17"/>
    </row>
    <row r="37404" spans="23:23" x14ac:dyDescent="0.35">
      <c r="W37404" s="17"/>
    </row>
    <row r="37405" spans="23:23" x14ac:dyDescent="0.35">
      <c r="W37405" s="17"/>
    </row>
    <row r="37406" spans="23:23" x14ac:dyDescent="0.35">
      <c r="W37406" s="17"/>
    </row>
    <row r="37407" spans="23:23" x14ac:dyDescent="0.35">
      <c r="W37407" s="17"/>
    </row>
    <row r="37408" spans="23:23" x14ac:dyDescent="0.35">
      <c r="W37408" s="17"/>
    </row>
    <row r="37409" spans="23:23" x14ac:dyDescent="0.35">
      <c r="W37409" s="17"/>
    </row>
    <row r="37410" spans="23:23" x14ac:dyDescent="0.35">
      <c r="W37410" s="17"/>
    </row>
    <row r="37411" spans="23:23" x14ac:dyDescent="0.35">
      <c r="W37411" s="17"/>
    </row>
    <row r="37412" spans="23:23" x14ac:dyDescent="0.35">
      <c r="W37412" s="17"/>
    </row>
    <row r="37413" spans="23:23" x14ac:dyDescent="0.35">
      <c r="W37413" s="17"/>
    </row>
    <row r="37414" spans="23:23" x14ac:dyDescent="0.35">
      <c r="W37414" s="17"/>
    </row>
    <row r="37415" spans="23:23" x14ac:dyDescent="0.35">
      <c r="W37415" s="17"/>
    </row>
    <row r="37416" spans="23:23" x14ac:dyDescent="0.35">
      <c r="W37416" s="17"/>
    </row>
    <row r="37417" spans="23:23" x14ac:dyDescent="0.35">
      <c r="W37417" s="17"/>
    </row>
    <row r="37418" spans="23:23" x14ac:dyDescent="0.35">
      <c r="W37418" s="17"/>
    </row>
    <row r="37419" spans="23:23" x14ac:dyDescent="0.35">
      <c r="W37419" s="17"/>
    </row>
    <row r="37420" spans="23:23" x14ac:dyDescent="0.35">
      <c r="W37420" s="17"/>
    </row>
    <row r="37421" spans="23:23" x14ac:dyDescent="0.35">
      <c r="W37421" s="17"/>
    </row>
    <row r="37422" spans="23:23" x14ac:dyDescent="0.35">
      <c r="W37422" s="17"/>
    </row>
    <row r="37423" spans="23:23" x14ac:dyDescent="0.35">
      <c r="W37423" s="17"/>
    </row>
    <row r="37424" spans="23:23" x14ac:dyDescent="0.35">
      <c r="W37424" s="17"/>
    </row>
    <row r="37425" spans="23:23" x14ac:dyDescent="0.35">
      <c r="W37425" s="17"/>
    </row>
    <row r="37426" spans="23:23" x14ac:dyDescent="0.35">
      <c r="W37426" s="17"/>
    </row>
    <row r="37427" spans="23:23" x14ac:dyDescent="0.35">
      <c r="W37427" s="17"/>
    </row>
    <row r="37428" spans="23:23" x14ac:dyDescent="0.35">
      <c r="W37428" s="17"/>
    </row>
    <row r="37429" spans="23:23" x14ac:dyDescent="0.35">
      <c r="W37429" s="17"/>
    </row>
    <row r="37430" spans="23:23" x14ac:dyDescent="0.35">
      <c r="W37430" s="17"/>
    </row>
    <row r="37431" spans="23:23" x14ac:dyDescent="0.35">
      <c r="W37431" s="17"/>
    </row>
    <row r="37432" spans="23:23" x14ac:dyDescent="0.35">
      <c r="W37432" s="17"/>
    </row>
    <row r="37433" spans="23:23" x14ac:dyDescent="0.35">
      <c r="W37433" s="17"/>
    </row>
    <row r="37434" spans="23:23" x14ac:dyDescent="0.35">
      <c r="W37434" s="17"/>
    </row>
    <row r="37435" spans="23:23" x14ac:dyDescent="0.35">
      <c r="W37435" s="17"/>
    </row>
    <row r="37436" spans="23:23" x14ac:dyDescent="0.35">
      <c r="W37436" s="17"/>
    </row>
    <row r="37437" spans="23:23" x14ac:dyDescent="0.35">
      <c r="W37437" s="17"/>
    </row>
    <row r="37438" spans="23:23" x14ac:dyDescent="0.35">
      <c r="W37438" s="17"/>
    </row>
    <row r="37439" spans="23:23" x14ac:dyDescent="0.35">
      <c r="W37439" s="17"/>
    </row>
    <row r="37440" spans="23:23" x14ac:dyDescent="0.35">
      <c r="W37440" s="17"/>
    </row>
    <row r="37441" spans="23:23" x14ac:dyDescent="0.35">
      <c r="W37441" s="17"/>
    </row>
    <row r="37442" spans="23:23" x14ac:dyDescent="0.35">
      <c r="W37442" s="17"/>
    </row>
    <row r="37443" spans="23:23" x14ac:dyDescent="0.35">
      <c r="W37443" s="17"/>
    </row>
    <row r="37444" spans="23:23" x14ac:dyDescent="0.35">
      <c r="W37444" s="17"/>
    </row>
    <row r="37445" spans="23:23" x14ac:dyDescent="0.35">
      <c r="W37445" s="17"/>
    </row>
    <row r="37446" spans="23:23" x14ac:dyDescent="0.35">
      <c r="W37446" s="17"/>
    </row>
    <row r="37447" spans="23:23" x14ac:dyDescent="0.35">
      <c r="W37447" s="17"/>
    </row>
    <row r="37448" spans="23:23" x14ac:dyDescent="0.35">
      <c r="W37448" s="17"/>
    </row>
    <row r="37449" spans="23:23" x14ac:dyDescent="0.35">
      <c r="W37449" s="17"/>
    </row>
    <row r="37450" spans="23:23" x14ac:dyDescent="0.35">
      <c r="W37450" s="17"/>
    </row>
    <row r="37451" spans="23:23" x14ac:dyDescent="0.35">
      <c r="W37451" s="17"/>
    </row>
    <row r="37452" spans="23:23" x14ac:dyDescent="0.35">
      <c r="W37452" s="17"/>
    </row>
    <row r="37453" spans="23:23" x14ac:dyDescent="0.35">
      <c r="W37453" s="17"/>
    </row>
    <row r="37454" spans="23:23" x14ac:dyDescent="0.35">
      <c r="W37454" s="17"/>
    </row>
    <row r="37455" spans="23:23" x14ac:dyDescent="0.35">
      <c r="W37455" s="17"/>
    </row>
    <row r="37456" spans="23:23" x14ac:dyDescent="0.35">
      <c r="W37456" s="17"/>
    </row>
    <row r="37457" spans="23:23" x14ac:dyDescent="0.35">
      <c r="W37457" s="17"/>
    </row>
    <row r="37458" spans="23:23" x14ac:dyDescent="0.35">
      <c r="W37458" s="17"/>
    </row>
    <row r="37459" spans="23:23" x14ac:dyDescent="0.35">
      <c r="W37459" s="17"/>
    </row>
    <row r="37460" spans="23:23" x14ac:dyDescent="0.35">
      <c r="W37460" s="17"/>
    </row>
    <row r="37461" spans="23:23" x14ac:dyDescent="0.35">
      <c r="W37461" s="17"/>
    </row>
    <row r="37462" spans="23:23" x14ac:dyDescent="0.35">
      <c r="W37462" s="17"/>
    </row>
    <row r="37463" spans="23:23" x14ac:dyDescent="0.35">
      <c r="W37463" s="17"/>
    </row>
    <row r="37464" spans="23:23" x14ac:dyDescent="0.35">
      <c r="W37464" s="17"/>
    </row>
    <row r="37465" spans="23:23" x14ac:dyDescent="0.35">
      <c r="W37465" s="17"/>
    </row>
    <row r="37466" spans="23:23" x14ac:dyDescent="0.35">
      <c r="W37466" s="17"/>
    </row>
    <row r="37467" spans="23:23" x14ac:dyDescent="0.35">
      <c r="W37467" s="17"/>
    </row>
    <row r="37468" spans="23:23" x14ac:dyDescent="0.35">
      <c r="W37468" s="17"/>
    </row>
    <row r="37469" spans="23:23" x14ac:dyDescent="0.35">
      <c r="W37469" s="17"/>
    </row>
    <row r="37470" spans="23:23" x14ac:dyDescent="0.35">
      <c r="W37470" s="17"/>
    </row>
    <row r="37471" spans="23:23" x14ac:dyDescent="0.35">
      <c r="W37471" s="17"/>
    </row>
    <row r="37472" spans="23:23" x14ac:dyDescent="0.35">
      <c r="W37472" s="17"/>
    </row>
    <row r="37473" spans="23:23" x14ac:dyDescent="0.35">
      <c r="W37473" s="17"/>
    </row>
    <row r="37474" spans="23:23" x14ac:dyDescent="0.35">
      <c r="W37474" s="17"/>
    </row>
    <row r="37475" spans="23:23" x14ac:dyDescent="0.35">
      <c r="W37475" s="17"/>
    </row>
    <row r="37476" spans="23:23" x14ac:dyDescent="0.35">
      <c r="W37476" s="17"/>
    </row>
    <row r="37477" spans="23:23" x14ac:dyDescent="0.35">
      <c r="W37477" s="17"/>
    </row>
    <row r="37478" spans="23:23" x14ac:dyDescent="0.35">
      <c r="W37478" s="17"/>
    </row>
    <row r="37479" spans="23:23" x14ac:dyDescent="0.35">
      <c r="W37479" s="17"/>
    </row>
    <row r="37480" spans="23:23" x14ac:dyDescent="0.35">
      <c r="W37480" s="17"/>
    </row>
    <row r="37481" spans="23:23" x14ac:dyDescent="0.35">
      <c r="W37481" s="17"/>
    </row>
    <row r="37482" spans="23:23" x14ac:dyDescent="0.35">
      <c r="W37482" s="17"/>
    </row>
    <row r="37483" spans="23:23" x14ac:dyDescent="0.35">
      <c r="W37483" s="17"/>
    </row>
    <row r="37484" spans="23:23" x14ac:dyDescent="0.35">
      <c r="W37484" s="17"/>
    </row>
    <row r="37485" spans="23:23" x14ac:dyDescent="0.35">
      <c r="W37485" s="17"/>
    </row>
    <row r="37486" spans="23:23" x14ac:dyDescent="0.35">
      <c r="W37486" s="17"/>
    </row>
    <row r="37487" spans="23:23" x14ac:dyDescent="0.35">
      <c r="W37487" s="17"/>
    </row>
    <row r="37488" spans="23:23" x14ac:dyDescent="0.35">
      <c r="W37488" s="17"/>
    </row>
    <row r="37489" spans="23:23" x14ac:dyDescent="0.35">
      <c r="W37489" s="17"/>
    </row>
    <row r="37490" spans="23:23" x14ac:dyDescent="0.35">
      <c r="W37490" s="17"/>
    </row>
    <row r="37491" spans="23:23" x14ac:dyDescent="0.35">
      <c r="W37491" s="17"/>
    </row>
    <row r="37492" spans="23:23" x14ac:dyDescent="0.35">
      <c r="W37492" s="17"/>
    </row>
    <row r="37493" spans="23:23" x14ac:dyDescent="0.35">
      <c r="W37493" s="17"/>
    </row>
    <row r="37494" spans="23:23" x14ac:dyDescent="0.35">
      <c r="W37494" s="17"/>
    </row>
    <row r="37495" spans="23:23" x14ac:dyDescent="0.35">
      <c r="W37495" s="17"/>
    </row>
    <row r="37496" spans="23:23" x14ac:dyDescent="0.35">
      <c r="W37496" s="17"/>
    </row>
    <row r="37497" spans="23:23" x14ac:dyDescent="0.35">
      <c r="W37497" s="17"/>
    </row>
    <row r="37498" spans="23:23" x14ac:dyDescent="0.35">
      <c r="W37498" s="17"/>
    </row>
    <row r="37499" spans="23:23" x14ac:dyDescent="0.35">
      <c r="W37499" s="17"/>
    </row>
    <row r="37500" spans="23:23" x14ac:dyDescent="0.35">
      <c r="W37500" s="17"/>
    </row>
    <row r="37501" spans="23:23" x14ac:dyDescent="0.35">
      <c r="W37501" s="17"/>
    </row>
    <row r="37502" spans="23:23" x14ac:dyDescent="0.35">
      <c r="W37502" s="17"/>
    </row>
    <row r="37503" spans="23:23" x14ac:dyDescent="0.35">
      <c r="W37503" s="17"/>
    </row>
    <row r="37504" spans="23:23" x14ac:dyDescent="0.35">
      <c r="W37504" s="17"/>
    </row>
    <row r="37505" spans="23:23" x14ac:dyDescent="0.35">
      <c r="W37505" s="17"/>
    </row>
    <row r="37506" spans="23:23" x14ac:dyDescent="0.35">
      <c r="W37506" s="17"/>
    </row>
    <row r="37507" spans="23:23" x14ac:dyDescent="0.35">
      <c r="W37507" s="17"/>
    </row>
    <row r="37508" spans="23:23" x14ac:dyDescent="0.35">
      <c r="W37508" s="17"/>
    </row>
    <row r="37509" spans="23:23" x14ac:dyDescent="0.35">
      <c r="W37509" s="17"/>
    </row>
    <row r="37510" spans="23:23" x14ac:dyDescent="0.35">
      <c r="W37510" s="17"/>
    </row>
    <row r="37511" spans="23:23" x14ac:dyDescent="0.35">
      <c r="W37511" s="17"/>
    </row>
    <row r="37512" spans="23:23" x14ac:dyDescent="0.35">
      <c r="W37512" s="17"/>
    </row>
    <row r="37513" spans="23:23" x14ac:dyDescent="0.35">
      <c r="W37513" s="17"/>
    </row>
    <row r="37514" spans="23:23" x14ac:dyDescent="0.35">
      <c r="W37514" s="17"/>
    </row>
    <row r="37515" spans="23:23" x14ac:dyDescent="0.35">
      <c r="W37515" s="17"/>
    </row>
    <row r="37516" spans="23:23" x14ac:dyDescent="0.35">
      <c r="W37516" s="17"/>
    </row>
    <row r="37517" spans="23:23" x14ac:dyDescent="0.35">
      <c r="W37517" s="17"/>
    </row>
    <row r="37518" spans="23:23" x14ac:dyDescent="0.35">
      <c r="W37518" s="17"/>
    </row>
    <row r="37519" spans="23:23" x14ac:dyDescent="0.35">
      <c r="W37519" s="17"/>
    </row>
    <row r="37520" spans="23:23" x14ac:dyDescent="0.35">
      <c r="W37520" s="17"/>
    </row>
    <row r="37521" spans="23:23" x14ac:dyDescent="0.35">
      <c r="W37521" s="17"/>
    </row>
    <row r="37522" spans="23:23" x14ac:dyDescent="0.35">
      <c r="W37522" s="17"/>
    </row>
    <row r="37523" spans="23:23" x14ac:dyDescent="0.35">
      <c r="W37523" s="17"/>
    </row>
    <row r="37524" spans="23:23" x14ac:dyDescent="0.35">
      <c r="W37524" s="17"/>
    </row>
    <row r="37525" spans="23:23" x14ac:dyDescent="0.35">
      <c r="W37525" s="17"/>
    </row>
    <row r="37526" spans="23:23" x14ac:dyDescent="0.35">
      <c r="W37526" s="17"/>
    </row>
    <row r="37527" spans="23:23" x14ac:dyDescent="0.35">
      <c r="W37527" s="17"/>
    </row>
    <row r="37528" spans="23:23" x14ac:dyDescent="0.35">
      <c r="W37528" s="17"/>
    </row>
    <row r="37529" spans="23:23" x14ac:dyDescent="0.35">
      <c r="W37529" s="17"/>
    </row>
    <row r="37530" spans="23:23" x14ac:dyDescent="0.35">
      <c r="W37530" s="17"/>
    </row>
    <row r="37531" spans="23:23" x14ac:dyDescent="0.35">
      <c r="W37531" s="17"/>
    </row>
    <row r="37532" spans="23:23" x14ac:dyDescent="0.35">
      <c r="W37532" s="17"/>
    </row>
    <row r="37533" spans="23:23" x14ac:dyDescent="0.35">
      <c r="W37533" s="17"/>
    </row>
    <row r="37534" spans="23:23" x14ac:dyDescent="0.35">
      <c r="W37534" s="17"/>
    </row>
    <row r="37535" spans="23:23" x14ac:dyDescent="0.35">
      <c r="W37535" s="17"/>
    </row>
    <row r="37536" spans="23:23" x14ac:dyDescent="0.35">
      <c r="W37536" s="17"/>
    </row>
    <row r="37537" spans="23:23" x14ac:dyDescent="0.35">
      <c r="W37537" s="17"/>
    </row>
    <row r="37538" spans="23:23" x14ac:dyDescent="0.35">
      <c r="W37538" s="17"/>
    </row>
    <row r="37539" spans="23:23" x14ac:dyDescent="0.35">
      <c r="W37539" s="17"/>
    </row>
    <row r="37540" spans="23:23" x14ac:dyDescent="0.35">
      <c r="W37540" s="17"/>
    </row>
    <row r="37541" spans="23:23" x14ac:dyDescent="0.35">
      <c r="W37541" s="17"/>
    </row>
    <row r="37542" spans="23:23" x14ac:dyDescent="0.35">
      <c r="W37542" s="17"/>
    </row>
    <row r="37543" spans="23:23" x14ac:dyDescent="0.35">
      <c r="W37543" s="17"/>
    </row>
    <row r="37544" spans="23:23" x14ac:dyDescent="0.35">
      <c r="W37544" s="17"/>
    </row>
    <row r="37545" spans="23:23" x14ac:dyDescent="0.35">
      <c r="W37545" s="17"/>
    </row>
    <row r="37546" spans="23:23" x14ac:dyDescent="0.35">
      <c r="W37546" s="17"/>
    </row>
    <row r="37547" spans="23:23" x14ac:dyDescent="0.35">
      <c r="W37547" s="17"/>
    </row>
    <row r="37548" spans="23:23" x14ac:dyDescent="0.35">
      <c r="W37548" s="17"/>
    </row>
    <row r="37549" spans="23:23" x14ac:dyDescent="0.35">
      <c r="W37549" s="17"/>
    </row>
    <row r="37550" spans="23:23" x14ac:dyDescent="0.35">
      <c r="W37550" s="17"/>
    </row>
    <row r="37551" spans="23:23" x14ac:dyDescent="0.35">
      <c r="W37551" s="17"/>
    </row>
    <row r="37552" spans="23:23" x14ac:dyDescent="0.35">
      <c r="W37552" s="17"/>
    </row>
    <row r="37553" spans="23:23" x14ac:dyDescent="0.35">
      <c r="W37553" s="17"/>
    </row>
    <row r="37554" spans="23:23" x14ac:dyDescent="0.35">
      <c r="W37554" s="17"/>
    </row>
    <row r="37555" spans="23:23" x14ac:dyDescent="0.35">
      <c r="W37555" s="17"/>
    </row>
    <row r="37556" spans="23:23" x14ac:dyDescent="0.35">
      <c r="W37556" s="17"/>
    </row>
    <row r="37557" spans="23:23" x14ac:dyDescent="0.35">
      <c r="W37557" s="17"/>
    </row>
    <row r="37558" spans="23:23" x14ac:dyDescent="0.35">
      <c r="W37558" s="17"/>
    </row>
    <row r="37559" spans="23:23" x14ac:dyDescent="0.35">
      <c r="W37559" s="17"/>
    </row>
    <row r="37560" spans="23:23" x14ac:dyDescent="0.35">
      <c r="W37560" s="17"/>
    </row>
    <row r="37561" spans="23:23" x14ac:dyDescent="0.35">
      <c r="W37561" s="17"/>
    </row>
    <row r="37562" spans="23:23" x14ac:dyDescent="0.35">
      <c r="W37562" s="17"/>
    </row>
    <row r="37563" spans="23:23" x14ac:dyDescent="0.35">
      <c r="W37563" s="17"/>
    </row>
    <row r="37564" spans="23:23" x14ac:dyDescent="0.35">
      <c r="W37564" s="17"/>
    </row>
    <row r="37565" spans="23:23" x14ac:dyDescent="0.35">
      <c r="W37565" s="17"/>
    </row>
    <row r="37566" spans="23:23" x14ac:dyDescent="0.35">
      <c r="W37566" s="17"/>
    </row>
    <row r="37567" spans="23:23" x14ac:dyDescent="0.35">
      <c r="W37567" s="17"/>
    </row>
    <row r="37568" spans="23:23" x14ac:dyDescent="0.35">
      <c r="W37568" s="17"/>
    </row>
    <row r="37569" spans="23:23" x14ac:dyDescent="0.35">
      <c r="W37569" s="17"/>
    </row>
    <row r="37570" spans="23:23" x14ac:dyDescent="0.35">
      <c r="W37570" s="17"/>
    </row>
    <row r="37571" spans="23:23" x14ac:dyDescent="0.35">
      <c r="W37571" s="17"/>
    </row>
    <row r="37572" spans="23:23" x14ac:dyDescent="0.35">
      <c r="W37572" s="17"/>
    </row>
    <row r="37573" spans="23:23" x14ac:dyDescent="0.35">
      <c r="W37573" s="17"/>
    </row>
    <row r="37574" spans="23:23" x14ac:dyDescent="0.35">
      <c r="W37574" s="17"/>
    </row>
    <row r="37575" spans="23:23" x14ac:dyDescent="0.35">
      <c r="W37575" s="17"/>
    </row>
    <row r="37576" spans="23:23" x14ac:dyDescent="0.35">
      <c r="W37576" s="17"/>
    </row>
    <row r="37577" spans="23:23" x14ac:dyDescent="0.35">
      <c r="W37577" s="17"/>
    </row>
    <row r="37578" spans="23:23" x14ac:dyDescent="0.35">
      <c r="W37578" s="17"/>
    </row>
    <row r="37579" spans="23:23" x14ac:dyDescent="0.35">
      <c r="W37579" s="17"/>
    </row>
    <row r="37580" spans="23:23" x14ac:dyDescent="0.35">
      <c r="W37580" s="17"/>
    </row>
    <row r="37581" spans="23:23" x14ac:dyDescent="0.35">
      <c r="W37581" s="17"/>
    </row>
    <row r="37582" spans="23:23" x14ac:dyDescent="0.35">
      <c r="W37582" s="17"/>
    </row>
    <row r="37583" spans="23:23" x14ac:dyDescent="0.35">
      <c r="W37583" s="17"/>
    </row>
    <row r="37584" spans="23:23" x14ac:dyDescent="0.35">
      <c r="W37584" s="17"/>
    </row>
    <row r="37585" spans="23:23" x14ac:dyDescent="0.35">
      <c r="W37585" s="17"/>
    </row>
    <row r="37586" spans="23:23" x14ac:dyDescent="0.35">
      <c r="W37586" s="17"/>
    </row>
    <row r="37587" spans="23:23" x14ac:dyDescent="0.35">
      <c r="W37587" s="17"/>
    </row>
    <row r="37588" spans="23:23" x14ac:dyDescent="0.35">
      <c r="W37588" s="17"/>
    </row>
    <row r="37589" spans="23:23" x14ac:dyDescent="0.35">
      <c r="W37589" s="17"/>
    </row>
    <row r="37590" spans="23:23" x14ac:dyDescent="0.35">
      <c r="W37590" s="17"/>
    </row>
    <row r="37591" spans="23:23" x14ac:dyDescent="0.35">
      <c r="W37591" s="17"/>
    </row>
    <row r="37592" spans="23:23" x14ac:dyDescent="0.35">
      <c r="W37592" s="17"/>
    </row>
    <row r="37593" spans="23:23" x14ac:dyDescent="0.35">
      <c r="W37593" s="17"/>
    </row>
    <row r="37594" spans="23:23" x14ac:dyDescent="0.35">
      <c r="W37594" s="17"/>
    </row>
    <row r="37595" spans="23:23" x14ac:dyDescent="0.35">
      <c r="W37595" s="17"/>
    </row>
    <row r="37596" spans="23:23" x14ac:dyDescent="0.35">
      <c r="W37596" s="17"/>
    </row>
    <row r="37597" spans="23:23" x14ac:dyDescent="0.35">
      <c r="W37597" s="17"/>
    </row>
    <row r="37598" spans="23:23" x14ac:dyDescent="0.35">
      <c r="W37598" s="17"/>
    </row>
    <row r="37599" spans="23:23" x14ac:dyDescent="0.35">
      <c r="W37599" s="17"/>
    </row>
    <row r="37600" spans="23:23" x14ac:dyDescent="0.35">
      <c r="W37600" s="17"/>
    </row>
    <row r="37601" spans="23:23" x14ac:dyDescent="0.35">
      <c r="W37601" s="17"/>
    </row>
    <row r="37602" spans="23:23" x14ac:dyDescent="0.35">
      <c r="W37602" s="17"/>
    </row>
    <row r="37603" spans="23:23" x14ac:dyDescent="0.35">
      <c r="W37603" s="17"/>
    </row>
    <row r="37604" spans="23:23" x14ac:dyDescent="0.35">
      <c r="W37604" s="17"/>
    </row>
    <row r="37605" spans="23:23" x14ac:dyDescent="0.35">
      <c r="W37605" s="17"/>
    </row>
    <row r="37606" spans="23:23" x14ac:dyDescent="0.35">
      <c r="W37606" s="17"/>
    </row>
    <row r="37607" spans="23:23" x14ac:dyDescent="0.35">
      <c r="W37607" s="17"/>
    </row>
    <row r="37608" spans="23:23" x14ac:dyDescent="0.35">
      <c r="W37608" s="17"/>
    </row>
    <row r="37609" spans="23:23" x14ac:dyDescent="0.35">
      <c r="W37609" s="17"/>
    </row>
    <row r="37610" spans="23:23" x14ac:dyDescent="0.35">
      <c r="W37610" s="17"/>
    </row>
    <row r="37611" spans="23:23" x14ac:dyDescent="0.35">
      <c r="W37611" s="17"/>
    </row>
    <row r="37612" spans="23:23" x14ac:dyDescent="0.35">
      <c r="W37612" s="17"/>
    </row>
    <row r="37613" spans="23:23" x14ac:dyDescent="0.35">
      <c r="W37613" s="17"/>
    </row>
    <row r="37614" spans="23:23" x14ac:dyDescent="0.35">
      <c r="W37614" s="17"/>
    </row>
    <row r="37615" spans="23:23" x14ac:dyDescent="0.35">
      <c r="W37615" s="17"/>
    </row>
    <row r="37616" spans="23:23" x14ac:dyDescent="0.35">
      <c r="W37616" s="17"/>
    </row>
    <row r="37617" spans="23:23" x14ac:dyDescent="0.35">
      <c r="W37617" s="17"/>
    </row>
    <row r="37618" spans="23:23" x14ac:dyDescent="0.35">
      <c r="W37618" s="17"/>
    </row>
    <row r="37619" spans="23:23" x14ac:dyDescent="0.35">
      <c r="W37619" s="17"/>
    </row>
    <row r="37620" spans="23:23" x14ac:dyDescent="0.35">
      <c r="W37620" s="17"/>
    </row>
    <row r="37621" spans="23:23" x14ac:dyDescent="0.35">
      <c r="W37621" s="17"/>
    </row>
    <row r="37622" spans="23:23" x14ac:dyDescent="0.35">
      <c r="W37622" s="17"/>
    </row>
    <row r="37623" spans="23:23" x14ac:dyDescent="0.35">
      <c r="W37623" s="17"/>
    </row>
    <row r="37624" spans="23:23" x14ac:dyDescent="0.35">
      <c r="W37624" s="17"/>
    </row>
    <row r="37625" spans="23:23" x14ac:dyDescent="0.35">
      <c r="W37625" s="17"/>
    </row>
    <row r="37626" spans="23:23" x14ac:dyDescent="0.35">
      <c r="W37626" s="17"/>
    </row>
    <row r="37627" spans="23:23" x14ac:dyDescent="0.35">
      <c r="W37627" s="17"/>
    </row>
    <row r="37628" spans="23:23" x14ac:dyDescent="0.35">
      <c r="W37628" s="17"/>
    </row>
    <row r="37629" spans="23:23" x14ac:dyDescent="0.35">
      <c r="W37629" s="17"/>
    </row>
    <row r="37630" spans="23:23" x14ac:dyDescent="0.35">
      <c r="W37630" s="17"/>
    </row>
    <row r="37631" spans="23:23" x14ac:dyDescent="0.35">
      <c r="W37631" s="17"/>
    </row>
    <row r="37632" spans="23:23" x14ac:dyDescent="0.35">
      <c r="W37632" s="17"/>
    </row>
    <row r="37633" spans="23:23" x14ac:dyDescent="0.35">
      <c r="W37633" s="17"/>
    </row>
    <row r="37634" spans="23:23" x14ac:dyDescent="0.35">
      <c r="W37634" s="17"/>
    </row>
    <row r="37635" spans="23:23" x14ac:dyDescent="0.35">
      <c r="W37635" s="17"/>
    </row>
    <row r="37636" spans="23:23" x14ac:dyDescent="0.35">
      <c r="W37636" s="17"/>
    </row>
    <row r="37637" spans="23:23" x14ac:dyDescent="0.35">
      <c r="W37637" s="17"/>
    </row>
    <row r="37638" spans="23:23" x14ac:dyDescent="0.35">
      <c r="W37638" s="17"/>
    </row>
    <row r="37639" spans="23:23" x14ac:dyDescent="0.35">
      <c r="W37639" s="17"/>
    </row>
    <row r="37640" spans="23:23" x14ac:dyDescent="0.35">
      <c r="W37640" s="17"/>
    </row>
    <row r="37641" spans="23:23" x14ac:dyDescent="0.35">
      <c r="W37641" s="17"/>
    </row>
    <row r="37642" spans="23:23" x14ac:dyDescent="0.35">
      <c r="W37642" s="17"/>
    </row>
    <row r="37643" spans="23:23" x14ac:dyDescent="0.35">
      <c r="W37643" s="17"/>
    </row>
    <row r="37644" spans="23:23" x14ac:dyDescent="0.35">
      <c r="W37644" s="17"/>
    </row>
    <row r="37645" spans="23:23" x14ac:dyDescent="0.35">
      <c r="W37645" s="17"/>
    </row>
    <row r="37646" spans="23:23" x14ac:dyDescent="0.35">
      <c r="W37646" s="17"/>
    </row>
    <row r="37647" spans="23:23" x14ac:dyDescent="0.35">
      <c r="W37647" s="17"/>
    </row>
    <row r="37648" spans="23:23" x14ac:dyDescent="0.35">
      <c r="W37648" s="17"/>
    </row>
    <row r="37649" spans="23:23" x14ac:dyDescent="0.35">
      <c r="W37649" s="17"/>
    </row>
    <row r="37650" spans="23:23" x14ac:dyDescent="0.35">
      <c r="W37650" s="17"/>
    </row>
    <row r="37651" spans="23:23" x14ac:dyDescent="0.35">
      <c r="W37651" s="17"/>
    </row>
    <row r="37652" spans="23:23" x14ac:dyDescent="0.35">
      <c r="W37652" s="17"/>
    </row>
    <row r="37653" spans="23:23" x14ac:dyDescent="0.35">
      <c r="W37653" s="17"/>
    </row>
    <row r="37654" spans="23:23" x14ac:dyDescent="0.35">
      <c r="W37654" s="17"/>
    </row>
    <row r="37655" spans="23:23" x14ac:dyDescent="0.35">
      <c r="W37655" s="17"/>
    </row>
    <row r="37656" spans="23:23" x14ac:dyDescent="0.35">
      <c r="W37656" s="17"/>
    </row>
    <row r="37657" spans="23:23" x14ac:dyDescent="0.35">
      <c r="W37657" s="17"/>
    </row>
    <row r="37658" spans="23:23" x14ac:dyDescent="0.35">
      <c r="W37658" s="17"/>
    </row>
    <row r="37659" spans="23:23" x14ac:dyDescent="0.35">
      <c r="W37659" s="17"/>
    </row>
    <row r="37660" spans="23:23" x14ac:dyDescent="0.35">
      <c r="W37660" s="17"/>
    </row>
    <row r="37661" spans="23:23" x14ac:dyDescent="0.35">
      <c r="W37661" s="17"/>
    </row>
    <row r="37662" spans="23:23" x14ac:dyDescent="0.35">
      <c r="W37662" s="17"/>
    </row>
    <row r="37663" spans="23:23" x14ac:dyDescent="0.35">
      <c r="W37663" s="17"/>
    </row>
    <row r="37664" spans="23:23" x14ac:dyDescent="0.35">
      <c r="W37664" s="17"/>
    </row>
    <row r="37665" spans="23:23" x14ac:dyDescent="0.35">
      <c r="W37665" s="17"/>
    </row>
    <row r="37666" spans="23:23" x14ac:dyDescent="0.35">
      <c r="W37666" s="17"/>
    </row>
    <row r="37667" spans="23:23" x14ac:dyDescent="0.35">
      <c r="W37667" s="17"/>
    </row>
    <row r="37668" spans="23:23" x14ac:dyDescent="0.35">
      <c r="W37668" s="17"/>
    </row>
    <row r="37669" spans="23:23" x14ac:dyDescent="0.35">
      <c r="W37669" s="17"/>
    </row>
    <row r="37670" spans="23:23" x14ac:dyDescent="0.35">
      <c r="W37670" s="17"/>
    </row>
    <row r="37671" spans="23:23" x14ac:dyDescent="0.35">
      <c r="W37671" s="17"/>
    </row>
    <row r="37672" spans="23:23" x14ac:dyDescent="0.35">
      <c r="W37672" s="17"/>
    </row>
    <row r="37673" spans="23:23" x14ac:dyDescent="0.35">
      <c r="W37673" s="17"/>
    </row>
    <row r="37674" spans="23:23" x14ac:dyDescent="0.35">
      <c r="W37674" s="17"/>
    </row>
    <row r="37675" spans="23:23" x14ac:dyDescent="0.35">
      <c r="W37675" s="17"/>
    </row>
    <row r="37676" spans="23:23" x14ac:dyDescent="0.35">
      <c r="W37676" s="17"/>
    </row>
    <row r="37677" spans="23:23" x14ac:dyDescent="0.35">
      <c r="W37677" s="17"/>
    </row>
    <row r="37678" spans="23:23" x14ac:dyDescent="0.35">
      <c r="W37678" s="17"/>
    </row>
    <row r="37679" spans="23:23" x14ac:dyDescent="0.35">
      <c r="W37679" s="17"/>
    </row>
    <row r="37680" spans="23:23" x14ac:dyDescent="0.35">
      <c r="W37680" s="17"/>
    </row>
    <row r="37681" spans="23:23" x14ac:dyDescent="0.35">
      <c r="W37681" s="17"/>
    </row>
    <row r="37682" spans="23:23" x14ac:dyDescent="0.35">
      <c r="W37682" s="17"/>
    </row>
    <row r="37683" spans="23:23" x14ac:dyDescent="0.35">
      <c r="W37683" s="17"/>
    </row>
    <row r="37684" spans="23:23" x14ac:dyDescent="0.35">
      <c r="W37684" s="17"/>
    </row>
    <row r="37685" spans="23:23" x14ac:dyDescent="0.35">
      <c r="W37685" s="17"/>
    </row>
    <row r="37686" spans="23:23" x14ac:dyDescent="0.35">
      <c r="W37686" s="17"/>
    </row>
    <row r="37687" spans="23:23" x14ac:dyDescent="0.35">
      <c r="W37687" s="17"/>
    </row>
    <row r="37688" spans="23:23" x14ac:dyDescent="0.35">
      <c r="W37688" s="17"/>
    </row>
    <row r="37689" spans="23:23" x14ac:dyDescent="0.35">
      <c r="W37689" s="17"/>
    </row>
    <row r="37690" spans="23:23" x14ac:dyDescent="0.35">
      <c r="W37690" s="17"/>
    </row>
    <row r="37691" spans="23:23" x14ac:dyDescent="0.35">
      <c r="W37691" s="17"/>
    </row>
    <row r="37692" spans="23:23" x14ac:dyDescent="0.35">
      <c r="W37692" s="17"/>
    </row>
    <row r="37693" spans="23:23" x14ac:dyDescent="0.35">
      <c r="W37693" s="17"/>
    </row>
    <row r="37694" spans="23:23" x14ac:dyDescent="0.35">
      <c r="W37694" s="17"/>
    </row>
    <row r="37695" spans="23:23" x14ac:dyDescent="0.35">
      <c r="W37695" s="17"/>
    </row>
    <row r="37696" spans="23:23" x14ac:dyDescent="0.35">
      <c r="W37696" s="17"/>
    </row>
    <row r="37697" spans="23:23" x14ac:dyDescent="0.35">
      <c r="W37697" s="17"/>
    </row>
    <row r="37698" spans="23:23" x14ac:dyDescent="0.35">
      <c r="W37698" s="17"/>
    </row>
    <row r="37699" spans="23:23" x14ac:dyDescent="0.35">
      <c r="W37699" s="17"/>
    </row>
    <row r="37700" spans="23:23" x14ac:dyDescent="0.35">
      <c r="W37700" s="17"/>
    </row>
    <row r="37701" spans="23:23" x14ac:dyDescent="0.35">
      <c r="W37701" s="17"/>
    </row>
    <row r="37702" spans="23:23" x14ac:dyDescent="0.35">
      <c r="W37702" s="17"/>
    </row>
    <row r="37703" spans="23:23" x14ac:dyDescent="0.35">
      <c r="W37703" s="17"/>
    </row>
    <row r="37704" spans="23:23" x14ac:dyDescent="0.35">
      <c r="W37704" s="17"/>
    </row>
    <row r="37705" spans="23:23" x14ac:dyDescent="0.35">
      <c r="W37705" s="17"/>
    </row>
    <row r="37706" spans="23:23" x14ac:dyDescent="0.35">
      <c r="W37706" s="17"/>
    </row>
    <row r="37707" spans="23:23" x14ac:dyDescent="0.35">
      <c r="W37707" s="17"/>
    </row>
    <row r="37708" spans="23:23" x14ac:dyDescent="0.35">
      <c r="W37708" s="17"/>
    </row>
    <row r="37709" spans="23:23" x14ac:dyDescent="0.35">
      <c r="W37709" s="17"/>
    </row>
    <row r="37710" spans="23:23" x14ac:dyDescent="0.35">
      <c r="W37710" s="17"/>
    </row>
    <row r="37711" spans="23:23" x14ac:dyDescent="0.35">
      <c r="W37711" s="17"/>
    </row>
    <row r="37712" spans="23:23" x14ac:dyDescent="0.35">
      <c r="W37712" s="17"/>
    </row>
    <row r="37713" spans="23:23" x14ac:dyDescent="0.35">
      <c r="W37713" s="17"/>
    </row>
    <row r="37714" spans="23:23" x14ac:dyDescent="0.35">
      <c r="W37714" s="17"/>
    </row>
    <row r="37715" spans="23:23" x14ac:dyDescent="0.35">
      <c r="W37715" s="17"/>
    </row>
    <row r="37716" spans="23:23" x14ac:dyDescent="0.35">
      <c r="W37716" s="17"/>
    </row>
    <row r="37717" spans="23:23" x14ac:dyDescent="0.35">
      <c r="W37717" s="17"/>
    </row>
    <row r="37718" spans="23:23" x14ac:dyDescent="0.35">
      <c r="W37718" s="17"/>
    </row>
    <row r="37719" spans="23:23" x14ac:dyDescent="0.35">
      <c r="W37719" s="17"/>
    </row>
    <row r="37720" spans="23:23" x14ac:dyDescent="0.35">
      <c r="W37720" s="17"/>
    </row>
    <row r="37721" spans="23:23" x14ac:dyDescent="0.35">
      <c r="W37721" s="17"/>
    </row>
    <row r="37722" spans="23:23" x14ac:dyDescent="0.35">
      <c r="W37722" s="17"/>
    </row>
    <row r="37723" spans="23:23" x14ac:dyDescent="0.35">
      <c r="W37723" s="17"/>
    </row>
    <row r="37724" spans="23:23" x14ac:dyDescent="0.35">
      <c r="W37724" s="17"/>
    </row>
    <row r="37725" spans="23:23" x14ac:dyDescent="0.35">
      <c r="W37725" s="17"/>
    </row>
    <row r="37726" spans="23:23" x14ac:dyDescent="0.35">
      <c r="W37726" s="17"/>
    </row>
    <row r="37727" spans="23:23" x14ac:dyDescent="0.35">
      <c r="W37727" s="17"/>
    </row>
    <row r="37728" spans="23:23" x14ac:dyDescent="0.35">
      <c r="W37728" s="17"/>
    </row>
    <row r="37729" spans="23:23" x14ac:dyDescent="0.35">
      <c r="W37729" s="17"/>
    </row>
    <row r="37730" spans="23:23" x14ac:dyDescent="0.35">
      <c r="W37730" s="17"/>
    </row>
    <row r="37731" spans="23:23" x14ac:dyDescent="0.35">
      <c r="W37731" s="17"/>
    </row>
    <row r="37732" spans="23:23" x14ac:dyDescent="0.35">
      <c r="W37732" s="17"/>
    </row>
    <row r="37733" spans="23:23" x14ac:dyDescent="0.35">
      <c r="W37733" s="17"/>
    </row>
    <row r="37734" spans="23:23" x14ac:dyDescent="0.35">
      <c r="W37734" s="17"/>
    </row>
    <row r="37735" spans="23:23" x14ac:dyDescent="0.35">
      <c r="W37735" s="17"/>
    </row>
    <row r="37736" spans="23:23" x14ac:dyDescent="0.35">
      <c r="W37736" s="17"/>
    </row>
    <row r="37737" spans="23:23" x14ac:dyDescent="0.35">
      <c r="W37737" s="17"/>
    </row>
    <row r="37738" spans="23:23" x14ac:dyDescent="0.35">
      <c r="W37738" s="17"/>
    </row>
    <row r="37739" spans="23:23" x14ac:dyDescent="0.35">
      <c r="W37739" s="17"/>
    </row>
    <row r="37740" spans="23:23" x14ac:dyDescent="0.35">
      <c r="W37740" s="17"/>
    </row>
    <row r="37741" spans="23:23" x14ac:dyDescent="0.35">
      <c r="W37741" s="17"/>
    </row>
    <row r="37742" spans="23:23" x14ac:dyDescent="0.35">
      <c r="W37742" s="17"/>
    </row>
    <row r="37743" spans="23:23" x14ac:dyDescent="0.35">
      <c r="W37743" s="17"/>
    </row>
    <row r="37744" spans="23:23" x14ac:dyDescent="0.35">
      <c r="W37744" s="17"/>
    </row>
    <row r="37745" spans="23:23" x14ac:dyDescent="0.35">
      <c r="W37745" s="17"/>
    </row>
    <row r="37746" spans="23:23" x14ac:dyDescent="0.35">
      <c r="W37746" s="17"/>
    </row>
    <row r="37747" spans="23:23" x14ac:dyDescent="0.35">
      <c r="W37747" s="17"/>
    </row>
    <row r="37748" spans="23:23" x14ac:dyDescent="0.35">
      <c r="W37748" s="17"/>
    </row>
    <row r="37749" spans="23:23" x14ac:dyDescent="0.35">
      <c r="W37749" s="17"/>
    </row>
    <row r="37750" spans="23:23" x14ac:dyDescent="0.35">
      <c r="W37750" s="17"/>
    </row>
    <row r="37751" spans="23:23" x14ac:dyDescent="0.35">
      <c r="W37751" s="17"/>
    </row>
    <row r="37752" spans="23:23" x14ac:dyDescent="0.35">
      <c r="W37752" s="17"/>
    </row>
    <row r="37753" spans="23:23" x14ac:dyDescent="0.35">
      <c r="W37753" s="17"/>
    </row>
    <row r="37754" spans="23:23" x14ac:dyDescent="0.35">
      <c r="W37754" s="17"/>
    </row>
    <row r="37755" spans="23:23" x14ac:dyDescent="0.35">
      <c r="W37755" s="17"/>
    </row>
    <row r="37756" spans="23:23" x14ac:dyDescent="0.35">
      <c r="W37756" s="17"/>
    </row>
    <row r="37757" spans="23:23" x14ac:dyDescent="0.35">
      <c r="W37757" s="17"/>
    </row>
    <row r="37758" spans="23:23" x14ac:dyDescent="0.35">
      <c r="W37758" s="17"/>
    </row>
    <row r="37759" spans="23:23" x14ac:dyDescent="0.35">
      <c r="W37759" s="17"/>
    </row>
    <row r="37760" spans="23:23" x14ac:dyDescent="0.35">
      <c r="W37760" s="17"/>
    </row>
    <row r="37761" spans="23:23" x14ac:dyDescent="0.35">
      <c r="W37761" s="17"/>
    </row>
    <row r="37762" spans="23:23" x14ac:dyDescent="0.35">
      <c r="W37762" s="17"/>
    </row>
    <row r="37763" spans="23:23" x14ac:dyDescent="0.35">
      <c r="W37763" s="17"/>
    </row>
    <row r="37764" spans="23:23" x14ac:dyDescent="0.35">
      <c r="W37764" s="17"/>
    </row>
    <row r="37765" spans="23:23" x14ac:dyDescent="0.35">
      <c r="W37765" s="17"/>
    </row>
    <row r="37766" spans="23:23" x14ac:dyDescent="0.35">
      <c r="W37766" s="17"/>
    </row>
    <row r="37767" spans="23:23" x14ac:dyDescent="0.35">
      <c r="W37767" s="17"/>
    </row>
    <row r="37768" spans="23:23" x14ac:dyDescent="0.35">
      <c r="W37768" s="17"/>
    </row>
    <row r="37769" spans="23:23" x14ac:dyDescent="0.35">
      <c r="W37769" s="17"/>
    </row>
    <row r="37770" spans="23:23" x14ac:dyDescent="0.35">
      <c r="W37770" s="17"/>
    </row>
    <row r="37771" spans="23:23" x14ac:dyDescent="0.35">
      <c r="W37771" s="17"/>
    </row>
    <row r="37772" spans="23:23" x14ac:dyDescent="0.35">
      <c r="W37772" s="17"/>
    </row>
    <row r="37773" spans="23:23" x14ac:dyDescent="0.35">
      <c r="W37773" s="17"/>
    </row>
    <row r="37774" spans="23:23" x14ac:dyDescent="0.35">
      <c r="W37774" s="17"/>
    </row>
    <row r="37775" spans="23:23" x14ac:dyDescent="0.35">
      <c r="W37775" s="17"/>
    </row>
    <row r="37776" spans="23:23" x14ac:dyDescent="0.35">
      <c r="W37776" s="17"/>
    </row>
    <row r="37777" spans="23:23" x14ac:dyDescent="0.35">
      <c r="W37777" s="17"/>
    </row>
    <row r="37778" spans="23:23" x14ac:dyDescent="0.35">
      <c r="W37778" s="17"/>
    </row>
    <row r="37779" spans="23:23" x14ac:dyDescent="0.35">
      <c r="W37779" s="17"/>
    </row>
    <row r="37780" spans="23:23" x14ac:dyDescent="0.35">
      <c r="W37780" s="17"/>
    </row>
    <row r="37781" spans="23:23" x14ac:dyDescent="0.35">
      <c r="W37781" s="17"/>
    </row>
    <row r="37782" spans="23:23" x14ac:dyDescent="0.35">
      <c r="W37782" s="17"/>
    </row>
    <row r="37783" spans="23:23" x14ac:dyDescent="0.35">
      <c r="W37783" s="17"/>
    </row>
    <row r="37784" spans="23:23" x14ac:dyDescent="0.35">
      <c r="W37784" s="17"/>
    </row>
    <row r="37785" spans="23:23" x14ac:dyDescent="0.35">
      <c r="W37785" s="17"/>
    </row>
    <row r="37786" spans="23:23" x14ac:dyDescent="0.35">
      <c r="W37786" s="17"/>
    </row>
    <row r="37787" spans="23:23" x14ac:dyDescent="0.35">
      <c r="W37787" s="17"/>
    </row>
    <row r="37788" spans="23:23" x14ac:dyDescent="0.35">
      <c r="W37788" s="17"/>
    </row>
    <row r="37789" spans="23:23" x14ac:dyDescent="0.35">
      <c r="W37789" s="17"/>
    </row>
    <row r="37790" spans="23:23" x14ac:dyDescent="0.35">
      <c r="W37790" s="17"/>
    </row>
    <row r="37791" spans="23:23" x14ac:dyDescent="0.35">
      <c r="W37791" s="17"/>
    </row>
    <row r="37792" spans="23:23" x14ac:dyDescent="0.35">
      <c r="W37792" s="17"/>
    </row>
    <row r="37793" spans="23:23" x14ac:dyDescent="0.35">
      <c r="W37793" s="17"/>
    </row>
    <row r="37794" spans="23:23" x14ac:dyDescent="0.35">
      <c r="W37794" s="17"/>
    </row>
    <row r="37795" spans="23:23" x14ac:dyDescent="0.35">
      <c r="W37795" s="17"/>
    </row>
    <row r="37796" spans="23:23" x14ac:dyDescent="0.35">
      <c r="W37796" s="17"/>
    </row>
    <row r="37797" spans="23:23" x14ac:dyDescent="0.35">
      <c r="W37797" s="17"/>
    </row>
    <row r="37798" spans="23:23" x14ac:dyDescent="0.35">
      <c r="W37798" s="17"/>
    </row>
    <row r="37799" spans="23:23" x14ac:dyDescent="0.35">
      <c r="W37799" s="17"/>
    </row>
    <row r="37800" spans="23:23" x14ac:dyDescent="0.35">
      <c r="W37800" s="17"/>
    </row>
    <row r="37801" spans="23:23" x14ac:dyDescent="0.35">
      <c r="W37801" s="17"/>
    </row>
    <row r="37802" spans="23:23" x14ac:dyDescent="0.35">
      <c r="W37802" s="17"/>
    </row>
    <row r="37803" spans="23:23" x14ac:dyDescent="0.35">
      <c r="W37803" s="17"/>
    </row>
    <row r="37804" spans="23:23" x14ac:dyDescent="0.35">
      <c r="W37804" s="17"/>
    </row>
    <row r="37805" spans="23:23" x14ac:dyDescent="0.35">
      <c r="W37805" s="17"/>
    </row>
    <row r="37806" spans="23:23" x14ac:dyDescent="0.35">
      <c r="W37806" s="17"/>
    </row>
    <row r="37807" spans="23:23" x14ac:dyDescent="0.35">
      <c r="W37807" s="17"/>
    </row>
    <row r="37808" spans="23:23" x14ac:dyDescent="0.35">
      <c r="W37808" s="17"/>
    </row>
    <row r="37809" spans="23:23" x14ac:dyDescent="0.35">
      <c r="W37809" s="17"/>
    </row>
    <row r="37810" spans="23:23" x14ac:dyDescent="0.35">
      <c r="W37810" s="17"/>
    </row>
    <row r="37811" spans="23:23" x14ac:dyDescent="0.35">
      <c r="W37811" s="17"/>
    </row>
    <row r="37812" spans="23:23" x14ac:dyDescent="0.35">
      <c r="W37812" s="17"/>
    </row>
    <row r="37813" spans="23:23" x14ac:dyDescent="0.35">
      <c r="W37813" s="17"/>
    </row>
    <row r="37814" spans="23:23" x14ac:dyDescent="0.35">
      <c r="W37814" s="17"/>
    </row>
    <row r="37815" spans="23:23" x14ac:dyDescent="0.35">
      <c r="W37815" s="17"/>
    </row>
    <row r="37816" spans="23:23" x14ac:dyDescent="0.35">
      <c r="W37816" s="17"/>
    </row>
    <row r="37817" spans="23:23" x14ac:dyDescent="0.35">
      <c r="W37817" s="17"/>
    </row>
    <row r="37818" spans="23:23" x14ac:dyDescent="0.35">
      <c r="W37818" s="17"/>
    </row>
    <row r="37819" spans="23:23" x14ac:dyDescent="0.35">
      <c r="W37819" s="17"/>
    </row>
    <row r="37820" spans="23:23" x14ac:dyDescent="0.35">
      <c r="W37820" s="17"/>
    </row>
    <row r="37821" spans="23:23" x14ac:dyDescent="0.35">
      <c r="W37821" s="17"/>
    </row>
    <row r="37822" spans="23:23" x14ac:dyDescent="0.35">
      <c r="W37822" s="17"/>
    </row>
    <row r="37823" spans="23:23" x14ac:dyDescent="0.35">
      <c r="W37823" s="17"/>
    </row>
    <row r="37824" spans="23:23" x14ac:dyDescent="0.35">
      <c r="W37824" s="17"/>
    </row>
    <row r="37825" spans="23:23" x14ac:dyDescent="0.35">
      <c r="W37825" s="17"/>
    </row>
    <row r="37826" spans="23:23" x14ac:dyDescent="0.35">
      <c r="W37826" s="17"/>
    </row>
    <row r="37827" spans="23:23" x14ac:dyDescent="0.35">
      <c r="W37827" s="17"/>
    </row>
    <row r="37828" spans="23:23" x14ac:dyDescent="0.35">
      <c r="W37828" s="17"/>
    </row>
    <row r="37829" spans="23:23" x14ac:dyDescent="0.35">
      <c r="W37829" s="17"/>
    </row>
    <row r="37830" spans="23:23" x14ac:dyDescent="0.35">
      <c r="W37830" s="17"/>
    </row>
    <row r="37831" spans="23:23" x14ac:dyDescent="0.35">
      <c r="W37831" s="17"/>
    </row>
    <row r="37832" spans="23:23" x14ac:dyDescent="0.35">
      <c r="W37832" s="17"/>
    </row>
    <row r="37833" spans="23:23" x14ac:dyDescent="0.35">
      <c r="W37833" s="17"/>
    </row>
    <row r="37834" spans="23:23" x14ac:dyDescent="0.35">
      <c r="W37834" s="17"/>
    </row>
    <row r="37835" spans="23:23" x14ac:dyDescent="0.35">
      <c r="W37835" s="17"/>
    </row>
    <row r="37836" spans="23:23" x14ac:dyDescent="0.35">
      <c r="W37836" s="17"/>
    </row>
    <row r="37837" spans="23:23" x14ac:dyDescent="0.35">
      <c r="W37837" s="17"/>
    </row>
    <row r="37838" spans="23:23" x14ac:dyDescent="0.35">
      <c r="W37838" s="17"/>
    </row>
    <row r="37839" spans="23:23" x14ac:dyDescent="0.35">
      <c r="W37839" s="17"/>
    </row>
    <row r="37840" spans="23:23" x14ac:dyDescent="0.35">
      <c r="W37840" s="17"/>
    </row>
    <row r="37841" spans="23:23" x14ac:dyDescent="0.35">
      <c r="W37841" s="17"/>
    </row>
    <row r="37842" spans="23:23" x14ac:dyDescent="0.35">
      <c r="W37842" s="17"/>
    </row>
    <row r="37843" spans="23:23" x14ac:dyDescent="0.35">
      <c r="W37843" s="17"/>
    </row>
    <row r="37844" spans="23:23" x14ac:dyDescent="0.35">
      <c r="W37844" s="17"/>
    </row>
    <row r="37845" spans="23:23" x14ac:dyDescent="0.35">
      <c r="W37845" s="17"/>
    </row>
    <row r="37846" spans="23:23" x14ac:dyDescent="0.35">
      <c r="W37846" s="17"/>
    </row>
    <row r="37847" spans="23:23" x14ac:dyDescent="0.35">
      <c r="W37847" s="17"/>
    </row>
    <row r="37848" spans="23:23" x14ac:dyDescent="0.35">
      <c r="W37848" s="17"/>
    </row>
    <row r="37849" spans="23:23" x14ac:dyDescent="0.35">
      <c r="W37849" s="17"/>
    </row>
    <row r="37850" spans="23:23" x14ac:dyDescent="0.35">
      <c r="W37850" s="17"/>
    </row>
    <row r="37851" spans="23:23" x14ac:dyDescent="0.35">
      <c r="W37851" s="17"/>
    </row>
    <row r="37852" spans="23:23" x14ac:dyDescent="0.35">
      <c r="W37852" s="17"/>
    </row>
    <row r="37853" spans="23:23" x14ac:dyDescent="0.35">
      <c r="W37853" s="17"/>
    </row>
    <row r="37854" spans="23:23" x14ac:dyDescent="0.35">
      <c r="W37854" s="17"/>
    </row>
    <row r="37855" spans="23:23" x14ac:dyDescent="0.35">
      <c r="W37855" s="17"/>
    </row>
    <row r="37856" spans="23:23" x14ac:dyDescent="0.35">
      <c r="W37856" s="17"/>
    </row>
    <row r="37857" spans="23:23" x14ac:dyDescent="0.35">
      <c r="W37857" s="17"/>
    </row>
    <row r="37858" spans="23:23" x14ac:dyDescent="0.35">
      <c r="W37858" s="17"/>
    </row>
    <row r="37859" spans="23:23" x14ac:dyDescent="0.35">
      <c r="W37859" s="17"/>
    </row>
    <row r="37860" spans="23:23" x14ac:dyDescent="0.35">
      <c r="W37860" s="17"/>
    </row>
    <row r="37861" spans="23:23" x14ac:dyDescent="0.35">
      <c r="W37861" s="17"/>
    </row>
    <row r="37862" spans="23:23" x14ac:dyDescent="0.35">
      <c r="W37862" s="17"/>
    </row>
    <row r="37863" spans="23:23" x14ac:dyDescent="0.35">
      <c r="W37863" s="17"/>
    </row>
    <row r="37864" spans="23:23" x14ac:dyDescent="0.35">
      <c r="W37864" s="17"/>
    </row>
    <row r="37865" spans="23:23" x14ac:dyDescent="0.35">
      <c r="W37865" s="17"/>
    </row>
    <row r="37866" spans="23:23" x14ac:dyDescent="0.35">
      <c r="W37866" s="17"/>
    </row>
    <row r="37867" spans="23:23" x14ac:dyDescent="0.35">
      <c r="W37867" s="17"/>
    </row>
    <row r="37868" spans="23:23" x14ac:dyDescent="0.35">
      <c r="W37868" s="17"/>
    </row>
    <row r="37869" spans="23:23" x14ac:dyDescent="0.35">
      <c r="W37869" s="17"/>
    </row>
    <row r="37870" spans="23:23" x14ac:dyDescent="0.35">
      <c r="W37870" s="17"/>
    </row>
    <row r="37871" spans="23:23" x14ac:dyDescent="0.35">
      <c r="W37871" s="17"/>
    </row>
    <row r="37872" spans="23:23" x14ac:dyDescent="0.35">
      <c r="W37872" s="17"/>
    </row>
    <row r="37873" spans="23:23" x14ac:dyDescent="0.35">
      <c r="W37873" s="17"/>
    </row>
    <row r="37874" spans="23:23" x14ac:dyDescent="0.35">
      <c r="W37874" s="17"/>
    </row>
    <row r="37875" spans="23:23" x14ac:dyDescent="0.35">
      <c r="W37875" s="17"/>
    </row>
    <row r="37876" spans="23:23" x14ac:dyDescent="0.35">
      <c r="W37876" s="17"/>
    </row>
    <row r="37877" spans="23:23" x14ac:dyDescent="0.35">
      <c r="W37877" s="17"/>
    </row>
    <row r="37878" spans="23:23" x14ac:dyDescent="0.35">
      <c r="W37878" s="17"/>
    </row>
    <row r="37879" spans="23:23" x14ac:dyDescent="0.35">
      <c r="W37879" s="17"/>
    </row>
    <row r="37880" spans="23:23" x14ac:dyDescent="0.35">
      <c r="W37880" s="17"/>
    </row>
    <row r="37881" spans="23:23" x14ac:dyDescent="0.35">
      <c r="W37881" s="17"/>
    </row>
    <row r="37882" spans="23:23" x14ac:dyDescent="0.35">
      <c r="W37882" s="17"/>
    </row>
    <row r="37883" spans="23:23" x14ac:dyDescent="0.35">
      <c r="W37883" s="17"/>
    </row>
    <row r="37884" spans="23:23" x14ac:dyDescent="0.35">
      <c r="W37884" s="17"/>
    </row>
    <row r="37885" spans="23:23" x14ac:dyDescent="0.35">
      <c r="W37885" s="17"/>
    </row>
    <row r="37886" spans="23:23" x14ac:dyDescent="0.35">
      <c r="W37886" s="17"/>
    </row>
    <row r="37887" spans="23:23" x14ac:dyDescent="0.35">
      <c r="W37887" s="17"/>
    </row>
    <row r="37888" spans="23:23" x14ac:dyDescent="0.35">
      <c r="W37888" s="17"/>
    </row>
    <row r="37889" spans="23:23" x14ac:dyDescent="0.35">
      <c r="W37889" s="17"/>
    </row>
    <row r="37890" spans="23:23" x14ac:dyDescent="0.35">
      <c r="W37890" s="17"/>
    </row>
    <row r="37891" spans="23:23" x14ac:dyDescent="0.35">
      <c r="W37891" s="17"/>
    </row>
    <row r="37892" spans="23:23" x14ac:dyDescent="0.35">
      <c r="W37892" s="17"/>
    </row>
    <row r="37893" spans="23:23" x14ac:dyDescent="0.35">
      <c r="W37893" s="17"/>
    </row>
    <row r="37894" spans="23:23" x14ac:dyDescent="0.35">
      <c r="W37894" s="17"/>
    </row>
    <row r="37895" spans="23:23" x14ac:dyDescent="0.35">
      <c r="W37895" s="17"/>
    </row>
    <row r="37896" spans="23:23" x14ac:dyDescent="0.35">
      <c r="W37896" s="17"/>
    </row>
    <row r="37897" spans="23:23" x14ac:dyDescent="0.35">
      <c r="W37897" s="17"/>
    </row>
    <row r="37898" spans="23:23" x14ac:dyDescent="0.35">
      <c r="W37898" s="17"/>
    </row>
    <row r="37899" spans="23:23" x14ac:dyDescent="0.35">
      <c r="W37899" s="17"/>
    </row>
    <row r="37900" spans="23:23" x14ac:dyDescent="0.35">
      <c r="W37900" s="17"/>
    </row>
    <row r="37901" spans="23:23" x14ac:dyDescent="0.35">
      <c r="W37901" s="17"/>
    </row>
    <row r="37902" spans="23:23" x14ac:dyDescent="0.35">
      <c r="W37902" s="17"/>
    </row>
    <row r="37903" spans="23:23" x14ac:dyDescent="0.35">
      <c r="W37903" s="17"/>
    </row>
    <row r="37904" spans="23:23" x14ac:dyDescent="0.35">
      <c r="W37904" s="17"/>
    </row>
    <row r="37905" spans="23:23" x14ac:dyDescent="0.35">
      <c r="W37905" s="17"/>
    </row>
    <row r="37906" spans="23:23" x14ac:dyDescent="0.35">
      <c r="W37906" s="17"/>
    </row>
    <row r="37907" spans="23:23" x14ac:dyDescent="0.35">
      <c r="W37907" s="17"/>
    </row>
    <row r="37908" spans="23:23" x14ac:dyDescent="0.35">
      <c r="W37908" s="17"/>
    </row>
    <row r="37909" spans="23:23" x14ac:dyDescent="0.35">
      <c r="W37909" s="17"/>
    </row>
    <row r="37910" spans="23:23" x14ac:dyDescent="0.35">
      <c r="W37910" s="17"/>
    </row>
    <row r="37911" spans="23:23" x14ac:dyDescent="0.35">
      <c r="W37911" s="17"/>
    </row>
    <row r="37912" spans="23:23" x14ac:dyDescent="0.35">
      <c r="W37912" s="17"/>
    </row>
    <row r="37913" spans="23:23" x14ac:dyDescent="0.35">
      <c r="W37913" s="17"/>
    </row>
    <row r="37914" spans="23:23" x14ac:dyDescent="0.35">
      <c r="W37914" s="17"/>
    </row>
    <row r="37915" spans="23:23" x14ac:dyDescent="0.35">
      <c r="W37915" s="17"/>
    </row>
    <row r="37916" spans="23:23" x14ac:dyDescent="0.35">
      <c r="W37916" s="17"/>
    </row>
    <row r="37917" spans="23:23" x14ac:dyDescent="0.35">
      <c r="W37917" s="17"/>
    </row>
    <row r="37918" spans="23:23" x14ac:dyDescent="0.35">
      <c r="W37918" s="17"/>
    </row>
    <row r="37919" spans="23:23" x14ac:dyDescent="0.35">
      <c r="W37919" s="17"/>
    </row>
    <row r="37920" spans="23:23" x14ac:dyDescent="0.35">
      <c r="W37920" s="17"/>
    </row>
    <row r="37921" spans="23:23" x14ac:dyDescent="0.35">
      <c r="W37921" s="17"/>
    </row>
    <row r="37922" spans="23:23" x14ac:dyDescent="0.35">
      <c r="W37922" s="17"/>
    </row>
    <row r="37923" spans="23:23" x14ac:dyDescent="0.35">
      <c r="W37923" s="17"/>
    </row>
    <row r="37924" spans="23:23" x14ac:dyDescent="0.35">
      <c r="W37924" s="17"/>
    </row>
    <row r="37925" spans="23:23" x14ac:dyDescent="0.35">
      <c r="W37925" s="17"/>
    </row>
    <row r="37926" spans="23:23" x14ac:dyDescent="0.35">
      <c r="W37926" s="17"/>
    </row>
    <row r="37927" spans="23:23" x14ac:dyDescent="0.35">
      <c r="W37927" s="17"/>
    </row>
    <row r="37928" spans="23:23" x14ac:dyDescent="0.35">
      <c r="W37928" s="17"/>
    </row>
    <row r="37929" spans="23:23" x14ac:dyDescent="0.35">
      <c r="W37929" s="17"/>
    </row>
    <row r="37930" spans="23:23" x14ac:dyDescent="0.35">
      <c r="W37930" s="17"/>
    </row>
    <row r="37931" spans="23:23" x14ac:dyDescent="0.35">
      <c r="W37931" s="17"/>
    </row>
    <row r="37932" spans="23:23" x14ac:dyDescent="0.35">
      <c r="W37932" s="17"/>
    </row>
    <row r="37933" spans="23:23" x14ac:dyDescent="0.35">
      <c r="W37933" s="17"/>
    </row>
    <row r="37934" spans="23:23" x14ac:dyDescent="0.35">
      <c r="W37934" s="17"/>
    </row>
    <row r="37935" spans="23:23" x14ac:dyDescent="0.35">
      <c r="W37935" s="17"/>
    </row>
    <row r="37936" spans="23:23" x14ac:dyDescent="0.35">
      <c r="W37936" s="17"/>
    </row>
    <row r="37937" spans="23:23" x14ac:dyDescent="0.35">
      <c r="W37937" s="17"/>
    </row>
    <row r="37938" spans="23:23" x14ac:dyDescent="0.35">
      <c r="W37938" s="17"/>
    </row>
    <row r="37939" spans="23:23" x14ac:dyDescent="0.35">
      <c r="W37939" s="17"/>
    </row>
    <row r="37940" spans="23:23" x14ac:dyDescent="0.35">
      <c r="W37940" s="17"/>
    </row>
    <row r="37941" spans="23:23" x14ac:dyDescent="0.35">
      <c r="W37941" s="17"/>
    </row>
    <row r="37942" spans="23:23" x14ac:dyDescent="0.35">
      <c r="W37942" s="17"/>
    </row>
    <row r="37943" spans="23:23" x14ac:dyDescent="0.35">
      <c r="W37943" s="17"/>
    </row>
    <row r="37944" spans="23:23" x14ac:dyDescent="0.35">
      <c r="W37944" s="17"/>
    </row>
    <row r="37945" spans="23:23" x14ac:dyDescent="0.35">
      <c r="W37945" s="17"/>
    </row>
    <row r="37946" spans="23:23" x14ac:dyDescent="0.35">
      <c r="W37946" s="17"/>
    </row>
    <row r="37947" spans="23:23" x14ac:dyDescent="0.35">
      <c r="W37947" s="17"/>
    </row>
    <row r="37948" spans="23:23" x14ac:dyDescent="0.35">
      <c r="W37948" s="17"/>
    </row>
    <row r="37949" spans="23:23" x14ac:dyDescent="0.35">
      <c r="W37949" s="17"/>
    </row>
    <row r="37950" spans="23:23" x14ac:dyDescent="0.35">
      <c r="W37950" s="17"/>
    </row>
    <row r="37951" spans="23:23" x14ac:dyDescent="0.35">
      <c r="W37951" s="17"/>
    </row>
    <row r="37952" spans="23:23" x14ac:dyDescent="0.35">
      <c r="W37952" s="17"/>
    </row>
    <row r="37953" spans="23:23" x14ac:dyDescent="0.35">
      <c r="W37953" s="17"/>
    </row>
    <row r="37954" spans="23:23" x14ac:dyDescent="0.35">
      <c r="W37954" s="17"/>
    </row>
    <row r="37955" spans="23:23" x14ac:dyDescent="0.35">
      <c r="W37955" s="17"/>
    </row>
    <row r="37956" spans="23:23" x14ac:dyDescent="0.35">
      <c r="W37956" s="17"/>
    </row>
    <row r="37957" spans="23:23" x14ac:dyDescent="0.35">
      <c r="W37957" s="17"/>
    </row>
    <row r="37958" spans="23:23" x14ac:dyDescent="0.35">
      <c r="W37958" s="17"/>
    </row>
    <row r="37959" spans="23:23" x14ac:dyDescent="0.35">
      <c r="W37959" s="17"/>
    </row>
    <row r="37960" spans="23:23" x14ac:dyDescent="0.35">
      <c r="W37960" s="17"/>
    </row>
    <row r="37961" spans="23:23" x14ac:dyDescent="0.35">
      <c r="W37961" s="17"/>
    </row>
    <row r="37962" spans="23:23" x14ac:dyDescent="0.35">
      <c r="W37962" s="17"/>
    </row>
    <row r="37963" spans="23:23" x14ac:dyDescent="0.35">
      <c r="W37963" s="17"/>
    </row>
    <row r="37964" spans="23:23" x14ac:dyDescent="0.35">
      <c r="W37964" s="17"/>
    </row>
    <row r="37965" spans="23:23" x14ac:dyDescent="0.35">
      <c r="W37965" s="17"/>
    </row>
    <row r="37966" spans="23:23" x14ac:dyDescent="0.35">
      <c r="W37966" s="17"/>
    </row>
    <row r="37967" spans="23:23" x14ac:dyDescent="0.35">
      <c r="W37967" s="17"/>
    </row>
    <row r="37968" spans="23:23" x14ac:dyDescent="0.35">
      <c r="W37968" s="17"/>
    </row>
    <row r="37969" spans="23:23" x14ac:dyDescent="0.35">
      <c r="W37969" s="17"/>
    </row>
    <row r="37970" spans="23:23" x14ac:dyDescent="0.35">
      <c r="W37970" s="17"/>
    </row>
    <row r="37971" spans="23:23" x14ac:dyDescent="0.35">
      <c r="W37971" s="17"/>
    </row>
    <row r="37972" spans="23:23" x14ac:dyDescent="0.35">
      <c r="W37972" s="17"/>
    </row>
    <row r="37973" spans="23:23" x14ac:dyDescent="0.35">
      <c r="W37973" s="17"/>
    </row>
    <row r="37974" spans="23:23" x14ac:dyDescent="0.35">
      <c r="W37974" s="17"/>
    </row>
    <row r="37975" spans="23:23" x14ac:dyDescent="0.35">
      <c r="W37975" s="17"/>
    </row>
    <row r="37976" spans="23:23" x14ac:dyDescent="0.35">
      <c r="W37976" s="17"/>
    </row>
    <row r="37977" spans="23:23" x14ac:dyDescent="0.35">
      <c r="W37977" s="17"/>
    </row>
    <row r="37978" spans="23:23" x14ac:dyDescent="0.35">
      <c r="W37978" s="17"/>
    </row>
    <row r="37979" spans="23:23" x14ac:dyDescent="0.35">
      <c r="W37979" s="17"/>
    </row>
    <row r="37980" spans="23:23" x14ac:dyDescent="0.35">
      <c r="W37980" s="17"/>
    </row>
    <row r="37981" spans="23:23" x14ac:dyDescent="0.35">
      <c r="W37981" s="17"/>
    </row>
    <row r="37982" spans="23:23" x14ac:dyDescent="0.35">
      <c r="W37982" s="17"/>
    </row>
    <row r="37983" spans="23:23" x14ac:dyDescent="0.35">
      <c r="W37983" s="17"/>
    </row>
    <row r="37984" spans="23:23" x14ac:dyDescent="0.35">
      <c r="W37984" s="17"/>
    </row>
    <row r="37985" spans="23:23" x14ac:dyDescent="0.35">
      <c r="W37985" s="17"/>
    </row>
    <row r="37986" spans="23:23" x14ac:dyDescent="0.35">
      <c r="W37986" s="17"/>
    </row>
    <row r="37987" spans="23:23" x14ac:dyDescent="0.35">
      <c r="W37987" s="17"/>
    </row>
    <row r="37988" spans="23:23" x14ac:dyDescent="0.35">
      <c r="W37988" s="17"/>
    </row>
    <row r="37989" spans="23:23" x14ac:dyDescent="0.35">
      <c r="W37989" s="17"/>
    </row>
    <row r="37990" spans="23:23" x14ac:dyDescent="0.35">
      <c r="W37990" s="17"/>
    </row>
    <row r="37991" spans="23:23" x14ac:dyDescent="0.35">
      <c r="W37991" s="17"/>
    </row>
    <row r="37992" spans="23:23" x14ac:dyDescent="0.35">
      <c r="W37992" s="17"/>
    </row>
    <row r="37993" spans="23:23" x14ac:dyDescent="0.35">
      <c r="W37993" s="17"/>
    </row>
    <row r="37994" spans="23:23" x14ac:dyDescent="0.35">
      <c r="W37994" s="17"/>
    </row>
    <row r="37995" spans="23:23" x14ac:dyDescent="0.35">
      <c r="W37995" s="17"/>
    </row>
    <row r="37996" spans="23:23" x14ac:dyDescent="0.35">
      <c r="W37996" s="17"/>
    </row>
    <row r="37997" spans="23:23" x14ac:dyDescent="0.35">
      <c r="W37997" s="17"/>
    </row>
    <row r="37998" spans="23:23" x14ac:dyDescent="0.35">
      <c r="W37998" s="17"/>
    </row>
    <row r="37999" spans="23:23" x14ac:dyDescent="0.35">
      <c r="W37999" s="17"/>
    </row>
    <row r="38000" spans="23:23" x14ac:dyDescent="0.35">
      <c r="W38000" s="17"/>
    </row>
    <row r="38001" spans="23:23" x14ac:dyDescent="0.35">
      <c r="W38001" s="17"/>
    </row>
    <row r="38002" spans="23:23" x14ac:dyDescent="0.35">
      <c r="W38002" s="17"/>
    </row>
    <row r="38003" spans="23:23" x14ac:dyDescent="0.35">
      <c r="W38003" s="17"/>
    </row>
    <row r="38004" spans="23:23" x14ac:dyDescent="0.35">
      <c r="W38004" s="17"/>
    </row>
    <row r="38005" spans="23:23" x14ac:dyDescent="0.35">
      <c r="W38005" s="17"/>
    </row>
    <row r="38006" spans="23:23" x14ac:dyDescent="0.35">
      <c r="W38006" s="17"/>
    </row>
    <row r="38007" spans="23:23" x14ac:dyDescent="0.35">
      <c r="W38007" s="17"/>
    </row>
    <row r="38008" spans="23:23" x14ac:dyDescent="0.35">
      <c r="W38008" s="17"/>
    </row>
    <row r="38009" spans="23:23" x14ac:dyDescent="0.35">
      <c r="W38009" s="17"/>
    </row>
    <row r="38010" spans="23:23" x14ac:dyDescent="0.35">
      <c r="W38010" s="17"/>
    </row>
    <row r="38011" spans="23:23" x14ac:dyDescent="0.35">
      <c r="W38011" s="17"/>
    </row>
    <row r="38012" spans="23:23" x14ac:dyDescent="0.35">
      <c r="W38012" s="17"/>
    </row>
    <row r="38013" spans="23:23" x14ac:dyDescent="0.35">
      <c r="W38013" s="17"/>
    </row>
    <row r="38014" spans="23:23" x14ac:dyDescent="0.35">
      <c r="W38014" s="17"/>
    </row>
    <row r="38015" spans="23:23" x14ac:dyDescent="0.35">
      <c r="W38015" s="17"/>
    </row>
    <row r="38016" spans="23:23" x14ac:dyDescent="0.35">
      <c r="W38016" s="17"/>
    </row>
    <row r="38017" spans="23:23" x14ac:dyDescent="0.35">
      <c r="W38017" s="17"/>
    </row>
    <row r="38018" spans="23:23" x14ac:dyDescent="0.35">
      <c r="W38018" s="17"/>
    </row>
    <row r="38019" spans="23:23" x14ac:dyDescent="0.35">
      <c r="W38019" s="17"/>
    </row>
    <row r="38020" spans="23:23" x14ac:dyDescent="0.35">
      <c r="W38020" s="17"/>
    </row>
    <row r="38021" spans="23:23" x14ac:dyDescent="0.35">
      <c r="W38021" s="17"/>
    </row>
    <row r="38022" spans="23:23" x14ac:dyDescent="0.35">
      <c r="W38022" s="17"/>
    </row>
    <row r="38023" spans="23:23" x14ac:dyDescent="0.35">
      <c r="W38023" s="17"/>
    </row>
    <row r="38024" spans="23:23" x14ac:dyDescent="0.35">
      <c r="W38024" s="17"/>
    </row>
    <row r="38025" spans="23:23" x14ac:dyDescent="0.35">
      <c r="W38025" s="17"/>
    </row>
    <row r="38026" spans="23:23" x14ac:dyDescent="0.35">
      <c r="W38026" s="17"/>
    </row>
    <row r="38027" spans="23:23" x14ac:dyDescent="0.35">
      <c r="W38027" s="17"/>
    </row>
    <row r="38028" spans="23:23" x14ac:dyDescent="0.35">
      <c r="W38028" s="17"/>
    </row>
    <row r="38029" spans="23:23" x14ac:dyDescent="0.35">
      <c r="W38029" s="17"/>
    </row>
    <row r="38030" spans="23:23" x14ac:dyDescent="0.35">
      <c r="W38030" s="17"/>
    </row>
    <row r="38031" spans="23:23" x14ac:dyDescent="0.35">
      <c r="W38031" s="17"/>
    </row>
    <row r="38032" spans="23:23" x14ac:dyDescent="0.35">
      <c r="W38032" s="17"/>
    </row>
    <row r="38033" spans="23:23" x14ac:dyDescent="0.35">
      <c r="W38033" s="17"/>
    </row>
    <row r="38034" spans="23:23" x14ac:dyDescent="0.35">
      <c r="W38034" s="17"/>
    </row>
    <row r="38035" spans="23:23" x14ac:dyDescent="0.35">
      <c r="W38035" s="17"/>
    </row>
    <row r="38036" spans="23:23" x14ac:dyDescent="0.35">
      <c r="W38036" s="17"/>
    </row>
    <row r="38037" spans="23:23" x14ac:dyDescent="0.35">
      <c r="W38037" s="17"/>
    </row>
    <row r="38038" spans="23:23" x14ac:dyDescent="0.35">
      <c r="W38038" s="17"/>
    </row>
    <row r="38039" spans="23:23" x14ac:dyDescent="0.35">
      <c r="W38039" s="17"/>
    </row>
    <row r="38040" spans="23:23" x14ac:dyDescent="0.35">
      <c r="W38040" s="17"/>
    </row>
    <row r="38041" spans="23:23" x14ac:dyDescent="0.35">
      <c r="W38041" s="17"/>
    </row>
    <row r="38042" spans="23:23" x14ac:dyDescent="0.35">
      <c r="W38042" s="17"/>
    </row>
    <row r="38043" spans="23:23" x14ac:dyDescent="0.35">
      <c r="W38043" s="17"/>
    </row>
    <row r="38044" spans="23:23" x14ac:dyDescent="0.35">
      <c r="W38044" s="17"/>
    </row>
    <row r="38045" spans="23:23" x14ac:dyDescent="0.35">
      <c r="W38045" s="17"/>
    </row>
    <row r="38046" spans="23:23" x14ac:dyDescent="0.35">
      <c r="W38046" s="17"/>
    </row>
    <row r="38047" spans="23:23" x14ac:dyDescent="0.35">
      <c r="W38047" s="17"/>
    </row>
    <row r="38048" spans="23:23" x14ac:dyDescent="0.35">
      <c r="W38048" s="17"/>
    </row>
    <row r="38049" spans="23:23" x14ac:dyDescent="0.35">
      <c r="W38049" s="17"/>
    </row>
    <row r="38050" spans="23:23" x14ac:dyDescent="0.35">
      <c r="W38050" s="17"/>
    </row>
    <row r="38051" spans="23:23" x14ac:dyDescent="0.35">
      <c r="W38051" s="17"/>
    </row>
    <row r="38052" spans="23:23" x14ac:dyDescent="0.35">
      <c r="W38052" s="17"/>
    </row>
    <row r="38053" spans="23:23" x14ac:dyDescent="0.35">
      <c r="W38053" s="17"/>
    </row>
    <row r="38054" spans="23:23" x14ac:dyDescent="0.35">
      <c r="W38054" s="17"/>
    </row>
    <row r="38055" spans="23:23" x14ac:dyDescent="0.35">
      <c r="W38055" s="17"/>
    </row>
    <row r="38056" spans="23:23" x14ac:dyDescent="0.35">
      <c r="W38056" s="17"/>
    </row>
    <row r="38057" spans="23:23" x14ac:dyDescent="0.35">
      <c r="W38057" s="17"/>
    </row>
    <row r="38058" spans="23:23" x14ac:dyDescent="0.35">
      <c r="W38058" s="17"/>
    </row>
    <row r="38059" spans="23:23" x14ac:dyDescent="0.35">
      <c r="W38059" s="17"/>
    </row>
    <row r="38060" spans="23:23" x14ac:dyDescent="0.35">
      <c r="W38060" s="17"/>
    </row>
    <row r="38061" spans="23:23" x14ac:dyDescent="0.35">
      <c r="W38061" s="17"/>
    </row>
    <row r="38062" spans="23:23" x14ac:dyDescent="0.35">
      <c r="W38062" s="17"/>
    </row>
    <row r="38063" spans="23:23" x14ac:dyDescent="0.35">
      <c r="W38063" s="17"/>
    </row>
    <row r="38064" spans="23:23" x14ac:dyDescent="0.35">
      <c r="W38064" s="17"/>
    </row>
    <row r="38065" spans="23:23" x14ac:dyDescent="0.35">
      <c r="W38065" s="17"/>
    </row>
    <row r="38066" spans="23:23" x14ac:dyDescent="0.35">
      <c r="W38066" s="17"/>
    </row>
    <row r="38067" spans="23:23" x14ac:dyDescent="0.35">
      <c r="W38067" s="17"/>
    </row>
    <row r="38068" spans="23:23" x14ac:dyDescent="0.35">
      <c r="W38068" s="17"/>
    </row>
    <row r="38069" spans="23:23" x14ac:dyDescent="0.35">
      <c r="W38069" s="17"/>
    </row>
    <row r="38070" spans="23:23" x14ac:dyDescent="0.35">
      <c r="W38070" s="17"/>
    </row>
    <row r="38071" spans="23:23" x14ac:dyDescent="0.35">
      <c r="W38071" s="17"/>
    </row>
    <row r="38072" spans="23:23" x14ac:dyDescent="0.35">
      <c r="W38072" s="17"/>
    </row>
    <row r="38073" spans="23:23" x14ac:dyDescent="0.35">
      <c r="W38073" s="17"/>
    </row>
    <row r="38074" spans="23:23" x14ac:dyDescent="0.35">
      <c r="W38074" s="17"/>
    </row>
    <row r="38075" spans="23:23" x14ac:dyDescent="0.35">
      <c r="W38075" s="17"/>
    </row>
    <row r="38076" spans="23:23" x14ac:dyDescent="0.35">
      <c r="W38076" s="17"/>
    </row>
    <row r="38077" spans="23:23" x14ac:dyDescent="0.35">
      <c r="W38077" s="17"/>
    </row>
    <row r="38078" spans="23:23" x14ac:dyDescent="0.35">
      <c r="W38078" s="17"/>
    </row>
    <row r="38079" spans="23:23" x14ac:dyDescent="0.35">
      <c r="W38079" s="17"/>
    </row>
    <row r="38080" spans="23:23" x14ac:dyDescent="0.35">
      <c r="W38080" s="17"/>
    </row>
    <row r="38081" spans="23:23" x14ac:dyDescent="0.35">
      <c r="W38081" s="17"/>
    </row>
    <row r="38082" spans="23:23" x14ac:dyDescent="0.35">
      <c r="W38082" s="17"/>
    </row>
    <row r="38083" spans="23:23" x14ac:dyDescent="0.35">
      <c r="W38083" s="17"/>
    </row>
    <row r="38084" spans="23:23" x14ac:dyDescent="0.35">
      <c r="W38084" s="17"/>
    </row>
    <row r="38085" spans="23:23" x14ac:dyDescent="0.35">
      <c r="W38085" s="17"/>
    </row>
    <row r="38086" spans="23:23" x14ac:dyDescent="0.35">
      <c r="W38086" s="17"/>
    </row>
    <row r="38087" spans="23:23" x14ac:dyDescent="0.35">
      <c r="W38087" s="17"/>
    </row>
    <row r="38088" spans="23:23" x14ac:dyDescent="0.35">
      <c r="W38088" s="17"/>
    </row>
    <row r="38089" spans="23:23" x14ac:dyDescent="0.35">
      <c r="W38089" s="17"/>
    </row>
    <row r="38090" spans="23:23" x14ac:dyDescent="0.35">
      <c r="W38090" s="17"/>
    </row>
    <row r="38091" spans="23:23" x14ac:dyDescent="0.35">
      <c r="W38091" s="17"/>
    </row>
    <row r="38092" spans="23:23" x14ac:dyDescent="0.35">
      <c r="W38092" s="17"/>
    </row>
    <row r="38093" spans="23:23" x14ac:dyDescent="0.35">
      <c r="W38093" s="17"/>
    </row>
    <row r="38094" spans="23:23" x14ac:dyDescent="0.35">
      <c r="W38094" s="17"/>
    </row>
    <row r="38095" spans="23:23" x14ac:dyDescent="0.35">
      <c r="W38095" s="17"/>
    </row>
    <row r="38096" spans="23:23" x14ac:dyDescent="0.35">
      <c r="W38096" s="17"/>
    </row>
    <row r="38097" spans="23:23" x14ac:dyDescent="0.35">
      <c r="W38097" s="17"/>
    </row>
    <row r="38098" spans="23:23" x14ac:dyDescent="0.35">
      <c r="W38098" s="17"/>
    </row>
    <row r="38099" spans="23:23" x14ac:dyDescent="0.35">
      <c r="W38099" s="17"/>
    </row>
    <row r="38100" spans="23:23" x14ac:dyDescent="0.35">
      <c r="W38100" s="17"/>
    </row>
    <row r="38101" spans="23:23" x14ac:dyDescent="0.35">
      <c r="W38101" s="17"/>
    </row>
    <row r="38102" spans="23:23" x14ac:dyDescent="0.35">
      <c r="W38102" s="17"/>
    </row>
    <row r="38103" spans="23:23" x14ac:dyDescent="0.35">
      <c r="W38103" s="17"/>
    </row>
    <row r="38104" spans="23:23" x14ac:dyDescent="0.35">
      <c r="W38104" s="17"/>
    </row>
    <row r="38105" spans="23:23" x14ac:dyDescent="0.35">
      <c r="W38105" s="17"/>
    </row>
    <row r="38106" spans="23:23" x14ac:dyDescent="0.35">
      <c r="W38106" s="17"/>
    </row>
    <row r="38107" spans="23:23" x14ac:dyDescent="0.35">
      <c r="W38107" s="17"/>
    </row>
    <row r="38108" spans="23:23" x14ac:dyDescent="0.35">
      <c r="W38108" s="17"/>
    </row>
    <row r="38109" spans="23:23" x14ac:dyDescent="0.35">
      <c r="W38109" s="17"/>
    </row>
    <row r="38110" spans="23:23" x14ac:dyDescent="0.35">
      <c r="W38110" s="17"/>
    </row>
    <row r="38111" spans="23:23" x14ac:dyDescent="0.35">
      <c r="W38111" s="17"/>
    </row>
    <row r="38112" spans="23:23" x14ac:dyDescent="0.35">
      <c r="W38112" s="17"/>
    </row>
    <row r="38113" spans="23:23" x14ac:dyDescent="0.35">
      <c r="W38113" s="17"/>
    </row>
    <row r="38114" spans="23:23" x14ac:dyDescent="0.35">
      <c r="W38114" s="17"/>
    </row>
    <row r="38115" spans="23:23" x14ac:dyDescent="0.35">
      <c r="W38115" s="17"/>
    </row>
    <row r="38116" spans="23:23" x14ac:dyDescent="0.35">
      <c r="W38116" s="17"/>
    </row>
    <row r="38117" spans="23:23" x14ac:dyDescent="0.35">
      <c r="W38117" s="17"/>
    </row>
    <row r="38118" spans="23:23" x14ac:dyDescent="0.35">
      <c r="W38118" s="17"/>
    </row>
    <row r="38119" spans="23:23" x14ac:dyDescent="0.35">
      <c r="W38119" s="17"/>
    </row>
    <row r="38120" spans="23:23" x14ac:dyDescent="0.35">
      <c r="W38120" s="17"/>
    </row>
    <row r="38121" spans="23:23" x14ac:dyDescent="0.35">
      <c r="W38121" s="17"/>
    </row>
    <row r="38122" spans="23:23" x14ac:dyDescent="0.35">
      <c r="W38122" s="17"/>
    </row>
    <row r="38123" spans="23:23" x14ac:dyDescent="0.35">
      <c r="W38123" s="17"/>
    </row>
    <row r="38124" spans="23:23" x14ac:dyDescent="0.35">
      <c r="W38124" s="17"/>
    </row>
    <row r="38125" spans="23:23" x14ac:dyDescent="0.35">
      <c r="W38125" s="17"/>
    </row>
    <row r="38126" spans="23:23" x14ac:dyDescent="0.35">
      <c r="W38126" s="17"/>
    </row>
    <row r="38127" spans="23:23" x14ac:dyDescent="0.35">
      <c r="W38127" s="17"/>
    </row>
    <row r="38128" spans="23:23" x14ac:dyDescent="0.35">
      <c r="W38128" s="17"/>
    </row>
    <row r="38129" spans="23:23" x14ac:dyDescent="0.35">
      <c r="W38129" s="17"/>
    </row>
    <row r="38130" spans="23:23" x14ac:dyDescent="0.35">
      <c r="W38130" s="17"/>
    </row>
    <row r="38131" spans="23:23" x14ac:dyDescent="0.35">
      <c r="W38131" s="17"/>
    </row>
    <row r="38132" spans="23:23" x14ac:dyDescent="0.35">
      <c r="W38132" s="17"/>
    </row>
    <row r="38133" spans="23:23" x14ac:dyDescent="0.35">
      <c r="W38133" s="17"/>
    </row>
    <row r="38134" spans="23:23" x14ac:dyDescent="0.35">
      <c r="W38134" s="17"/>
    </row>
    <row r="38135" spans="23:23" x14ac:dyDescent="0.35">
      <c r="W38135" s="17"/>
    </row>
    <row r="38136" spans="23:23" x14ac:dyDescent="0.35">
      <c r="W38136" s="17"/>
    </row>
    <row r="38137" spans="23:23" x14ac:dyDescent="0.35">
      <c r="W38137" s="17"/>
    </row>
    <row r="38138" spans="23:23" x14ac:dyDescent="0.35">
      <c r="W38138" s="17"/>
    </row>
    <row r="38139" spans="23:23" x14ac:dyDescent="0.35">
      <c r="W38139" s="17"/>
    </row>
    <row r="38140" spans="23:23" x14ac:dyDescent="0.35">
      <c r="W38140" s="17"/>
    </row>
    <row r="38141" spans="23:23" x14ac:dyDescent="0.35">
      <c r="W38141" s="17"/>
    </row>
    <row r="38142" spans="23:23" x14ac:dyDescent="0.35">
      <c r="W38142" s="17"/>
    </row>
    <row r="38143" spans="23:23" x14ac:dyDescent="0.35">
      <c r="W38143" s="17"/>
    </row>
    <row r="38144" spans="23:23" x14ac:dyDescent="0.35">
      <c r="W38144" s="17"/>
    </row>
    <row r="38145" spans="23:23" x14ac:dyDescent="0.35">
      <c r="W38145" s="17"/>
    </row>
    <row r="38146" spans="23:23" x14ac:dyDescent="0.35">
      <c r="W38146" s="17"/>
    </row>
    <row r="38147" spans="23:23" x14ac:dyDescent="0.35">
      <c r="W38147" s="17"/>
    </row>
    <row r="38148" spans="23:23" x14ac:dyDescent="0.35">
      <c r="W38148" s="17"/>
    </row>
    <row r="38149" spans="23:23" x14ac:dyDescent="0.35">
      <c r="W38149" s="17"/>
    </row>
    <row r="38150" spans="23:23" x14ac:dyDescent="0.35">
      <c r="W38150" s="17"/>
    </row>
    <row r="38151" spans="23:23" x14ac:dyDescent="0.35">
      <c r="W38151" s="17"/>
    </row>
    <row r="38152" spans="23:23" x14ac:dyDescent="0.35">
      <c r="W38152" s="17"/>
    </row>
    <row r="38153" spans="23:23" x14ac:dyDescent="0.35">
      <c r="W38153" s="17"/>
    </row>
    <row r="38154" spans="23:23" x14ac:dyDescent="0.35">
      <c r="W38154" s="17"/>
    </row>
    <row r="38155" spans="23:23" x14ac:dyDescent="0.35">
      <c r="W38155" s="17"/>
    </row>
    <row r="38156" spans="23:23" x14ac:dyDescent="0.35">
      <c r="W38156" s="17"/>
    </row>
    <row r="38157" spans="23:23" x14ac:dyDescent="0.35">
      <c r="W38157" s="17"/>
    </row>
    <row r="38158" spans="23:23" x14ac:dyDescent="0.35">
      <c r="W38158" s="17"/>
    </row>
    <row r="38159" spans="23:23" x14ac:dyDescent="0.35">
      <c r="W38159" s="17"/>
    </row>
    <row r="38160" spans="23:23" x14ac:dyDescent="0.35">
      <c r="W38160" s="17"/>
    </row>
    <row r="38161" spans="23:23" x14ac:dyDescent="0.35">
      <c r="W38161" s="17"/>
    </row>
    <row r="38162" spans="23:23" x14ac:dyDescent="0.35">
      <c r="W38162" s="17"/>
    </row>
    <row r="38163" spans="23:23" x14ac:dyDescent="0.35">
      <c r="W38163" s="17"/>
    </row>
    <row r="38164" spans="23:23" x14ac:dyDescent="0.35">
      <c r="W38164" s="17"/>
    </row>
    <row r="38165" spans="23:23" x14ac:dyDescent="0.35">
      <c r="W38165" s="17"/>
    </row>
    <row r="38166" spans="23:23" x14ac:dyDescent="0.35">
      <c r="W38166" s="17"/>
    </row>
    <row r="38167" spans="23:23" x14ac:dyDescent="0.35">
      <c r="W38167" s="17"/>
    </row>
    <row r="38168" spans="23:23" x14ac:dyDescent="0.35">
      <c r="W38168" s="17"/>
    </row>
    <row r="38169" spans="23:23" x14ac:dyDescent="0.35">
      <c r="W38169" s="17"/>
    </row>
    <row r="38170" spans="23:23" x14ac:dyDescent="0.35">
      <c r="W38170" s="17"/>
    </row>
    <row r="38171" spans="23:23" x14ac:dyDescent="0.35">
      <c r="W38171" s="17"/>
    </row>
    <row r="38172" spans="23:23" x14ac:dyDescent="0.35">
      <c r="W38172" s="17"/>
    </row>
    <row r="38173" spans="23:23" x14ac:dyDescent="0.35">
      <c r="W38173" s="17"/>
    </row>
    <row r="38174" spans="23:23" x14ac:dyDescent="0.35">
      <c r="W38174" s="17"/>
    </row>
    <row r="38175" spans="23:23" x14ac:dyDescent="0.35">
      <c r="W38175" s="17"/>
    </row>
    <row r="38176" spans="23:23" x14ac:dyDescent="0.35">
      <c r="W38176" s="17"/>
    </row>
    <row r="38177" spans="23:23" x14ac:dyDescent="0.35">
      <c r="W38177" s="17"/>
    </row>
    <row r="38178" spans="23:23" x14ac:dyDescent="0.35">
      <c r="W38178" s="17"/>
    </row>
    <row r="38179" spans="23:23" x14ac:dyDescent="0.35">
      <c r="W38179" s="17"/>
    </row>
    <row r="38180" spans="23:23" x14ac:dyDescent="0.35">
      <c r="W38180" s="17"/>
    </row>
    <row r="38181" spans="23:23" x14ac:dyDescent="0.35">
      <c r="W38181" s="17"/>
    </row>
    <row r="38182" spans="23:23" x14ac:dyDescent="0.35">
      <c r="W38182" s="17"/>
    </row>
    <row r="38183" spans="23:23" x14ac:dyDescent="0.35">
      <c r="W38183" s="17"/>
    </row>
    <row r="38184" spans="23:23" x14ac:dyDescent="0.35">
      <c r="W38184" s="17"/>
    </row>
    <row r="38185" spans="23:23" x14ac:dyDescent="0.35">
      <c r="W38185" s="17"/>
    </row>
    <row r="38186" spans="23:23" x14ac:dyDescent="0.35">
      <c r="W38186" s="17"/>
    </row>
    <row r="38187" spans="23:23" x14ac:dyDescent="0.35">
      <c r="W38187" s="17"/>
    </row>
    <row r="38188" spans="23:23" x14ac:dyDescent="0.35">
      <c r="W38188" s="17"/>
    </row>
    <row r="38189" spans="23:23" x14ac:dyDescent="0.35">
      <c r="W38189" s="17"/>
    </row>
    <row r="38190" spans="23:23" x14ac:dyDescent="0.35">
      <c r="W38190" s="17"/>
    </row>
    <row r="38191" spans="23:23" x14ac:dyDescent="0.35">
      <c r="W38191" s="17"/>
    </row>
    <row r="38192" spans="23:23" x14ac:dyDescent="0.35">
      <c r="W38192" s="17"/>
    </row>
    <row r="38193" spans="23:23" x14ac:dyDescent="0.35">
      <c r="W38193" s="17"/>
    </row>
    <row r="38194" spans="23:23" x14ac:dyDescent="0.35">
      <c r="W38194" s="17"/>
    </row>
    <row r="38195" spans="23:23" x14ac:dyDescent="0.35">
      <c r="W38195" s="17"/>
    </row>
    <row r="38196" spans="23:23" x14ac:dyDescent="0.35">
      <c r="W38196" s="17"/>
    </row>
    <row r="38197" spans="23:23" x14ac:dyDescent="0.35">
      <c r="W38197" s="17"/>
    </row>
    <row r="38198" spans="23:23" x14ac:dyDescent="0.35">
      <c r="W38198" s="17"/>
    </row>
    <row r="38199" spans="23:23" x14ac:dyDescent="0.35">
      <c r="W38199" s="17"/>
    </row>
    <row r="38200" spans="23:23" x14ac:dyDescent="0.35">
      <c r="W38200" s="17"/>
    </row>
    <row r="38201" spans="23:23" x14ac:dyDescent="0.35">
      <c r="W38201" s="17"/>
    </row>
    <row r="38202" spans="23:23" x14ac:dyDescent="0.35">
      <c r="W38202" s="17"/>
    </row>
    <row r="38203" spans="23:23" x14ac:dyDescent="0.35">
      <c r="W38203" s="17"/>
    </row>
    <row r="38204" spans="23:23" x14ac:dyDescent="0.35">
      <c r="W38204" s="17"/>
    </row>
    <row r="38205" spans="23:23" x14ac:dyDescent="0.35">
      <c r="W38205" s="17"/>
    </row>
    <row r="38206" spans="23:23" x14ac:dyDescent="0.35">
      <c r="W38206" s="17"/>
    </row>
    <row r="38207" spans="23:23" x14ac:dyDescent="0.35">
      <c r="W38207" s="17"/>
    </row>
    <row r="38208" spans="23:23" x14ac:dyDescent="0.35">
      <c r="W38208" s="17"/>
    </row>
    <row r="38209" spans="23:23" x14ac:dyDescent="0.35">
      <c r="W38209" s="17"/>
    </row>
    <row r="38210" spans="23:23" x14ac:dyDescent="0.35">
      <c r="W38210" s="17"/>
    </row>
    <row r="38211" spans="23:23" x14ac:dyDescent="0.35">
      <c r="W38211" s="17"/>
    </row>
    <row r="38212" spans="23:23" x14ac:dyDescent="0.35">
      <c r="W38212" s="17"/>
    </row>
    <row r="38213" spans="23:23" x14ac:dyDescent="0.35">
      <c r="W38213" s="17"/>
    </row>
    <row r="38214" spans="23:23" x14ac:dyDescent="0.35">
      <c r="W38214" s="17"/>
    </row>
    <row r="38215" spans="23:23" x14ac:dyDescent="0.35">
      <c r="W38215" s="17"/>
    </row>
    <row r="38216" spans="23:23" x14ac:dyDescent="0.35">
      <c r="W38216" s="17"/>
    </row>
    <row r="38217" spans="23:23" x14ac:dyDescent="0.35">
      <c r="W38217" s="17"/>
    </row>
    <row r="38218" spans="23:23" x14ac:dyDescent="0.35">
      <c r="W38218" s="17"/>
    </row>
    <row r="38219" spans="23:23" x14ac:dyDescent="0.35">
      <c r="W38219" s="17"/>
    </row>
    <row r="38220" spans="23:23" x14ac:dyDescent="0.35">
      <c r="W38220" s="17"/>
    </row>
    <row r="38221" spans="23:23" x14ac:dyDescent="0.35">
      <c r="W38221" s="17"/>
    </row>
    <row r="38222" spans="23:23" x14ac:dyDescent="0.35">
      <c r="W38222" s="17"/>
    </row>
    <row r="38223" spans="23:23" x14ac:dyDescent="0.35">
      <c r="W38223" s="17"/>
    </row>
    <row r="38224" spans="23:23" x14ac:dyDescent="0.35">
      <c r="W38224" s="17"/>
    </row>
    <row r="38225" spans="23:23" x14ac:dyDescent="0.35">
      <c r="W38225" s="17"/>
    </row>
    <row r="38226" spans="23:23" x14ac:dyDescent="0.35">
      <c r="W38226" s="17"/>
    </row>
    <row r="38227" spans="23:23" x14ac:dyDescent="0.35">
      <c r="W38227" s="17"/>
    </row>
    <row r="38228" spans="23:23" x14ac:dyDescent="0.35">
      <c r="W38228" s="17"/>
    </row>
    <row r="38229" spans="23:23" x14ac:dyDescent="0.35">
      <c r="W38229" s="17"/>
    </row>
    <row r="38230" spans="23:23" x14ac:dyDescent="0.35">
      <c r="W38230" s="17"/>
    </row>
    <row r="38231" spans="23:23" x14ac:dyDescent="0.35">
      <c r="W38231" s="17"/>
    </row>
    <row r="38232" spans="23:23" x14ac:dyDescent="0.35">
      <c r="W38232" s="17"/>
    </row>
    <row r="38233" spans="23:23" x14ac:dyDescent="0.35">
      <c r="W38233" s="17"/>
    </row>
    <row r="38234" spans="23:23" x14ac:dyDescent="0.35">
      <c r="W38234" s="17"/>
    </row>
    <row r="38235" spans="23:23" x14ac:dyDescent="0.35">
      <c r="W38235" s="17"/>
    </row>
    <row r="38236" spans="23:23" x14ac:dyDescent="0.35">
      <c r="W38236" s="17"/>
    </row>
    <row r="38237" spans="23:23" x14ac:dyDescent="0.35">
      <c r="W38237" s="17"/>
    </row>
    <row r="38238" spans="23:23" x14ac:dyDescent="0.35">
      <c r="W38238" s="17"/>
    </row>
    <row r="38239" spans="23:23" x14ac:dyDescent="0.35">
      <c r="W38239" s="17"/>
    </row>
    <row r="38240" spans="23:23" x14ac:dyDescent="0.35">
      <c r="W38240" s="17"/>
    </row>
    <row r="38241" spans="23:23" x14ac:dyDescent="0.35">
      <c r="W38241" s="17"/>
    </row>
    <row r="38242" spans="23:23" x14ac:dyDescent="0.35">
      <c r="W38242" s="17"/>
    </row>
    <row r="38243" spans="23:23" x14ac:dyDescent="0.35">
      <c r="W38243" s="17"/>
    </row>
    <row r="38244" spans="23:23" x14ac:dyDescent="0.35">
      <c r="W38244" s="17"/>
    </row>
    <row r="38245" spans="23:23" x14ac:dyDescent="0.35">
      <c r="W38245" s="17"/>
    </row>
    <row r="38246" spans="23:23" x14ac:dyDescent="0.35">
      <c r="W38246" s="17"/>
    </row>
    <row r="38247" spans="23:23" x14ac:dyDescent="0.35">
      <c r="W38247" s="17"/>
    </row>
    <row r="38248" spans="23:23" x14ac:dyDescent="0.35">
      <c r="W38248" s="17"/>
    </row>
    <row r="38249" spans="23:23" x14ac:dyDescent="0.35">
      <c r="W38249" s="17"/>
    </row>
    <row r="38250" spans="23:23" x14ac:dyDescent="0.35">
      <c r="W38250" s="17"/>
    </row>
    <row r="38251" spans="23:23" x14ac:dyDescent="0.35">
      <c r="W38251" s="17"/>
    </row>
    <row r="38252" spans="23:23" x14ac:dyDescent="0.35">
      <c r="W38252" s="17"/>
    </row>
    <row r="38253" spans="23:23" x14ac:dyDescent="0.35">
      <c r="W38253" s="17"/>
    </row>
    <row r="38254" spans="23:23" x14ac:dyDescent="0.35">
      <c r="W38254" s="17"/>
    </row>
    <row r="38255" spans="23:23" x14ac:dyDescent="0.35">
      <c r="W38255" s="17"/>
    </row>
    <row r="38256" spans="23:23" x14ac:dyDescent="0.35">
      <c r="W38256" s="17"/>
    </row>
    <row r="38257" spans="23:23" x14ac:dyDescent="0.35">
      <c r="W38257" s="17"/>
    </row>
    <row r="38258" spans="23:23" x14ac:dyDescent="0.35">
      <c r="W38258" s="17"/>
    </row>
    <row r="38259" spans="23:23" x14ac:dyDescent="0.35">
      <c r="W38259" s="17"/>
    </row>
    <row r="38260" spans="23:23" x14ac:dyDescent="0.35">
      <c r="W38260" s="17"/>
    </row>
    <row r="38261" spans="23:23" x14ac:dyDescent="0.35">
      <c r="W38261" s="17"/>
    </row>
    <row r="38262" spans="23:23" x14ac:dyDescent="0.35">
      <c r="W38262" s="17"/>
    </row>
    <row r="38263" spans="23:23" x14ac:dyDescent="0.35">
      <c r="W38263" s="17"/>
    </row>
    <row r="38264" spans="23:23" x14ac:dyDescent="0.35">
      <c r="W38264" s="17"/>
    </row>
    <row r="38265" spans="23:23" x14ac:dyDescent="0.35">
      <c r="W38265" s="17"/>
    </row>
    <row r="38266" spans="23:23" x14ac:dyDescent="0.35">
      <c r="W38266" s="17"/>
    </row>
    <row r="38267" spans="23:23" x14ac:dyDescent="0.35">
      <c r="W38267" s="17"/>
    </row>
    <row r="38268" spans="23:23" x14ac:dyDescent="0.35">
      <c r="W38268" s="17"/>
    </row>
    <row r="38269" spans="23:23" x14ac:dyDescent="0.35">
      <c r="W38269" s="17"/>
    </row>
    <row r="38270" spans="23:23" x14ac:dyDescent="0.35">
      <c r="W38270" s="17"/>
    </row>
    <row r="38271" spans="23:23" x14ac:dyDescent="0.35">
      <c r="W38271" s="17"/>
    </row>
    <row r="38272" spans="23:23" x14ac:dyDescent="0.35">
      <c r="W38272" s="17"/>
    </row>
    <row r="38273" spans="23:23" x14ac:dyDescent="0.35">
      <c r="W38273" s="17"/>
    </row>
    <row r="38274" spans="23:23" x14ac:dyDescent="0.35">
      <c r="W38274" s="17"/>
    </row>
    <row r="38275" spans="23:23" x14ac:dyDescent="0.35">
      <c r="W38275" s="17"/>
    </row>
    <row r="38276" spans="23:23" x14ac:dyDescent="0.35">
      <c r="W38276" s="17"/>
    </row>
    <row r="38277" spans="23:23" x14ac:dyDescent="0.35">
      <c r="W38277" s="17"/>
    </row>
    <row r="38278" spans="23:23" x14ac:dyDescent="0.35">
      <c r="W38278" s="17"/>
    </row>
    <row r="38279" spans="23:23" x14ac:dyDescent="0.35">
      <c r="W38279" s="17"/>
    </row>
    <row r="38280" spans="23:23" x14ac:dyDescent="0.35">
      <c r="W38280" s="17"/>
    </row>
    <row r="38281" spans="23:23" x14ac:dyDescent="0.35">
      <c r="W38281" s="17"/>
    </row>
    <row r="38282" spans="23:23" x14ac:dyDescent="0.35">
      <c r="W38282" s="17"/>
    </row>
    <row r="38283" spans="23:23" x14ac:dyDescent="0.35">
      <c r="W38283" s="17"/>
    </row>
    <row r="38284" spans="23:23" x14ac:dyDescent="0.35">
      <c r="W38284" s="17"/>
    </row>
    <row r="38285" spans="23:23" x14ac:dyDescent="0.35">
      <c r="W38285" s="17"/>
    </row>
    <row r="38286" spans="23:23" x14ac:dyDescent="0.35">
      <c r="W38286" s="17"/>
    </row>
    <row r="38287" spans="23:23" x14ac:dyDescent="0.35">
      <c r="W38287" s="17"/>
    </row>
    <row r="38288" spans="23:23" x14ac:dyDescent="0.35">
      <c r="W38288" s="17"/>
    </row>
    <row r="38289" spans="23:23" x14ac:dyDescent="0.35">
      <c r="W38289" s="17"/>
    </row>
    <row r="38290" spans="23:23" x14ac:dyDescent="0.35">
      <c r="W38290" s="17"/>
    </row>
    <row r="38291" spans="23:23" x14ac:dyDescent="0.35">
      <c r="W38291" s="17"/>
    </row>
    <row r="38292" spans="23:23" x14ac:dyDescent="0.35">
      <c r="W38292" s="17"/>
    </row>
    <row r="38293" spans="23:23" x14ac:dyDescent="0.35">
      <c r="W38293" s="17"/>
    </row>
    <row r="38294" spans="23:23" x14ac:dyDescent="0.35">
      <c r="W38294" s="17"/>
    </row>
    <row r="38295" spans="23:23" x14ac:dyDescent="0.35">
      <c r="W38295" s="17"/>
    </row>
    <row r="38296" spans="23:23" x14ac:dyDescent="0.35">
      <c r="W38296" s="17"/>
    </row>
    <row r="38297" spans="23:23" x14ac:dyDescent="0.35">
      <c r="W38297" s="17"/>
    </row>
    <row r="38298" spans="23:23" x14ac:dyDescent="0.35">
      <c r="W38298" s="17"/>
    </row>
    <row r="38299" spans="23:23" x14ac:dyDescent="0.35">
      <c r="W38299" s="17"/>
    </row>
    <row r="38300" spans="23:23" x14ac:dyDescent="0.35">
      <c r="W38300" s="17"/>
    </row>
    <row r="38301" spans="23:23" x14ac:dyDescent="0.35">
      <c r="W38301" s="17"/>
    </row>
    <row r="38302" spans="23:23" x14ac:dyDescent="0.35">
      <c r="W38302" s="17"/>
    </row>
    <row r="38303" spans="23:23" x14ac:dyDescent="0.35">
      <c r="W38303" s="17"/>
    </row>
    <row r="38304" spans="23:23" x14ac:dyDescent="0.35">
      <c r="W38304" s="17"/>
    </row>
    <row r="38305" spans="23:23" x14ac:dyDescent="0.35">
      <c r="W38305" s="17"/>
    </row>
    <row r="38306" spans="23:23" x14ac:dyDescent="0.35">
      <c r="W38306" s="17"/>
    </row>
    <row r="38307" spans="23:23" x14ac:dyDescent="0.35">
      <c r="W38307" s="17"/>
    </row>
    <row r="38308" spans="23:23" x14ac:dyDescent="0.35">
      <c r="W38308" s="17"/>
    </row>
    <row r="38309" spans="23:23" x14ac:dyDescent="0.35">
      <c r="W38309" s="17"/>
    </row>
    <row r="38310" spans="23:23" x14ac:dyDescent="0.35">
      <c r="W38310" s="17"/>
    </row>
    <row r="38311" spans="23:23" x14ac:dyDescent="0.35">
      <c r="W38311" s="17"/>
    </row>
    <row r="38312" spans="23:23" x14ac:dyDescent="0.35">
      <c r="W38312" s="17"/>
    </row>
    <row r="38313" spans="23:23" x14ac:dyDescent="0.35">
      <c r="W38313" s="17"/>
    </row>
    <row r="38314" spans="23:23" x14ac:dyDescent="0.35">
      <c r="W38314" s="17"/>
    </row>
    <row r="38315" spans="23:23" x14ac:dyDescent="0.35">
      <c r="W38315" s="17"/>
    </row>
    <row r="38316" spans="23:23" x14ac:dyDescent="0.35">
      <c r="W38316" s="17"/>
    </row>
    <row r="38317" spans="23:23" x14ac:dyDescent="0.35">
      <c r="W38317" s="17"/>
    </row>
    <row r="38318" spans="23:23" x14ac:dyDescent="0.35">
      <c r="W38318" s="17"/>
    </row>
    <row r="38319" spans="23:23" x14ac:dyDescent="0.35">
      <c r="W38319" s="17"/>
    </row>
    <row r="38320" spans="23:23" x14ac:dyDescent="0.35">
      <c r="W38320" s="17"/>
    </row>
    <row r="38321" spans="23:23" x14ac:dyDescent="0.35">
      <c r="W38321" s="17"/>
    </row>
    <row r="38322" spans="23:23" x14ac:dyDescent="0.35">
      <c r="W38322" s="17"/>
    </row>
    <row r="38323" spans="23:23" x14ac:dyDescent="0.35">
      <c r="W38323" s="17"/>
    </row>
    <row r="38324" spans="23:23" x14ac:dyDescent="0.35">
      <c r="W38324" s="17"/>
    </row>
    <row r="38325" spans="23:23" x14ac:dyDescent="0.35">
      <c r="W38325" s="17"/>
    </row>
    <row r="38326" spans="23:23" x14ac:dyDescent="0.35">
      <c r="W38326" s="17"/>
    </row>
    <row r="38327" spans="23:23" x14ac:dyDescent="0.35">
      <c r="W38327" s="17"/>
    </row>
    <row r="38328" spans="23:23" x14ac:dyDescent="0.35">
      <c r="W38328" s="17"/>
    </row>
    <row r="38329" spans="23:23" x14ac:dyDescent="0.35">
      <c r="W38329" s="17"/>
    </row>
    <row r="38330" spans="23:23" x14ac:dyDescent="0.35">
      <c r="W38330" s="17"/>
    </row>
    <row r="38331" spans="23:23" x14ac:dyDescent="0.35">
      <c r="W38331" s="17"/>
    </row>
    <row r="38332" spans="23:23" x14ac:dyDescent="0.35">
      <c r="W38332" s="17"/>
    </row>
    <row r="38333" spans="23:23" x14ac:dyDescent="0.35">
      <c r="W38333" s="17"/>
    </row>
    <row r="38334" spans="23:23" x14ac:dyDescent="0.35">
      <c r="W38334" s="17"/>
    </row>
    <row r="38335" spans="23:23" x14ac:dyDescent="0.35">
      <c r="W38335" s="17"/>
    </row>
    <row r="38336" spans="23:23" x14ac:dyDescent="0.35">
      <c r="W38336" s="17"/>
    </row>
    <row r="38337" spans="23:23" x14ac:dyDescent="0.35">
      <c r="W38337" s="17"/>
    </row>
    <row r="38338" spans="23:23" x14ac:dyDescent="0.35">
      <c r="W38338" s="17"/>
    </row>
    <row r="38339" spans="23:23" x14ac:dyDescent="0.35">
      <c r="W38339" s="17"/>
    </row>
    <row r="38340" spans="23:23" x14ac:dyDescent="0.35">
      <c r="W38340" s="17"/>
    </row>
    <row r="38341" spans="23:23" x14ac:dyDescent="0.35">
      <c r="W38341" s="17"/>
    </row>
    <row r="38342" spans="23:23" x14ac:dyDescent="0.35">
      <c r="W38342" s="17"/>
    </row>
    <row r="38343" spans="23:23" x14ac:dyDescent="0.35">
      <c r="W38343" s="17"/>
    </row>
    <row r="38344" spans="23:23" x14ac:dyDescent="0.35">
      <c r="W38344" s="17"/>
    </row>
    <row r="38345" spans="23:23" x14ac:dyDescent="0.35">
      <c r="W38345" s="17"/>
    </row>
    <row r="38346" spans="23:23" x14ac:dyDescent="0.35">
      <c r="W38346" s="17"/>
    </row>
    <row r="38347" spans="23:23" x14ac:dyDescent="0.35">
      <c r="W38347" s="17"/>
    </row>
    <row r="38348" spans="23:23" x14ac:dyDescent="0.35">
      <c r="W38348" s="17"/>
    </row>
    <row r="38349" spans="23:23" x14ac:dyDescent="0.35">
      <c r="W38349" s="17"/>
    </row>
    <row r="38350" spans="23:23" x14ac:dyDescent="0.35">
      <c r="W38350" s="17"/>
    </row>
    <row r="38351" spans="23:23" x14ac:dyDescent="0.35">
      <c r="W38351" s="17"/>
    </row>
    <row r="38352" spans="23:23" x14ac:dyDescent="0.35">
      <c r="W38352" s="17"/>
    </row>
    <row r="38353" spans="23:23" x14ac:dyDescent="0.35">
      <c r="W38353" s="17"/>
    </row>
    <row r="38354" spans="23:23" x14ac:dyDescent="0.35">
      <c r="W38354" s="17"/>
    </row>
    <row r="38355" spans="23:23" x14ac:dyDescent="0.35">
      <c r="W38355" s="17"/>
    </row>
    <row r="38356" spans="23:23" x14ac:dyDescent="0.35">
      <c r="W38356" s="17"/>
    </row>
    <row r="38357" spans="23:23" x14ac:dyDescent="0.35">
      <c r="W38357" s="17"/>
    </row>
    <row r="38358" spans="23:23" x14ac:dyDescent="0.35">
      <c r="W38358" s="17"/>
    </row>
    <row r="38359" spans="23:23" x14ac:dyDescent="0.35">
      <c r="W38359" s="17"/>
    </row>
    <row r="38360" spans="23:23" x14ac:dyDescent="0.35">
      <c r="W38360" s="17"/>
    </row>
    <row r="38361" spans="23:23" x14ac:dyDescent="0.35">
      <c r="W38361" s="17"/>
    </row>
    <row r="38362" spans="23:23" x14ac:dyDescent="0.35">
      <c r="W38362" s="17"/>
    </row>
    <row r="38363" spans="23:23" x14ac:dyDescent="0.35">
      <c r="W38363" s="17"/>
    </row>
    <row r="38364" spans="23:23" x14ac:dyDescent="0.35">
      <c r="W38364" s="17"/>
    </row>
    <row r="38365" spans="23:23" x14ac:dyDescent="0.35">
      <c r="W38365" s="17"/>
    </row>
    <row r="38366" spans="23:23" x14ac:dyDescent="0.35">
      <c r="W38366" s="17"/>
    </row>
    <row r="38367" spans="23:23" x14ac:dyDescent="0.35">
      <c r="W38367" s="17"/>
    </row>
    <row r="38368" spans="23:23" x14ac:dyDescent="0.35">
      <c r="W38368" s="17"/>
    </row>
    <row r="38369" spans="23:23" x14ac:dyDescent="0.35">
      <c r="W38369" s="17"/>
    </row>
    <row r="38370" spans="23:23" x14ac:dyDescent="0.35">
      <c r="W38370" s="17"/>
    </row>
    <row r="38371" spans="23:23" x14ac:dyDescent="0.35">
      <c r="W38371" s="17"/>
    </row>
    <row r="38372" spans="23:23" x14ac:dyDescent="0.35">
      <c r="W38372" s="17"/>
    </row>
    <row r="38373" spans="23:23" x14ac:dyDescent="0.35">
      <c r="W38373" s="17"/>
    </row>
    <row r="38374" spans="23:23" x14ac:dyDescent="0.35">
      <c r="W38374" s="17"/>
    </row>
    <row r="38375" spans="23:23" x14ac:dyDescent="0.35">
      <c r="W38375" s="17"/>
    </row>
    <row r="38376" spans="23:23" x14ac:dyDescent="0.35">
      <c r="W38376" s="17"/>
    </row>
    <row r="38377" spans="23:23" x14ac:dyDescent="0.35">
      <c r="W38377" s="17"/>
    </row>
    <row r="38378" spans="23:23" x14ac:dyDescent="0.35">
      <c r="W38378" s="17"/>
    </row>
    <row r="38379" spans="23:23" x14ac:dyDescent="0.35">
      <c r="W38379" s="17"/>
    </row>
    <row r="38380" spans="23:23" x14ac:dyDescent="0.35">
      <c r="W38380" s="17"/>
    </row>
    <row r="38381" spans="23:23" x14ac:dyDescent="0.35">
      <c r="W38381" s="17"/>
    </row>
    <row r="38382" spans="23:23" x14ac:dyDescent="0.35">
      <c r="W38382" s="17"/>
    </row>
    <row r="38383" spans="23:23" x14ac:dyDescent="0.35">
      <c r="W38383" s="17"/>
    </row>
    <row r="38384" spans="23:23" x14ac:dyDescent="0.35">
      <c r="W38384" s="17"/>
    </row>
    <row r="38385" spans="23:23" x14ac:dyDescent="0.35">
      <c r="W38385" s="17"/>
    </row>
    <row r="38386" spans="23:23" x14ac:dyDescent="0.35">
      <c r="W38386" s="17"/>
    </row>
    <row r="38387" spans="23:23" x14ac:dyDescent="0.35">
      <c r="W38387" s="17"/>
    </row>
    <row r="38388" spans="23:23" x14ac:dyDescent="0.35">
      <c r="W38388" s="17"/>
    </row>
    <row r="38389" spans="23:23" x14ac:dyDescent="0.35">
      <c r="W38389" s="17"/>
    </row>
    <row r="38390" spans="23:23" x14ac:dyDescent="0.35">
      <c r="W38390" s="17"/>
    </row>
    <row r="38391" spans="23:23" x14ac:dyDescent="0.35">
      <c r="W38391" s="17"/>
    </row>
    <row r="38392" spans="23:23" x14ac:dyDescent="0.35">
      <c r="W38392" s="17"/>
    </row>
    <row r="38393" spans="23:23" x14ac:dyDescent="0.35">
      <c r="W38393" s="17"/>
    </row>
    <row r="38394" spans="23:23" x14ac:dyDescent="0.35">
      <c r="W38394" s="17"/>
    </row>
    <row r="38395" spans="23:23" x14ac:dyDescent="0.35">
      <c r="W38395" s="17"/>
    </row>
    <row r="38396" spans="23:23" x14ac:dyDescent="0.35">
      <c r="W38396" s="17"/>
    </row>
    <row r="38397" spans="23:23" x14ac:dyDescent="0.35">
      <c r="W38397" s="17"/>
    </row>
    <row r="38398" spans="23:23" x14ac:dyDescent="0.35">
      <c r="W38398" s="17"/>
    </row>
    <row r="38399" spans="23:23" x14ac:dyDescent="0.35">
      <c r="W38399" s="17"/>
    </row>
    <row r="38400" spans="23:23" x14ac:dyDescent="0.35">
      <c r="W38400" s="17"/>
    </row>
    <row r="38401" spans="23:23" x14ac:dyDescent="0.35">
      <c r="W38401" s="17"/>
    </row>
    <row r="38402" spans="23:23" x14ac:dyDescent="0.35">
      <c r="W38402" s="17"/>
    </row>
    <row r="38403" spans="23:23" x14ac:dyDescent="0.35">
      <c r="W38403" s="17"/>
    </row>
    <row r="38404" spans="23:23" x14ac:dyDescent="0.35">
      <c r="W38404" s="17"/>
    </row>
    <row r="38405" spans="23:23" x14ac:dyDescent="0.35">
      <c r="W38405" s="17"/>
    </row>
    <row r="38406" spans="23:23" x14ac:dyDescent="0.35">
      <c r="W38406" s="17"/>
    </row>
    <row r="38407" spans="23:23" x14ac:dyDescent="0.35">
      <c r="W38407" s="17"/>
    </row>
    <row r="38408" spans="23:23" x14ac:dyDescent="0.35">
      <c r="W38408" s="17"/>
    </row>
    <row r="38409" spans="23:23" x14ac:dyDescent="0.35">
      <c r="W38409" s="17"/>
    </row>
    <row r="38410" spans="23:23" x14ac:dyDescent="0.35">
      <c r="W38410" s="17"/>
    </row>
    <row r="38411" spans="23:23" x14ac:dyDescent="0.35">
      <c r="W38411" s="17"/>
    </row>
    <row r="38412" spans="23:23" x14ac:dyDescent="0.35">
      <c r="W38412" s="17"/>
    </row>
    <row r="38413" spans="23:23" x14ac:dyDescent="0.35">
      <c r="W38413" s="17"/>
    </row>
    <row r="38414" spans="23:23" x14ac:dyDescent="0.35">
      <c r="W38414" s="17"/>
    </row>
    <row r="38415" spans="23:23" x14ac:dyDescent="0.35">
      <c r="W38415" s="17"/>
    </row>
    <row r="38416" spans="23:23" x14ac:dyDescent="0.35">
      <c r="W38416" s="17"/>
    </row>
    <row r="38417" spans="23:23" x14ac:dyDescent="0.35">
      <c r="W38417" s="17"/>
    </row>
    <row r="38418" spans="23:23" x14ac:dyDescent="0.35">
      <c r="W38418" s="17"/>
    </row>
    <row r="38419" spans="23:23" x14ac:dyDescent="0.35">
      <c r="W38419" s="17"/>
    </row>
    <row r="38420" spans="23:23" x14ac:dyDescent="0.35">
      <c r="W38420" s="17"/>
    </row>
    <row r="38421" spans="23:23" x14ac:dyDescent="0.35">
      <c r="W38421" s="17"/>
    </row>
    <row r="38422" spans="23:23" x14ac:dyDescent="0.35">
      <c r="W38422" s="17"/>
    </row>
    <row r="38423" spans="23:23" x14ac:dyDescent="0.35">
      <c r="W38423" s="17"/>
    </row>
    <row r="38424" spans="23:23" x14ac:dyDescent="0.35">
      <c r="W38424" s="17"/>
    </row>
    <row r="38425" spans="23:23" x14ac:dyDescent="0.35">
      <c r="W38425" s="17"/>
    </row>
    <row r="38426" spans="23:23" x14ac:dyDescent="0.35">
      <c r="W38426" s="17"/>
    </row>
    <row r="38427" spans="23:23" x14ac:dyDescent="0.35">
      <c r="W38427" s="17"/>
    </row>
    <row r="38428" spans="23:23" x14ac:dyDescent="0.35">
      <c r="W38428" s="17"/>
    </row>
    <row r="38429" spans="23:23" x14ac:dyDescent="0.35">
      <c r="W38429" s="17"/>
    </row>
    <row r="38430" spans="23:23" x14ac:dyDescent="0.35">
      <c r="W38430" s="17"/>
    </row>
    <row r="38431" spans="23:23" x14ac:dyDescent="0.35">
      <c r="W38431" s="17"/>
    </row>
    <row r="38432" spans="23:23" x14ac:dyDescent="0.35">
      <c r="W38432" s="17"/>
    </row>
    <row r="38433" spans="23:23" x14ac:dyDescent="0.35">
      <c r="W38433" s="17"/>
    </row>
    <row r="38434" spans="23:23" x14ac:dyDescent="0.35">
      <c r="W38434" s="17"/>
    </row>
    <row r="38435" spans="23:23" x14ac:dyDescent="0.35">
      <c r="W38435" s="17"/>
    </row>
    <row r="38436" spans="23:23" x14ac:dyDescent="0.35">
      <c r="W38436" s="17"/>
    </row>
    <row r="38437" spans="23:23" x14ac:dyDescent="0.35">
      <c r="W38437" s="17"/>
    </row>
    <row r="38438" spans="23:23" x14ac:dyDescent="0.35">
      <c r="W38438" s="17"/>
    </row>
    <row r="38439" spans="23:23" x14ac:dyDescent="0.35">
      <c r="W38439" s="17"/>
    </row>
    <row r="38440" spans="23:23" x14ac:dyDescent="0.35">
      <c r="W38440" s="17"/>
    </row>
    <row r="38441" spans="23:23" x14ac:dyDescent="0.35">
      <c r="W38441" s="17"/>
    </row>
    <row r="38442" spans="23:23" x14ac:dyDescent="0.35">
      <c r="W38442" s="17"/>
    </row>
    <row r="38443" spans="23:23" x14ac:dyDescent="0.35">
      <c r="W38443" s="17"/>
    </row>
    <row r="38444" spans="23:23" x14ac:dyDescent="0.35">
      <c r="W38444" s="17"/>
    </row>
    <row r="38445" spans="23:23" x14ac:dyDescent="0.35">
      <c r="W38445" s="17"/>
    </row>
    <row r="38446" spans="23:23" x14ac:dyDescent="0.35">
      <c r="W38446" s="17"/>
    </row>
    <row r="38447" spans="23:23" x14ac:dyDescent="0.35">
      <c r="W38447" s="17"/>
    </row>
    <row r="38448" spans="23:23" x14ac:dyDescent="0.35">
      <c r="W38448" s="17"/>
    </row>
    <row r="38449" spans="23:23" x14ac:dyDescent="0.35">
      <c r="W38449" s="17"/>
    </row>
    <row r="38450" spans="23:23" x14ac:dyDescent="0.35">
      <c r="W38450" s="17"/>
    </row>
    <row r="38451" spans="23:23" x14ac:dyDescent="0.35">
      <c r="W38451" s="17"/>
    </row>
    <row r="38452" spans="23:23" x14ac:dyDescent="0.35">
      <c r="W38452" s="17"/>
    </row>
    <row r="38453" spans="23:23" x14ac:dyDescent="0.35">
      <c r="W38453" s="17"/>
    </row>
    <row r="38454" spans="23:23" x14ac:dyDescent="0.35">
      <c r="W38454" s="17"/>
    </row>
    <row r="38455" spans="23:23" x14ac:dyDescent="0.35">
      <c r="W38455" s="17"/>
    </row>
    <row r="38456" spans="23:23" x14ac:dyDescent="0.35">
      <c r="W38456" s="17"/>
    </row>
    <row r="38457" spans="23:23" x14ac:dyDescent="0.35">
      <c r="W38457" s="17"/>
    </row>
    <row r="38458" spans="23:23" x14ac:dyDescent="0.35">
      <c r="W38458" s="17"/>
    </row>
    <row r="38459" spans="23:23" x14ac:dyDescent="0.35">
      <c r="W38459" s="17"/>
    </row>
    <row r="38460" spans="23:23" x14ac:dyDescent="0.35">
      <c r="W38460" s="17"/>
    </row>
    <row r="38461" spans="23:23" x14ac:dyDescent="0.35">
      <c r="W38461" s="17"/>
    </row>
    <row r="38462" spans="23:23" x14ac:dyDescent="0.35">
      <c r="W38462" s="17"/>
    </row>
    <row r="38463" spans="23:23" x14ac:dyDescent="0.35">
      <c r="W38463" s="17"/>
    </row>
    <row r="38464" spans="23:23" x14ac:dyDescent="0.35">
      <c r="W38464" s="17"/>
    </row>
    <row r="38465" spans="23:23" x14ac:dyDescent="0.35">
      <c r="W38465" s="17"/>
    </row>
    <row r="38466" spans="23:23" x14ac:dyDescent="0.35">
      <c r="W38466" s="17"/>
    </row>
    <row r="38467" spans="23:23" x14ac:dyDescent="0.35">
      <c r="W38467" s="17"/>
    </row>
    <row r="38468" spans="23:23" x14ac:dyDescent="0.35">
      <c r="W38468" s="17"/>
    </row>
    <row r="38469" spans="23:23" x14ac:dyDescent="0.35">
      <c r="W38469" s="17"/>
    </row>
    <row r="38470" spans="23:23" x14ac:dyDescent="0.35">
      <c r="W38470" s="17"/>
    </row>
    <row r="38471" spans="23:23" x14ac:dyDescent="0.35">
      <c r="W38471" s="17"/>
    </row>
    <row r="38472" spans="23:23" x14ac:dyDescent="0.35">
      <c r="W38472" s="17"/>
    </row>
    <row r="38473" spans="23:23" x14ac:dyDescent="0.35">
      <c r="W38473" s="17"/>
    </row>
    <row r="38474" spans="23:23" x14ac:dyDescent="0.35">
      <c r="W38474" s="17"/>
    </row>
    <row r="38475" spans="23:23" x14ac:dyDescent="0.35">
      <c r="W38475" s="17"/>
    </row>
    <row r="38476" spans="23:23" x14ac:dyDescent="0.35">
      <c r="W38476" s="17"/>
    </row>
    <row r="38477" spans="23:23" x14ac:dyDescent="0.35">
      <c r="W38477" s="17"/>
    </row>
    <row r="38478" spans="23:23" x14ac:dyDescent="0.35">
      <c r="W38478" s="17"/>
    </row>
    <row r="38479" spans="23:23" x14ac:dyDescent="0.35">
      <c r="W38479" s="17"/>
    </row>
    <row r="38480" spans="23:23" x14ac:dyDescent="0.35">
      <c r="W38480" s="17"/>
    </row>
    <row r="38481" spans="23:23" x14ac:dyDescent="0.35">
      <c r="W38481" s="17"/>
    </row>
    <row r="38482" spans="23:23" x14ac:dyDescent="0.35">
      <c r="W38482" s="17"/>
    </row>
    <row r="38483" spans="23:23" x14ac:dyDescent="0.35">
      <c r="W38483" s="17"/>
    </row>
    <row r="38484" spans="23:23" x14ac:dyDescent="0.35">
      <c r="W38484" s="17"/>
    </row>
    <row r="38485" spans="23:23" x14ac:dyDescent="0.35">
      <c r="W38485" s="17"/>
    </row>
    <row r="38486" spans="23:23" x14ac:dyDescent="0.35">
      <c r="W38486" s="17"/>
    </row>
    <row r="38487" spans="23:23" x14ac:dyDescent="0.35">
      <c r="W38487" s="17"/>
    </row>
    <row r="38488" spans="23:23" x14ac:dyDescent="0.35">
      <c r="W38488" s="17"/>
    </row>
    <row r="38489" spans="23:23" x14ac:dyDescent="0.35">
      <c r="W38489" s="17"/>
    </row>
    <row r="38490" spans="23:23" x14ac:dyDescent="0.35">
      <c r="W38490" s="17"/>
    </row>
    <row r="38491" spans="23:23" x14ac:dyDescent="0.35">
      <c r="W38491" s="17"/>
    </row>
    <row r="38492" spans="23:23" x14ac:dyDescent="0.35">
      <c r="W38492" s="17"/>
    </row>
    <row r="38493" spans="23:23" x14ac:dyDescent="0.35">
      <c r="W38493" s="17"/>
    </row>
    <row r="38494" spans="23:23" x14ac:dyDescent="0.35">
      <c r="W38494" s="17"/>
    </row>
    <row r="38495" spans="23:23" x14ac:dyDescent="0.35">
      <c r="W38495" s="17"/>
    </row>
    <row r="38496" spans="23:23" x14ac:dyDescent="0.35">
      <c r="W38496" s="17"/>
    </row>
    <row r="38497" spans="23:23" x14ac:dyDescent="0.35">
      <c r="W38497" s="17"/>
    </row>
    <row r="38498" spans="23:23" x14ac:dyDescent="0.35">
      <c r="W38498" s="17"/>
    </row>
    <row r="38499" spans="23:23" x14ac:dyDescent="0.35">
      <c r="W38499" s="17"/>
    </row>
    <row r="38500" spans="23:23" x14ac:dyDescent="0.35">
      <c r="W38500" s="17"/>
    </row>
    <row r="38501" spans="23:23" x14ac:dyDescent="0.35">
      <c r="W38501" s="17"/>
    </row>
    <row r="38502" spans="23:23" x14ac:dyDescent="0.35">
      <c r="W38502" s="17"/>
    </row>
    <row r="38503" spans="23:23" x14ac:dyDescent="0.35">
      <c r="W38503" s="17"/>
    </row>
    <row r="38504" spans="23:23" x14ac:dyDescent="0.35">
      <c r="W38504" s="17"/>
    </row>
    <row r="38505" spans="23:23" x14ac:dyDescent="0.35">
      <c r="W38505" s="17"/>
    </row>
    <row r="38506" spans="23:23" x14ac:dyDescent="0.35">
      <c r="W38506" s="17"/>
    </row>
    <row r="38507" spans="23:23" x14ac:dyDescent="0.35">
      <c r="W38507" s="17"/>
    </row>
    <row r="38508" spans="23:23" x14ac:dyDescent="0.35">
      <c r="W38508" s="17"/>
    </row>
    <row r="38509" spans="23:23" x14ac:dyDescent="0.35">
      <c r="W38509" s="17"/>
    </row>
    <row r="38510" spans="23:23" x14ac:dyDescent="0.35">
      <c r="W38510" s="17"/>
    </row>
    <row r="38511" spans="23:23" x14ac:dyDescent="0.35">
      <c r="W38511" s="17"/>
    </row>
    <row r="38512" spans="23:23" x14ac:dyDescent="0.35">
      <c r="W38512" s="17"/>
    </row>
    <row r="38513" spans="23:23" x14ac:dyDescent="0.35">
      <c r="W38513" s="17"/>
    </row>
    <row r="38514" spans="23:23" x14ac:dyDescent="0.35">
      <c r="W38514" s="17"/>
    </row>
    <row r="38515" spans="23:23" x14ac:dyDescent="0.35">
      <c r="W38515" s="17"/>
    </row>
    <row r="38516" spans="23:23" x14ac:dyDescent="0.35">
      <c r="W38516" s="17"/>
    </row>
    <row r="38517" spans="23:23" x14ac:dyDescent="0.35">
      <c r="W38517" s="17"/>
    </row>
    <row r="38518" spans="23:23" x14ac:dyDescent="0.35">
      <c r="W38518" s="17"/>
    </row>
    <row r="38519" spans="23:23" x14ac:dyDescent="0.35">
      <c r="W38519" s="17"/>
    </row>
    <row r="38520" spans="23:23" x14ac:dyDescent="0.35">
      <c r="W38520" s="17"/>
    </row>
    <row r="38521" spans="23:23" x14ac:dyDescent="0.35">
      <c r="W38521" s="17"/>
    </row>
    <row r="38522" spans="23:23" x14ac:dyDescent="0.35">
      <c r="W38522" s="17"/>
    </row>
    <row r="38523" spans="23:23" x14ac:dyDescent="0.35">
      <c r="W38523" s="17"/>
    </row>
    <row r="38524" spans="23:23" x14ac:dyDescent="0.35">
      <c r="W38524" s="17"/>
    </row>
    <row r="38525" spans="23:23" x14ac:dyDescent="0.35">
      <c r="W38525" s="17"/>
    </row>
    <row r="38526" spans="23:23" x14ac:dyDescent="0.35">
      <c r="W38526" s="17"/>
    </row>
    <row r="38527" spans="23:23" x14ac:dyDescent="0.35">
      <c r="W38527" s="17"/>
    </row>
    <row r="38528" spans="23:23" x14ac:dyDescent="0.35">
      <c r="W38528" s="17"/>
    </row>
    <row r="38529" spans="23:23" x14ac:dyDescent="0.35">
      <c r="W38529" s="17"/>
    </row>
    <row r="38530" spans="23:23" x14ac:dyDescent="0.35">
      <c r="W38530" s="17"/>
    </row>
    <row r="38531" spans="23:23" x14ac:dyDescent="0.35">
      <c r="W38531" s="17"/>
    </row>
    <row r="38532" spans="23:23" x14ac:dyDescent="0.35">
      <c r="W38532" s="17"/>
    </row>
    <row r="38533" spans="23:23" x14ac:dyDescent="0.35">
      <c r="W38533" s="17"/>
    </row>
    <row r="38534" spans="23:23" x14ac:dyDescent="0.35">
      <c r="W38534" s="17"/>
    </row>
    <row r="38535" spans="23:23" x14ac:dyDescent="0.35">
      <c r="W38535" s="17"/>
    </row>
    <row r="38536" spans="23:23" x14ac:dyDescent="0.35">
      <c r="W38536" s="17"/>
    </row>
    <row r="38537" spans="23:23" x14ac:dyDescent="0.35">
      <c r="W38537" s="17"/>
    </row>
    <row r="38538" spans="23:23" x14ac:dyDescent="0.35">
      <c r="W38538" s="17"/>
    </row>
    <row r="38539" spans="23:23" x14ac:dyDescent="0.35">
      <c r="W38539" s="17"/>
    </row>
    <row r="38540" spans="23:23" x14ac:dyDescent="0.35">
      <c r="W38540" s="17"/>
    </row>
    <row r="38541" spans="23:23" x14ac:dyDescent="0.35">
      <c r="W38541" s="17"/>
    </row>
    <row r="38542" spans="23:23" x14ac:dyDescent="0.35">
      <c r="W38542" s="17"/>
    </row>
    <row r="38543" spans="23:23" x14ac:dyDescent="0.35">
      <c r="W38543" s="17"/>
    </row>
    <row r="38544" spans="23:23" x14ac:dyDescent="0.35">
      <c r="W38544" s="17"/>
    </row>
    <row r="38545" spans="23:23" x14ac:dyDescent="0.35">
      <c r="W38545" s="17"/>
    </row>
    <row r="38546" spans="23:23" x14ac:dyDescent="0.35">
      <c r="W38546" s="17"/>
    </row>
    <row r="38547" spans="23:23" x14ac:dyDescent="0.35">
      <c r="W38547" s="17"/>
    </row>
    <row r="38548" spans="23:23" x14ac:dyDescent="0.35">
      <c r="W38548" s="17"/>
    </row>
    <row r="38549" spans="23:23" x14ac:dyDescent="0.35">
      <c r="W38549" s="17"/>
    </row>
    <row r="38550" spans="23:23" x14ac:dyDescent="0.35">
      <c r="W38550" s="17"/>
    </row>
    <row r="38551" spans="23:23" x14ac:dyDescent="0.35">
      <c r="W38551" s="17"/>
    </row>
    <row r="38552" spans="23:23" x14ac:dyDescent="0.35">
      <c r="W38552" s="17"/>
    </row>
    <row r="38553" spans="23:23" x14ac:dyDescent="0.35">
      <c r="W38553" s="17"/>
    </row>
    <row r="38554" spans="23:23" x14ac:dyDescent="0.35">
      <c r="W38554" s="17"/>
    </row>
    <row r="38555" spans="23:23" x14ac:dyDescent="0.35">
      <c r="W38555" s="17"/>
    </row>
    <row r="38556" spans="23:23" x14ac:dyDescent="0.35">
      <c r="W38556" s="17"/>
    </row>
    <row r="38557" spans="23:23" x14ac:dyDescent="0.35">
      <c r="W38557" s="17"/>
    </row>
    <row r="38558" spans="23:23" x14ac:dyDescent="0.35">
      <c r="W38558" s="17"/>
    </row>
    <row r="38559" spans="23:23" x14ac:dyDescent="0.35">
      <c r="W38559" s="17"/>
    </row>
    <row r="38560" spans="23:23" x14ac:dyDescent="0.35">
      <c r="W38560" s="17"/>
    </row>
    <row r="38561" spans="23:23" x14ac:dyDescent="0.35">
      <c r="W38561" s="17"/>
    </row>
    <row r="38562" spans="23:23" x14ac:dyDescent="0.35">
      <c r="W38562" s="17"/>
    </row>
    <row r="38563" spans="23:23" x14ac:dyDescent="0.35">
      <c r="W38563" s="17"/>
    </row>
    <row r="38564" spans="23:23" x14ac:dyDescent="0.35">
      <c r="W38564" s="17"/>
    </row>
    <row r="38565" spans="23:23" x14ac:dyDescent="0.35">
      <c r="W38565" s="17"/>
    </row>
    <row r="38566" spans="23:23" x14ac:dyDescent="0.35">
      <c r="W38566" s="17"/>
    </row>
    <row r="38567" spans="23:23" x14ac:dyDescent="0.35">
      <c r="W38567" s="17"/>
    </row>
    <row r="38568" spans="23:23" x14ac:dyDescent="0.35">
      <c r="W38568" s="17"/>
    </row>
    <row r="38569" spans="23:23" x14ac:dyDescent="0.35">
      <c r="W38569" s="17"/>
    </row>
    <row r="38570" spans="23:23" x14ac:dyDescent="0.35">
      <c r="W38570" s="17"/>
    </row>
    <row r="38571" spans="23:23" x14ac:dyDescent="0.35">
      <c r="W38571" s="17"/>
    </row>
    <row r="38572" spans="23:23" x14ac:dyDescent="0.35">
      <c r="W38572" s="17"/>
    </row>
    <row r="38573" spans="23:23" x14ac:dyDescent="0.35">
      <c r="W38573" s="17"/>
    </row>
    <row r="38574" spans="23:23" x14ac:dyDescent="0.35">
      <c r="W38574" s="17"/>
    </row>
    <row r="38575" spans="23:23" x14ac:dyDescent="0.35">
      <c r="W38575" s="17"/>
    </row>
    <row r="38576" spans="23:23" x14ac:dyDescent="0.35">
      <c r="W38576" s="17"/>
    </row>
    <row r="38577" spans="23:23" x14ac:dyDescent="0.35">
      <c r="W38577" s="17"/>
    </row>
    <row r="38578" spans="23:23" x14ac:dyDescent="0.35">
      <c r="W38578" s="17"/>
    </row>
    <row r="38579" spans="23:23" x14ac:dyDescent="0.35">
      <c r="W38579" s="17"/>
    </row>
    <row r="38580" spans="23:23" x14ac:dyDescent="0.35">
      <c r="W38580" s="17"/>
    </row>
    <row r="38581" spans="23:23" x14ac:dyDescent="0.35">
      <c r="W38581" s="17"/>
    </row>
    <row r="38582" spans="23:23" x14ac:dyDescent="0.35">
      <c r="W38582" s="17"/>
    </row>
    <row r="38583" spans="23:23" x14ac:dyDescent="0.35">
      <c r="W38583" s="17"/>
    </row>
    <row r="38584" spans="23:23" x14ac:dyDescent="0.35">
      <c r="W38584" s="17"/>
    </row>
    <row r="38585" spans="23:23" x14ac:dyDescent="0.35">
      <c r="W38585" s="17"/>
    </row>
    <row r="38586" spans="23:23" x14ac:dyDescent="0.35">
      <c r="W38586" s="17"/>
    </row>
    <row r="38587" spans="23:23" x14ac:dyDescent="0.35">
      <c r="W38587" s="17"/>
    </row>
    <row r="38588" spans="23:23" x14ac:dyDescent="0.35">
      <c r="W38588" s="17"/>
    </row>
    <row r="38589" spans="23:23" x14ac:dyDescent="0.35">
      <c r="W38589" s="17"/>
    </row>
    <row r="38590" spans="23:23" x14ac:dyDescent="0.35">
      <c r="W38590" s="17"/>
    </row>
    <row r="38591" spans="23:23" x14ac:dyDescent="0.35">
      <c r="W38591" s="17"/>
    </row>
    <row r="38592" spans="23:23" x14ac:dyDescent="0.35">
      <c r="W38592" s="17"/>
    </row>
    <row r="38593" spans="23:23" x14ac:dyDescent="0.35">
      <c r="W38593" s="17"/>
    </row>
    <row r="38594" spans="23:23" x14ac:dyDescent="0.35">
      <c r="W38594" s="17"/>
    </row>
    <row r="38595" spans="23:23" x14ac:dyDescent="0.35">
      <c r="W38595" s="17"/>
    </row>
    <row r="38596" spans="23:23" x14ac:dyDescent="0.35">
      <c r="W38596" s="17"/>
    </row>
    <row r="38597" spans="23:23" x14ac:dyDescent="0.35">
      <c r="W38597" s="17"/>
    </row>
    <row r="38598" spans="23:23" x14ac:dyDescent="0.35">
      <c r="W38598" s="17"/>
    </row>
    <row r="38599" spans="23:23" x14ac:dyDescent="0.35">
      <c r="W38599" s="17"/>
    </row>
    <row r="38600" spans="23:23" x14ac:dyDescent="0.35">
      <c r="W38600" s="17"/>
    </row>
    <row r="38601" spans="23:23" x14ac:dyDescent="0.35">
      <c r="W38601" s="17"/>
    </row>
    <row r="38602" spans="23:23" x14ac:dyDescent="0.35">
      <c r="W38602" s="17"/>
    </row>
    <row r="38603" spans="23:23" x14ac:dyDescent="0.35">
      <c r="W38603" s="17"/>
    </row>
    <row r="38604" spans="23:23" x14ac:dyDescent="0.35">
      <c r="W38604" s="17"/>
    </row>
    <row r="38605" spans="23:23" x14ac:dyDescent="0.35">
      <c r="W38605" s="17"/>
    </row>
    <row r="38606" spans="23:23" x14ac:dyDescent="0.35">
      <c r="W38606" s="17"/>
    </row>
    <row r="38607" spans="23:23" x14ac:dyDescent="0.35">
      <c r="W38607" s="17"/>
    </row>
    <row r="38608" spans="23:23" x14ac:dyDescent="0.35">
      <c r="W38608" s="17"/>
    </row>
    <row r="38609" spans="23:23" x14ac:dyDescent="0.35">
      <c r="W38609" s="17"/>
    </row>
    <row r="38610" spans="23:23" x14ac:dyDescent="0.35">
      <c r="W38610" s="17"/>
    </row>
    <row r="38611" spans="23:23" x14ac:dyDescent="0.35">
      <c r="W38611" s="17"/>
    </row>
    <row r="38612" spans="23:23" x14ac:dyDescent="0.35">
      <c r="W38612" s="17"/>
    </row>
    <row r="38613" spans="23:23" x14ac:dyDescent="0.35">
      <c r="W38613" s="17"/>
    </row>
    <row r="38614" spans="23:23" x14ac:dyDescent="0.35">
      <c r="W38614" s="17"/>
    </row>
    <row r="38615" spans="23:23" x14ac:dyDescent="0.35">
      <c r="W38615" s="17"/>
    </row>
    <row r="38616" spans="23:23" x14ac:dyDescent="0.35">
      <c r="W38616" s="17"/>
    </row>
    <row r="38617" spans="23:23" x14ac:dyDescent="0.35">
      <c r="W38617" s="17"/>
    </row>
    <row r="38618" spans="23:23" x14ac:dyDescent="0.35">
      <c r="W38618" s="17"/>
    </row>
    <row r="38619" spans="23:23" x14ac:dyDescent="0.35">
      <c r="W38619" s="17"/>
    </row>
    <row r="38620" spans="23:23" x14ac:dyDescent="0.35">
      <c r="W38620" s="17"/>
    </row>
    <row r="38621" spans="23:23" x14ac:dyDescent="0.35">
      <c r="W38621" s="17"/>
    </row>
    <row r="38622" spans="23:23" x14ac:dyDescent="0.35">
      <c r="W38622" s="17"/>
    </row>
    <row r="38623" spans="23:23" x14ac:dyDescent="0.35">
      <c r="W38623" s="17"/>
    </row>
    <row r="38624" spans="23:23" x14ac:dyDescent="0.35">
      <c r="W38624" s="17"/>
    </row>
    <row r="38625" spans="23:23" x14ac:dyDescent="0.35">
      <c r="W38625" s="17"/>
    </row>
    <row r="38626" spans="23:23" x14ac:dyDescent="0.35">
      <c r="W38626" s="17"/>
    </row>
    <row r="38627" spans="23:23" x14ac:dyDescent="0.35">
      <c r="W38627" s="17"/>
    </row>
    <row r="38628" spans="23:23" x14ac:dyDescent="0.35">
      <c r="W38628" s="17"/>
    </row>
    <row r="38629" spans="23:23" x14ac:dyDescent="0.35">
      <c r="W38629" s="17"/>
    </row>
    <row r="38630" spans="23:23" x14ac:dyDescent="0.35">
      <c r="W38630" s="17"/>
    </row>
    <row r="38631" spans="23:23" x14ac:dyDescent="0.35">
      <c r="W38631" s="17"/>
    </row>
    <row r="38632" spans="23:23" x14ac:dyDescent="0.35">
      <c r="W38632" s="17"/>
    </row>
    <row r="38633" spans="23:23" x14ac:dyDescent="0.35">
      <c r="W38633" s="17"/>
    </row>
    <row r="38634" spans="23:23" x14ac:dyDescent="0.35">
      <c r="W38634" s="17"/>
    </row>
    <row r="38635" spans="23:23" x14ac:dyDescent="0.35">
      <c r="W38635" s="17"/>
    </row>
    <row r="38636" spans="23:23" x14ac:dyDescent="0.35">
      <c r="W38636" s="17"/>
    </row>
    <row r="38637" spans="23:23" x14ac:dyDescent="0.35">
      <c r="W38637" s="17"/>
    </row>
    <row r="38638" spans="23:23" x14ac:dyDescent="0.35">
      <c r="W38638" s="17"/>
    </row>
    <row r="38639" spans="23:23" x14ac:dyDescent="0.35">
      <c r="W38639" s="17"/>
    </row>
    <row r="38640" spans="23:23" x14ac:dyDescent="0.35">
      <c r="W38640" s="17"/>
    </row>
    <row r="38641" spans="23:23" x14ac:dyDescent="0.35">
      <c r="W38641" s="17"/>
    </row>
    <row r="38642" spans="23:23" x14ac:dyDescent="0.35">
      <c r="W38642" s="17"/>
    </row>
    <row r="38643" spans="23:23" x14ac:dyDescent="0.35">
      <c r="W38643" s="17"/>
    </row>
    <row r="38644" spans="23:23" x14ac:dyDescent="0.35">
      <c r="W38644" s="17"/>
    </row>
    <row r="38645" spans="23:23" x14ac:dyDescent="0.35">
      <c r="W38645" s="17"/>
    </row>
    <row r="38646" spans="23:23" x14ac:dyDescent="0.35">
      <c r="W38646" s="17"/>
    </row>
    <row r="38647" spans="23:23" x14ac:dyDescent="0.35">
      <c r="W38647" s="17"/>
    </row>
    <row r="38648" spans="23:23" x14ac:dyDescent="0.35">
      <c r="W38648" s="17"/>
    </row>
    <row r="38649" spans="23:23" x14ac:dyDescent="0.35">
      <c r="W38649" s="17"/>
    </row>
    <row r="38650" spans="23:23" x14ac:dyDescent="0.35">
      <c r="W38650" s="17"/>
    </row>
    <row r="38651" spans="23:23" x14ac:dyDescent="0.35">
      <c r="W38651" s="17"/>
    </row>
    <row r="38652" spans="23:23" x14ac:dyDescent="0.35">
      <c r="W38652" s="17"/>
    </row>
    <row r="38653" spans="23:23" x14ac:dyDescent="0.35">
      <c r="W38653" s="17"/>
    </row>
    <row r="38654" spans="23:23" x14ac:dyDescent="0.35">
      <c r="W38654" s="17"/>
    </row>
    <row r="38655" spans="23:23" x14ac:dyDescent="0.35">
      <c r="W38655" s="17"/>
    </row>
    <row r="38656" spans="23:23" x14ac:dyDescent="0.35">
      <c r="W38656" s="17"/>
    </row>
    <row r="38657" spans="23:23" x14ac:dyDescent="0.35">
      <c r="W38657" s="17"/>
    </row>
    <row r="38658" spans="23:23" x14ac:dyDescent="0.35">
      <c r="W38658" s="17"/>
    </row>
    <row r="38659" spans="23:23" x14ac:dyDescent="0.35">
      <c r="W38659" s="17"/>
    </row>
    <row r="38660" spans="23:23" x14ac:dyDescent="0.35">
      <c r="W38660" s="17"/>
    </row>
    <row r="38661" spans="23:23" x14ac:dyDescent="0.35">
      <c r="W38661" s="17"/>
    </row>
    <row r="38662" spans="23:23" x14ac:dyDescent="0.35">
      <c r="W38662" s="17"/>
    </row>
    <row r="38663" spans="23:23" x14ac:dyDescent="0.35">
      <c r="W38663" s="17"/>
    </row>
    <row r="38664" spans="23:23" x14ac:dyDescent="0.35">
      <c r="W38664" s="17"/>
    </row>
    <row r="38665" spans="23:23" x14ac:dyDescent="0.35">
      <c r="W38665" s="17"/>
    </row>
    <row r="38666" spans="23:23" x14ac:dyDescent="0.35">
      <c r="W38666" s="17"/>
    </row>
    <row r="38667" spans="23:23" x14ac:dyDescent="0.35">
      <c r="W38667" s="17"/>
    </row>
    <row r="38668" spans="23:23" x14ac:dyDescent="0.35">
      <c r="W38668" s="17"/>
    </row>
    <row r="38669" spans="23:23" x14ac:dyDescent="0.35">
      <c r="W38669" s="17"/>
    </row>
    <row r="38670" spans="23:23" x14ac:dyDescent="0.35">
      <c r="W38670" s="17"/>
    </row>
    <row r="38671" spans="23:23" x14ac:dyDescent="0.35">
      <c r="W38671" s="17"/>
    </row>
    <row r="38672" spans="23:23" x14ac:dyDescent="0.35">
      <c r="W38672" s="17"/>
    </row>
    <row r="38673" spans="23:23" x14ac:dyDescent="0.35">
      <c r="W38673" s="17"/>
    </row>
    <row r="38674" spans="23:23" x14ac:dyDescent="0.35">
      <c r="W38674" s="17"/>
    </row>
    <row r="38675" spans="23:23" x14ac:dyDescent="0.35">
      <c r="W38675" s="17"/>
    </row>
    <row r="38676" spans="23:23" x14ac:dyDescent="0.35">
      <c r="W38676" s="17"/>
    </row>
    <row r="38677" spans="23:23" x14ac:dyDescent="0.35">
      <c r="W38677" s="17"/>
    </row>
    <row r="38678" spans="23:23" x14ac:dyDescent="0.35">
      <c r="W38678" s="17"/>
    </row>
    <row r="38679" spans="23:23" x14ac:dyDescent="0.35">
      <c r="W38679" s="17"/>
    </row>
    <row r="38680" spans="23:23" x14ac:dyDescent="0.35">
      <c r="W38680" s="17"/>
    </row>
    <row r="38681" spans="23:23" x14ac:dyDescent="0.35">
      <c r="W38681" s="17"/>
    </row>
    <row r="38682" spans="23:23" x14ac:dyDescent="0.35">
      <c r="W38682" s="17"/>
    </row>
    <row r="38683" spans="23:23" x14ac:dyDescent="0.35">
      <c r="W38683" s="17"/>
    </row>
    <row r="38684" spans="23:23" x14ac:dyDescent="0.35">
      <c r="W38684" s="17"/>
    </row>
    <row r="38685" spans="23:23" x14ac:dyDescent="0.35">
      <c r="W38685" s="17"/>
    </row>
    <row r="38686" spans="23:23" x14ac:dyDescent="0.35">
      <c r="W38686" s="17"/>
    </row>
    <row r="38687" spans="23:23" x14ac:dyDescent="0.35">
      <c r="W38687" s="17"/>
    </row>
    <row r="38688" spans="23:23" x14ac:dyDescent="0.35">
      <c r="W38688" s="17"/>
    </row>
    <row r="38689" spans="23:23" x14ac:dyDescent="0.35">
      <c r="W38689" s="17"/>
    </row>
    <row r="38690" spans="23:23" x14ac:dyDescent="0.35">
      <c r="W38690" s="17"/>
    </row>
    <row r="38691" spans="23:23" x14ac:dyDescent="0.35">
      <c r="W38691" s="17"/>
    </row>
    <row r="38692" spans="23:23" x14ac:dyDescent="0.35">
      <c r="W38692" s="17"/>
    </row>
    <row r="38693" spans="23:23" x14ac:dyDescent="0.35">
      <c r="W38693" s="17"/>
    </row>
    <row r="38694" spans="23:23" x14ac:dyDescent="0.35">
      <c r="W38694" s="17"/>
    </row>
    <row r="38695" spans="23:23" x14ac:dyDescent="0.35">
      <c r="W38695" s="17"/>
    </row>
    <row r="38696" spans="23:23" x14ac:dyDescent="0.35">
      <c r="W38696" s="17"/>
    </row>
    <row r="38697" spans="23:23" x14ac:dyDescent="0.35">
      <c r="W38697" s="17"/>
    </row>
    <row r="38698" spans="23:23" x14ac:dyDescent="0.35">
      <c r="W38698" s="17"/>
    </row>
    <row r="38699" spans="23:23" x14ac:dyDescent="0.35">
      <c r="W38699" s="17"/>
    </row>
    <row r="38700" spans="23:23" x14ac:dyDescent="0.35">
      <c r="W38700" s="17"/>
    </row>
    <row r="38701" spans="23:23" x14ac:dyDescent="0.35">
      <c r="W38701" s="17"/>
    </row>
    <row r="38702" spans="23:23" x14ac:dyDescent="0.35">
      <c r="W38702" s="17"/>
    </row>
    <row r="38703" spans="23:23" x14ac:dyDescent="0.35">
      <c r="W38703" s="17"/>
    </row>
    <row r="38704" spans="23:23" x14ac:dyDescent="0.35">
      <c r="W38704" s="17"/>
    </row>
    <row r="38705" spans="23:23" x14ac:dyDescent="0.35">
      <c r="W38705" s="17"/>
    </row>
    <row r="38706" spans="23:23" x14ac:dyDescent="0.35">
      <c r="W38706" s="17"/>
    </row>
    <row r="38707" spans="23:23" x14ac:dyDescent="0.35">
      <c r="W38707" s="17"/>
    </row>
    <row r="38708" spans="23:23" x14ac:dyDescent="0.35">
      <c r="W38708" s="17"/>
    </row>
    <row r="38709" spans="23:23" x14ac:dyDescent="0.35">
      <c r="W38709" s="17"/>
    </row>
    <row r="38710" spans="23:23" x14ac:dyDescent="0.35">
      <c r="W38710" s="17"/>
    </row>
    <row r="38711" spans="23:23" x14ac:dyDescent="0.35">
      <c r="W38711" s="17"/>
    </row>
    <row r="38712" spans="23:23" x14ac:dyDescent="0.35">
      <c r="W38712" s="17"/>
    </row>
    <row r="38713" spans="23:23" x14ac:dyDescent="0.35">
      <c r="W38713" s="17"/>
    </row>
    <row r="38714" spans="23:23" x14ac:dyDescent="0.35">
      <c r="W38714" s="17"/>
    </row>
    <row r="38715" spans="23:23" x14ac:dyDescent="0.35">
      <c r="W38715" s="17"/>
    </row>
    <row r="38716" spans="23:23" x14ac:dyDescent="0.35">
      <c r="W38716" s="17"/>
    </row>
    <row r="38717" spans="23:23" x14ac:dyDescent="0.35">
      <c r="W38717" s="17"/>
    </row>
    <row r="38718" spans="23:23" x14ac:dyDescent="0.35">
      <c r="W38718" s="17"/>
    </row>
    <row r="38719" spans="23:23" x14ac:dyDescent="0.35">
      <c r="W38719" s="17"/>
    </row>
    <row r="38720" spans="23:23" x14ac:dyDescent="0.35">
      <c r="W38720" s="17"/>
    </row>
    <row r="38721" spans="23:23" x14ac:dyDescent="0.35">
      <c r="W38721" s="17"/>
    </row>
    <row r="38722" spans="23:23" x14ac:dyDescent="0.35">
      <c r="W38722" s="17"/>
    </row>
    <row r="38723" spans="23:23" x14ac:dyDescent="0.35">
      <c r="W38723" s="17"/>
    </row>
    <row r="38724" spans="23:23" x14ac:dyDescent="0.35">
      <c r="W38724" s="17"/>
    </row>
    <row r="38725" spans="23:23" x14ac:dyDescent="0.35">
      <c r="W38725" s="17"/>
    </row>
    <row r="38726" spans="23:23" x14ac:dyDescent="0.35">
      <c r="W38726" s="17"/>
    </row>
    <row r="38727" spans="23:23" x14ac:dyDescent="0.35">
      <c r="W38727" s="17"/>
    </row>
    <row r="38728" spans="23:23" x14ac:dyDescent="0.35">
      <c r="W38728" s="17"/>
    </row>
    <row r="38729" spans="23:23" x14ac:dyDescent="0.35">
      <c r="W38729" s="17"/>
    </row>
    <row r="38730" spans="23:23" x14ac:dyDescent="0.35">
      <c r="W38730" s="17"/>
    </row>
    <row r="38731" spans="23:23" x14ac:dyDescent="0.35">
      <c r="W38731" s="17"/>
    </row>
    <row r="38732" spans="23:23" x14ac:dyDescent="0.35">
      <c r="W38732" s="17"/>
    </row>
    <row r="38733" spans="23:23" x14ac:dyDescent="0.35">
      <c r="W38733" s="17"/>
    </row>
    <row r="38734" spans="23:23" x14ac:dyDescent="0.35">
      <c r="W38734" s="17"/>
    </row>
    <row r="38735" spans="23:23" x14ac:dyDescent="0.35">
      <c r="W38735" s="17"/>
    </row>
    <row r="38736" spans="23:23" x14ac:dyDescent="0.35">
      <c r="W38736" s="17"/>
    </row>
    <row r="38737" spans="23:23" x14ac:dyDescent="0.35">
      <c r="W38737" s="17"/>
    </row>
    <row r="38738" spans="23:23" x14ac:dyDescent="0.35">
      <c r="W38738" s="17"/>
    </row>
    <row r="38739" spans="23:23" x14ac:dyDescent="0.35">
      <c r="W38739" s="17"/>
    </row>
    <row r="38740" spans="23:23" x14ac:dyDescent="0.35">
      <c r="W38740" s="17"/>
    </row>
    <row r="38741" spans="23:23" x14ac:dyDescent="0.35">
      <c r="W38741" s="17"/>
    </row>
    <row r="38742" spans="23:23" x14ac:dyDescent="0.35">
      <c r="W38742" s="17"/>
    </row>
    <row r="38743" spans="23:23" x14ac:dyDescent="0.35">
      <c r="W38743" s="17"/>
    </row>
    <row r="38744" spans="23:23" x14ac:dyDescent="0.35">
      <c r="W38744" s="17"/>
    </row>
    <row r="38745" spans="23:23" x14ac:dyDescent="0.35">
      <c r="W38745" s="17"/>
    </row>
    <row r="38746" spans="23:23" x14ac:dyDescent="0.35">
      <c r="W38746" s="17"/>
    </row>
    <row r="38747" spans="23:23" x14ac:dyDescent="0.35">
      <c r="W38747" s="17"/>
    </row>
    <row r="38748" spans="23:23" x14ac:dyDescent="0.35">
      <c r="W38748" s="17"/>
    </row>
    <row r="38749" spans="23:23" x14ac:dyDescent="0.35">
      <c r="W38749" s="17"/>
    </row>
    <row r="38750" spans="23:23" x14ac:dyDescent="0.35">
      <c r="W38750" s="17"/>
    </row>
    <row r="38751" spans="23:23" x14ac:dyDescent="0.35">
      <c r="W38751" s="17"/>
    </row>
    <row r="38752" spans="23:23" x14ac:dyDescent="0.35">
      <c r="W38752" s="17"/>
    </row>
    <row r="38753" spans="23:23" x14ac:dyDescent="0.35">
      <c r="W38753" s="17"/>
    </row>
    <row r="38754" spans="23:23" x14ac:dyDescent="0.35">
      <c r="W38754" s="17"/>
    </row>
    <row r="38755" spans="23:23" x14ac:dyDescent="0.35">
      <c r="W38755" s="17"/>
    </row>
    <row r="38756" spans="23:23" x14ac:dyDescent="0.35">
      <c r="W38756" s="17"/>
    </row>
    <row r="38757" spans="23:23" x14ac:dyDescent="0.35">
      <c r="W38757" s="17"/>
    </row>
    <row r="38758" spans="23:23" x14ac:dyDescent="0.35">
      <c r="W38758" s="17"/>
    </row>
    <row r="38759" spans="23:23" x14ac:dyDescent="0.35">
      <c r="W38759" s="17"/>
    </row>
    <row r="38760" spans="23:23" x14ac:dyDescent="0.35">
      <c r="W38760" s="17"/>
    </row>
    <row r="38761" spans="23:23" x14ac:dyDescent="0.35">
      <c r="W38761" s="17"/>
    </row>
    <row r="38762" spans="23:23" x14ac:dyDescent="0.35">
      <c r="W38762" s="17"/>
    </row>
    <row r="38763" spans="23:23" x14ac:dyDescent="0.35">
      <c r="W38763" s="17"/>
    </row>
    <row r="38764" spans="23:23" x14ac:dyDescent="0.35">
      <c r="W38764" s="17"/>
    </row>
    <row r="38765" spans="23:23" x14ac:dyDescent="0.35">
      <c r="W38765" s="17"/>
    </row>
    <row r="38766" spans="23:23" x14ac:dyDescent="0.35">
      <c r="W38766" s="17"/>
    </row>
    <row r="38767" spans="23:23" x14ac:dyDescent="0.35">
      <c r="W38767" s="17"/>
    </row>
    <row r="38768" spans="23:23" x14ac:dyDescent="0.35">
      <c r="W38768" s="17"/>
    </row>
    <row r="38769" spans="23:23" x14ac:dyDescent="0.35">
      <c r="W38769" s="17"/>
    </row>
    <row r="38770" spans="23:23" x14ac:dyDescent="0.35">
      <c r="W38770" s="17"/>
    </row>
    <row r="38771" spans="23:23" x14ac:dyDescent="0.35">
      <c r="W38771" s="17"/>
    </row>
    <row r="38772" spans="23:23" x14ac:dyDescent="0.35">
      <c r="W38772" s="17"/>
    </row>
    <row r="38773" spans="23:23" x14ac:dyDescent="0.35">
      <c r="W38773" s="17"/>
    </row>
    <row r="38774" spans="23:23" x14ac:dyDescent="0.35">
      <c r="W38774" s="17"/>
    </row>
    <row r="38775" spans="23:23" x14ac:dyDescent="0.35">
      <c r="W38775" s="17"/>
    </row>
    <row r="38776" spans="23:23" x14ac:dyDescent="0.35">
      <c r="W38776" s="17"/>
    </row>
    <row r="38777" spans="23:23" x14ac:dyDescent="0.35">
      <c r="W38777" s="17"/>
    </row>
    <row r="38778" spans="23:23" x14ac:dyDescent="0.35">
      <c r="W38778" s="17"/>
    </row>
    <row r="38779" spans="23:23" x14ac:dyDescent="0.35">
      <c r="W38779" s="17"/>
    </row>
    <row r="38780" spans="23:23" x14ac:dyDescent="0.35">
      <c r="W38780" s="17"/>
    </row>
    <row r="38781" spans="23:23" x14ac:dyDescent="0.35">
      <c r="W38781" s="17"/>
    </row>
    <row r="38782" spans="23:23" x14ac:dyDescent="0.35">
      <c r="W38782" s="17"/>
    </row>
    <row r="38783" spans="23:23" x14ac:dyDescent="0.35">
      <c r="W38783" s="17"/>
    </row>
    <row r="38784" spans="23:23" x14ac:dyDescent="0.35">
      <c r="W38784" s="17"/>
    </row>
    <row r="38785" spans="23:23" x14ac:dyDescent="0.35">
      <c r="W38785" s="17"/>
    </row>
    <row r="38786" spans="23:23" x14ac:dyDescent="0.35">
      <c r="W38786" s="17"/>
    </row>
    <row r="38787" spans="23:23" x14ac:dyDescent="0.35">
      <c r="W38787" s="17"/>
    </row>
    <row r="38788" spans="23:23" x14ac:dyDescent="0.35">
      <c r="W38788" s="17"/>
    </row>
    <row r="38789" spans="23:23" x14ac:dyDescent="0.35">
      <c r="W38789" s="17"/>
    </row>
    <row r="38790" spans="23:23" x14ac:dyDescent="0.35">
      <c r="W38790" s="17"/>
    </row>
    <row r="38791" spans="23:23" x14ac:dyDescent="0.35">
      <c r="W38791" s="17"/>
    </row>
    <row r="38792" spans="23:23" x14ac:dyDescent="0.35">
      <c r="W38792" s="17"/>
    </row>
    <row r="38793" spans="23:23" x14ac:dyDescent="0.35">
      <c r="W38793" s="17"/>
    </row>
    <row r="38794" spans="23:23" x14ac:dyDescent="0.35">
      <c r="W38794" s="17"/>
    </row>
    <row r="38795" spans="23:23" x14ac:dyDescent="0.35">
      <c r="W38795" s="17"/>
    </row>
    <row r="38796" spans="23:23" x14ac:dyDescent="0.35">
      <c r="W38796" s="17"/>
    </row>
    <row r="38797" spans="23:23" x14ac:dyDescent="0.35">
      <c r="W38797" s="17"/>
    </row>
    <row r="38798" spans="23:23" x14ac:dyDescent="0.35">
      <c r="W38798" s="17"/>
    </row>
    <row r="38799" spans="23:23" x14ac:dyDescent="0.35">
      <c r="W38799" s="17"/>
    </row>
    <row r="38800" spans="23:23" x14ac:dyDescent="0.35">
      <c r="W38800" s="17"/>
    </row>
    <row r="38801" spans="23:23" x14ac:dyDescent="0.35">
      <c r="W38801" s="17"/>
    </row>
    <row r="38802" spans="23:23" x14ac:dyDescent="0.35">
      <c r="W38802" s="17"/>
    </row>
    <row r="38803" spans="23:23" x14ac:dyDescent="0.35">
      <c r="W38803" s="17"/>
    </row>
    <row r="38804" spans="23:23" x14ac:dyDescent="0.35">
      <c r="W38804" s="17"/>
    </row>
    <row r="38805" spans="23:23" x14ac:dyDescent="0.35">
      <c r="W38805" s="17"/>
    </row>
    <row r="38806" spans="23:23" x14ac:dyDescent="0.35">
      <c r="W38806" s="17"/>
    </row>
    <row r="38807" spans="23:23" x14ac:dyDescent="0.35">
      <c r="W38807" s="17"/>
    </row>
    <row r="38808" spans="23:23" x14ac:dyDescent="0.35">
      <c r="W38808" s="17"/>
    </row>
    <row r="38809" spans="23:23" x14ac:dyDescent="0.35">
      <c r="W38809" s="17"/>
    </row>
    <row r="38810" spans="23:23" x14ac:dyDescent="0.35">
      <c r="W38810" s="17"/>
    </row>
    <row r="38811" spans="23:23" x14ac:dyDescent="0.35">
      <c r="W38811" s="17"/>
    </row>
    <row r="38812" spans="23:23" x14ac:dyDescent="0.35">
      <c r="W38812" s="17"/>
    </row>
    <row r="38813" spans="23:23" x14ac:dyDescent="0.35">
      <c r="W38813" s="17"/>
    </row>
    <row r="38814" spans="23:23" x14ac:dyDescent="0.35">
      <c r="W38814" s="17"/>
    </row>
    <row r="38815" spans="23:23" x14ac:dyDescent="0.35">
      <c r="W38815" s="17"/>
    </row>
    <row r="38816" spans="23:23" x14ac:dyDescent="0.35">
      <c r="W38816" s="17"/>
    </row>
    <row r="38817" spans="23:23" x14ac:dyDescent="0.35">
      <c r="W38817" s="17"/>
    </row>
    <row r="38818" spans="23:23" x14ac:dyDescent="0.35">
      <c r="W38818" s="17"/>
    </row>
    <row r="38819" spans="23:23" x14ac:dyDescent="0.35">
      <c r="W38819" s="17"/>
    </row>
    <row r="38820" spans="23:23" x14ac:dyDescent="0.35">
      <c r="W38820" s="17"/>
    </row>
    <row r="38821" spans="23:23" x14ac:dyDescent="0.35">
      <c r="W38821" s="17"/>
    </row>
    <row r="38822" spans="23:23" x14ac:dyDescent="0.35">
      <c r="W38822" s="17"/>
    </row>
    <row r="38823" spans="23:23" x14ac:dyDescent="0.35">
      <c r="W38823" s="17"/>
    </row>
    <row r="38824" spans="23:23" x14ac:dyDescent="0.35">
      <c r="W38824" s="17"/>
    </row>
    <row r="38825" spans="23:23" x14ac:dyDescent="0.35">
      <c r="W38825" s="17"/>
    </row>
    <row r="38826" spans="23:23" x14ac:dyDescent="0.35">
      <c r="W38826" s="17"/>
    </row>
    <row r="38827" spans="23:23" x14ac:dyDescent="0.35">
      <c r="W38827" s="17"/>
    </row>
    <row r="38828" spans="23:23" x14ac:dyDescent="0.35">
      <c r="W38828" s="17"/>
    </row>
    <row r="38829" spans="23:23" x14ac:dyDescent="0.35">
      <c r="W38829" s="17"/>
    </row>
    <row r="38830" spans="23:23" x14ac:dyDescent="0.35">
      <c r="W38830" s="17"/>
    </row>
    <row r="38831" spans="23:23" x14ac:dyDescent="0.35">
      <c r="W38831" s="17"/>
    </row>
    <row r="38832" spans="23:23" x14ac:dyDescent="0.35">
      <c r="W38832" s="17"/>
    </row>
    <row r="38833" spans="23:23" x14ac:dyDescent="0.35">
      <c r="W38833" s="17"/>
    </row>
    <row r="38834" spans="23:23" x14ac:dyDescent="0.35">
      <c r="W38834" s="17"/>
    </row>
    <row r="38835" spans="23:23" x14ac:dyDescent="0.35">
      <c r="W38835" s="17"/>
    </row>
    <row r="38836" spans="23:23" x14ac:dyDescent="0.35">
      <c r="W38836" s="17"/>
    </row>
    <row r="38837" spans="23:23" x14ac:dyDescent="0.35">
      <c r="W38837" s="17"/>
    </row>
    <row r="38838" spans="23:23" x14ac:dyDescent="0.35">
      <c r="W38838" s="17"/>
    </row>
    <row r="38839" spans="23:23" x14ac:dyDescent="0.35">
      <c r="W38839" s="17"/>
    </row>
    <row r="38840" spans="23:23" x14ac:dyDescent="0.35">
      <c r="W38840" s="17"/>
    </row>
    <row r="38841" spans="23:23" x14ac:dyDescent="0.35">
      <c r="W38841" s="17"/>
    </row>
    <row r="38842" spans="23:23" x14ac:dyDescent="0.35">
      <c r="W38842" s="17"/>
    </row>
    <row r="38843" spans="23:23" x14ac:dyDescent="0.35">
      <c r="W38843" s="17"/>
    </row>
    <row r="38844" spans="23:23" x14ac:dyDescent="0.35">
      <c r="W38844" s="17"/>
    </row>
    <row r="38845" spans="23:23" x14ac:dyDescent="0.35">
      <c r="W38845" s="17"/>
    </row>
    <row r="38846" spans="23:23" x14ac:dyDescent="0.35">
      <c r="W38846" s="17"/>
    </row>
    <row r="38847" spans="23:23" x14ac:dyDescent="0.35">
      <c r="W38847" s="17"/>
    </row>
    <row r="38848" spans="23:23" x14ac:dyDescent="0.35">
      <c r="W38848" s="17"/>
    </row>
    <row r="38849" spans="23:23" x14ac:dyDescent="0.35">
      <c r="W38849" s="17"/>
    </row>
    <row r="38850" spans="23:23" x14ac:dyDescent="0.35">
      <c r="W38850" s="17"/>
    </row>
    <row r="38851" spans="23:23" x14ac:dyDescent="0.35">
      <c r="W38851" s="17"/>
    </row>
    <row r="38852" spans="23:23" x14ac:dyDescent="0.35">
      <c r="W38852" s="17"/>
    </row>
    <row r="38853" spans="23:23" x14ac:dyDescent="0.35">
      <c r="W38853" s="17"/>
    </row>
    <row r="38854" spans="23:23" x14ac:dyDescent="0.35">
      <c r="W38854" s="17"/>
    </row>
    <row r="38855" spans="23:23" x14ac:dyDescent="0.35">
      <c r="W38855" s="17"/>
    </row>
    <row r="38856" spans="23:23" x14ac:dyDescent="0.35">
      <c r="W38856" s="17"/>
    </row>
    <row r="38857" spans="23:23" x14ac:dyDescent="0.35">
      <c r="W38857" s="17"/>
    </row>
    <row r="38858" spans="23:23" x14ac:dyDescent="0.35">
      <c r="W38858" s="17"/>
    </row>
    <row r="38859" spans="23:23" x14ac:dyDescent="0.35">
      <c r="W38859" s="17"/>
    </row>
    <row r="38860" spans="23:23" x14ac:dyDescent="0.35">
      <c r="W38860" s="17"/>
    </row>
    <row r="38861" spans="23:23" x14ac:dyDescent="0.35">
      <c r="W38861" s="17"/>
    </row>
    <row r="38862" spans="23:23" x14ac:dyDescent="0.35">
      <c r="W38862" s="17"/>
    </row>
    <row r="38863" spans="23:23" x14ac:dyDescent="0.35">
      <c r="W38863" s="17"/>
    </row>
    <row r="38864" spans="23:23" x14ac:dyDescent="0.35">
      <c r="W38864" s="17"/>
    </row>
    <row r="38865" spans="23:23" x14ac:dyDescent="0.35">
      <c r="W38865" s="17"/>
    </row>
    <row r="38866" spans="23:23" x14ac:dyDescent="0.35">
      <c r="W38866" s="17"/>
    </row>
    <row r="38867" spans="23:23" x14ac:dyDescent="0.35">
      <c r="W38867" s="17"/>
    </row>
    <row r="38868" spans="23:23" x14ac:dyDescent="0.35">
      <c r="W38868" s="17"/>
    </row>
    <row r="38869" spans="23:23" x14ac:dyDescent="0.35">
      <c r="W38869" s="17"/>
    </row>
    <row r="38870" spans="23:23" x14ac:dyDescent="0.35">
      <c r="W38870" s="17"/>
    </row>
    <row r="38871" spans="23:23" x14ac:dyDescent="0.35">
      <c r="W38871" s="17"/>
    </row>
    <row r="38872" spans="23:23" x14ac:dyDescent="0.35">
      <c r="W38872" s="17"/>
    </row>
    <row r="38873" spans="23:23" x14ac:dyDescent="0.35">
      <c r="W38873" s="17"/>
    </row>
    <row r="38874" spans="23:23" x14ac:dyDescent="0.35">
      <c r="W38874" s="17"/>
    </row>
    <row r="38875" spans="23:23" x14ac:dyDescent="0.35">
      <c r="W38875" s="17"/>
    </row>
    <row r="38876" spans="23:23" x14ac:dyDescent="0.35">
      <c r="W38876" s="17"/>
    </row>
    <row r="38877" spans="23:23" x14ac:dyDescent="0.35">
      <c r="W38877" s="17"/>
    </row>
    <row r="38878" spans="23:23" x14ac:dyDescent="0.35">
      <c r="W38878" s="17"/>
    </row>
    <row r="38879" spans="23:23" x14ac:dyDescent="0.35">
      <c r="W38879" s="17"/>
    </row>
    <row r="38880" spans="23:23" x14ac:dyDescent="0.35">
      <c r="W38880" s="17"/>
    </row>
    <row r="38881" spans="23:23" x14ac:dyDescent="0.35">
      <c r="W38881" s="17"/>
    </row>
    <row r="38882" spans="23:23" x14ac:dyDescent="0.35">
      <c r="W38882" s="17"/>
    </row>
    <row r="38883" spans="23:23" x14ac:dyDescent="0.35">
      <c r="W38883" s="17"/>
    </row>
    <row r="38884" spans="23:23" x14ac:dyDescent="0.35">
      <c r="W38884" s="17"/>
    </row>
    <row r="38885" spans="23:23" x14ac:dyDescent="0.35">
      <c r="W38885" s="17"/>
    </row>
    <row r="38886" spans="23:23" x14ac:dyDescent="0.35">
      <c r="W38886" s="17"/>
    </row>
    <row r="38887" spans="23:23" x14ac:dyDescent="0.35">
      <c r="W38887" s="17"/>
    </row>
    <row r="38888" spans="23:23" x14ac:dyDescent="0.35">
      <c r="W38888" s="17"/>
    </row>
    <row r="38889" spans="23:23" x14ac:dyDescent="0.35">
      <c r="W38889" s="17"/>
    </row>
    <row r="38890" spans="23:23" x14ac:dyDescent="0.35">
      <c r="W38890" s="17"/>
    </row>
    <row r="38891" spans="23:23" x14ac:dyDescent="0.35">
      <c r="W38891" s="17"/>
    </row>
    <row r="38892" spans="23:23" x14ac:dyDescent="0.35">
      <c r="W38892" s="17"/>
    </row>
    <row r="38893" spans="23:23" x14ac:dyDescent="0.35">
      <c r="W38893" s="17"/>
    </row>
    <row r="38894" spans="23:23" x14ac:dyDescent="0.35">
      <c r="W38894" s="17"/>
    </row>
    <row r="38895" spans="23:23" x14ac:dyDescent="0.35">
      <c r="W38895" s="17"/>
    </row>
    <row r="38896" spans="23:23" x14ac:dyDescent="0.35">
      <c r="W38896" s="17"/>
    </row>
    <row r="38897" spans="23:23" x14ac:dyDescent="0.35">
      <c r="W38897" s="17"/>
    </row>
    <row r="38898" spans="23:23" x14ac:dyDescent="0.35">
      <c r="W38898" s="17"/>
    </row>
    <row r="38899" spans="23:23" x14ac:dyDescent="0.35">
      <c r="W38899" s="17"/>
    </row>
    <row r="38900" spans="23:23" x14ac:dyDescent="0.35">
      <c r="W38900" s="17"/>
    </row>
    <row r="38901" spans="23:23" x14ac:dyDescent="0.35">
      <c r="W38901" s="17"/>
    </row>
    <row r="38902" spans="23:23" x14ac:dyDescent="0.35">
      <c r="W38902" s="17"/>
    </row>
    <row r="38903" spans="23:23" x14ac:dyDescent="0.35">
      <c r="W38903" s="17"/>
    </row>
    <row r="38904" spans="23:23" x14ac:dyDescent="0.35">
      <c r="W38904" s="17"/>
    </row>
    <row r="38905" spans="23:23" x14ac:dyDescent="0.35">
      <c r="W38905" s="17"/>
    </row>
    <row r="38906" spans="23:23" x14ac:dyDescent="0.35">
      <c r="W38906" s="17"/>
    </row>
    <row r="38907" spans="23:23" x14ac:dyDescent="0.35">
      <c r="W38907" s="17"/>
    </row>
    <row r="38908" spans="23:23" x14ac:dyDescent="0.35">
      <c r="W38908" s="17"/>
    </row>
    <row r="38909" spans="23:23" x14ac:dyDescent="0.35">
      <c r="W38909" s="17"/>
    </row>
    <row r="38910" spans="23:23" x14ac:dyDescent="0.35">
      <c r="W38910" s="17"/>
    </row>
    <row r="38911" spans="23:23" x14ac:dyDescent="0.35">
      <c r="W38911" s="17"/>
    </row>
    <row r="38912" spans="23:23" x14ac:dyDescent="0.35">
      <c r="W38912" s="17"/>
    </row>
    <row r="38913" spans="23:23" x14ac:dyDescent="0.35">
      <c r="W38913" s="17"/>
    </row>
    <row r="38914" spans="23:23" x14ac:dyDescent="0.35">
      <c r="W38914" s="17"/>
    </row>
    <row r="38915" spans="23:23" x14ac:dyDescent="0.35">
      <c r="W38915" s="17"/>
    </row>
    <row r="38916" spans="23:23" x14ac:dyDescent="0.35">
      <c r="W38916" s="17"/>
    </row>
    <row r="38917" spans="23:23" x14ac:dyDescent="0.35">
      <c r="W38917" s="17"/>
    </row>
    <row r="38918" spans="23:23" x14ac:dyDescent="0.35">
      <c r="W38918" s="17"/>
    </row>
    <row r="38919" spans="23:23" x14ac:dyDescent="0.35">
      <c r="W38919" s="17"/>
    </row>
    <row r="38920" spans="23:23" x14ac:dyDescent="0.35">
      <c r="W38920" s="17"/>
    </row>
    <row r="38921" spans="23:23" x14ac:dyDescent="0.35">
      <c r="W38921" s="17"/>
    </row>
    <row r="38922" spans="23:23" x14ac:dyDescent="0.35">
      <c r="W38922" s="17"/>
    </row>
    <row r="38923" spans="23:23" x14ac:dyDescent="0.35">
      <c r="W38923" s="17"/>
    </row>
    <row r="38924" spans="23:23" x14ac:dyDescent="0.35">
      <c r="W38924" s="17"/>
    </row>
    <row r="38925" spans="23:23" x14ac:dyDescent="0.35">
      <c r="W38925" s="17"/>
    </row>
    <row r="38926" spans="23:23" x14ac:dyDescent="0.35">
      <c r="W38926" s="17"/>
    </row>
    <row r="38927" spans="23:23" x14ac:dyDescent="0.35">
      <c r="W38927" s="17"/>
    </row>
    <row r="38928" spans="23:23" x14ac:dyDescent="0.35">
      <c r="W38928" s="17"/>
    </row>
    <row r="38929" spans="23:23" x14ac:dyDescent="0.35">
      <c r="W38929" s="17"/>
    </row>
    <row r="38930" spans="23:23" x14ac:dyDescent="0.35">
      <c r="W38930" s="17"/>
    </row>
    <row r="38931" spans="23:23" x14ac:dyDescent="0.35">
      <c r="W38931" s="17"/>
    </row>
    <row r="38932" spans="23:23" x14ac:dyDescent="0.35">
      <c r="W38932" s="17"/>
    </row>
    <row r="38933" spans="23:23" x14ac:dyDescent="0.35">
      <c r="W38933" s="17"/>
    </row>
    <row r="38934" spans="23:23" x14ac:dyDescent="0.35">
      <c r="W38934" s="17"/>
    </row>
    <row r="38935" spans="23:23" x14ac:dyDescent="0.35">
      <c r="W38935" s="17"/>
    </row>
    <row r="38936" spans="23:23" x14ac:dyDescent="0.35">
      <c r="W38936" s="17"/>
    </row>
    <row r="38937" spans="23:23" x14ac:dyDescent="0.35">
      <c r="W38937" s="17"/>
    </row>
    <row r="38938" spans="23:23" x14ac:dyDescent="0.35">
      <c r="W38938" s="17"/>
    </row>
    <row r="38939" spans="23:23" x14ac:dyDescent="0.35">
      <c r="W38939" s="17"/>
    </row>
    <row r="38940" spans="23:23" x14ac:dyDescent="0.35">
      <c r="W38940" s="17"/>
    </row>
    <row r="38941" spans="23:23" x14ac:dyDescent="0.35">
      <c r="W38941" s="17"/>
    </row>
    <row r="38942" spans="23:23" x14ac:dyDescent="0.35">
      <c r="W38942" s="17"/>
    </row>
    <row r="38943" spans="23:23" x14ac:dyDescent="0.35">
      <c r="W38943" s="17"/>
    </row>
    <row r="38944" spans="23:23" x14ac:dyDescent="0.35">
      <c r="W38944" s="17"/>
    </row>
    <row r="38945" spans="23:23" x14ac:dyDescent="0.35">
      <c r="W38945" s="17"/>
    </row>
    <row r="38946" spans="23:23" x14ac:dyDescent="0.35">
      <c r="W38946" s="17"/>
    </row>
    <row r="38947" spans="23:23" x14ac:dyDescent="0.35">
      <c r="W38947" s="17"/>
    </row>
    <row r="38948" spans="23:23" x14ac:dyDescent="0.35">
      <c r="W38948" s="17"/>
    </row>
    <row r="38949" spans="23:23" x14ac:dyDescent="0.35">
      <c r="W38949" s="17"/>
    </row>
    <row r="38950" spans="23:23" x14ac:dyDescent="0.35">
      <c r="W38950" s="17"/>
    </row>
    <row r="38951" spans="23:23" x14ac:dyDescent="0.35">
      <c r="W38951" s="17"/>
    </row>
    <row r="38952" spans="23:23" x14ac:dyDescent="0.35">
      <c r="W38952" s="17"/>
    </row>
    <row r="38953" spans="23:23" x14ac:dyDescent="0.35">
      <c r="W38953" s="17"/>
    </row>
    <row r="38954" spans="23:23" x14ac:dyDescent="0.35">
      <c r="W38954" s="17"/>
    </row>
    <row r="38955" spans="23:23" x14ac:dyDescent="0.35">
      <c r="W38955" s="17"/>
    </row>
    <row r="38956" spans="23:23" x14ac:dyDescent="0.35">
      <c r="W38956" s="17"/>
    </row>
    <row r="38957" spans="23:23" x14ac:dyDescent="0.35">
      <c r="W38957" s="17"/>
    </row>
    <row r="38958" spans="23:23" x14ac:dyDescent="0.35">
      <c r="W38958" s="17"/>
    </row>
    <row r="38959" spans="23:23" x14ac:dyDescent="0.35">
      <c r="W38959" s="17"/>
    </row>
    <row r="38960" spans="23:23" x14ac:dyDescent="0.35">
      <c r="W38960" s="17"/>
    </row>
    <row r="38961" spans="23:23" x14ac:dyDescent="0.35">
      <c r="W38961" s="17"/>
    </row>
    <row r="38962" spans="23:23" x14ac:dyDescent="0.35">
      <c r="W38962" s="17"/>
    </row>
    <row r="38963" spans="23:23" x14ac:dyDescent="0.35">
      <c r="W38963" s="17"/>
    </row>
    <row r="38964" spans="23:23" x14ac:dyDescent="0.35">
      <c r="W38964" s="17"/>
    </row>
    <row r="38965" spans="23:23" x14ac:dyDescent="0.35">
      <c r="W38965" s="17"/>
    </row>
    <row r="38966" spans="23:23" x14ac:dyDescent="0.35">
      <c r="W38966" s="17"/>
    </row>
    <row r="38967" spans="23:23" x14ac:dyDescent="0.35">
      <c r="W38967" s="17"/>
    </row>
    <row r="38968" spans="23:23" x14ac:dyDescent="0.35">
      <c r="W38968" s="17"/>
    </row>
    <row r="38969" spans="23:23" x14ac:dyDescent="0.35">
      <c r="W38969" s="17"/>
    </row>
    <row r="38970" spans="23:23" x14ac:dyDescent="0.35">
      <c r="W38970" s="17"/>
    </row>
    <row r="38971" spans="23:23" x14ac:dyDescent="0.35">
      <c r="W38971" s="17"/>
    </row>
    <row r="38972" spans="23:23" x14ac:dyDescent="0.35">
      <c r="W38972" s="17"/>
    </row>
    <row r="38973" spans="23:23" x14ac:dyDescent="0.35">
      <c r="W38973" s="17"/>
    </row>
    <row r="38974" spans="23:23" x14ac:dyDescent="0.35">
      <c r="W38974" s="17"/>
    </row>
    <row r="38975" spans="23:23" x14ac:dyDescent="0.35">
      <c r="W38975" s="17"/>
    </row>
    <row r="38976" spans="23:23" x14ac:dyDescent="0.35">
      <c r="W38976" s="17"/>
    </row>
    <row r="38977" spans="23:23" x14ac:dyDescent="0.35">
      <c r="W38977" s="17"/>
    </row>
    <row r="38978" spans="23:23" x14ac:dyDescent="0.35">
      <c r="W38978" s="17"/>
    </row>
    <row r="38979" spans="23:23" x14ac:dyDescent="0.35">
      <c r="W38979" s="17"/>
    </row>
    <row r="38980" spans="23:23" x14ac:dyDescent="0.35">
      <c r="W38980" s="17"/>
    </row>
    <row r="38981" spans="23:23" x14ac:dyDescent="0.35">
      <c r="W38981" s="17"/>
    </row>
    <row r="38982" spans="23:23" x14ac:dyDescent="0.35">
      <c r="W38982" s="17"/>
    </row>
    <row r="38983" spans="23:23" x14ac:dyDescent="0.35">
      <c r="W38983" s="17"/>
    </row>
    <row r="38984" spans="23:23" x14ac:dyDescent="0.35">
      <c r="W38984" s="17"/>
    </row>
    <row r="38985" spans="23:23" x14ac:dyDescent="0.35">
      <c r="W38985" s="17"/>
    </row>
    <row r="38986" spans="23:23" x14ac:dyDescent="0.35">
      <c r="W38986" s="17"/>
    </row>
    <row r="38987" spans="23:23" x14ac:dyDescent="0.35">
      <c r="W38987" s="17"/>
    </row>
    <row r="38988" spans="23:23" x14ac:dyDescent="0.35">
      <c r="W38988" s="17"/>
    </row>
    <row r="38989" spans="23:23" x14ac:dyDescent="0.35">
      <c r="W38989" s="17"/>
    </row>
    <row r="38990" spans="23:23" x14ac:dyDescent="0.35">
      <c r="W38990" s="17"/>
    </row>
    <row r="38991" spans="23:23" x14ac:dyDescent="0.35">
      <c r="W38991" s="17"/>
    </row>
    <row r="38992" spans="23:23" x14ac:dyDescent="0.35">
      <c r="W38992" s="17"/>
    </row>
    <row r="38993" spans="23:23" x14ac:dyDescent="0.35">
      <c r="W38993" s="17"/>
    </row>
    <row r="38994" spans="23:23" x14ac:dyDescent="0.35">
      <c r="W38994" s="17"/>
    </row>
    <row r="38995" spans="23:23" x14ac:dyDescent="0.35">
      <c r="W38995" s="17"/>
    </row>
    <row r="38996" spans="23:23" x14ac:dyDescent="0.35">
      <c r="W38996" s="17"/>
    </row>
    <row r="38997" spans="23:23" x14ac:dyDescent="0.35">
      <c r="W38997" s="17"/>
    </row>
    <row r="38998" spans="23:23" x14ac:dyDescent="0.35">
      <c r="W38998" s="17"/>
    </row>
    <row r="38999" spans="23:23" x14ac:dyDescent="0.35">
      <c r="W38999" s="17"/>
    </row>
    <row r="39000" spans="23:23" x14ac:dyDescent="0.35">
      <c r="W39000" s="17"/>
    </row>
    <row r="39001" spans="23:23" x14ac:dyDescent="0.35">
      <c r="W39001" s="17"/>
    </row>
    <row r="39002" spans="23:23" x14ac:dyDescent="0.35">
      <c r="W39002" s="17"/>
    </row>
    <row r="39003" spans="23:23" x14ac:dyDescent="0.35">
      <c r="W39003" s="17"/>
    </row>
    <row r="39004" spans="23:23" x14ac:dyDescent="0.35">
      <c r="W39004" s="17"/>
    </row>
    <row r="39005" spans="23:23" x14ac:dyDescent="0.35">
      <c r="W39005" s="17"/>
    </row>
    <row r="39006" spans="23:23" x14ac:dyDescent="0.35">
      <c r="W39006" s="17"/>
    </row>
    <row r="39007" spans="23:23" x14ac:dyDescent="0.35">
      <c r="W39007" s="17"/>
    </row>
    <row r="39008" spans="23:23" x14ac:dyDescent="0.35">
      <c r="W39008" s="17"/>
    </row>
    <row r="39009" spans="23:23" x14ac:dyDescent="0.35">
      <c r="W39009" s="17"/>
    </row>
    <row r="39010" spans="23:23" x14ac:dyDescent="0.35">
      <c r="W39010" s="17"/>
    </row>
    <row r="39011" spans="23:23" x14ac:dyDescent="0.35">
      <c r="W39011" s="17"/>
    </row>
    <row r="39012" spans="23:23" x14ac:dyDescent="0.35">
      <c r="W39012" s="17"/>
    </row>
    <row r="39013" spans="23:23" x14ac:dyDescent="0.35">
      <c r="W39013" s="17"/>
    </row>
    <row r="39014" spans="23:23" x14ac:dyDescent="0.35">
      <c r="W39014" s="17"/>
    </row>
    <row r="39015" spans="23:23" x14ac:dyDescent="0.35">
      <c r="W39015" s="17"/>
    </row>
    <row r="39016" spans="23:23" x14ac:dyDescent="0.35">
      <c r="W39016" s="17"/>
    </row>
    <row r="39017" spans="23:23" x14ac:dyDescent="0.35">
      <c r="W39017" s="17"/>
    </row>
    <row r="39018" spans="23:23" x14ac:dyDescent="0.35">
      <c r="W39018" s="17"/>
    </row>
    <row r="39019" spans="23:23" x14ac:dyDescent="0.35">
      <c r="W39019" s="17"/>
    </row>
    <row r="39020" spans="23:23" x14ac:dyDescent="0.35">
      <c r="W39020" s="17"/>
    </row>
    <row r="39021" spans="23:23" x14ac:dyDescent="0.35">
      <c r="W39021" s="17"/>
    </row>
    <row r="39022" spans="23:23" x14ac:dyDescent="0.35">
      <c r="W39022" s="17"/>
    </row>
    <row r="39023" spans="23:23" x14ac:dyDescent="0.35">
      <c r="W39023" s="17"/>
    </row>
    <row r="39024" spans="23:23" x14ac:dyDescent="0.35">
      <c r="W39024" s="17"/>
    </row>
    <row r="39025" spans="23:23" x14ac:dyDescent="0.35">
      <c r="W39025" s="17"/>
    </row>
    <row r="39026" spans="23:23" x14ac:dyDescent="0.35">
      <c r="W39026" s="17"/>
    </row>
    <row r="39027" spans="23:23" x14ac:dyDescent="0.35">
      <c r="W39027" s="17"/>
    </row>
    <row r="39028" spans="23:23" x14ac:dyDescent="0.35">
      <c r="W39028" s="17"/>
    </row>
    <row r="39029" spans="23:23" x14ac:dyDescent="0.35">
      <c r="W39029" s="17"/>
    </row>
    <row r="39030" spans="23:23" x14ac:dyDescent="0.35">
      <c r="W39030" s="17"/>
    </row>
    <row r="39031" spans="23:23" x14ac:dyDescent="0.35">
      <c r="W39031" s="17"/>
    </row>
    <row r="39032" spans="23:23" x14ac:dyDescent="0.35">
      <c r="W39032" s="17"/>
    </row>
    <row r="39033" spans="23:23" x14ac:dyDescent="0.35">
      <c r="W39033" s="17"/>
    </row>
    <row r="39034" spans="23:23" x14ac:dyDescent="0.35">
      <c r="W39034" s="17"/>
    </row>
    <row r="39035" spans="23:23" x14ac:dyDescent="0.35">
      <c r="W39035" s="17"/>
    </row>
    <row r="39036" spans="23:23" x14ac:dyDescent="0.35">
      <c r="W39036" s="17"/>
    </row>
    <row r="39037" spans="23:23" x14ac:dyDescent="0.35">
      <c r="W39037" s="17"/>
    </row>
    <row r="39038" spans="23:23" x14ac:dyDescent="0.35">
      <c r="W39038" s="17"/>
    </row>
    <row r="39039" spans="23:23" x14ac:dyDescent="0.35">
      <c r="W39039" s="17"/>
    </row>
    <row r="39040" spans="23:23" x14ac:dyDescent="0.35">
      <c r="W39040" s="17"/>
    </row>
    <row r="39041" spans="23:23" x14ac:dyDescent="0.35">
      <c r="W39041" s="17"/>
    </row>
    <row r="39042" spans="23:23" x14ac:dyDescent="0.35">
      <c r="W39042" s="17"/>
    </row>
    <row r="39043" spans="23:23" x14ac:dyDescent="0.35">
      <c r="W39043" s="17"/>
    </row>
    <row r="39044" spans="23:23" x14ac:dyDescent="0.35">
      <c r="W39044" s="17"/>
    </row>
    <row r="39045" spans="23:23" x14ac:dyDescent="0.35">
      <c r="W39045" s="17"/>
    </row>
    <row r="39046" spans="23:23" x14ac:dyDescent="0.35">
      <c r="W39046" s="17"/>
    </row>
    <row r="39047" spans="23:23" x14ac:dyDescent="0.35">
      <c r="W39047" s="17"/>
    </row>
    <row r="39048" spans="23:23" x14ac:dyDescent="0.35">
      <c r="W39048" s="17"/>
    </row>
    <row r="39049" spans="23:23" x14ac:dyDescent="0.35">
      <c r="W39049" s="17"/>
    </row>
    <row r="39050" spans="23:23" x14ac:dyDescent="0.35">
      <c r="W39050" s="17"/>
    </row>
    <row r="39051" spans="23:23" x14ac:dyDescent="0.35">
      <c r="W39051" s="17"/>
    </row>
    <row r="39052" spans="23:23" x14ac:dyDescent="0.35">
      <c r="W39052" s="17"/>
    </row>
    <row r="39053" spans="23:23" x14ac:dyDescent="0.35">
      <c r="W39053" s="17"/>
    </row>
    <row r="39054" spans="23:23" x14ac:dyDescent="0.35">
      <c r="W39054" s="17"/>
    </row>
    <row r="39055" spans="23:23" x14ac:dyDescent="0.35">
      <c r="W39055" s="17"/>
    </row>
    <row r="39056" spans="23:23" x14ac:dyDescent="0.35">
      <c r="W39056" s="17"/>
    </row>
    <row r="39057" spans="23:23" x14ac:dyDescent="0.35">
      <c r="W39057" s="17"/>
    </row>
    <row r="39058" spans="23:23" x14ac:dyDescent="0.35">
      <c r="W39058" s="17"/>
    </row>
    <row r="39059" spans="23:23" x14ac:dyDescent="0.35">
      <c r="W39059" s="17"/>
    </row>
    <row r="39060" spans="23:23" x14ac:dyDescent="0.35">
      <c r="W39060" s="17"/>
    </row>
    <row r="39061" spans="23:23" x14ac:dyDescent="0.35">
      <c r="W39061" s="17"/>
    </row>
    <row r="39062" spans="23:23" x14ac:dyDescent="0.35">
      <c r="W39062" s="17"/>
    </row>
    <row r="39063" spans="23:23" x14ac:dyDescent="0.35">
      <c r="W39063" s="17"/>
    </row>
    <row r="39064" spans="23:23" x14ac:dyDescent="0.35">
      <c r="W39064" s="17"/>
    </row>
    <row r="39065" spans="23:23" x14ac:dyDescent="0.35">
      <c r="W39065" s="17"/>
    </row>
    <row r="39066" spans="23:23" x14ac:dyDescent="0.35">
      <c r="W39066" s="17"/>
    </row>
    <row r="39067" spans="23:23" x14ac:dyDescent="0.35">
      <c r="W39067" s="17"/>
    </row>
    <row r="39068" spans="23:23" x14ac:dyDescent="0.35">
      <c r="W39068" s="17"/>
    </row>
    <row r="39069" spans="23:23" x14ac:dyDescent="0.35">
      <c r="W39069" s="17"/>
    </row>
    <row r="39070" spans="23:23" x14ac:dyDescent="0.35">
      <c r="W39070" s="17"/>
    </row>
    <row r="39071" spans="23:23" x14ac:dyDescent="0.35">
      <c r="W39071" s="17"/>
    </row>
    <row r="39072" spans="23:23" x14ac:dyDescent="0.35">
      <c r="W39072" s="17"/>
    </row>
    <row r="39073" spans="23:23" x14ac:dyDescent="0.35">
      <c r="W39073" s="17"/>
    </row>
    <row r="39074" spans="23:23" x14ac:dyDescent="0.35">
      <c r="W39074" s="17"/>
    </row>
    <row r="39075" spans="23:23" x14ac:dyDescent="0.35">
      <c r="W39075" s="17"/>
    </row>
    <row r="39076" spans="23:23" x14ac:dyDescent="0.35">
      <c r="W39076" s="17"/>
    </row>
    <row r="39077" spans="23:23" x14ac:dyDescent="0.35">
      <c r="W39077" s="17"/>
    </row>
    <row r="39078" spans="23:23" x14ac:dyDescent="0.35">
      <c r="W39078" s="17"/>
    </row>
    <row r="39079" spans="23:23" x14ac:dyDescent="0.35">
      <c r="W39079" s="17"/>
    </row>
    <row r="39080" spans="23:23" x14ac:dyDescent="0.35">
      <c r="W39080" s="17"/>
    </row>
    <row r="39081" spans="23:23" x14ac:dyDescent="0.35">
      <c r="W39081" s="17"/>
    </row>
    <row r="39082" spans="23:23" x14ac:dyDescent="0.35">
      <c r="W39082" s="17"/>
    </row>
    <row r="39083" spans="23:23" x14ac:dyDescent="0.35">
      <c r="W39083" s="17"/>
    </row>
    <row r="39084" spans="23:23" x14ac:dyDescent="0.35">
      <c r="W39084" s="17"/>
    </row>
    <row r="39085" spans="23:23" x14ac:dyDescent="0.35">
      <c r="W39085" s="17"/>
    </row>
    <row r="39086" spans="23:23" x14ac:dyDescent="0.35">
      <c r="W39086" s="17"/>
    </row>
    <row r="39087" spans="23:23" x14ac:dyDescent="0.35">
      <c r="W39087" s="17"/>
    </row>
    <row r="39088" spans="23:23" x14ac:dyDescent="0.35">
      <c r="W39088" s="17"/>
    </row>
    <row r="39089" spans="23:23" x14ac:dyDescent="0.35">
      <c r="W39089" s="17"/>
    </row>
    <row r="39090" spans="23:23" x14ac:dyDescent="0.35">
      <c r="W39090" s="17"/>
    </row>
    <row r="39091" spans="23:23" x14ac:dyDescent="0.35">
      <c r="W39091" s="17"/>
    </row>
    <row r="39092" spans="23:23" x14ac:dyDescent="0.35">
      <c r="W39092" s="17"/>
    </row>
    <row r="39093" spans="23:23" x14ac:dyDescent="0.35">
      <c r="W39093" s="17"/>
    </row>
    <row r="39094" spans="23:23" x14ac:dyDescent="0.35">
      <c r="W39094" s="17"/>
    </row>
    <row r="39095" spans="23:23" x14ac:dyDescent="0.35">
      <c r="W39095" s="17"/>
    </row>
    <row r="39096" spans="23:23" x14ac:dyDescent="0.35">
      <c r="W39096" s="17"/>
    </row>
    <row r="39097" spans="23:23" x14ac:dyDescent="0.35">
      <c r="W39097" s="17"/>
    </row>
    <row r="39098" spans="23:23" x14ac:dyDescent="0.35">
      <c r="W39098" s="17"/>
    </row>
    <row r="39099" spans="23:23" x14ac:dyDescent="0.35">
      <c r="W39099" s="17"/>
    </row>
    <row r="39100" spans="23:23" x14ac:dyDescent="0.35">
      <c r="W39100" s="17"/>
    </row>
    <row r="39101" spans="23:23" x14ac:dyDescent="0.35">
      <c r="W39101" s="17"/>
    </row>
    <row r="39102" spans="23:23" x14ac:dyDescent="0.35">
      <c r="W39102" s="17"/>
    </row>
    <row r="39103" spans="23:23" x14ac:dyDescent="0.35">
      <c r="W39103" s="17"/>
    </row>
    <row r="39104" spans="23:23" x14ac:dyDescent="0.35">
      <c r="W39104" s="17"/>
    </row>
    <row r="39105" spans="23:23" x14ac:dyDescent="0.35">
      <c r="W39105" s="17"/>
    </row>
    <row r="39106" spans="23:23" x14ac:dyDescent="0.35">
      <c r="W39106" s="17"/>
    </row>
    <row r="39107" spans="23:23" x14ac:dyDescent="0.35">
      <c r="W39107" s="17"/>
    </row>
    <row r="39108" spans="23:23" x14ac:dyDescent="0.35">
      <c r="W39108" s="17"/>
    </row>
    <row r="39109" spans="23:23" x14ac:dyDescent="0.35">
      <c r="W39109" s="17"/>
    </row>
    <row r="39110" spans="23:23" x14ac:dyDescent="0.35">
      <c r="W39110" s="17"/>
    </row>
    <row r="39111" spans="23:23" x14ac:dyDescent="0.35">
      <c r="W39111" s="17"/>
    </row>
    <row r="39112" spans="23:23" x14ac:dyDescent="0.35">
      <c r="W39112" s="17"/>
    </row>
    <row r="39113" spans="23:23" x14ac:dyDescent="0.35">
      <c r="W39113" s="17"/>
    </row>
    <row r="39114" spans="23:23" x14ac:dyDescent="0.35">
      <c r="W39114" s="17"/>
    </row>
    <row r="39115" spans="23:23" x14ac:dyDescent="0.35">
      <c r="W39115" s="17"/>
    </row>
    <row r="39116" spans="23:23" x14ac:dyDescent="0.35">
      <c r="W39116" s="17"/>
    </row>
    <row r="39117" spans="23:23" x14ac:dyDescent="0.35">
      <c r="W39117" s="17"/>
    </row>
    <row r="39118" spans="23:23" x14ac:dyDescent="0.35">
      <c r="W39118" s="17"/>
    </row>
    <row r="39119" spans="23:23" x14ac:dyDescent="0.35">
      <c r="W39119" s="17"/>
    </row>
    <row r="39120" spans="23:23" x14ac:dyDescent="0.35">
      <c r="W39120" s="17"/>
    </row>
    <row r="39121" spans="23:23" x14ac:dyDescent="0.35">
      <c r="W39121" s="17"/>
    </row>
    <row r="39122" spans="23:23" x14ac:dyDescent="0.35">
      <c r="W39122" s="17"/>
    </row>
    <row r="39123" spans="23:23" x14ac:dyDescent="0.35">
      <c r="W39123" s="17"/>
    </row>
    <row r="39124" spans="23:23" x14ac:dyDescent="0.35">
      <c r="W39124" s="17"/>
    </row>
    <row r="39125" spans="23:23" x14ac:dyDescent="0.35">
      <c r="W39125" s="17"/>
    </row>
    <row r="39126" spans="23:23" x14ac:dyDescent="0.35">
      <c r="W39126" s="17"/>
    </row>
    <row r="39127" spans="23:23" x14ac:dyDescent="0.35">
      <c r="W39127" s="17"/>
    </row>
    <row r="39128" spans="23:23" x14ac:dyDescent="0.35">
      <c r="W39128" s="17"/>
    </row>
    <row r="39129" spans="23:23" x14ac:dyDescent="0.35">
      <c r="W39129" s="17"/>
    </row>
    <row r="39130" spans="23:23" x14ac:dyDescent="0.35">
      <c r="W39130" s="17"/>
    </row>
    <row r="39131" spans="23:23" x14ac:dyDescent="0.35">
      <c r="W39131" s="17"/>
    </row>
    <row r="39132" spans="23:23" x14ac:dyDescent="0.35">
      <c r="W39132" s="17"/>
    </row>
    <row r="39133" spans="23:23" x14ac:dyDescent="0.35">
      <c r="W39133" s="17"/>
    </row>
    <row r="39134" spans="23:23" x14ac:dyDescent="0.35">
      <c r="W39134" s="17"/>
    </row>
    <row r="39135" spans="23:23" x14ac:dyDescent="0.35">
      <c r="W39135" s="17"/>
    </row>
    <row r="39136" spans="23:23" x14ac:dyDescent="0.35">
      <c r="W39136" s="17"/>
    </row>
    <row r="39137" spans="23:23" x14ac:dyDescent="0.35">
      <c r="W39137" s="17"/>
    </row>
    <row r="39138" spans="23:23" x14ac:dyDescent="0.35">
      <c r="W39138" s="17"/>
    </row>
    <row r="39139" spans="23:23" x14ac:dyDescent="0.35">
      <c r="W39139" s="17"/>
    </row>
    <row r="39140" spans="23:23" x14ac:dyDescent="0.35">
      <c r="W39140" s="17"/>
    </row>
    <row r="39141" spans="23:23" x14ac:dyDescent="0.35">
      <c r="W39141" s="17"/>
    </row>
    <row r="39142" spans="23:23" x14ac:dyDescent="0.35">
      <c r="W39142" s="17"/>
    </row>
    <row r="39143" spans="23:23" x14ac:dyDescent="0.35">
      <c r="W39143" s="17"/>
    </row>
    <row r="39144" spans="23:23" x14ac:dyDescent="0.35">
      <c r="W39144" s="17"/>
    </row>
    <row r="39145" spans="23:23" x14ac:dyDescent="0.35">
      <c r="W39145" s="17"/>
    </row>
    <row r="39146" spans="23:23" x14ac:dyDescent="0.35">
      <c r="W39146" s="17"/>
    </row>
    <row r="39147" spans="23:23" x14ac:dyDescent="0.35">
      <c r="W39147" s="17"/>
    </row>
    <row r="39148" spans="23:23" x14ac:dyDescent="0.35">
      <c r="W39148" s="17"/>
    </row>
    <row r="39149" spans="23:23" x14ac:dyDescent="0.35">
      <c r="W39149" s="17"/>
    </row>
    <row r="39150" spans="23:23" x14ac:dyDescent="0.35">
      <c r="W39150" s="17"/>
    </row>
    <row r="39151" spans="23:23" x14ac:dyDescent="0.35">
      <c r="W39151" s="17"/>
    </row>
    <row r="39152" spans="23:23" x14ac:dyDescent="0.35">
      <c r="W39152" s="17"/>
    </row>
    <row r="39153" spans="23:23" x14ac:dyDescent="0.35">
      <c r="W39153" s="17"/>
    </row>
    <row r="39154" spans="23:23" x14ac:dyDescent="0.35">
      <c r="W39154" s="17"/>
    </row>
    <row r="39155" spans="23:23" x14ac:dyDescent="0.35">
      <c r="W39155" s="17"/>
    </row>
    <row r="39156" spans="23:23" x14ac:dyDescent="0.35">
      <c r="W39156" s="17"/>
    </row>
    <row r="39157" spans="23:23" x14ac:dyDescent="0.35">
      <c r="W39157" s="17"/>
    </row>
    <row r="39158" spans="23:23" x14ac:dyDescent="0.35">
      <c r="W39158" s="17"/>
    </row>
    <row r="39159" spans="23:23" x14ac:dyDescent="0.35">
      <c r="W39159" s="17"/>
    </row>
    <row r="39160" spans="23:23" x14ac:dyDescent="0.35">
      <c r="W39160" s="17"/>
    </row>
    <row r="39161" spans="23:23" x14ac:dyDescent="0.35">
      <c r="W39161" s="17"/>
    </row>
    <row r="39162" spans="23:23" x14ac:dyDescent="0.35">
      <c r="W39162" s="17"/>
    </row>
    <row r="39163" spans="23:23" x14ac:dyDescent="0.35">
      <c r="W39163" s="17"/>
    </row>
    <row r="39164" spans="23:23" x14ac:dyDescent="0.35">
      <c r="W39164" s="17"/>
    </row>
    <row r="39165" spans="23:23" x14ac:dyDescent="0.35">
      <c r="W39165" s="17"/>
    </row>
    <row r="39166" spans="23:23" x14ac:dyDescent="0.35">
      <c r="W39166" s="17"/>
    </row>
    <row r="39167" spans="23:23" x14ac:dyDescent="0.35">
      <c r="W39167" s="17"/>
    </row>
    <row r="39168" spans="23:23" x14ac:dyDescent="0.35">
      <c r="W39168" s="17"/>
    </row>
    <row r="39169" spans="23:23" x14ac:dyDescent="0.35">
      <c r="W39169" s="17"/>
    </row>
    <row r="39170" spans="23:23" x14ac:dyDescent="0.35">
      <c r="W39170" s="17"/>
    </row>
    <row r="39171" spans="23:23" x14ac:dyDescent="0.35">
      <c r="W39171" s="17"/>
    </row>
    <row r="39172" spans="23:23" x14ac:dyDescent="0.35">
      <c r="W39172" s="17"/>
    </row>
    <row r="39173" spans="23:23" x14ac:dyDescent="0.35">
      <c r="W39173" s="17"/>
    </row>
    <row r="39174" spans="23:23" x14ac:dyDescent="0.35">
      <c r="W39174" s="17"/>
    </row>
    <row r="39175" spans="23:23" x14ac:dyDescent="0.35">
      <c r="W39175" s="17"/>
    </row>
    <row r="39176" spans="23:23" x14ac:dyDescent="0.35">
      <c r="W39176" s="17"/>
    </row>
    <row r="39177" spans="23:23" x14ac:dyDescent="0.35">
      <c r="W39177" s="17"/>
    </row>
    <row r="39178" spans="23:23" x14ac:dyDescent="0.35">
      <c r="W39178" s="17"/>
    </row>
    <row r="39179" spans="23:23" x14ac:dyDescent="0.35">
      <c r="W39179" s="17"/>
    </row>
    <row r="39180" spans="23:23" x14ac:dyDescent="0.35">
      <c r="W39180" s="17"/>
    </row>
    <row r="39181" spans="23:23" x14ac:dyDescent="0.35">
      <c r="W39181" s="17"/>
    </row>
    <row r="39182" spans="23:23" x14ac:dyDescent="0.35">
      <c r="W39182" s="17"/>
    </row>
    <row r="39183" spans="23:23" x14ac:dyDescent="0.35">
      <c r="W39183" s="17"/>
    </row>
    <row r="39184" spans="23:23" x14ac:dyDescent="0.35">
      <c r="W39184" s="17"/>
    </row>
    <row r="39185" spans="23:23" x14ac:dyDescent="0.35">
      <c r="W39185" s="17"/>
    </row>
    <row r="39186" spans="23:23" x14ac:dyDescent="0.35">
      <c r="W39186" s="17"/>
    </row>
    <row r="39187" spans="23:23" x14ac:dyDescent="0.35">
      <c r="W39187" s="17"/>
    </row>
    <row r="39188" spans="23:23" x14ac:dyDescent="0.35">
      <c r="W39188" s="17"/>
    </row>
    <row r="39189" spans="23:23" x14ac:dyDescent="0.35">
      <c r="W39189" s="17"/>
    </row>
    <row r="39190" spans="23:23" x14ac:dyDescent="0.35">
      <c r="W39190" s="17"/>
    </row>
    <row r="39191" spans="23:23" x14ac:dyDescent="0.35">
      <c r="W39191" s="17"/>
    </row>
    <row r="39192" spans="23:23" x14ac:dyDescent="0.35">
      <c r="W39192" s="17"/>
    </row>
    <row r="39193" spans="23:23" x14ac:dyDescent="0.35">
      <c r="W39193" s="17"/>
    </row>
    <row r="39194" spans="23:23" x14ac:dyDescent="0.35">
      <c r="W39194" s="17"/>
    </row>
    <row r="39195" spans="23:23" x14ac:dyDescent="0.35">
      <c r="W39195" s="17"/>
    </row>
    <row r="39196" spans="23:23" x14ac:dyDescent="0.35">
      <c r="W39196" s="17"/>
    </row>
    <row r="39197" spans="23:23" x14ac:dyDescent="0.35">
      <c r="W39197" s="17"/>
    </row>
    <row r="39198" spans="23:23" x14ac:dyDescent="0.35">
      <c r="W39198" s="17"/>
    </row>
    <row r="39199" spans="23:23" x14ac:dyDescent="0.35">
      <c r="W39199" s="17"/>
    </row>
    <row r="39200" spans="23:23" x14ac:dyDescent="0.35">
      <c r="W39200" s="17"/>
    </row>
    <row r="39201" spans="23:23" x14ac:dyDescent="0.35">
      <c r="W39201" s="17"/>
    </row>
    <row r="39202" spans="23:23" x14ac:dyDescent="0.35">
      <c r="W39202" s="17"/>
    </row>
    <row r="39203" spans="23:23" x14ac:dyDescent="0.35">
      <c r="W39203" s="17"/>
    </row>
    <row r="39204" spans="23:23" x14ac:dyDescent="0.35">
      <c r="W39204" s="17"/>
    </row>
    <row r="39205" spans="23:23" x14ac:dyDescent="0.35">
      <c r="W39205" s="17"/>
    </row>
    <row r="39206" spans="23:23" x14ac:dyDescent="0.35">
      <c r="W39206" s="17"/>
    </row>
    <row r="39207" spans="23:23" x14ac:dyDescent="0.35">
      <c r="W39207" s="17"/>
    </row>
    <row r="39208" spans="23:23" x14ac:dyDescent="0.35">
      <c r="W39208" s="17"/>
    </row>
    <row r="39209" spans="23:23" x14ac:dyDescent="0.35">
      <c r="W39209" s="17"/>
    </row>
    <row r="39210" spans="23:23" x14ac:dyDescent="0.35">
      <c r="W39210" s="17"/>
    </row>
    <row r="39211" spans="23:23" x14ac:dyDescent="0.35">
      <c r="W39211" s="17"/>
    </row>
    <row r="39212" spans="23:23" x14ac:dyDescent="0.35">
      <c r="W39212" s="17"/>
    </row>
    <row r="39213" spans="23:23" x14ac:dyDescent="0.35">
      <c r="W39213" s="17"/>
    </row>
    <row r="39214" spans="23:23" x14ac:dyDescent="0.35">
      <c r="W39214" s="17"/>
    </row>
    <row r="39215" spans="23:23" x14ac:dyDescent="0.35">
      <c r="W39215" s="17"/>
    </row>
    <row r="39216" spans="23:23" x14ac:dyDescent="0.35">
      <c r="W39216" s="17"/>
    </row>
    <row r="39217" spans="23:23" x14ac:dyDescent="0.35">
      <c r="W39217" s="17"/>
    </row>
    <row r="39218" spans="23:23" x14ac:dyDescent="0.35">
      <c r="W39218" s="17"/>
    </row>
    <row r="39219" spans="23:23" x14ac:dyDescent="0.35">
      <c r="W39219" s="17"/>
    </row>
    <row r="39220" spans="23:23" x14ac:dyDescent="0.35">
      <c r="W39220" s="17"/>
    </row>
    <row r="39221" spans="23:23" x14ac:dyDescent="0.35">
      <c r="W39221" s="17"/>
    </row>
    <row r="39222" spans="23:23" x14ac:dyDescent="0.35">
      <c r="W39222" s="17"/>
    </row>
    <row r="39223" spans="23:23" x14ac:dyDescent="0.35">
      <c r="W39223" s="17"/>
    </row>
    <row r="39224" spans="23:23" x14ac:dyDescent="0.35">
      <c r="W39224" s="17"/>
    </row>
    <row r="39225" spans="23:23" x14ac:dyDescent="0.35">
      <c r="W39225" s="17"/>
    </row>
    <row r="39226" spans="23:23" x14ac:dyDescent="0.35">
      <c r="W39226" s="17"/>
    </row>
    <row r="39227" spans="23:23" x14ac:dyDescent="0.35">
      <c r="W39227" s="17"/>
    </row>
    <row r="39228" spans="23:23" x14ac:dyDescent="0.35">
      <c r="W39228" s="17"/>
    </row>
    <row r="39229" spans="23:23" x14ac:dyDescent="0.35">
      <c r="W39229" s="17"/>
    </row>
    <row r="39230" spans="23:23" x14ac:dyDescent="0.35">
      <c r="W39230" s="17"/>
    </row>
    <row r="39231" spans="23:23" x14ac:dyDescent="0.35">
      <c r="W39231" s="17"/>
    </row>
    <row r="39232" spans="23:23" x14ac:dyDescent="0.35">
      <c r="W39232" s="17"/>
    </row>
    <row r="39233" spans="23:23" x14ac:dyDescent="0.35">
      <c r="W39233" s="17"/>
    </row>
    <row r="39234" spans="23:23" x14ac:dyDescent="0.35">
      <c r="W39234" s="17"/>
    </row>
    <row r="39235" spans="23:23" x14ac:dyDescent="0.35">
      <c r="W39235" s="17"/>
    </row>
    <row r="39236" spans="23:23" x14ac:dyDescent="0.35">
      <c r="W39236" s="17"/>
    </row>
    <row r="39237" spans="23:23" x14ac:dyDescent="0.35">
      <c r="W39237" s="17"/>
    </row>
    <row r="39238" spans="23:23" x14ac:dyDescent="0.35">
      <c r="W39238" s="17"/>
    </row>
    <row r="39239" spans="23:23" x14ac:dyDescent="0.35">
      <c r="W39239" s="17"/>
    </row>
    <row r="39240" spans="23:23" x14ac:dyDescent="0.35">
      <c r="W39240" s="17"/>
    </row>
    <row r="39241" spans="23:23" x14ac:dyDescent="0.35">
      <c r="W39241" s="17"/>
    </row>
    <row r="39242" spans="23:23" x14ac:dyDescent="0.35">
      <c r="W39242" s="17"/>
    </row>
    <row r="39243" spans="23:23" x14ac:dyDescent="0.35">
      <c r="W39243" s="17"/>
    </row>
    <row r="39244" spans="23:23" x14ac:dyDescent="0.35">
      <c r="W39244" s="17"/>
    </row>
    <row r="39245" spans="23:23" x14ac:dyDescent="0.35">
      <c r="W39245" s="17"/>
    </row>
    <row r="39246" spans="23:23" x14ac:dyDescent="0.35">
      <c r="W39246" s="17"/>
    </row>
    <row r="39247" spans="23:23" x14ac:dyDescent="0.35">
      <c r="W39247" s="17"/>
    </row>
    <row r="39248" spans="23:23" x14ac:dyDescent="0.35">
      <c r="W39248" s="17"/>
    </row>
    <row r="39249" spans="23:23" x14ac:dyDescent="0.35">
      <c r="W39249" s="17"/>
    </row>
    <row r="39250" spans="23:23" x14ac:dyDescent="0.35">
      <c r="W39250" s="17"/>
    </row>
    <row r="39251" spans="23:23" x14ac:dyDescent="0.35">
      <c r="W39251" s="17"/>
    </row>
    <row r="39252" spans="23:23" x14ac:dyDescent="0.35">
      <c r="W39252" s="17"/>
    </row>
    <row r="39253" spans="23:23" x14ac:dyDescent="0.35">
      <c r="W39253" s="17"/>
    </row>
    <row r="39254" spans="23:23" x14ac:dyDescent="0.35">
      <c r="W39254" s="17"/>
    </row>
    <row r="39255" spans="23:23" x14ac:dyDescent="0.35">
      <c r="W39255" s="17"/>
    </row>
    <row r="39256" spans="23:23" x14ac:dyDescent="0.35">
      <c r="W39256" s="17"/>
    </row>
    <row r="39257" spans="23:23" x14ac:dyDescent="0.35">
      <c r="W39257" s="17"/>
    </row>
    <row r="39258" spans="23:23" x14ac:dyDescent="0.35">
      <c r="W39258" s="17"/>
    </row>
    <row r="39259" spans="23:23" x14ac:dyDescent="0.35">
      <c r="W39259" s="17"/>
    </row>
    <row r="39260" spans="23:23" x14ac:dyDescent="0.35">
      <c r="W39260" s="17"/>
    </row>
    <row r="39261" spans="23:23" x14ac:dyDescent="0.35">
      <c r="W39261" s="17"/>
    </row>
    <row r="39262" spans="23:23" x14ac:dyDescent="0.35">
      <c r="W39262" s="17"/>
    </row>
    <row r="39263" spans="23:23" x14ac:dyDescent="0.35">
      <c r="W39263" s="17"/>
    </row>
    <row r="39264" spans="23:23" x14ac:dyDescent="0.35">
      <c r="W39264" s="17"/>
    </row>
    <row r="39265" spans="23:23" x14ac:dyDescent="0.35">
      <c r="W39265" s="17"/>
    </row>
    <row r="39266" spans="23:23" x14ac:dyDescent="0.35">
      <c r="W39266" s="17"/>
    </row>
    <row r="39267" spans="23:23" x14ac:dyDescent="0.35">
      <c r="W39267" s="17"/>
    </row>
    <row r="39268" spans="23:23" x14ac:dyDescent="0.35">
      <c r="W39268" s="17"/>
    </row>
    <row r="39269" spans="23:23" x14ac:dyDescent="0.35">
      <c r="W39269" s="17"/>
    </row>
    <row r="39270" spans="23:23" x14ac:dyDescent="0.35">
      <c r="W39270" s="17"/>
    </row>
    <row r="39271" spans="23:23" x14ac:dyDescent="0.35">
      <c r="W39271" s="17"/>
    </row>
    <row r="39272" spans="23:23" x14ac:dyDescent="0.35">
      <c r="W39272" s="17"/>
    </row>
    <row r="39273" spans="23:23" x14ac:dyDescent="0.35">
      <c r="W39273" s="17"/>
    </row>
    <row r="39274" spans="23:23" x14ac:dyDescent="0.35">
      <c r="W39274" s="17"/>
    </row>
    <row r="39275" spans="23:23" x14ac:dyDescent="0.35">
      <c r="W39275" s="17"/>
    </row>
    <row r="39276" spans="23:23" x14ac:dyDescent="0.35">
      <c r="W39276" s="17"/>
    </row>
    <row r="39277" spans="23:23" x14ac:dyDescent="0.35">
      <c r="W39277" s="17"/>
    </row>
    <row r="39278" spans="23:23" x14ac:dyDescent="0.35">
      <c r="W39278" s="17"/>
    </row>
    <row r="39279" spans="23:23" x14ac:dyDescent="0.35">
      <c r="W39279" s="17"/>
    </row>
    <row r="39280" spans="23:23" x14ac:dyDescent="0.35">
      <c r="W39280" s="17"/>
    </row>
    <row r="39281" spans="23:23" x14ac:dyDescent="0.35">
      <c r="W39281" s="17"/>
    </row>
    <row r="39282" spans="23:23" x14ac:dyDescent="0.35">
      <c r="W39282" s="17"/>
    </row>
    <row r="39283" spans="23:23" x14ac:dyDescent="0.35">
      <c r="W39283" s="17"/>
    </row>
    <row r="39284" spans="23:23" x14ac:dyDescent="0.35">
      <c r="W39284" s="17"/>
    </row>
    <row r="39285" spans="23:23" x14ac:dyDescent="0.35">
      <c r="W39285" s="17"/>
    </row>
    <row r="39286" spans="23:23" x14ac:dyDescent="0.35">
      <c r="W39286" s="17"/>
    </row>
    <row r="39287" spans="23:23" x14ac:dyDescent="0.35">
      <c r="W39287" s="17"/>
    </row>
    <row r="39288" spans="23:23" x14ac:dyDescent="0.35">
      <c r="W39288" s="17"/>
    </row>
    <row r="39289" spans="23:23" x14ac:dyDescent="0.35">
      <c r="W39289" s="17"/>
    </row>
    <row r="39290" spans="23:23" x14ac:dyDescent="0.35">
      <c r="W39290" s="17"/>
    </row>
    <row r="39291" spans="23:23" x14ac:dyDescent="0.35">
      <c r="W39291" s="17"/>
    </row>
    <row r="39292" spans="23:23" x14ac:dyDescent="0.35">
      <c r="W39292" s="17"/>
    </row>
    <row r="39293" spans="23:23" x14ac:dyDescent="0.35">
      <c r="W39293" s="17"/>
    </row>
    <row r="39294" spans="23:23" x14ac:dyDescent="0.35">
      <c r="W39294" s="17"/>
    </row>
    <row r="39295" spans="23:23" x14ac:dyDescent="0.35">
      <c r="W39295" s="17"/>
    </row>
    <row r="39296" spans="23:23" x14ac:dyDescent="0.35">
      <c r="W39296" s="17"/>
    </row>
    <row r="39297" spans="23:23" x14ac:dyDescent="0.35">
      <c r="W39297" s="17"/>
    </row>
    <row r="39298" spans="23:23" x14ac:dyDescent="0.35">
      <c r="W39298" s="17"/>
    </row>
    <row r="39299" spans="23:23" x14ac:dyDescent="0.35">
      <c r="W39299" s="17"/>
    </row>
    <row r="39300" spans="23:23" x14ac:dyDescent="0.35">
      <c r="W39300" s="17"/>
    </row>
    <row r="39301" spans="23:23" x14ac:dyDescent="0.35">
      <c r="W39301" s="17"/>
    </row>
    <row r="39302" spans="23:23" x14ac:dyDescent="0.35">
      <c r="W39302" s="17"/>
    </row>
    <row r="39303" spans="23:23" x14ac:dyDescent="0.35">
      <c r="W39303" s="17"/>
    </row>
    <row r="39304" spans="23:23" x14ac:dyDescent="0.35">
      <c r="W39304" s="17"/>
    </row>
    <row r="39305" spans="23:23" x14ac:dyDescent="0.35">
      <c r="W39305" s="17"/>
    </row>
    <row r="39306" spans="23:23" x14ac:dyDescent="0.35">
      <c r="W39306" s="17"/>
    </row>
    <row r="39307" spans="23:23" x14ac:dyDescent="0.35">
      <c r="W39307" s="17"/>
    </row>
    <row r="39308" spans="23:23" x14ac:dyDescent="0.35">
      <c r="W39308" s="17"/>
    </row>
    <row r="39309" spans="23:23" x14ac:dyDescent="0.35">
      <c r="W39309" s="17"/>
    </row>
    <row r="39310" spans="23:23" x14ac:dyDescent="0.35">
      <c r="W39310" s="17"/>
    </row>
    <row r="39311" spans="23:23" x14ac:dyDescent="0.35">
      <c r="W39311" s="17"/>
    </row>
    <row r="39312" spans="23:23" x14ac:dyDescent="0.35">
      <c r="W39312" s="17"/>
    </row>
    <row r="39313" spans="23:23" x14ac:dyDescent="0.35">
      <c r="W39313" s="17"/>
    </row>
    <row r="39314" spans="23:23" x14ac:dyDescent="0.35">
      <c r="W39314" s="17"/>
    </row>
    <row r="39315" spans="23:23" x14ac:dyDescent="0.35">
      <c r="W39315" s="17"/>
    </row>
    <row r="39316" spans="23:23" x14ac:dyDescent="0.35">
      <c r="W39316" s="17"/>
    </row>
    <row r="39317" spans="23:23" x14ac:dyDescent="0.35">
      <c r="W39317" s="17"/>
    </row>
    <row r="39318" spans="23:23" x14ac:dyDescent="0.35">
      <c r="W39318" s="17"/>
    </row>
    <row r="39319" spans="23:23" x14ac:dyDescent="0.35">
      <c r="W39319" s="17"/>
    </row>
    <row r="39320" spans="23:23" x14ac:dyDescent="0.35">
      <c r="W39320" s="17"/>
    </row>
    <row r="39321" spans="23:23" x14ac:dyDescent="0.35">
      <c r="W39321" s="17"/>
    </row>
    <row r="39322" spans="23:23" x14ac:dyDescent="0.35">
      <c r="W39322" s="17"/>
    </row>
    <row r="39323" spans="23:23" x14ac:dyDescent="0.35">
      <c r="W39323" s="17"/>
    </row>
    <row r="39324" spans="23:23" x14ac:dyDescent="0.35">
      <c r="W39324" s="17"/>
    </row>
    <row r="39325" spans="23:23" x14ac:dyDescent="0.35">
      <c r="W39325" s="17"/>
    </row>
    <row r="39326" spans="23:23" x14ac:dyDescent="0.35">
      <c r="W39326" s="17"/>
    </row>
    <row r="39327" spans="23:23" x14ac:dyDescent="0.35">
      <c r="W39327" s="17"/>
    </row>
    <row r="39328" spans="23:23" x14ac:dyDescent="0.35">
      <c r="W39328" s="17"/>
    </row>
    <row r="39329" spans="23:23" x14ac:dyDescent="0.35">
      <c r="W39329" s="17"/>
    </row>
    <row r="39330" spans="23:23" x14ac:dyDescent="0.35">
      <c r="W39330" s="17"/>
    </row>
    <row r="39331" spans="23:23" x14ac:dyDescent="0.35">
      <c r="W39331" s="17"/>
    </row>
    <row r="39332" spans="23:23" x14ac:dyDescent="0.35">
      <c r="W39332" s="17"/>
    </row>
    <row r="39333" spans="23:23" x14ac:dyDescent="0.35">
      <c r="W39333" s="17"/>
    </row>
    <row r="39334" spans="23:23" x14ac:dyDescent="0.35">
      <c r="W39334" s="17"/>
    </row>
    <row r="39335" spans="23:23" x14ac:dyDescent="0.35">
      <c r="W39335" s="17"/>
    </row>
    <row r="39336" spans="23:23" x14ac:dyDescent="0.35">
      <c r="W39336" s="17"/>
    </row>
    <row r="39337" spans="23:23" x14ac:dyDescent="0.35">
      <c r="W39337" s="17"/>
    </row>
    <row r="39338" spans="23:23" x14ac:dyDescent="0.35">
      <c r="W39338" s="17"/>
    </row>
    <row r="39339" spans="23:23" x14ac:dyDescent="0.35">
      <c r="W39339" s="17"/>
    </row>
    <row r="39340" spans="23:23" x14ac:dyDescent="0.35">
      <c r="W39340" s="17"/>
    </row>
    <row r="39341" spans="23:23" x14ac:dyDescent="0.35">
      <c r="W39341" s="17"/>
    </row>
    <row r="39342" spans="23:23" x14ac:dyDescent="0.35">
      <c r="W39342" s="17"/>
    </row>
    <row r="39343" spans="23:23" x14ac:dyDescent="0.35">
      <c r="W39343" s="17"/>
    </row>
    <row r="39344" spans="23:23" x14ac:dyDescent="0.35">
      <c r="W39344" s="17"/>
    </row>
    <row r="39345" spans="23:23" x14ac:dyDescent="0.35">
      <c r="W39345" s="17"/>
    </row>
    <row r="39346" spans="23:23" x14ac:dyDescent="0.35">
      <c r="W39346" s="17"/>
    </row>
    <row r="39347" spans="23:23" x14ac:dyDescent="0.35">
      <c r="W39347" s="17"/>
    </row>
    <row r="39348" spans="23:23" x14ac:dyDescent="0.35">
      <c r="W39348" s="17"/>
    </row>
    <row r="39349" spans="23:23" x14ac:dyDescent="0.35">
      <c r="W39349" s="17"/>
    </row>
    <row r="39350" spans="23:23" x14ac:dyDescent="0.35">
      <c r="W39350" s="17"/>
    </row>
    <row r="39351" spans="23:23" x14ac:dyDescent="0.35">
      <c r="W39351" s="17"/>
    </row>
    <row r="39352" spans="23:23" x14ac:dyDescent="0.35">
      <c r="W39352" s="17"/>
    </row>
    <row r="39353" spans="23:23" x14ac:dyDescent="0.35">
      <c r="W39353" s="17"/>
    </row>
    <row r="39354" spans="23:23" x14ac:dyDescent="0.35">
      <c r="W39354" s="17"/>
    </row>
    <row r="39355" spans="23:23" x14ac:dyDescent="0.35">
      <c r="W39355" s="17"/>
    </row>
    <row r="39356" spans="23:23" x14ac:dyDescent="0.35">
      <c r="W39356" s="17"/>
    </row>
    <row r="39357" spans="23:23" x14ac:dyDescent="0.35">
      <c r="W39357" s="17"/>
    </row>
    <row r="39358" spans="23:23" x14ac:dyDescent="0.35">
      <c r="W39358" s="17"/>
    </row>
    <row r="39359" spans="23:23" x14ac:dyDescent="0.35">
      <c r="W39359" s="17"/>
    </row>
    <row r="39360" spans="23:23" x14ac:dyDescent="0.35">
      <c r="W39360" s="17"/>
    </row>
    <row r="39361" spans="23:23" x14ac:dyDescent="0.35">
      <c r="W39361" s="17"/>
    </row>
    <row r="39362" spans="23:23" x14ac:dyDescent="0.35">
      <c r="W39362" s="17"/>
    </row>
    <row r="39363" spans="23:23" x14ac:dyDescent="0.35">
      <c r="W39363" s="17"/>
    </row>
    <row r="39364" spans="23:23" x14ac:dyDescent="0.35">
      <c r="W39364" s="17"/>
    </row>
    <row r="39365" spans="23:23" x14ac:dyDescent="0.35">
      <c r="W39365" s="17"/>
    </row>
    <row r="39366" spans="23:23" x14ac:dyDescent="0.35">
      <c r="W39366" s="17"/>
    </row>
    <row r="39367" spans="23:23" x14ac:dyDescent="0.35">
      <c r="W39367" s="17"/>
    </row>
    <row r="39368" spans="23:23" x14ac:dyDescent="0.35">
      <c r="W39368" s="17"/>
    </row>
    <row r="39369" spans="23:23" x14ac:dyDescent="0.35">
      <c r="W39369" s="17"/>
    </row>
    <row r="39370" spans="23:23" x14ac:dyDescent="0.35">
      <c r="W39370" s="17"/>
    </row>
    <row r="39371" spans="23:23" x14ac:dyDescent="0.35">
      <c r="W39371" s="17"/>
    </row>
    <row r="39372" spans="23:23" x14ac:dyDescent="0.35">
      <c r="W39372" s="17"/>
    </row>
    <row r="39373" spans="23:23" x14ac:dyDescent="0.35">
      <c r="W39373" s="17"/>
    </row>
    <row r="39374" spans="23:23" x14ac:dyDescent="0.35">
      <c r="W39374" s="17"/>
    </row>
    <row r="39375" spans="23:23" x14ac:dyDescent="0.35">
      <c r="W39375" s="17"/>
    </row>
    <row r="39376" spans="23:23" x14ac:dyDescent="0.35">
      <c r="W39376" s="17"/>
    </row>
    <row r="39377" spans="23:23" x14ac:dyDescent="0.35">
      <c r="W39377" s="17"/>
    </row>
    <row r="39378" spans="23:23" x14ac:dyDescent="0.35">
      <c r="W39378" s="17"/>
    </row>
    <row r="39379" spans="23:23" x14ac:dyDescent="0.35">
      <c r="W39379" s="17"/>
    </row>
    <row r="39380" spans="23:23" x14ac:dyDescent="0.35">
      <c r="W39380" s="17"/>
    </row>
    <row r="39381" spans="23:23" x14ac:dyDescent="0.35">
      <c r="W39381" s="17"/>
    </row>
    <row r="39382" spans="23:23" x14ac:dyDescent="0.35">
      <c r="W39382" s="17"/>
    </row>
    <row r="39383" spans="23:23" x14ac:dyDescent="0.35">
      <c r="W39383" s="17"/>
    </row>
    <row r="39384" spans="23:23" x14ac:dyDescent="0.35">
      <c r="W39384" s="17"/>
    </row>
    <row r="39385" spans="23:23" x14ac:dyDescent="0.35">
      <c r="W39385" s="17"/>
    </row>
    <row r="39386" spans="23:23" x14ac:dyDescent="0.35">
      <c r="W39386" s="17"/>
    </row>
    <row r="39387" spans="23:23" x14ac:dyDescent="0.35">
      <c r="W39387" s="17"/>
    </row>
    <row r="39388" spans="23:23" x14ac:dyDescent="0.35">
      <c r="W39388" s="17"/>
    </row>
    <row r="39389" spans="23:23" x14ac:dyDescent="0.35">
      <c r="W39389" s="17"/>
    </row>
    <row r="39390" spans="23:23" x14ac:dyDescent="0.35">
      <c r="W39390" s="17"/>
    </row>
    <row r="39391" spans="23:23" x14ac:dyDescent="0.35">
      <c r="W39391" s="17"/>
    </row>
    <row r="39392" spans="23:23" x14ac:dyDescent="0.35">
      <c r="W39392" s="17"/>
    </row>
    <row r="39393" spans="23:23" x14ac:dyDescent="0.35">
      <c r="W39393" s="17"/>
    </row>
    <row r="39394" spans="23:23" x14ac:dyDescent="0.35">
      <c r="W39394" s="17"/>
    </row>
    <row r="39395" spans="23:23" x14ac:dyDescent="0.35">
      <c r="W39395" s="17"/>
    </row>
    <row r="39396" spans="23:23" x14ac:dyDescent="0.35">
      <c r="W39396" s="17"/>
    </row>
    <row r="39397" spans="23:23" x14ac:dyDescent="0.35">
      <c r="W39397" s="17"/>
    </row>
    <row r="39398" spans="23:23" x14ac:dyDescent="0.35">
      <c r="W39398" s="17"/>
    </row>
    <row r="39399" spans="23:23" x14ac:dyDescent="0.35">
      <c r="W39399" s="17"/>
    </row>
    <row r="39400" spans="23:23" x14ac:dyDescent="0.35">
      <c r="W39400" s="17"/>
    </row>
    <row r="39401" spans="23:23" x14ac:dyDescent="0.35">
      <c r="W39401" s="17"/>
    </row>
    <row r="39402" spans="23:23" x14ac:dyDescent="0.35">
      <c r="W39402" s="17"/>
    </row>
    <row r="39403" spans="23:23" x14ac:dyDescent="0.35">
      <c r="W39403" s="17"/>
    </row>
    <row r="39404" spans="23:23" x14ac:dyDescent="0.35">
      <c r="W39404" s="17"/>
    </row>
    <row r="39405" spans="23:23" x14ac:dyDescent="0.35">
      <c r="W39405" s="17"/>
    </row>
    <row r="39406" spans="23:23" x14ac:dyDescent="0.35">
      <c r="W39406" s="17"/>
    </row>
    <row r="39407" spans="23:23" x14ac:dyDescent="0.35">
      <c r="W39407" s="17"/>
    </row>
    <row r="39408" spans="23:23" x14ac:dyDescent="0.35">
      <c r="W39408" s="17"/>
    </row>
    <row r="39409" spans="23:23" x14ac:dyDescent="0.35">
      <c r="W39409" s="17"/>
    </row>
    <row r="39410" spans="23:23" x14ac:dyDescent="0.35">
      <c r="W39410" s="17"/>
    </row>
    <row r="39411" spans="23:23" x14ac:dyDescent="0.35">
      <c r="W39411" s="17"/>
    </row>
    <row r="39412" spans="23:23" x14ac:dyDescent="0.35">
      <c r="W39412" s="17"/>
    </row>
    <row r="39413" spans="23:23" x14ac:dyDescent="0.35">
      <c r="W39413" s="17"/>
    </row>
    <row r="39414" spans="23:23" x14ac:dyDescent="0.35">
      <c r="W39414" s="17"/>
    </row>
    <row r="39415" spans="23:23" x14ac:dyDescent="0.35">
      <c r="W39415" s="17"/>
    </row>
    <row r="39416" spans="23:23" x14ac:dyDescent="0.35">
      <c r="W39416" s="17"/>
    </row>
    <row r="39417" spans="23:23" x14ac:dyDescent="0.35">
      <c r="W39417" s="17"/>
    </row>
    <row r="39418" spans="23:23" x14ac:dyDescent="0.35">
      <c r="W39418" s="17"/>
    </row>
    <row r="39419" spans="23:23" x14ac:dyDescent="0.35">
      <c r="W39419" s="17"/>
    </row>
    <row r="39420" spans="23:23" x14ac:dyDescent="0.35">
      <c r="W39420" s="17"/>
    </row>
    <row r="39421" spans="23:23" x14ac:dyDescent="0.35">
      <c r="W39421" s="17"/>
    </row>
    <row r="39422" spans="23:23" x14ac:dyDescent="0.35">
      <c r="W39422" s="17"/>
    </row>
    <row r="39423" spans="23:23" x14ac:dyDescent="0.35">
      <c r="W39423" s="17"/>
    </row>
    <row r="39424" spans="23:23" x14ac:dyDescent="0.35">
      <c r="W39424" s="17"/>
    </row>
    <row r="39425" spans="23:23" x14ac:dyDescent="0.35">
      <c r="W39425" s="17"/>
    </row>
    <row r="39426" spans="23:23" x14ac:dyDescent="0.35">
      <c r="W39426" s="17"/>
    </row>
    <row r="39427" spans="23:23" x14ac:dyDescent="0.35">
      <c r="W39427" s="17"/>
    </row>
    <row r="39428" spans="23:23" x14ac:dyDescent="0.35">
      <c r="W39428" s="17"/>
    </row>
    <row r="39429" spans="23:23" x14ac:dyDescent="0.35">
      <c r="W39429" s="17"/>
    </row>
    <row r="39430" spans="23:23" x14ac:dyDescent="0.35">
      <c r="W39430" s="17"/>
    </row>
    <row r="39431" spans="23:23" x14ac:dyDescent="0.35">
      <c r="W39431" s="17"/>
    </row>
    <row r="39432" spans="23:23" x14ac:dyDescent="0.35">
      <c r="W39432" s="17"/>
    </row>
    <row r="39433" spans="23:23" x14ac:dyDescent="0.35">
      <c r="W39433" s="17"/>
    </row>
    <row r="39434" spans="23:23" x14ac:dyDescent="0.35">
      <c r="W39434" s="17"/>
    </row>
    <row r="39435" spans="23:23" x14ac:dyDescent="0.35">
      <c r="W39435" s="17"/>
    </row>
    <row r="39436" spans="23:23" x14ac:dyDescent="0.35">
      <c r="W39436" s="17"/>
    </row>
    <row r="39437" spans="23:23" x14ac:dyDescent="0.35">
      <c r="W39437" s="17"/>
    </row>
    <row r="39438" spans="23:23" x14ac:dyDescent="0.35">
      <c r="W39438" s="17"/>
    </row>
    <row r="39439" spans="23:23" x14ac:dyDescent="0.35">
      <c r="W39439" s="17"/>
    </row>
    <row r="39440" spans="23:23" x14ac:dyDescent="0.35">
      <c r="W39440" s="17"/>
    </row>
    <row r="39441" spans="23:23" x14ac:dyDescent="0.35">
      <c r="W39441" s="17"/>
    </row>
    <row r="39442" spans="23:23" x14ac:dyDescent="0.35">
      <c r="W39442" s="17"/>
    </row>
    <row r="39443" spans="23:23" x14ac:dyDescent="0.35">
      <c r="W39443" s="17"/>
    </row>
    <row r="39444" spans="23:23" x14ac:dyDescent="0.35">
      <c r="W39444" s="17"/>
    </row>
    <row r="39445" spans="23:23" x14ac:dyDescent="0.35">
      <c r="W39445" s="17"/>
    </row>
    <row r="39446" spans="23:23" x14ac:dyDescent="0.35">
      <c r="W39446" s="17"/>
    </row>
    <row r="39447" spans="23:23" x14ac:dyDescent="0.35">
      <c r="W39447" s="17"/>
    </row>
    <row r="39448" spans="23:23" x14ac:dyDescent="0.35">
      <c r="W39448" s="17"/>
    </row>
    <row r="39449" spans="23:23" x14ac:dyDescent="0.35">
      <c r="W39449" s="17"/>
    </row>
    <row r="39450" spans="23:23" x14ac:dyDescent="0.35">
      <c r="W39450" s="17"/>
    </row>
    <row r="39451" spans="23:23" x14ac:dyDescent="0.35">
      <c r="W39451" s="17"/>
    </row>
    <row r="39452" spans="23:23" x14ac:dyDescent="0.35">
      <c r="W39452" s="17"/>
    </row>
    <row r="39453" spans="23:23" x14ac:dyDescent="0.35">
      <c r="W39453" s="17"/>
    </row>
    <row r="39454" spans="23:23" x14ac:dyDescent="0.35">
      <c r="W39454" s="17"/>
    </row>
    <row r="39455" spans="23:23" x14ac:dyDescent="0.35">
      <c r="W39455" s="17"/>
    </row>
    <row r="39456" spans="23:23" x14ac:dyDescent="0.35">
      <c r="W39456" s="17"/>
    </row>
    <row r="39457" spans="23:23" x14ac:dyDescent="0.35">
      <c r="W39457" s="17"/>
    </row>
    <row r="39458" spans="23:23" x14ac:dyDescent="0.35">
      <c r="W39458" s="17"/>
    </row>
    <row r="39459" spans="23:23" x14ac:dyDescent="0.35">
      <c r="W39459" s="17"/>
    </row>
    <row r="39460" spans="23:23" x14ac:dyDescent="0.35">
      <c r="W39460" s="17"/>
    </row>
    <row r="39461" spans="23:23" x14ac:dyDescent="0.35">
      <c r="W39461" s="17"/>
    </row>
    <row r="39462" spans="23:23" x14ac:dyDescent="0.35">
      <c r="W39462" s="17"/>
    </row>
    <row r="39463" spans="23:23" x14ac:dyDescent="0.35">
      <c r="W39463" s="17"/>
    </row>
    <row r="39464" spans="23:23" x14ac:dyDescent="0.35">
      <c r="W39464" s="17"/>
    </row>
    <row r="39465" spans="23:23" x14ac:dyDescent="0.35">
      <c r="W39465" s="17"/>
    </row>
    <row r="39466" spans="23:23" x14ac:dyDescent="0.35">
      <c r="W39466" s="17"/>
    </row>
    <row r="39467" spans="23:23" x14ac:dyDescent="0.35">
      <c r="W39467" s="17"/>
    </row>
    <row r="39468" spans="23:23" x14ac:dyDescent="0.35">
      <c r="W39468" s="17"/>
    </row>
    <row r="39469" spans="23:23" x14ac:dyDescent="0.35">
      <c r="W39469" s="17"/>
    </row>
    <row r="39470" spans="23:23" x14ac:dyDescent="0.35">
      <c r="W39470" s="17"/>
    </row>
    <row r="39471" spans="23:23" x14ac:dyDescent="0.35">
      <c r="W39471" s="17"/>
    </row>
    <row r="39472" spans="23:23" x14ac:dyDescent="0.35">
      <c r="W39472" s="17"/>
    </row>
    <row r="39473" spans="23:23" x14ac:dyDescent="0.35">
      <c r="W39473" s="17"/>
    </row>
    <row r="39474" spans="23:23" x14ac:dyDescent="0.35">
      <c r="W39474" s="17"/>
    </row>
    <row r="39475" spans="23:23" x14ac:dyDescent="0.35">
      <c r="W39475" s="17"/>
    </row>
    <row r="39476" spans="23:23" x14ac:dyDescent="0.35">
      <c r="W39476" s="17"/>
    </row>
    <row r="39477" spans="23:23" x14ac:dyDescent="0.35">
      <c r="W39477" s="17"/>
    </row>
    <row r="39478" spans="23:23" x14ac:dyDescent="0.35">
      <c r="W39478" s="17"/>
    </row>
    <row r="39479" spans="23:23" x14ac:dyDescent="0.35">
      <c r="W39479" s="17"/>
    </row>
    <row r="39480" spans="23:23" x14ac:dyDescent="0.35">
      <c r="W39480" s="17"/>
    </row>
    <row r="39481" spans="23:23" x14ac:dyDescent="0.35">
      <c r="W39481" s="17"/>
    </row>
    <row r="39482" spans="23:23" x14ac:dyDescent="0.35">
      <c r="W39482" s="17"/>
    </row>
    <row r="39483" spans="23:23" x14ac:dyDescent="0.35">
      <c r="W39483" s="17"/>
    </row>
    <row r="39484" spans="23:23" x14ac:dyDescent="0.35">
      <c r="W39484" s="17"/>
    </row>
    <row r="39485" spans="23:23" x14ac:dyDescent="0.35">
      <c r="W39485" s="17"/>
    </row>
    <row r="39486" spans="23:23" x14ac:dyDescent="0.35">
      <c r="W39486" s="17"/>
    </row>
    <row r="39487" spans="23:23" x14ac:dyDescent="0.35">
      <c r="W39487" s="17"/>
    </row>
    <row r="39488" spans="23:23" x14ac:dyDescent="0.35">
      <c r="W39488" s="17"/>
    </row>
    <row r="39489" spans="23:23" x14ac:dyDescent="0.35">
      <c r="W39489" s="17"/>
    </row>
    <row r="39490" spans="23:23" x14ac:dyDescent="0.35">
      <c r="W39490" s="17"/>
    </row>
    <row r="39491" spans="23:23" x14ac:dyDescent="0.35">
      <c r="W39491" s="17"/>
    </row>
    <row r="39492" spans="23:23" x14ac:dyDescent="0.35">
      <c r="W39492" s="17"/>
    </row>
    <row r="39493" spans="23:23" x14ac:dyDescent="0.35">
      <c r="W39493" s="17"/>
    </row>
    <row r="39494" spans="23:23" x14ac:dyDescent="0.35">
      <c r="W39494" s="17"/>
    </row>
    <row r="39495" spans="23:23" x14ac:dyDescent="0.35">
      <c r="W39495" s="17"/>
    </row>
    <row r="39496" spans="23:23" x14ac:dyDescent="0.35">
      <c r="W39496" s="17"/>
    </row>
    <row r="39497" spans="23:23" x14ac:dyDescent="0.35">
      <c r="W39497" s="17"/>
    </row>
    <row r="39498" spans="23:23" x14ac:dyDescent="0.35">
      <c r="W39498" s="17"/>
    </row>
    <row r="39499" spans="23:23" x14ac:dyDescent="0.35">
      <c r="W39499" s="17"/>
    </row>
    <row r="39500" spans="23:23" x14ac:dyDescent="0.35">
      <c r="W39500" s="17"/>
    </row>
    <row r="39501" spans="23:23" x14ac:dyDescent="0.35">
      <c r="W39501" s="17"/>
    </row>
    <row r="39502" spans="23:23" x14ac:dyDescent="0.35">
      <c r="W39502" s="17"/>
    </row>
    <row r="39503" spans="23:23" x14ac:dyDescent="0.35">
      <c r="W39503" s="17"/>
    </row>
    <row r="39504" spans="23:23" x14ac:dyDescent="0.35">
      <c r="W39504" s="17"/>
    </row>
    <row r="39505" spans="23:23" x14ac:dyDescent="0.35">
      <c r="W39505" s="17"/>
    </row>
    <row r="39506" spans="23:23" x14ac:dyDescent="0.35">
      <c r="W39506" s="17"/>
    </row>
    <row r="39507" spans="23:23" x14ac:dyDescent="0.35">
      <c r="W39507" s="17"/>
    </row>
    <row r="39508" spans="23:23" x14ac:dyDescent="0.35">
      <c r="W39508" s="17"/>
    </row>
    <row r="39509" spans="23:23" x14ac:dyDescent="0.35">
      <c r="W39509" s="17"/>
    </row>
    <row r="39510" spans="23:23" x14ac:dyDescent="0.35">
      <c r="W39510" s="17"/>
    </row>
    <row r="39511" spans="23:23" x14ac:dyDescent="0.35">
      <c r="W39511" s="17"/>
    </row>
    <row r="39512" spans="23:23" x14ac:dyDescent="0.35">
      <c r="W39512" s="17"/>
    </row>
    <row r="39513" spans="23:23" x14ac:dyDescent="0.35">
      <c r="W39513" s="17"/>
    </row>
    <row r="39514" spans="23:23" x14ac:dyDescent="0.35">
      <c r="W39514" s="17"/>
    </row>
    <row r="39515" spans="23:23" x14ac:dyDescent="0.35">
      <c r="W39515" s="17"/>
    </row>
    <row r="39516" spans="23:23" x14ac:dyDescent="0.35">
      <c r="W39516" s="17"/>
    </row>
    <row r="39517" spans="23:23" x14ac:dyDescent="0.35">
      <c r="W39517" s="17"/>
    </row>
    <row r="39518" spans="23:23" x14ac:dyDescent="0.35">
      <c r="W39518" s="17"/>
    </row>
    <row r="39519" spans="23:23" x14ac:dyDescent="0.35">
      <c r="W39519" s="17"/>
    </row>
    <row r="39520" spans="23:23" x14ac:dyDescent="0.35">
      <c r="W39520" s="17"/>
    </row>
    <row r="39521" spans="23:23" x14ac:dyDescent="0.35">
      <c r="W39521" s="17"/>
    </row>
    <row r="39522" spans="23:23" x14ac:dyDescent="0.35">
      <c r="W39522" s="17"/>
    </row>
    <row r="39523" spans="23:23" x14ac:dyDescent="0.35">
      <c r="W39523" s="17"/>
    </row>
    <row r="39524" spans="23:23" x14ac:dyDescent="0.35">
      <c r="W39524" s="17"/>
    </row>
    <row r="39525" spans="23:23" x14ac:dyDescent="0.35">
      <c r="W39525" s="17"/>
    </row>
    <row r="39526" spans="23:23" x14ac:dyDescent="0.35">
      <c r="W39526" s="17"/>
    </row>
    <row r="39527" spans="23:23" x14ac:dyDescent="0.35">
      <c r="W39527" s="17"/>
    </row>
    <row r="39528" spans="23:23" x14ac:dyDescent="0.35">
      <c r="W39528" s="17"/>
    </row>
    <row r="39529" spans="23:23" x14ac:dyDescent="0.35">
      <c r="W39529" s="17"/>
    </row>
    <row r="39530" spans="23:23" x14ac:dyDescent="0.35">
      <c r="W39530" s="17"/>
    </row>
    <row r="39531" spans="23:23" x14ac:dyDescent="0.35">
      <c r="W39531" s="17"/>
    </row>
    <row r="39532" spans="23:23" x14ac:dyDescent="0.35">
      <c r="W39532" s="17"/>
    </row>
    <row r="39533" spans="23:23" x14ac:dyDescent="0.35">
      <c r="W39533" s="17"/>
    </row>
    <row r="39534" spans="23:23" x14ac:dyDescent="0.35">
      <c r="W39534" s="17"/>
    </row>
    <row r="39535" spans="23:23" x14ac:dyDescent="0.35">
      <c r="W39535" s="17"/>
    </row>
    <row r="39536" spans="23:23" x14ac:dyDescent="0.35">
      <c r="W39536" s="17"/>
    </row>
    <row r="39537" spans="23:23" x14ac:dyDescent="0.35">
      <c r="W39537" s="17"/>
    </row>
    <row r="39538" spans="23:23" x14ac:dyDescent="0.35">
      <c r="W39538" s="17"/>
    </row>
    <row r="39539" spans="23:23" x14ac:dyDescent="0.35">
      <c r="W39539" s="17"/>
    </row>
    <row r="39540" spans="23:23" x14ac:dyDescent="0.35">
      <c r="W39540" s="17"/>
    </row>
    <row r="39541" spans="23:23" x14ac:dyDescent="0.35">
      <c r="W39541" s="17"/>
    </row>
    <row r="39542" spans="23:23" x14ac:dyDescent="0.35">
      <c r="W39542" s="17"/>
    </row>
    <row r="39543" spans="23:23" x14ac:dyDescent="0.35">
      <c r="W39543" s="17"/>
    </row>
    <row r="39544" spans="23:23" x14ac:dyDescent="0.35">
      <c r="W39544" s="17"/>
    </row>
    <row r="39545" spans="23:23" x14ac:dyDescent="0.35">
      <c r="W39545" s="17"/>
    </row>
    <row r="39546" spans="23:23" x14ac:dyDescent="0.35">
      <c r="W39546" s="17"/>
    </row>
    <row r="39547" spans="23:23" x14ac:dyDescent="0.35">
      <c r="W39547" s="17"/>
    </row>
    <row r="39548" spans="23:23" x14ac:dyDescent="0.35">
      <c r="W39548" s="17"/>
    </row>
    <row r="39549" spans="23:23" x14ac:dyDescent="0.35">
      <c r="W39549" s="17"/>
    </row>
    <row r="39550" spans="23:23" x14ac:dyDescent="0.35">
      <c r="W39550" s="17"/>
    </row>
    <row r="39551" spans="23:23" x14ac:dyDescent="0.35">
      <c r="W39551" s="17"/>
    </row>
    <row r="39552" spans="23:23" x14ac:dyDescent="0.35">
      <c r="W39552" s="17"/>
    </row>
    <row r="39553" spans="23:23" x14ac:dyDescent="0.35">
      <c r="W39553" s="17"/>
    </row>
    <row r="39554" spans="23:23" x14ac:dyDescent="0.35">
      <c r="W39554" s="17"/>
    </row>
    <row r="39555" spans="23:23" x14ac:dyDescent="0.35">
      <c r="W39555" s="17"/>
    </row>
    <row r="39556" spans="23:23" x14ac:dyDescent="0.35">
      <c r="W39556" s="17"/>
    </row>
    <row r="39557" spans="23:23" x14ac:dyDescent="0.35">
      <c r="W39557" s="17"/>
    </row>
    <row r="39558" spans="23:23" x14ac:dyDescent="0.35">
      <c r="W39558" s="17"/>
    </row>
    <row r="39559" spans="23:23" x14ac:dyDescent="0.35">
      <c r="W39559" s="17"/>
    </row>
    <row r="39560" spans="23:23" x14ac:dyDescent="0.35">
      <c r="W39560" s="17"/>
    </row>
    <row r="39561" spans="23:23" x14ac:dyDescent="0.35">
      <c r="W39561" s="17"/>
    </row>
    <row r="39562" spans="23:23" x14ac:dyDescent="0.35">
      <c r="W39562" s="17"/>
    </row>
    <row r="39563" spans="23:23" x14ac:dyDescent="0.35">
      <c r="W39563" s="17"/>
    </row>
    <row r="39564" spans="23:23" x14ac:dyDescent="0.35">
      <c r="W39564" s="17"/>
    </row>
    <row r="39565" spans="23:23" x14ac:dyDescent="0.35">
      <c r="W39565" s="17"/>
    </row>
    <row r="39566" spans="23:23" x14ac:dyDescent="0.35">
      <c r="W39566" s="17"/>
    </row>
    <row r="39567" spans="23:23" x14ac:dyDescent="0.35">
      <c r="W39567" s="17"/>
    </row>
    <row r="39568" spans="23:23" x14ac:dyDescent="0.35">
      <c r="W39568" s="17"/>
    </row>
    <row r="39569" spans="23:23" x14ac:dyDescent="0.35">
      <c r="W39569" s="17"/>
    </row>
    <row r="39570" spans="23:23" x14ac:dyDescent="0.35">
      <c r="W39570" s="17"/>
    </row>
    <row r="39571" spans="23:23" x14ac:dyDescent="0.35">
      <c r="W39571" s="17"/>
    </row>
    <row r="39572" spans="23:23" x14ac:dyDescent="0.35">
      <c r="W39572" s="17"/>
    </row>
    <row r="39573" spans="23:23" x14ac:dyDescent="0.35">
      <c r="W39573" s="17"/>
    </row>
    <row r="39574" spans="23:23" x14ac:dyDescent="0.35">
      <c r="W39574" s="17"/>
    </row>
    <row r="39575" spans="23:23" x14ac:dyDescent="0.35">
      <c r="W39575" s="17"/>
    </row>
    <row r="39576" spans="23:23" x14ac:dyDescent="0.35">
      <c r="W39576" s="17"/>
    </row>
    <row r="39577" spans="23:23" x14ac:dyDescent="0.35">
      <c r="W39577" s="17"/>
    </row>
    <row r="39578" spans="23:23" x14ac:dyDescent="0.35">
      <c r="W39578" s="17"/>
    </row>
    <row r="39579" spans="23:23" x14ac:dyDescent="0.35">
      <c r="W39579" s="17"/>
    </row>
    <row r="39580" spans="23:23" x14ac:dyDescent="0.35">
      <c r="W39580" s="17"/>
    </row>
    <row r="39581" spans="23:23" x14ac:dyDescent="0.35">
      <c r="W39581" s="17"/>
    </row>
    <row r="39582" spans="23:23" x14ac:dyDescent="0.35">
      <c r="W39582" s="17"/>
    </row>
    <row r="39583" spans="23:23" x14ac:dyDescent="0.35">
      <c r="W39583" s="17"/>
    </row>
    <row r="39584" spans="23:23" x14ac:dyDescent="0.35">
      <c r="W39584" s="17"/>
    </row>
    <row r="39585" spans="23:23" x14ac:dyDescent="0.35">
      <c r="W39585" s="17"/>
    </row>
    <row r="39586" spans="23:23" x14ac:dyDescent="0.35">
      <c r="W39586" s="17"/>
    </row>
    <row r="39587" spans="23:23" x14ac:dyDescent="0.35">
      <c r="W39587" s="17"/>
    </row>
    <row r="39588" spans="23:23" x14ac:dyDescent="0.35">
      <c r="W39588" s="17"/>
    </row>
    <row r="39589" spans="23:23" x14ac:dyDescent="0.35">
      <c r="W39589" s="17"/>
    </row>
    <row r="39590" spans="23:23" x14ac:dyDescent="0.35">
      <c r="W39590" s="17"/>
    </row>
    <row r="39591" spans="23:23" x14ac:dyDescent="0.35">
      <c r="W39591" s="17"/>
    </row>
    <row r="39592" spans="23:23" x14ac:dyDescent="0.35">
      <c r="W39592" s="17"/>
    </row>
    <row r="39593" spans="23:23" x14ac:dyDescent="0.35">
      <c r="W39593" s="17"/>
    </row>
    <row r="39594" spans="23:23" x14ac:dyDescent="0.35">
      <c r="W39594" s="17"/>
    </row>
    <row r="39595" spans="23:23" x14ac:dyDescent="0.35">
      <c r="W39595" s="17"/>
    </row>
    <row r="39596" spans="23:23" x14ac:dyDescent="0.35">
      <c r="W39596" s="17"/>
    </row>
    <row r="39597" spans="23:23" x14ac:dyDescent="0.35">
      <c r="W39597" s="17"/>
    </row>
    <row r="39598" spans="23:23" x14ac:dyDescent="0.35">
      <c r="W39598" s="17"/>
    </row>
    <row r="39599" spans="23:23" x14ac:dyDescent="0.35">
      <c r="W39599" s="17"/>
    </row>
    <row r="39600" spans="23:23" x14ac:dyDescent="0.35">
      <c r="W39600" s="17"/>
    </row>
    <row r="39601" spans="23:23" x14ac:dyDescent="0.35">
      <c r="W39601" s="17"/>
    </row>
    <row r="39602" spans="23:23" x14ac:dyDescent="0.35">
      <c r="W39602" s="17"/>
    </row>
    <row r="39603" spans="23:23" x14ac:dyDescent="0.35">
      <c r="W39603" s="17"/>
    </row>
    <row r="39604" spans="23:23" x14ac:dyDescent="0.35">
      <c r="W39604" s="17"/>
    </row>
    <row r="39605" spans="23:23" x14ac:dyDescent="0.35">
      <c r="W39605" s="17"/>
    </row>
    <row r="39606" spans="23:23" x14ac:dyDescent="0.35">
      <c r="W39606" s="17"/>
    </row>
    <row r="39607" spans="23:23" x14ac:dyDescent="0.35">
      <c r="W39607" s="17"/>
    </row>
    <row r="39608" spans="23:23" x14ac:dyDescent="0.35">
      <c r="W39608" s="17"/>
    </row>
    <row r="39609" spans="23:23" x14ac:dyDescent="0.35">
      <c r="W39609" s="17"/>
    </row>
    <row r="39610" spans="23:23" x14ac:dyDescent="0.35">
      <c r="W39610" s="17"/>
    </row>
    <row r="39611" spans="23:23" x14ac:dyDescent="0.35">
      <c r="W39611" s="17"/>
    </row>
    <row r="39612" spans="23:23" x14ac:dyDescent="0.35">
      <c r="W39612" s="17"/>
    </row>
    <row r="39613" spans="23:23" x14ac:dyDescent="0.35">
      <c r="W39613" s="17"/>
    </row>
    <row r="39614" spans="23:23" x14ac:dyDescent="0.35">
      <c r="W39614" s="17"/>
    </row>
    <row r="39615" spans="23:23" x14ac:dyDescent="0.35">
      <c r="W39615" s="17"/>
    </row>
    <row r="39616" spans="23:23" x14ac:dyDescent="0.35">
      <c r="W39616" s="17"/>
    </row>
    <row r="39617" spans="23:23" x14ac:dyDescent="0.35">
      <c r="W39617" s="17"/>
    </row>
    <row r="39618" spans="23:23" x14ac:dyDescent="0.35">
      <c r="W39618" s="17"/>
    </row>
    <row r="39619" spans="23:23" x14ac:dyDescent="0.35">
      <c r="W39619" s="17"/>
    </row>
    <row r="39620" spans="23:23" x14ac:dyDescent="0.35">
      <c r="W39620" s="17"/>
    </row>
    <row r="39621" spans="23:23" x14ac:dyDescent="0.35">
      <c r="W39621" s="17"/>
    </row>
    <row r="39622" spans="23:23" x14ac:dyDescent="0.35">
      <c r="W39622" s="17"/>
    </row>
    <row r="39623" spans="23:23" x14ac:dyDescent="0.35">
      <c r="W39623" s="17"/>
    </row>
    <row r="39624" spans="23:23" x14ac:dyDescent="0.35">
      <c r="W39624" s="17"/>
    </row>
    <row r="39625" spans="23:23" x14ac:dyDescent="0.35">
      <c r="W39625" s="17"/>
    </row>
    <row r="39626" spans="23:23" x14ac:dyDescent="0.35">
      <c r="W39626" s="17"/>
    </row>
    <row r="39627" spans="23:23" x14ac:dyDescent="0.35">
      <c r="W39627" s="17"/>
    </row>
    <row r="39628" spans="23:23" x14ac:dyDescent="0.35">
      <c r="W39628" s="17"/>
    </row>
    <row r="39629" spans="23:23" x14ac:dyDescent="0.35">
      <c r="W39629" s="17"/>
    </row>
    <row r="39630" spans="23:23" x14ac:dyDescent="0.35">
      <c r="W39630" s="17"/>
    </row>
    <row r="39631" spans="23:23" x14ac:dyDescent="0.35">
      <c r="W39631" s="17"/>
    </row>
    <row r="39632" spans="23:23" x14ac:dyDescent="0.35">
      <c r="W39632" s="17"/>
    </row>
    <row r="39633" spans="23:23" x14ac:dyDescent="0.35">
      <c r="W39633" s="17"/>
    </row>
    <row r="39634" spans="23:23" x14ac:dyDescent="0.35">
      <c r="W39634" s="17"/>
    </row>
    <row r="39635" spans="23:23" x14ac:dyDescent="0.35">
      <c r="W39635" s="17"/>
    </row>
    <row r="39636" spans="23:23" x14ac:dyDescent="0.35">
      <c r="W39636" s="17"/>
    </row>
    <row r="39637" spans="23:23" x14ac:dyDescent="0.35">
      <c r="W39637" s="17"/>
    </row>
    <row r="39638" spans="23:23" x14ac:dyDescent="0.35">
      <c r="W39638" s="17"/>
    </row>
    <row r="39639" spans="23:23" x14ac:dyDescent="0.35">
      <c r="W39639" s="17"/>
    </row>
    <row r="39640" spans="23:23" x14ac:dyDescent="0.35">
      <c r="W39640" s="17"/>
    </row>
    <row r="39641" spans="23:23" x14ac:dyDescent="0.35">
      <c r="W39641" s="17"/>
    </row>
    <row r="39642" spans="23:23" x14ac:dyDescent="0.35">
      <c r="W39642" s="17"/>
    </row>
    <row r="39643" spans="23:23" x14ac:dyDescent="0.35">
      <c r="W39643" s="17"/>
    </row>
    <row r="39644" spans="23:23" x14ac:dyDescent="0.35">
      <c r="W39644" s="17"/>
    </row>
    <row r="39645" spans="23:23" x14ac:dyDescent="0.35">
      <c r="W39645" s="17"/>
    </row>
    <row r="39646" spans="23:23" x14ac:dyDescent="0.35">
      <c r="W39646" s="17"/>
    </row>
    <row r="39647" spans="23:23" x14ac:dyDescent="0.35">
      <c r="W39647" s="17"/>
    </row>
    <row r="39648" spans="23:23" x14ac:dyDescent="0.35">
      <c r="W39648" s="17"/>
    </row>
    <row r="39649" spans="23:23" x14ac:dyDescent="0.35">
      <c r="W39649" s="17"/>
    </row>
    <row r="39650" spans="23:23" x14ac:dyDescent="0.35">
      <c r="W39650" s="17"/>
    </row>
    <row r="39651" spans="23:23" x14ac:dyDescent="0.35">
      <c r="W39651" s="17"/>
    </row>
    <row r="39652" spans="23:23" x14ac:dyDescent="0.35">
      <c r="W39652" s="17"/>
    </row>
    <row r="39653" spans="23:23" x14ac:dyDescent="0.35">
      <c r="W39653" s="17"/>
    </row>
    <row r="39654" spans="23:23" x14ac:dyDescent="0.35">
      <c r="W39654" s="17"/>
    </row>
    <row r="39655" spans="23:23" x14ac:dyDescent="0.35">
      <c r="W39655" s="17"/>
    </row>
    <row r="39656" spans="23:23" x14ac:dyDescent="0.35">
      <c r="W39656" s="17"/>
    </row>
    <row r="39657" spans="23:23" x14ac:dyDescent="0.35">
      <c r="W39657" s="17"/>
    </row>
    <row r="39658" spans="23:23" x14ac:dyDescent="0.35">
      <c r="W39658" s="17"/>
    </row>
    <row r="39659" spans="23:23" x14ac:dyDescent="0.35">
      <c r="W39659" s="17"/>
    </row>
    <row r="39660" spans="23:23" x14ac:dyDescent="0.35">
      <c r="W39660" s="17"/>
    </row>
    <row r="39661" spans="23:23" x14ac:dyDescent="0.35">
      <c r="W39661" s="17"/>
    </row>
    <row r="39662" spans="23:23" x14ac:dyDescent="0.35">
      <c r="W39662" s="17"/>
    </row>
    <row r="39663" spans="23:23" x14ac:dyDescent="0.35">
      <c r="W39663" s="17"/>
    </row>
    <row r="39664" spans="23:23" x14ac:dyDescent="0.35">
      <c r="W39664" s="17"/>
    </row>
    <row r="39665" spans="23:23" x14ac:dyDescent="0.35">
      <c r="W39665" s="17"/>
    </row>
    <row r="39666" spans="23:23" x14ac:dyDescent="0.35">
      <c r="W39666" s="17"/>
    </row>
    <row r="39667" spans="23:23" x14ac:dyDescent="0.35">
      <c r="W39667" s="17"/>
    </row>
    <row r="39668" spans="23:23" x14ac:dyDescent="0.35">
      <c r="W39668" s="17"/>
    </row>
    <row r="39669" spans="23:23" x14ac:dyDescent="0.35">
      <c r="W39669" s="17"/>
    </row>
    <row r="39670" spans="23:23" x14ac:dyDescent="0.35">
      <c r="W39670" s="17"/>
    </row>
    <row r="39671" spans="23:23" x14ac:dyDescent="0.35">
      <c r="W39671" s="17"/>
    </row>
    <row r="39672" spans="23:23" x14ac:dyDescent="0.35">
      <c r="W39672" s="17"/>
    </row>
    <row r="39673" spans="23:23" x14ac:dyDescent="0.35">
      <c r="W39673" s="17"/>
    </row>
    <row r="39674" spans="23:23" x14ac:dyDescent="0.35">
      <c r="W39674" s="17"/>
    </row>
    <row r="39675" spans="23:23" x14ac:dyDescent="0.35">
      <c r="W39675" s="17"/>
    </row>
    <row r="39676" spans="23:23" x14ac:dyDescent="0.35">
      <c r="W39676" s="17"/>
    </row>
    <row r="39677" spans="23:23" x14ac:dyDescent="0.35">
      <c r="W39677" s="17"/>
    </row>
    <row r="39678" spans="23:23" x14ac:dyDescent="0.35">
      <c r="W39678" s="17"/>
    </row>
    <row r="39679" spans="23:23" x14ac:dyDescent="0.35">
      <c r="W39679" s="17"/>
    </row>
    <row r="39680" spans="23:23" x14ac:dyDescent="0.35">
      <c r="W39680" s="17"/>
    </row>
    <row r="39681" spans="23:23" x14ac:dyDescent="0.35">
      <c r="W39681" s="17"/>
    </row>
    <row r="39682" spans="23:23" x14ac:dyDescent="0.35">
      <c r="W39682" s="17"/>
    </row>
    <row r="39683" spans="23:23" x14ac:dyDescent="0.35">
      <c r="W39683" s="17"/>
    </row>
    <row r="39684" spans="23:23" x14ac:dyDescent="0.35">
      <c r="W39684" s="17"/>
    </row>
    <row r="39685" spans="23:23" x14ac:dyDescent="0.35">
      <c r="W39685" s="17"/>
    </row>
    <row r="39686" spans="23:23" x14ac:dyDescent="0.35">
      <c r="W39686" s="17"/>
    </row>
    <row r="39687" spans="23:23" x14ac:dyDescent="0.35">
      <c r="W39687" s="17"/>
    </row>
    <row r="39688" spans="23:23" x14ac:dyDescent="0.35">
      <c r="W39688" s="17"/>
    </row>
    <row r="39689" spans="23:23" x14ac:dyDescent="0.35">
      <c r="W39689" s="17"/>
    </row>
    <row r="39690" spans="23:23" x14ac:dyDescent="0.35">
      <c r="W39690" s="17"/>
    </row>
    <row r="39691" spans="23:23" x14ac:dyDescent="0.35">
      <c r="W39691" s="17"/>
    </row>
    <row r="39692" spans="23:23" x14ac:dyDescent="0.35">
      <c r="W39692" s="17"/>
    </row>
    <row r="39693" spans="23:23" x14ac:dyDescent="0.35">
      <c r="W39693" s="17"/>
    </row>
    <row r="39694" spans="23:23" x14ac:dyDescent="0.35">
      <c r="W39694" s="17"/>
    </row>
    <row r="39695" spans="23:23" x14ac:dyDescent="0.35">
      <c r="W39695" s="17"/>
    </row>
    <row r="39696" spans="23:23" x14ac:dyDescent="0.35">
      <c r="W39696" s="17"/>
    </row>
    <row r="39697" spans="23:23" x14ac:dyDescent="0.35">
      <c r="W39697" s="17"/>
    </row>
    <row r="39698" spans="23:23" x14ac:dyDescent="0.35">
      <c r="W39698" s="17"/>
    </row>
    <row r="39699" spans="23:23" x14ac:dyDescent="0.35">
      <c r="W39699" s="17"/>
    </row>
    <row r="39700" spans="23:23" x14ac:dyDescent="0.35">
      <c r="W39700" s="17"/>
    </row>
    <row r="39701" spans="23:23" x14ac:dyDescent="0.35">
      <c r="W39701" s="17"/>
    </row>
    <row r="39702" spans="23:23" x14ac:dyDescent="0.35">
      <c r="W39702" s="17"/>
    </row>
    <row r="39703" spans="23:23" x14ac:dyDescent="0.35">
      <c r="W39703" s="17"/>
    </row>
    <row r="39704" spans="23:23" x14ac:dyDescent="0.35">
      <c r="W39704" s="17"/>
    </row>
    <row r="39705" spans="23:23" x14ac:dyDescent="0.35">
      <c r="W39705" s="17"/>
    </row>
    <row r="39706" spans="23:23" x14ac:dyDescent="0.35">
      <c r="W39706" s="17"/>
    </row>
    <row r="39707" spans="23:23" x14ac:dyDescent="0.35">
      <c r="W39707" s="17"/>
    </row>
    <row r="39708" spans="23:23" x14ac:dyDescent="0.35">
      <c r="W39708" s="17"/>
    </row>
    <row r="39709" spans="23:23" x14ac:dyDescent="0.35">
      <c r="W39709" s="17"/>
    </row>
    <row r="39710" spans="23:23" x14ac:dyDescent="0.35">
      <c r="W39710" s="17"/>
    </row>
    <row r="39711" spans="23:23" x14ac:dyDescent="0.35">
      <c r="W39711" s="17"/>
    </row>
    <row r="39712" spans="23:23" x14ac:dyDescent="0.35">
      <c r="W39712" s="17"/>
    </row>
    <row r="39713" spans="23:23" x14ac:dyDescent="0.35">
      <c r="W39713" s="17"/>
    </row>
    <row r="39714" spans="23:23" x14ac:dyDescent="0.35">
      <c r="W39714" s="17"/>
    </row>
    <row r="39715" spans="23:23" x14ac:dyDescent="0.35">
      <c r="W39715" s="17"/>
    </row>
    <row r="39716" spans="23:23" x14ac:dyDescent="0.35">
      <c r="W39716" s="17"/>
    </row>
    <row r="39717" spans="23:23" x14ac:dyDescent="0.35">
      <c r="W39717" s="17"/>
    </row>
    <row r="39718" spans="23:23" x14ac:dyDescent="0.35">
      <c r="W39718" s="17"/>
    </row>
    <row r="39719" spans="23:23" x14ac:dyDescent="0.35">
      <c r="W39719" s="17"/>
    </row>
    <row r="39720" spans="23:23" x14ac:dyDescent="0.35">
      <c r="W39720" s="17"/>
    </row>
    <row r="39721" spans="23:23" x14ac:dyDescent="0.35">
      <c r="W39721" s="17"/>
    </row>
    <row r="39722" spans="23:23" x14ac:dyDescent="0.35">
      <c r="W39722" s="17"/>
    </row>
    <row r="39723" spans="23:23" x14ac:dyDescent="0.35">
      <c r="W39723" s="17"/>
    </row>
    <row r="39724" spans="23:23" x14ac:dyDescent="0.35">
      <c r="W39724" s="17"/>
    </row>
    <row r="39725" spans="23:23" x14ac:dyDescent="0.35">
      <c r="W39725" s="17"/>
    </row>
    <row r="39726" spans="23:23" x14ac:dyDescent="0.35">
      <c r="W39726" s="17"/>
    </row>
    <row r="39727" spans="23:23" x14ac:dyDescent="0.35">
      <c r="W39727" s="17"/>
    </row>
    <row r="39728" spans="23:23" x14ac:dyDescent="0.35">
      <c r="W39728" s="17"/>
    </row>
    <row r="39729" spans="23:23" x14ac:dyDescent="0.35">
      <c r="W39729" s="17"/>
    </row>
    <row r="39730" spans="23:23" x14ac:dyDescent="0.35">
      <c r="W39730" s="17"/>
    </row>
    <row r="39731" spans="23:23" x14ac:dyDescent="0.35">
      <c r="W39731" s="17"/>
    </row>
    <row r="39732" spans="23:23" x14ac:dyDescent="0.35">
      <c r="W39732" s="17"/>
    </row>
    <row r="39733" spans="23:23" x14ac:dyDescent="0.35">
      <c r="W39733" s="17"/>
    </row>
    <row r="39734" spans="23:23" x14ac:dyDescent="0.35">
      <c r="W39734" s="17"/>
    </row>
    <row r="39735" spans="23:23" x14ac:dyDescent="0.35">
      <c r="W39735" s="17"/>
    </row>
    <row r="39736" spans="23:23" x14ac:dyDescent="0.35">
      <c r="W39736" s="17"/>
    </row>
    <row r="39737" spans="23:23" x14ac:dyDescent="0.35">
      <c r="W39737" s="17"/>
    </row>
    <row r="39738" spans="23:23" x14ac:dyDescent="0.35">
      <c r="W39738" s="17"/>
    </row>
    <row r="39739" spans="23:23" x14ac:dyDescent="0.35">
      <c r="W39739" s="17"/>
    </row>
    <row r="39740" spans="23:23" x14ac:dyDescent="0.35">
      <c r="W39740" s="17"/>
    </row>
    <row r="39741" spans="23:23" x14ac:dyDescent="0.35">
      <c r="W39741" s="17"/>
    </row>
    <row r="39742" spans="23:23" x14ac:dyDescent="0.35">
      <c r="W39742" s="17"/>
    </row>
    <row r="39743" spans="23:23" x14ac:dyDescent="0.35">
      <c r="W39743" s="17"/>
    </row>
    <row r="39744" spans="23:23" x14ac:dyDescent="0.35">
      <c r="W39744" s="17"/>
    </row>
    <row r="39745" spans="23:23" x14ac:dyDescent="0.35">
      <c r="W39745" s="17"/>
    </row>
    <row r="39746" spans="23:23" x14ac:dyDescent="0.35">
      <c r="W39746" s="17"/>
    </row>
    <row r="39747" spans="23:23" x14ac:dyDescent="0.35">
      <c r="W39747" s="17"/>
    </row>
    <row r="39748" spans="23:23" x14ac:dyDescent="0.35">
      <c r="W39748" s="17"/>
    </row>
    <row r="39749" spans="23:23" x14ac:dyDescent="0.35">
      <c r="W39749" s="17"/>
    </row>
    <row r="39750" spans="23:23" x14ac:dyDescent="0.35">
      <c r="W39750" s="17"/>
    </row>
    <row r="39751" spans="23:23" x14ac:dyDescent="0.35">
      <c r="W39751" s="17"/>
    </row>
    <row r="39752" spans="23:23" x14ac:dyDescent="0.35">
      <c r="W39752" s="17"/>
    </row>
    <row r="39753" spans="23:23" x14ac:dyDescent="0.35">
      <c r="W39753" s="17"/>
    </row>
    <row r="39754" spans="23:23" x14ac:dyDescent="0.35">
      <c r="W39754" s="17"/>
    </row>
    <row r="39755" spans="23:23" x14ac:dyDescent="0.35">
      <c r="W39755" s="17"/>
    </row>
    <row r="39756" spans="23:23" x14ac:dyDescent="0.35">
      <c r="W39756" s="17"/>
    </row>
    <row r="39757" spans="23:23" x14ac:dyDescent="0.35">
      <c r="W39757" s="17"/>
    </row>
    <row r="39758" spans="23:23" x14ac:dyDescent="0.35">
      <c r="W39758" s="17"/>
    </row>
    <row r="39759" spans="23:23" x14ac:dyDescent="0.35">
      <c r="W39759" s="17"/>
    </row>
    <row r="39760" spans="23:23" x14ac:dyDescent="0.35">
      <c r="W39760" s="17"/>
    </row>
    <row r="39761" spans="23:23" x14ac:dyDescent="0.35">
      <c r="W39761" s="17"/>
    </row>
    <row r="39762" spans="23:23" x14ac:dyDescent="0.35">
      <c r="W39762" s="17"/>
    </row>
    <row r="39763" spans="23:23" x14ac:dyDescent="0.35">
      <c r="W39763" s="17"/>
    </row>
    <row r="39764" spans="23:23" x14ac:dyDescent="0.35">
      <c r="W39764" s="17"/>
    </row>
    <row r="39765" spans="23:23" x14ac:dyDescent="0.35">
      <c r="W39765" s="17"/>
    </row>
    <row r="39766" spans="23:23" x14ac:dyDescent="0.35">
      <c r="W39766" s="17"/>
    </row>
    <row r="39767" spans="23:23" x14ac:dyDescent="0.35">
      <c r="W39767" s="17"/>
    </row>
    <row r="39768" spans="23:23" x14ac:dyDescent="0.35">
      <c r="W39768" s="17"/>
    </row>
    <row r="39769" spans="23:23" x14ac:dyDescent="0.35">
      <c r="W39769" s="17"/>
    </row>
    <row r="39770" spans="23:23" x14ac:dyDescent="0.35">
      <c r="W39770" s="17"/>
    </row>
    <row r="39771" spans="23:23" x14ac:dyDescent="0.35">
      <c r="W39771" s="17"/>
    </row>
    <row r="39772" spans="23:23" x14ac:dyDescent="0.35">
      <c r="W39772" s="17"/>
    </row>
    <row r="39773" spans="23:23" x14ac:dyDescent="0.35">
      <c r="W39773" s="17"/>
    </row>
    <row r="39774" spans="23:23" x14ac:dyDescent="0.35">
      <c r="W39774" s="17"/>
    </row>
    <row r="39775" spans="23:23" x14ac:dyDescent="0.35">
      <c r="W39775" s="17"/>
    </row>
    <row r="39776" spans="23:23" x14ac:dyDescent="0.35">
      <c r="W39776" s="17"/>
    </row>
    <row r="39777" spans="23:23" x14ac:dyDescent="0.35">
      <c r="W39777" s="17"/>
    </row>
    <row r="39778" spans="23:23" x14ac:dyDescent="0.35">
      <c r="W39778" s="17"/>
    </row>
    <row r="39779" spans="23:23" x14ac:dyDescent="0.35">
      <c r="W39779" s="17"/>
    </row>
    <row r="39780" spans="23:23" x14ac:dyDescent="0.35">
      <c r="W39780" s="17"/>
    </row>
    <row r="39781" spans="23:23" x14ac:dyDescent="0.35">
      <c r="W39781" s="17"/>
    </row>
    <row r="39782" spans="23:23" x14ac:dyDescent="0.35">
      <c r="W39782" s="17"/>
    </row>
    <row r="39783" spans="23:23" x14ac:dyDescent="0.35">
      <c r="W39783" s="17"/>
    </row>
    <row r="39784" spans="23:23" x14ac:dyDescent="0.35">
      <c r="W39784" s="17"/>
    </row>
    <row r="39785" spans="23:23" x14ac:dyDescent="0.35">
      <c r="W39785" s="17"/>
    </row>
    <row r="39786" spans="23:23" x14ac:dyDescent="0.35">
      <c r="W39786" s="17"/>
    </row>
    <row r="39787" spans="23:23" x14ac:dyDescent="0.35">
      <c r="W39787" s="17"/>
    </row>
    <row r="39788" spans="23:23" x14ac:dyDescent="0.35">
      <c r="W39788" s="17"/>
    </row>
    <row r="39789" spans="23:23" x14ac:dyDescent="0.35">
      <c r="W39789" s="17"/>
    </row>
    <row r="39790" spans="23:23" x14ac:dyDescent="0.35">
      <c r="W39790" s="17"/>
    </row>
    <row r="39791" spans="23:23" x14ac:dyDescent="0.35">
      <c r="W39791" s="17"/>
    </row>
    <row r="39792" spans="23:23" x14ac:dyDescent="0.35">
      <c r="W39792" s="17"/>
    </row>
    <row r="39793" spans="23:23" x14ac:dyDescent="0.35">
      <c r="W39793" s="17"/>
    </row>
    <row r="39794" spans="23:23" x14ac:dyDescent="0.35">
      <c r="W39794" s="17"/>
    </row>
    <row r="39795" spans="23:23" x14ac:dyDescent="0.35">
      <c r="W39795" s="17"/>
    </row>
    <row r="39796" spans="23:23" x14ac:dyDescent="0.35">
      <c r="W39796" s="17"/>
    </row>
    <row r="39797" spans="23:23" x14ac:dyDescent="0.35">
      <c r="W39797" s="17"/>
    </row>
    <row r="39798" spans="23:23" x14ac:dyDescent="0.35">
      <c r="W39798" s="17"/>
    </row>
    <row r="39799" spans="23:23" x14ac:dyDescent="0.35">
      <c r="W39799" s="17"/>
    </row>
    <row r="39800" spans="23:23" x14ac:dyDescent="0.35">
      <c r="W39800" s="17"/>
    </row>
    <row r="39801" spans="23:23" x14ac:dyDescent="0.35">
      <c r="W39801" s="17"/>
    </row>
    <row r="39802" spans="23:23" x14ac:dyDescent="0.35">
      <c r="W39802" s="17"/>
    </row>
    <row r="39803" spans="23:23" x14ac:dyDescent="0.35">
      <c r="W39803" s="17"/>
    </row>
    <row r="39804" spans="23:23" x14ac:dyDescent="0.35">
      <c r="W39804" s="17"/>
    </row>
    <row r="39805" spans="23:23" x14ac:dyDescent="0.35">
      <c r="W39805" s="17"/>
    </row>
    <row r="39806" spans="23:23" x14ac:dyDescent="0.35">
      <c r="W39806" s="17"/>
    </row>
    <row r="39807" spans="23:23" x14ac:dyDescent="0.35">
      <c r="W39807" s="17"/>
    </row>
    <row r="39808" spans="23:23" x14ac:dyDescent="0.35">
      <c r="W39808" s="17"/>
    </row>
    <row r="39809" spans="23:23" x14ac:dyDescent="0.35">
      <c r="W39809" s="17"/>
    </row>
    <row r="39810" spans="23:23" x14ac:dyDescent="0.35">
      <c r="W39810" s="17"/>
    </row>
    <row r="39811" spans="23:23" x14ac:dyDescent="0.35">
      <c r="W39811" s="17"/>
    </row>
    <row r="39812" spans="23:23" x14ac:dyDescent="0.35">
      <c r="W39812" s="17"/>
    </row>
    <row r="39813" spans="23:23" x14ac:dyDescent="0.35">
      <c r="W39813" s="17"/>
    </row>
    <row r="39814" spans="23:23" x14ac:dyDescent="0.35">
      <c r="W39814" s="17"/>
    </row>
    <row r="39815" spans="23:23" x14ac:dyDescent="0.35">
      <c r="W39815" s="17"/>
    </row>
    <row r="39816" spans="23:23" x14ac:dyDescent="0.35">
      <c r="W39816" s="17"/>
    </row>
    <row r="39817" spans="23:23" x14ac:dyDescent="0.35">
      <c r="W39817" s="17"/>
    </row>
    <row r="39818" spans="23:23" x14ac:dyDescent="0.35">
      <c r="W39818" s="17"/>
    </row>
    <row r="39819" spans="23:23" x14ac:dyDescent="0.35">
      <c r="W39819" s="17"/>
    </row>
    <row r="39820" spans="23:23" x14ac:dyDescent="0.35">
      <c r="W39820" s="17"/>
    </row>
    <row r="39821" spans="23:23" x14ac:dyDescent="0.35">
      <c r="W39821" s="17"/>
    </row>
    <row r="39822" spans="23:23" x14ac:dyDescent="0.35">
      <c r="W39822" s="17"/>
    </row>
    <row r="39823" spans="23:23" x14ac:dyDescent="0.35">
      <c r="W39823" s="17"/>
    </row>
    <row r="39824" spans="23:23" x14ac:dyDescent="0.35">
      <c r="W39824" s="17"/>
    </row>
    <row r="39825" spans="23:23" x14ac:dyDescent="0.35">
      <c r="W39825" s="17"/>
    </row>
    <row r="39826" spans="23:23" x14ac:dyDescent="0.35">
      <c r="W39826" s="17"/>
    </row>
    <row r="39827" spans="23:23" x14ac:dyDescent="0.35">
      <c r="W39827" s="17"/>
    </row>
    <row r="39828" spans="23:23" x14ac:dyDescent="0.35">
      <c r="W39828" s="17"/>
    </row>
    <row r="39829" spans="23:23" x14ac:dyDescent="0.35">
      <c r="W39829" s="17"/>
    </row>
    <row r="39830" spans="23:23" x14ac:dyDescent="0.35">
      <c r="W39830" s="17"/>
    </row>
    <row r="39831" spans="23:23" x14ac:dyDescent="0.35">
      <c r="W39831" s="17"/>
    </row>
    <row r="39832" spans="23:23" x14ac:dyDescent="0.35">
      <c r="W39832" s="17"/>
    </row>
    <row r="39833" spans="23:23" x14ac:dyDescent="0.35">
      <c r="W39833" s="17"/>
    </row>
    <row r="39834" spans="23:23" x14ac:dyDescent="0.35">
      <c r="W39834" s="17"/>
    </row>
    <row r="39835" spans="23:23" x14ac:dyDescent="0.35">
      <c r="W39835" s="17"/>
    </row>
    <row r="39836" spans="23:23" x14ac:dyDescent="0.35">
      <c r="W39836" s="17"/>
    </row>
    <row r="39837" spans="23:23" x14ac:dyDescent="0.35">
      <c r="W39837" s="17"/>
    </row>
    <row r="39838" spans="23:23" x14ac:dyDescent="0.35">
      <c r="W39838" s="17"/>
    </row>
    <row r="39839" spans="23:23" x14ac:dyDescent="0.35">
      <c r="W39839" s="17"/>
    </row>
    <row r="39840" spans="23:23" x14ac:dyDescent="0.35">
      <c r="W39840" s="17"/>
    </row>
    <row r="39841" spans="23:23" x14ac:dyDescent="0.35">
      <c r="W39841" s="17"/>
    </row>
    <row r="39842" spans="23:23" x14ac:dyDescent="0.35">
      <c r="W39842" s="17"/>
    </row>
    <row r="39843" spans="23:23" x14ac:dyDescent="0.35">
      <c r="W39843" s="17"/>
    </row>
    <row r="39844" spans="23:23" x14ac:dyDescent="0.35">
      <c r="W39844" s="17"/>
    </row>
    <row r="39845" spans="23:23" x14ac:dyDescent="0.35">
      <c r="W39845" s="17"/>
    </row>
    <row r="39846" spans="23:23" x14ac:dyDescent="0.35">
      <c r="W39846" s="17"/>
    </row>
    <row r="39847" spans="23:23" x14ac:dyDescent="0.35">
      <c r="W39847" s="17"/>
    </row>
    <row r="39848" spans="23:23" x14ac:dyDescent="0.35">
      <c r="W39848" s="17"/>
    </row>
    <row r="39849" spans="23:23" x14ac:dyDescent="0.35">
      <c r="W39849" s="17"/>
    </row>
    <row r="39850" spans="23:23" x14ac:dyDescent="0.35">
      <c r="W39850" s="17"/>
    </row>
    <row r="39851" spans="23:23" x14ac:dyDescent="0.35">
      <c r="W39851" s="17"/>
    </row>
    <row r="39852" spans="23:23" x14ac:dyDescent="0.35">
      <c r="W39852" s="17"/>
    </row>
    <row r="39853" spans="23:23" x14ac:dyDescent="0.35">
      <c r="W39853" s="17"/>
    </row>
    <row r="39854" spans="23:23" x14ac:dyDescent="0.35">
      <c r="W39854" s="17"/>
    </row>
    <row r="39855" spans="23:23" x14ac:dyDescent="0.35">
      <c r="W39855" s="17"/>
    </row>
    <row r="39856" spans="23:23" x14ac:dyDescent="0.35">
      <c r="W39856" s="17"/>
    </row>
    <row r="39857" spans="23:23" x14ac:dyDescent="0.35">
      <c r="W39857" s="17"/>
    </row>
    <row r="39858" spans="23:23" x14ac:dyDescent="0.35">
      <c r="W39858" s="17"/>
    </row>
    <row r="39859" spans="23:23" x14ac:dyDescent="0.35">
      <c r="W39859" s="17"/>
    </row>
    <row r="39860" spans="23:23" x14ac:dyDescent="0.35">
      <c r="W39860" s="17"/>
    </row>
    <row r="39861" spans="23:23" x14ac:dyDescent="0.35">
      <c r="W39861" s="17"/>
    </row>
    <row r="39862" spans="23:23" x14ac:dyDescent="0.35">
      <c r="W39862" s="17"/>
    </row>
    <row r="39863" spans="23:23" x14ac:dyDescent="0.35">
      <c r="W39863" s="17"/>
    </row>
    <row r="39864" spans="23:23" x14ac:dyDescent="0.35">
      <c r="W39864" s="17"/>
    </row>
    <row r="39865" spans="23:23" x14ac:dyDescent="0.35">
      <c r="W39865" s="17"/>
    </row>
    <row r="39866" spans="23:23" x14ac:dyDescent="0.35">
      <c r="W39866" s="17"/>
    </row>
    <row r="39867" spans="23:23" x14ac:dyDescent="0.35">
      <c r="W39867" s="17"/>
    </row>
    <row r="39868" spans="23:23" x14ac:dyDescent="0.35">
      <c r="W39868" s="17"/>
    </row>
    <row r="39869" spans="23:23" x14ac:dyDescent="0.35">
      <c r="W39869" s="17"/>
    </row>
    <row r="39870" spans="23:23" x14ac:dyDescent="0.35">
      <c r="W39870" s="17"/>
    </row>
    <row r="39871" spans="23:23" x14ac:dyDescent="0.35">
      <c r="W39871" s="17"/>
    </row>
    <row r="39872" spans="23:23" x14ac:dyDescent="0.35">
      <c r="W39872" s="17"/>
    </row>
    <row r="39873" spans="23:23" x14ac:dyDescent="0.35">
      <c r="W39873" s="17"/>
    </row>
    <row r="39874" spans="23:23" x14ac:dyDescent="0.35">
      <c r="W39874" s="17"/>
    </row>
    <row r="39875" spans="23:23" x14ac:dyDescent="0.35">
      <c r="W39875" s="17"/>
    </row>
    <row r="39876" spans="23:23" x14ac:dyDescent="0.35">
      <c r="W39876" s="17"/>
    </row>
    <row r="39877" spans="23:23" x14ac:dyDescent="0.35">
      <c r="W39877" s="17"/>
    </row>
    <row r="39878" spans="23:23" x14ac:dyDescent="0.35">
      <c r="W39878" s="17"/>
    </row>
    <row r="39879" spans="23:23" x14ac:dyDescent="0.35">
      <c r="W39879" s="17"/>
    </row>
    <row r="39880" spans="23:23" x14ac:dyDescent="0.35">
      <c r="W39880" s="17"/>
    </row>
    <row r="39881" spans="23:23" x14ac:dyDescent="0.35">
      <c r="W39881" s="17"/>
    </row>
    <row r="39882" spans="23:23" x14ac:dyDescent="0.35">
      <c r="W39882" s="17"/>
    </row>
    <row r="39883" spans="23:23" x14ac:dyDescent="0.35">
      <c r="W39883" s="17"/>
    </row>
    <row r="39884" spans="23:23" x14ac:dyDescent="0.35">
      <c r="W39884" s="17"/>
    </row>
    <row r="39885" spans="23:23" x14ac:dyDescent="0.35">
      <c r="W39885" s="17"/>
    </row>
    <row r="39886" spans="23:23" x14ac:dyDescent="0.35">
      <c r="W39886" s="17"/>
    </row>
    <row r="39887" spans="23:23" x14ac:dyDescent="0.35">
      <c r="W39887" s="17"/>
    </row>
    <row r="39888" spans="23:23" x14ac:dyDescent="0.35">
      <c r="W39888" s="17"/>
    </row>
    <row r="39889" spans="23:23" x14ac:dyDescent="0.35">
      <c r="W39889" s="17"/>
    </row>
    <row r="39890" spans="23:23" x14ac:dyDescent="0.35">
      <c r="W39890" s="17"/>
    </row>
    <row r="39891" spans="23:23" x14ac:dyDescent="0.35">
      <c r="W39891" s="17"/>
    </row>
    <row r="39892" spans="23:23" x14ac:dyDescent="0.35">
      <c r="W39892" s="17"/>
    </row>
    <row r="39893" spans="23:23" x14ac:dyDescent="0.35">
      <c r="W39893" s="17"/>
    </row>
    <row r="39894" spans="23:23" x14ac:dyDescent="0.35">
      <c r="W39894" s="17"/>
    </row>
    <row r="39895" spans="23:23" x14ac:dyDescent="0.35">
      <c r="W39895" s="17"/>
    </row>
    <row r="39896" spans="23:23" x14ac:dyDescent="0.35">
      <c r="W39896" s="17"/>
    </row>
    <row r="39897" spans="23:23" x14ac:dyDescent="0.35">
      <c r="W39897" s="17"/>
    </row>
    <row r="39898" spans="23:23" x14ac:dyDescent="0.35">
      <c r="W39898" s="17"/>
    </row>
    <row r="39899" spans="23:23" x14ac:dyDescent="0.35">
      <c r="W39899" s="17"/>
    </row>
    <row r="39900" spans="23:23" x14ac:dyDescent="0.35">
      <c r="W39900" s="17"/>
    </row>
    <row r="39901" spans="23:23" x14ac:dyDescent="0.35">
      <c r="W39901" s="17"/>
    </row>
    <row r="39902" spans="23:23" x14ac:dyDescent="0.35">
      <c r="W39902" s="17"/>
    </row>
    <row r="39903" spans="23:23" x14ac:dyDescent="0.35">
      <c r="W39903" s="17"/>
    </row>
    <row r="39904" spans="23:23" x14ac:dyDescent="0.35">
      <c r="W39904" s="17"/>
    </row>
    <row r="39905" spans="23:23" x14ac:dyDescent="0.35">
      <c r="W39905" s="17"/>
    </row>
    <row r="39906" spans="23:23" x14ac:dyDescent="0.35">
      <c r="W39906" s="17"/>
    </row>
    <row r="39907" spans="23:23" x14ac:dyDescent="0.35">
      <c r="W39907" s="17"/>
    </row>
    <row r="39908" spans="23:23" x14ac:dyDescent="0.35">
      <c r="W39908" s="17"/>
    </row>
    <row r="39909" spans="23:23" x14ac:dyDescent="0.35">
      <c r="W39909" s="17"/>
    </row>
    <row r="39910" spans="23:23" x14ac:dyDescent="0.35">
      <c r="W39910" s="17"/>
    </row>
    <row r="39911" spans="23:23" x14ac:dyDescent="0.35">
      <c r="W39911" s="17"/>
    </row>
    <row r="39912" spans="23:23" x14ac:dyDescent="0.35">
      <c r="W39912" s="17"/>
    </row>
    <row r="39913" spans="23:23" x14ac:dyDescent="0.35">
      <c r="W39913" s="17"/>
    </row>
    <row r="39914" spans="23:23" x14ac:dyDescent="0.35">
      <c r="W39914" s="17"/>
    </row>
    <row r="39915" spans="23:23" x14ac:dyDescent="0.35">
      <c r="W39915" s="17"/>
    </row>
    <row r="39916" spans="23:23" x14ac:dyDescent="0.35">
      <c r="W39916" s="17"/>
    </row>
    <row r="39917" spans="23:23" x14ac:dyDescent="0.35">
      <c r="W39917" s="17"/>
    </row>
    <row r="39918" spans="23:23" x14ac:dyDescent="0.35">
      <c r="W39918" s="17"/>
    </row>
    <row r="39919" spans="23:23" x14ac:dyDescent="0.35">
      <c r="W39919" s="17"/>
    </row>
    <row r="39920" spans="23:23" x14ac:dyDescent="0.35">
      <c r="W39920" s="17"/>
    </row>
    <row r="39921" spans="23:23" x14ac:dyDescent="0.35">
      <c r="W39921" s="17"/>
    </row>
    <row r="39922" spans="23:23" x14ac:dyDescent="0.35">
      <c r="W39922" s="17"/>
    </row>
    <row r="39923" spans="23:23" x14ac:dyDescent="0.35">
      <c r="W39923" s="17"/>
    </row>
    <row r="39924" spans="23:23" x14ac:dyDescent="0.35">
      <c r="W39924" s="17"/>
    </row>
    <row r="39925" spans="23:23" x14ac:dyDescent="0.35">
      <c r="W39925" s="17"/>
    </row>
    <row r="39926" spans="23:23" x14ac:dyDescent="0.35">
      <c r="W39926" s="17"/>
    </row>
    <row r="39927" spans="23:23" x14ac:dyDescent="0.35">
      <c r="W39927" s="17"/>
    </row>
    <row r="39928" spans="23:23" x14ac:dyDescent="0.35">
      <c r="W39928" s="17"/>
    </row>
    <row r="39929" spans="23:23" x14ac:dyDescent="0.35">
      <c r="W39929" s="17"/>
    </row>
    <row r="39930" spans="23:23" x14ac:dyDescent="0.35">
      <c r="W39930" s="17"/>
    </row>
    <row r="39931" spans="23:23" x14ac:dyDescent="0.35">
      <c r="W39931" s="17"/>
    </row>
    <row r="39932" spans="23:23" x14ac:dyDescent="0.35">
      <c r="W39932" s="17"/>
    </row>
    <row r="39933" spans="23:23" x14ac:dyDescent="0.35">
      <c r="W39933" s="17"/>
    </row>
    <row r="39934" spans="23:23" x14ac:dyDescent="0.35">
      <c r="W39934" s="17"/>
    </row>
    <row r="39935" spans="23:23" x14ac:dyDescent="0.35">
      <c r="W39935" s="17"/>
    </row>
    <row r="39936" spans="23:23" x14ac:dyDescent="0.35">
      <c r="W39936" s="17"/>
    </row>
    <row r="39937" spans="23:23" x14ac:dyDescent="0.35">
      <c r="W39937" s="17"/>
    </row>
    <row r="39938" spans="23:23" x14ac:dyDescent="0.35">
      <c r="W39938" s="17"/>
    </row>
    <row r="39939" spans="23:23" x14ac:dyDescent="0.35">
      <c r="W39939" s="17"/>
    </row>
    <row r="39940" spans="23:23" x14ac:dyDescent="0.35">
      <c r="W39940" s="17"/>
    </row>
    <row r="39941" spans="23:23" x14ac:dyDescent="0.35">
      <c r="W39941" s="17"/>
    </row>
    <row r="39942" spans="23:23" x14ac:dyDescent="0.35">
      <c r="W39942" s="17"/>
    </row>
    <row r="39943" spans="23:23" x14ac:dyDescent="0.35">
      <c r="W39943" s="17"/>
    </row>
    <row r="39944" spans="23:23" x14ac:dyDescent="0.35">
      <c r="W39944" s="17"/>
    </row>
    <row r="39945" spans="23:23" x14ac:dyDescent="0.35">
      <c r="W39945" s="17"/>
    </row>
    <row r="39946" spans="23:23" x14ac:dyDescent="0.35">
      <c r="W39946" s="17"/>
    </row>
    <row r="39947" spans="23:23" x14ac:dyDescent="0.35">
      <c r="W39947" s="17"/>
    </row>
    <row r="39948" spans="23:23" x14ac:dyDescent="0.35">
      <c r="W39948" s="17"/>
    </row>
    <row r="39949" spans="23:23" x14ac:dyDescent="0.35">
      <c r="W39949" s="17"/>
    </row>
    <row r="39950" spans="23:23" x14ac:dyDescent="0.35">
      <c r="W39950" s="17"/>
    </row>
    <row r="39951" spans="23:23" x14ac:dyDescent="0.35">
      <c r="W39951" s="17"/>
    </row>
    <row r="39952" spans="23:23" x14ac:dyDescent="0.35">
      <c r="W39952" s="17"/>
    </row>
    <row r="39953" spans="23:23" x14ac:dyDescent="0.35">
      <c r="W39953" s="17"/>
    </row>
    <row r="39954" spans="23:23" x14ac:dyDescent="0.35">
      <c r="W39954" s="17"/>
    </row>
    <row r="39955" spans="23:23" x14ac:dyDescent="0.35">
      <c r="W39955" s="17"/>
    </row>
    <row r="39956" spans="23:23" x14ac:dyDescent="0.35">
      <c r="W39956" s="17"/>
    </row>
    <row r="39957" spans="23:23" x14ac:dyDescent="0.35">
      <c r="W39957" s="17"/>
    </row>
    <row r="39958" spans="23:23" x14ac:dyDescent="0.35">
      <c r="W39958" s="17"/>
    </row>
    <row r="39959" spans="23:23" x14ac:dyDescent="0.35">
      <c r="W39959" s="17"/>
    </row>
    <row r="39960" spans="23:23" x14ac:dyDescent="0.35">
      <c r="W39960" s="17"/>
    </row>
    <row r="39961" spans="23:23" x14ac:dyDescent="0.35">
      <c r="W39961" s="17"/>
    </row>
    <row r="39962" spans="23:23" x14ac:dyDescent="0.35">
      <c r="W39962" s="17"/>
    </row>
    <row r="39963" spans="23:23" x14ac:dyDescent="0.35">
      <c r="W39963" s="17"/>
    </row>
    <row r="39964" spans="23:23" x14ac:dyDescent="0.35">
      <c r="W39964" s="17"/>
    </row>
    <row r="39965" spans="23:23" x14ac:dyDescent="0.35">
      <c r="W39965" s="17"/>
    </row>
    <row r="39966" spans="23:23" x14ac:dyDescent="0.35">
      <c r="W39966" s="17"/>
    </row>
    <row r="39967" spans="23:23" x14ac:dyDescent="0.35">
      <c r="W39967" s="17"/>
    </row>
    <row r="39968" spans="23:23" x14ac:dyDescent="0.35">
      <c r="W39968" s="17"/>
    </row>
    <row r="39969" spans="23:23" x14ac:dyDescent="0.35">
      <c r="W39969" s="17"/>
    </row>
    <row r="39970" spans="23:23" x14ac:dyDescent="0.35">
      <c r="W39970" s="17"/>
    </row>
    <row r="39971" spans="23:23" x14ac:dyDescent="0.35">
      <c r="W39971" s="17"/>
    </row>
    <row r="39972" spans="23:23" x14ac:dyDescent="0.35">
      <c r="W39972" s="17"/>
    </row>
    <row r="39973" spans="23:23" x14ac:dyDescent="0.35">
      <c r="W39973" s="17"/>
    </row>
    <row r="39974" spans="23:23" x14ac:dyDescent="0.35">
      <c r="W39974" s="17"/>
    </row>
    <row r="39975" spans="23:23" x14ac:dyDescent="0.35">
      <c r="W39975" s="17"/>
    </row>
    <row r="39976" spans="23:23" x14ac:dyDescent="0.35">
      <c r="W39976" s="17"/>
    </row>
    <row r="39977" spans="23:23" x14ac:dyDescent="0.35">
      <c r="W39977" s="17"/>
    </row>
    <row r="39978" spans="23:23" x14ac:dyDescent="0.35">
      <c r="W39978" s="17"/>
    </row>
    <row r="39979" spans="23:23" x14ac:dyDescent="0.35">
      <c r="W39979" s="17"/>
    </row>
    <row r="39980" spans="23:23" x14ac:dyDescent="0.35">
      <c r="W39980" s="17"/>
    </row>
    <row r="39981" spans="23:23" x14ac:dyDescent="0.35">
      <c r="W39981" s="17"/>
    </row>
    <row r="39982" spans="23:23" x14ac:dyDescent="0.35">
      <c r="W39982" s="17"/>
    </row>
    <row r="39983" spans="23:23" x14ac:dyDescent="0.35">
      <c r="W39983" s="17"/>
    </row>
    <row r="39984" spans="23:23" x14ac:dyDescent="0.35">
      <c r="W39984" s="17"/>
    </row>
    <row r="39985" spans="23:23" x14ac:dyDescent="0.35">
      <c r="W39985" s="17"/>
    </row>
    <row r="39986" spans="23:23" x14ac:dyDescent="0.35">
      <c r="W39986" s="17"/>
    </row>
    <row r="39987" spans="23:23" x14ac:dyDescent="0.35">
      <c r="W39987" s="17"/>
    </row>
    <row r="39988" spans="23:23" x14ac:dyDescent="0.35">
      <c r="W39988" s="17"/>
    </row>
    <row r="39989" spans="23:23" x14ac:dyDescent="0.35">
      <c r="W39989" s="17"/>
    </row>
    <row r="39990" spans="23:23" x14ac:dyDescent="0.35">
      <c r="W39990" s="17"/>
    </row>
    <row r="39991" spans="23:23" x14ac:dyDescent="0.35">
      <c r="W39991" s="17"/>
    </row>
    <row r="39992" spans="23:23" x14ac:dyDescent="0.35">
      <c r="W39992" s="17"/>
    </row>
    <row r="39993" spans="23:23" x14ac:dyDescent="0.35">
      <c r="W39993" s="17"/>
    </row>
    <row r="39994" spans="23:23" x14ac:dyDescent="0.35">
      <c r="W39994" s="17"/>
    </row>
    <row r="39995" spans="23:23" x14ac:dyDescent="0.35">
      <c r="W39995" s="17"/>
    </row>
    <row r="39996" spans="23:23" x14ac:dyDescent="0.35">
      <c r="W39996" s="17"/>
    </row>
    <row r="39997" spans="23:23" x14ac:dyDescent="0.35">
      <c r="W39997" s="17"/>
    </row>
    <row r="39998" spans="23:23" x14ac:dyDescent="0.35">
      <c r="W39998" s="17"/>
    </row>
    <row r="39999" spans="23:23" x14ac:dyDescent="0.35">
      <c r="W39999" s="17"/>
    </row>
    <row r="40000" spans="23:23" x14ac:dyDescent="0.35">
      <c r="W40000" s="17"/>
    </row>
    <row r="40001" spans="23:23" x14ac:dyDescent="0.35">
      <c r="W40001" s="17"/>
    </row>
    <row r="40002" spans="23:23" x14ac:dyDescent="0.35">
      <c r="W40002" s="17"/>
    </row>
    <row r="40003" spans="23:23" x14ac:dyDescent="0.35">
      <c r="W40003" s="17"/>
    </row>
    <row r="40004" spans="23:23" x14ac:dyDescent="0.35">
      <c r="W40004" s="17"/>
    </row>
    <row r="40005" spans="23:23" x14ac:dyDescent="0.35">
      <c r="W40005" s="17"/>
    </row>
    <row r="40006" spans="23:23" x14ac:dyDescent="0.35">
      <c r="W40006" s="17"/>
    </row>
    <row r="40007" spans="23:23" x14ac:dyDescent="0.35">
      <c r="W40007" s="17"/>
    </row>
    <row r="40008" spans="23:23" x14ac:dyDescent="0.35">
      <c r="W40008" s="17"/>
    </row>
    <row r="40009" spans="23:23" x14ac:dyDescent="0.35">
      <c r="W40009" s="17"/>
    </row>
    <row r="40010" spans="23:23" x14ac:dyDescent="0.35">
      <c r="W40010" s="17"/>
    </row>
    <row r="40011" spans="23:23" x14ac:dyDescent="0.35">
      <c r="W40011" s="17"/>
    </row>
    <row r="40012" spans="23:23" x14ac:dyDescent="0.35">
      <c r="W40012" s="17"/>
    </row>
    <row r="40013" spans="23:23" x14ac:dyDescent="0.35">
      <c r="W40013" s="17"/>
    </row>
    <row r="40014" spans="23:23" x14ac:dyDescent="0.35">
      <c r="W40014" s="17"/>
    </row>
    <row r="40015" spans="23:23" x14ac:dyDescent="0.35">
      <c r="W40015" s="17"/>
    </row>
    <row r="40016" spans="23:23" x14ac:dyDescent="0.35">
      <c r="W40016" s="17"/>
    </row>
    <row r="40017" spans="23:23" x14ac:dyDescent="0.35">
      <c r="W40017" s="17"/>
    </row>
    <row r="40018" spans="23:23" x14ac:dyDescent="0.35">
      <c r="W40018" s="17"/>
    </row>
    <row r="40019" spans="23:23" x14ac:dyDescent="0.35">
      <c r="W40019" s="17"/>
    </row>
    <row r="40020" spans="23:23" x14ac:dyDescent="0.35">
      <c r="W40020" s="17"/>
    </row>
    <row r="40021" spans="23:23" x14ac:dyDescent="0.35">
      <c r="W40021" s="17"/>
    </row>
    <row r="40022" spans="23:23" x14ac:dyDescent="0.35">
      <c r="W40022" s="17"/>
    </row>
    <row r="40023" spans="23:23" x14ac:dyDescent="0.35">
      <c r="W40023" s="17"/>
    </row>
    <row r="40024" spans="23:23" x14ac:dyDescent="0.35">
      <c r="W40024" s="17"/>
    </row>
    <row r="40025" spans="23:23" x14ac:dyDescent="0.35">
      <c r="W40025" s="17"/>
    </row>
    <row r="40026" spans="23:23" x14ac:dyDescent="0.35">
      <c r="W40026" s="17"/>
    </row>
    <row r="40027" spans="23:23" x14ac:dyDescent="0.35">
      <c r="W40027" s="17"/>
    </row>
    <row r="40028" spans="23:23" x14ac:dyDescent="0.35">
      <c r="W40028" s="17"/>
    </row>
    <row r="40029" spans="23:23" x14ac:dyDescent="0.35">
      <c r="W40029" s="17"/>
    </row>
    <row r="40030" spans="23:23" x14ac:dyDescent="0.35">
      <c r="W40030" s="17"/>
    </row>
    <row r="40031" spans="23:23" x14ac:dyDescent="0.35">
      <c r="W40031" s="17"/>
    </row>
    <row r="40032" spans="23:23" x14ac:dyDescent="0.35">
      <c r="W40032" s="17"/>
    </row>
    <row r="40033" spans="23:23" x14ac:dyDescent="0.35">
      <c r="W40033" s="17"/>
    </row>
    <row r="40034" spans="23:23" x14ac:dyDescent="0.35">
      <c r="W40034" s="17"/>
    </row>
    <row r="40035" spans="23:23" x14ac:dyDescent="0.35">
      <c r="W40035" s="17"/>
    </row>
    <row r="40036" spans="23:23" x14ac:dyDescent="0.35">
      <c r="W40036" s="17"/>
    </row>
    <row r="40037" spans="23:23" x14ac:dyDescent="0.35">
      <c r="W40037" s="17"/>
    </row>
    <row r="40038" spans="23:23" x14ac:dyDescent="0.35">
      <c r="W40038" s="17"/>
    </row>
    <row r="40039" spans="23:23" x14ac:dyDescent="0.35">
      <c r="W40039" s="17"/>
    </row>
    <row r="40040" spans="23:23" x14ac:dyDescent="0.35">
      <c r="W40040" s="17"/>
    </row>
    <row r="40041" spans="23:23" x14ac:dyDescent="0.35">
      <c r="W40041" s="17"/>
    </row>
    <row r="40042" spans="23:23" x14ac:dyDescent="0.35">
      <c r="W40042" s="17"/>
    </row>
    <row r="40043" spans="23:23" x14ac:dyDescent="0.35">
      <c r="W40043" s="17"/>
    </row>
    <row r="40044" spans="23:23" x14ac:dyDescent="0.35">
      <c r="W40044" s="17"/>
    </row>
    <row r="40045" spans="23:23" x14ac:dyDescent="0.35">
      <c r="W40045" s="17"/>
    </row>
    <row r="40046" spans="23:23" x14ac:dyDescent="0.35">
      <c r="W40046" s="17"/>
    </row>
    <row r="40047" spans="23:23" x14ac:dyDescent="0.35">
      <c r="W40047" s="17"/>
    </row>
    <row r="40048" spans="23:23" x14ac:dyDescent="0.35">
      <c r="W40048" s="17"/>
    </row>
    <row r="40049" spans="23:23" x14ac:dyDescent="0.35">
      <c r="W40049" s="17"/>
    </row>
    <row r="40050" spans="23:23" x14ac:dyDescent="0.35">
      <c r="W40050" s="17"/>
    </row>
    <row r="40051" spans="23:23" x14ac:dyDescent="0.35">
      <c r="W40051" s="17"/>
    </row>
    <row r="40052" spans="23:23" x14ac:dyDescent="0.35">
      <c r="W40052" s="17"/>
    </row>
    <row r="40053" spans="23:23" x14ac:dyDescent="0.35">
      <c r="W40053" s="17"/>
    </row>
    <row r="40054" spans="23:23" x14ac:dyDescent="0.35">
      <c r="W40054" s="17"/>
    </row>
    <row r="40055" spans="23:23" x14ac:dyDescent="0.35">
      <c r="W40055" s="17"/>
    </row>
    <row r="40056" spans="23:23" x14ac:dyDescent="0.35">
      <c r="W40056" s="17"/>
    </row>
    <row r="40057" spans="23:23" x14ac:dyDescent="0.35">
      <c r="W40057" s="17"/>
    </row>
    <row r="40058" spans="23:23" x14ac:dyDescent="0.35">
      <c r="W40058" s="17"/>
    </row>
    <row r="40059" spans="23:23" x14ac:dyDescent="0.35">
      <c r="W40059" s="17"/>
    </row>
    <row r="40060" spans="23:23" x14ac:dyDescent="0.35">
      <c r="W40060" s="17"/>
    </row>
    <row r="40061" spans="23:23" x14ac:dyDescent="0.35">
      <c r="W40061" s="17"/>
    </row>
    <row r="40062" spans="23:23" x14ac:dyDescent="0.35">
      <c r="W40062" s="17"/>
    </row>
    <row r="40063" spans="23:23" x14ac:dyDescent="0.35">
      <c r="W40063" s="17"/>
    </row>
    <row r="40064" spans="23:23" x14ac:dyDescent="0.35">
      <c r="W40064" s="17"/>
    </row>
    <row r="40065" spans="23:23" x14ac:dyDescent="0.35">
      <c r="W40065" s="17"/>
    </row>
    <row r="40066" spans="23:23" x14ac:dyDescent="0.35">
      <c r="W40066" s="17"/>
    </row>
    <row r="40067" spans="23:23" x14ac:dyDescent="0.35">
      <c r="W40067" s="17"/>
    </row>
    <row r="40068" spans="23:23" x14ac:dyDescent="0.35">
      <c r="W40068" s="17"/>
    </row>
    <row r="40069" spans="23:23" x14ac:dyDescent="0.35">
      <c r="W40069" s="17"/>
    </row>
    <row r="40070" spans="23:23" x14ac:dyDescent="0.35">
      <c r="W40070" s="17"/>
    </row>
    <row r="40071" spans="23:23" x14ac:dyDescent="0.35">
      <c r="W40071" s="17"/>
    </row>
    <row r="40072" spans="23:23" x14ac:dyDescent="0.35">
      <c r="W40072" s="17"/>
    </row>
    <row r="40073" spans="23:23" x14ac:dyDescent="0.35">
      <c r="W40073" s="17"/>
    </row>
    <row r="40074" spans="23:23" x14ac:dyDescent="0.35">
      <c r="W40074" s="17"/>
    </row>
    <row r="40075" spans="23:23" x14ac:dyDescent="0.35">
      <c r="W40075" s="17"/>
    </row>
    <row r="40076" spans="23:23" x14ac:dyDescent="0.35">
      <c r="W40076" s="17"/>
    </row>
    <row r="40077" spans="23:23" x14ac:dyDescent="0.35">
      <c r="W40077" s="17"/>
    </row>
    <row r="40078" spans="23:23" x14ac:dyDescent="0.35">
      <c r="W40078" s="17"/>
    </row>
    <row r="40079" spans="23:23" x14ac:dyDescent="0.35">
      <c r="W40079" s="17"/>
    </row>
    <row r="40080" spans="23:23" x14ac:dyDescent="0.35">
      <c r="W40080" s="17"/>
    </row>
    <row r="40081" spans="23:23" x14ac:dyDescent="0.35">
      <c r="W40081" s="17"/>
    </row>
    <row r="40082" spans="23:23" x14ac:dyDescent="0.35">
      <c r="W40082" s="17"/>
    </row>
    <row r="40083" spans="23:23" x14ac:dyDescent="0.35">
      <c r="W40083" s="17"/>
    </row>
    <row r="40084" spans="23:23" x14ac:dyDescent="0.35">
      <c r="W40084" s="17"/>
    </row>
    <row r="40085" spans="23:23" x14ac:dyDescent="0.35">
      <c r="W40085" s="17"/>
    </row>
    <row r="40086" spans="23:23" x14ac:dyDescent="0.35">
      <c r="W40086" s="17"/>
    </row>
    <row r="40087" spans="23:23" x14ac:dyDescent="0.35">
      <c r="W40087" s="17"/>
    </row>
    <row r="40088" spans="23:23" x14ac:dyDescent="0.35">
      <c r="W40088" s="17"/>
    </row>
    <row r="40089" spans="23:23" x14ac:dyDescent="0.35">
      <c r="W40089" s="17"/>
    </row>
    <row r="40090" spans="23:23" x14ac:dyDescent="0.35">
      <c r="W40090" s="17"/>
    </row>
    <row r="40091" spans="23:23" x14ac:dyDescent="0.35">
      <c r="W40091" s="17"/>
    </row>
    <row r="40092" spans="23:23" x14ac:dyDescent="0.35">
      <c r="W40092" s="17"/>
    </row>
    <row r="40093" spans="23:23" x14ac:dyDescent="0.35">
      <c r="W40093" s="17"/>
    </row>
    <row r="40094" spans="23:23" x14ac:dyDescent="0.35">
      <c r="W40094" s="17"/>
    </row>
    <row r="40095" spans="23:23" x14ac:dyDescent="0.35">
      <c r="W40095" s="17"/>
    </row>
    <row r="40096" spans="23:23" x14ac:dyDescent="0.35">
      <c r="W40096" s="17"/>
    </row>
    <row r="40097" spans="23:23" x14ac:dyDescent="0.35">
      <c r="W40097" s="17"/>
    </row>
    <row r="40098" spans="23:23" x14ac:dyDescent="0.35">
      <c r="W40098" s="17"/>
    </row>
    <row r="40099" spans="23:23" x14ac:dyDescent="0.35">
      <c r="W40099" s="17"/>
    </row>
    <row r="40100" spans="23:23" x14ac:dyDescent="0.35">
      <c r="W40100" s="17"/>
    </row>
    <row r="40101" spans="23:23" x14ac:dyDescent="0.35">
      <c r="W40101" s="17"/>
    </row>
    <row r="40102" spans="23:23" x14ac:dyDescent="0.35">
      <c r="W40102" s="17"/>
    </row>
    <row r="40103" spans="23:23" x14ac:dyDescent="0.35">
      <c r="W40103" s="17"/>
    </row>
    <row r="40104" spans="23:23" x14ac:dyDescent="0.35">
      <c r="W40104" s="17"/>
    </row>
    <row r="40105" spans="23:23" x14ac:dyDescent="0.35">
      <c r="W40105" s="17"/>
    </row>
    <row r="40106" spans="23:23" x14ac:dyDescent="0.35">
      <c r="W40106" s="17"/>
    </row>
    <row r="40107" spans="23:23" x14ac:dyDescent="0.35">
      <c r="W40107" s="17"/>
    </row>
    <row r="40108" spans="23:23" x14ac:dyDescent="0.35">
      <c r="W40108" s="17"/>
    </row>
    <row r="40109" spans="23:23" x14ac:dyDescent="0.35">
      <c r="W40109" s="17"/>
    </row>
    <row r="40110" spans="23:23" x14ac:dyDescent="0.35">
      <c r="W40110" s="17"/>
    </row>
    <row r="40111" spans="23:23" x14ac:dyDescent="0.35">
      <c r="W40111" s="17"/>
    </row>
    <row r="40112" spans="23:23" x14ac:dyDescent="0.35">
      <c r="W40112" s="17"/>
    </row>
    <row r="40113" spans="23:23" x14ac:dyDescent="0.35">
      <c r="W40113" s="17"/>
    </row>
    <row r="40114" spans="23:23" x14ac:dyDescent="0.35">
      <c r="W40114" s="17"/>
    </row>
    <row r="40115" spans="23:23" x14ac:dyDescent="0.35">
      <c r="W40115" s="17"/>
    </row>
    <row r="40116" spans="23:23" x14ac:dyDescent="0.35">
      <c r="W40116" s="17"/>
    </row>
    <row r="40117" spans="23:23" x14ac:dyDescent="0.35">
      <c r="W40117" s="17"/>
    </row>
    <row r="40118" spans="23:23" x14ac:dyDescent="0.35">
      <c r="W40118" s="17"/>
    </row>
    <row r="40119" spans="23:23" x14ac:dyDescent="0.35">
      <c r="W40119" s="17"/>
    </row>
    <row r="40120" spans="23:23" x14ac:dyDescent="0.35">
      <c r="W40120" s="17"/>
    </row>
    <row r="40121" spans="23:23" x14ac:dyDescent="0.35">
      <c r="W40121" s="17"/>
    </row>
    <row r="40122" spans="23:23" x14ac:dyDescent="0.35">
      <c r="W40122" s="17"/>
    </row>
    <row r="40123" spans="23:23" x14ac:dyDescent="0.35">
      <c r="W40123" s="17"/>
    </row>
    <row r="40124" spans="23:23" x14ac:dyDescent="0.35">
      <c r="W40124" s="17"/>
    </row>
    <row r="40125" spans="23:23" x14ac:dyDescent="0.35">
      <c r="W40125" s="17"/>
    </row>
    <row r="40126" spans="23:23" x14ac:dyDescent="0.35">
      <c r="W40126" s="17"/>
    </row>
    <row r="40127" spans="23:23" x14ac:dyDescent="0.35">
      <c r="W40127" s="17"/>
    </row>
    <row r="40128" spans="23:23" x14ac:dyDescent="0.35">
      <c r="W40128" s="17"/>
    </row>
    <row r="40129" spans="23:23" x14ac:dyDescent="0.35">
      <c r="W40129" s="17"/>
    </row>
    <row r="40130" spans="23:23" x14ac:dyDescent="0.35">
      <c r="W40130" s="17"/>
    </row>
    <row r="40131" spans="23:23" x14ac:dyDescent="0.35">
      <c r="W40131" s="17"/>
    </row>
    <row r="40132" spans="23:23" x14ac:dyDescent="0.35">
      <c r="W40132" s="17"/>
    </row>
    <row r="40133" spans="23:23" x14ac:dyDescent="0.35">
      <c r="W40133" s="17"/>
    </row>
    <row r="40134" spans="23:23" x14ac:dyDescent="0.35">
      <c r="W40134" s="17"/>
    </row>
    <row r="40135" spans="23:23" x14ac:dyDescent="0.35">
      <c r="W40135" s="17"/>
    </row>
    <row r="40136" spans="23:23" x14ac:dyDescent="0.35">
      <c r="W40136" s="17"/>
    </row>
    <row r="40137" spans="23:23" x14ac:dyDescent="0.35">
      <c r="W40137" s="17"/>
    </row>
    <row r="40138" spans="23:23" x14ac:dyDescent="0.35">
      <c r="W40138" s="17"/>
    </row>
    <row r="40139" spans="23:23" x14ac:dyDescent="0.35">
      <c r="W40139" s="17"/>
    </row>
    <row r="40140" spans="23:23" x14ac:dyDescent="0.35">
      <c r="W40140" s="17"/>
    </row>
    <row r="40141" spans="23:23" x14ac:dyDescent="0.35">
      <c r="W40141" s="17"/>
    </row>
    <row r="40142" spans="23:23" x14ac:dyDescent="0.35">
      <c r="W40142" s="17"/>
    </row>
    <row r="40143" spans="23:23" x14ac:dyDescent="0.35">
      <c r="W40143" s="17"/>
    </row>
    <row r="40144" spans="23:23" x14ac:dyDescent="0.35">
      <c r="W40144" s="17"/>
    </row>
    <row r="40145" spans="23:23" x14ac:dyDescent="0.35">
      <c r="W40145" s="17"/>
    </row>
    <row r="40146" spans="23:23" x14ac:dyDescent="0.35">
      <c r="W40146" s="17"/>
    </row>
    <row r="40147" spans="23:23" x14ac:dyDescent="0.35">
      <c r="W40147" s="17"/>
    </row>
    <row r="40148" spans="23:23" x14ac:dyDescent="0.35">
      <c r="W40148" s="17"/>
    </row>
    <row r="40149" spans="23:23" x14ac:dyDescent="0.35">
      <c r="W40149" s="17"/>
    </row>
    <row r="40150" spans="23:23" x14ac:dyDescent="0.35">
      <c r="W40150" s="17"/>
    </row>
    <row r="40151" spans="23:23" x14ac:dyDescent="0.35">
      <c r="W40151" s="17"/>
    </row>
    <row r="40152" spans="23:23" x14ac:dyDescent="0.35">
      <c r="W40152" s="17"/>
    </row>
    <row r="40153" spans="23:23" x14ac:dyDescent="0.35">
      <c r="W40153" s="17"/>
    </row>
    <row r="40154" spans="23:23" x14ac:dyDescent="0.35">
      <c r="W40154" s="17"/>
    </row>
    <row r="40155" spans="23:23" x14ac:dyDescent="0.35">
      <c r="W40155" s="17"/>
    </row>
    <row r="40156" spans="23:23" x14ac:dyDescent="0.35">
      <c r="W40156" s="17"/>
    </row>
    <row r="40157" spans="23:23" x14ac:dyDescent="0.35">
      <c r="W40157" s="17"/>
    </row>
    <row r="40158" spans="23:23" x14ac:dyDescent="0.35">
      <c r="W40158" s="17"/>
    </row>
    <row r="40159" spans="23:23" x14ac:dyDescent="0.35">
      <c r="W40159" s="17"/>
    </row>
    <row r="40160" spans="23:23" x14ac:dyDescent="0.35">
      <c r="W40160" s="17"/>
    </row>
    <row r="40161" spans="23:23" x14ac:dyDescent="0.35">
      <c r="W40161" s="17"/>
    </row>
    <row r="40162" spans="23:23" x14ac:dyDescent="0.35">
      <c r="W40162" s="17"/>
    </row>
    <row r="40163" spans="23:23" x14ac:dyDescent="0.35">
      <c r="W40163" s="17"/>
    </row>
    <row r="40164" spans="23:23" x14ac:dyDescent="0.35">
      <c r="W40164" s="17"/>
    </row>
    <row r="40165" spans="23:23" x14ac:dyDescent="0.35">
      <c r="W40165" s="17"/>
    </row>
    <row r="40166" spans="23:23" x14ac:dyDescent="0.35">
      <c r="W40166" s="17"/>
    </row>
    <row r="40167" spans="23:23" x14ac:dyDescent="0.35">
      <c r="W40167" s="17"/>
    </row>
    <row r="40168" spans="23:23" x14ac:dyDescent="0.35">
      <c r="W40168" s="17"/>
    </row>
    <row r="40169" spans="23:23" x14ac:dyDescent="0.35">
      <c r="W40169" s="17"/>
    </row>
    <row r="40170" spans="23:23" x14ac:dyDescent="0.35">
      <c r="W40170" s="17"/>
    </row>
    <row r="40171" spans="23:23" x14ac:dyDescent="0.35">
      <c r="W40171" s="17"/>
    </row>
    <row r="40172" spans="23:23" x14ac:dyDescent="0.35">
      <c r="W40172" s="17"/>
    </row>
    <row r="40173" spans="23:23" x14ac:dyDescent="0.35">
      <c r="W40173" s="17"/>
    </row>
    <row r="40174" spans="23:23" x14ac:dyDescent="0.35">
      <c r="W40174" s="17"/>
    </row>
    <row r="40175" spans="23:23" x14ac:dyDescent="0.35">
      <c r="W40175" s="17"/>
    </row>
    <row r="40176" spans="23:23" x14ac:dyDescent="0.35">
      <c r="W40176" s="17"/>
    </row>
    <row r="40177" spans="23:23" x14ac:dyDescent="0.35">
      <c r="W40177" s="17"/>
    </row>
    <row r="40178" spans="23:23" x14ac:dyDescent="0.35">
      <c r="W40178" s="17"/>
    </row>
    <row r="40179" spans="23:23" x14ac:dyDescent="0.35">
      <c r="W40179" s="17"/>
    </row>
    <row r="40180" spans="23:23" x14ac:dyDescent="0.35">
      <c r="W40180" s="17"/>
    </row>
    <row r="40181" spans="23:23" x14ac:dyDescent="0.35">
      <c r="W40181" s="17"/>
    </row>
    <row r="40182" spans="23:23" x14ac:dyDescent="0.35">
      <c r="W40182" s="17"/>
    </row>
    <row r="40183" spans="23:23" x14ac:dyDescent="0.35">
      <c r="W40183" s="17"/>
    </row>
    <row r="40184" spans="23:23" x14ac:dyDescent="0.35">
      <c r="W40184" s="17"/>
    </row>
    <row r="40185" spans="23:23" x14ac:dyDescent="0.35">
      <c r="W40185" s="17"/>
    </row>
    <row r="40186" spans="23:23" x14ac:dyDescent="0.35">
      <c r="W40186" s="17"/>
    </row>
    <row r="40187" spans="23:23" x14ac:dyDescent="0.35">
      <c r="W40187" s="17"/>
    </row>
    <row r="40188" spans="23:23" x14ac:dyDescent="0.35">
      <c r="W40188" s="17"/>
    </row>
    <row r="40189" spans="23:23" x14ac:dyDescent="0.35">
      <c r="W40189" s="17"/>
    </row>
    <row r="40190" spans="23:23" x14ac:dyDescent="0.35">
      <c r="W40190" s="17"/>
    </row>
    <row r="40191" spans="23:23" x14ac:dyDescent="0.35">
      <c r="W40191" s="17"/>
    </row>
    <row r="40192" spans="23:23" x14ac:dyDescent="0.35">
      <c r="W40192" s="17"/>
    </row>
    <row r="40193" spans="23:23" x14ac:dyDescent="0.35">
      <c r="W40193" s="17"/>
    </row>
    <row r="40194" spans="23:23" x14ac:dyDescent="0.35">
      <c r="W40194" s="17"/>
    </row>
    <row r="40195" spans="23:23" x14ac:dyDescent="0.35">
      <c r="W40195" s="17"/>
    </row>
    <row r="40196" spans="23:23" x14ac:dyDescent="0.35">
      <c r="W40196" s="17"/>
    </row>
    <row r="40197" spans="23:23" x14ac:dyDescent="0.35">
      <c r="W40197" s="17"/>
    </row>
    <row r="40198" spans="23:23" x14ac:dyDescent="0.35">
      <c r="W40198" s="17"/>
    </row>
    <row r="40199" spans="23:23" x14ac:dyDescent="0.35">
      <c r="W40199" s="17"/>
    </row>
    <row r="40200" spans="23:23" x14ac:dyDescent="0.35">
      <c r="W40200" s="17"/>
    </row>
    <row r="40201" spans="23:23" x14ac:dyDescent="0.35">
      <c r="W40201" s="17"/>
    </row>
    <row r="40202" spans="23:23" x14ac:dyDescent="0.35">
      <c r="W40202" s="17"/>
    </row>
    <row r="40203" spans="23:23" x14ac:dyDescent="0.35">
      <c r="W40203" s="17"/>
    </row>
    <row r="40204" spans="23:23" x14ac:dyDescent="0.35">
      <c r="W40204" s="17"/>
    </row>
    <row r="40205" spans="23:23" x14ac:dyDescent="0.35">
      <c r="W40205" s="17"/>
    </row>
    <row r="40206" spans="23:23" x14ac:dyDescent="0.35">
      <c r="W40206" s="17"/>
    </row>
    <row r="40207" spans="23:23" x14ac:dyDescent="0.35">
      <c r="W40207" s="17"/>
    </row>
    <row r="40208" spans="23:23" x14ac:dyDescent="0.35">
      <c r="W40208" s="17"/>
    </row>
    <row r="40209" spans="23:23" x14ac:dyDescent="0.35">
      <c r="W40209" s="17"/>
    </row>
    <row r="40210" spans="23:23" x14ac:dyDescent="0.35">
      <c r="W40210" s="17"/>
    </row>
    <row r="40211" spans="23:23" x14ac:dyDescent="0.35">
      <c r="W40211" s="17"/>
    </row>
    <row r="40212" spans="23:23" x14ac:dyDescent="0.35">
      <c r="W40212" s="17"/>
    </row>
    <row r="40213" spans="23:23" x14ac:dyDescent="0.35">
      <c r="W40213" s="17"/>
    </row>
    <row r="40214" spans="23:23" x14ac:dyDescent="0.35">
      <c r="W40214" s="17"/>
    </row>
    <row r="40215" spans="23:23" x14ac:dyDescent="0.35">
      <c r="W40215" s="17"/>
    </row>
    <row r="40216" spans="23:23" x14ac:dyDescent="0.35">
      <c r="W40216" s="17"/>
    </row>
    <row r="40217" spans="23:23" x14ac:dyDescent="0.35">
      <c r="W40217" s="17"/>
    </row>
    <row r="40218" spans="23:23" x14ac:dyDescent="0.35">
      <c r="W40218" s="17"/>
    </row>
    <row r="40219" spans="23:23" x14ac:dyDescent="0.35">
      <c r="W40219" s="17"/>
    </row>
    <row r="40220" spans="23:23" x14ac:dyDescent="0.35">
      <c r="W40220" s="17"/>
    </row>
    <row r="40221" spans="23:23" x14ac:dyDescent="0.35">
      <c r="W40221" s="17"/>
    </row>
    <row r="40222" spans="23:23" x14ac:dyDescent="0.35">
      <c r="W40222" s="17"/>
    </row>
    <row r="40223" spans="23:23" x14ac:dyDescent="0.35">
      <c r="W40223" s="17"/>
    </row>
    <row r="40224" spans="23:23" x14ac:dyDescent="0.35">
      <c r="W40224" s="17"/>
    </row>
    <row r="40225" spans="23:23" x14ac:dyDescent="0.35">
      <c r="W40225" s="17"/>
    </row>
    <row r="40226" spans="23:23" x14ac:dyDescent="0.35">
      <c r="W40226" s="17"/>
    </row>
    <row r="40227" spans="23:23" x14ac:dyDescent="0.35">
      <c r="W40227" s="17"/>
    </row>
    <row r="40228" spans="23:23" x14ac:dyDescent="0.35">
      <c r="W40228" s="17"/>
    </row>
    <row r="40229" spans="23:23" x14ac:dyDescent="0.35">
      <c r="W40229" s="17"/>
    </row>
    <row r="40230" spans="23:23" x14ac:dyDescent="0.35">
      <c r="W40230" s="17"/>
    </row>
    <row r="40231" spans="23:23" x14ac:dyDescent="0.35">
      <c r="W40231" s="17"/>
    </row>
    <row r="40232" spans="23:23" x14ac:dyDescent="0.35">
      <c r="W40232" s="17"/>
    </row>
    <row r="40233" spans="23:23" x14ac:dyDescent="0.35">
      <c r="W40233" s="17"/>
    </row>
    <row r="40234" spans="23:23" x14ac:dyDescent="0.35">
      <c r="W40234" s="17"/>
    </row>
    <row r="40235" spans="23:23" x14ac:dyDescent="0.35">
      <c r="W40235" s="17"/>
    </row>
    <row r="40236" spans="23:23" x14ac:dyDescent="0.35">
      <c r="W40236" s="17"/>
    </row>
    <row r="40237" spans="23:23" x14ac:dyDescent="0.35">
      <c r="W40237" s="17"/>
    </row>
    <row r="40238" spans="23:23" x14ac:dyDescent="0.35">
      <c r="W40238" s="17"/>
    </row>
    <row r="40239" spans="23:23" x14ac:dyDescent="0.35">
      <c r="W40239" s="17"/>
    </row>
    <row r="40240" spans="23:23" x14ac:dyDescent="0.35">
      <c r="W40240" s="17"/>
    </row>
    <row r="40241" spans="23:23" x14ac:dyDescent="0.35">
      <c r="W40241" s="17"/>
    </row>
    <row r="40242" spans="23:23" x14ac:dyDescent="0.35">
      <c r="W40242" s="17"/>
    </row>
    <row r="40243" spans="23:23" x14ac:dyDescent="0.35">
      <c r="W40243" s="17"/>
    </row>
    <row r="40244" spans="23:23" x14ac:dyDescent="0.35">
      <c r="W40244" s="17"/>
    </row>
    <row r="40245" spans="23:23" x14ac:dyDescent="0.35">
      <c r="W40245" s="17"/>
    </row>
    <row r="40246" spans="23:23" x14ac:dyDescent="0.35">
      <c r="W40246" s="17"/>
    </row>
    <row r="40247" spans="23:23" x14ac:dyDescent="0.35">
      <c r="W40247" s="17"/>
    </row>
    <row r="40248" spans="23:23" x14ac:dyDescent="0.35">
      <c r="W40248" s="17"/>
    </row>
    <row r="40249" spans="23:23" x14ac:dyDescent="0.35">
      <c r="W40249" s="17"/>
    </row>
    <row r="40250" spans="23:23" x14ac:dyDescent="0.35">
      <c r="W40250" s="17"/>
    </row>
    <row r="40251" spans="23:23" x14ac:dyDescent="0.35">
      <c r="W40251" s="17"/>
    </row>
    <row r="40252" spans="23:23" x14ac:dyDescent="0.35">
      <c r="W40252" s="17"/>
    </row>
    <row r="40253" spans="23:23" x14ac:dyDescent="0.35">
      <c r="W40253" s="17"/>
    </row>
    <row r="40254" spans="23:23" x14ac:dyDescent="0.35">
      <c r="W40254" s="17"/>
    </row>
    <row r="40255" spans="23:23" x14ac:dyDescent="0.35">
      <c r="W40255" s="17"/>
    </row>
    <row r="40256" spans="23:23" x14ac:dyDescent="0.35">
      <c r="W40256" s="17"/>
    </row>
    <row r="40257" spans="23:23" x14ac:dyDescent="0.35">
      <c r="W40257" s="17"/>
    </row>
    <row r="40258" spans="23:23" x14ac:dyDescent="0.35">
      <c r="W40258" s="17"/>
    </row>
    <row r="40259" spans="23:23" x14ac:dyDescent="0.35">
      <c r="W40259" s="17"/>
    </row>
    <row r="40260" spans="23:23" x14ac:dyDescent="0.35">
      <c r="W40260" s="17"/>
    </row>
    <row r="40261" spans="23:23" x14ac:dyDescent="0.35">
      <c r="W40261" s="17"/>
    </row>
    <row r="40262" spans="23:23" x14ac:dyDescent="0.35">
      <c r="W40262" s="17"/>
    </row>
    <row r="40263" spans="23:23" x14ac:dyDescent="0.35">
      <c r="W40263" s="17"/>
    </row>
    <row r="40264" spans="23:23" x14ac:dyDescent="0.35">
      <c r="W40264" s="17"/>
    </row>
    <row r="40265" spans="23:23" x14ac:dyDescent="0.35">
      <c r="W40265" s="17"/>
    </row>
    <row r="40266" spans="23:23" x14ac:dyDescent="0.35">
      <c r="W40266" s="17"/>
    </row>
    <row r="40267" spans="23:23" x14ac:dyDescent="0.35">
      <c r="W40267" s="17"/>
    </row>
    <row r="40268" spans="23:23" x14ac:dyDescent="0.35">
      <c r="W40268" s="17"/>
    </row>
    <row r="40269" spans="23:23" x14ac:dyDescent="0.35">
      <c r="W40269" s="17"/>
    </row>
    <row r="40270" spans="23:23" x14ac:dyDescent="0.35">
      <c r="W40270" s="17"/>
    </row>
    <row r="40271" spans="23:23" x14ac:dyDescent="0.35">
      <c r="W40271" s="17"/>
    </row>
    <row r="40272" spans="23:23" x14ac:dyDescent="0.35">
      <c r="W40272" s="17"/>
    </row>
    <row r="40273" spans="23:23" x14ac:dyDescent="0.35">
      <c r="W40273" s="17"/>
    </row>
    <row r="40274" spans="23:23" x14ac:dyDescent="0.35">
      <c r="W40274" s="17"/>
    </row>
    <row r="40275" spans="23:23" x14ac:dyDescent="0.35">
      <c r="W40275" s="17"/>
    </row>
    <row r="40276" spans="23:23" x14ac:dyDescent="0.35">
      <c r="W40276" s="17"/>
    </row>
    <row r="40277" spans="23:23" x14ac:dyDescent="0.35">
      <c r="W40277" s="17"/>
    </row>
    <row r="40278" spans="23:23" x14ac:dyDescent="0.35">
      <c r="W40278" s="17"/>
    </row>
    <row r="40279" spans="23:23" x14ac:dyDescent="0.35">
      <c r="W40279" s="17"/>
    </row>
    <row r="40280" spans="23:23" x14ac:dyDescent="0.35">
      <c r="W40280" s="17"/>
    </row>
    <row r="40281" spans="23:23" x14ac:dyDescent="0.35">
      <c r="W40281" s="17"/>
    </row>
    <row r="40282" spans="23:23" x14ac:dyDescent="0.35">
      <c r="W40282" s="17"/>
    </row>
    <row r="40283" spans="23:23" x14ac:dyDescent="0.35">
      <c r="W40283" s="17"/>
    </row>
    <row r="40284" spans="23:23" x14ac:dyDescent="0.35">
      <c r="W40284" s="17"/>
    </row>
    <row r="40285" spans="23:23" x14ac:dyDescent="0.35">
      <c r="W40285" s="17"/>
    </row>
    <row r="40286" spans="23:23" x14ac:dyDescent="0.35">
      <c r="W40286" s="17"/>
    </row>
    <row r="40287" spans="23:23" x14ac:dyDescent="0.35">
      <c r="W40287" s="17"/>
    </row>
    <row r="40288" spans="23:23" x14ac:dyDescent="0.35">
      <c r="W40288" s="17"/>
    </row>
    <row r="40289" spans="23:23" x14ac:dyDescent="0.35">
      <c r="W40289" s="17"/>
    </row>
    <row r="40290" spans="23:23" x14ac:dyDescent="0.35">
      <c r="W40290" s="17"/>
    </row>
    <row r="40291" spans="23:23" x14ac:dyDescent="0.35">
      <c r="W40291" s="17"/>
    </row>
    <row r="40292" spans="23:23" x14ac:dyDescent="0.35">
      <c r="W40292" s="17"/>
    </row>
    <row r="40293" spans="23:23" x14ac:dyDescent="0.35">
      <c r="W40293" s="17"/>
    </row>
    <row r="40294" spans="23:23" x14ac:dyDescent="0.35">
      <c r="W40294" s="17"/>
    </row>
    <row r="40295" spans="23:23" x14ac:dyDescent="0.35">
      <c r="W40295" s="17"/>
    </row>
    <row r="40296" spans="23:23" x14ac:dyDescent="0.35">
      <c r="W40296" s="17"/>
    </row>
    <row r="40297" spans="23:23" x14ac:dyDescent="0.35">
      <c r="W40297" s="17"/>
    </row>
    <row r="40298" spans="23:23" x14ac:dyDescent="0.35">
      <c r="W40298" s="17"/>
    </row>
    <row r="40299" spans="23:23" x14ac:dyDescent="0.35">
      <c r="W40299" s="17"/>
    </row>
    <row r="40300" spans="23:23" x14ac:dyDescent="0.35">
      <c r="W40300" s="17"/>
    </row>
    <row r="40301" spans="23:23" x14ac:dyDescent="0.35">
      <c r="W40301" s="17"/>
    </row>
    <row r="40302" spans="23:23" x14ac:dyDescent="0.35">
      <c r="W40302" s="17"/>
    </row>
    <row r="40303" spans="23:23" x14ac:dyDescent="0.35">
      <c r="W40303" s="17"/>
    </row>
    <row r="40304" spans="23:23" x14ac:dyDescent="0.35">
      <c r="W40304" s="17"/>
    </row>
    <row r="40305" spans="23:23" x14ac:dyDescent="0.35">
      <c r="W40305" s="17"/>
    </row>
    <row r="40306" spans="23:23" x14ac:dyDescent="0.35">
      <c r="W40306" s="17"/>
    </row>
    <row r="40307" spans="23:23" x14ac:dyDescent="0.35">
      <c r="W40307" s="17"/>
    </row>
    <row r="40308" spans="23:23" x14ac:dyDescent="0.35">
      <c r="W40308" s="17"/>
    </row>
    <row r="40309" spans="23:23" x14ac:dyDescent="0.35">
      <c r="W40309" s="17"/>
    </row>
    <row r="40310" spans="23:23" x14ac:dyDescent="0.35">
      <c r="W40310" s="17"/>
    </row>
    <row r="40311" spans="23:23" x14ac:dyDescent="0.35">
      <c r="W40311" s="17"/>
    </row>
    <row r="40312" spans="23:23" x14ac:dyDescent="0.35">
      <c r="W40312" s="17"/>
    </row>
    <row r="40313" spans="23:23" x14ac:dyDescent="0.35">
      <c r="W40313" s="17"/>
    </row>
    <row r="40314" spans="23:23" x14ac:dyDescent="0.35">
      <c r="W40314" s="17"/>
    </row>
    <row r="40315" spans="23:23" x14ac:dyDescent="0.35">
      <c r="W40315" s="17"/>
    </row>
    <row r="40316" spans="23:23" x14ac:dyDescent="0.35">
      <c r="W40316" s="17"/>
    </row>
    <row r="40317" spans="23:23" x14ac:dyDescent="0.35">
      <c r="W40317" s="17"/>
    </row>
    <row r="40318" spans="23:23" x14ac:dyDescent="0.35">
      <c r="W40318" s="17"/>
    </row>
    <row r="40319" spans="23:23" x14ac:dyDescent="0.35">
      <c r="W40319" s="17"/>
    </row>
    <row r="40320" spans="23:23" x14ac:dyDescent="0.35">
      <c r="W40320" s="17"/>
    </row>
    <row r="40321" spans="23:23" x14ac:dyDescent="0.35">
      <c r="W40321" s="17"/>
    </row>
    <row r="40322" spans="23:23" x14ac:dyDescent="0.35">
      <c r="W40322" s="17"/>
    </row>
    <row r="40323" spans="23:23" x14ac:dyDescent="0.35">
      <c r="W40323" s="17"/>
    </row>
    <row r="40324" spans="23:23" x14ac:dyDescent="0.35">
      <c r="W40324" s="17"/>
    </row>
    <row r="40325" spans="23:23" x14ac:dyDescent="0.35">
      <c r="W40325" s="17"/>
    </row>
    <row r="40326" spans="23:23" x14ac:dyDescent="0.35">
      <c r="W40326" s="17"/>
    </row>
    <row r="40327" spans="23:23" x14ac:dyDescent="0.35">
      <c r="W40327" s="17"/>
    </row>
    <row r="40328" spans="23:23" x14ac:dyDescent="0.35">
      <c r="W40328" s="17"/>
    </row>
    <row r="40329" spans="23:23" x14ac:dyDescent="0.35">
      <c r="W40329" s="17"/>
    </row>
    <row r="40330" spans="23:23" x14ac:dyDescent="0.35">
      <c r="W40330" s="17"/>
    </row>
    <row r="40331" spans="23:23" x14ac:dyDescent="0.35">
      <c r="W40331" s="17"/>
    </row>
    <row r="40332" spans="23:23" x14ac:dyDescent="0.35">
      <c r="W40332" s="17"/>
    </row>
    <row r="40333" spans="23:23" x14ac:dyDescent="0.35">
      <c r="W40333" s="17"/>
    </row>
    <row r="40334" spans="23:23" x14ac:dyDescent="0.35">
      <c r="W40334" s="17"/>
    </row>
    <row r="40335" spans="23:23" x14ac:dyDescent="0.35">
      <c r="W40335" s="17"/>
    </row>
    <row r="40336" spans="23:23" x14ac:dyDescent="0.35">
      <c r="W40336" s="17"/>
    </row>
    <row r="40337" spans="23:23" x14ac:dyDescent="0.35">
      <c r="W40337" s="17"/>
    </row>
    <row r="40338" spans="23:23" x14ac:dyDescent="0.35">
      <c r="W40338" s="17"/>
    </row>
    <row r="40339" spans="23:23" x14ac:dyDescent="0.35">
      <c r="W40339" s="17"/>
    </row>
    <row r="40340" spans="23:23" x14ac:dyDescent="0.35">
      <c r="W40340" s="17"/>
    </row>
    <row r="40341" spans="23:23" x14ac:dyDescent="0.35">
      <c r="W40341" s="17"/>
    </row>
    <row r="40342" spans="23:23" x14ac:dyDescent="0.35">
      <c r="W40342" s="17"/>
    </row>
    <row r="40343" spans="23:23" x14ac:dyDescent="0.35">
      <c r="W40343" s="17"/>
    </row>
    <row r="40344" spans="23:23" x14ac:dyDescent="0.35">
      <c r="W40344" s="17"/>
    </row>
    <row r="40345" spans="23:23" x14ac:dyDescent="0.35">
      <c r="W40345" s="17"/>
    </row>
    <row r="40346" spans="23:23" x14ac:dyDescent="0.35">
      <c r="W40346" s="17"/>
    </row>
    <row r="40347" spans="23:23" x14ac:dyDescent="0.35">
      <c r="W40347" s="17"/>
    </row>
    <row r="40348" spans="23:23" x14ac:dyDescent="0.35">
      <c r="W40348" s="17"/>
    </row>
    <row r="40349" spans="23:23" x14ac:dyDescent="0.35">
      <c r="W40349" s="17"/>
    </row>
    <row r="40350" spans="23:23" x14ac:dyDescent="0.35">
      <c r="W40350" s="17"/>
    </row>
    <row r="40351" spans="23:23" x14ac:dyDescent="0.35">
      <c r="W40351" s="17"/>
    </row>
    <row r="40352" spans="23:23" x14ac:dyDescent="0.35">
      <c r="W40352" s="17"/>
    </row>
    <row r="40353" spans="23:23" x14ac:dyDescent="0.35">
      <c r="W40353" s="17"/>
    </row>
    <row r="40354" spans="23:23" x14ac:dyDescent="0.35">
      <c r="W40354" s="17"/>
    </row>
    <row r="40355" spans="23:23" x14ac:dyDescent="0.35">
      <c r="W40355" s="17"/>
    </row>
    <row r="40356" spans="23:23" x14ac:dyDescent="0.35">
      <c r="W40356" s="17"/>
    </row>
    <row r="40357" spans="23:23" x14ac:dyDescent="0.35">
      <c r="W40357" s="17"/>
    </row>
    <row r="40358" spans="23:23" x14ac:dyDescent="0.35">
      <c r="W40358" s="17"/>
    </row>
    <row r="40359" spans="23:23" x14ac:dyDescent="0.35">
      <c r="W40359" s="17"/>
    </row>
    <row r="40360" spans="23:23" x14ac:dyDescent="0.35">
      <c r="W40360" s="17"/>
    </row>
    <row r="40361" spans="23:23" x14ac:dyDescent="0.35">
      <c r="W40361" s="17"/>
    </row>
    <row r="40362" spans="23:23" x14ac:dyDescent="0.35">
      <c r="W40362" s="17"/>
    </row>
    <row r="40363" spans="23:23" x14ac:dyDescent="0.35">
      <c r="W40363" s="17"/>
    </row>
    <row r="40364" spans="23:23" x14ac:dyDescent="0.35">
      <c r="W40364" s="17"/>
    </row>
    <row r="40365" spans="23:23" x14ac:dyDescent="0.35">
      <c r="W40365" s="17"/>
    </row>
    <row r="40366" spans="23:23" x14ac:dyDescent="0.35">
      <c r="W40366" s="17"/>
    </row>
    <row r="40367" spans="23:23" x14ac:dyDescent="0.35">
      <c r="W40367" s="17"/>
    </row>
    <row r="40368" spans="23:23" x14ac:dyDescent="0.35">
      <c r="W40368" s="17"/>
    </row>
    <row r="40369" spans="23:23" x14ac:dyDescent="0.35">
      <c r="W40369" s="17"/>
    </row>
    <row r="40370" spans="23:23" x14ac:dyDescent="0.35">
      <c r="W40370" s="17"/>
    </row>
    <row r="40371" spans="23:23" x14ac:dyDescent="0.35">
      <c r="W40371" s="17"/>
    </row>
    <row r="40372" spans="23:23" x14ac:dyDescent="0.35">
      <c r="W40372" s="17"/>
    </row>
    <row r="40373" spans="23:23" x14ac:dyDescent="0.35">
      <c r="W40373" s="17"/>
    </row>
    <row r="40374" spans="23:23" x14ac:dyDescent="0.35">
      <c r="W40374" s="17"/>
    </row>
    <row r="40375" spans="23:23" x14ac:dyDescent="0.35">
      <c r="W40375" s="17"/>
    </row>
    <row r="40376" spans="23:23" x14ac:dyDescent="0.35">
      <c r="W40376" s="17"/>
    </row>
    <row r="40377" spans="23:23" x14ac:dyDescent="0.35">
      <c r="W40377" s="17"/>
    </row>
    <row r="40378" spans="23:23" x14ac:dyDescent="0.35">
      <c r="W40378" s="17"/>
    </row>
    <row r="40379" spans="23:23" x14ac:dyDescent="0.35">
      <c r="W40379" s="17"/>
    </row>
    <row r="40380" spans="23:23" x14ac:dyDescent="0.35">
      <c r="W40380" s="17"/>
    </row>
    <row r="40381" spans="23:23" x14ac:dyDescent="0.35">
      <c r="W40381" s="17"/>
    </row>
    <row r="40382" spans="23:23" x14ac:dyDescent="0.35">
      <c r="W40382" s="17"/>
    </row>
    <row r="40383" spans="23:23" x14ac:dyDescent="0.35">
      <c r="W40383" s="17"/>
    </row>
    <row r="40384" spans="23:23" x14ac:dyDescent="0.35">
      <c r="W40384" s="17"/>
    </row>
    <row r="40385" spans="23:23" x14ac:dyDescent="0.35">
      <c r="W40385" s="17"/>
    </row>
    <row r="40386" spans="23:23" x14ac:dyDescent="0.35">
      <c r="W40386" s="17"/>
    </row>
    <row r="40387" spans="23:23" x14ac:dyDescent="0.35">
      <c r="W40387" s="17"/>
    </row>
    <row r="40388" spans="23:23" x14ac:dyDescent="0.35">
      <c r="W40388" s="17"/>
    </row>
    <row r="40389" spans="23:23" x14ac:dyDescent="0.35">
      <c r="W40389" s="17"/>
    </row>
    <row r="40390" spans="23:23" x14ac:dyDescent="0.35">
      <c r="W40390" s="17"/>
    </row>
    <row r="40391" spans="23:23" x14ac:dyDescent="0.35">
      <c r="W40391" s="17"/>
    </row>
    <row r="40392" spans="23:23" x14ac:dyDescent="0.35">
      <c r="W40392" s="17"/>
    </row>
    <row r="40393" spans="23:23" x14ac:dyDescent="0.35">
      <c r="W40393" s="17"/>
    </row>
    <row r="40394" spans="23:23" x14ac:dyDescent="0.35">
      <c r="W40394" s="17"/>
    </row>
    <row r="40395" spans="23:23" x14ac:dyDescent="0.35">
      <c r="W40395" s="17"/>
    </row>
    <row r="40396" spans="23:23" x14ac:dyDescent="0.35">
      <c r="W40396" s="17"/>
    </row>
    <row r="40397" spans="23:23" x14ac:dyDescent="0.35">
      <c r="W40397" s="17"/>
    </row>
    <row r="40398" spans="23:23" x14ac:dyDescent="0.35">
      <c r="W40398" s="17"/>
    </row>
    <row r="40399" spans="23:23" x14ac:dyDescent="0.35">
      <c r="W40399" s="17"/>
    </row>
    <row r="40400" spans="23:23" x14ac:dyDescent="0.35">
      <c r="W40400" s="17"/>
    </row>
    <row r="40401" spans="23:23" x14ac:dyDescent="0.35">
      <c r="W40401" s="17"/>
    </row>
    <row r="40402" spans="23:23" x14ac:dyDescent="0.35">
      <c r="W40402" s="17"/>
    </row>
    <row r="40403" spans="23:23" x14ac:dyDescent="0.35">
      <c r="W40403" s="17"/>
    </row>
    <row r="40404" spans="23:23" x14ac:dyDescent="0.35">
      <c r="W40404" s="17"/>
    </row>
    <row r="40405" spans="23:23" x14ac:dyDescent="0.35">
      <c r="W40405" s="17"/>
    </row>
    <row r="40406" spans="23:23" x14ac:dyDescent="0.35">
      <c r="W40406" s="17"/>
    </row>
    <row r="40407" spans="23:23" x14ac:dyDescent="0.35">
      <c r="W40407" s="17"/>
    </row>
    <row r="40408" spans="23:23" x14ac:dyDescent="0.35">
      <c r="W40408" s="17"/>
    </row>
    <row r="40409" spans="23:23" x14ac:dyDescent="0.35">
      <c r="W40409" s="17"/>
    </row>
    <row r="40410" spans="23:23" x14ac:dyDescent="0.35">
      <c r="W40410" s="17"/>
    </row>
    <row r="40411" spans="23:23" x14ac:dyDescent="0.35">
      <c r="W40411" s="17"/>
    </row>
    <row r="40412" spans="23:23" x14ac:dyDescent="0.35">
      <c r="W40412" s="17"/>
    </row>
    <row r="40413" spans="23:23" x14ac:dyDescent="0.35">
      <c r="W40413" s="17"/>
    </row>
    <row r="40414" spans="23:23" x14ac:dyDescent="0.35">
      <c r="W40414" s="17"/>
    </row>
    <row r="40415" spans="23:23" x14ac:dyDescent="0.35">
      <c r="W40415" s="17"/>
    </row>
    <row r="40416" spans="23:23" x14ac:dyDescent="0.35">
      <c r="W40416" s="17"/>
    </row>
    <row r="40417" spans="23:23" x14ac:dyDescent="0.35">
      <c r="W40417" s="17"/>
    </row>
    <row r="40418" spans="23:23" x14ac:dyDescent="0.35">
      <c r="W40418" s="17"/>
    </row>
    <row r="40419" spans="23:23" x14ac:dyDescent="0.35">
      <c r="W40419" s="17"/>
    </row>
    <row r="40420" spans="23:23" x14ac:dyDescent="0.35">
      <c r="W40420" s="17"/>
    </row>
    <row r="40421" spans="23:23" x14ac:dyDescent="0.35">
      <c r="W40421" s="17"/>
    </row>
    <row r="40422" spans="23:23" x14ac:dyDescent="0.35">
      <c r="W40422" s="17"/>
    </row>
    <row r="40423" spans="23:23" x14ac:dyDescent="0.35">
      <c r="W40423" s="17"/>
    </row>
    <row r="40424" spans="23:23" x14ac:dyDescent="0.35">
      <c r="W40424" s="17"/>
    </row>
    <row r="40425" spans="23:23" x14ac:dyDescent="0.35">
      <c r="W40425" s="17"/>
    </row>
    <row r="40426" spans="23:23" x14ac:dyDescent="0.35">
      <c r="W40426" s="17"/>
    </row>
    <row r="40427" spans="23:23" x14ac:dyDescent="0.35">
      <c r="W40427" s="17"/>
    </row>
    <row r="40428" spans="23:23" x14ac:dyDescent="0.35">
      <c r="W40428" s="17"/>
    </row>
    <row r="40429" spans="23:23" x14ac:dyDescent="0.35">
      <c r="W40429" s="17"/>
    </row>
    <row r="40430" spans="23:23" x14ac:dyDescent="0.35">
      <c r="W40430" s="17"/>
    </row>
    <row r="40431" spans="23:23" x14ac:dyDescent="0.35">
      <c r="W40431" s="17"/>
    </row>
    <row r="40432" spans="23:23" x14ac:dyDescent="0.35">
      <c r="W40432" s="17"/>
    </row>
    <row r="40433" spans="23:23" x14ac:dyDescent="0.35">
      <c r="W40433" s="17"/>
    </row>
    <row r="40434" spans="23:23" x14ac:dyDescent="0.35">
      <c r="W40434" s="17"/>
    </row>
    <row r="40435" spans="23:23" x14ac:dyDescent="0.35">
      <c r="W40435" s="17"/>
    </row>
    <row r="40436" spans="23:23" x14ac:dyDescent="0.35">
      <c r="W40436" s="17"/>
    </row>
    <row r="40437" spans="23:23" x14ac:dyDescent="0.35">
      <c r="W40437" s="17"/>
    </row>
    <row r="40438" spans="23:23" x14ac:dyDescent="0.35">
      <c r="W40438" s="17"/>
    </row>
    <row r="40439" spans="23:23" x14ac:dyDescent="0.35">
      <c r="W40439" s="17"/>
    </row>
    <row r="40440" spans="23:23" x14ac:dyDescent="0.35">
      <c r="W40440" s="17"/>
    </row>
    <row r="40441" spans="23:23" x14ac:dyDescent="0.35">
      <c r="W40441" s="17"/>
    </row>
    <row r="40442" spans="23:23" x14ac:dyDescent="0.35">
      <c r="W40442" s="17"/>
    </row>
    <row r="40443" spans="23:23" x14ac:dyDescent="0.35">
      <c r="W40443" s="17"/>
    </row>
    <row r="40444" spans="23:23" x14ac:dyDescent="0.35">
      <c r="W40444" s="17"/>
    </row>
    <row r="40445" spans="23:23" x14ac:dyDescent="0.35">
      <c r="W40445" s="17"/>
    </row>
    <row r="40446" spans="23:23" x14ac:dyDescent="0.35">
      <c r="W40446" s="17"/>
    </row>
    <row r="40447" spans="23:23" x14ac:dyDescent="0.35">
      <c r="W40447" s="17"/>
    </row>
    <row r="40448" spans="23:23" x14ac:dyDescent="0.35">
      <c r="W40448" s="17"/>
    </row>
    <row r="40449" spans="23:23" x14ac:dyDescent="0.35">
      <c r="W40449" s="17"/>
    </row>
    <row r="40450" spans="23:23" x14ac:dyDescent="0.35">
      <c r="W40450" s="17"/>
    </row>
    <row r="40451" spans="23:23" x14ac:dyDescent="0.35">
      <c r="W40451" s="17"/>
    </row>
    <row r="40452" spans="23:23" x14ac:dyDescent="0.35">
      <c r="W40452" s="17"/>
    </row>
    <row r="40453" spans="23:23" x14ac:dyDescent="0.35">
      <c r="W40453" s="17"/>
    </row>
    <row r="40454" spans="23:23" x14ac:dyDescent="0.35">
      <c r="W40454" s="17"/>
    </row>
    <row r="40455" spans="23:23" x14ac:dyDescent="0.35">
      <c r="W40455" s="17"/>
    </row>
    <row r="40456" spans="23:23" x14ac:dyDescent="0.35">
      <c r="W40456" s="17"/>
    </row>
    <row r="40457" spans="23:23" x14ac:dyDescent="0.35">
      <c r="W40457" s="17"/>
    </row>
    <row r="40458" spans="23:23" x14ac:dyDescent="0.35">
      <c r="W40458" s="17"/>
    </row>
    <row r="40459" spans="23:23" x14ac:dyDescent="0.35">
      <c r="W40459" s="17"/>
    </row>
    <row r="40460" spans="23:23" x14ac:dyDescent="0.35">
      <c r="W40460" s="17"/>
    </row>
    <row r="40461" spans="23:23" x14ac:dyDescent="0.35">
      <c r="W40461" s="17"/>
    </row>
    <row r="40462" spans="23:23" x14ac:dyDescent="0.35">
      <c r="W40462" s="17"/>
    </row>
    <row r="40463" spans="23:23" x14ac:dyDescent="0.35">
      <c r="W40463" s="17"/>
    </row>
    <row r="40464" spans="23:23" x14ac:dyDescent="0.35">
      <c r="W40464" s="17"/>
    </row>
    <row r="40465" spans="23:23" x14ac:dyDescent="0.35">
      <c r="W40465" s="17"/>
    </row>
    <row r="40466" spans="23:23" x14ac:dyDescent="0.35">
      <c r="W40466" s="17"/>
    </row>
    <row r="40467" spans="23:23" x14ac:dyDescent="0.35">
      <c r="W40467" s="17"/>
    </row>
    <row r="40468" spans="23:23" x14ac:dyDescent="0.35">
      <c r="W40468" s="17"/>
    </row>
    <row r="40469" spans="23:23" x14ac:dyDescent="0.35">
      <c r="W40469" s="17"/>
    </row>
    <row r="40470" spans="23:23" x14ac:dyDescent="0.35">
      <c r="W40470" s="17"/>
    </row>
    <row r="40471" spans="23:23" x14ac:dyDescent="0.35">
      <c r="W40471" s="17"/>
    </row>
    <row r="40472" spans="23:23" x14ac:dyDescent="0.35">
      <c r="W40472" s="17"/>
    </row>
    <row r="40473" spans="23:23" x14ac:dyDescent="0.35">
      <c r="W40473" s="17"/>
    </row>
    <row r="40474" spans="23:23" x14ac:dyDescent="0.35">
      <c r="W40474" s="17"/>
    </row>
    <row r="40475" spans="23:23" x14ac:dyDescent="0.35">
      <c r="W40475" s="17"/>
    </row>
    <row r="40476" spans="23:23" x14ac:dyDescent="0.35">
      <c r="W40476" s="17"/>
    </row>
    <row r="40477" spans="23:23" x14ac:dyDescent="0.35">
      <c r="W40477" s="17"/>
    </row>
    <row r="40478" spans="23:23" x14ac:dyDescent="0.35">
      <c r="W40478" s="17"/>
    </row>
    <row r="40479" spans="23:23" x14ac:dyDescent="0.35">
      <c r="W40479" s="17"/>
    </row>
    <row r="40480" spans="23:23" x14ac:dyDescent="0.35">
      <c r="W40480" s="17"/>
    </row>
    <row r="40481" spans="23:23" x14ac:dyDescent="0.35">
      <c r="W40481" s="17"/>
    </row>
    <row r="40482" spans="23:23" x14ac:dyDescent="0.35">
      <c r="W40482" s="17"/>
    </row>
    <row r="40483" spans="23:23" x14ac:dyDescent="0.35">
      <c r="W40483" s="17"/>
    </row>
    <row r="40484" spans="23:23" x14ac:dyDescent="0.35">
      <c r="W40484" s="17"/>
    </row>
    <row r="40485" spans="23:23" x14ac:dyDescent="0.35">
      <c r="W40485" s="17"/>
    </row>
    <row r="40486" spans="23:23" x14ac:dyDescent="0.35">
      <c r="W40486" s="17"/>
    </row>
    <row r="40487" spans="23:23" x14ac:dyDescent="0.35">
      <c r="W40487" s="17"/>
    </row>
    <row r="40488" spans="23:23" x14ac:dyDescent="0.35">
      <c r="W40488" s="17"/>
    </row>
    <row r="40489" spans="23:23" x14ac:dyDescent="0.35">
      <c r="W40489" s="17"/>
    </row>
    <row r="40490" spans="23:23" x14ac:dyDescent="0.35">
      <c r="W40490" s="17"/>
    </row>
    <row r="40491" spans="23:23" x14ac:dyDescent="0.35">
      <c r="W40491" s="17"/>
    </row>
    <row r="40492" spans="23:23" x14ac:dyDescent="0.35">
      <c r="W40492" s="17"/>
    </row>
    <row r="40493" spans="23:23" x14ac:dyDescent="0.35">
      <c r="W40493" s="17"/>
    </row>
    <row r="40494" spans="23:23" x14ac:dyDescent="0.35">
      <c r="W40494" s="17"/>
    </row>
    <row r="40495" spans="23:23" x14ac:dyDescent="0.35">
      <c r="W40495" s="17"/>
    </row>
    <row r="40496" spans="23:23" x14ac:dyDescent="0.35">
      <c r="W40496" s="17"/>
    </row>
    <row r="40497" spans="23:23" x14ac:dyDescent="0.35">
      <c r="W40497" s="17"/>
    </row>
    <row r="40498" spans="23:23" x14ac:dyDescent="0.35">
      <c r="W40498" s="17"/>
    </row>
    <row r="40499" spans="23:23" x14ac:dyDescent="0.35">
      <c r="W40499" s="17"/>
    </row>
    <row r="40500" spans="23:23" x14ac:dyDescent="0.35">
      <c r="W40500" s="17"/>
    </row>
    <row r="40501" spans="23:23" x14ac:dyDescent="0.35">
      <c r="W40501" s="17"/>
    </row>
    <row r="40502" spans="23:23" x14ac:dyDescent="0.35">
      <c r="W40502" s="17"/>
    </row>
    <row r="40503" spans="23:23" x14ac:dyDescent="0.35">
      <c r="W40503" s="17"/>
    </row>
    <row r="40504" spans="23:23" x14ac:dyDescent="0.35">
      <c r="W40504" s="17"/>
    </row>
    <row r="40505" spans="23:23" x14ac:dyDescent="0.35">
      <c r="W40505" s="17"/>
    </row>
    <row r="40506" spans="23:23" x14ac:dyDescent="0.35">
      <c r="W40506" s="17"/>
    </row>
    <row r="40507" spans="23:23" x14ac:dyDescent="0.35">
      <c r="W40507" s="17"/>
    </row>
    <row r="40508" spans="23:23" x14ac:dyDescent="0.35">
      <c r="W40508" s="17"/>
    </row>
    <row r="40509" spans="23:23" x14ac:dyDescent="0.35">
      <c r="W40509" s="17"/>
    </row>
    <row r="40510" spans="23:23" x14ac:dyDescent="0.35">
      <c r="W40510" s="17"/>
    </row>
    <row r="40511" spans="23:23" x14ac:dyDescent="0.35">
      <c r="W40511" s="17"/>
    </row>
    <row r="40512" spans="23:23" x14ac:dyDescent="0.35">
      <c r="W40512" s="17"/>
    </row>
    <row r="40513" spans="23:23" x14ac:dyDescent="0.35">
      <c r="W40513" s="17"/>
    </row>
    <row r="40514" spans="23:23" x14ac:dyDescent="0.35">
      <c r="W40514" s="17"/>
    </row>
    <row r="40515" spans="23:23" x14ac:dyDescent="0.35">
      <c r="W40515" s="17"/>
    </row>
    <row r="40516" spans="23:23" x14ac:dyDescent="0.35">
      <c r="W40516" s="17"/>
    </row>
    <row r="40517" spans="23:23" x14ac:dyDescent="0.35">
      <c r="W40517" s="17"/>
    </row>
    <row r="40518" spans="23:23" x14ac:dyDescent="0.35">
      <c r="W40518" s="17"/>
    </row>
    <row r="40519" spans="23:23" x14ac:dyDescent="0.35">
      <c r="W40519" s="17"/>
    </row>
    <row r="40520" spans="23:23" x14ac:dyDescent="0.35">
      <c r="W40520" s="17"/>
    </row>
    <row r="40521" spans="23:23" x14ac:dyDescent="0.35">
      <c r="W40521" s="17"/>
    </row>
    <row r="40522" spans="23:23" x14ac:dyDescent="0.35">
      <c r="W40522" s="17"/>
    </row>
    <row r="40523" spans="23:23" x14ac:dyDescent="0.35">
      <c r="W40523" s="17"/>
    </row>
    <row r="40524" spans="23:23" x14ac:dyDescent="0.35">
      <c r="W40524" s="17"/>
    </row>
    <row r="40525" spans="23:23" x14ac:dyDescent="0.35">
      <c r="W40525" s="17"/>
    </row>
    <row r="40526" spans="23:23" x14ac:dyDescent="0.35">
      <c r="W40526" s="17"/>
    </row>
    <row r="40527" spans="23:23" x14ac:dyDescent="0.35">
      <c r="W40527" s="17"/>
    </row>
    <row r="40528" spans="23:23" x14ac:dyDescent="0.35">
      <c r="W40528" s="17"/>
    </row>
    <row r="40529" spans="23:23" x14ac:dyDescent="0.35">
      <c r="W40529" s="17"/>
    </row>
    <row r="40530" spans="23:23" x14ac:dyDescent="0.35">
      <c r="W40530" s="17"/>
    </row>
    <row r="40531" spans="23:23" x14ac:dyDescent="0.35">
      <c r="W40531" s="17"/>
    </row>
    <row r="40532" spans="23:23" x14ac:dyDescent="0.35">
      <c r="W40532" s="17"/>
    </row>
    <row r="40533" spans="23:23" x14ac:dyDescent="0.35">
      <c r="W40533" s="17"/>
    </row>
    <row r="40534" spans="23:23" x14ac:dyDescent="0.35">
      <c r="W40534" s="17"/>
    </row>
    <row r="40535" spans="23:23" x14ac:dyDescent="0.35">
      <c r="W40535" s="17"/>
    </row>
    <row r="40536" spans="23:23" x14ac:dyDescent="0.35">
      <c r="W40536" s="17"/>
    </row>
    <row r="40537" spans="23:23" x14ac:dyDescent="0.35">
      <c r="W40537" s="17"/>
    </row>
    <row r="40538" spans="23:23" x14ac:dyDescent="0.35">
      <c r="W40538" s="17"/>
    </row>
    <row r="40539" spans="23:23" x14ac:dyDescent="0.35">
      <c r="W40539" s="17"/>
    </row>
    <row r="40540" spans="23:23" x14ac:dyDescent="0.35">
      <c r="W40540" s="17"/>
    </row>
    <row r="40541" spans="23:23" x14ac:dyDescent="0.35">
      <c r="W40541" s="17"/>
    </row>
    <row r="40542" spans="23:23" x14ac:dyDescent="0.35">
      <c r="W40542" s="17"/>
    </row>
    <row r="40543" spans="23:23" x14ac:dyDescent="0.35">
      <c r="W40543" s="17"/>
    </row>
    <row r="40544" spans="23:23" x14ac:dyDescent="0.35">
      <c r="W40544" s="17"/>
    </row>
    <row r="40545" spans="23:23" x14ac:dyDescent="0.35">
      <c r="W40545" s="17"/>
    </row>
    <row r="40546" spans="23:23" x14ac:dyDescent="0.35">
      <c r="W40546" s="17"/>
    </row>
    <row r="40547" spans="23:23" x14ac:dyDescent="0.35">
      <c r="W40547" s="17"/>
    </row>
    <row r="40548" spans="23:23" x14ac:dyDescent="0.35">
      <c r="W40548" s="17"/>
    </row>
    <row r="40549" spans="23:23" x14ac:dyDescent="0.35">
      <c r="W40549" s="17"/>
    </row>
    <row r="40550" spans="23:23" x14ac:dyDescent="0.35">
      <c r="W40550" s="17"/>
    </row>
    <row r="40551" spans="23:23" x14ac:dyDescent="0.35">
      <c r="W40551" s="17"/>
    </row>
    <row r="40552" spans="23:23" x14ac:dyDescent="0.35">
      <c r="W40552" s="17"/>
    </row>
    <row r="40553" spans="23:23" x14ac:dyDescent="0.35">
      <c r="W40553" s="17"/>
    </row>
    <row r="40554" spans="23:23" x14ac:dyDescent="0.35">
      <c r="W40554" s="17"/>
    </row>
    <row r="40555" spans="23:23" x14ac:dyDescent="0.35">
      <c r="W40555" s="17"/>
    </row>
    <row r="40556" spans="23:23" x14ac:dyDescent="0.35">
      <c r="W40556" s="17"/>
    </row>
    <row r="40557" spans="23:23" x14ac:dyDescent="0.35">
      <c r="W40557" s="17"/>
    </row>
    <row r="40558" spans="23:23" x14ac:dyDescent="0.35">
      <c r="W40558" s="17"/>
    </row>
    <row r="40559" spans="23:23" x14ac:dyDescent="0.35">
      <c r="W40559" s="17"/>
    </row>
    <row r="40560" spans="23:23" x14ac:dyDescent="0.35">
      <c r="W40560" s="17"/>
    </row>
    <row r="40561" spans="23:23" x14ac:dyDescent="0.35">
      <c r="W40561" s="17"/>
    </row>
    <row r="40562" spans="23:23" x14ac:dyDescent="0.35">
      <c r="W40562" s="17"/>
    </row>
    <row r="40563" spans="23:23" x14ac:dyDescent="0.35">
      <c r="W40563" s="17"/>
    </row>
    <row r="40564" spans="23:23" x14ac:dyDescent="0.35">
      <c r="W40564" s="17"/>
    </row>
    <row r="40565" spans="23:23" x14ac:dyDescent="0.35">
      <c r="W40565" s="17"/>
    </row>
    <row r="40566" spans="23:23" x14ac:dyDescent="0.35">
      <c r="W40566" s="17"/>
    </row>
    <row r="40567" spans="23:23" x14ac:dyDescent="0.35">
      <c r="W40567" s="17"/>
    </row>
    <row r="40568" spans="23:23" x14ac:dyDescent="0.35">
      <c r="W40568" s="17"/>
    </row>
    <row r="40569" spans="23:23" x14ac:dyDescent="0.35">
      <c r="W40569" s="17"/>
    </row>
    <row r="40570" spans="23:23" x14ac:dyDescent="0.35">
      <c r="W40570" s="17"/>
    </row>
    <row r="40571" spans="23:23" x14ac:dyDescent="0.35">
      <c r="W40571" s="17"/>
    </row>
    <row r="40572" spans="23:23" x14ac:dyDescent="0.35">
      <c r="W40572" s="17"/>
    </row>
    <row r="40573" spans="23:23" x14ac:dyDescent="0.35">
      <c r="W40573" s="17"/>
    </row>
    <row r="40574" spans="23:23" x14ac:dyDescent="0.35">
      <c r="W40574" s="17"/>
    </row>
    <row r="40575" spans="23:23" x14ac:dyDescent="0.35">
      <c r="W40575" s="17"/>
    </row>
    <row r="40576" spans="23:23" x14ac:dyDescent="0.35">
      <c r="W40576" s="17"/>
    </row>
    <row r="40577" spans="23:23" x14ac:dyDescent="0.35">
      <c r="W40577" s="17"/>
    </row>
    <row r="40578" spans="23:23" x14ac:dyDescent="0.35">
      <c r="W40578" s="17"/>
    </row>
    <row r="40579" spans="23:23" x14ac:dyDescent="0.35">
      <c r="W40579" s="17"/>
    </row>
    <row r="40580" spans="23:23" x14ac:dyDescent="0.35">
      <c r="W40580" s="17"/>
    </row>
    <row r="40581" spans="23:23" x14ac:dyDescent="0.35">
      <c r="W40581" s="17"/>
    </row>
    <row r="40582" spans="23:23" x14ac:dyDescent="0.35">
      <c r="W40582" s="17"/>
    </row>
    <row r="40583" spans="23:23" x14ac:dyDescent="0.35">
      <c r="W40583" s="17"/>
    </row>
    <row r="40584" spans="23:23" x14ac:dyDescent="0.35">
      <c r="W40584" s="17"/>
    </row>
    <row r="40585" spans="23:23" x14ac:dyDescent="0.35">
      <c r="W40585" s="17"/>
    </row>
    <row r="40586" spans="23:23" x14ac:dyDescent="0.35">
      <c r="W40586" s="17"/>
    </row>
    <row r="40587" spans="23:23" x14ac:dyDescent="0.35">
      <c r="W40587" s="17"/>
    </row>
    <row r="40588" spans="23:23" x14ac:dyDescent="0.35">
      <c r="W40588" s="17"/>
    </row>
    <row r="40589" spans="23:23" x14ac:dyDescent="0.35">
      <c r="W40589" s="17"/>
    </row>
    <row r="40590" spans="23:23" x14ac:dyDescent="0.35">
      <c r="W40590" s="17"/>
    </row>
    <row r="40591" spans="23:23" x14ac:dyDescent="0.35">
      <c r="W40591" s="17"/>
    </row>
    <row r="40592" spans="23:23" x14ac:dyDescent="0.35">
      <c r="W40592" s="17"/>
    </row>
    <row r="40593" spans="23:23" x14ac:dyDescent="0.35">
      <c r="W40593" s="17"/>
    </row>
    <row r="40594" spans="23:23" x14ac:dyDescent="0.35">
      <c r="W40594" s="17"/>
    </row>
    <row r="40595" spans="23:23" x14ac:dyDescent="0.35">
      <c r="W40595" s="17"/>
    </row>
    <row r="40596" spans="23:23" x14ac:dyDescent="0.35">
      <c r="W40596" s="17"/>
    </row>
    <row r="40597" spans="23:23" x14ac:dyDescent="0.35">
      <c r="W40597" s="17"/>
    </row>
    <row r="40598" spans="23:23" x14ac:dyDescent="0.35">
      <c r="W40598" s="17"/>
    </row>
    <row r="40599" spans="23:23" x14ac:dyDescent="0.35">
      <c r="W40599" s="17"/>
    </row>
    <row r="40600" spans="23:23" x14ac:dyDescent="0.35">
      <c r="W40600" s="17"/>
    </row>
    <row r="40601" spans="23:23" x14ac:dyDescent="0.35">
      <c r="W40601" s="17"/>
    </row>
    <row r="40602" spans="23:23" x14ac:dyDescent="0.35">
      <c r="W40602" s="17"/>
    </row>
    <row r="40603" spans="23:23" x14ac:dyDescent="0.35">
      <c r="W40603" s="17"/>
    </row>
    <row r="40604" spans="23:23" x14ac:dyDescent="0.35">
      <c r="W40604" s="17"/>
    </row>
    <row r="40605" spans="23:23" x14ac:dyDescent="0.35">
      <c r="W40605" s="17"/>
    </row>
    <row r="40606" spans="23:23" x14ac:dyDescent="0.35">
      <c r="W40606" s="17"/>
    </row>
    <row r="40607" spans="23:23" x14ac:dyDescent="0.35">
      <c r="W40607" s="17"/>
    </row>
    <row r="40608" spans="23:23" x14ac:dyDescent="0.35">
      <c r="W40608" s="17"/>
    </row>
    <row r="40609" spans="23:23" x14ac:dyDescent="0.35">
      <c r="W40609" s="17"/>
    </row>
    <row r="40610" spans="23:23" x14ac:dyDescent="0.35">
      <c r="W40610" s="17"/>
    </row>
    <row r="40611" spans="23:23" x14ac:dyDescent="0.35">
      <c r="W40611" s="17"/>
    </row>
    <row r="40612" spans="23:23" x14ac:dyDescent="0.35">
      <c r="W40612" s="17"/>
    </row>
    <row r="40613" spans="23:23" x14ac:dyDescent="0.35">
      <c r="W40613" s="17"/>
    </row>
    <row r="40614" spans="23:23" x14ac:dyDescent="0.35">
      <c r="W40614" s="17"/>
    </row>
    <row r="40615" spans="23:23" x14ac:dyDescent="0.35">
      <c r="W40615" s="17"/>
    </row>
    <row r="40616" spans="23:23" x14ac:dyDescent="0.35">
      <c r="W40616" s="17"/>
    </row>
    <row r="40617" spans="23:23" x14ac:dyDescent="0.35">
      <c r="W40617" s="17"/>
    </row>
    <row r="40618" spans="23:23" x14ac:dyDescent="0.35">
      <c r="W40618" s="17"/>
    </row>
    <row r="40619" spans="23:23" x14ac:dyDescent="0.35">
      <c r="W40619" s="17"/>
    </row>
    <row r="40620" spans="23:23" x14ac:dyDescent="0.35">
      <c r="W40620" s="17"/>
    </row>
    <row r="40621" spans="23:23" x14ac:dyDescent="0.35">
      <c r="W40621" s="17"/>
    </row>
    <row r="40622" spans="23:23" x14ac:dyDescent="0.35">
      <c r="W40622" s="17"/>
    </row>
    <row r="40623" spans="23:23" x14ac:dyDescent="0.35">
      <c r="W40623" s="17"/>
    </row>
    <row r="40624" spans="23:23" x14ac:dyDescent="0.35">
      <c r="W40624" s="17"/>
    </row>
    <row r="40625" spans="23:23" x14ac:dyDescent="0.35">
      <c r="W40625" s="17"/>
    </row>
    <row r="40626" spans="23:23" x14ac:dyDescent="0.35">
      <c r="W40626" s="17"/>
    </row>
    <row r="40627" spans="23:23" x14ac:dyDescent="0.35">
      <c r="W40627" s="17"/>
    </row>
    <row r="40628" spans="23:23" x14ac:dyDescent="0.35">
      <c r="W40628" s="17"/>
    </row>
    <row r="40629" spans="23:23" x14ac:dyDescent="0.35">
      <c r="W40629" s="17"/>
    </row>
    <row r="40630" spans="23:23" x14ac:dyDescent="0.35">
      <c r="W40630" s="17"/>
    </row>
    <row r="40631" spans="23:23" x14ac:dyDescent="0.35">
      <c r="W40631" s="17"/>
    </row>
    <row r="40632" spans="23:23" x14ac:dyDescent="0.35">
      <c r="W40632" s="17"/>
    </row>
    <row r="40633" spans="23:23" x14ac:dyDescent="0.35">
      <c r="W40633" s="17"/>
    </row>
    <row r="40634" spans="23:23" x14ac:dyDescent="0.35">
      <c r="W40634" s="17"/>
    </row>
    <row r="40635" spans="23:23" x14ac:dyDescent="0.35">
      <c r="W40635" s="17"/>
    </row>
    <row r="40636" spans="23:23" x14ac:dyDescent="0.35">
      <c r="W40636" s="17"/>
    </row>
    <row r="40637" spans="23:23" x14ac:dyDescent="0.35">
      <c r="W40637" s="17"/>
    </row>
    <row r="40638" spans="23:23" x14ac:dyDescent="0.35">
      <c r="W40638" s="17"/>
    </row>
    <row r="40639" spans="23:23" x14ac:dyDescent="0.35">
      <c r="W40639" s="17"/>
    </row>
    <row r="40640" spans="23:23" x14ac:dyDescent="0.35">
      <c r="W40640" s="17"/>
    </row>
    <row r="40641" spans="23:23" x14ac:dyDescent="0.35">
      <c r="W40641" s="17"/>
    </row>
    <row r="40642" spans="23:23" x14ac:dyDescent="0.35">
      <c r="W40642" s="17"/>
    </row>
    <row r="40643" spans="23:23" x14ac:dyDescent="0.35">
      <c r="W40643" s="17"/>
    </row>
    <row r="40644" spans="23:23" x14ac:dyDescent="0.35">
      <c r="W40644" s="17"/>
    </row>
    <row r="40645" spans="23:23" x14ac:dyDescent="0.35">
      <c r="W40645" s="17"/>
    </row>
    <row r="40646" spans="23:23" x14ac:dyDescent="0.35">
      <c r="W40646" s="17"/>
    </row>
    <row r="40647" spans="23:23" x14ac:dyDescent="0.35">
      <c r="W40647" s="17"/>
    </row>
    <row r="40648" spans="23:23" x14ac:dyDescent="0.35">
      <c r="W40648" s="17"/>
    </row>
    <row r="40649" spans="23:23" x14ac:dyDescent="0.35">
      <c r="W40649" s="17"/>
    </row>
    <row r="40650" spans="23:23" x14ac:dyDescent="0.35">
      <c r="W40650" s="17"/>
    </row>
    <row r="40651" spans="23:23" x14ac:dyDescent="0.35">
      <c r="W40651" s="17"/>
    </row>
    <row r="40652" spans="23:23" x14ac:dyDescent="0.35">
      <c r="W40652" s="17"/>
    </row>
    <row r="40653" spans="23:23" x14ac:dyDescent="0.35">
      <c r="W40653" s="17"/>
    </row>
    <row r="40654" spans="23:23" x14ac:dyDescent="0.35">
      <c r="W40654" s="17"/>
    </row>
    <row r="40655" spans="23:23" x14ac:dyDescent="0.35">
      <c r="W40655" s="17"/>
    </row>
    <row r="40656" spans="23:23" x14ac:dyDescent="0.35">
      <c r="W40656" s="17"/>
    </row>
    <row r="40657" spans="23:23" x14ac:dyDescent="0.35">
      <c r="W40657" s="17"/>
    </row>
    <row r="40658" spans="23:23" x14ac:dyDescent="0.35">
      <c r="W40658" s="17"/>
    </row>
    <row r="40659" spans="23:23" x14ac:dyDescent="0.35">
      <c r="W40659" s="17"/>
    </row>
    <row r="40660" spans="23:23" x14ac:dyDescent="0.35">
      <c r="W40660" s="17"/>
    </row>
    <row r="40661" spans="23:23" x14ac:dyDescent="0.35">
      <c r="W40661" s="17"/>
    </row>
    <row r="40662" spans="23:23" x14ac:dyDescent="0.35">
      <c r="W40662" s="17"/>
    </row>
    <row r="40663" spans="23:23" x14ac:dyDescent="0.35">
      <c r="W40663" s="17"/>
    </row>
    <row r="40664" spans="23:23" x14ac:dyDescent="0.35">
      <c r="W40664" s="17"/>
    </row>
    <row r="40665" spans="23:23" x14ac:dyDescent="0.35">
      <c r="W40665" s="17"/>
    </row>
    <row r="40666" spans="23:23" x14ac:dyDescent="0.35">
      <c r="W40666" s="17"/>
    </row>
    <row r="40667" spans="23:23" x14ac:dyDescent="0.35">
      <c r="W40667" s="17"/>
    </row>
    <row r="40668" spans="23:23" x14ac:dyDescent="0.35">
      <c r="W40668" s="17"/>
    </row>
    <row r="40669" spans="23:23" x14ac:dyDescent="0.35">
      <c r="W40669" s="17"/>
    </row>
    <row r="40670" spans="23:23" x14ac:dyDescent="0.35">
      <c r="W40670" s="17"/>
    </row>
    <row r="40671" spans="23:23" x14ac:dyDescent="0.35">
      <c r="W40671" s="17"/>
    </row>
    <row r="40672" spans="23:23" x14ac:dyDescent="0.35">
      <c r="W40672" s="17"/>
    </row>
    <row r="40673" spans="23:23" x14ac:dyDescent="0.35">
      <c r="W40673" s="17"/>
    </row>
    <row r="40674" spans="23:23" x14ac:dyDescent="0.35">
      <c r="W40674" s="17"/>
    </row>
    <row r="40675" spans="23:23" x14ac:dyDescent="0.35">
      <c r="W40675" s="17"/>
    </row>
    <row r="40676" spans="23:23" x14ac:dyDescent="0.35">
      <c r="W40676" s="17"/>
    </row>
    <row r="40677" spans="23:23" x14ac:dyDescent="0.35">
      <c r="W40677" s="17"/>
    </row>
    <row r="40678" spans="23:23" x14ac:dyDescent="0.35">
      <c r="W40678" s="17"/>
    </row>
    <row r="40679" spans="23:23" x14ac:dyDescent="0.35">
      <c r="W40679" s="17"/>
    </row>
    <row r="40680" spans="23:23" x14ac:dyDescent="0.35">
      <c r="W40680" s="17"/>
    </row>
    <row r="40681" spans="23:23" x14ac:dyDescent="0.35">
      <c r="W40681" s="17"/>
    </row>
    <row r="40682" spans="23:23" x14ac:dyDescent="0.35">
      <c r="W40682" s="17"/>
    </row>
    <row r="40683" spans="23:23" x14ac:dyDescent="0.35">
      <c r="W40683" s="17"/>
    </row>
    <row r="40684" spans="23:23" x14ac:dyDescent="0.35">
      <c r="W40684" s="17"/>
    </row>
    <row r="40685" spans="23:23" x14ac:dyDescent="0.35">
      <c r="W40685" s="17"/>
    </row>
    <row r="40686" spans="23:23" x14ac:dyDescent="0.35">
      <c r="W40686" s="17"/>
    </row>
    <row r="40687" spans="23:23" x14ac:dyDescent="0.35">
      <c r="W40687" s="17"/>
    </row>
    <row r="40688" spans="23:23" x14ac:dyDescent="0.35">
      <c r="W40688" s="17"/>
    </row>
    <row r="40689" spans="23:23" x14ac:dyDescent="0.35">
      <c r="W40689" s="17"/>
    </row>
    <row r="40690" spans="23:23" x14ac:dyDescent="0.35">
      <c r="W40690" s="17"/>
    </row>
    <row r="40691" spans="23:23" x14ac:dyDescent="0.35">
      <c r="W40691" s="17"/>
    </row>
    <row r="40692" spans="23:23" x14ac:dyDescent="0.35">
      <c r="W40692" s="17"/>
    </row>
    <row r="40693" spans="23:23" x14ac:dyDescent="0.35">
      <c r="W40693" s="17"/>
    </row>
    <row r="40694" spans="23:23" x14ac:dyDescent="0.35">
      <c r="W40694" s="17"/>
    </row>
    <row r="40695" spans="23:23" x14ac:dyDescent="0.35">
      <c r="W40695" s="17"/>
    </row>
    <row r="40696" spans="23:23" x14ac:dyDescent="0.35">
      <c r="W40696" s="17"/>
    </row>
    <row r="40697" spans="23:23" x14ac:dyDescent="0.35">
      <c r="W40697" s="17"/>
    </row>
    <row r="40698" spans="23:23" x14ac:dyDescent="0.35">
      <c r="W40698" s="17"/>
    </row>
    <row r="40699" spans="23:23" x14ac:dyDescent="0.35">
      <c r="W40699" s="17"/>
    </row>
    <row r="40700" spans="23:23" x14ac:dyDescent="0.35">
      <c r="W40700" s="17"/>
    </row>
    <row r="40701" spans="23:23" x14ac:dyDescent="0.35">
      <c r="W40701" s="17"/>
    </row>
    <row r="40702" spans="23:23" x14ac:dyDescent="0.35">
      <c r="W40702" s="17"/>
    </row>
    <row r="40703" spans="23:23" x14ac:dyDescent="0.35">
      <c r="W40703" s="17"/>
    </row>
    <row r="40704" spans="23:23" x14ac:dyDescent="0.35">
      <c r="W40704" s="17"/>
    </row>
    <row r="40705" spans="23:23" x14ac:dyDescent="0.35">
      <c r="W40705" s="17"/>
    </row>
    <row r="40706" spans="23:23" x14ac:dyDescent="0.35">
      <c r="W40706" s="17"/>
    </row>
    <row r="40707" spans="23:23" x14ac:dyDescent="0.35">
      <c r="W40707" s="17"/>
    </row>
    <row r="40708" spans="23:23" x14ac:dyDescent="0.35">
      <c r="W40708" s="17"/>
    </row>
    <row r="40709" spans="23:23" x14ac:dyDescent="0.35">
      <c r="W40709" s="17"/>
    </row>
    <row r="40710" spans="23:23" x14ac:dyDescent="0.35">
      <c r="W40710" s="17"/>
    </row>
    <row r="40711" spans="23:23" x14ac:dyDescent="0.35">
      <c r="W40711" s="17"/>
    </row>
    <row r="40712" spans="23:23" x14ac:dyDescent="0.35">
      <c r="W40712" s="17"/>
    </row>
    <row r="40713" spans="23:23" x14ac:dyDescent="0.35">
      <c r="W40713" s="17"/>
    </row>
    <row r="40714" spans="23:23" x14ac:dyDescent="0.35">
      <c r="W40714" s="17"/>
    </row>
    <row r="40715" spans="23:23" x14ac:dyDescent="0.35">
      <c r="W40715" s="17"/>
    </row>
    <row r="40716" spans="23:23" x14ac:dyDescent="0.35">
      <c r="W40716" s="17"/>
    </row>
    <row r="40717" spans="23:23" x14ac:dyDescent="0.35">
      <c r="W40717" s="17"/>
    </row>
    <row r="40718" spans="23:23" x14ac:dyDescent="0.35">
      <c r="W40718" s="17"/>
    </row>
    <row r="40719" spans="23:23" x14ac:dyDescent="0.35">
      <c r="W40719" s="17"/>
    </row>
    <row r="40720" spans="23:23" x14ac:dyDescent="0.35">
      <c r="W40720" s="17"/>
    </row>
    <row r="40721" spans="23:23" x14ac:dyDescent="0.35">
      <c r="W40721" s="17"/>
    </row>
    <row r="40722" spans="23:23" x14ac:dyDescent="0.35">
      <c r="W40722" s="17"/>
    </row>
    <row r="40723" spans="23:23" x14ac:dyDescent="0.35">
      <c r="W40723" s="17"/>
    </row>
    <row r="40724" spans="23:23" x14ac:dyDescent="0.35">
      <c r="W40724" s="17"/>
    </row>
    <row r="40725" spans="23:23" x14ac:dyDescent="0.35">
      <c r="W40725" s="17"/>
    </row>
    <row r="40726" spans="23:23" x14ac:dyDescent="0.35">
      <c r="W40726" s="17"/>
    </row>
    <row r="40727" spans="23:23" x14ac:dyDescent="0.35">
      <c r="W40727" s="17"/>
    </row>
    <row r="40728" spans="23:23" x14ac:dyDescent="0.35">
      <c r="W40728" s="17"/>
    </row>
    <row r="40729" spans="23:23" x14ac:dyDescent="0.35">
      <c r="W40729" s="17"/>
    </row>
    <row r="40730" spans="23:23" x14ac:dyDescent="0.35">
      <c r="W40730" s="17"/>
    </row>
    <row r="40731" spans="23:23" x14ac:dyDescent="0.35">
      <c r="W40731" s="17"/>
    </row>
    <row r="40732" spans="23:23" x14ac:dyDescent="0.35">
      <c r="W40732" s="17"/>
    </row>
    <row r="40733" spans="23:23" x14ac:dyDescent="0.35">
      <c r="W40733" s="17"/>
    </row>
    <row r="40734" spans="23:23" x14ac:dyDescent="0.35">
      <c r="W40734" s="17"/>
    </row>
    <row r="40735" spans="23:23" x14ac:dyDescent="0.35">
      <c r="W40735" s="17"/>
    </row>
    <row r="40736" spans="23:23" x14ac:dyDescent="0.35">
      <c r="W40736" s="17"/>
    </row>
    <row r="40737" spans="23:23" x14ac:dyDescent="0.35">
      <c r="W40737" s="17"/>
    </row>
    <row r="40738" spans="23:23" x14ac:dyDescent="0.35">
      <c r="W40738" s="17"/>
    </row>
    <row r="40739" spans="23:23" x14ac:dyDescent="0.35">
      <c r="W40739" s="17"/>
    </row>
    <row r="40740" spans="23:23" x14ac:dyDescent="0.35">
      <c r="W40740" s="17"/>
    </row>
    <row r="40741" spans="23:23" x14ac:dyDescent="0.35">
      <c r="W40741" s="17"/>
    </row>
    <row r="40742" spans="23:23" x14ac:dyDescent="0.35">
      <c r="W40742" s="17"/>
    </row>
    <row r="40743" spans="23:23" x14ac:dyDescent="0.35">
      <c r="W40743" s="17"/>
    </row>
    <row r="40744" spans="23:23" x14ac:dyDescent="0.35">
      <c r="W40744" s="17"/>
    </row>
    <row r="40745" spans="23:23" x14ac:dyDescent="0.35">
      <c r="W40745" s="17"/>
    </row>
    <row r="40746" spans="23:23" x14ac:dyDescent="0.35">
      <c r="W40746" s="17"/>
    </row>
    <row r="40747" spans="23:23" x14ac:dyDescent="0.35">
      <c r="W40747" s="17"/>
    </row>
    <row r="40748" spans="23:23" x14ac:dyDescent="0.35">
      <c r="W40748" s="17"/>
    </row>
    <row r="40749" spans="23:23" x14ac:dyDescent="0.35">
      <c r="W40749" s="17"/>
    </row>
    <row r="40750" spans="23:23" x14ac:dyDescent="0.35">
      <c r="W40750" s="17"/>
    </row>
    <row r="40751" spans="23:23" x14ac:dyDescent="0.35">
      <c r="W40751" s="17"/>
    </row>
    <row r="40752" spans="23:23" x14ac:dyDescent="0.35">
      <c r="W40752" s="17"/>
    </row>
    <row r="40753" spans="23:23" x14ac:dyDescent="0.35">
      <c r="W40753" s="17"/>
    </row>
    <row r="40754" spans="23:23" x14ac:dyDescent="0.35">
      <c r="W40754" s="17"/>
    </row>
    <row r="40755" spans="23:23" x14ac:dyDescent="0.35">
      <c r="W40755" s="17"/>
    </row>
    <row r="40756" spans="23:23" x14ac:dyDescent="0.35">
      <c r="W40756" s="17"/>
    </row>
    <row r="40757" spans="23:23" x14ac:dyDescent="0.35">
      <c r="W40757" s="17"/>
    </row>
    <row r="40758" spans="23:23" x14ac:dyDescent="0.35">
      <c r="W40758" s="17"/>
    </row>
    <row r="40759" spans="23:23" x14ac:dyDescent="0.35">
      <c r="W40759" s="17"/>
    </row>
    <row r="40760" spans="23:23" x14ac:dyDescent="0.35">
      <c r="W40760" s="17"/>
    </row>
    <row r="40761" spans="23:23" x14ac:dyDescent="0.35">
      <c r="W40761" s="17"/>
    </row>
    <row r="40762" spans="23:23" x14ac:dyDescent="0.35">
      <c r="W40762" s="17"/>
    </row>
    <row r="40763" spans="23:23" x14ac:dyDescent="0.35">
      <c r="W40763" s="17"/>
    </row>
    <row r="40764" spans="23:23" x14ac:dyDescent="0.35">
      <c r="W40764" s="17"/>
    </row>
    <row r="40765" spans="23:23" x14ac:dyDescent="0.35">
      <c r="W40765" s="17"/>
    </row>
    <row r="40766" spans="23:23" x14ac:dyDescent="0.35">
      <c r="W40766" s="17"/>
    </row>
    <row r="40767" spans="23:23" x14ac:dyDescent="0.35">
      <c r="W40767" s="17"/>
    </row>
    <row r="40768" spans="23:23" x14ac:dyDescent="0.35">
      <c r="W40768" s="17"/>
    </row>
    <row r="40769" spans="23:23" x14ac:dyDescent="0.35">
      <c r="W40769" s="17"/>
    </row>
    <row r="40770" spans="23:23" x14ac:dyDescent="0.35">
      <c r="W40770" s="17"/>
    </row>
    <row r="40771" spans="23:23" x14ac:dyDescent="0.35">
      <c r="W40771" s="17"/>
    </row>
    <row r="40772" spans="23:23" x14ac:dyDescent="0.35">
      <c r="W40772" s="17"/>
    </row>
    <row r="40773" spans="23:23" x14ac:dyDescent="0.35">
      <c r="W40773" s="17"/>
    </row>
    <row r="40774" spans="23:23" x14ac:dyDescent="0.35">
      <c r="W40774" s="17"/>
    </row>
    <row r="40775" spans="23:23" x14ac:dyDescent="0.35">
      <c r="W40775" s="17"/>
    </row>
    <row r="40776" spans="23:23" x14ac:dyDescent="0.35">
      <c r="W40776" s="17"/>
    </row>
    <row r="40777" spans="23:23" x14ac:dyDescent="0.35">
      <c r="W40777" s="17"/>
    </row>
    <row r="40778" spans="23:23" x14ac:dyDescent="0.35">
      <c r="W40778" s="17"/>
    </row>
    <row r="40779" spans="23:23" x14ac:dyDescent="0.35">
      <c r="W40779" s="17"/>
    </row>
    <row r="40780" spans="23:23" x14ac:dyDescent="0.35">
      <c r="W40780" s="17"/>
    </row>
    <row r="40781" spans="23:23" x14ac:dyDescent="0.35">
      <c r="W40781" s="17"/>
    </row>
    <row r="40782" spans="23:23" x14ac:dyDescent="0.35">
      <c r="W40782" s="17"/>
    </row>
    <row r="40783" spans="23:23" x14ac:dyDescent="0.35">
      <c r="W40783" s="17"/>
    </row>
    <row r="40784" spans="23:23" x14ac:dyDescent="0.35">
      <c r="W40784" s="17"/>
    </row>
    <row r="40785" spans="23:23" x14ac:dyDescent="0.35">
      <c r="W40785" s="17"/>
    </row>
    <row r="40786" spans="23:23" x14ac:dyDescent="0.35">
      <c r="W40786" s="17"/>
    </row>
    <row r="40787" spans="23:23" x14ac:dyDescent="0.35">
      <c r="W40787" s="17"/>
    </row>
    <row r="40788" spans="23:23" x14ac:dyDescent="0.35">
      <c r="W40788" s="17"/>
    </row>
    <row r="40789" spans="23:23" x14ac:dyDescent="0.35">
      <c r="W40789" s="17"/>
    </row>
    <row r="40790" spans="23:23" x14ac:dyDescent="0.35">
      <c r="W40790" s="17"/>
    </row>
    <row r="40791" spans="23:23" x14ac:dyDescent="0.35">
      <c r="W40791" s="17"/>
    </row>
    <row r="40792" spans="23:23" x14ac:dyDescent="0.35">
      <c r="W40792" s="17"/>
    </row>
    <row r="40793" spans="23:23" x14ac:dyDescent="0.35">
      <c r="W40793" s="17"/>
    </row>
    <row r="40794" spans="23:23" x14ac:dyDescent="0.35">
      <c r="W40794" s="17"/>
    </row>
    <row r="40795" spans="23:23" x14ac:dyDescent="0.35">
      <c r="W40795" s="17"/>
    </row>
    <row r="40796" spans="23:23" x14ac:dyDescent="0.35">
      <c r="W40796" s="17"/>
    </row>
    <row r="40797" spans="23:23" x14ac:dyDescent="0.35">
      <c r="W40797" s="17"/>
    </row>
    <row r="40798" spans="23:23" x14ac:dyDescent="0.35">
      <c r="W40798" s="17"/>
    </row>
    <row r="40799" spans="23:23" x14ac:dyDescent="0.35">
      <c r="W40799" s="17"/>
    </row>
    <row r="40800" spans="23:23" x14ac:dyDescent="0.35">
      <c r="W40800" s="17"/>
    </row>
    <row r="40801" spans="23:23" x14ac:dyDescent="0.35">
      <c r="W40801" s="17"/>
    </row>
    <row r="40802" spans="23:23" x14ac:dyDescent="0.35">
      <c r="W40802" s="17"/>
    </row>
    <row r="40803" spans="23:23" x14ac:dyDescent="0.35">
      <c r="W40803" s="17"/>
    </row>
    <row r="40804" spans="23:23" x14ac:dyDescent="0.35">
      <c r="W40804" s="17"/>
    </row>
    <row r="40805" spans="23:23" x14ac:dyDescent="0.35">
      <c r="W40805" s="17"/>
    </row>
    <row r="40806" spans="23:23" x14ac:dyDescent="0.35">
      <c r="W40806" s="17"/>
    </row>
    <row r="40807" spans="23:23" x14ac:dyDescent="0.35">
      <c r="W40807" s="17"/>
    </row>
    <row r="40808" spans="23:23" x14ac:dyDescent="0.35">
      <c r="W40808" s="17"/>
    </row>
    <row r="40809" spans="23:23" x14ac:dyDescent="0.35">
      <c r="W40809" s="17"/>
    </row>
    <row r="40810" spans="23:23" x14ac:dyDescent="0.35">
      <c r="W40810" s="17"/>
    </row>
    <row r="40811" spans="23:23" x14ac:dyDescent="0.35">
      <c r="W40811" s="17"/>
    </row>
    <row r="40812" spans="23:23" x14ac:dyDescent="0.35">
      <c r="W40812" s="17"/>
    </row>
    <row r="40813" spans="23:23" x14ac:dyDescent="0.35">
      <c r="W40813" s="17"/>
    </row>
    <row r="40814" spans="23:23" x14ac:dyDescent="0.35">
      <c r="W40814" s="17"/>
    </row>
    <row r="40815" spans="23:23" x14ac:dyDescent="0.35">
      <c r="W40815" s="17"/>
    </row>
    <row r="40816" spans="23:23" x14ac:dyDescent="0.35">
      <c r="W40816" s="17"/>
    </row>
    <row r="40817" spans="23:23" x14ac:dyDescent="0.35">
      <c r="W40817" s="17"/>
    </row>
    <row r="40818" spans="23:23" x14ac:dyDescent="0.35">
      <c r="W40818" s="17"/>
    </row>
    <row r="40819" spans="23:23" x14ac:dyDescent="0.35">
      <c r="W40819" s="17"/>
    </row>
    <row r="40820" spans="23:23" x14ac:dyDescent="0.35">
      <c r="W40820" s="17"/>
    </row>
    <row r="40821" spans="23:23" x14ac:dyDescent="0.35">
      <c r="W40821" s="17"/>
    </row>
    <row r="40822" spans="23:23" x14ac:dyDescent="0.35">
      <c r="W40822" s="17"/>
    </row>
    <row r="40823" spans="23:23" x14ac:dyDescent="0.35">
      <c r="W40823" s="17"/>
    </row>
    <row r="40824" spans="23:23" x14ac:dyDescent="0.35">
      <c r="W40824" s="17"/>
    </row>
    <row r="40825" spans="23:23" x14ac:dyDescent="0.35">
      <c r="W40825" s="17"/>
    </row>
    <row r="40826" spans="23:23" x14ac:dyDescent="0.35">
      <c r="W40826" s="17"/>
    </row>
    <row r="40827" spans="23:23" x14ac:dyDescent="0.35">
      <c r="W40827" s="17"/>
    </row>
    <row r="40828" spans="23:23" x14ac:dyDescent="0.35">
      <c r="W40828" s="17"/>
    </row>
    <row r="40829" spans="23:23" x14ac:dyDescent="0.35">
      <c r="W40829" s="17"/>
    </row>
    <row r="40830" spans="23:23" x14ac:dyDescent="0.35">
      <c r="W40830" s="17"/>
    </row>
    <row r="40831" spans="23:23" x14ac:dyDescent="0.35">
      <c r="W40831" s="17"/>
    </row>
    <row r="40832" spans="23:23" x14ac:dyDescent="0.35">
      <c r="W40832" s="17"/>
    </row>
    <row r="40833" spans="23:23" x14ac:dyDescent="0.35">
      <c r="W40833" s="17"/>
    </row>
    <row r="40834" spans="23:23" x14ac:dyDescent="0.35">
      <c r="W40834" s="17"/>
    </row>
    <row r="40835" spans="23:23" x14ac:dyDescent="0.35">
      <c r="W40835" s="17"/>
    </row>
    <row r="40836" spans="23:23" x14ac:dyDescent="0.35">
      <c r="W40836" s="17"/>
    </row>
    <row r="40837" spans="23:23" x14ac:dyDescent="0.35">
      <c r="W40837" s="17"/>
    </row>
    <row r="40838" spans="23:23" x14ac:dyDescent="0.35">
      <c r="W40838" s="17"/>
    </row>
    <row r="40839" spans="23:23" x14ac:dyDescent="0.35">
      <c r="W40839" s="17"/>
    </row>
    <row r="40840" spans="23:23" x14ac:dyDescent="0.35">
      <c r="W40840" s="17"/>
    </row>
    <row r="40841" spans="23:23" x14ac:dyDescent="0.35">
      <c r="W40841" s="17"/>
    </row>
    <row r="40842" spans="23:23" x14ac:dyDescent="0.35">
      <c r="W40842" s="17"/>
    </row>
    <row r="40843" spans="23:23" x14ac:dyDescent="0.35">
      <c r="W40843" s="17"/>
    </row>
    <row r="40844" spans="23:23" x14ac:dyDescent="0.35">
      <c r="W40844" s="17"/>
    </row>
    <row r="40845" spans="23:23" x14ac:dyDescent="0.35">
      <c r="W40845" s="17"/>
    </row>
    <row r="40846" spans="23:23" x14ac:dyDescent="0.35">
      <c r="W40846" s="17"/>
    </row>
    <row r="40847" spans="23:23" x14ac:dyDescent="0.35">
      <c r="W40847" s="17"/>
    </row>
    <row r="40848" spans="23:23" x14ac:dyDescent="0.35">
      <c r="W40848" s="17"/>
    </row>
    <row r="40849" spans="23:23" x14ac:dyDescent="0.35">
      <c r="W40849" s="17"/>
    </row>
    <row r="40850" spans="23:23" x14ac:dyDescent="0.35">
      <c r="W40850" s="17"/>
    </row>
    <row r="40851" spans="23:23" x14ac:dyDescent="0.35">
      <c r="W40851" s="17"/>
    </row>
    <row r="40852" spans="23:23" x14ac:dyDescent="0.35">
      <c r="W40852" s="17"/>
    </row>
    <row r="40853" spans="23:23" x14ac:dyDescent="0.35">
      <c r="W40853" s="17"/>
    </row>
    <row r="40854" spans="23:23" x14ac:dyDescent="0.35">
      <c r="W40854" s="17"/>
    </row>
    <row r="40855" spans="23:23" x14ac:dyDescent="0.35">
      <c r="W40855" s="17"/>
    </row>
    <row r="40856" spans="23:23" x14ac:dyDescent="0.35">
      <c r="W40856" s="17"/>
    </row>
    <row r="40857" spans="23:23" x14ac:dyDescent="0.35">
      <c r="W40857" s="17"/>
    </row>
    <row r="40858" spans="23:23" x14ac:dyDescent="0.35">
      <c r="W40858" s="17"/>
    </row>
    <row r="40859" spans="23:23" x14ac:dyDescent="0.35">
      <c r="W40859" s="17"/>
    </row>
    <row r="40860" spans="23:23" x14ac:dyDescent="0.35">
      <c r="W40860" s="17"/>
    </row>
    <row r="40861" spans="23:23" x14ac:dyDescent="0.35">
      <c r="W40861" s="17"/>
    </row>
    <row r="40862" spans="23:23" x14ac:dyDescent="0.35">
      <c r="W40862" s="17"/>
    </row>
    <row r="40863" spans="23:23" x14ac:dyDescent="0.35">
      <c r="W40863" s="17"/>
    </row>
    <row r="40864" spans="23:23" x14ac:dyDescent="0.35">
      <c r="W40864" s="17"/>
    </row>
    <row r="40865" spans="23:23" x14ac:dyDescent="0.35">
      <c r="W40865" s="17"/>
    </row>
    <row r="40866" spans="23:23" x14ac:dyDescent="0.35">
      <c r="W40866" s="17"/>
    </row>
    <row r="40867" spans="23:23" x14ac:dyDescent="0.35">
      <c r="W40867" s="17"/>
    </row>
    <row r="40868" spans="23:23" x14ac:dyDescent="0.35">
      <c r="W40868" s="17"/>
    </row>
    <row r="40869" spans="23:23" x14ac:dyDescent="0.35">
      <c r="W40869" s="17"/>
    </row>
    <row r="40870" spans="23:23" x14ac:dyDescent="0.35">
      <c r="W40870" s="17"/>
    </row>
    <row r="40871" spans="23:23" x14ac:dyDescent="0.35">
      <c r="W40871" s="17"/>
    </row>
    <row r="40872" spans="23:23" x14ac:dyDescent="0.35">
      <c r="W40872" s="17"/>
    </row>
    <row r="40873" spans="23:23" x14ac:dyDescent="0.35">
      <c r="W40873" s="17"/>
    </row>
    <row r="40874" spans="23:23" x14ac:dyDescent="0.35">
      <c r="W40874" s="17"/>
    </row>
    <row r="40875" spans="23:23" x14ac:dyDescent="0.35">
      <c r="W40875" s="17"/>
    </row>
    <row r="40876" spans="23:23" x14ac:dyDescent="0.35">
      <c r="W40876" s="17"/>
    </row>
    <row r="40877" spans="23:23" x14ac:dyDescent="0.35">
      <c r="W40877" s="17"/>
    </row>
    <row r="40878" spans="23:23" x14ac:dyDescent="0.35">
      <c r="W40878" s="17"/>
    </row>
    <row r="40879" spans="23:23" x14ac:dyDescent="0.35">
      <c r="W40879" s="17"/>
    </row>
    <row r="40880" spans="23:23" x14ac:dyDescent="0.35">
      <c r="W40880" s="17"/>
    </row>
    <row r="40881" spans="23:23" x14ac:dyDescent="0.35">
      <c r="W40881" s="17"/>
    </row>
    <row r="40882" spans="23:23" x14ac:dyDescent="0.35">
      <c r="W40882" s="17"/>
    </row>
    <row r="40883" spans="23:23" x14ac:dyDescent="0.35">
      <c r="W40883" s="17"/>
    </row>
    <row r="40884" spans="23:23" x14ac:dyDescent="0.35">
      <c r="W40884" s="17"/>
    </row>
    <row r="40885" spans="23:23" x14ac:dyDescent="0.35">
      <c r="W40885" s="17"/>
    </row>
    <row r="40886" spans="23:23" x14ac:dyDescent="0.35">
      <c r="W40886" s="17"/>
    </row>
    <row r="40887" spans="23:23" x14ac:dyDescent="0.35">
      <c r="W40887" s="17"/>
    </row>
    <row r="40888" spans="23:23" x14ac:dyDescent="0.35">
      <c r="W40888" s="17"/>
    </row>
    <row r="40889" spans="23:23" x14ac:dyDescent="0.35">
      <c r="W40889" s="17"/>
    </row>
    <row r="40890" spans="23:23" x14ac:dyDescent="0.35">
      <c r="W40890" s="17"/>
    </row>
    <row r="40891" spans="23:23" x14ac:dyDescent="0.35">
      <c r="W40891" s="17"/>
    </row>
    <row r="40892" spans="23:23" x14ac:dyDescent="0.35">
      <c r="W40892" s="17"/>
    </row>
    <row r="40893" spans="23:23" x14ac:dyDescent="0.35">
      <c r="W40893" s="17"/>
    </row>
    <row r="40894" spans="23:23" x14ac:dyDescent="0.35">
      <c r="W40894" s="17"/>
    </row>
    <row r="40895" spans="23:23" x14ac:dyDescent="0.35">
      <c r="W40895" s="17"/>
    </row>
    <row r="40896" spans="23:23" x14ac:dyDescent="0.35">
      <c r="W40896" s="17"/>
    </row>
    <row r="40897" spans="23:23" x14ac:dyDescent="0.35">
      <c r="W40897" s="17"/>
    </row>
    <row r="40898" spans="23:23" x14ac:dyDescent="0.35">
      <c r="W40898" s="17"/>
    </row>
    <row r="40899" spans="23:23" x14ac:dyDescent="0.35">
      <c r="W40899" s="17"/>
    </row>
    <row r="40900" spans="23:23" x14ac:dyDescent="0.35">
      <c r="W40900" s="17"/>
    </row>
    <row r="40901" spans="23:23" x14ac:dyDescent="0.35">
      <c r="W40901" s="17"/>
    </row>
    <row r="40902" spans="23:23" x14ac:dyDescent="0.35">
      <c r="W40902" s="17"/>
    </row>
    <row r="40903" spans="23:23" x14ac:dyDescent="0.35">
      <c r="W40903" s="17"/>
    </row>
    <row r="40904" spans="23:23" x14ac:dyDescent="0.35">
      <c r="W40904" s="17"/>
    </row>
    <row r="40905" spans="23:23" x14ac:dyDescent="0.35">
      <c r="W40905" s="17"/>
    </row>
    <row r="40906" spans="23:23" x14ac:dyDescent="0.35">
      <c r="W40906" s="17"/>
    </row>
    <row r="40907" spans="23:23" x14ac:dyDescent="0.35">
      <c r="W40907" s="17"/>
    </row>
    <row r="40908" spans="23:23" x14ac:dyDescent="0.35">
      <c r="W40908" s="17"/>
    </row>
    <row r="40909" spans="23:23" x14ac:dyDescent="0.35">
      <c r="W40909" s="17"/>
    </row>
    <row r="40910" spans="23:23" x14ac:dyDescent="0.35">
      <c r="W40910" s="17"/>
    </row>
    <row r="40911" spans="23:23" x14ac:dyDescent="0.35">
      <c r="W40911" s="17"/>
    </row>
    <row r="40912" spans="23:23" x14ac:dyDescent="0.35">
      <c r="W40912" s="17"/>
    </row>
    <row r="40913" spans="23:23" x14ac:dyDescent="0.35">
      <c r="W40913" s="17"/>
    </row>
    <row r="40914" spans="23:23" x14ac:dyDescent="0.35">
      <c r="W40914" s="17"/>
    </row>
    <row r="40915" spans="23:23" x14ac:dyDescent="0.35">
      <c r="W40915" s="17"/>
    </row>
    <row r="40916" spans="23:23" x14ac:dyDescent="0.35">
      <c r="W40916" s="17"/>
    </row>
    <row r="40917" spans="23:23" x14ac:dyDescent="0.35">
      <c r="W40917" s="17"/>
    </row>
    <row r="40918" spans="23:23" x14ac:dyDescent="0.35">
      <c r="W40918" s="17"/>
    </row>
    <row r="40919" spans="23:23" x14ac:dyDescent="0.35">
      <c r="W40919" s="17"/>
    </row>
    <row r="40920" spans="23:23" x14ac:dyDescent="0.35">
      <c r="W40920" s="17"/>
    </row>
    <row r="40921" spans="23:23" x14ac:dyDescent="0.35">
      <c r="W40921" s="17"/>
    </row>
    <row r="40922" spans="23:23" x14ac:dyDescent="0.35">
      <c r="W40922" s="17"/>
    </row>
    <row r="40923" spans="23:23" x14ac:dyDescent="0.35">
      <c r="W40923" s="17"/>
    </row>
    <row r="40924" spans="23:23" x14ac:dyDescent="0.35">
      <c r="W40924" s="17"/>
    </row>
    <row r="40925" spans="23:23" x14ac:dyDescent="0.35">
      <c r="W40925" s="17"/>
    </row>
    <row r="40926" spans="23:23" x14ac:dyDescent="0.35">
      <c r="W40926" s="17"/>
    </row>
    <row r="40927" spans="23:23" x14ac:dyDescent="0.35">
      <c r="W40927" s="17"/>
    </row>
    <row r="40928" spans="23:23" x14ac:dyDescent="0.35">
      <c r="W40928" s="17"/>
    </row>
    <row r="40929" spans="23:23" x14ac:dyDescent="0.35">
      <c r="W40929" s="17"/>
    </row>
    <row r="40930" spans="23:23" x14ac:dyDescent="0.35">
      <c r="W40930" s="17"/>
    </row>
    <row r="40931" spans="23:23" x14ac:dyDescent="0.35">
      <c r="W40931" s="17"/>
    </row>
    <row r="40932" spans="23:23" x14ac:dyDescent="0.35">
      <c r="W40932" s="17"/>
    </row>
    <row r="40933" spans="23:23" x14ac:dyDescent="0.35">
      <c r="W40933" s="17"/>
    </row>
    <row r="40934" spans="23:23" x14ac:dyDescent="0.35">
      <c r="W40934" s="17"/>
    </row>
    <row r="40935" spans="23:23" x14ac:dyDescent="0.35">
      <c r="W40935" s="17"/>
    </row>
    <row r="40936" spans="23:23" x14ac:dyDescent="0.35">
      <c r="W40936" s="17"/>
    </row>
    <row r="40937" spans="23:23" x14ac:dyDescent="0.35">
      <c r="W40937" s="17"/>
    </row>
    <row r="40938" spans="23:23" x14ac:dyDescent="0.35">
      <c r="W40938" s="17"/>
    </row>
    <row r="40939" spans="23:23" x14ac:dyDescent="0.35">
      <c r="W40939" s="17"/>
    </row>
    <row r="40940" spans="23:23" x14ac:dyDescent="0.35">
      <c r="W40940" s="17"/>
    </row>
    <row r="40941" spans="23:23" x14ac:dyDescent="0.35">
      <c r="W40941" s="17"/>
    </row>
    <row r="40942" spans="23:23" x14ac:dyDescent="0.35">
      <c r="W40942" s="17"/>
    </row>
    <row r="40943" spans="23:23" x14ac:dyDescent="0.35">
      <c r="W40943" s="17"/>
    </row>
    <row r="40944" spans="23:23" x14ac:dyDescent="0.35">
      <c r="W40944" s="17"/>
    </row>
    <row r="40945" spans="23:23" x14ac:dyDescent="0.35">
      <c r="W40945" s="17"/>
    </row>
    <row r="40946" spans="23:23" x14ac:dyDescent="0.35">
      <c r="W40946" s="17"/>
    </row>
    <row r="40947" spans="23:23" x14ac:dyDescent="0.35">
      <c r="W40947" s="17"/>
    </row>
    <row r="40948" spans="23:23" x14ac:dyDescent="0.35">
      <c r="W40948" s="17"/>
    </row>
    <row r="40949" spans="23:23" x14ac:dyDescent="0.35">
      <c r="W40949" s="17"/>
    </row>
    <row r="40950" spans="23:23" x14ac:dyDescent="0.35">
      <c r="W40950" s="17"/>
    </row>
    <row r="40951" spans="23:23" x14ac:dyDescent="0.35">
      <c r="W40951" s="17"/>
    </row>
    <row r="40952" spans="23:23" x14ac:dyDescent="0.35">
      <c r="W40952" s="17"/>
    </row>
    <row r="40953" spans="23:23" x14ac:dyDescent="0.35">
      <c r="W40953" s="17"/>
    </row>
    <row r="40954" spans="23:23" x14ac:dyDescent="0.35">
      <c r="W40954" s="17"/>
    </row>
    <row r="40955" spans="23:23" x14ac:dyDescent="0.35">
      <c r="W40955" s="17"/>
    </row>
    <row r="40956" spans="23:23" x14ac:dyDescent="0.35">
      <c r="W40956" s="17"/>
    </row>
    <row r="40957" spans="23:23" x14ac:dyDescent="0.35">
      <c r="W40957" s="17"/>
    </row>
    <row r="40958" spans="23:23" x14ac:dyDescent="0.35">
      <c r="W40958" s="17"/>
    </row>
    <row r="40959" spans="23:23" x14ac:dyDescent="0.35">
      <c r="W40959" s="17"/>
    </row>
    <row r="40960" spans="23:23" x14ac:dyDescent="0.35">
      <c r="W40960" s="17"/>
    </row>
    <row r="40961" spans="23:23" x14ac:dyDescent="0.35">
      <c r="W40961" s="17"/>
    </row>
    <row r="40962" spans="23:23" x14ac:dyDescent="0.35">
      <c r="W40962" s="17"/>
    </row>
    <row r="40963" spans="23:23" x14ac:dyDescent="0.35">
      <c r="W40963" s="17"/>
    </row>
    <row r="40964" spans="23:23" x14ac:dyDescent="0.35">
      <c r="W40964" s="17"/>
    </row>
    <row r="40965" spans="23:23" x14ac:dyDescent="0.35">
      <c r="W40965" s="17"/>
    </row>
    <row r="40966" spans="23:23" x14ac:dyDescent="0.35">
      <c r="W40966" s="17"/>
    </row>
    <row r="40967" spans="23:23" x14ac:dyDescent="0.35">
      <c r="W40967" s="17"/>
    </row>
    <row r="40968" spans="23:23" x14ac:dyDescent="0.35">
      <c r="W40968" s="17"/>
    </row>
    <row r="40969" spans="23:23" x14ac:dyDescent="0.35">
      <c r="W40969" s="17"/>
    </row>
    <row r="40970" spans="23:23" x14ac:dyDescent="0.35">
      <c r="W40970" s="17"/>
    </row>
    <row r="40971" spans="23:23" x14ac:dyDescent="0.35">
      <c r="W40971" s="17"/>
    </row>
    <row r="40972" spans="23:23" x14ac:dyDescent="0.35">
      <c r="W40972" s="17"/>
    </row>
    <row r="40973" spans="23:23" x14ac:dyDescent="0.35">
      <c r="W40973" s="17"/>
    </row>
    <row r="40974" spans="23:23" x14ac:dyDescent="0.35">
      <c r="W40974" s="17"/>
    </row>
    <row r="40975" spans="23:23" x14ac:dyDescent="0.35">
      <c r="W40975" s="17"/>
    </row>
    <row r="40976" spans="23:23" x14ac:dyDescent="0.35">
      <c r="W40976" s="17"/>
    </row>
    <row r="40977" spans="23:23" x14ac:dyDescent="0.35">
      <c r="W40977" s="17"/>
    </row>
    <row r="40978" spans="23:23" x14ac:dyDescent="0.35">
      <c r="W40978" s="17"/>
    </row>
    <row r="40979" spans="23:23" x14ac:dyDescent="0.35">
      <c r="W40979" s="17"/>
    </row>
    <row r="40980" spans="23:23" x14ac:dyDescent="0.35">
      <c r="W40980" s="17"/>
    </row>
    <row r="40981" spans="23:23" x14ac:dyDescent="0.35">
      <c r="W40981" s="17"/>
    </row>
    <row r="40982" spans="23:23" x14ac:dyDescent="0.35">
      <c r="W40982" s="17"/>
    </row>
    <row r="40983" spans="23:23" x14ac:dyDescent="0.35">
      <c r="W40983" s="17"/>
    </row>
    <row r="40984" spans="23:23" x14ac:dyDescent="0.35">
      <c r="W40984" s="17"/>
    </row>
    <row r="40985" spans="23:23" x14ac:dyDescent="0.35">
      <c r="W40985" s="17"/>
    </row>
    <row r="40986" spans="23:23" x14ac:dyDescent="0.35">
      <c r="W40986" s="17"/>
    </row>
    <row r="40987" spans="23:23" x14ac:dyDescent="0.35">
      <c r="W40987" s="17"/>
    </row>
    <row r="40988" spans="23:23" x14ac:dyDescent="0.35">
      <c r="W40988" s="17"/>
    </row>
    <row r="40989" spans="23:23" x14ac:dyDescent="0.35">
      <c r="W40989" s="17"/>
    </row>
    <row r="40990" spans="23:23" x14ac:dyDescent="0.35">
      <c r="W40990" s="17"/>
    </row>
    <row r="40991" spans="23:23" x14ac:dyDescent="0.35">
      <c r="W40991" s="17"/>
    </row>
    <row r="40992" spans="23:23" x14ac:dyDescent="0.35">
      <c r="W40992" s="17"/>
    </row>
    <row r="40993" spans="23:23" x14ac:dyDescent="0.35">
      <c r="W40993" s="17"/>
    </row>
    <row r="40994" spans="23:23" x14ac:dyDescent="0.35">
      <c r="W40994" s="17"/>
    </row>
    <row r="40995" spans="23:23" x14ac:dyDescent="0.35">
      <c r="W40995" s="17"/>
    </row>
    <row r="40996" spans="23:23" x14ac:dyDescent="0.35">
      <c r="W40996" s="17"/>
    </row>
    <row r="40997" spans="23:23" x14ac:dyDescent="0.35">
      <c r="W40997" s="17"/>
    </row>
    <row r="40998" spans="23:23" x14ac:dyDescent="0.35">
      <c r="W40998" s="17"/>
    </row>
    <row r="40999" spans="23:23" x14ac:dyDescent="0.35">
      <c r="W40999" s="17"/>
    </row>
    <row r="41000" spans="23:23" x14ac:dyDescent="0.35">
      <c r="W41000" s="17"/>
    </row>
    <row r="41001" spans="23:23" x14ac:dyDescent="0.35">
      <c r="W41001" s="17"/>
    </row>
    <row r="41002" spans="23:23" x14ac:dyDescent="0.35">
      <c r="W41002" s="17"/>
    </row>
    <row r="41003" spans="23:23" x14ac:dyDescent="0.35">
      <c r="W41003" s="17"/>
    </row>
    <row r="41004" spans="23:23" x14ac:dyDescent="0.35">
      <c r="W41004" s="17"/>
    </row>
    <row r="41005" spans="23:23" x14ac:dyDescent="0.35">
      <c r="W41005" s="17"/>
    </row>
    <row r="41006" spans="23:23" x14ac:dyDescent="0.35">
      <c r="W41006" s="17"/>
    </row>
    <row r="41007" spans="23:23" x14ac:dyDescent="0.35">
      <c r="W41007" s="17"/>
    </row>
    <row r="41008" spans="23:23" x14ac:dyDescent="0.35">
      <c r="W41008" s="17"/>
    </row>
    <row r="41009" spans="23:23" x14ac:dyDescent="0.35">
      <c r="W41009" s="17"/>
    </row>
    <row r="41010" spans="23:23" x14ac:dyDescent="0.35">
      <c r="W41010" s="17"/>
    </row>
    <row r="41011" spans="23:23" x14ac:dyDescent="0.35">
      <c r="W41011" s="17"/>
    </row>
    <row r="41012" spans="23:23" x14ac:dyDescent="0.35">
      <c r="W41012" s="17"/>
    </row>
    <row r="41013" spans="23:23" x14ac:dyDescent="0.35">
      <c r="W41013" s="17"/>
    </row>
    <row r="41014" spans="23:23" x14ac:dyDescent="0.35">
      <c r="W41014" s="17"/>
    </row>
    <row r="41015" spans="23:23" x14ac:dyDescent="0.35">
      <c r="W41015" s="17"/>
    </row>
    <row r="41016" spans="23:23" x14ac:dyDescent="0.35">
      <c r="W41016" s="17"/>
    </row>
    <row r="41017" spans="23:23" x14ac:dyDescent="0.35">
      <c r="W41017" s="17"/>
    </row>
    <row r="41018" spans="23:23" x14ac:dyDescent="0.35">
      <c r="W41018" s="17"/>
    </row>
    <row r="41019" spans="23:23" x14ac:dyDescent="0.35">
      <c r="W41019" s="17"/>
    </row>
    <row r="41020" spans="23:23" x14ac:dyDescent="0.35">
      <c r="W41020" s="17"/>
    </row>
    <row r="41021" spans="23:23" x14ac:dyDescent="0.35">
      <c r="W41021" s="17"/>
    </row>
    <row r="41022" spans="23:23" x14ac:dyDescent="0.35">
      <c r="W41022" s="17"/>
    </row>
    <row r="41023" spans="23:23" x14ac:dyDescent="0.35">
      <c r="W41023" s="17"/>
    </row>
    <row r="41024" spans="23:23" x14ac:dyDescent="0.35">
      <c r="W41024" s="17"/>
    </row>
    <row r="41025" spans="23:23" x14ac:dyDescent="0.35">
      <c r="W41025" s="17"/>
    </row>
    <row r="41026" spans="23:23" x14ac:dyDescent="0.35">
      <c r="W41026" s="17"/>
    </row>
    <row r="41027" spans="23:23" x14ac:dyDescent="0.35">
      <c r="W41027" s="17"/>
    </row>
    <row r="41028" spans="23:23" x14ac:dyDescent="0.35">
      <c r="W41028" s="17"/>
    </row>
    <row r="41029" spans="23:23" x14ac:dyDescent="0.35">
      <c r="W41029" s="17"/>
    </row>
    <row r="41030" spans="23:23" x14ac:dyDescent="0.35">
      <c r="W41030" s="17"/>
    </row>
    <row r="41031" spans="23:23" x14ac:dyDescent="0.35">
      <c r="W41031" s="17"/>
    </row>
    <row r="41032" spans="23:23" x14ac:dyDescent="0.35">
      <c r="W41032" s="17"/>
    </row>
    <row r="41033" spans="23:23" x14ac:dyDescent="0.35">
      <c r="W41033" s="17"/>
    </row>
    <row r="41034" spans="23:23" x14ac:dyDescent="0.35">
      <c r="W41034" s="17"/>
    </row>
    <row r="41035" spans="23:23" x14ac:dyDescent="0.35">
      <c r="W41035" s="17"/>
    </row>
    <row r="41036" spans="23:23" x14ac:dyDescent="0.35">
      <c r="W41036" s="17"/>
    </row>
    <row r="41037" spans="23:23" x14ac:dyDescent="0.35">
      <c r="W41037" s="17"/>
    </row>
    <row r="41038" spans="23:23" x14ac:dyDescent="0.35">
      <c r="W41038" s="17"/>
    </row>
    <row r="41039" spans="23:23" x14ac:dyDescent="0.35">
      <c r="W41039" s="17"/>
    </row>
    <row r="41040" spans="23:23" x14ac:dyDescent="0.35">
      <c r="W41040" s="17"/>
    </row>
    <row r="41041" spans="23:23" x14ac:dyDescent="0.35">
      <c r="W41041" s="17"/>
    </row>
    <row r="41042" spans="23:23" x14ac:dyDescent="0.35">
      <c r="W41042" s="17"/>
    </row>
    <row r="41043" spans="23:23" x14ac:dyDescent="0.35">
      <c r="W41043" s="17"/>
    </row>
    <row r="41044" spans="23:23" x14ac:dyDescent="0.35">
      <c r="W41044" s="17"/>
    </row>
    <row r="41045" spans="23:23" x14ac:dyDescent="0.35">
      <c r="W41045" s="17"/>
    </row>
    <row r="41046" spans="23:23" x14ac:dyDescent="0.35">
      <c r="W41046" s="17"/>
    </row>
    <row r="41047" spans="23:23" x14ac:dyDescent="0.35">
      <c r="W41047" s="17"/>
    </row>
    <row r="41048" spans="23:23" x14ac:dyDescent="0.35">
      <c r="W41048" s="17"/>
    </row>
    <row r="41049" spans="23:23" x14ac:dyDescent="0.35">
      <c r="W41049" s="17"/>
    </row>
    <row r="41050" spans="23:23" x14ac:dyDescent="0.35">
      <c r="W41050" s="17"/>
    </row>
    <row r="41051" spans="23:23" x14ac:dyDescent="0.35">
      <c r="W41051" s="17"/>
    </row>
    <row r="41052" spans="23:23" x14ac:dyDescent="0.35">
      <c r="W41052" s="17"/>
    </row>
    <row r="41053" spans="23:23" x14ac:dyDescent="0.35">
      <c r="W41053" s="17"/>
    </row>
    <row r="41054" spans="23:23" x14ac:dyDescent="0.35">
      <c r="W41054" s="17"/>
    </row>
    <row r="41055" spans="23:23" x14ac:dyDescent="0.35">
      <c r="W41055" s="17"/>
    </row>
    <row r="41056" spans="23:23" x14ac:dyDescent="0.35">
      <c r="W41056" s="17"/>
    </row>
    <row r="41057" spans="23:23" x14ac:dyDescent="0.35">
      <c r="W41057" s="17"/>
    </row>
    <row r="41058" spans="23:23" x14ac:dyDescent="0.35">
      <c r="W41058" s="17"/>
    </row>
    <row r="41059" spans="23:23" x14ac:dyDescent="0.35">
      <c r="W41059" s="17"/>
    </row>
    <row r="41060" spans="23:23" x14ac:dyDescent="0.35">
      <c r="W41060" s="17"/>
    </row>
    <row r="41061" spans="23:23" x14ac:dyDescent="0.35">
      <c r="W41061" s="17"/>
    </row>
    <row r="41062" spans="23:23" x14ac:dyDescent="0.35">
      <c r="W41062" s="17"/>
    </row>
    <row r="41063" spans="23:23" x14ac:dyDescent="0.35">
      <c r="W41063" s="17"/>
    </row>
    <row r="41064" spans="23:23" x14ac:dyDescent="0.35">
      <c r="W41064" s="17"/>
    </row>
    <row r="41065" spans="23:23" x14ac:dyDescent="0.35">
      <c r="W41065" s="17"/>
    </row>
    <row r="41066" spans="23:23" x14ac:dyDescent="0.35">
      <c r="W41066" s="17"/>
    </row>
    <row r="41067" spans="23:23" x14ac:dyDescent="0.35">
      <c r="W41067" s="17"/>
    </row>
    <row r="41068" spans="23:23" x14ac:dyDescent="0.35">
      <c r="W41068" s="17"/>
    </row>
    <row r="41069" spans="23:23" x14ac:dyDescent="0.35">
      <c r="W41069" s="17"/>
    </row>
    <row r="41070" spans="23:23" x14ac:dyDescent="0.35">
      <c r="W41070" s="17"/>
    </row>
    <row r="41071" spans="23:23" x14ac:dyDescent="0.35">
      <c r="W41071" s="17"/>
    </row>
    <row r="41072" spans="23:23" x14ac:dyDescent="0.35">
      <c r="W41072" s="17"/>
    </row>
    <row r="41073" spans="23:23" x14ac:dyDescent="0.35">
      <c r="W41073" s="17"/>
    </row>
    <row r="41074" spans="23:23" x14ac:dyDescent="0.35">
      <c r="W41074" s="17"/>
    </row>
    <row r="41075" spans="23:23" x14ac:dyDescent="0.35">
      <c r="W41075" s="17"/>
    </row>
    <row r="41076" spans="23:23" x14ac:dyDescent="0.35">
      <c r="W41076" s="17"/>
    </row>
    <row r="41077" spans="23:23" x14ac:dyDescent="0.35">
      <c r="W41077" s="17"/>
    </row>
    <row r="41078" spans="23:23" x14ac:dyDescent="0.35">
      <c r="W41078" s="17"/>
    </row>
    <row r="41079" spans="23:23" x14ac:dyDescent="0.35">
      <c r="W41079" s="17"/>
    </row>
    <row r="41080" spans="23:23" x14ac:dyDescent="0.35">
      <c r="W41080" s="17"/>
    </row>
    <row r="41081" spans="23:23" x14ac:dyDescent="0.35">
      <c r="W41081" s="17"/>
    </row>
    <row r="41082" spans="23:23" x14ac:dyDescent="0.35">
      <c r="W41082" s="17"/>
    </row>
    <row r="41083" spans="23:23" x14ac:dyDescent="0.35">
      <c r="W41083" s="17"/>
    </row>
    <row r="41084" spans="23:23" x14ac:dyDescent="0.35">
      <c r="W41084" s="17"/>
    </row>
    <row r="41085" spans="23:23" x14ac:dyDescent="0.35">
      <c r="W41085" s="17"/>
    </row>
    <row r="41086" spans="23:23" x14ac:dyDescent="0.35">
      <c r="W41086" s="17"/>
    </row>
    <row r="41087" spans="23:23" x14ac:dyDescent="0.35">
      <c r="W41087" s="17"/>
    </row>
    <row r="41088" spans="23:23" x14ac:dyDescent="0.35">
      <c r="W41088" s="17"/>
    </row>
    <row r="41089" spans="23:23" x14ac:dyDescent="0.35">
      <c r="W41089" s="17"/>
    </row>
    <row r="41090" spans="23:23" x14ac:dyDescent="0.35">
      <c r="W41090" s="17"/>
    </row>
    <row r="41091" spans="23:23" x14ac:dyDescent="0.35">
      <c r="W41091" s="17"/>
    </row>
    <row r="41092" spans="23:23" x14ac:dyDescent="0.35">
      <c r="W41092" s="17"/>
    </row>
    <row r="41093" spans="23:23" x14ac:dyDescent="0.35">
      <c r="W41093" s="17"/>
    </row>
    <row r="41094" spans="23:23" x14ac:dyDescent="0.35">
      <c r="W41094" s="17"/>
    </row>
    <row r="41095" spans="23:23" x14ac:dyDescent="0.35">
      <c r="W41095" s="17"/>
    </row>
    <row r="41096" spans="23:23" x14ac:dyDescent="0.35">
      <c r="W41096" s="17"/>
    </row>
    <row r="41097" spans="23:23" x14ac:dyDescent="0.35">
      <c r="W41097" s="17"/>
    </row>
    <row r="41098" spans="23:23" x14ac:dyDescent="0.35">
      <c r="W41098" s="17"/>
    </row>
    <row r="41099" spans="23:23" x14ac:dyDescent="0.35">
      <c r="W41099" s="17"/>
    </row>
    <row r="41100" spans="23:23" x14ac:dyDescent="0.35">
      <c r="W41100" s="17"/>
    </row>
    <row r="41101" spans="23:23" x14ac:dyDescent="0.35">
      <c r="W41101" s="17"/>
    </row>
    <row r="41102" spans="23:23" x14ac:dyDescent="0.35">
      <c r="W41102" s="17"/>
    </row>
    <row r="41103" spans="23:23" x14ac:dyDescent="0.35">
      <c r="W41103" s="17"/>
    </row>
    <row r="41104" spans="23:23" x14ac:dyDescent="0.35">
      <c r="W41104" s="17"/>
    </row>
    <row r="41105" spans="23:23" x14ac:dyDescent="0.35">
      <c r="W41105" s="17"/>
    </row>
    <row r="41106" spans="23:23" x14ac:dyDescent="0.35">
      <c r="W41106" s="17"/>
    </row>
    <row r="41107" spans="23:23" x14ac:dyDescent="0.35">
      <c r="W41107" s="17"/>
    </row>
    <row r="41108" spans="23:23" x14ac:dyDescent="0.35">
      <c r="W41108" s="17"/>
    </row>
    <row r="41109" spans="23:23" x14ac:dyDescent="0.35">
      <c r="W41109" s="17"/>
    </row>
    <row r="41110" spans="23:23" x14ac:dyDescent="0.35">
      <c r="W41110" s="17"/>
    </row>
    <row r="41111" spans="23:23" x14ac:dyDescent="0.35">
      <c r="W41111" s="17"/>
    </row>
    <row r="41112" spans="23:23" x14ac:dyDescent="0.35">
      <c r="W41112" s="17"/>
    </row>
    <row r="41113" spans="23:23" x14ac:dyDescent="0.35">
      <c r="W41113" s="17"/>
    </row>
    <row r="41114" spans="23:23" x14ac:dyDescent="0.35">
      <c r="W41114" s="17"/>
    </row>
    <row r="41115" spans="23:23" x14ac:dyDescent="0.35">
      <c r="W41115" s="17"/>
    </row>
    <row r="41116" spans="23:23" x14ac:dyDescent="0.35">
      <c r="W41116" s="17"/>
    </row>
    <row r="41117" spans="23:23" x14ac:dyDescent="0.35">
      <c r="W41117" s="17"/>
    </row>
    <row r="41118" spans="23:23" x14ac:dyDescent="0.35">
      <c r="W41118" s="17"/>
    </row>
    <row r="41119" spans="23:23" x14ac:dyDescent="0.35">
      <c r="W41119" s="17"/>
    </row>
    <row r="41120" spans="23:23" x14ac:dyDescent="0.35">
      <c r="W41120" s="17"/>
    </row>
    <row r="41121" spans="23:23" x14ac:dyDescent="0.35">
      <c r="W41121" s="17"/>
    </row>
    <row r="41122" spans="23:23" x14ac:dyDescent="0.35">
      <c r="W41122" s="17"/>
    </row>
    <row r="41123" spans="23:23" x14ac:dyDescent="0.35">
      <c r="W41123" s="17"/>
    </row>
    <row r="41124" spans="23:23" x14ac:dyDescent="0.35">
      <c r="W41124" s="17"/>
    </row>
    <row r="41125" spans="23:23" x14ac:dyDescent="0.35">
      <c r="W41125" s="17"/>
    </row>
    <row r="41126" spans="23:23" x14ac:dyDescent="0.35">
      <c r="W41126" s="17"/>
    </row>
    <row r="41127" spans="23:23" x14ac:dyDescent="0.35">
      <c r="W41127" s="17"/>
    </row>
    <row r="41128" spans="23:23" x14ac:dyDescent="0.35">
      <c r="W41128" s="17"/>
    </row>
    <row r="41129" spans="23:23" x14ac:dyDescent="0.35">
      <c r="W41129" s="17"/>
    </row>
    <row r="41130" spans="23:23" x14ac:dyDescent="0.35">
      <c r="W41130" s="17"/>
    </row>
    <row r="41131" spans="23:23" x14ac:dyDescent="0.35">
      <c r="W41131" s="17"/>
    </row>
    <row r="41132" spans="23:23" x14ac:dyDescent="0.35">
      <c r="W41132" s="17"/>
    </row>
    <row r="41133" spans="23:23" x14ac:dyDescent="0.35">
      <c r="W41133" s="17"/>
    </row>
    <row r="41134" spans="23:23" x14ac:dyDescent="0.35">
      <c r="W41134" s="17"/>
    </row>
    <row r="41135" spans="23:23" x14ac:dyDescent="0.35">
      <c r="W41135" s="17"/>
    </row>
    <row r="41136" spans="23:23" x14ac:dyDescent="0.35">
      <c r="W41136" s="17"/>
    </row>
    <row r="41137" spans="23:23" x14ac:dyDescent="0.35">
      <c r="W41137" s="17"/>
    </row>
    <row r="41138" spans="23:23" x14ac:dyDescent="0.35">
      <c r="W41138" s="17"/>
    </row>
    <row r="41139" spans="23:23" x14ac:dyDescent="0.35">
      <c r="W41139" s="17"/>
    </row>
    <row r="41140" spans="23:23" x14ac:dyDescent="0.35">
      <c r="W41140" s="17"/>
    </row>
    <row r="41141" spans="23:23" x14ac:dyDescent="0.35">
      <c r="W41141" s="17"/>
    </row>
    <row r="41142" spans="23:23" x14ac:dyDescent="0.35">
      <c r="W41142" s="17"/>
    </row>
    <row r="41143" spans="23:23" x14ac:dyDescent="0.35">
      <c r="W41143" s="17"/>
    </row>
    <row r="41144" spans="23:23" x14ac:dyDescent="0.35">
      <c r="W41144" s="17"/>
    </row>
    <row r="41145" spans="23:23" x14ac:dyDescent="0.35">
      <c r="W41145" s="17"/>
    </row>
    <row r="41146" spans="23:23" x14ac:dyDescent="0.35">
      <c r="W41146" s="17"/>
    </row>
    <row r="41147" spans="23:23" x14ac:dyDescent="0.35">
      <c r="W41147" s="17"/>
    </row>
    <row r="41148" spans="23:23" x14ac:dyDescent="0.35">
      <c r="W41148" s="17"/>
    </row>
    <row r="41149" spans="23:23" x14ac:dyDescent="0.35">
      <c r="W41149" s="17"/>
    </row>
    <row r="41150" spans="23:23" x14ac:dyDescent="0.35">
      <c r="W41150" s="17"/>
    </row>
    <row r="41151" spans="23:23" x14ac:dyDescent="0.35">
      <c r="W41151" s="17"/>
    </row>
    <row r="41152" spans="23:23" x14ac:dyDescent="0.35">
      <c r="W41152" s="17"/>
    </row>
    <row r="41153" spans="23:23" x14ac:dyDescent="0.35">
      <c r="W41153" s="17"/>
    </row>
    <row r="41154" spans="23:23" x14ac:dyDescent="0.35">
      <c r="W41154" s="17"/>
    </row>
    <row r="41155" spans="23:23" x14ac:dyDescent="0.35">
      <c r="W41155" s="17"/>
    </row>
    <row r="41156" spans="23:23" x14ac:dyDescent="0.35">
      <c r="W41156" s="17"/>
    </row>
    <row r="41157" spans="23:23" x14ac:dyDescent="0.35">
      <c r="W41157" s="17"/>
    </row>
    <row r="41158" spans="23:23" x14ac:dyDescent="0.35">
      <c r="W41158" s="17"/>
    </row>
    <row r="41159" spans="23:23" x14ac:dyDescent="0.35">
      <c r="W41159" s="17"/>
    </row>
    <row r="41160" spans="23:23" x14ac:dyDescent="0.35">
      <c r="W41160" s="17"/>
    </row>
    <row r="41161" spans="23:23" x14ac:dyDescent="0.35">
      <c r="W41161" s="17"/>
    </row>
    <row r="41162" spans="23:23" x14ac:dyDescent="0.35">
      <c r="W41162" s="17"/>
    </row>
    <row r="41163" spans="23:23" x14ac:dyDescent="0.35">
      <c r="W41163" s="17"/>
    </row>
    <row r="41164" spans="23:23" x14ac:dyDescent="0.35">
      <c r="W41164" s="17"/>
    </row>
    <row r="41165" spans="23:23" x14ac:dyDescent="0.35">
      <c r="W41165" s="17"/>
    </row>
    <row r="41166" spans="23:23" x14ac:dyDescent="0.35">
      <c r="W41166" s="17"/>
    </row>
    <row r="41167" spans="23:23" x14ac:dyDescent="0.35">
      <c r="W41167" s="17"/>
    </row>
    <row r="41168" spans="23:23" x14ac:dyDescent="0.35">
      <c r="W41168" s="17"/>
    </row>
    <row r="41169" spans="23:23" x14ac:dyDescent="0.35">
      <c r="W41169" s="17"/>
    </row>
    <row r="41170" spans="23:23" x14ac:dyDescent="0.35">
      <c r="W41170" s="17"/>
    </row>
    <row r="41171" spans="23:23" x14ac:dyDescent="0.35">
      <c r="W41171" s="17"/>
    </row>
    <row r="41172" spans="23:23" x14ac:dyDescent="0.35">
      <c r="W41172" s="17"/>
    </row>
    <row r="41173" spans="23:23" x14ac:dyDescent="0.35">
      <c r="W41173" s="17"/>
    </row>
    <row r="41174" spans="23:23" x14ac:dyDescent="0.35">
      <c r="W41174" s="17"/>
    </row>
    <row r="41175" spans="23:23" x14ac:dyDescent="0.35">
      <c r="W41175" s="17"/>
    </row>
    <row r="41176" spans="23:23" x14ac:dyDescent="0.35">
      <c r="W41176" s="17"/>
    </row>
    <row r="41177" spans="23:23" x14ac:dyDescent="0.35">
      <c r="W41177" s="17"/>
    </row>
    <row r="41178" spans="23:23" x14ac:dyDescent="0.35">
      <c r="W41178" s="17"/>
    </row>
    <row r="41179" spans="23:23" x14ac:dyDescent="0.35">
      <c r="W41179" s="17"/>
    </row>
    <row r="41180" spans="23:23" x14ac:dyDescent="0.35">
      <c r="W41180" s="17"/>
    </row>
    <row r="41181" spans="23:23" x14ac:dyDescent="0.35">
      <c r="W41181" s="17"/>
    </row>
    <row r="41182" spans="23:23" x14ac:dyDescent="0.35">
      <c r="W41182" s="17"/>
    </row>
    <row r="41183" spans="23:23" x14ac:dyDescent="0.35">
      <c r="W41183" s="17"/>
    </row>
    <row r="41184" spans="23:23" x14ac:dyDescent="0.35">
      <c r="W41184" s="17"/>
    </row>
    <row r="41185" spans="23:23" x14ac:dyDescent="0.35">
      <c r="W41185" s="17"/>
    </row>
    <row r="41186" spans="23:23" x14ac:dyDescent="0.35">
      <c r="W41186" s="17"/>
    </row>
    <row r="41187" spans="23:23" x14ac:dyDescent="0.35">
      <c r="W41187" s="17"/>
    </row>
    <row r="41188" spans="23:23" x14ac:dyDescent="0.35">
      <c r="W41188" s="17"/>
    </row>
    <row r="41189" spans="23:23" x14ac:dyDescent="0.35">
      <c r="W41189" s="17"/>
    </row>
    <row r="41190" spans="23:23" x14ac:dyDescent="0.35">
      <c r="W41190" s="17"/>
    </row>
    <row r="41191" spans="23:23" x14ac:dyDescent="0.35">
      <c r="W41191" s="17"/>
    </row>
    <row r="41192" spans="23:23" x14ac:dyDescent="0.35">
      <c r="W41192" s="17"/>
    </row>
    <row r="41193" spans="23:23" x14ac:dyDescent="0.35">
      <c r="W41193" s="17"/>
    </row>
    <row r="41194" spans="23:23" x14ac:dyDescent="0.35">
      <c r="W41194" s="17"/>
    </row>
    <row r="41195" spans="23:23" x14ac:dyDescent="0.35">
      <c r="W41195" s="17"/>
    </row>
    <row r="41196" spans="23:23" x14ac:dyDescent="0.35">
      <c r="W41196" s="17"/>
    </row>
    <row r="41197" spans="23:23" x14ac:dyDescent="0.35">
      <c r="W41197" s="17"/>
    </row>
    <row r="41198" spans="23:23" x14ac:dyDescent="0.35">
      <c r="W41198" s="17"/>
    </row>
    <row r="41199" spans="23:23" x14ac:dyDescent="0.35">
      <c r="W41199" s="17"/>
    </row>
    <row r="41200" spans="23:23" x14ac:dyDescent="0.35">
      <c r="W41200" s="17"/>
    </row>
    <row r="41201" spans="23:23" x14ac:dyDescent="0.35">
      <c r="W41201" s="17"/>
    </row>
    <row r="41202" spans="23:23" x14ac:dyDescent="0.35">
      <c r="W41202" s="17"/>
    </row>
    <row r="41203" spans="23:23" x14ac:dyDescent="0.35">
      <c r="W41203" s="17"/>
    </row>
    <row r="41204" spans="23:23" x14ac:dyDescent="0.35">
      <c r="W41204" s="17"/>
    </row>
    <row r="41205" spans="23:23" x14ac:dyDescent="0.35">
      <c r="W41205" s="17"/>
    </row>
    <row r="41206" spans="23:23" x14ac:dyDescent="0.35">
      <c r="W41206" s="17"/>
    </row>
    <row r="41207" spans="23:23" x14ac:dyDescent="0.35">
      <c r="W41207" s="17"/>
    </row>
    <row r="41208" spans="23:23" x14ac:dyDescent="0.35">
      <c r="W41208" s="17"/>
    </row>
    <row r="41209" spans="23:23" x14ac:dyDescent="0.35">
      <c r="W41209" s="17"/>
    </row>
    <row r="41210" spans="23:23" x14ac:dyDescent="0.35">
      <c r="W41210" s="17"/>
    </row>
    <row r="41211" spans="23:23" x14ac:dyDescent="0.35">
      <c r="W41211" s="17"/>
    </row>
    <row r="41212" spans="23:23" x14ac:dyDescent="0.35">
      <c r="W41212" s="17"/>
    </row>
    <row r="41213" spans="23:23" x14ac:dyDescent="0.35">
      <c r="W41213" s="17"/>
    </row>
    <row r="41214" spans="23:23" x14ac:dyDescent="0.35">
      <c r="W41214" s="17"/>
    </row>
    <row r="41215" spans="23:23" x14ac:dyDescent="0.35">
      <c r="W41215" s="17"/>
    </row>
    <row r="41216" spans="23:23" x14ac:dyDescent="0.35">
      <c r="W41216" s="17"/>
    </row>
    <row r="41217" spans="23:23" x14ac:dyDescent="0.35">
      <c r="W41217" s="17"/>
    </row>
    <row r="41218" spans="23:23" x14ac:dyDescent="0.35">
      <c r="W41218" s="17"/>
    </row>
    <row r="41219" spans="23:23" x14ac:dyDescent="0.35">
      <c r="W41219" s="17"/>
    </row>
    <row r="41220" spans="23:23" x14ac:dyDescent="0.35">
      <c r="W41220" s="17"/>
    </row>
    <row r="41221" spans="23:23" x14ac:dyDescent="0.35">
      <c r="W41221" s="17"/>
    </row>
    <row r="41222" spans="23:23" x14ac:dyDescent="0.35">
      <c r="W41222" s="17"/>
    </row>
    <row r="41223" spans="23:23" x14ac:dyDescent="0.35">
      <c r="W41223" s="17"/>
    </row>
    <row r="41224" spans="23:23" x14ac:dyDescent="0.35">
      <c r="W41224" s="17"/>
    </row>
    <row r="41225" spans="23:23" x14ac:dyDescent="0.35">
      <c r="W41225" s="17"/>
    </row>
    <row r="41226" spans="23:23" x14ac:dyDescent="0.35">
      <c r="W41226" s="17"/>
    </row>
    <row r="41227" spans="23:23" x14ac:dyDescent="0.35">
      <c r="W41227" s="17"/>
    </row>
    <row r="41228" spans="23:23" x14ac:dyDescent="0.35">
      <c r="W41228" s="17"/>
    </row>
    <row r="41229" spans="23:23" x14ac:dyDescent="0.35">
      <c r="W41229" s="17"/>
    </row>
    <row r="41230" spans="23:23" x14ac:dyDescent="0.35">
      <c r="W41230" s="17"/>
    </row>
    <row r="41231" spans="23:23" x14ac:dyDescent="0.35">
      <c r="W41231" s="17"/>
    </row>
    <row r="41232" spans="23:23" x14ac:dyDescent="0.35">
      <c r="W41232" s="17"/>
    </row>
    <row r="41233" spans="23:23" x14ac:dyDescent="0.35">
      <c r="W41233" s="17"/>
    </row>
    <row r="41234" spans="23:23" x14ac:dyDescent="0.35">
      <c r="W41234" s="17"/>
    </row>
    <row r="41235" spans="23:23" x14ac:dyDescent="0.35">
      <c r="W41235" s="17"/>
    </row>
    <row r="41236" spans="23:23" x14ac:dyDescent="0.35">
      <c r="W41236" s="17"/>
    </row>
    <row r="41237" spans="23:23" x14ac:dyDescent="0.35">
      <c r="W41237" s="17"/>
    </row>
    <row r="41238" spans="23:23" x14ac:dyDescent="0.35">
      <c r="W41238" s="17"/>
    </row>
    <row r="41239" spans="23:23" x14ac:dyDescent="0.35">
      <c r="W41239" s="17"/>
    </row>
    <row r="41240" spans="23:23" x14ac:dyDescent="0.35">
      <c r="W41240" s="17"/>
    </row>
    <row r="41241" spans="23:23" x14ac:dyDescent="0.35">
      <c r="W41241" s="17"/>
    </row>
    <row r="41242" spans="23:23" x14ac:dyDescent="0.35">
      <c r="W41242" s="17"/>
    </row>
    <row r="41243" spans="23:23" x14ac:dyDescent="0.35">
      <c r="W41243" s="17"/>
    </row>
    <row r="41244" spans="23:23" x14ac:dyDescent="0.35">
      <c r="W41244" s="17"/>
    </row>
    <row r="41245" spans="23:23" x14ac:dyDescent="0.35">
      <c r="W41245" s="17"/>
    </row>
    <row r="41246" spans="23:23" x14ac:dyDescent="0.35">
      <c r="W41246" s="17"/>
    </row>
    <row r="41247" spans="23:23" x14ac:dyDescent="0.35">
      <c r="W41247" s="17"/>
    </row>
    <row r="41248" spans="23:23" x14ac:dyDescent="0.35">
      <c r="W41248" s="17"/>
    </row>
    <row r="41249" spans="23:23" x14ac:dyDescent="0.35">
      <c r="W41249" s="17"/>
    </row>
    <row r="41250" spans="23:23" x14ac:dyDescent="0.35">
      <c r="W41250" s="17"/>
    </row>
    <row r="41251" spans="23:23" x14ac:dyDescent="0.35">
      <c r="W41251" s="17"/>
    </row>
    <row r="41252" spans="23:23" x14ac:dyDescent="0.35">
      <c r="W41252" s="17"/>
    </row>
    <row r="41253" spans="23:23" x14ac:dyDescent="0.35">
      <c r="W41253" s="17"/>
    </row>
    <row r="41254" spans="23:23" x14ac:dyDescent="0.35">
      <c r="W41254" s="17"/>
    </row>
    <row r="41255" spans="23:23" x14ac:dyDescent="0.35">
      <c r="W41255" s="17"/>
    </row>
    <row r="41256" spans="23:23" x14ac:dyDescent="0.35">
      <c r="W41256" s="17"/>
    </row>
    <row r="41257" spans="23:23" x14ac:dyDescent="0.35">
      <c r="W41257" s="17"/>
    </row>
    <row r="41258" spans="23:23" x14ac:dyDescent="0.35">
      <c r="W41258" s="17"/>
    </row>
    <row r="41259" spans="23:23" x14ac:dyDescent="0.35">
      <c r="W41259" s="17"/>
    </row>
    <row r="41260" spans="23:23" x14ac:dyDescent="0.35">
      <c r="W41260" s="17"/>
    </row>
    <row r="41261" spans="23:23" x14ac:dyDescent="0.35">
      <c r="W41261" s="17"/>
    </row>
    <row r="41262" spans="23:23" x14ac:dyDescent="0.35">
      <c r="W41262" s="17"/>
    </row>
    <row r="41263" spans="23:23" x14ac:dyDescent="0.35">
      <c r="W41263" s="17"/>
    </row>
    <row r="41264" spans="23:23" x14ac:dyDescent="0.35">
      <c r="W41264" s="17"/>
    </row>
    <row r="41265" spans="23:23" x14ac:dyDescent="0.35">
      <c r="W41265" s="17"/>
    </row>
    <row r="41266" spans="23:23" x14ac:dyDescent="0.35">
      <c r="W41266" s="17"/>
    </row>
    <row r="41267" spans="23:23" x14ac:dyDescent="0.35">
      <c r="W41267" s="17"/>
    </row>
    <row r="41268" spans="23:23" x14ac:dyDescent="0.35">
      <c r="W41268" s="17"/>
    </row>
    <row r="41269" spans="23:23" x14ac:dyDescent="0.35">
      <c r="W41269" s="17"/>
    </row>
    <row r="41270" spans="23:23" x14ac:dyDescent="0.35">
      <c r="W41270" s="17"/>
    </row>
    <row r="41271" spans="23:23" x14ac:dyDescent="0.35">
      <c r="W41271" s="17"/>
    </row>
    <row r="41272" spans="23:23" x14ac:dyDescent="0.35">
      <c r="W41272" s="17"/>
    </row>
    <row r="41273" spans="23:23" x14ac:dyDescent="0.35">
      <c r="W41273" s="17"/>
    </row>
    <row r="41274" spans="23:23" x14ac:dyDescent="0.35">
      <c r="W41274" s="17"/>
    </row>
    <row r="41275" spans="23:23" x14ac:dyDescent="0.35">
      <c r="W41275" s="17"/>
    </row>
    <row r="41276" spans="23:23" x14ac:dyDescent="0.35">
      <c r="W41276" s="17"/>
    </row>
    <row r="41277" spans="23:23" x14ac:dyDescent="0.35">
      <c r="W41277" s="17"/>
    </row>
    <row r="41278" spans="23:23" x14ac:dyDescent="0.35">
      <c r="W41278" s="17"/>
    </row>
    <row r="41279" spans="23:23" x14ac:dyDescent="0.35">
      <c r="W41279" s="17"/>
    </row>
    <row r="41280" spans="23:23" x14ac:dyDescent="0.35">
      <c r="W41280" s="17"/>
    </row>
    <row r="41281" spans="23:23" x14ac:dyDescent="0.35">
      <c r="W41281" s="17"/>
    </row>
    <row r="41282" spans="23:23" x14ac:dyDescent="0.35">
      <c r="W41282" s="17"/>
    </row>
    <row r="41283" spans="23:23" x14ac:dyDescent="0.35">
      <c r="W41283" s="17"/>
    </row>
    <row r="41284" spans="23:23" x14ac:dyDescent="0.35">
      <c r="W41284" s="17"/>
    </row>
    <row r="41285" spans="23:23" x14ac:dyDescent="0.35">
      <c r="W41285" s="17"/>
    </row>
    <row r="41286" spans="23:23" x14ac:dyDescent="0.35">
      <c r="W41286" s="17"/>
    </row>
    <row r="41287" spans="23:23" x14ac:dyDescent="0.35">
      <c r="W41287" s="17"/>
    </row>
    <row r="41288" spans="23:23" x14ac:dyDescent="0.35">
      <c r="W41288" s="17"/>
    </row>
    <row r="41289" spans="23:23" x14ac:dyDescent="0.35">
      <c r="W41289" s="17"/>
    </row>
    <row r="41290" spans="23:23" x14ac:dyDescent="0.35">
      <c r="W41290" s="17"/>
    </row>
    <row r="41291" spans="23:23" x14ac:dyDescent="0.35">
      <c r="W41291" s="17"/>
    </row>
    <row r="41292" spans="23:23" x14ac:dyDescent="0.35">
      <c r="W41292" s="17"/>
    </row>
    <row r="41293" spans="23:23" x14ac:dyDescent="0.35">
      <c r="W41293" s="17"/>
    </row>
    <row r="41294" spans="23:23" x14ac:dyDescent="0.35">
      <c r="W41294" s="17"/>
    </row>
    <row r="41295" spans="23:23" x14ac:dyDescent="0.35">
      <c r="W41295" s="17"/>
    </row>
    <row r="41296" spans="23:23" x14ac:dyDescent="0.35">
      <c r="W41296" s="17"/>
    </row>
    <row r="41297" spans="23:23" x14ac:dyDescent="0.35">
      <c r="W41297" s="17"/>
    </row>
    <row r="41298" spans="23:23" x14ac:dyDescent="0.35">
      <c r="W41298" s="17"/>
    </row>
    <row r="41299" spans="23:23" x14ac:dyDescent="0.35">
      <c r="W41299" s="17"/>
    </row>
    <row r="41300" spans="23:23" x14ac:dyDescent="0.35">
      <c r="W41300" s="17"/>
    </row>
    <row r="41301" spans="23:23" x14ac:dyDescent="0.35">
      <c r="W41301" s="17"/>
    </row>
    <row r="41302" spans="23:23" x14ac:dyDescent="0.35">
      <c r="W41302" s="17"/>
    </row>
    <row r="41303" spans="23:23" x14ac:dyDescent="0.35">
      <c r="W41303" s="17"/>
    </row>
    <row r="41304" spans="23:23" x14ac:dyDescent="0.35">
      <c r="W41304" s="17"/>
    </row>
    <row r="41305" spans="23:23" x14ac:dyDescent="0.35">
      <c r="W41305" s="17"/>
    </row>
    <row r="41306" spans="23:23" x14ac:dyDescent="0.35">
      <c r="W41306" s="17"/>
    </row>
    <row r="41307" spans="23:23" x14ac:dyDescent="0.35">
      <c r="W41307" s="17"/>
    </row>
    <row r="41308" spans="23:23" x14ac:dyDescent="0.35">
      <c r="W41308" s="17"/>
    </row>
    <row r="41309" spans="23:23" x14ac:dyDescent="0.35">
      <c r="W41309" s="17"/>
    </row>
    <row r="41310" spans="23:23" x14ac:dyDescent="0.35">
      <c r="W41310" s="17"/>
    </row>
    <row r="41311" spans="23:23" x14ac:dyDescent="0.35">
      <c r="W41311" s="17"/>
    </row>
    <row r="41312" spans="23:23" x14ac:dyDescent="0.35">
      <c r="W41312" s="17"/>
    </row>
    <row r="41313" spans="23:23" x14ac:dyDescent="0.35">
      <c r="W41313" s="17"/>
    </row>
    <row r="41314" spans="23:23" x14ac:dyDescent="0.35">
      <c r="W41314" s="17"/>
    </row>
    <row r="41315" spans="23:23" x14ac:dyDescent="0.35">
      <c r="W41315" s="17"/>
    </row>
    <row r="41316" spans="23:23" x14ac:dyDescent="0.35">
      <c r="W41316" s="17"/>
    </row>
    <row r="41317" spans="23:23" x14ac:dyDescent="0.35">
      <c r="W41317" s="17"/>
    </row>
    <row r="41318" spans="23:23" x14ac:dyDescent="0.35">
      <c r="W41318" s="17"/>
    </row>
    <row r="41319" spans="23:23" x14ac:dyDescent="0.35">
      <c r="W41319" s="17"/>
    </row>
    <row r="41320" spans="23:23" x14ac:dyDescent="0.35">
      <c r="W41320" s="17"/>
    </row>
    <row r="41321" spans="23:23" x14ac:dyDescent="0.35">
      <c r="W41321" s="17"/>
    </row>
    <row r="41322" spans="23:23" x14ac:dyDescent="0.35">
      <c r="W41322" s="17"/>
    </row>
    <row r="41323" spans="23:23" x14ac:dyDescent="0.35">
      <c r="W41323" s="17"/>
    </row>
    <row r="41324" spans="23:23" x14ac:dyDescent="0.35">
      <c r="W41324" s="17"/>
    </row>
    <row r="41325" spans="23:23" x14ac:dyDescent="0.35">
      <c r="W41325" s="17"/>
    </row>
    <row r="41326" spans="23:23" x14ac:dyDescent="0.35">
      <c r="W41326" s="17"/>
    </row>
    <row r="41327" spans="23:23" x14ac:dyDescent="0.35">
      <c r="W41327" s="17"/>
    </row>
    <row r="41328" spans="23:23" x14ac:dyDescent="0.35">
      <c r="W41328" s="17"/>
    </row>
    <row r="41329" spans="23:23" x14ac:dyDescent="0.35">
      <c r="W41329" s="17"/>
    </row>
    <row r="41330" spans="23:23" x14ac:dyDescent="0.35">
      <c r="W41330" s="17"/>
    </row>
    <row r="41331" spans="23:23" x14ac:dyDescent="0.35">
      <c r="W41331" s="17"/>
    </row>
    <row r="41332" spans="23:23" x14ac:dyDescent="0.35">
      <c r="W41332" s="17"/>
    </row>
    <row r="41333" spans="23:23" x14ac:dyDescent="0.35">
      <c r="W41333" s="17"/>
    </row>
    <row r="41334" spans="23:23" x14ac:dyDescent="0.35">
      <c r="W41334" s="17"/>
    </row>
    <row r="41335" spans="23:23" x14ac:dyDescent="0.35">
      <c r="W41335" s="17"/>
    </row>
    <row r="41336" spans="23:23" x14ac:dyDescent="0.35">
      <c r="W41336" s="17"/>
    </row>
    <row r="41337" spans="23:23" x14ac:dyDescent="0.35">
      <c r="W41337" s="17"/>
    </row>
    <row r="41338" spans="23:23" x14ac:dyDescent="0.35">
      <c r="W41338" s="17"/>
    </row>
    <row r="41339" spans="23:23" x14ac:dyDescent="0.35">
      <c r="W41339" s="17"/>
    </row>
    <row r="41340" spans="23:23" x14ac:dyDescent="0.35">
      <c r="W41340" s="17"/>
    </row>
    <row r="41341" spans="23:23" x14ac:dyDescent="0.35">
      <c r="W41341" s="17"/>
    </row>
    <row r="41342" spans="23:23" x14ac:dyDescent="0.35">
      <c r="W41342" s="17"/>
    </row>
    <row r="41343" spans="23:23" x14ac:dyDescent="0.35">
      <c r="W41343" s="17"/>
    </row>
    <row r="41344" spans="23:23" x14ac:dyDescent="0.35">
      <c r="W41344" s="17"/>
    </row>
    <row r="41345" spans="23:23" x14ac:dyDescent="0.35">
      <c r="W41345" s="17"/>
    </row>
    <row r="41346" spans="23:23" x14ac:dyDescent="0.35">
      <c r="W41346" s="17"/>
    </row>
    <row r="41347" spans="23:23" x14ac:dyDescent="0.35">
      <c r="W41347" s="17"/>
    </row>
    <row r="41348" spans="23:23" x14ac:dyDescent="0.35">
      <c r="W41348" s="17"/>
    </row>
    <row r="41349" spans="23:23" x14ac:dyDescent="0.35">
      <c r="W41349" s="17"/>
    </row>
    <row r="41350" spans="23:23" x14ac:dyDescent="0.35">
      <c r="W41350" s="17"/>
    </row>
    <row r="41351" spans="23:23" x14ac:dyDescent="0.35">
      <c r="W41351" s="17"/>
    </row>
    <row r="41352" spans="23:23" x14ac:dyDescent="0.35">
      <c r="W41352" s="17"/>
    </row>
    <row r="41353" spans="23:23" x14ac:dyDescent="0.35">
      <c r="W41353" s="17"/>
    </row>
    <row r="41354" spans="23:23" x14ac:dyDescent="0.35">
      <c r="W41354" s="17"/>
    </row>
    <row r="41355" spans="23:23" x14ac:dyDescent="0.35">
      <c r="W41355" s="17"/>
    </row>
    <row r="41356" spans="23:23" x14ac:dyDescent="0.35">
      <c r="W41356" s="17"/>
    </row>
    <row r="41357" spans="23:23" x14ac:dyDescent="0.35">
      <c r="W41357" s="17"/>
    </row>
    <row r="41358" spans="23:23" x14ac:dyDescent="0.35">
      <c r="W41358" s="17"/>
    </row>
    <row r="41359" spans="23:23" x14ac:dyDescent="0.35">
      <c r="W41359" s="17"/>
    </row>
    <row r="41360" spans="23:23" x14ac:dyDescent="0.35">
      <c r="W41360" s="17"/>
    </row>
    <row r="41361" spans="23:23" x14ac:dyDescent="0.35">
      <c r="W41361" s="17"/>
    </row>
    <row r="41362" spans="23:23" x14ac:dyDescent="0.35">
      <c r="W41362" s="17"/>
    </row>
    <row r="41363" spans="23:23" x14ac:dyDescent="0.35">
      <c r="W41363" s="17"/>
    </row>
    <row r="41364" spans="23:23" x14ac:dyDescent="0.35">
      <c r="W41364" s="17"/>
    </row>
    <row r="41365" spans="23:23" x14ac:dyDescent="0.35">
      <c r="W41365" s="17"/>
    </row>
    <row r="41366" spans="23:23" x14ac:dyDescent="0.35">
      <c r="W41366" s="17"/>
    </row>
    <row r="41367" spans="23:23" x14ac:dyDescent="0.35">
      <c r="W41367" s="17"/>
    </row>
    <row r="41368" spans="23:23" x14ac:dyDescent="0.35">
      <c r="W41368" s="17"/>
    </row>
    <row r="41369" spans="23:23" x14ac:dyDescent="0.35">
      <c r="W41369" s="17"/>
    </row>
    <row r="41370" spans="23:23" x14ac:dyDescent="0.35">
      <c r="W41370" s="17"/>
    </row>
    <row r="41371" spans="23:23" x14ac:dyDescent="0.35">
      <c r="W41371" s="17"/>
    </row>
    <row r="41372" spans="23:23" x14ac:dyDescent="0.35">
      <c r="W41372" s="17"/>
    </row>
    <row r="41373" spans="23:23" x14ac:dyDescent="0.35">
      <c r="W41373" s="17"/>
    </row>
    <row r="41374" spans="23:23" x14ac:dyDescent="0.35">
      <c r="W41374" s="17"/>
    </row>
    <row r="41375" spans="23:23" x14ac:dyDescent="0.35">
      <c r="W41375" s="17"/>
    </row>
    <row r="41376" spans="23:23" x14ac:dyDescent="0.35">
      <c r="W41376" s="17"/>
    </row>
    <row r="41377" spans="23:23" x14ac:dyDescent="0.35">
      <c r="W41377" s="17"/>
    </row>
    <row r="41378" spans="23:23" x14ac:dyDescent="0.35">
      <c r="W41378" s="17"/>
    </row>
    <row r="41379" spans="23:23" x14ac:dyDescent="0.35">
      <c r="W41379" s="17"/>
    </row>
    <row r="41380" spans="23:23" x14ac:dyDescent="0.35">
      <c r="W41380" s="17"/>
    </row>
    <row r="41381" spans="23:23" x14ac:dyDescent="0.35">
      <c r="W41381" s="17"/>
    </row>
    <row r="41382" spans="23:23" x14ac:dyDescent="0.35">
      <c r="W41382" s="17"/>
    </row>
    <row r="41383" spans="23:23" x14ac:dyDescent="0.35">
      <c r="W41383" s="17"/>
    </row>
    <row r="41384" spans="23:23" x14ac:dyDescent="0.35">
      <c r="W41384" s="17"/>
    </row>
    <row r="41385" spans="23:23" x14ac:dyDescent="0.35">
      <c r="W41385" s="17"/>
    </row>
    <row r="41386" spans="23:23" x14ac:dyDescent="0.35">
      <c r="W41386" s="17"/>
    </row>
    <row r="41387" spans="23:23" x14ac:dyDescent="0.35">
      <c r="W41387" s="17"/>
    </row>
    <row r="41388" spans="23:23" x14ac:dyDescent="0.35">
      <c r="W41388" s="17"/>
    </row>
    <row r="41389" spans="23:23" x14ac:dyDescent="0.35">
      <c r="W41389" s="17"/>
    </row>
    <row r="41390" spans="23:23" x14ac:dyDescent="0.35">
      <c r="W41390" s="17"/>
    </row>
    <row r="41391" spans="23:23" x14ac:dyDescent="0.35">
      <c r="W41391" s="17"/>
    </row>
    <row r="41392" spans="23:23" x14ac:dyDescent="0.35">
      <c r="W41392" s="17"/>
    </row>
    <row r="41393" spans="23:23" x14ac:dyDescent="0.35">
      <c r="W41393" s="17"/>
    </row>
    <row r="41394" spans="23:23" x14ac:dyDescent="0.35">
      <c r="W41394" s="17"/>
    </row>
    <row r="41395" spans="23:23" x14ac:dyDescent="0.35">
      <c r="W41395" s="17"/>
    </row>
    <row r="41396" spans="23:23" x14ac:dyDescent="0.35">
      <c r="W41396" s="17"/>
    </row>
    <row r="41397" spans="23:23" x14ac:dyDescent="0.35">
      <c r="W41397" s="17"/>
    </row>
    <row r="41398" spans="23:23" x14ac:dyDescent="0.35">
      <c r="W41398" s="17"/>
    </row>
    <row r="41399" spans="23:23" x14ac:dyDescent="0.35">
      <c r="W41399" s="17"/>
    </row>
    <row r="41400" spans="23:23" x14ac:dyDescent="0.35">
      <c r="W41400" s="17"/>
    </row>
    <row r="41401" spans="23:23" x14ac:dyDescent="0.35">
      <c r="W41401" s="17"/>
    </row>
    <row r="41402" spans="23:23" x14ac:dyDescent="0.35">
      <c r="W41402" s="17"/>
    </row>
    <row r="41403" spans="23:23" x14ac:dyDescent="0.35">
      <c r="W41403" s="17"/>
    </row>
    <row r="41404" spans="23:23" x14ac:dyDescent="0.35">
      <c r="W41404" s="17"/>
    </row>
    <row r="41405" spans="23:23" x14ac:dyDescent="0.35">
      <c r="W41405" s="17"/>
    </row>
    <row r="41406" spans="23:23" x14ac:dyDescent="0.35">
      <c r="W41406" s="17"/>
    </row>
    <row r="41407" spans="23:23" x14ac:dyDescent="0.35">
      <c r="W41407" s="17"/>
    </row>
    <row r="41408" spans="23:23" x14ac:dyDescent="0.35">
      <c r="W41408" s="17"/>
    </row>
    <row r="41409" spans="23:23" x14ac:dyDescent="0.35">
      <c r="W41409" s="17"/>
    </row>
    <row r="41410" spans="23:23" x14ac:dyDescent="0.35">
      <c r="W41410" s="17"/>
    </row>
    <row r="41411" spans="23:23" x14ac:dyDescent="0.35">
      <c r="W41411" s="17"/>
    </row>
    <row r="41412" spans="23:23" x14ac:dyDescent="0.35">
      <c r="W41412" s="17"/>
    </row>
    <row r="41413" spans="23:23" x14ac:dyDescent="0.35">
      <c r="W41413" s="17"/>
    </row>
    <row r="41414" spans="23:23" x14ac:dyDescent="0.35">
      <c r="W41414" s="17"/>
    </row>
    <row r="41415" spans="23:23" x14ac:dyDescent="0.35">
      <c r="W41415" s="17"/>
    </row>
    <row r="41416" spans="23:23" x14ac:dyDescent="0.35">
      <c r="W41416" s="17"/>
    </row>
    <row r="41417" spans="23:23" x14ac:dyDescent="0.35">
      <c r="W41417" s="17"/>
    </row>
    <row r="41418" spans="23:23" x14ac:dyDescent="0.35">
      <c r="W41418" s="17"/>
    </row>
    <row r="41419" spans="23:23" x14ac:dyDescent="0.35">
      <c r="W41419" s="17"/>
    </row>
    <row r="41420" spans="23:23" x14ac:dyDescent="0.35">
      <c r="W41420" s="17"/>
    </row>
    <row r="41421" spans="23:23" x14ac:dyDescent="0.35">
      <c r="W41421" s="17"/>
    </row>
    <row r="41422" spans="23:23" x14ac:dyDescent="0.35">
      <c r="W41422" s="17"/>
    </row>
    <row r="41423" spans="23:23" x14ac:dyDescent="0.35">
      <c r="W41423" s="17"/>
    </row>
    <row r="41424" spans="23:23" x14ac:dyDescent="0.35">
      <c r="W41424" s="17"/>
    </row>
    <row r="41425" spans="23:23" x14ac:dyDescent="0.35">
      <c r="W41425" s="17"/>
    </row>
    <row r="41426" spans="23:23" x14ac:dyDescent="0.35">
      <c r="W41426" s="17"/>
    </row>
    <row r="41427" spans="23:23" x14ac:dyDescent="0.35">
      <c r="W41427" s="17"/>
    </row>
    <row r="41428" spans="23:23" x14ac:dyDescent="0.35">
      <c r="W41428" s="17"/>
    </row>
    <row r="41429" spans="23:23" x14ac:dyDescent="0.35">
      <c r="W41429" s="17"/>
    </row>
    <row r="41430" spans="23:23" x14ac:dyDescent="0.35">
      <c r="W41430" s="17"/>
    </row>
    <row r="41431" spans="23:23" x14ac:dyDescent="0.35">
      <c r="W41431" s="17"/>
    </row>
    <row r="41432" spans="23:23" x14ac:dyDescent="0.35">
      <c r="W41432" s="17"/>
    </row>
    <row r="41433" spans="23:23" x14ac:dyDescent="0.35">
      <c r="W41433" s="17"/>
    </row>
    <row r="41434" spans="23:23" x14ac:dyDescent="0.35">
      <c r="W41434" s="17"/>
    </row>
    <row r="41435" spans="23:23" x14ac:dyDescent="0.35">
      <c r="W41435" s="17"/>
    </row>
    <row r="41436" spans="23:23" x14ac:dyDescent="0.35">
      <c r="W41436" s="17"/>
    </row>
    <row r="41437" spans="23:23" x14ac:dyDescent="0.35">
      <c r="W41437" s="17"/>
    </row>
    <row r="41438" spans="23:23" x14ac:dyDescent="0.35">
      <c r="W41438" s="17"/>
    </row>
    <row r="41439" spans="23:23" x14ac:dyDescent="0.35">
      <c r="W41439" s="17"/>
    </row>
    <row r="41440" spans="23:23" x14ac:dyDescent="0.35">
      <c r="W41440" s="17"/>
    </row>
    <row r="41441" spans="23:23" x14ac:dyDescent="0.35">
      <c r="W41441" s="17"/>
    </row>
    <row r="41442" spans="23:23" x14ac:dyDescent="0.35">
      <c r="W41442" s="17"/>
    </row>
    <row r="41443" spans="23:23" x14ac:dyDescent="0.35">
      <c r="W41443" s="17"/>
    </row>
    <row r="41444" spans="23:23" x14ac:dyDescent="0.35">
      <c r="W41444" s="17"/>
    </row>
    <row r="41445" spans="23:23" x14ac:dyDescent="0.35">
      <c r="W41445" s="17"/>
    </row>
    <row r="41446" spans="23:23" x14ac:dyDescent="0.35">
      <c r="W41446" s="17"/>
    </row>
    <row r="41447" spans="23:23" x14ac:dyDescent="0.35">
      <c r="W41447" s="17"/>
    </row>
    <row r="41448" spans="23:23" x14ac:dyDescent="0.35">
      <c r="W41448" s="17"/>
    </row>
    <row r="41449" spans="23:23" x14ac:dyDescent="0.35">
      <c r="W41449" s="17"/>
    </row>
    <row r="41450" spans="23:23" x14ac:dyDescent="0.35">
      <c r="W41450" s="17"/>
    </row>
    <row r="41451" spans="23:23" x14ac:dyDescent="0.35">
      <c r="W41451" s="17"/>
    </row>
    <row r="41452" spans="23:23" x14ac:dyDescent="0.35">
      <c r="W41452" s="17"/>
    </row>
    <row r="41453" spans="23:23" x14ac:dyDescent="0.35">
      <c r="W41453" s="17"/>
    </row>
    <row r="41454" spans="23:23" x14ac:dyDescent="0.35">
      <c r="W41454" s="17"/>
    </row>
    <row r="41455" spans="23:23" x14ac:dyDescent="0.35">
      <c r="W41455" s="17"/>
    </row>
    <row r="41456" spans="23:23" x14ac:dyDescent="0.35">
      <c r="W41456" s="17"/>
    </row>
    <row r="41457" spans="23:23" x14ac:dyDescent="0.35">
      <c r="W41457" s="17"/>
    </row>
    <row r="41458" spans="23:23" x14ac:dyDescent="0.35">
      <c r="W41458" s="17"/>
    </row>
    <row r="41459" spans="23:23" x14ac:dyDescent="0.35">
      <c r="W41459" s="17"/>
    </row>
    <row r="41460" spans="23:23" x14ac:dyDescent="0.35">
      <c r="W41460" s="17"/>
    </row>
    <row r="41461" spans="23:23" x14ac:dyDescent="0.35">
      <c r="W41461" s="17"/>
    </row>
    <row r="41462" spans="23:23" x14ac:dyDescent="0.35">
      <c r="W41462" s="17"/>
    </row>
    <row r="41463" spans="23:23" x14ac:dyDescent="0.35">
      <c r="W41463" s="17"/>
    </row>
    <row r="41464" spans="23:23" x14ac:dyDescent="0.35">
      <c r="W41464" s="17"/>
    </row>
    <row r="41465" spans="23:23" x14ac:dyDescent="0.35">
      <c r="W41465" s="17"/>
    </row>
    <row r="41466" spans="23:23" x14ac:dyDescent="0.35">
      <c r="W41466" s="17"/>
    </row>
    <row r="41467" spans="23:23" x14ac:dyDescent="0.35">
      <c r="W41467" s="17"/>
    </row>
    <row r="41468" spans="23:23" x14ac:dyDescent="0.35">
      <c r="W41468" s="17"/>
    </row>
    <row r="41469" spans="23:23" x14ac:dyDescent="0.35">
      <c r="W41469" s="17"/>
    </row>
    <row r="41470" spans="23:23" x14ac:dyDescent="0.35">
      <c r="W41470" s="17"/>
    </row>
    <row r="41471" spans="23:23" x14ac:dyDescent="0.35">
      <c r="W41471" s="17"/>
    </row>
    <row r="41472" spans="23:23" x14ac:dyDescent="0.35">
      <c r="W41472" s="17"/>
    </row>
    <row r="41473" spans="23:23" x14ac:dyDescent="0.35">
      <c r="W41473" s="17"/>
    </row>
    <row r="41474" spans="23:23" x14ac:dyDescent="0.35">
      <c r="W41474" s="17"/>
    </row>
    <row r="41475" spans="23:23" x14ac:dyDescent="0.35">
      <c r="W41475" s="17"/>
    </row>
    <row r="41476" spans="23:23" x14ac:dyDescent="0.35">
      <c r="W41476" s="17"/>
    </row>
    <row r="41477" spans="23:23" x14ac:dyDescent="0.35">
      <c r="W41477" s="17"/>
    </row>
    <row r="41478" spans="23:23" x14ac:dyDescent="0.35">
      <c r="W41478" s="17"/>
    </row>
    <row r="41479" spans="23:23" x14ac:dyDescent="0.35">
      <c r="W41479" s="17"/>
    </row>
    <row r="41480" spans="23:23" x14ac:dyDescent="0.35">
      <c r="W41480" s="17"/>
    </row>
    <row r="41481" spans="23:23" x14ac:dyDescent="0.35">
      <c r="W41481" s="17"/>
    </row>
    <row r="41482" spans="23:23" x14ac:dyDescent="0.35">
      <c r="W41482" s="17"/>
    </row>
    <row r="41483" spans="23:23" x14ac:dyDescent="0.35">
      <c r="W41483" s="17"/>
    </row>
    <row r="41484" spans="23:23" x14ac:dyDescent="0.35">
      <c r="W41484" s="17"/>
    </row>
    <row r="41485" spans="23:23" x14ac:dyDescent="0.35">
      <c r="W41485" s="17"/>
    </row>
    <row r="41486" spans="23:23" x14ac:dyDescent="0.35">
      <c r="W41486" s="17"/>
    </row>
    <row r="41487" spans="23:23" x14ac:dyDescent="0.35">
      <c r="W41487" s="17"/>
    </row>
    <row r="41488" spans="23:23" x14ac:dyDescent="0.35">
      <c r="W41488" s="17"/>
    </row>
    <row r="41489" spans="23:23" x14ac:dyDescent="0.35">
      <c r="W41489" s="17"/>
    </row>
    <row r="41490" spans="23:23" x14ac:dyDescent="0.35">
      <c r="W41490" s="17"/>
    </row>
    <row r="41491" spans="23:23" x14ac:dyDescent="0.35">
      <c r="W41491" s="17"/>
    </row>
    <row r="41492" spans="23:23" x14ac:dyDescent="0.35">
      <c r="W41492" s="17"/>
    </row>
    <row r="41493" spans="23:23" x14ac:dyDescent="0.35">
      <c r="W41493" s="17"/>
    </row>
    <row r="41494" spans="23:23" x14ac:dyDescent="0.35">
      <c r="W41494" s="17"/>
    </row>
    <row r="41495" spans="23:23" x14ac:dyDescent="0.35">
      <c r="W41495" s="17"/>
    </row>
    <row r="41496" spans="23:23" x14ac:dyDescent="0.35">
      <c r="W41496" s="17"/>
    </row>
    <row r="41497" spans="23:23" x14ac:dyDescent="0.35">
      <c r="W41497" s="17"/>
    </row>
    <row r="41498" spans="23:23" x14ac:dyDescent="0.35">
      <c r="W41498" s="17"/>
    </row>
    <row r="41499" spans="23:23" x14ac:dyDescent="0.35">
      <c r="W41499" s="17"/>
    </row>
    <row r="41500" spans="23:23" x14ac:dyDescent="0.35">
      <c r="W41500" s="17"/>
    </row>
    <row r="41501" spans="23:23" x14ac:dyDescent="0.35">
      <c r="W41501" s="17"/>
    </row>
    <row r="41502" spans="23:23" x14ac:dyDescent="0.35">
      <c r="W41502" s="17"/>
    </row>
    <row r="41503" spans="23:23" x14ac:dyDescent="0.35">
      <c r="W41503" s="17"/>
    </row>
    <row r="41504" spans="23:23" x14ac:dyDescent="0.35">
      <c r="W41504" s="17"/>
    </row>
    <row r="41505" spans="23:23" x14ac:dyDescent="0.35">
      <c r="W41505" s="17"/>
    </row>
    <row r="41506" spans="23:23" x14ac:dyDescent="0.35">
      <c r="W41506" s="17"/>
    </row>
    <row r="41507" spans="23:23" x14ac:dyDescent="0.35">
      <c r="W41507" s="17"/>
    </row>
    <row r="41508" spans="23:23" x14ac:dyDescent="0.35">
      <c r="W41508" s="17"/>
    </row>
    <row r="41509" spans="23:23" x14ac:dyDescent="0.35">
      <c r="W41509" s="17"/>
    </row>
    <row r="41510" spans="23:23" x14ac:dyDescent="0.35">
      <c r="W41510" s="17"/>
    </row>
    <row r="41511" spans="23:23" x14ac:dyDescent="0.35">
      <c r="W41511" s="17"/>
    </row>
    <row r="41512" spans="23:23" x14ac:dyDescent="0.35">
      <c r="W41512" s="17"/>
    </row>
    <row r="41513" spans="23:23" x14ac:dyDescent="0.35">
      <c r="W41513" s="17"/>
    </row>
    <row r="41514" spans="23:23" x14ac:dyDescent="0.35">
      <c r="W41514" s="17"/>
    </row>
    <row r="41515" spans="23:23" x14ac:dyDescent="0.35">
      <c r="W41515" s="17"/>
    </row>
    <row r="41516" spans="23:23" x14ac:dyDescent="0.35">
      <c r="W41516" s="17"/>
    </row>
    <row r="41517" spans="23:23" x14ac:dyDescent="0.35">
      <c r="W41517" s="17"/>
    </row>
    <row r="41518" spans="23:23" x14ac:dyDescent="0.35">
      <c r="W41518" s="17"/>
    </row>
    <row r="41519" spans="23:23" x14ac:dyDescent="0.35">
      <c r="W41519" s="17"/>
    </row>
    <row r="41520" spans="23:23" x14ac:dyDescent="0.35">
      <c r="W41520" s="17"/>
    </row>
    <row r="41521" spans="23:23" x14ac:dyDescent="0.35">
      <c r="W41521" s="17"/>
    </row>
    <row r="41522" spans="23:23" x14ac:dyDescent="0.35">
      <c r="W41522" s="17"/>
    </row>
    <row r="41523" spans="23:23" x14ac:dyDescent="0.35">
      <c r="W41523" s="17"/>
    </row>
    <row r="41524" spans="23:23" x14ac:dyDescent="0.35">
      <c r="W41524" s="17"/>
    </row>
    <row r="41525" spans="23:23" x14ac:dyDescent="0.35">
      <c r="W41525" s="17"/>
    </row>
    <row r="41526" spans="23:23" x14ac:dyDescent="0.35">
      <c r="W41526" s="17"/>
    </row>
    <row r="41527" spans="23:23" x14ac:dyDescent="0.35">
      <c r="W41527" s="17"/>
    </row>
    <row r="41528" spans="23:23" x14ac:dyDescent="0.35">
      <c r="W41528" s="17"/>
    </row>
    <row r="41529" spans="23:23" x14ac:dyDescent="0.35">
      <c r="W41529" s="17"/>
    </row>
    <row r="41530" spans="23:23" x14ac:dyDescent="0.35">
      <c r="W41530" s="17"/>
    </row>
    <row r="41531" spans="23:23" x14ac:dyDescent="0.35">
      <c r="W41531" s="17"/>
    </row>
    <row r="41532" spans="23:23" x14ac:dyDescent="0.35">
      <c r="W41532" s="17"/>
    </row>
    <row r="41533" spans="23:23" x14ac:dyDescent="0.35">
      <c r="W41533" s="17"/>
    </row>
    <row r="41534" spans="23:23" x14ac:dyDescent="0.35">
      <c r="W41534" s="17"/>
    </row>
    <row r="41535" spans="23:23" x14ac:dyDescent="0.35">
      <c r="W41535" s="17"/>
    </row>
    <row r="41536" spans="23:23" x14ac:dyDescent="0.35">
      <c r="W41536" s="17"/>
    </row>
    <row r="41537" spans="23:23" x14ac:dyDescent="0.35">
      <c r="W41537" s="17"/>
    </row>
    <row r="41538" spans="23:23" x14ac:dyDescent="0.35">
      <c r="W41538" s="17"/>
    </row>
    <row r="41539" spans="23:23" x14ac:dyDescent="0.35">
      <c r="W41539" s="17"/>
    </row>
    <row r="41540" spans="23:23" x14ac:dyDescent="0.35">
      <c r="W41540" s="17"/>
    </row>
    <row r="41541" spans="23:23" x14ac:dyDescent="0.35">
      <c r="W41541" s="17"/>
    </row>
    <row r="41542" spans="23:23" x14ac:dyDescent="0.35">
      <c r="W41542" s="17"/>
    </row>
    <row r="41543" spans="23:23" x14ac:dyDescent="0.35">
      <c r="W41543" s="17"/>
    </row>
    <row r="41544" spans="23:23" x14ac:dyDescent="0.35">
      <c r="W41544" s="17"/>
    </row>
    <row r="41545" spans="23:23" x14ac:dyDescent="0.35">
      <c r="W41545" s="17"/>
    </row>
    <row r="41546" spans="23:23" x14ac:dyDescent="0.35">
      <c r="W41546" s="17"/>
    </row>
    <row r="41547" spans="23:23" x14ac:dyDescent="0.35">
      <c r="W41547" s="17"/>
    </row>
    <row r="41548" spans="23:23" x14ac:dyDescent="0.35">
      <c r="W41548" s="17"/>
    </row>
    <row r="41549" spans="23:23" x14ac:dyDescent="0.35">
      <c r="W41549" s="17"/>
    </row>
    <row r="41550" spans="23:23" x14ac:dyDescent="0.35">
      <c r="W41550" s="17"/>
    </row>
    <row r="41551" spans="23:23" x14ac:dyDescent="0.35">
      <c r="W41551" s="17"/>
    </row>
    <row r="41552" spans="23:23" x14ac:dyDescent="0.35">
      <c r="W41552" s="17"/>
    </row>
    <row r="41553" spans="23:23" x14ac:dyDescent="0.35">
      <c r="W41553" s="17"/>
    </row>
    <row r="41554" spans="23:23" x14ac:dyDescent="0.35">
      <c r="W41554" s="17"/>
    </row>
    <row r="41555" spans="23:23" x14ac:dyDescent="0.35">
      <c r="W41555" s="17"/>
    </row>
    <row r="41556" spans="23:23" x14ac:dyDescent="0.35">
      <c r="W41556" s="17"/>
    </row>
    <row r="41557" spans="23:23" x14ac:dyDescent="0.35">
      <c r="W41557" s="17"/>
    </row>
    <row r="41558" spans="23:23" x14ac:dyDescent="0.35">
      <c r="W41558" s="17"/>
    </row>
    <row r="41559" spans="23:23" x14ac:dyDescent="0.35">
      <c r="W41559" s="17"/>
    </row>
    <row r="41560" spans="23:23" x14ac:dyDescent="0.35">
      <c r="W41560" s="17"/>
    </row>
    <row r="41561" spans="23:23" x14ac:dyDescent="0.35">
      <c r="W41561" s="17"/>
    </row>
    <row r="41562" spans="23:23" x14ac:dyDescent="0.35">
      <c r="W41562" s="17"/>
    </row>
    <row r="41563" spans="23:23" x14ac:dyDescent="0.35">
      <c r="W41563" s="17"/>
    </row>
    <row r="41564" spans="23:23" x14ac:dyDescent="0.35">
      <c r="W41564" s="17"/>
    </row>
    <row r="41565" spans="23:23" x14ac:dyDescent="0.35">
      <c r="W41565" s="17"/>
    </row>
    <row r="41566" spans="23:23" x14ac:dyDescent="0.35">
      <c r="W41566" s="17"/>
    </row>
    <row r="41567" spans="23:23" x14ac:dyDescent="0.35">
      <c r="W41567" s="17"/>
    </row>
    <row r="41568" spans="23:23" x14ac:dyDescent="0.35">
      <c r="W41568" s="17"/>
    </row>
    <row r="41569" spans="23:23" x14ac:dyDescent="0.35">
      <c r="W41569" s="17"/>
    </row>
    <row r="41570" spans="23:23" x14ac:dyDescent="0.35">
      <c r="W41570" s="17"/>
    </row>
    <row r="41571" spans="23:23" x14ac:dyDescent="0.35">
      <c r="W41571" s="17"/>
    </row>
    <row r="41572" spans="23:23" x14ac:dyDescent="0.35">
      <c r="W41572" s="17"/>
    </row>
    <row r="41573" spans="23:23" x14ac:dyDescent="0.35">
      <c r="W41573" s="17"/>
    </row>
    <row r="41574" spans="23:23" x14ac:dyDescent="0.35">
      <c r="W41574" s="17"/>
    </row>
    <row r="41575" spans="23:23" x14ac:dyDescent="0.35">
      <c r="W41575" s="17"/>
    </row>
    <row r="41576" spans="23:23" x14ac:dyDescent="0.35">
      <c r="W41576" s="17"/>
    </row>
    <row r="41577" spans="23:23" x14ac:dyDescent="0.35">
      <c r="W41577" s="17"/>
    </row>
    <row r="41578" spans="23:23" x14ac:dyDescent="0.35">
      <c r="W41578" s="17"/>
    </row>
    <row r="41579" spans="23:23" x14ac:dyDescent="0.35">
      <c r="W41579" s="17"/>
    </row>
    <row r="41580" spans="23:23" x14ac:dyDescent="0.35">
      <c r="W41580" s="17"/>
    </row>
    <row r="41581" spans="23:23" x14ac:dyDescent="0.35">
      <c r="W41581" s="17"/>
    </row>
    <row r="41582" spans="23:23" x14ac:dyDescent="0.35">
      <c r="W41582" s="17"/>
    </row>
    <row r="41583" spans="23:23" x14ac:dyDescent="0.35">
      <c r="W41583" s="17"/>
    </row>
    <row r="41584" spans="23:23" x14ac:dyDescent="0.35">
      <c r="W41584" s="17"/>
    </row>
    <row r="41585" spans="23:23" x14ac:dyDescent="0.35">
      <c r="W41585" s="17"/>
    </row>
    <row r="41586" spans="23:23" x14ac:dyDescent="0.35">
      <c r="W41586" s="17"/>
    </row>
    <row r="41587" spans="23:23" x14ac:dyDescent="0.35">
      <c r="W41587" s="17"/>
    </row>
    <row r="41588" spans="23:23" x14ac:dyDescent="0.35">
      <c r="W41588" s="17"/>
    </row>
    <row r="41589" spans="23:23" x14ac:dyDescent="0.35">
      <c r="W41589" s="17"/>
    </row>
    <row r="41590" spans="23:23" x14ac:dyDescent="0.35">
      <c r="W41590" s="17"/>
    </row>
    <row r="41591" spans="23:23" x14ac:dyDescent="0.35">
      <c r="W41591" s="17"/>
    </row>
    <row r="41592" spans="23:23" x14ac:dyDescent="0.35">
      <c r="W41592" s="17"/>
    </row>
    <row r="41593" spans="23:23" x14ac:dyDescent="0.35">
      <c r="W41593" s="17"/>
    </row>
    <row r="41594" spans="23:23" x14ac:dyDescent="0.35">
      <c r="W41594" s="17"/>
    </row>
    <row r="41595" spans="23:23" x14ac:dyDescent="0.35">
      <c r="W41595" s="17"/>
    </row>
    <row r="41596" spans="23:23" x14ac:dyDescent="0.35">
      <c r="W41596" s="17"/>
    </row>
    <row r="41597" spans="23:23" x14ac:dyDescent="0.35">
      <c r="W41597" s="17"/>
    </row>
    <row r="41598" spans="23:23" x14ac:dyDescent="0.35">
      <c r="W41598" s="17"/>
    </row>
    <row r="41599" spans="23:23" x14ac:dyDescent="0.35">
      <c r="W41599" s="17"/>
    </row>
    <row r="41600" spans="23:23" x14ac:dyDescent="0.35">
      <c r="W41600" s="17"/>
    </row>
    <row r="41601" spans="23:23" x14ac:dyDescent="0.35">
      <c r="W41601" s="17"/>
    </row>
    <row r="41602" spans="23:23" x14ac:dyDescent="0.35">
      <c r="W41602" s="17"/>
    </row>
    <row r="41603" spans="23:23" x14ac:dyDescent="0.35">
      <c r="W41603" s="17"/>
    </row>
    <row r="41604" spans="23:23" x14ac:dyDescent="0.35">
      <c r="W41604" s="17"/>
    </row>
    <row r="41605" spans="23:23" x14ac:dyDescent="0.35">
      <c r="W41605" s="17"/>
    </row>
    <row r="41606" spans="23:23" x14ac:dyDescent="0.35">
      <c r="W41606" s="17"/>
    </row>
    <row r="41607" spans="23:23" x14ac:dyDescent="0.35">
      <c r="W41607" s="17"/>
    </row>
    <row r="41608" spans="23:23" x14ac:dyDescent="0.35">
      <c r="W41608" s="17"/>
    </row>
    <row r="41609" spans="23:23" x14ac:dyDescent="0.35">
      <c r="W41609" s="17"/>
    </row>
    <row r="41610" spans="23:23" x14ac:dyDescent="0.35">
      <c r="W41610" s="17"/>
    </row>
    <row r="41611" spans="23:23" x14ac:dyDescent="0.35">
      <c r="W41611" s="17"/>
    </row>
    <row r="41612" spans="23:23" x14ac:dyDescent="0.35">
      <c r="W41612" s="17"/>
    </row>
    <row r="41613" spans="23:23" x14ac:dyDescent="0.35">
      <c r="W41613" s="17"/>
    </row>
    <row r="41614" spans="23:23" x14ac:dyDescent="0.35">
      <c r="W41614" s="17"/>
    </row>
    <row r="41615" spans="23:23" x14ac:dyDescent="0.35">
      <c r="W41615" s="17"/>
    </row>
    <row r="41616" spans="23:23" x14ac:dyDescent="0.35">
      <c r="W41616" s="17"/>
    </row>
    <row r="41617" spans="23:23" x14ac:dyDescent="0.35">
      <c r="W41617" s="17"/>
    </row>
    <row r="41618" spans="23:23" x14ac:dyDescent="0.35">
      <c r="W41618" s="17"/>
    </row>
    <row r="41619" spans="23:23" x14ac:dyDescent="0.35">
      <c r="W41619" s="17"/>
    </row>
    <row r="41620" spans="23:23" x14ac:dyDescent="0.35">
      <c r="W41620" s="17"/>
    </row>
    <row r="41621" spans="23:23" x14ac:dyDescent="0.35">
      <c r="W41621" s="17"/>
    </row>
    <row r="41622" spans="23:23" x14ac:dyDescent="0.35">
      <c r="W41622" s="17"/>
    </row>
    <row r="41623" spans="23:23" x14ac:dyDescent="0.35">
      <c r="W41623" s="17"/>
    </row>
    <row r="41624" spans="23:23" x14ac:dyDescent="0.35">
      <c r="W41624" s="17"/>
    </row>
    <row r="41625" spans="23:23" x14ac:dyDescent="0.35">
      <c r="W41625" s="17"/>
    </row>
    <row r="41626" spans="23:23" x14ac:dyDescent="0.35">
      <c r="W41626" s="17"/>
    </row>
    <row r="41627" spans="23:23" x14ac:dyDescent="0.35">
      <c r="W41627" s="17"/>
    </row>
    <row r="41628" spans="23:23" x14ac:dyDescent="0.35">
      <c r="W41628" s="17"/>
    </row>
    <row r="41629" spans="23:23" x14ac:dyDescent="0.35">
      <c r="W41629" s="17"/>
    </row>
    <row r="41630" spans="23:23" x14ac:dyDescent="0.35">
      <c r="W41630" s="17"/>
    </row>
    <row r="41631" spans="23:23" x14ac:dyDescent="0.35">
      <c r="W41631" s="17"/>
    </row>
    <row r="41632" spans="23:23" x14ac:dyDescent="0.35">
      <c r="W41632" s="17"/>
    </row>
    <row r="41633" spans="23:23" x14ac:dyDescent="0.35">
      <c r="W41633" s="17"/>
    </row>
    <row r="41634" spans="23:23" x14ac:dyDescent="0.35">
      <c r="W41634" s="17"/>
    </row>
    <row r="41635" spans="23:23" x14ac:dyDescent="0.35">
      <c r="W41635" s="17"/>
    </row>
    <row r="41636" spans="23:23" x14ac:dyDescent="0.35">
      <c r="W41636" s="17"/>
    </row>
    <row r="41637" spans="23:23" x14ac:dyDescent="0.35">
      <c r="W41637" s="17"/>
    </row>
    <row r="41638" spans="23:23" x14ac:dyDescent="0.35">
      <c r="W41638" s="17"/>
    </row>
    <row r="41639" spans="23:23" x14ac:dyDescent="0.35">
      <c r="W41639" s="17"/>
    </row>
    <row r="41640" spans="23:23" x14ac:dyDescent="0.35">
      <c r="W41640" s="17"/>
    </row>
    <row r="41641" spans="23:23" x14ac:dyDescent="0.35">
      <c r="W41641" s="17"/>
    </row>
    <row r="41642" spans="23:23" x14ac:dyDescent="0.35">
      <c r="W41642" s="17"/>
    </row>
    <row r="41643" spans="23:23" x14ac:dyDescent="0.35">
      <c r="W41643" s="17"/>
    </row>
    <row r="41644" spans="23:23" x14ac:dyDescent="0.35">
      <c r="W41644" s="17"/>
    </row>
    <row r="41645" spans="23:23" x14ac:dyDescent="0.35">
      <c r="W41645" s="17"/>
    </row>
    <row r="41646" spans="23:23" x14ac:dyDescent="0.35">
      <c r="W41646" s="17"/>
    </row>
    <row r="41647" spans="23:23" x14ac:dyDescent="0.35">
      <c r="W41647" s="17"/>
    </row>
    <row r="41648" spans="23:23" x14ac:dyDescent="0.35">
      <c r="W41648" s="17"/>
    </row>
    <row r="41649" spans="23:23" x14ac:dyDescent="0.35">
      <c r="W41649" s="17"/>
    </row>
    <row r="41650" spans="23:23" x14ac:dyDescent="0.35">
      <c r="W41650" s="17"/>
    </row>
    <row r="41651" spans="23:23" x14ac:dyDescent="0.35">
      <c r="W41651" s="17"/>
    </row>
    <row r="41652" spans="23:23" x14ac:dyDescent="0.35">
      <c r="W41652" s="17"/>
    </row>
    <row r="41653" spans="23:23" x14ac:dyDescent="0.35">
      <c r="W41653" s="17"/>
    </row>
    <row r="41654" spans="23:23" x14ac:dyDescent="0.35">
      <c r="W41654" s="17"/>
    </row>
    <row r="41655" spans="23:23" x14ac:dyDescent="0.35">
      <c r="W41655" s="17"/>
    </row>
    <row r="41656" spans="23:23" x14ac:dyDescent="0.35">
      <c r="W41656" s="17"/>
    </row>
    <row r="41657" spans="23:23" x14ac:dyDescent="0.35">
      <c r="W41657" s="17"/>
    </row>
    <row r="41658" spans="23:23" x14ac:dyDescent="0.35">
      <c r="W41658" s="17"/>
    </row>
    <row r="41659" spans="23:23" x14ac:dyDescent="0.35">
      <c r="W41659" s="17"/>
    </row>
    <row r="41660" spans="23:23" x14ac:dyDescent="0.35">
      <c r="W41660" s="17"/>
    </row>
    <row r="41661" spans="23:23" x14ac:dyDescent="0.35">
      <c r="W41661" s="17"/>
    </row>
    <row r="41662" spans="23:23" x14ac:dyDescent="0.35">
      <c r="W41662" s="17"/>
    </row>
    <row r="41663" spans="23:23" x14ac:dyDescent="0.35">
      <c r="W41663" s="17"/>
    </row>
    <row r="41664" spans="23:23" x14ac:dyDescent="0.35">
      <c r="W41664" s="17"/>
    </row>
    <row r="41665" spans="23:23" x14ac:dyDescent="0.35">
      <c r="W41665" s="17"/>
    </row>
    <row r="41666" spans="23:23" x14ac:dyDescent="0.35">
      <c r="W41666" s="17"/>
    </row>
    <row r="41667" spans="23:23" x14ac:dyDescent="0.35">
      <c r="W41667" s="17"/>
    </row>
    <row r="41668" spans="23:23" x14ac:dyDescent="0.35">
      <c r="W41668" s="17"/>
    </row>
    <row r="41669" spans="23:23" x14ac:dyDescent="0.35">
      <c r="W41669" s="17"/>
    </row>
    <row r="41670" spans="23:23" x14ac:dyDescent="0.35">
      <c r="W41670" s="17"/>
    </row>
    <row r="41671" spans="23:23" x14ac:dyDescent="0.35">
      <c r="W41671" s="17"/>
    </row>
    <row r="41672" spans="23:23" x14ac:dyDescent="0.35">
      <c r="W41672" s="17"/>
    </row>
    <row r="41673" spans="23:23" x14ac:dyDescent="0.35">
      <c r="W41673" s="17"/>
    </row>
    <row r="41674" spans="23:23" x14ac:dyDescent="0.35">
      <c r="W41674" s="17"/>
    </row>
    <row r="41675" spans="23:23" x14ac:dyDescent="0.35">
      <c r="W41675" s="17"/>
    </row>
    <row r="41676" spans="23:23" x14ac:dyDescent="0.35">
      <c r="W41676" s="17"/>
    </row>
    <row r="41677" spans="23:23" x14ac:dyDescent="0.35">
      <c r="W41677" s="17"/>
    </row>
    <row r="41678" spans="23:23" x14ac:dyDescent="0.35">
      <c r="W41678" s="17"/>
    </row>
    <row r="41679" spans="23:23" x14ac:dyDescent="0.35">
      <c r="W41679" s="17"/>
    </row>
    <row r="41680" spans="23:23" x14ac:dyDescent="0.35">
      <c r="W41680" s="17"/>
    </row>
    <row r="41681" spans="23:23" x14ac:dyDescent="0.35">
      <c r="W41681" s="17"/>
    </row>
    <row r="41682" spans="23:23" x14ac:dyDescent="0.35">
      <c r="W41682" s="17"/>
    </row>
    <row r="41683" spans="23:23" x14ac:dyDescent="0.35">
      <c r="W41683" s="17"/>
    </row>
    <row r="41684" spans="23:23" x14ac:dyDescent="0.35">
      <c r="W41684" s="17"/>
    </row>
    <row r="41685" spans="23:23" x14ac:dyDescent="0.35">
      <c r="W41685" s="17"/>
    </row>
    <row r="41686" spans="23:23" x14ac:dyDescent="0.35">
      <c r="W41686" s="17"/>
    </row>
    <row r="41687" spans="23:23" x14ac:dyDescent="0.35">
      <c r="W41687" s="17"/>
    </row>
    <row r="41688" spans="23:23" x14ac:dyDescent="0.35">
      <c r="W41688" s="17"/>
    </row>
    <row r="41689" spans="23:23" x14ac:dyDescent="0.35">
      <c r="W41689" s="17"/>
    </row>
    <row r="41690" spans="23:23" x14ac:dyDescent="0.35">
      <c r="W41690" s="17"/>
    </row>
    <row r="41691" spans="23:23" x14ac:dyDescent="0.35">
      <c r="W41691" s="17"/>
    </row>
    <row r="41692" spans="23:23" x14ac:dyDescent="0.35">
      <c r="W41692" s="17"/>
    </row>
    <row r="41693" spans="23:23" x14ac:dyDescent="0.35">
      <c r="W41693" s="17"/>
    </row>
    <row r="41694" spans="23:23" x14ac:dyDescent="0.35">
      <c r="W41694" s="17"/>
    </row>
    <row r="41695" spans="23:23" x14ac:dyDescent="0.35">
      <c r="W41695" s="17"/>
    </row>
    <row r="41696" spans="23:23" x14ac:dyDescent="0.35">
      <c r="W41696" s="17"/>
    </row>
    <row r="41697" spans="23:23" x14ac:dyDescent="0.35">
      <c r="W41697" s="17"/>
    </row>
    <row r="41698" spans="23:23" x14ac:dyDescent="0.35">
      <c r="W41698" s="17"/>
    </row>
    <row r="41699" spans="23:23" x14ac:dyDescent="0.35">
      <c r="W41699" s="17"/>
    </row>
    <row r="41700" spans="23:23" x14ac:dyDescent="0.35">
      <c r="W41700" s="17"/>
    </row>
    <row r="41701" spans="23:23" x14ac:dyDescent="0.35">
      <c r="W41701" s="17"/>
    </row>
    <row r="41702" spans="23:23" x14ac:dyDescent="0.35">
      <c r="W41702" s="17"/>
    </row>
    <row r="41703" spans="23:23" x14ac:dyDescent="0.35">
      <c r="W41703" s="17"/>
    </row>
    <row r="41704" spans="23:23" x14ac:dyDescent="0.35">
      <c r="W41704" s="17"/>
    </row>
    <row r="41705" spans="23:23" x14ac:dyDescent="0.35">
      <c r="W41705" s="17"/>
    </row>
    <row r="41706" spans="23:23" x14ac:dyDescent="0.35">
      <c r="W41706" s="17"/>
    </row>
    <row r="41707" spans="23:23" x14ac:dyDescent="0.35">
      <c r="W41707" s="17"/>
    </row>
    <row r="41708" spans="23:23" x14ac:dyDescent="0.35">
      <c r="W41708" s="17"/>
    </row>
    <row r="41709" spans="23:23" x14ac:dyDescent="0.35">
      <c r="W41709" s="17"/>
    </row>
    <row r="41710" spans="23:23" x14ac:dyDescent="0.35">
      <c r="W41710" s="17"/>
    </row>
    <row r="41711" spans="23:23" x14ac:dyDescent="0.35">
      <c r="W41711" s="17"/>
    </row>
    <row r="41712" spans="23:23" x14ac:dyDescent="0.35">
      <c r="W41712" s="17"/>
    </row>
    <row r="41713" spans="23:23" x14ac:dyDescent="0.35">
      <c r="W41713" s="17"/>
    </row>
    <row r="41714" spans="23:23" x14ac:dyDescent="0.35">
      <c r="W41714" s="17"/>
    </row>
    <row r="41715" spans="23:23" x14ac:dyDescent="0.35">
      <c r="W41715" s="17"/>
    </row>
    <row r="41716" spans="23:23" x14ac:dyDescent="0.35">
      <c r="W41716" s="17"/>
    </row>
    <row r="41717" spans="23:23" x14ac:dyDescent="0.35">
      <c r="W41717" s="17"/>
    </row>
    <row r="41718" spans="23:23" x14ac:dyDescent="0.35">
      <c r="W41718" s="17"/>
    </row>
    <row r="41719" spans="23:23" x14ac:dyDescent="0.35">
      <c r="W41719" s="17"/>
    </row>
    <row r="41720" spans="23:23" x14ac:dyDescent="0.35">
      <c r="W41720" s="17"/>
    </row>
    <row r="41721" spans="23:23" x14ac:dyDescent="0.35">
      <c r="W41721" s="17"/>
    </row>
    <row r="41722" spans="23:23" x14ac:dyDescent="0.35">
      <c r="W41722" s="17"/>
    </row>
    <row r="41723" spans="23:23" x14ac:dyDescent="0.35">
      <c r="W41723" s="17"/>
    </row>
    <row r="41724" spans="23:23" x14ac:dyDescent="0.35">
      <c r="W41724" s="17"/>
    </row>
    <row r="41725" spans="23:23" x14ac:dyDescent="0.35">
      <c r="W41725" s="17"/>
    </row>
    <row r="41726" spans="23:23" x14ac:dyDescent="0.35">
      <c r="W41726" s="17"/>
    </row>
    <row r="41727" spans="23:23" x14ac:dyDescent="0.35">
      <c r="W41727" s="17"/>
    </row>
    <row r="41728" spans="23:23" x14ac:dyDescent="0.35">
      <c r="W41728" s="17"/>
    </row>
    <row r="41729" spans="23:23" x14ac:dyDescent="0.35">
      <c r="W41729" s="17"/>
    </row>
    <row r="41730" spans="23:23" x14ac:dyDescent="0.35">
      <c r="W41730" s="17"/>
    </row>
    <row r="41731" spans="23:23" x14ac:dyDescent="0.35">
      <c r="W41731" s="17"/>
    </row>
    <row r="41732" spans="23:23" x14ac:dyDescent="0.35">
      <c r="W41732" s="17"/>
    </row>
    <row r="41733" spans="23:23" x14ac:dyDescent="0.35">
      <c r="W41733" s="17"/>
    </row>
    <row r="41734" spans="23:23" x14ac:dyDescent="0.35">
      <c r="W41734" s="17"/>
    </row>
    <row r="41735" spans="23:23" x14ac:dyDescent="0.35">
      <c r="W41735" s="17"/>
    </row>
    <row r="41736" spans="23:23" x14ac:dyDescent="0.35">
      <c r="W41736" s="17"/>
    </row>
    <row r="41737" spans="23:23" x14ac:dyDescent="0.35">
      <c r="W41737" s="17"/>
    </row>
    <row r="41738" spans="23:23" x14ac:dyDescent="0.35">
      <c r="W41738" s="17"/>
    </row>
    <row r="41739" spans="23:23" x14ac:dyDescent="0.35">
      <c r="W41739" s="17"/>
    </row>
    <row r="41740" spans="23:23" x14ac:dyDescent="0.35">
      <c r="W41740" s="17"/>
    </row>
    <row r="41741" spans="23:23" x14ac:dyDescent="0.35">
      <c r="W41741" s="17"/>
    </row>
    <row r="41742" spans="23:23" x14ac:dyDescent="0.35">
      <c r="W41742" s="17"/>
    </row>
    <row r="41743" spans="23:23" x14ac:dyDescent="0.35">
      <c r="W41743" s="17"/>
    </row>
    <row r="41744" spans="23:23" x14ac:dyDescent="0.35">
      <c r="W41744" s="17"/>
    </row>
    <row r="41745" spans="23:23" x14ac:dyDescent="0.35">
      <c r="W41745" s="17"/>
    </row>
    <row r="41746" spans="23:23" x14ac:dyDescent="0.35">
      <c r="W41746" s="17"/>
    </row>
    <row r="41747" spans="23:23" x14ac:dyDescent="0.35">
      <c r="W41747" s="17"/>
    </row>
    <row r="41748" spans="23:23" x14ac:dyDescent="0.35">
      <c r="W41748" s="17"/>
    </row>
    <row r="41749" spans="23:23" x14ac:dyDescent="0.35">
      <c r="W41749" s="17"/>
    </row>
    <row r="41750" spans="23:23" x14ac:dyDescent="0.35">
      <c r="W41750" s="17"/>
    </row>
    <row r="41751" spans="23:23" x14ac:dyDescent="0.35">
      <c r="W41751" s="17"/>
    </row>
    <row r="41752" spans="23:23" x14ac:dyDescent="0.35">
      <c r="W41752" s="17"/>
    </row>
    <row r="41753" spans="23:23" x14ac:dyDescent="0.35">
      <c r="W41753" s="17"/>
    </row>
    <row r="41754" spans="23:23" x14ac:dyDescent="0.35">
      <c r="W41754" s="17"/>
    </row>
    <row r="41755" spans="23:23" x14ac:dyDescent="0.35">
      <c r="W41755" s="17"/>
    </row>
    <row r="41756" spans="23:23" x14ac:dyDescent="0.35">
      <c r="W41756" s="17"/>
    </row>
    <row r="41757" spans="23:23" x14ac:dyDescent="0.35">
      <c r="W41757" s="17"/>
    </row>
    <row r="41758" spans="23:23" x14ac:dyDescent="0.35">
      <c r="W41758" s="17"/>
    </row>
    <row r="41759" spans="23:23" x14ac:dyDescent="0.35">
      <c r="W41759" s="17"/>
    </row>
    <row r="41760" spans="23:23" x14ac:dyDescent="0.35">
      <c r="W41760" s="17"/>
    </row>
    <row r="41761" spans="23:23" x14ac:dyDescent="0.35">
      <c r="W41761" s="17"/>
    </row>
    <row r="41762" spans="23:23" x14ac:dyDescent="0.35">
      <c r="W41762" s="17"/>
    </row>
    <row r="41763" spans="23:23" x14ac:dyDescent="0.35">
      <c r="W41763" s="17"/>
    </row>
    <row r="41764" spans="23:23" x14ac:dyDescent="0.35">
      <c r="W41764" s="17"/>
    </row>
    <row r="41765" spans="23:23" x14ac:dyDescent="0.35">
      <c r="W41765" s="17"/>
    </row>
    <row r="41766" spans="23:23" x14ac:dyDescent="0.35">
      <c r="W41766" s="17"/>
    </row>
    <row r="41767" spans="23:23" x14ac:dyDescent="0.35">
      <c r="W41767" s="17"/>
    </row>
    <row r="41768" spans="23:23" x14ac:dyDescent="0.35">
      <c r="W41768" s="17"/>
    </row>
    <row r="41769" spans="23:23" x14ac:dyDescent="0.35">
      <c r="W41769" s="17"/>
    </row>
    <row r="41770" spans="23:23" x14ac:dyDescent="0.35">
      <c r="W41770" s="17"/>
    </row>
    <row r="41771" spans="23:23" x14ac:dyDescent="0.35">
      <c r="W41771" s="17"/>
    </row>
    <row r="41772" spans="23:23" x14ac:dyDescent="0.35">
      <c r="W41772" s="17"/>
    </row>
    <row r="41773" spans="23:23" x14ac:dyDescent="0.35">
      <c r="W41773" s="17"/>
    </row>
    <row r="41774" spans="23:23" x14ac:dyDescent="0.35">
      <c r="W41774" s="17"/>
    </row>
    <row r="41775" spans="23:23" x14ac:dyDescent="0.35">
      <c r="W41775" s="17"/>
    </row>
    <row r="41776" spans="23:23" x14ac:dyDescent="0.35">
      <c r="W41776" s="17"/>
    </row>
    <row r="41777" spans="23:23" x14ac:dyDescent="0.35">
      <c r="W41777" s="17"/>
    </row>
    <row r="41778" spans="23:23" x14ac:dyDescent="0.35">
      <c r="W41778" s="17"/>
    </row>
    <row r="41779" spans="23:23" x14ac:dyDescent="0.35">
      <c r="W41779" s="17"/>
    </row>
    <row r="41780" spans="23:23" x14ac:dyDescent="0.35">
      <c r="W41780" s="17"/>
    </row>
    <row r="41781" spans="23:23" x14ac:dyDescent="0.35">
      <c r="W41781" s="17"/>
    </row>
    <row r="41782" spans="23:23" x14ac:dyDescent="0.35">
      <c r="W41782" s="17"/>
    </row>
    <row r="41783" spans="23:23" x14ac:dyDescent="0.35">
      <c r="W41783" s="17"/>
    </row>
    <row r="41784" spans="23:23" x14ac:dyDescent="0.35">
      <c r="W41784" s="17"/>
    </row>
    <row r="41785" spans="23:23" x14ac:dyDescent="0.35">
      <c r="W41785" s="17"/>
    </row>
    <row r="41786" spans="23:23" x14ac:dyDescent="0.35">
      <c r="W41786" s="17"/>
    </row>
    <row r="41787" spans="23:23" x14ac:dyDescent="0.35">
      <c r="W41787" s="17"/>
    </row>
    <row r="41788" spans="23:23" x14ac:dyDescent="0.35">
      <c r="W41788" s="17"/>
    </row>
    <row r="41789" spans="23:23" x14ac:dyDescent="0.35">
      <c r="W41789" s="17"/>
    </row>
    <row r="41790" spans="23:23" x14ac:dyDescent="0.35">
      <c r="W41790" s="17"/>
    </row>
    <row r="41791" spans="23:23" x14ac:dyDescent="0.35">
      <c r="W41791" s="17"/>
    </row>
    <row r="41792" spans="23:23" x14ac:dyDescent="0.35">
      <c r="W41792" s="17"/>
    </row>
    <row r="41793" spans="23:23" x14ac:dyDescent="0.35">
      <c r="W41793" s="17"/>
    </row>
    <row r="41794" spans="23:23" x14ac:dyDescent="0.35">
      <c r="W41794" s="17"/>
    </row>
    <row r="41795" spans="23:23" x14ac:dyDescent="0.35">
      <c r="W41795" s="17"/>
    </row>
    <row r="41796" spans="23:23" x14ac:dyDescent="0.35">
      <c r="W41796" s="17"/>
    </row>
    <row r="41797" spans="23:23" x14ac:dyDescent="0.35">
      <c r="W41797" s="17"/>
    </row>
    <row r="41798" spans="23:23" x14ac:dyDescent="0.35">
      <c r="W41798" s="17"/>
    </row>
    <row r="41799" spans="23:23" x14ac:dyDescent="0.35">
      <c r="W41799" s="17"/>
    </row>
    <row r="41800" spans="23:23" x14ac:dyDescent="0.35">
      <c r="W41800" s="17"/>
    </row>
    <row r="41801" spans="23:23" x14ac:dyDescent="0.35">
      <c r="W41801" s="17"/>
    </row>
    <row r="41802" spans="23:23" x14ac:dyDescent="0.35">
      <c r="W41802" s="17"/>
    </row>
    <row r="41803" spans="23:23" x14ac:dyDescent="0.35">
      <c r="W41803" s="17"/>
    </row>
    <row r="41804" spans="23:23" x14ac:dyDescent="0.35">
      <c r="W41804" s="17"/>
    </row>
    <row r="41805" spans="23:23" x14ac:dyDescent="0.35">
      <c r="W41805" s="17"/>
    </row>
    <row r="41806" spans="23:23" x14ac:dyDescent="0.35">
      <c r="W41806" s="17"/>
    </row>
    <row r="41807" spans="23:23" x14ac:dyDescent="0.35">
      <c r="W41807" s="17"/>
    </row>
    <row r="41808" spans="23:23" x14ac:dyDescent="0.35">
      <c r="W41808" s="17"/>
    </row>
    <row r="41809" spans="23:23" x14ac:dyDescent="0.35">
      <c r="W41809" s="17"/>
    </row>
    <row r="41810" spans="23:23" x14ac:dyDescent="0.35">
      <c r="W41810" s="17"/>
    </row>
    <row r="41811" spans="23:23" x14ac:dyDescent="0.35">
      <c r="W41811" s="17"/>
    </row>
    <row r="41812" spans="23:23" x14ac:dyDescent="0.35">
      <c r="W41812" s="17"/>
    </row>
    <row r="41813" spans="23:23" x14ac:dyDescent="0.35">
      <c r="W41813" s="17"/>
    </row>
    <row r="41814" spans="23:23" x14ac:dyDescent="0.35">
      <c r="W41814" s="17"/>
    </row>
    <row r="41815" spans="23:23" x14ac:dyDescent="0.35">
      <c r="W41815" s="17"/>
    </row>
    <row r="41816" spans="23:23" x14ac:dyDescent="0.35">
      <c r="W41816" s="17"/>
    </row>
    <row r="41817" spans="23:23" x14ac:dyDescent="0.35">
      <c r="W41817" s="17"/>
    </row>
    <row r="41818" spans="23:23" x14ac:dyDescent="0.35">
      <c r="W41818" s="17"/>
    </row>
    <row r="41819" spans="23:23" x14ac:dyDescent="0.35">
      <c r="W41819" s="17"/>
    </row>
    <row r="41820" spans="23:23" x14ac:dyDescent="0.35">
      <c r="W41820" s="17"/>
    </row>
    <row r="41821" spans="23:23" x14ac:dyDescent="0.35">
      <c r="W41821" s="17"/>
    </row>
    <row r="41822" spans="23:23" x14ac:dyDescent="0.35">
      <c r="W41822" s="17"/>
    </row>
    <row r="41823" spans="23:23" x14ac:dyDescent="0.35">
      <c r="W41823" s="17"/>
    </row>
    <row r="41824" spans="23:23" x14ac:dyDescent="0.35">
      <c r="W41824" s="17"/>
    </row>
    <row r="41825" spans="23:23" x14ac:dyDescent="0.35">
      <c r="W41825" s="17"/>
    </row>
    <row r="41826" spans="23:23" x14ac:dyDescent="0.35">
      <c r="W41826" s="17"/>
    </row>
    <row r="41827" spans="23:23" x14ac:dyDescent="0.35">
      <c r="W41827" s="17"/>
    </row>
    <row r="41828" spans="23:23" x14ac:dyDescent="0.35">
      <c r="W41828" s="17"/>
    </row>
    <row r="41829" spans="23:23" x14ac:dyDescent="0.35">
      <c r="W41829" s="17"/>
    </row>
    <row r="41830" spans="23:23" x14ac:dyDescent="0.35">
      <c r="W41830" s="17"/>
    </row>
    <row r="41831" spans="23:23" x14ac:dyDescent="0.35">
      <c r="W41831" s="17"/>
    </row>
    <row r="41832" spans="23:23" x14ac:dyDescent="0.35">
      <c r="W41832" s="17"/>
    </row>
    <row r="41833" spans="23:23" x14ac:dyDescent="0.35">
      <c r="W41833" s="17"/>
    </row>
    <row r="41834" spans="23:23" x14ac:dyDescent="0.35">
      <c r="W41834" s="17"/>
    </row>
    <row r="41835" spans="23:23" x14ac:dyDescent="0.35">
      <c r="W41835" s="17"/>
    </row>
    <row r="41836" spans="23:23" x14ac:dyDescent="0.35">
      <c r="W41836" s="17"/>
    </row>
    <row r="41837" spans="23:23" x14ac:dyDescent="0.35">
      <c r="W41837" s="17"/>
    </row>
    <row r="41838" spans="23:23" x14ac:dyDescent="0.35">
      <c r="W41838" s="17"/>
    </row>
    <row r="41839" spans="23:23" x14ac:dyDescent="0.35">
      <c r="W41839" s="17"/>
    </row>
    <row r="41840" spans="23:23" x14ac:dyDescent="0.35">
      <c r="W41840" s="17"/>
    </row>
    <row r="41841" spans="23:23" x14ac:dyDescent="0.35">
      <c r="W41841" s="17"/>
    </row>
    <row r="41842" spans="23:23" x14ac:dyDescent="0.35">
      <c r="W41842" s="17"/>
    </row>
    <row r="41843" spans="23:23" x14ac:dyDescent="0.35">
      <c r="W41843" s="17"/>
    </row>
    <row r="41844" spans="23:23" x14ac:dyDescent="0.35">
      <c r="W41844" s="17"/>
    </row>
    <row r="41845" spans="23:23" x14ac:dyDescent="0.35">
      <c r="W41845" s="17"/>
    </row>
    <row r="41846" spans="23:23" x14ac:dyDescent="0.35">
      <c r="W41846" s="17"/>
    </row>
    <row r="41847" spans="23:23" x14ac:dyDescent="0.35">
      <c r="W41847" s="17"/>
    </row>
    <row r="41848" spans="23:23" x14ac:dyDescent="0.35">
      <c r="W41848" s="17"/>
    </row>
    <row r="41849" spans="23:23" x14ac:dyDescent="0.35">
      <c r="W41849" s="17"/>
    </row>
    <row r="41850" spans="23:23" x14ac:dyDescent="0.35">
      <c r="W41850" s="17"/>
    </row>
    <row r="41851" spans="23:23" x14ac:dyDescent="0.35">
      <c r="W41851" s="17"/>
    </row>
    <row r="41852" spans="23:23" x14ac:dyDescent="0.35">
      <c r="W41852" s="17"/>
    </row>
    <row r="41853" spans="23:23" x14ac:dyDescent="0.35">
      <c r="W41853" s="17"/>
    </row>
    <row r="41854" spans="23:23" x14ac:dyDescent="0.35">
      <c r="W41854" s="17"/>
    </row>
    <row r="41855" spans="23:23" x14ac:dyDescent="0.35">
      <c r="W41855" s="17"/>
    </row>
    <row r="41856" spans="23:23" x14ac:dyDescent="0.35">
      <c r="W41856" s="17"/>
    </row>
    <row r="41857" spans="23:23" x14ac:dyDescent="0.35">
      <c r="W41857" s="17"/>
    </row>
    <row r="41858" spans="23:23" x14ac:dyDescent="0.35">
      <c r="W41858" s="17"/>
    </row>
    <row r="41859" spans="23:23" x14ac:dyDescent="0.35">
      <c r="W41859" s="17"/>
    </row>
    <row r="41860" spans="23:23" x14ac:dyDescent="0.35">
      <c r="W41860" s="17"/>
    </row>
    <row r="41861" spans="23:23" x14ac:dyDescent="0.35">
      <c r="W41861" s="17"/>
    </row>
    <row r="41862" spans="23:23" x14ac:dyDescent="0.35">
      <c r="W41862" s="17"/>
    </row>
    <row r="41863" spans="23:23" x14ac:dyDescent="0.35">
      <c r="W41863" s="17"/>
    </row>
    <row r="41864" spans="23:23" x14ac:dyDescent="0.35">
      <c r="W41864" s="17"/>
    </row>
    <row r="41865" spans="23:23" x14ac:dyDescent="0.35">
      <c r="W41865" s="17"/>
    </row>
    <row r="41866" spans="23:23" x14ac:dyDescent="0.35">
      <c r="W41866" s="17"/>
    </row>
    <row r="41867" spans="23:23" x14ac:dyDescent="0.35">
      <c r="W41867" s="17"/>
    </row>
    <row r="41868" spans="23:23" x14ac:dyDescent="0.35">
      <c r="W41868" s="17"/>
    </row>
    <row r="41869" spans="23:23" x14ac:dyDescent="0.35">
      <c r="W41869" s="17"/>
    </row>
    <row r="41870" spans="23:23" x14ac:dyDescent="0.35">
      <c r="W41870" s="17"/>
    </row>
    <row r="41871" spans="23:23" x14ac:dyDescent="0.35">
      <c r="W41871" s="17"/>
    </row>
    <row r="41872" spans="23:23" x14ac:dyDescent="0.35">
      <c r="W41872" s="17"/>
    </row>
    <row r="41873" spans="23:23" x14ac:dyDescent="0.35">
      <c r="W41873" s="17"/>
    </row>
    <row r="41874" spans="23:23" x14ac:dyDescent="0.35">
      <c r="W41874" s="17"/>
    </row>
    <row r="41875" spans="23:23" x14ac:dyDescent="0.35">
      <c r="W41875" s="17"/>
    </row>
    <row r="41876" spans="23:23" x14ac:dyDescent="0.35">
      <c r="W41876" s="17"/>
    </row>
    <row r="41877" spans="23:23" x14ac:dyDescent="0.35">
      <c r="W41877" s="17"/>
    </row>
    <row r="41878" spans="23:23" x14ac:dyDescent="0.35">
      <c r="W41878" s="17"/>
    </row>
    <row r="41879" spans="23:23" x14ac:dyDescent="0.35">
      <c r="W41879" s="17"/>
    </row>
    <row r="41880" spans="23:23" x14ac:dyDescent="0.35">
      <c r="W41880" s="17"/>
    </row>
    <row r="41881" spans="23:23" x14ac:dyDescent="0.35">
      <c r="W41881" s="17"/>
    </row>
    <row r="41882" spans="23:23" x14ac:dyDescent="0.35">
      <c r="W41882" s="17"/>
    </row>
    <row r="41883" spans="23:23" x14ac:dyDescent="0.35">
      <c r="W41883" s="17"/>
    </row>
    <row r="41884" spans="23:23" x14ac:dyDescent="0.35">
      <c r="W41884" s="17"/>
    </row>
    <row r="41885" spans="23:23" x14ac:dyDescent="0.35">
      <c r="W41885" s="17"/>
    </row>
    <row r="41886" spans="23:23" x14ac:dyDescent="0.35">
      <c r="W41886" s="17"/>
    </row>
    <row r="41887" spans="23:23" x14ac:dyDescent="0.35">
      <c r="W41887" s="17"/>
    </row>
    <row r="41888" spans="23:23" x14ac:dyDescent="0.35">
      <c r="W41888" s="17"/>
    </row>
    <row r="41889" spans="23:23" x14ac:dyDescent="0.35">
      <c r="W41889" s="17"/>
    </row>
    <row r="41890" spans="23:23" x14ac:dyDescent="0.35">
      <c r="W41890" s="17"/>
    </row>
    <row r="41891" spans="23:23" x14ac:dyDescent="0.35">
      <c r="W41891" s="17"/>
    </row>
    <row r="41892" spans="23:23" x14ac:dyDescent="0.35">
      <c r="W41892" s="17"/>
    </row>
    <row r="41893" spans="23:23" x14ac:dyDescent="0.35">
      <c r="W41893" s="17"/>
    </row>
    <row r="41894" spans="23:23" x14ac:dyDescent="0.35">
      <c r="W41894" s="17"/>
    </row>
    <row r="41895" spans="23:23" x14ac:dyDescent="0.35">
      <c r="W41895" s="17"/>
    </row>
    <row r="41896" spans="23:23" x14ac:dyDescent="0.35">
      <c r="W41896" s="17"/>
    </row>
    <row r="41897" spans="23:23" x14ac:dyDescent="0.35">
      <c r="W41897" s="17"/>
    </row>
    <row r="41898" spans="23:23" x14ac:dyDescent="0.35">
      <c r="W41898" s="17"/>
    </row>
    <row r="41899" spans="23:23" x14ac:dyDescent="0.35">
      <c r="W41899" s="17"/>
    </row>
    <row r="41900" spans="23:23" x14ac:dyDescent="0.35">
      <c r="W41900" s="17"/>
    </row>
    <row r="41901" spans="23:23" x14ac:dyDescent="0.35">
      <c r="W41901" s="17"/>
    </row>
    <row r="41902" spans="23:23" x14ac:dyDescent="0.35">
      <c r="W41902" s="17"/>
    </row>
    <row r="41903" spans="23:23" x14ac:dyDescent="0.35">
      <c r="W41903" s="17"/>
    </row>
    <row r="41904" spans="23:23" x14ac:dyDescent="0.35">
      <c r="W41904" s="17"/>
    </row>
    <row r="41905" spans="23:23" x14ac:dyDescent="0.35">
      <c r="W41905" s="17"/>
    </row>
    <row r="41906" spans="23:23" x14ac:dyDescent="0.35">
      <c r="W41906" s="17"/>
    </row>
    <row r="41907" spans="23:23" x14ac:dyDescent="0.35">
      <c r="W41907" s="17"/>
    </row>
    <row r="41908" spans="23:23" x14ac:dyDescent="0.35">
      <c r="W41908" s="17"/>
    </row>
    <row r="41909" spans="23:23" x14ac:dyDescent="0.35">
      <c r="W41909" s="17"/>
    </row>
    <row r="41910" spans="23:23" x14ac:dyDescent="0.35">
      <c r="W41910" s="17"/>
    </row>
    <row r="41911" spans="23:23" x14ac:dyDescent="0.35">
      <c r="W41911" s="17"/>
    </row>
    <row r="41912" spans="23:23" x14ac:dyDescent="0.35">
      <c r="W41912" s="17"/>
    </row>
    <row r="41913" spans="23:23" x14ac:dyDescent="0.35">
      <c r="W41913" s="17"/>
    </row>
    <row r="41914" spans="23:23" x14ac:dyDescent="0.35">
      <c r="W41914" s="17"/>
    </row>
    <row r="41915" spans="23:23" x14ac:dyDescent="0.35">
      <c r="W41915" s="17"/>
    </row>
    <row r="41916" spans="23:23" x14ac:dyDescent="0.35">
      <c r="W41916" s="17"/>
    </row>
    <row r="41917" spans="23:23" x14ac:dyDescent="0.35">
      <c r="W41917" s="17"/>
    </row>
    <row r="41918" spans="23:23" x14ac:dyDescent="0.35">
      <c r="W41918" s="17"/>
    </row>
    <row r="41919" spans="23:23" x14ac:dyDescent="0.35">
      <c r="W41919" s="17"/>
    </row>
    <row r="41920" spans="23:23" x14ac:dyDescent="0.35">
      <c r="W41920" s="17"/>
    </row>
    <row r="41921" spans="23:23" x14ac:dyDescent="0.35">
      <c r="W41921" s="17"/>
    </row>
    <row r="41922" spans="23:23" x14ac:dyDescent="0.35">
      <c r="W41922" s="17"/>
    </row>
    <row r="41923" spans="23:23" x14ac:dyDescent="0.35">
      <c r="W41923" s="17"/>
    </row>
    <row r="41924" spans="23:23" x14ac:dyDescent="0.35">
      <c r="W41924" s="17"/>
    </row>
    <row r="41925" spans="23:23" x14ac:dyDescent="0.35">
      <c r="W41925" s="17"/>
    </row>
    <row r="41926" spans="23:23" x14ac:dyDescent="0.35">
      <c r="W41926" s="17"/>
    </row>
    <row r="41927" spans="23:23" x14ac:dyDescent="0.35">
      <c r="W41927" s="17"/>
    </row>
    <row r="41928" spans="23:23" x14ac:dyDescent="0.35">
      <c r="W41928" s="17"/>
    </row>
    <row r="41929" spans="23:23" x14ac:dyDescent="0.35">
      <c r="W41929" s="17"/>
    </row>
    <row r="41930" spans="23:23" x14ac:dyDescent="0.35">
      <c r="W41930" s="17"/>
    </row>
    <row r="41931" spans="23:23" x14ac:dyDescent="0.35">
      <c r="W41931" s="17"/>
    </row>
    <row r="41932" spans="23:23" x14ac:dyDescent="0.35">
      <c r="W41932" s="17"/>
    </row>
    <row r="41933" spans="23:23" x14ac:dyDescent="0.35">
      <c r="W41933" s="17"/>
    </row>
    <row r="41934" spans="23:23" x14ac:dyDescent="0.35">
      <c r="W41934" s="17"/>
    </row>
    <row r="41935" spans="23:23" x14ac:dyDescent="0.35">
      <c r="W41935" s="17"/>
    </row>
    <row r="41936" spans="23:23" x14ac:dyDescent="0.35">
      <c r="W41936" s="17"/>
    </row>
    <row r="41937" spans="23:23" x14ac:dyDescent="0.35">
      <c r="W41937" s="17"/>
    </row>
    <row r="41938" spans="23:23" x14ac:dyDescent="0.35">
      <c r="W41938" s="17"/>
    </row>
    <row r="41939" spans="23:23" x14ac:dyDescent="0.35">
      <c r="W41939" s="17"/>
    </row>
    <row r="41940" spans="23:23" x14ac:dyDescent="0.35">
      <c r="W41940" s="17"/>
    </row>
    <row r="41941" spans="23:23" x14ac:dyDescent="0.35">
      <c r="W41941" s="17"/>
    </row>
    <row r="41942" spans="23:23" x14ac:dyDescent="0.35">
      <c r="W41942" s="17"/>
    </row>
    <row r="41943" spans="23:23" x14ac:dyDescent="0.35">
      <c r="W41943" s="17"/>
    </row>
    <row r="41944" spans="23:23" x14ac:dyDescent="0.35">
      <c r="W41944" s="17"/>
    </row>
    <row r="41945" spans="23:23" x14ac:dyDescent="0.35">
      <c r="W41945" s="17"/>
    </row>
    <row r="41946" spans="23:23" x14ac:dyDescent="0.35">
      <c r="W41946" s="17"/>
    </row>
    <row r="41947" spans="23:23" x14ac:dyDescent="0.35">
      <c r="W41947" s="17"/>
    </row>
    <row r="41948" spans="23:23" x14ac:dyDescent="0.35">
      <c r="W41948" s="17"/>
    </row>
    <row r="41949" spans="23:23" x14ac:dyDescent="0.35">
      <c r="W41949" s="17"/>
    </row>
    <row r="41950" spans="23:23" x14ac:dyDescent="0.35">
      <c r="W41950" s="17"/>
    </row>
    <row r="41951" spans="23:23" x14ac:dyDescent="0.35">
      <c r="W41951" s="17"/>
    </row>
    <row r="41952" spans="23:23" x14ac:dyDescent="0.35">
      <c r="W41952" s="17"/>
    </row>
    <row r="41953" spans="23:23" x14ac:dyDescent="0.35">
      <c r="W41953" s="17"/>
    </row>
    <row r="41954" spans="23:23" x14ac:dyDescent="0.35">
      <c r="W41954" s="17"/>
    </row>
    <row r="41955" spans="23:23" x14ac:dyDescent="0.35">
      <c r="W41955" s="17"/>
    </row>
    <row r="41956" spans="23:23" x14ac:dyDescent="0.35">
      <c r="W41956" s="17"/>
    </row>
    <row r="41957" spans="23:23" x14ac:dyDescent="0.35">
      <c r="W41957" s="17"/>
    </row>
    <row r="41958" spans="23:23" x14ac:dyDescent="0.35">
      <c r="W41958" s="17"/>
    </row>
    <row r="41959" spans="23:23" x14ac:dyDescent="0.35">
      <c r="W41959" s="17"/>
    </row>
    <row r="41960" spans="23:23" x14ac:dyDescent="0.35">
      <c r="W41960" s="17"/>
    </row>
    <row r="41961" spans="23:23" x14ac:dyDescent="0.35">
      <c r="W41961" s="17"/>
    </row>
    <row r="41962" spans="23:23" x14ac:dyDescent="0.35">
      <c r="W41962" s="17"/>
    </row>
    <row r="41963" spans="23:23" x14ac:dyDescent="0.35">
      <c r="W41963" s="17"/>
    </row>
    <row r="41964" spans="23:23" x14ac:dyDescent="0.35">
      <c r="W41964" s="17"/>
    </row>
    <row r="41965" spans="23:23" x14ac:dyDescent="0.35">
      <c r="W41965" s="17"/>
    </row>
    <row r="41966" spans="23:23" x14ac:dyDescent="0.35">
      <c r="W41966" s="17"/>
    </row>
    <row r="41967" spans="23:23" x14ac:dyDescent="0.35">
      <c r="W41967" s="17"/>
    </row>
    <row r="41968" spans="23:23" x14ac:dyDescent="0.35">
      <c r="W41968" s="17"/>
    </row>
    <row r="41969" spans="23:23" x14ac:dyDescent="0.35">
      <c r="W41969" s="17"/>
    </row>
    <row r="41970" spans="23:23" x14ac:dyDescent="0.35">
      <c r="W41970" s="17"/>
    </row>
    <row r="41971" spans="23:23" x14ac:dyDescent="0.35">
      <c r="W41971" s="17"/>
    </row>
    <row r="41972" spans="23:23" x14ac:dyDescent="0.35">
      <c r="W41972" s="17"/>
    </row>
    <row r="41973" spans="23:23" x14ac:dyDescent="0.35">
      <c r="W41973" s="17"/>
    </row>
    <row r="41974" spans="23:23" x14ac:dyDescent="0.35">
      <c r="W41974" s="17"/>
    </row>
    <row r="41975" spans="23:23" x14ac:dyDescent="0.35">
      <c r="W41975" s="17"/>
    </row>
    <row r="41976" spans="23:23" x14ac:dyDescent="0.35">
      <c r="W41976" s="17"/>
    </row>
    <row r="41977" spans="23:23" x14ac:dyDescent="0.35">
      <c r="W41977" s="17"/>
    </row>
    <row r="41978" spans="23:23" x14ac:dyDescent="0.35">
      <c r="W41978" s="17"/>
    </row>
    <row r="41979" spans="23:23" x14ac:dyDescent="0.35">
      <c r="W41979" s="17"/>
    </row>
    <row r="41980" spans="23:23" x14ac:dyDescent="0.35">
      <c r="W41980" s="17"/>
    </row>
    <row r="41981" spans="23:23" x14ac:dyDescent="0.35">
      <c r="W41981" s="17"/>
    </row>
    <row r="41982" spans="23:23" x14ac:dyDescent="0.35">
      <c r="W41982" s="17"/>
    </row>
    <row r="41983" spans="23:23" x14ac:dyDescent="0.35">
      <c r="W41983" s="17"/>
    </row>
    <row r="41984" spans="23:23" x14ac:dyDescent="0.35">
      <c r="W41984" s="17"/>
    </row>
    <row r="41985" spans="23:23" x14ac:dyDescent="0.35">
      <c r="W41985" s="17"/>
    </row>
    <row r="41986" spans="23:23" x14ac:dyDescent="0.35">
      <c r="W41986" s="17"/>
    </row>
    <row r="41987" spans="23:23" x14ac:dyDescent="0.35">
      <c r="W41987" s="17"/>
    </row>
    <row r="41988" spans="23:23" x14ac:dyDescent="0.35">
      <c r="W41988" s="17"/>
    </row>
    <row r="41989" spans="23:23" x14ac:dyDescent="0.35">
      <c r="W41989" s="17"/>
    </row>
    <row r="41990" spans="23:23" x14ac:dyDescent="0.35">
      <c r="W41990" s="17"/>
    </row>
    <row r="41991" spans="23:23" x14ac:dyDescent="0.35">
      <c r="W41991" s="17"/>
    </row>
    <row r="41992" spans="23:23" x14ac:dyDescent="0.35">
      <c r="W41992" s="17"/>
    </row>
    <row r="41993" spans="23:23" x14ac:dyDescent="0.35">
      <c r="W41993" s="17"/>
    </row>
    <row r="41994" spans="23:23" x14ac:dyDescent="0.35">
      <c r="W41994" s="17"/>
    </row>
    <row r="41995" spans="23:23" x14ac:dyDescent="0.35">
      <c r="W41995" s="17"/>
    </row>
    <row r="41996" spans="23:23" x14ac:dyDescent="0.35">
      <c r="W41996" s="17"/>
    </row>
    <row r="41997" spans="23:23" x14ac:dyDescent="0.35">
      <c r="W41997" s="17"/>
    </row>
    <row r="41998" spans="23:23" x14ac:dyDescent="0.35">
      <c r="W41998" s="17"/>
    </row>
    <row r="41999" spans="23:23" x14ac:dyDescent="0.35">
      <c r="W41999" s="17"/>
    </row>
    <row r="42000" spans="23:23" x14ac:dyDescent="0.35">
      <c r="W42000" s="17"/>
    </row>
    <row r="42001" spans="23:23" x14ac:dyDescent="0.35">
      <c r="W42001" s="17"/>
    </row>
    <row r="42002" spans="23:23" x14ac:dyDescent="0.35">
      <c r="W42002" s="17"/>
    </row>
    <row r="42003" spans="23:23" x14ac:dyDescent="0.35">
      <c r="W42003" s="17"/>
    </row>
    <row r="42004" spans="23:23" x14ac:dyDescent="0.35">
      <c r="W42004" s="17"/>
    </row>
    <row r="42005" spans="23:23" x14ac:dyDescent="0.35">
      <c r="W42005" s="17"/>
    </row>
    <row r="42006" spans="23:23" x14ac:dyDescent="0.35">
      <c r="W42006" s="17"/>
    </row>
    <row r="42007" spans="23:23" x14ac:dyDescent="0.35">
      <c r="W42007" s="17"/>
    </row>
    <row r="42008" spans="23:23" x14ac:dyDescent="0.35">
      <c r="W42008" s="17"/>
    </row>
    <row r="42009" spans="23:23" x14ac:dyDescent="0.35">
      <c r="W42009" s="17"/>
    </row>
    <row r="42010" spans="23:23" x14ac:dyDescent="0.35">
      <c r="W42010" s="17"/>
    </row>
    <row r="42011" spans="23:23" x14ac:dyDescent="0.35">
      <c r="W42011" s="17"/>
    </row>
    <row r="42012" spans="23:23" x14ac:dyDescent="0.35">
      <c r="W42012" s="17"/>
    </row>
    <row r="42013" spans="23:23" x14ac:dyDescent="0.35">
      <c r="W42013" s="17"/>
    </row>
    <row r="42014" spans="23:23" x14ac:dyDescent="0.35">
      <c r="W42014" s="17"/>
    </row>
    <row r="42015" spans="23:23" x14ac:dyDescent="0.35">
      <c r="W42015" s="17"/>
    </row>
    <row r="42016" spans="23:23" x14ac:dyDescent="0.35">
      <c r="W42016" s="17"/>
    </row>
    <row r="42017" spans="23:23" x14ac:dyDescent="0.35">
      <c r="W42017" s="17"/>
    </row>
    <row r="42018" spans="23:23" x14ac:dyDescent="0.35">
      <c r="W42018" s="17"/>
    </row>
    <row r="42019" spans="23:23" x14ac:dyDescent="0.35">
      <c r="W42019" s="17"/>
    </row>
    <row r="42020" spans="23:23" x14ac:dyDescent="0.35">
      <c r="W42020" s="17"/>
    </row>
    <row r="42021" spans="23:23" x14ac:dyDescent="0.35">
      <c r="W42021" s="17"/>
    </row>
    <row r="42022" spans="23:23" x14ac:dyDescent="0.35">
      <c r="W42022" s="17"/>
    </row>
    <row r="42023" spans="23:23" x14ac:dyDescent="0.35">
      <c r="W42023" s="17"/>
    </row>
    <row r="42024" spans="23:23" x14ac:dyDescent="0.35">
      <c r="W42024" s="17"/>
    </row>
    <row r="42025" spans="23:23" x14ac:dyDescent="0.35">
      <c r="W42025" s="17"/>
    </row>
    <row r="42026" spans="23:23" x14ac:dyDescent="0.35">
      <c r="W42026" s="17"/>
    </row>
    <row r="42027" spans="23:23" x14ac:dyDescent="0.35">
      <c r="W42027" s="17"/>
    </row>
    <row r="42028" spans="23:23" x14ac:dyDescent="0.35">
      <c r="W42028" s="17"/>
    </row>
    <row r="42029" spans="23:23" x14ac:dyDescent="0.35">
      <c r="W42029" s="17"/>
    </row>
    <row r="42030" spans="23:23" x14ac:dyDescent="0.35">
      <c r="W42030" s="17"/>
    </row>
    <row r="42031" spans="23:23" x14ac:dyDescent="0.35">
      <c r="W42031" s="17"/>
    </row>
    <row r="42032" spans="23:23" x14ac:dyDescent="0.35">
      <c r="W42032" s="17"/>
    </row>
    <row r="42033" spans="23:23" x14ac:dyDescent="0.35">
      <c r="W42033" s="17"/>
    </row>
    <row r="42034" spans="23:23" x14ac:dyDescent="0.35">
      <c r="W42034" s="17"/>
    </row>
    <row r="42035" spans="23:23" x14ac:dyDescent="0.35">
      <c r="W42035" s="17"/>
    </row>
    <row r="42036" spans="23:23" x14ac:dyDescent="0.35">
      <c r="W42036" s="17"/>
    </row>
    <row r="42037" spans="23:23" x14ac:dyDescent="0.35">
      <c r="W42037" s="17"/>
    </row>
    <row r="42038" spans="23:23" x14ac:dyDescent="0.35">
      <c r="W42038" s="17"/>
    </row>
    <row r="42039" spans="23:23" x14ac:dyDescent="0.35">
      <c r="W42039" s="17"/>
    </row>
    <row r="42040" spans="23:23" x14ac:dyDescent="0.35">
      <c r="W42040" s="17"/>
    </row>
    <row r="42041" spans="23:23" x14ac:dyDescent="0.35">
      <c r="W42041" s="17"/>
    </row>
    <row r="42042" spans="23:23" x14ac:dyDescent="0.35">
      <c r="W42042" s="17"/>
    </row>
    <row r="42043" spans="23:23" x14ac:dyDescent="0.35">
      <c r="W42043" s="17"/>
    </row>
    <row r="42044" spans="23:23" x14ac:dyDescent="0.35">
      <c r="W42044" s="17"/>
    </row>
    <row r="42045" spans="23:23" x14ac:dyDescent="0.35">
      <c r="W42045" s="17"/>
    </row>
    <row r="42046" spans="23:23" x14ac:dyDescent="0.35">
      <c r="W42046" s="17"/>
    </row>
    <row r="42047" spans="23:23" x14ac:dyDescent="0.35">
      <c r="W42047" s="17"/>
    </row>
    <row r="42048" spans="23:23" x14ac:dyDescent="0.35">
      <c r="W42048" s="17"/>
    </row>
    <row r="42049" spans="23:23" x14ac:dyDescent="0.35">
      <c r="W42049" s="17"/>
    </row>
    <row r="42050" spans="23:23" x14ac:dyDescent="0.35">
      <c r="W42050" s="17"/>
    </row>
    <row r="42051" spans="23:23" x14ac:dyDescent="0.35">
      <c r="W42051" s="17"/>
    </row>
    <row r="42052" spans="23:23" x14ac:dyDescent="0.35">
      <c r="W42052" s="17"/>
    </row>
    <row r="42053" spans="23:23" x14ac:dyDescent="0.35">
      <c r="W42053" s="17"/>
    </row>
    <row r="42054" spans="23:23" x14ac:dyDescent="0.35">
      <c r="W42054" s="17"/>
    </row>
    <row r="42055" spans="23:23" x14ac:dyDescent="0.35">
      <c r="W42055" s="17"/>
    </row>
    <row r="42056" spans="23:23" x14ac:dyDescent="0.35">
      <c r="W42056" s="17"/>
    </row>
    <row r="42057" spans="23:23" x14ac:dyDescent="0.35">
      <c r="W42057" s="17"/>
    </row>
    <row r="42058" spans="23:23" x14ac:dyDescent="0.35">
      <c r="W42058" s="17"/>
    </row>
    <row r="42059" spans="23:23" x14ac:dyDescent="0.35">
      <c r="W42059" s="17"/>
    </row>
    <row r="42060" spans="23:23" x14ac:dyDescent="0.35">
      <c r="W42060" s="17"/>
    </row>
    <row r="42061" spans="23:23" x14ac:dyDescent="0.35">
      <c r="W42061" s="17"/>
    </row>
    <row r="42062" spans="23:23" x14ac:dyDescent="0.35">
      <c r="W42062" s="17"/>
    </row>
    <row r="42063" spans="23:23" x14ac:dyDescent="0.35">
      <c r="W42063" s="17"/>
    </row>
    <row r="42064" spans="23:23" x14ac:dyDescent="0.35">
      <c r="W42064" s="17"/>
    </row>
    <row r="42065" spans="23:23" x14ac:dyDescent="0.35">
      <c r="W42065" s="17"/>
    </row>
    <row r="42066" spans="23:23" x14ac:dyDescent="0.35">
      <c r="W42066" s="17"/>
    </row>
    <row r="42067" spans="23:23" x14ac:dyDescent="0.35">
      <c r="W42067" s="17"/>
    </row>
    <row r="42068" spans="23:23" x14ac:dyDescent="0.35">
      <c r="W42068" s="17"/>
    </row>
    <row r="42069" spans="23:23" x14ac:dyDescent="0.35">
      <c r="W42069" s="17"/>
    </row>
    <row r="42070" spans="23:23" x14ac:dyDescent="0.35">
      <c r="W42070" s="17"/>
    </row>
    <row r="42071" spans="23:23" x14ac:dyDescent="0.35">
      <c r="W42071" s="17"/>
    </row>
    <row r="42072" spans="23:23" x14ac:dyDescent="0.35">
      <c r="W42072" s="17"/>
    </row>
    <row r="42073" spans="23:23" x14ac:dyDescent="0.35">
      <c r="W42073" s="17"/>
    </row>
    <row r="42074" spans="23:23" x14ac:dyDescent="0.35">
      <c r="W42074" s="17"/>
    </row>
    <row r="42075" spans="23:23" x14ac:dyDescent="0.35">
      <c r="W42075" s="17"/>
    </row>
    <row r="42076" spans="23:23" x14ac:dyDescent="0.35">
      <c r="W42076" s="17"/>
    </row>
    <row r="42077" spans="23:23" x14ac:dyDescent="0.35">
      <c r="W42077" s="17"/>
    </row>
    <row r="42078" spans="23:23" x14ac:dyDescent="0.35">
      <c r="W42078" s="17"/>
    </row>
    <row r="42079" spans="23:23" x14ac:dyDescent="0.35">
      <c r="W42079" s="17"/>
    </row>
    <row r="42080" spans="23:23" x14ac:dyDescent="0.35">
      <c r="W42080" s="17"/>
    </row>
    <row r="42081" spans="23:23" x14ac:dyDescent="0.35">
      <c r="W42081" s="17"/>
    </row>
    <row r="42082" spans="23:23" x14ac:dyDescent="0.35">
      <c r="W42082" s="17"/>
    </row>
    <row r="42083" spans="23:23" x14ac:dyDescent="0.35">
      <c r="W42083" s="17"/>
    </row>
    <row r="42084" spans="23:23" x14ac:dyDescent="0.35">
      <c r="W42084" s="17"/>
    </row>
    <row r="42085" spans="23:23" x14ac:dyDescent="0.35">
      <c r="W42085" s="17"/>
    </row>
    <row r="42086" spans="23:23" x14ac:dyDescent="0.35">
      <c r="W42086" s="17"/>
    </row>
    <row r="42087" spans="23:23" x14ac:dyDescent="0.35">
      <c r="W42087" s="17"/>
    </row>
    <row r="42088" spans="23:23" x14ac:dyDescent="0.35">
      <c r="W42088" s="17"/>
    </row>
    <row r="42089" spans="23:23" x14ac:dyDescent="0.35">
      <c r="W42089" s="17"/>
    </row>
    <row r="42090" spans="23:23" x14ac:dyDescent="0.35">
      <c r="W42090" s="17"/>
    </row>
    <row r="42091" spans="23:23" x14ac:dyDescent="0.35">
      <c r="W42091" s="17"/>
    </row>
    <row r="42092" spans="23:23" x14ac:dyDescent="0.35">
      <c r="W42092" s="17"/>
    </row>
    <row r="42093" spans="23:23" x14ac:dyDescent="0.35">
      <c r="W42093" s="17"/>
    </row>
    <row r="42094" spans="23:23" x14ac:dyDescent="0.35">
      <c r="W42094" s="17"/>
    </row>
    <row r="42095" spans="23:23" x14ac:dyDescent="0.35">
      <c r="W42095" s="17"/>
    </row>
    <row r="42096" spans="23:23" x14ac:dyDescent="0.35">
      <c r="W42096" s="17"/>
    </row>
    <row r="42097" spans="23:23" x14ac:dyDescent="0.35">
      <c r="W42097" s="17"/>
    </row>
    <row r="42098" spans="23:23" x14ac:dyDescent="0.35">
      <c r="W42098" s="17"/>
    </row>
    <row r="42099" spans="23:23" x14ac:dyDescent="0.35">
      <c r="W42099" s="17"/>
    </row>
    <row r="42100" spans="23:23" x14ac:dyDescent="0.35">
      <c r="W42100" s="17"/>
    </row>
    <row r="42101" spans="23:23" x14ac:dyDescent="0.35">
      <c r="W42101" s="17"/>
    </row>
    <row r="42102" spans="23:23" x14ac:dyDescent="0.35">
      <c r="W42102" s="17"/>
    </row>
    <row r="42103" spans="23:23" x14ac:dyDescent="0.35">
      <c r="W42103" s="17"/>
    </row>
    <row r="42104" spans="23:23" x14ac:dyDescent="0.35">
      <c r="W42104" s="17"/>
    </row>
    <row r="42105" spans="23:23" x14ac:dyDescent="0.35">
      <c r="W42105" s="17"/>
    </row>
    <row r="42106" spans="23:23" x14ac:dyDescent="0.35">
      <c r="W42106" s="17"/>
    </row>
    <row r="42107" spans="23:23" x14ac:dyDescent="0.35">
      <c r="W42107" s="17"/>
    </row>
    <row r="42108" spans="23:23" x14ac:dyDescent="0.35">
      <c r="W42108" s="17"/>
    </row>
    <row r="42109" spans="23:23" x14ac:dyDescent="0.35">
      <c r="W42109" s="17"/>
    </row>
    <row r="42110" spans="23:23" x14ac:dyDescent="0.35">
      <c r="W42110" s="17"/>
    </row>
    <row r="42111" spans="23:23" x14ac:dyDescent="0.35">
      <c r="W42111" s="17"/>
    </row>
    <row r="42112" spans="23:23" x14ac:dyDescent="0.35">
      <c r="W42112" s="17"/>
    </row>
    <row r="42113" spans="23:23" x14ac:dyDescent="0.35">
      <c r="W42113" s="17"/>
    </row>
    <row r="42114" spans="23:23" x14ac:dyDescent="0.35">
      <c r="W42114" s="17"/>
    </row>
    <row r="42115" spans="23:23" x14ac:dyDescent="0.35">
      <c r="W42115" s="17"/>
    </row>
    <row r="42116" spans="23:23" x14ac:dyDescent="0.35">
      <c r="W42116" s="17"/>
    </row>
    <row r="42117" spans="23:23" x14ac:dyDescent="0.35">
      <c r="W42117" s="17"/>
    </row>
    <row r="42118" spans="23:23" x14ac:dyDescent="0.35">
      <c r="W42118" s="17"/>
    </row>
    <row r="42119" spans="23:23" x14ac:dyDescent="0.35">
      <c r="W42119" s="17"/>
    </row>
    <row r="42120" spans="23:23" x14ac:dyDescent="0.35">
      <c r="W42120" s="17"/>
    </row>
    <row r="42121" spans="23:23" x14ac:dyDescent="0.35">
      <c r="W42121" s="17"/>
    </row>
    <row r="42122" spans="23:23" x14ac:dyDescent="0.35">
      <c r="W42122" s="17"/>
    </row>
    <row r="42123" spans="23:23" x14ac:dyDescent="0.35">
      <c r="W42123" s="17"/>
    </row>
    <row r="42124" spans="23:23" x14ac:dyDescent="0.35">
      <c r="W42124" s="17"/>
    </row>
    <row r="42125" spans="23:23" x14ac:dyDescent="0.35">
      <c r="W42125" s="17"/>
    </row>
    <row r="42126" spans="23:23" x14ac:dyDescent="0.35">
      <c r="W42126" s="17"/>
    </row>
    <row r="42127" spans="23:23" x14ac:dyDescent="0.35">
      <c r="W42127" s="17"/>
    </row>
    <row r="42128" spans="23:23" x14ac:dyDescent="0.35">
      <c r="W42128" s="17"/>
    </row>
    <row r="42129" spans="23:23" x14ac:dyDescent="0.35">
      <c r="W42129" s="17"/>
    </row>
    <row r="42130" spans="23:23" x14ac:dyDescent="0.35">
      <c r="W42130" s="17"/>
    </row>
    <row r="42131" spans="23:23" x14ac:dyDescent="0.35">
      <c r="W42131" s="17"/>
    </row>
    <row r="42132" spans="23:23" x14ac:dyDescent="0.35">
      <c r="W42132" s="17"/>
    </row>
    <row r="42133" spans="23:23" x14ac:dyDescent="0.35">
      <c r="W42133" s="17"/>
    </row>
    <row r="42134" spans="23:23" x14ac:dyDescent="0.35">
      <c r="W42134" s="17"/>
    </row>
    <row r="42135" spans="23:23" x14ac:dyDescent="0.35">
      <c r="W42135" s="17"/>
    </row>
    <row r="42136" spans="23:23" x14ac:dyDescent="0.35">
      <c r="W42136" s="17"/>
    </row>
    <row r="42137" spans="23:23" x14ac:dyDescent="0.35">
      <c r="W42137" s="17"/>
    </row>
    <row r="42138" spans="23:23" x14ac:dyDescent="0.35">
      <c r="W42138" s="17"/>
    </row>
    <row r="42139" spans="23:23" x14ac:dyDescent="0.35">
      <c r="W42139" s="17"/>
    </row>
    <row r="42140" spans="23:23" x14ac:dyDescent="0.35">
      <c r="W42140" s="17"/>
    </row>
    <row r="42141" spans="23:23" x14ac:dyDescent="0.35">
      <c r="W42141" s="17"/>
    </row>
    <row r="42142" spans="23:23" x14ac:dyDescent="0.35">
      <c r="W42142" s="17"/>
    </row>
    <row r="42143" spans="23:23" x14ac:dyDescent="0.35">
      <c r="W42143" s="17"/>
    </row>
    <row r="42144" spans="23:23" x14ac:dyDescent="0.35">
      <c r="W42144" s="17"/>
    </row>
    <row r="42145" spans="23:23" x14ac:dyDescent="0.35">
      <c r="W42145" s="17"/>
    </row>
    <row r="42146" spans="23:23" x14ac:dyDescent="0.35">
      <c r="W42146" s="17"/>
    </row>
    <row r="42147" spans="23:23" x14ac:dyDescent="0.35">
      <c r="W42147" s="17"/>
    </row>
    <row r="42148" spans="23:23" x14ac:dyDescent="0.35">
      <c r="W42148" s="17"/>
    </row>
    <row r="42149" spans="23:23" x14ac:dyDescent="0.35">
      <c r="W42149" s="17"/>
    </row>
    <row r="42150" spans="23:23" x14ac:dyDescent="0.35">
      <c r="W42150" s="17"/>
    </row>
    <row r="42151" spans="23:23" x14ac:dyDescent="0.35">
      <c r="W42151" s="17"/>
    </row>
    <row r="42152" spans="23:23" x14ac:dyDescent="0.35">
      <c r="W42152" s="17"/>
    </row>
    <row r="42153" spans="23:23" x14ac:dyDescent="0.35">
      <c r="W42153" s="17"/>
    </row>
    <row r="42154" spans="23:23" x14ac:dyDescent="0.35">
      <c r="W42154" s="17"/>
    </row>
    <row r="42155" spans="23:23" x14ac:dyDescent="0.35">
      <c r="W42155" s="17"/>
    </row>
    <row r="42156" spans="23:23" x14ac:dyDescent="0.35">
      <c r="W42156" s="17"/>
    </row>
    <row r="42157" spans="23:23" x14ac:dyDescent="0.35">
      <c r="W42157" s="17"/>
    </row>
    <row r="42158" spans="23:23" x14ac:dyDescent="0.35">
      <c r="W42158" s="17"/>
    </row>
    <row r="42159" spans="23:23" x14ac:dyDescent="0.35">
      <c r="W42159" s="17"/>
    </row>
    <row r="42160" spans="23:23" x14ac:dyDescent="0.35">
      <c r="W42160" s="17"/>
    </row>
    <row r="42161" spans="23:23" x14ac:dyDescent="0.35">
      <c r="W42161" s="17"/>
    </row>
    <row r="42162" spans="23:23" x14ac:dyDescent="0.35">
      <c r="W42162" s="17"/>
    </row>
    <row r="42163" spans="23:23" x14ac:dyDescent="0.35">
      <c r="W42163" s="17"/>
    </row>
    <row r="42164" spans="23:23" x14ac:dyDescent="0.35">
      <c r="W42164" s="17"/>
    </row>
    <row r="42165" spans="23:23" x14ac:dyDescent="0.35">
      <c r="W42165" s="17"/>
    </row>
    <row r="42166" spans="23:23" x14ac:dyDescent="0.35">
      <c r="W42166" s="17"/>
    </row>
    <row r="42167" spans="23:23" x14ac:dyDescent="0.35">
      <c r="W42167" s="17"/>
    </row>
    <row r="42168" spans="23:23" x14ac:dyDescent="0.35">
      <c r="W42168" s="17"/>
    </row>
    <row r="42169" spans="23:23" x14ac:dyDescent="0.35">
      <c r="W42169" s="17"/>
    </row>
    <row r="42170" spans="23:23" x14ac:dyDescent="0.35">
      <c r="W42170" s="17"/>
    </row>
    <row r="42171" spans="23:23" x14ac:dyDescent="0.35">
      <c r="W42171" s="17"/>
    </row>
    <row r="42172" spans="23:23" x14ac:dyDescent="0.35">
      <c r="W42172" s="17"/>
    </row>
    <row r="42173" spans="23:23" x14ac:dyDescent="0.35">
      <c r="W42173" s="17"/>
    </row>
    <row r="42174" spans="23:23" x14ac:dyDescent="0.35">
      <c r="W42174" s="17"/>
    </row>
    <row r="42175" spans="23:23" x14ac:dyDescent="0.35">
      <c r="W42175" s="17"/>
    </row>
    <row r="42176" spans="23:23" x14ac:dyDescent="0.35">
      <c r="W42176" s="17"/>
    </row>
    <row r="42177" spans="23:23" x14ac:dyDescent="0.35">
      <c r="W42177" s="17"/>
    </row>
    <row r="42178" spans="23:23" x14ac:dyDescent="0.35">
      <c r="W42178" s="17"/>
    </row>
    <row r="42179" spans="23:23" x14ac:dyDescent="0.35">
      <c r="W42179" s="17"/>
    </row>
    <row r="42180" spans="23:23" x14ac:dyDescent="0.35">
      <c r="W42180" s="17"/>
    </row>
    <row r="42181" spans="23:23" x14ac:dyDescent="0.35">
      <c r="W42181" s="17"/>
    </row>
    <row r="42182" spans="23:23" x14ac:dyDescent="0.35">
      <c r="W42182" s="17"/>
    </row>
    <row r="42183" spans="23:23" x14ac:dyDescent="0.35">
      <c r="W42183" s="17"/>
    </row>
    <row r="42184" spans="23:23" x14ac:dyDescent="0.35">
      <c r="W42184" s="17"/>
    </row>
    <row r="42185" spans="23:23" x14ac:dyDescent="0.35">
      <c r="W42185" s="17"/>
    </row>
    <row r="42186" spans="23:23" x14ac:dyDescent="0.35">
      <c r="W42186" s="17"/>
    </row>
    <row r="42187" spans="23:23" x14ac:dyDescent="0.35">
      <c r="W42187" s="17"/>
    </row>
    <row r="42188" spans="23:23" x14ac:dyDescent="0.35">
      <c r="W42188" s="17"/>
    </row>
    <row r="42189" spans="23:23" x14ac:dyDescent="0.35">
      <c r="W42189" s="17"/>
    </row>
    <row r="42190" spans="23:23" x14ac:dyDescent="0.35">
      <c r="W42190" s="17"/>
    </row>
    <row r="42191" spans="23:23" x14ac:dyDescent="0.35">
      <c r="W42191" s="17"/>
    </row>
    <row r="42192" spans="23:23" x14ac:dyDescent="0.35">
      <c r="W42192" s="17"/>
    </row>
    <row r="42193" spans="23:23" x14ac:dyDescent="0.35">
      <c r="W42193" s="17"/>
    </row>
    <row r="42194" spans="23:23" x14ac:dyDescent="0.35">
      <c r="W42194" s="17"/>
    </row>
    <row r="42195" spans="23:23" x14ac:dyDescent="0.35">
      <c r="W42195" s="17"/>
    </row>
    <row r="42196" spans="23:23" x14ac:dyDescent="0.35">
      <c r="W42196" s="17"/>
    </row>
    <row r="42197" spans="23:23" x14ac:dyDescent="0.35">
      <c r="W42197" s="17"/>
    </row>
    <row r="42198" spans="23:23" x14ac:dyDescent="0.35">
      <c r="W42198" s="17"/>
    </row>
    <row r="42199" spans="23:23" x14ac:dyDescent="0.35">
      <c r="W42199" s="17"/>
    </row>
    <row r="42200" spans="23:23" x14ac:dyDescent="0.35">
      <c r="W42200" s="17"/>
    </row>
    <row r="42201" spans="23:23" x14ac:dyDescent="0.35">
      <c r="W42201" s="17"/>
    </row>
    <row r="42202" spans="23:23" x14ac:dyDescent="0.35">
      <c r="W42202" s="17"/>
    </row>
    <row r="42203" spans="23:23" x14ac:dyDescent="0.35">
      <c r="W42203" s="17"/>
    </row>
    <row r="42204" spans="23:23" x14ac:dyDescent="0.35">
      <c r="W42204" s="17"/>
    </row>
    <row r="42205" spans="23:23" x14ac:dyDescent="0.35">
      <c r="W42205" s="17"/>
    </row>
    <row r="42206" spans="23:23" x14ac:dyDescent="0.35">
      <c r="W42206" s="17"/>
    </row>
    <row r="42207" spans="23:23" x14ac:dyDescent="0.35">
      <c r="W42207" s="17"/>
    </row>
    <row r="42208" spans="23:23" x14ac:dyDescent="0.35">
      <c r="W42208" s="17"/>
    </row>
    <row r="42209" spans="23:23" x14ac:dyDescent="0.35">
      <c r="W42209" s="17"/>
    </row>
    <row r="42210" spans="23:23" x14ac:dyDescent="0.35">
      <c r="W42210" s="17"/>
    </row>
    <row r="42211" spans="23:23" x14ac:dyDescent="0.35">
      <c r="W42211" s="17"/>
    </row>
    <row r="42212" spans="23:23" x14ac:dyDescent="0.35">
      <c r="W42212" s="17"/>
    </row>
    <row r="42213" spans="23:23" x14ac:dyDescent="0.35">
      <c r="W42213" s="17"/>
    </row>
    <row r="42214" spans="23:23" x14ac:dyDescent="0.35">
      <c r="W42214" s="17"/>
    </row>
    <row r="42215" spans="23:23" x14ac:dyDescent="0.35">
      <c r="W42215" s="17"/>
    </row>
    <row r="42216" spans="23:23" x14ac:dyDescent="0.35">
      <c r="W42216" s="17"/>
    </row>
    <row r="42217" spans="23:23" x14ac:dyDescent="0.35">
      <c r="W42217" s="17"/>
    </row>
    <row r="42218" spans="23:23" x14ac:dyDescent="0.35">
      <c r="W42218" s="17"/>
    </row>
    <row r="42219" spans="23:23" x14ac:dyDescent="0.35">
      <c r="W42219" s="17"/>
    </row>
    <row r="42220" spans="23:23" x14ac:dyDescent="0.35">
      <c r="W42220" s="17"/>
    </row>
    <row r="42221" spans="23:23" x14ac:dyDescent="0.35">
      <c r="W42221" s="17"/>
    </row>
    <row r="42222" spans="23:23" x14ac:dyDescent="0.35">
      <c r="W42222" s="17"/>
    </row>
    <row r="42223" spans="23:23" x14ac:dyDescent="0.35">
      <c r="W42223" s="17"/>
    </row>
    <row r="42224" spans="23:23" x14ac:dyDescent="0.35">
      <c r="W42224" s="17"/>
    </row>
    <row r="42225" spans="23:23" x14ac:dyDescent="0.35">
      <c r="W42225" s="17"/>
    </row>
    <row r="42226" spans="23:23" x14ac:dyDescent="0.35">
      <c r="W42226" s="17"/>
    </row>
    <row r="42227" spans="23:23" x14ac:dyDescent="0.35">
      <c r="W42227" s="17"/>
    </row>
    <row r="42228" spans="23:23" x14ac:dyDescent="0.35">
      <c r="W42228" s="17"/>
    </row>
    <row r="42229" spans="23:23" x14ac:dyDescent="0.35">
      <c r="W42229" s="17"/>
    </row>
    <row r="42230" spans="23:23" x14ac:dyDescent="0.35">
      <c r="W42230" s="17"/>
    </row>
    <row r="42231" spans="23:23" x14ac:dyDescent="0.35">
      <c r="W42231" s="17"/>
    </row>
    <row r="42232" spans="23:23" x14ac:dyDescent="0.35">
      <c r="W42232" s="17"/>
    </row>
    <row r="42233" spans="23:23" x14ac:dyDescent="0.35">
      <c r="W42233" s="17"/>
    </row>
    <row r="42234" spans="23:23" x14ac:dyDescent="0.35">
      <c r="W42234" s="17"/>
    </row>
    <row r="42235" spans="23:23" x14ac:dyDescent="0.35">
      <c r="W42235" s="17"/>
    </row>
    <row r="42236" spans="23:23" x14ac:dyDescent="0.35">
      <c r="W42236" s="17"/>
    </row>
    <row r="42237" spans="23:23" x14ac:dyDescent="0.35">
      <c r="W42237" s="17"/>
    </row>
    <row r="42238" spans="23:23" x14ac:dyDescent="0.35">
      <c r="W42238" s="17"/>
    </row>
    <row r="42239" spans="23:23" x14ac:dyDescent="0.35">
      <c r="W42239" s="17"/>
    </row>
    <row r="42240" spans="23:23" x14ac:dyDescent="0.35">
      <c r="W42240" s="17"/>
    </row>
    <row r="42241" spans="23:23" x14ac:dyDescent="0.35">
      <c r="W42241" s="17"/>
    </row>
    <row r="42242" spans="23:23" x14ac:dyDescent="0.35">
      <c r="W42242" s="17"/>
    </row>
    <row r="42243" spans="23:23" x14ac:dyDescent="0.35">
      <c r="W42243" s="17"/>
    </row>
    <row r="42244" spans="23:23" x14ac:dyDescent="0.35">
      <c r="W42244" s="17"/>
    </row>
    <row r="42245" spans="23:23" x14ac:dyDescent="0.35">
      <c r="W42245" s="17"/>
    </row>
    <row r="42246" spans="23:23" x14ac:dyDescent="0.35">
      <c r="W42246" s="17"/>
    </row>
    <row r="42247" spans="23:23" x14ac:dyDescent="0.35">
      <c r="W42247" s="17"/>
    </row>
    <row r="42248" spans="23:23" x14ac:dyDescent="0.35">
      <c r="W42248" s="17"/>
    </row>
    <row r="42249" spans="23:23" x14ac:dyDescent="0.35">
      <c r="W42249" s="17"/>
    </row>
    <row r="42250" spans="23:23" x14ac:dyDescent="0.35">
      <c r="W42250" s="17"/>
    </row>
    <row r="42251" spans="23:23" x14ac:dyDescent="0.35">
      <c r="W42251" s="17"/>
    </row>
    <row r="42252" spans="23:23" x14ac:dyDescent="0.35">
      <c r="W42252" s="17"/>
    </row>
    <row r="42253" spans="23:23" x14ac:dyDescent="0.35">
      <c r="W42253" s="17"/>
    </row>
    <row r="42254" spans="23:23" x14ac:dyDescent="0.35">
      <c r="W42254" s="17"/>
    </row>
    <row r="42255" spans="23:23" x14ac:dyDescent="0.35">
      <c r="W42255" s="17"/>
    </row>
    <row r="42256" spans="23:23" x14ac:dyDescent="0.35">
      <c r="W42256" s="17"/>
    </row>
    <row r="42257" spans="23:23" x14ac:dyDescent="0.35">
      <c r="W42257" s="17"/>
    </row>
    <row r="42258" spans="23:23" x14ac:dyDescent="0.35">
      <c r="W42258" s="17"/>
    </row>
    <row r="42259" spans="23:23" x14ac:dyDescent="0.35">
      <c r="W42259" s="17"/>
    </row>
    <row r="42260" spans="23:23" x14ac:dyDescent="0.35">
      <c r="W42260" s="17"/>
    </row>
    <row r="42261" spans="23:23" x14ac:dyDescent="0.35">
      <c r="W42261" s="17"/>
    </row>
    <row r="42262" spans="23:23" x14ac:dyDescent="0.35">
      <c r="W42262" s="17"/>
    </row>
    <row r="42263" spans="23:23" x14ac:dyDescent="0.35">
      <c r="W42263" s="17"/>
    </row>
    <row r="42264" spans="23:23" x14ac:dyDescent="0.35">
      <c r="W42264" s="17"/>
    </row>
    <row r="42265" spans="23:23" x14ac:dyDescent="0.35">
      <c r="W42265" s="17"/>
    </row>
    <row r="42266" spans="23:23" x14ac:dyDescent="0.35">
      <c r="W42266" s="17"/>
    </row>
    <row r="42267" spans="23:23" x14ac:dyDescent="0.35">
      <c r="W42267" s="17"/>
    </row>
    <row r="42268" spans="23:23" x14ac:dyDescent="0.35">
      <c r="W42268" s="17"/>
    </row>
    <row r="42269" spans="23:23" x14ac:dyDescent="0.35">
      <c r="W42269" s="17"/>
    </row>
    <row r="42270" spans="23:23" x14ac:dyDescent="0.35">
      <c r="W42270" s="17"/>
    </row>
    <row r="42271" spans="23:23" x14ac:dyDescent="0.35">
      <c r="W42271" s="17"/>
    </row>
    <row r="42272" spans="23:23" x14ac:dyDescent="0.35">
      <c r="W42272" s="17"/>
    </row>
    <row r="42273" spans="23:23" x14ac:dyDescent="0.35">
      <c r="W42273" s="17"/>
    </row>
    <row r="42274" spans="23:23" x14ac:dyDescent="0.35">
      <c r="W42274" s="17"/>
    </row>
    <row r="42275" spans="23:23" x14ac:dyDescent="0.35">
      <c r="W42275" s="17"/>
    </row>
    <row r="42276" spans="23:23" x14ac:dyDescent="0.35">
      <c r="W42276" s="17"/>
    </row>
    <row r="42277" spans="23:23" x14ac:dyDescent="0.35">
      <c r="W42277" s="17"/>
    </row>
    <row r="42278" spans="23:23" x14ac:dyDescent="0.35">
      <c r="W42278" s="17"/>
    </row>
    <row r="42279" spans="23:23" x14ac:dyDescent="0.35">
      <c r="W42279" s="17"/>
    </row>
    <row r="42280" spans="23:23" x14ac:dyDescent="0.35">
      <c r="W42280" s="17"/>
    </row>
    <row r="42281" spans="23:23" x14ac:dyDescent="0.35">
      <c r="W42281" s="17"/>
    </row>
    <row r="42282" spans="23:23" x14ac:dyDescent="0.35">
      <c r="W42282" s="17"/>
    </row>
    <row r="42283" spans="23:23" x14ac:dyDescent="0.35">
      <c r="W42283" s="17"/>
    </row>
    <row r="42284" spans="23:23" x14ac:dyDescent="0.35">
      <c r="W42284" s="17"/>
    </row>
    <row r="42285" spans="23:23" x14ac:dyDescent="0.35">
      <c r="W42285" s="17"/>
    </row>
    <row r="42286" spans="23:23" x14ac:dyDescent="0.35">
      <c r="W42286" s="17"/>
    </row>
    <row r="42287" spans="23:23" x14ac:dyDescent="0.35">
      <c r="W42287" s="17"/>
    </row>
    <row r="42288" spans="23:23" x14ac:dyDescent="0.35">
      <c r="W42288" s="17"/>
    </row>
    <row r="42289" spans="23:23" x14ac:dyDescent="0.35">
      <c r="W42289" s="17"/>
    </row>
    <row r="42290" spans="23:23" x14ac:dyDescent="0.35">
      <c r="W42290" s="17"/>
    </row>
    <row r="42291" spans="23:23" x14ac:dyDescent="0.35">
      <c r="W42291" s="17"/>
    </row>
    <row r="42292" spans="23:23" x14ac:dyDescent="0.35">
      <c r="W42292" s="17"/>
    </row>
    <row r="42293" spans="23:23" x14ac:dyDescent="0.35">
      <c r="W42293" s="17"/>
    </row>
    <row r="42294" spans="23:23" x14ac:dyDescent="0.35">
      <c r="W42294" s="17"/>
    </row>
    <row r="42295" spans="23:23" x14ac:dyDescent="0.35">
      <c r="W42295" s="17"/>
    </row>
    <row r="42296" spans="23:23" x14ac:dyDescent="0.35">
      <c r="W42296" s="17"/>
    </row>
    <row r="42297" spans="23:23" x14ac:dyDescent="0.35">
      <c r="W42297" s="17"/>
    </row>
    <row r="42298" spans="23:23" x14ac:dyDescent="0.35">
      <c r="W42298" s="17"/>
    </row>
    <row r="42299" spans="23:23" x14ac:dyDescent="0.35">
      <c r="W42299" s="17"/>
    </row>
    <row r="42300" spans="23:23" x14ac:dyDescent="0.35">
      <c r="W42300" s="17"/>
    </row>
    <row r="42301" spans="23:23" x14ac:dyDescent="0.35">
      <c r="W42301" s="17"/>
    </row>
    <row r="42302" spans="23:23" x14ac:dyDescent="0.35">
      <c r="W42302" s="17"/>
    </row>
    <row r="42303" spans="23:23" x14ac:dyDescent="0.35">
      <c r="W42303" s="17"/>
    </row>
    <row r="42304" spans="23:23" x14ac:dyDescent="0.35">
      <c r="W42304" s="17"/>
    </row>
    <row r="42305" spans="23:23" x14ac:dyDescent="0.35">
      <c r="W42305" s="17"/>
    </row>
    <row r="42306" spans="23:23" x14ac:dyDescent="0.35">
      <c r="W42306" s="17"/>
    </row>
    <row r="42307" spans="23:23" x14ac:dyDescent="0.35">
      <c r="W42307" s="17"/>
    </row>
    <row r="42308" spans="23:23" x14ac:dyDescent="0.35">
      <c r="W42308" s="17"/>
    </row>
    <row r="42309" spans="23:23" x14ac:dyDescent="0.35">
      <c r="W42309" s="17"/>
    </row>
    <row r="42310" spans="23:23" x14ac:dyDescent="0.35">
      <c r="W42310" s="17"/>
    </row>
    <row r="42311" spans="23:23" x14ac:dyDescent="0.35">
      <c r="W42311" s="17"/>
    </row>
    <row r="42312" spans="23:23" x14ac:dyDescent="0.35">
      <c r="W42312" s="17"/>
    </row>
    <row r="42313" spans="23:23" x14ac:dyDescent="0.35">
      <c r="W42313" s="17"/>
    </row>
    <row r="42314" spans="23:23" x14ac:dyDescent="0.35">
      <c r="W42314" s="17"/>
    </row>
    <row r="42315" spans="23:23" x14ac:dyDescent="0.35">
      <c r="W42315" s="17"/>
    </row>
    <row r="42316" spans="23:23" x14ac:dyDescent="0.35">
      <c r="W42316" s="17"/>
    </row>
    <row r="42317" spans="23:23" x14ac:dyDescent="0.35">
      <c r="W42317" s="17"/>
    </row>
    <row r="42318" spans="23:23" x14ac:dyDescent="0.35">
      <c r="W42318" s="17"/>
    </row>
    <row r="42319" spans="23:23" x14ac:dyDescent="0.35">
      <c r="W42319" s="17"/>
    </row>
    <row r="42320" spans="23:23" x14ac:dyDescent="0.35">
      <c r="W42320" s="17"/>
    </row>
    <row r="42321" spans="23:23" x14ac:dyDescent="0.35">
      <c r="W42321" s="17"/>
    </row>
    <row r="42322" spans="23:23" x14ac:dyDescent="0.35">
      <c r="W42322" s="17"/>
    </row>
    <row r="42323" spans="23:23" x14ac:dyDescent="0.35">
      <c r="W42323" s="17"/>
    </row>
    <row r="42324" spans="23:23" x14ac:dyDescent="0.35">
      <c r="W42324" s="17"/>
    </row>
    <row r="42325" spans="23:23" x14ac:dyDescent="0.35">
      <c r="W42325" s="17"/>
    </row>
    <row r="42326" spans="23:23" x14ac:dyDescent="0.35">
      <c r="W42326" s="17"/>
    </row>
    <row r="42327" spans="23:23" x14ac:dyDescent="0.35">
      <c r="W42327" s="17"/>
    </row>
    <row r="42328" spans="23:23" x14ac:dyDescent="0.35">
      <c r="W42328" s="17"/>
    </row>
    <row r="42329" spans="23:23" x14ac:dyDescent="0.35">
      <c r="W42329" s="17"/>
    </row>
    <row r="42330" spans="23:23" x14ac:dyDescent="0.35">
      <c r="W42330" s="17"/>
    </row>
    <row r="42331" spans="23:23" x14ac:dyDescent="0.35">
      <c r="W42331" s="17"/>
    </row>
    <row r="42332" spans="23:23" x14ac:dyDescent="0.35">
      <c r="W42332" s="17"/>
    </row>
    <row r="42333" spans="23:23" x14ac:dyDescent="0.35">
      <c r="W42333" s="17"/>
    </row>
    <row r="42334" spans="23:23" x14ac:dyDescent="0.35">
      <c r="W42334" s="17"/>
    </row>
    <row r="42335" spans="23:23" x14ac:dyDescent="0.35">
      <c r="W42335" s="17"/>
    </row>
    <row r="42336" spans="23:23" x14ac:dyDescent="0.35">
      <c r="W42336" s="17"/>
    </row>
    <row r="42337" spans="23:23" x14ac:dyDescent="0.35">
      <c r="W42337" s="17"/>
    </row>
    <row r="42338" spans="23:23" x14ac:dyDescent="0.35">
      <c r="W42338" s="17"/>
    </row>
    <row r="42339" spans="23:23" x14ac:dyDescent="0.35">
      <c r="W42339" s="17"/>
    </row>
    <row r="42340" spans="23:23" x14ac:dyDescent="0.35">
      <c r="W42340" s="17"/>
    </row>
    <row r="42341" spans="23:23" x14ac:dyDescent="0.35">
      <c r="W42341" s="17"/>
    </row>
    <row r="42342" spans="23:23" x14ac:dyDescent="0.35">
      <c r="W42342" s="17"/>
    </row>
    <row r="42343" spans="23:23" x14ac:dyDescent="0.35">
      <c r="W42343" s="17"/>
    </row>
    <row r="42344" spans="23:23" x14ac:dyDescent="0.35">
      <c r="W42344" s="17"/>
    </row>
    <row r="42345" spans="23:23" x14ac:dyDescent="0.35">
      <c r="W42345" s="17"/>
    </row>
    <row r="42346" spans="23:23" x14ac:dyDescent="0.35">
      <c r="W42346" s="17"/>
    </row>
    <row r="42347" spans="23:23" x14ac:dyDescent="0.35">
      <c r="W42347" s="17"/>
    </row>
    <row r="42348" spans="23:23" x14ac:dyDescent="0.35">
      <c r="W42348" s="17"/>
    </row>
    <row r="42349" spans="23:23" x14ac:dyDescent="0.35">
      <c r="W42349" s="17"/>
    </row>
    <row r="42350" spans="23:23" x14ac:dyDescent="0.35">
      <c r="W42350" s="17"/>
    </row>
    <row r="42351" spans="23:23" x14ac:dyDescent="0.35">
      <c r="W42351" s="17"/>
    </row>
    <row r="42352" spans="23:23" x14ac:dyDescent="0.35">
      <c r="W42352" s="17"/>
    </row>
    <row r="42353" spans="23:23" x14ac:dyDescent="0.35">
      <c r="W42353" s="17"/>
    </row>
    <row r="42354" spans="23:23" x14ac:dyDescent="0.35">
      <c r="W42354" s="17"/>
    </row>
    <row r="42355" spans="23:23" x14ac:dyDescent="0.35">
      <c r="W42355" s="17"/>
    </row>
    <row r="42356" spans="23:23" x14ac:dyDescent="0.35">
      <c r="W42356" s="17"/>
    </row>
    <row r="42357" spans="23:23" x14ac:dyDescent="0.35">
      <c r="W42357" s="17"/>
    </row>
    <row r="42358" spans="23:23" x14ac:dyDescent="0.35">
      <c r="W42358" s="17"/>
    </row>
    <row r="42359" spans="23:23" x14ac:dyDescent="0.35">
      <c r="W42359" s="17"/>
    </row>
    <row r="42360" spans="23:23" x14ac:dyDescent="0.35">
      <c r="W42360" s="17"/>
    </row>
    <row r="42361" spans="23:23" x14ac:dyDescent="0.35">
      <c r="W42361" s="17"/>
    </row>
    <row r="42362" spans="23:23" x14ac:dyDescent="0.35">
      <c r="W42362" s="17"/>
    </row>
    <row r="42363" spans="23:23" x14ac:dyDescent="0.35">
      <c r="W42363" s="17"/>
    </row>
    <row r="42364" spans="23:23" x14ac:dyDescent="0.35">
      <c r="W42364" s="17"/>
    </row>
    <row r="42365" spans="23:23" x14ac:dyDescent="0.35">
      <c r="W42365" s="17"/>
    </row>
    <row r="42366" spans="23:23" x14ac:dyDescent="0.35">
      <c r="W42366" s="17"/>
    </row>
    <row r="42367" spans="23:23" x14ac:dyDescent="0.35">
      <c r="W42367" s="17"/>
    </row>
    <row r="42368" spans="23:23" x14ac:dyDescent="0.35">
      <c r="W42368" s="17"/>
    </row>
    <row r="42369" spans="23:23" x14ac:dyDescent="0.35">
      <c r="W42369" s="17"/>
    </row>
    <row r="42370" spans="23:23" x14ac:dyDescent="0.35">
      <c r="W42370" s="17"/>
    </row>
    <row r="42371" spans="23:23" x14ac:dyDescent="0.35">
      <c r="W42371" s="17"/>
    </row>
    <row r="42372" spans="23:23" x14ac:dyDescent="0.35">
      <c r="W42372" s="17"/>
    </row>
    <row r="42373" spans="23:23" x14ac:dyDescent="0.35">
      <c r="W42373" s="17"/>
    </row>
    <row r="42374" spans="23:23" x14ac:dyDescent="0.35">
      <c r="W42374" s="17"/>
    </row>
    <row r="42375" spans="23:23" x14ac:dyDescent="0.35">
      <c r="W42375" s="17"/>
    </row>
    <row r="42376" spans="23:23" x14ac:dyDescent="0.35">
      <c r="W42376" s="17"/>
    </row>
    <row r="42377" spans="23:23" x14ac:dyDescent="0.35">
      <c r="W42377" s="17"/>
    </row>
    <row r="42378" spans="23:23" x14ac:dyDescent="0.35">
      <c r="W42378" s="17"/>
    </row>
    <row r="42379" spans="23:23" x14ac:dyDescent="0.35">
      <c r="W42379" s="17"/>
    </row>
    <row r="42380" spans="23:23" x14ac:dyDescent="0.35">
      <c r="W42380" s="17"/>
    </row>
    <row r="42381" spans="23:23" x14ac:dyDescent="0.35">
      <c r="W42381" s="17"/>
    </row>
    <row r="42382" spans="23:23" x14ac:dyDescent="0.35">
      <c r="W42382" s="17"/>
    </row>
    <row r="42383" spans="23:23" x14ac:dyDescent="0.35">
      <c r="W42383" s="17"/>
    </row>
    <row r="42384" spans="23:23" x14ac:dyDescent="0.35">
      <c r="W42384" s="17"/>
    </row>
    <row r="42385" spans="23:23" x14ac:dyDescent="0.35">
      <c r="W42385" s="17"/>
    </row>
    <row r="42386" spans="23:23" x14ac:dyDescent="0.35">
      <c r="W42386" s="17"/>
    </row>
    <row r="42387" spans="23:23" x14ac:dyDescent="0.35">
      <c r="W42387" s="17"/>
    </row>
    <row r="42388" spans="23:23" x14ac:dyDescent="0.35">
      <c r="W42388" s="17"/>
    </row>
    <row r="42389" spans="23:23" x14ac:dyDescent="0.35">
      <c r="W42389" s="17"/>
    </row>
    <row r="42390" spans="23:23" x14ac:dyDescent="0.35">
      <c r="W42390" s="17"/>
    </row>
    <row r="42391" spans="23:23" x14ac:dyDescent="0.35">
      <c r="W42391" s="17"/>
    </row>
    <row r="42392" spans="23:23" x14ac:dyDescent="0.35">
      <c r="W42392" s="17"/>
    </row>
    <row r="42393" spans="23:23" x14ac:dyDescent="0.35">
      <c r="W42393" s="17"/>
    </row>
    <row r="42394" spans="23:23" x14ac:dyDescent="0.35">
      <c r="W42394" s="17"/>
    </row>
    <row r="42395" spans="23:23" x14ac:dyDescent="0.35">
      <c r="W42395" s="17"/>
    </row>
    <row r="42396" spans="23:23" x14ac:dyDescent="0.35">
      <c r="W42396" s="17"/>
    </row>
    <row r="42397" spans="23:23" x14ac:dyDescent="0.35">
      <c r="W42397" s="17"/>
    </row>
    <row r="42398" spans="23:23" x14ac:dyDescent="0.35">
      <c r="W42398" s="17"/>
    </row>
    <row r="42399" spans="23:23" x14ac:dyDescent="0.35">
      <c r="W42399" s="17"/>
    </row>
    <row r="42400" spans="23:23" x14ac:dyDescent="0.35">
      <c r="W42400" s="17"/>
    </row>
    <row r="42401" spans="23:23" x14ac:dyDescent="0.35">
      <c r="W42401" s="17"/>
    </row>
    <row r="42402" spans="23:23" x14ac:dyDescent="0.35">
      <c r="W42402" s="17"/>
    </row>
    <row r="42403" spans="23:23" x14ac:dyDescent="0.35">
      <c r="W42403" s="17"/>
    </row>
    <row r="42404" spans="23:23" x14ac:dyDescent="0.35">
      <c r="W42404" s="17"/>
    </row>
    <row r="42405" spans="23:23" x14ac:dyDescent="0.35">
      <c r="W42405" s="17"/>
    </row>
    <row r="42406" spans="23:23" x14ac:dyDescent="0.35">
      <c r="W42406" s="17"/>
    </row>
    <row r="42407" spans="23:23" x14ac:dyDescent="0.35">
      <c r="W42407" s="17"/>
    </row>
    <row r="42408" spans="23:23" x14ac:dyDescent="0.35">
      <c r="W42408" s="17"/>
    </row>
    <row r="42409" spans="23:23" x14ac:dyDescent="0.35">
      <c r="W42409" s="17"/>
    </row>
    <row r="42410" spans="23:23" x14ac:dyDescent="0.35">
      <c r="W42410" s="17"/>
    </row>
    <row r="42411" spans="23:23" x14ac:dyDescent="0.35">
      <c r="W42411" s="17"/>
    </row>
    <row r="42412" spans="23:23" x14ac:dyDescent="0.35">
      <c r="W42412" s="17"/>
    </row>
    <row r="42413" spans="23:23" x14ac:dyDescent="0.35">
      <c r="W42413" s="17"/>
    </row>
    <row r="42414" spans="23:23" x14ac:dyDescent="0.35">
      <c r="W42414" s="17"/>
    </row>
    <row r="42415" spans="23:23" x14ac:dyDescent="0.35">
      <c r="W42415" s="17"/>
    </row>
    <row r="42416" spans="23:23" x14ac:dyDescent="0.35">
      <c r="W42416" s="17"/>
    </row>
    <row r="42417" spans="23:23" x14ac:dyDescent="0.35">
      <c r="W42417" s="17"/>
    </row>
    <row r="42418" spans="23:23" x14ac:dyDescent="0.35">
      <c r="W42418" s="17"/>
    </row>
    <row r="42419" spans="23:23" x14ac:dyDescent="0.35">
      <c r="W42419" s="17"/>
    </row>
    <row r="42420" spans="23:23" x14ac:dyDescent="0.35">
      <c r="W42420" s="17"/>
    </row>
    <row r="42421" spans="23:23" x14ac:dyDescent="0.35">
      <c r="W42421" s="17"/>
    </row>
    <row r="42422" spans="23:23" x14ac:dyDescent="0.35">
      <c r="W42422" s="17"/>
    </row>
    <row r="42423" spans="23:23" x14ac:dyDescent="0.35">
      <c r="W42423" s="17"/>
    </row>
    <row r="42424" spans="23:23" x14ac:dyDescent="0.35">
      <c r="W42424" s="17"/>
    </row>
    <row r="42425" spans="23:23" x14ac:dyDescent="0.35">
      <c r="W42425" s="17"/>
    </row>
    <row r="42426" spans="23:23" x14ac:dyDescent="0.35">
      <c r="W42426" s="17"/>
    </row>
    <row r="42427" spans="23:23" x14ac:dyDescent="0.35">
      <c r="W42427" s="17"/>
    </row>
    <row r="42428" spans="23:23" x14ac:dyDescent="0.35">
      <c r="W42428" s="17"/>
    </row>
    <row r="42429" spans="23:23" x14ac:dyDescent="0.35">
      <c r="W42429" s="17"/>
    </row>
    <row r="42430" spans="23:23" x14ac:dyDescent="0.35">
      <c r="W42430" s="17"/>
    </row>
    <row r="42431" spans="23:23" x14ac:dyDescent="0.35">
      <c r="W42431" s="17"/>
    </row>
    <row r="42432" spans="23:23" x14ac:dyDescent="0.35">
      <c r="W42432" s="17"/>
    </row>
    <row r="42433" spans="23:23" x14ac:dyDescent="0.35">
      <c r="W42433" s="17"/>
    </row>
    <row r="42434" spans="23:23" x14ac:dyDescent="0.35">
      <c r="W42434" s="17"/>
    </row>
    <row r="42435" spans="23:23" x14ac:dyDescent="0.35">
      <c r="W42435" s="17"/>
    </row>
    <row r="42436" spans="23:23" x14ac:dyDescent="0.35">
      <c r="W42436" s="17"/>
    </row>
    <row r="42437" spans="23:23" x14ac:dyDescent="0.35">
      <c r="W42437" s="17"/>
    </row>
    <row r="42438" spans="23:23" x14ac:dyDescent="0.35">
      <c r="W42438" s="17"/>
    </row>
    <row r="42439" spans="23:23" x14ac:dyDescent="0.35">
      <c r="W42439" s="17"/>
    </row>
    <row r="42440" spans="23:23" x14ac:dyDescent="0.35">
      <c r="W42440" s="17"/>
    </row>
    <row r="42441" spans="23:23" x14ac:dyDescent="0.35">
      <c r="W42441" s="17"/>
    </row>
    <row r="42442" spans="23:23" x14ac:dyDescent="0.35">
      <c r="W42442" s="17"/>
    </row>
    <row r="42443" spans="23:23" x14ac:dyDescent="0.35">
      <c r="W42443" s="17"/>
    </row>
    <row r="42444" spans="23:23" x14ac:dyDescent="0.35">
      <c r="W42444" s="17"/>
    </row>
    <row r="42445" spans="23:23" x14ac:dyDescent="0.35">
      <c r="W42445" s="17"/>
    </row>
    <row r="42446" spans="23:23" x14ac:dyDescent="0.35">
      <c r="W42446" s="17"/>
    </row>
    <row r="42447" spans="23:23" x14ac:dyDescent="0.35">
      <c r="W42447" s="17"/>
    </row>
    <row r="42448" spans="23:23" x14ac:dyDescent="0.35">
      <c r="W42448" s="17"/>
    </row>
    <row r="42449" spans="23:23" x14ac:dyDescent="0.35">
      <c r="W42449" s="17"/>
    </row>
    <row r="42450" spans="23:23" x14ac:dyDescent="0.35">
      <c r="W42450" s="17"/>
    </row>
    <row r="42451" spans="23:23" x14ac:dyDescent="0.35">
      <c r="W42451" s="17"/>
    </row>
    <row r="42452" spans="23:23" x14ac:dyDescent="0.35">
      <c r="W42452" s="17"/>
    </row>
    <row r="42453" spans="23:23" x14ac:dyDescent="0.35">
      <c r="W42453" s="17"/>
    </row>
    <row r="42454" spans="23:23" x14ac:dyDescent="0.35">
      <c r="W42454" s="17"/>
    </row>
    <row r="42455" spans="23:23" x14ac:dyDescent="0.35">
      <c r="W42455" s="17"/>
    </row>
    <row r="42456" spans="23:23" x14ac:dyDescent="0.35">
      <c r="W42456" s="17"/>
    </row>
    <row r="42457" spans="23:23" x14ac:dyDescent="0.35">
      <c r="W42457" s="17"/>
    </row>
    <row r="42458" spans="23:23" x14ac:dyDescent="0.35">
      <c r="W42458" s="17"/>
    </row>
    <row r="42459" spans="23:23" x14ac:dyDescent="0.35">
      <c r="W42459" s="17"/>
    </row>
    <row r="42460" spans="23:23" x14ac:dyDescent="0.35">
      <c r="W42460" s="17"/>
    </row>
    <row r="42461" spans="23:23" x14ac:dyDescent="0.35">
      <c r="W42461" s="17"/>
    </row>
    <row r="42462" spans="23:23" x14ac:dyDescent="0.35">
      <c r="W42462" s="17"/>
    </row>
    <row r="42463" spans="23:23" x14ac:dyDescent="0.35">
      <c r="W42463" s="17"/>
    </row>
    <row r="42464" spans="23:23" x14ac:dyDescent="0.35">
      <c r="W42464" s="17"/>
    </row>
    <row r="42465" spans="23:23" x14ac:dyDescent="0.35">
      <c r="W42465" s="17"/>
    </row>
    <row r="42466" spans="23:23" x14ac:dyDescent="0.35">
      <c r="W42466" s="17"/>
    </row>
    <row r="42467" spans="23:23" x14ac:dyDescent="0.35">
      <c r="W42467" s="17"/>
    </row>
    <row r="42468" spans="23:23" x14ac:dyDescent="0.35">
      <c r="W42468" s="17"/>
    </row>
    <row r="42469" spans="23:23" x14ac:dyDescent="0.35">
      <c r="W42469" s="17"/>
    </row>
    <row r="42470" spans="23:23" x14ac:dyDescent="0.35">
      <c r="W42470" s="17"/>
    </row>
    <row r="42471" spans="23:23" x14ac:dyDescent="0.35">
      <c r="W42471" s="17"/>
    </row>
    <row r="42472" spans="23:23" x14ac:dyDescent="0.35">
      <c r="W42472" s="17"/>
    </row>
    <row r="42473" spans="23:23" x14ac:dyDescent="0.35">
      <c r="W42473" s="17"/>
    </row>
    <row r="42474" spans="23:23" x14ac:dyDescent="0.35">
      <c r="W42474" s="17"/>
    </row>
    <row r="42475" spans="23:23" x14ac:dyDescent="0.35">
      <c r="W42475" s="17"/>
    </row>
    <row r="42476" spans="23:23" x14ac:dyDescent="0.35">
      <c r="W42476" s="17"/>
    </row>
    <row r="42477" spans="23:23" x14ac:dyDescent="0.35">
      <c r="W42477" s="17"/>
    </row>
    <row r="42478" spans="23:23" x14ac:dyDescent="0.35">
      <c r="W42478" s="17"/>
    </row>
    <row r="42479" spans="23:23" x14ac:dyDescent="0.35">
      <c r="W42479" s="17"/>
    </row>
    <row r="42480" spans="23:23" x14ac:dyDescent="0.35">
      <c r="W42480" s="17"/>
    </row>
    <row r="42481" spans="23:23" x14ac:dyDescent="0.35">
      <c r="W42481" s="17"/>
    </row>
    <row r="42482" spans="23:23" x14ac:dyDescent="0.35">
      <c r="W42482" s="17"/>
    </row>
    <row r="42483" spans="23:23" x14ac:dyDescent="0.35">
      <c r="W42483" s="17"/>
    </row>
    <row r="42484" spans="23:23" x14ac:dyDescent="0.35">
      <c r="W42484" s="17"/>
    </row>
    <row r="42485" spans="23:23" x14ac:dyDescent="0.35">
      <c r="W42485" s="17"/>
    </row>
    <row r="42486" spans="23:23" x14ac:dyDescent="0.35">
      <c r="W42486" s="17"/>
    </row>
    <row r="42487" spans="23:23" x14ac:dyDescent="0.35">
      <c r="W42487" s="17"/>
    </row>
    <row r="42488" spans="23:23" x14ac:dyDescent="0.35">
      <c r="W42488" s="17"/>
    </row>
    <row r="42489" spans="23:23" x14ac:dyDescent="0.35">
      <c r="W42489" s="17"/>
    </row>
    <row r="42490" spans="23:23" x14ac:dyDescent="0.35">
      <c r="W42490" s="17"/>
    </row>
    <row r="42491" spans="23:23" x14ac:dyDescent="0.35">
      <c r="W42491" s="17"/>
    </row>
    <row r="42492" spans="23:23" x14ac:dyDescent="0.35">
      <c r="W42492" s="17"/>
    </row>
    <row r="42493" spans="23:23" x14ac:dyDescent="0.35">
      <c r="W42493" s="17"/>
    </row>
    <row r="42494" spans="23:23" x14ac:dyDescent="0.35">
      <c r="W42494" s="17"/>
    </row>
    <row r="42495" spans="23:23" x14ac:dyDescent="0.35">
      <c r="W42495" s="17"/>
    </row>
    <row r="42496" spans="23:23" x14ac:dyDescent="0.35">
      <c r="W42496" s="17"/>
    </row>
    <row r="42497" spans="23:23" x14ac:dyDescent="0.35">
      <c r="W42497" s="17"/>
    </row>
    <row r="42498" spans="23:23" x14ac:dyDescent="0.35">
      <c r="W42498" s="17"/>
    </row>
    <row r="42499" spans="23:23" x14ac:dyDescent="0.35">
      <c r="W42499" s="17"/>
    </row>
    <row r="42500" spans="23:23" x14ac:dyDescent="0.35">
      <c r="W42500" s="17"/>
    </row>
    <row r="42501" spans="23:23" x14ac:dyDescent="0.35">
      <c r="W42501" s="17"/>
    </row>
    <row r="42502" spans="23:23" x14ac:dyDescent="0.35">
      <c r="W42502" s="17"/>
    </row>
    <row r="42503" spans="23:23" x14ac:dyDescent="0.35">
      <c r="W42503" s="17"/>
    </row>
    <row r="42504" spans="23:23" x14ac:dyDescent="0.35">
      <c r="W42504" s="17"/>
    </row>
    <row r="42505" spans="23:23" x14ac:dyDescent="0.35">
      <c r="W42505" s="17"/>
    </row>
    <row r="42506" spans="23:23" x14ac:dyDescent="0.35">
      <c r="W42506" s="17"/>
    </row>
    <row r="42507" spans="23:23" x14ac:dyDescent="0.35">
      <c r="W42507" s="17"/>
    </row>
    <row r="42508" spans="23:23" x14ac:dyDescent="0.35">
      <c r="W42508" s="17"/>
    </row>
    <row r="42509" spans="23:23" x14ac:dyDescent="0.35">
      <c r="W42509" s="17"/>
    </row>
    <row r="42510" spans="23:23" x14ac:dyDescent="0.35">
      <c r="W42510" s="17"/>
    </row>
    <row r="42511" spans="23:23" x14ac:dyDescent="0.35">
      <c r="W42511" s="17"/>
    </row>
    <row r="42512" spans="23:23" x14ac:dyDescent="0.35">
      <c r="W42512" s="17"/>
    </row>
    <row r="42513" spans="23:23" x14ac:dyDescent="0.35">
      <c r="W42513" s="17"/>
    </row>
    <row r="42514" spans="23:23" x14ac:dyDescent="0.35">
      <c r="W42514" s="17"/>
    </row>
    <row r="42515" spans="23:23" x14ac:dyDescent="0.35">
      <c r="W42515" s="17"/>
    </row>
    <row r="42516" spans="23:23" x14ac:dyDescent="0.35">
      <c r="W42516" s="17"/>
    </row>
    <row r="42517" spans="23:23" x14ac:dyDescent="0.35">
      <c r="W42517" s="17"/>
    </row>
    <row r="42518" spans="23:23" x14ac:dyDescent="0.35">
      <c r="W42518" s="17"/>
    </row>
    <row r="42519" spans="23:23" x14ac:dyDescent="0.35">
      <c r="W42519" s="17"/>
    </row>
    <row r="42520" spans="23:23" x14ac:dyDescent="0.35">
      <c r="W42520" s="17"/>
    </row>
    <row r="42521" spans="23:23" x14ac:dyDescent="0.35">
      <c r="W42521" s="17"/>
    </row>
    <row r="42522" spans="23:23" x14ac:dyDescent="0.35">
      <c r="W42522" s="17"/>
    </row>
    <row r="42523" spans="23:23" x14ac:dyDescent="0.35">
      <c r="W42523" s="17"/>
    </row>
    <row r="42524" spans="23:23" x14ac:dyDescent="0.35">
      <c r="W42524" s="17"/>
    </row>
    <row r="42525" spans="23:23" x14ac:dyDescent="0.35">
      <c r="W42525" s="17"/>
    </row>
    <row r="42526" spans="23:23" x14ac:dyDescent="0.35">
      <c r="W42526" s="17"/>
    </row>
    <row r="42527" spans="23:23" x14ac:dyDescent="0.35">
      <c r="W42527" s="17"/>
    </row>
    <row r="42528" spans="23:23" x14ac:dyDescent="0.35">
      <c r="W42528" s="17"/>
    </row>
    <row r="42529" spans="23:23" x14ac:dyDescent="0.35">
      <c r="W42529" s="17"/>
    </row>
    <row r="42530" spans="23:23" x14ac:dyDescent="0.35">
      <c r="W42530" s="17"/>
    </row>
    <row r="42531" spans="23:23" x14ac:dyDescent="0.35">
      <c r="W42531" s="17"/>
    </row>
    <row r="42532" spans="23:23" x14ac:dyDescent="0.35">
      <c r="W42532" s="17"/>
    </row>
    <row r="42533" spans="23:23" x14ac:dyDescent="0.35">
      <c r="W42533" s="17"/>
    </row>
    <row r="42534" spans="23:23" x14ac:dyDescent="0.35">
      <c r="W42534" s="17"/>
    </row>
    <row r="42535" spans="23:23" x14ac:dyDescent="0.35">
      <c r="W42535" s="17"/>
    </row>
    <row r="42536" spans="23:23" x14ac:dyDescent="0.35">
      <c r="W42536" s="17"/>
    </row>
    <row r="42537" spans="23:23" x14ac:dyDescent="0.35">
      <c r="W42537" s="17"/>
    </row>
    <row r="42538" spans="23:23" x14ac:dyDescent="0.35">
      <c r="W42538" s="17"/>
    </row>
    <row r="42539" spans="23:23" x14ac:dyDescent="0.35">
      <c r="W42539" s="17"/>
    </row>
    <row r="42540" spans="23:23" x14ac:dyDescent="0.35">
      <c r="W42540" s="17"/>
    </row>
    <row r="42541" spans="23:23" x14ac:dyDescent="0.35">
      <c r="W42541" s="17"/>
    </row>
    <row r="42542" spans="23:23" x14ac:dyDescent="0.35">
      <c r="W42542" s="17"/>
    </row>
    <row r="42543" spans="23:23" x14ac:dyDescent="0.35">
      <c r="W42543" s="17"/>
    </row>
    <row r="42544" spans="23:23" x14ac:dyDescent="0.35">
      <c r="W42544" s="17"/>
    </row>
    <row r="42545" spans="23:23" x14ac:dyDescent="0.35">
      <c r="W42545" s="17"/>
    </row>
    <row r="42546" spans="23:23" x14ac:dyDescent="0.35">
      <c r="W42546" s="17"/>
    </row>
    <row r="42547" spans="23:23" x14ac:dyDescent="0.35">
      <c r="W42547" s="17"/>
    </row>
    <row r="42548" spans="23:23" x14ac:dyDescent="0.35">
      <c r="W42548" s="17"/>
    </row>
    <row r="42549" spans="23:23" x14ac:dyDescent="0.35">
      <c r="W42549" s="17"/>
    </row>
    <row r="42550" spans="23:23" x14ac:dyDescent="0.35">
      <c r="W42550" s="17"/>
    </row>
    <row r="42551" spans="23:23" x14ac:dyDescent="0.35">
      <c r="W42551" s="17"/>
    </row>
    <row r="42552" spans="23:23" x14ac:dyDescent="0.35">
      <c r="W42552" s="17"/>
    </row>
    <row r="42553" spans="23:23" x14ac:dyDescent="0.35">
      <c r="W42553" s="17"/>
    </row>
    <row r="42554" spans="23:23" x14ac:dyDescent="0.35">
      <c r="W42554" s="17"/>
    </row>
    <row r="42555" spans="23:23" x14ac:dyDescent="0.35">
      <c r="W42555" s="17"/>
    </row>
    <row r="42556" spans="23:23" x14ac:dyDescent="0.35">
      <c r="W42556" s="17"/>
    </row>
    <row r="42557" spans="23:23" x14ac:dyDescent="0.35">
      <c r="W42557" s="17"/>
    </row>
    <row r="42558" spans="23:23" x14ac:dyDescent="0.35">
      <c r="W42558" s="17"/>
    </row>
    <row r="42559" spans="23:23" x14ac:dyDescent="0.35">
      <c r="W42559" s="17"/>
    </row>
    <row r="42560" spans="23:23" x14ac:dyDescent="0.35">
      <c r="W42560" s="17"/>
    </row>
    <row r="42561" spans="23:23" x14ac:dyDescent="0.35">
      <c r="W42561" s="17"/>
    </row>
    <row r="42562" spans="23:23" x14ac:dyDescent="0.35">
      <c r="W42562" s="17"/>
    </row>
    <row r="42563" spans="23:23" x14ac:dyDescent="0.35">
      <c r="W42563" s="17"/>
    </row>
    <row r="42564" spans="23:23" x14ac:dyDescent="0.35">
      <c r="W42564" s="17"/>
    </row>
    <row r="42565" spans="23:23" x14ac:dyDescent="0.35">
      <c r="W42565" s="17"/>
    </row>
    <row r="42566" spans="23:23" x14ac:dyDescent="0.35">
      <c r="W42566" s="17"/>
    </row>
    <row r="42567" spans="23:23" x14ac:dyDescent="0.35">
      <c r="W42567" s="17"/>
    </row>
    <row r="42568" spans="23:23" x14ac:dyDescent="0.35">
      <c r="W42568" s="17"/>
    </row>
    <row r="42569" spans="23:23" x14ac:dyDescent="0.35">
      <c r="W42569" s="17"/>
    </row>
    <row r="42570" spans="23:23" x14ac:dyDescent="0.35">
      <c r="W42570" s="17"/>
    </row>
    <row r="42571" spans="23:23" x14ac:dyDescent="0.35">
      <c r="W42571" s="17"/>
    </row>
    <row r="42572" spans="23:23" x14ac:dyDescent="0.35">
      <c r="W42572" s="17"/>
    </row>
    <row r="42573" spans="23:23" x14ac:dyDescent="0.35">
      <c r="W42573" s="17"/>
    </row>
    <row r="42574" spans="23:23" x14ac:dyDescent="0.35">
      <c r="W42574" s="17"/>
    </row>
    <row r="42575" spans="23:23" x14ac:dyDescent="0.35">
      <c r="W42575" s="17"/>
    </row>
    <row r="42576" spans="23:23" x14ac:dyDescent="0.35">
      <c r="W42576" s="17"/>
    </row>
    <row r="42577" spans="23:23" x14ac:dyDescent="0.35">
      <c r="W42577" s="17"/>
    </row>
    <row r="42578" spans="23:23" x14ac:dyDescent="0.35">
      <c r="W42578" s="17"/>
    </row>
    <row r="42579" spans="23:23" x14ac:dyDescent="0.35">
      <c r="W42579" s="17"/>
    </row>
    <row r="42580" spans="23:23" x14ac:dyDescent="0.35">
      <c r="W42580" s="17"/>
    </row>
    <row r="42581" spans="23:23" x14ac:dyDescent="0.35">
      <c r="W42581" s="17"/>
    </row>
    <row r="42582" spans="23:23" x14ac:dyDescent="0.35">
      <c r="W42582" s="17"/>
    </row>
    <row r="42583" spans="23:23" x14ac:dyDescent="0.35">
      <c r="W42583" s="17"/>
    </row>
    <row r="42584" spans="23:23" x14ac:dyDescent="0.35">
      <c r="W42584" s="17"/>
    </row>
    <row r="42585" spans="23:23" x14ac:dyDescent="0.35">
      <c r="W42585" s="17"/>
    </row>
    <row r="42586" spans="23:23" x14ac:dyDescent="0.35">
      <c r="W42586" s="17"/>
    </row>
    <row r="42587" spans="23:23" x14ac:dyDescent="0.35">
      <c r="W42587" s="17"/>
    </row>
    <row r="42588" spans="23:23" x14ac:dyDescent="0.35">
      <c r="W42588" s="17"/>
    </row>
    <row r="42589" spans="23:23" x14ac:dyDescent="0.35">
      <c r="W42589" s="17"/>
    </row>
    <row r="42590" spans="23:23" x14ac:dyDescent="0.35">
      <c r="W42590" s="17"/>
    </row>
    <row r="42591" spans="23:23" x14ac:dyDescent="0.35">
      <c r="W42591" s="17"/>
    </row>
    <row r="42592" spans="23:23" x14ac:dyDescent="0.35">
      <c r="W42592" s="17"/>
    </row>
    <row r="42593" spans="23:23" x14ac:dyDescent="0.35">
      <c r="W42593" s="17"/>
    </row>
    <row r="42594" spans="23:23" x14ac:dyDescent="0.35">
      <c r="W42594" s="17"/>
    </row>
    <row r="42595" spans="23:23" x14ac:dyDescent="0.35">
      <c r="W42595" s="17"/>
    </row>
    <row r="42596" spans="23:23" x14ac:dyDescent="0.35">
      <c r="W42596" s="17"/>
    </row>
    <row r="42597" spans="23:23" x14ac:dyDescent="0.35">
      <c r="W42597" s="17"/>
    </row>
    <row r="42598" spans="23:23" x14ac:dyDescent="0.35">
      <c r="W42598" s="17"/>
    </row>
    <row r="42599" spans="23:23" x14ac:dyDescent="0.35">
      <c r="W42599" s="17"/>
    </row>
    <row r="42600" spans="23:23" x14ac:dyDescent="0.35">
      <c r="W42600" s="17"/>
    </row>
    <row r="42601" spans="23:23" x14ac:dyDescent="0.35">
      <c r="W42601" s="17"/>
    </row>
    <row r="42602" spans="23:23" x14ac:dyDescent="0.35">
      <c r="W42602" s="17"/>
    </row>
    <row r="42603" spans="23:23" x14ac:dyDescent="0.35">
      <c r="W42603" s="17"/>
    </row>
    <row r="42604" spans="23:23" x14ac:dyDescent="0.35">
      <c r="W42604" s="17"/>
    </row>
    <row r="42605" spans="23:23" x14ac:dyDescent="0.35">
      <c r="W42605" s="17"/>
    </row>
    <row r="42606" spans="23:23" x14ac:dyDescent="0.35">
      <c r="W42606" s="17"/>
    </row>
    <row r="42607" spans="23:23" x14ac:dyDescent="0.35">
      <c r="W42607" s="17"/>
    </row>
    <row r="42608" spans="23:23" x14ac:dyDescent="0.35">
      <c r="W42608" s="17"/>
    </row>
    <row r="42609" spans="23:23" x14ac:dyDescent="0.35">
      <c r="W42609" s="17"/>
    </row>
    <row r="42610" spans="23:23" x14ac:dyDescent="0.35">
      <c r="W42610" s="17"/>
    </row>
    <row r="42611" spans="23:23" x14ac:dyDescent="0.35">
      <c r="W42611" s="17"/>
    </row>
    <row r="42612" spans="23:23" x14ac:dyDescent="0.35">
      <c r="W42612" s="17"/>
    </row>
    <row r="42613" spans="23:23" x14ac:dyDescent="0.35">
      <c r="W42613" s="17"/>
    </row>
    <row r="42614" spans="23:23" x14ac:dyDescent="0.35">
      <c r="W42614" s="17"/>
    </row>
    <row r="42615" spans="23:23" x14ac:dyDescent="0.35">
      <c r="W42615" s="17"/>
    </row>
    <row r="42616" spans="23:23" x14ac:dyDescent="0.35">
      <c r="W42616" s="17"/>
    </row>
    <row r="42617" spans="23:23" x14ac:dyDescent="0.35">
      <c r="W42617" s="17"/>
    </row>
    <row r="42618" spans="23:23" x14ac:dyDescent="0.35">
      <c r="W42618" s="17"/>
    </row>
    <row r="42619" spans="23:23" x14ac:dyDescent="0.35">
      <c r="W42619" s="17"/>
    </row>
    <row r="42620" spans="23:23" x14ac:dyDescent="0.35">
      <c r="W42620" s="17"/>
    </row>
    <row r="42621" spans="23:23" x14ac:dyDescent="0.35">
      <c r="W42621" s="17"/>
    </row>
    <row r="42622" spans="23:23" x14ac:dyDescent="0.35">
      <c r="W42622" s="17"/>
    </row>
    <row r="42623" spans="23:23" x14ac:dyDescent="0.35">
      <c r="W42623" s="17"/>
    </row>
    <row r="42624" spans="23:23" x14ac:dyDescent="0.35">
      <c r="W42624" s="17"/>
    </row>
    <row r="42625" spans="23:23" x14ac:dyDescent="0.35">
      <c r="W42625" s="17"/>
    </row>
    <row r="42626" spans="23:23" x14ac:dyDescent="0.35">
      <c r="W42626" s="17"/>
    </row>
    <row r="42627" spans="23:23" x14ac:dyDescent="0.35">
      <c r="W42627" s="17"/>
    </row>
    <row r="42628" spans="23:23" x14ac:dyDescent="0.35">
      <c r="W42628" s="17"/>
    </row>
    <row r="42629" spans="23:23" x14ac:dyDescent="0.35">
      <c r="W42629" s="17"/>
    </row>
    <row r="42630" spans="23:23" x14ac:dyDescent="0.35">
      <c r="W42630" s="17"/>
    </row>
    <row r="42631" spans="23:23" x14ac:dyDescent="0.35">
      <c r="W42631" s="17"/>
    </row>
    <row r="42632" spans="23:23" x14ac:dyDescent="0.35">
      <c r="W42632" s="17"/>
    </row>
    <row r="42633" spans="23:23" x14ac:dyDescent="0.35">
      <c r="W42633" s="17"/>
    </row>
    <row r="42634" spans="23:23" x14ac:dyDescent="0.35">
      <c r="W42634" s="17"/>
    </row>
    <row r="42635" spans="23:23" x14ac:dyDescent="0.35">
      <c r="W42635" s="17"/>
    </row>
    <row r="42636" spans="23:23" x14ac:dyDescent="0.35">
      <c r="W42636" s="17"/>
    </row>
    <row r="42637" spans="23:23" x14ac:dyDescent="0.35">
      <c r="W42637" s="17"/>
    </row>
    <row r="42638" spans="23:23" x14ac:dyDescent="0.35">
      <c r="W42638" s="17"/>
    </row>
    <row r="42639" spans="23:23" x14ac:dyDescent="0.35">
      <c r="W42639" s="17"/>
    </row>
    <row r="42640" spans="23:23" x14ac:dyDescent="0.35">
      <c r="W42640" s="17"/>
    </row>
    <row r="42641" spans="23:23" x14ac:dyDescent="0.35">
      <c r="W42641" s="17"/>
    </row>
    <row r="42642" spans="23:23" x14ac:dyDescent="0.35">
      <c r="W42642" s="17"/>
    </row>
    <row r="42643" spans="23:23" x14ac:dyDescent="0.35">
      <c r="W42643" s="17"/>
    </row>
    <row r="42644" spans="23:23" x14ac:dyDescent="0.35">
      <c r="W42644" s="17"/>
    </row>
    <row r="42645" spans="23:23" x14ac:dyDescent="0.35">
      <c r="W42645" s="17"/>
    </row>
    <row r="42646" spans="23:23" x14ac:dyDescent="0.35">
      <c r="W42646" s="17"/>
    </row>
    <row r="42647" spans="23:23" x14ac:dyDescent="0.35">
      <c r="W42647" s="17"/>
    </row>
    <row r="42648" spans="23:23" x14ac:dyDescent="0.35">
      <c r="W42648" s="17"/>
    </row>
    <row r="42649" spans="23:23" x14ac:dyDescent="0.35">
      <c r="W42649" s="17"/>
    </row>
    <row r="42650" spans="23:23" x14ac:dyDescent="0.35">
      <c r="W42650" s="17"/>
    </row>
    <row r="42651" spans="23:23" x14ac:dyDescent="0.35">
      <c r="W42651" s="17"/>
    </row>
    <row r="42652" spans="23:23" x14ac:dyDescent="0.35">
      <c r="W42652" s="17"/>
    </row>
    <row r="42653" spans="23:23" x14ac:dyDescent="0.35">
      <c r="W42653" s="17"/>
    </row>
    <row r="42654" spans="23:23" x14ac:dyDescent="0.35">
      <c r="W42654" s="17"/>
    </row>
    <row r="42655" spans="23:23" x14ac:dyDescent="0.35">
      <c r="W42655" s="17"/>
    </row>
    <row r="42656" spans="23:23" x14ac:dyDescent="0.35">
      <c r="W42656" s="17"/>
    </row>
    <row r="42657" spans="23:23" x14ac:dyDescent="0.35">
      <c r="W42657" s="17"/>
    </row>
    <row r="42658" spans="23:23" x14ac:dyDescent="0.35">
      <c r="W42658" s="17"/>
    </row>
    <row r="42659" spans="23:23" x14ac:dyDescent="0.35">
      <c r="W42659" s="17"/>
    </row>
    <row r="42660" spans="23:23" x14ac:dyDescent="0.35">
      <c r="W42660" s="17"/>
    </row>
    <row r="42661" spans="23:23" x14ac:dyDescent="0.35">
      <c r="W42661" s="17"/>
    </row>
    <row r="42662" spans="23:23" x14ac:dyDescent="0.35">
      <c r="W42662" s="17"/>
    </row>
    <row r="42663" spans="23:23" x14ac:dyDescent="0.35">
      <c r="W42663" s="17"/>
    </row>
    <row r="42664" spans="23:23" x14ac:dyDescent="0.35">
      <c r="W42664" s="17"/>
    </row>
    <row r="42665" spans="23:23" x14ac:dyDescent="0.35">
      <c r="W42665" s="17"/>
    </row>
    <row r="42666" spans="23:23" x14ac:dyDescent="0.35">
      <c r="W42666" s="17"/>
    </row>
    <row r="42667" spans="23:23" x14ac:dyDescent="0.35">
      <c r="W42667" s="17"/>
    </row>
    <row r="42668" spans="23:23" x14ac:dyDescent="0.35">
      <c r="W42668" s="17"/>
    </row>
    <row r="42669" spans="23:23" x14ac:dyDescent="0.35">
      <c r="W42669" s="17"/>
    </row>
    <row r="42670" spans="23:23" x14ac:dyDescent="0.35">
      <c r="W42670" s="17"/>
    </row>
    <row r="42671" spans="23:23" x14ac:dyDescent="0.35">
      <c r="W42671" s="17"/>
    </row>
    <row r="42672" spans="23:23" x14ac:dyDescent="0.35">
      <c r="W42672" s="17"/>
    </row>
    <row r="42673" spans="23:23" x14ac:dyDescent="0.35">
      <c r="W42673" s="17"/>
    </row>
    <row r="42674" spans="23:23" x14ac:dyDescent="0.35">
      <c r="W42674" s="17"/>
    </row>
    <row r="42675" spans="23:23" x14ac:dyDescent="0.35">
      <c r="W42675" s="17"/>
    </row>
    <row r="42676" spans="23:23" x14ac:dyDescent="0.35">
      <c r="W42676" s="17"/>
    </row>
    <row r="42677" spans="23:23" x14ac:dyDescent="0.35">
      <c r="W42677" s="17"/>
    </row>
    <row r="42678" spans="23:23" x14ac:dyDescent="0.35">
      <c r="W42678" s="17"/>
    </row>
    <row r="42679" spans="23:23" x14ac:dyDescent="0.35">
      <c r="W42679" s="17"/>
    </row>
    <row r="42680" spans="23:23" x14ac:dyDescent="0.35">
      <c r="W42680" s="17"/>
    </row>
    <row r="42681" spans="23:23" x14ac:dyDescent="0.35">
      <c r="W42681" s="17"/>
    </row>
    <row r="42682" spans="23:23" x14ac:dyDescent="0.35">
      <c r="W42682" s="17"/>
    </row>
    <row r="42683" spans="23:23" x14ac:dyDescent="0.35">
      <c r="W42683" s="17"/>
    </row>
    <row r="42684" spans="23:23" x14ac:dyDescent="0.35">
      <c r="W42684" s="17"/>
    </row>
    <row r="42685" spans="23:23" x14ac:dyDescent="0.35">
      <c r="W42685" s="17"/>
    </row>
    <row r="42686" spans="23:23" x14ac:dyDescent="0.35">
      <c r="W42686" s="17"/>
    </row>
    <row r="42687" spans="23:23" x14ac:dyDescent="0.35">
      <c r="W42687" s="17"/>
    </row>
    <row r="42688" spans="23:23" x14ac:dyDescent="0.35">
      <c r="W42688" s="17"/>
    </row>
    <row r="42689" spans="23:23" x14ac:dyDescent="0.35">
      <c r="W42689" s="17"/>
    </row>
    <row r="42690" spans="23:23" x14ac:dyDescent="0.35">
      <c r="W42690" s="17"/>
    </row>
    <row r="42691" spans="23:23" x14ac:dyDescent="0.35">
      <c r="W42691" s="17"/>
    </row>
    <row r="42692" spans="23:23" x14ac:dyDescent="0.35">
      <c r="W42692" s="17"/>
    </row>
    <row r="42693" spans="23:23" x14ac:dyDescent="0.35">
      <c r="W42693" s="17"/>
    </row>
    <row r="42694" spans="23:23" x14ac:dyDescent="0.35">
      <c r="W42694" s="17"/>
    </row>
    <row r="42695" spans="23:23" x14ac:dyDescent="0.35">
      <c r="W42695" s="17"/>
    </row>
    <row r="42696" spans="23:23" x14ac:dyDescent="0.35">
      <c r="W42696" s="17"/>
    </row>
    <row r="42697" spans="23:23" x14ac:dyDescent="0.35">
      <c r="W42697" s="17"/>
    </row>
    <row r="42698" spans="23:23" x14ac:dyDescent="0.35">
      <c r="W42698" s="17"/>
    </row>
    <row r="42699" spans="23:23" x14ac:dyDescent="0.35">
      <c r="W42699" s="17"/>
    </row>
    <row r="42700" spans="23:23" x14ac:dyDescent="0.35">
      <c r="W42700" s="17"/>
    </row>
    <row r="42701" spans="23:23" x14ac:dyDescent="0.35">
      <c r="W42701" s="17"/>
    </row>
    <row r="42702" spans="23:23" x14ac:dyDescent="0.35">
      <c r="W42702" s="17"/>
    </row>
    <row r="42703" spans="23:23" x14ac:dyDescent="0.35">
      <c r="W42703" s="17"/>
    </row>
    <row r="42704" spans="23:23" x14ac:dyDescent="0.35">
      <c r="W42704" s="17"/>
    </row>
    <row r="42705" spans="23:23" x14ac:dyDescent="0.35">
      <c r="W42705" s="17"/>
    </row>
    <row r="42706" spans="23:23" x14ac:dyDescent="0.35">
      <c r="W42706" s="17"/>
    </row>
    <row r="42707" spans="23:23" x14ac:dyDescent="0.35">
      <c r="W42707" s="17"/>
    </row>
    <row r="42708" spans="23:23" x14ac:dyDescent="0.35">
      <c r="W42708" s="17"/>
    </row>
    <row r="42709" spans="23:23" x14ac:dyDescent="0.35">
      <c r="W42709" s="17"/>
    </row>
    <row r="42710" spans="23:23" x14ac:dyDescent="0.35">
      <c r="W42710" s="17"/>
    </row>
    <row r="42711" spans="23:23" x14ac:dyDescent="0.35">
      <c r="W42711" s="17"/>
    </row>
    <row r="42712" spans="23:23" x14ac:dyDescent="0.35">
      <c r="W42712" s="17"/>
    </row>
    <row r="42713" spans="23:23" x14ac:dyDescent="0.35">
      <c r="W42713" s="17"/>
    </row>
    <row r="42714" spans="23:23" x14ac:dyDescent="0.35">
      <c r="W42714" s="17"/>
    </row>
    <row r="42715" spans="23:23" x14ac:dyDescent="0.35">
      <c r="W42715" s="17"/>
    </row>
    <row r="42716" spans="23:23" x14ac:dyDescent="0.35">
      <c r="W42716" s="17"/>
    </row>
    <row r="42717" spans="23:23" x14ac:dyDescent="0.35">
      <c r="W42717" s="17"/>
    </row>
    <row r="42718" spans="23:23" x14ac:dyDescent="0.35">
      <c r="W42718" s="17"/>
    </row>
    <row r="42719" spans="23:23" x14ac:dyDescent="0.35">
      <c r="W42719" s="17"/>
    </row>
    <row r="42720" spans="23:23" x14ac:dyDescent="0.35">
      <c r="W42720" s="17"/>
    </row>
    <row r="42721" spans="23:23" x14ac:dyDescent="0.35">
      <c r="W42721" s="17"/>
    </row>
    <row r="42722" spans="23:23" x14ac:dyDescent="0.35">
      <c r="W42722" s="17"/>
    </row>
    <row r="42723" spans="23:23" x14ac:dyDescent="0.35">
      <c r="W42723" s="17"/>
    </row>
    <row r="42724" spans="23:23" x14ac:dyDescent="0.35">
      <c r="W42724" s="17"/>
    </row>
    <row r="42725" spans="23:23" x14ac:dyDescent="0.35">
      <c r="W42725" s="17"/>
    </row>
    <row r="42726" spans="23:23" x14ac:dyDescent="0.35">
      <c r="W42726" s="17"/>
    </row>
    <row r="42727" spans="23:23" x14ac:dyDescent="0.35">
      <c r="W42727" s="17"/>
    </row>
    <row r="42728" spans="23:23" x14ac:dyDescent="0.35">
      <c r="W42728" s="17"/>
    </row>
    <row r="42729" spans="23:23" x14ac:dyDescent="0.35">
      <c r="W42729" s="17"/>
    </row>
    <row r="42730" spans="23:23" x14ac:dyDescent="0.35">
      <c r="W42730" s="17"/>
    </row>
    <row r="42731" spans="23:23" x14ac:dyDescent="0.35">
      <c r="W42731" s="17"/>
    </row>
    <row r="42732" spans="23:23" x14ac:dyDescent="0.35">
      <c r="W42732" s="17"/>
    </row>
    <row r="42733" spans="23:23" x14ac:dyDescent="0.35">
      <c r="W42733" s="17"/>
    </row>
    <row r="42734" spans="23:23" x14ac:dyDescent="0.35">
      <c r="W42734" s="17"/>
    </row>
    <row r="42735" spans="23:23" x14ac:dyDescent="0.35">
      <c r="W42735" s="17"/>
    </row>
    <row r="42736" spans="23:23" x14ac:dyDescent="0.35">
      <c r="W42736" s="17"/>
    </row>
    <row r="42737" spans="23:23" x14ac:dyDescent="0.35">
      <c r="W42737" s="17"/>
    </row>
    <row r="42738" spans="23:23" x14ac:dyDescent="0.35">
      <c r="W42738" s="17"/>
    </row>
    <row r="42739" spans="23:23" x14ac:dyDescent="0.35">
      <c r="W42739" s="17"/>
    </row>
    <row r="42740" spans="23:23" x14ac:dyDescent="0.35">
      <c r="W42740" s="17"/>
    </row>
    <row r="42741" spans="23:23" x14ac:dyDescent="0.35">
      <c r="W42741" s="17"/>
    </row>
    <row r="42742" spans="23:23" x14ac:dyDescent="0.35">
      <c r="W42742" s="17"/>
    </row>
    <row r="42743" spans="23:23" x14ac:dyDescent="0.35">
      <c r="W42743" s="17"/>
    </row>
    <row r="42744" spans="23:23" x14ac:dyDescent="0.35">
      <c r="W42744" s="17"/>
    </row>
    <row r="42745" spans="23:23" x14ac:dyDescent="0.35">
      <c r="W42745" s="17"/>
    </row>
    <row r="42746" spans="23:23" x14ac:dyDescent="0.35">
      <c r="W42746" s="17"/>
    </row>
    <row r="42747" spans="23:23" x14ac:dyDescent="0.35">
      <c r="W42747" s="17"/>
    </row>
    <row r="42748" spans="23:23" x14ac:dyDescent="0.35">
      <c r="W42748" s="17"/>
    </row>
    <row r="42749" spans="23:23" x14ac:dyDescent="0.35">
      <c r="W42749" s="17"/>
    </row>
    <row r="42750" spans="23:23" x14ac:dyDescent="0.35">
      <c r="W42750" s="17"/>
    </row>
    <row r="42751" spans="23:23" x14ac:dyDescent="0.35">
      <c r="W42751" s="17"/>
    </row>
    <row r="42752" spans="23:23" x14ac:dyDescent="0.35">
      <c r="W42752" s="17"/>
    </row>
    <row r="42753" spans="23:23" x14ac:dyDescent="0.35">
      <c r="W42753" s="17"/>
    </row>
    <row r="42754" spans="23:23" x14ac:dyDescent="0.35">
      <c r="W42754" s="17"/>
    </row>
    <row r="42755" spans="23:23" x14ac:dyDescent="0.35">
      <c r="W42755" s="17"/>
    </row>
    <row r="42756" spans="23:23" x14ac:dyDescent="0.35">
      <c r="W42756" s="17"/>
    </row>
    <row r="42757" spans="23:23" x14ac:dyDescent="0.35">
      <c r="W42757" s="17"/>
    </row>
    <row r="42758" spans="23:23" x14ac:dyDescent="0.35">
      <c r="W42758" s="17"/>
    </row>
    <row r="42759" spans="23:23" x14ac:dyDescent="0.35">
      <c r="W42759" s="17"/>
    </row>
    <row r="42760" spans="23:23" x14ac:dyDescent="0.35">
      <c r="W42760" s="17"/>
    </row>
    <row r="42761" spans="23:23" x14ac:dyDescent="0.35">
      <c r="W42761" s="17"/>
    </row>
    <row r="42762" spans="23:23" x14ac:dyDescent="0.35">
      <c r="W42762" s="17"/>
    </row>
    <row r="42763" spans="23:23" x14ac:dyDescent="0.35">
      <c r="W42763" s="17"/>
    </row>
    <row r="42764" spans="23:23" x14ac:dyDescent="0.35">
      <c r="W42764" s="17"/>
    </row>
    <row r="42765" spans="23:23" x14ac:dyDescent="0.35">
      <c r="W42765" s="17"/>
    </row>
    <row r="42766" spans="23:23" x14ac:dyDescent="0.35">
      <c r="W42766" s="17"/>
    </row>
    <row r="42767" spans="23:23" x14ac:dyDescent="0.35">
      <c r="W42767" s="17"/>
    </row>
    <row r="42768" spans="23:23" x14ac:dyDescent="0.35">
      <c r="W42768" s="17"/>
    </row>
    <row r="42769" spans="23:23" x14ac:dyDescent="0.35">
      <c r="W42769" s="17"/>
    </row>
    <row r="42770" spans="23:23" x14ac:dyDescent="0.35">
      <c r="W42770" s="17"/>
    </row>
    <row r="42771" spans="23:23" x14ac:dyDescent="0.35">
      <c r="W42771" s="17"/>
    </row>
    <row r="42772" spans="23:23" x14ac:dyDescent="0.35">
      <c r="W42772" s="17"/>
    </row>
    <row r="42773" spans="23:23" x14ac:dyDescent="0.35">
      <c r="W42773" s="17"/>
    </row>
    <row r="42774" spans="23:23" x14ac:dyDescent="0.35">
      <c r="W42774" s="17"/>
    </row>
    <row r="42775" spans="23:23" x14ac:dyDescent="0.35">
      <c r="W42775" s="17"/>
    </row>
    <row r="42776" spans="23:23" x14ac:dyDescent="0.35">
      <c r="W42776" s="17"/>
    </row>
    <row r="42777" spans="23:23" x14ac:dyDescent="0.35">
      <c r="W42777" s="17"/>
    </row>
    <row r="42778" spans="23:23" x14ac:dyDescent="0.35">
      <c r="W42778" s="17"/>
    </row>
    <row r="42779" spans="23:23" x14ac:dyDescent="0.35">
      <c r="W42779" s="17"/>
    </row>
    <row r="42780" spans="23:23" x14ac:dyDescent="0.35">
      <c r="W42780" s="17"/>
    </row>
    <row r="42781" spans="23:23" x14ac:dyDescent="0.35">
      <c r="W42781" s="17"/>
    </row>
    <row r="42782" spans="23:23" x14ac:dyDescent="0.35">
      <c r="W42782" s="17"/>
    </row>
    <row r="42783" spans="23:23" x14ac:dyDescent="0.35">
      <c r="W42783" s="17"/>
    </row>
    <row r="42784" spans="23:23" x14ac:dyDescent="0.35">
      <c r="W42784" s="17"/>
    </row>
    <row r="42785" spans="23:23" x14ac:dyDescent="0.35">
      <c r="W42785" s="17"/>
    </row>
    <row r="42786" spans="23:23" x14ac:dyDescent="0.35">
      <c r="W42786" s="17"/>
    </row>
    <row r="42787" spans="23:23" x14ac:dyDescent="0.35">
      <c r="W42787" s="17"/>
    </row>
    <row r="42788" spans="23:23" x14ac:dyDescent="0.35">
      <c r="W42788" s="17"/>
    </row>
    <row r="42789" spans="23:23" x14ac:dyDescent="0.35">
      <c r="W42789" s="17"/>
    </row>
    <row r="42790" spans="23:23" x14ac:dyDescent="0.35">
      <c r="W42790" s="17"/>
    </row>
    <row r="42791" spans="23:23" x14ac:dyDescent="0.35">
      <c r="W42791" s="17"/>
    </row>
    <row r="42792" spans="23:23" x14ac:dyDescent="0.35">
      <c r="W42792" s="17"/>
    </row>
    <row r="42793" spans="23:23" x14ac:dyDescent="0.35">
      <c r="W42793" s="17"/>
    </row>
    <row r="42794" spans="23:23" x14ac:dyDescent="0.35">
      <c r="W42794" s="17"/>
    </row>
    <row r="42795" spans="23:23" x14ac:dyDescent="0.35">
      <c r="W42795" s="17"/>
    </row>
    <row r="42796" spans="23:23" x14ac:dyDescent="0.35">
      <c r="W42796" s="17"/>
    </row>
    <row r="42797" spans="23:23" x14ac:dyDescent="0.35">
      <c r="W42797" s="17"/>
    </row>
    <row r="42798" spans="23:23" x14ac:dyDescent="0.35">
      <c r="W42798" s="17"/>
    </row>
    <row r="42799" spans="23:23" x14ac:dyDescent="0.35">
      <c r="W42799" s="17"/>
    </row>
    <row r="42800" spans="23:23" x14ac:dyDescent="0.35">
      <c r="W42800" s="17"/>
    </row>
    <row r="42801" spans="23:23" x14ac:dyDescent="0.35">
      <c r="W42801" s="17"/>
    </row>
    <row r="42802" spans="23:23" x14ac:dyDescent="0.35">
      <c r="W42802" s="17"/>
    </row>
    <row r="42803" spans="23:23" x14ac:dyDescent="0.35">
      <c r="W42803" s="17"/>
    </row>
    <row r="42804" spans="23:23" x14ac:dyDescent="0.35">
      <c r="W42804" s="17"/>
    </row>
    <row r="42805" spans="23:23" x14ac:dyDescent="0.35">
      <c r="W42805" s="17"/>
    </row>
    <row r="42806" spans="23:23" x14ac:dyDescent="0.35">
      <c r="W42806" s="17"/>
    </row>
    <row r="42807" spans="23:23" x14ac:dyDescent="0.35">
      <c r="W42807" s="17"/>
    </row>
    <row r="42808" spans="23:23" x14ac:dyDescent="0.35">
      <c r="W42808" s="17"/>
    </row>
    <row r="42809" spans="23:23" x14ac:dyDescent="0.35">
      <c r="W42809" s="17"/>
    </row>
    <row r="42810" spans="23:23" x14ac:dyDescent="0.35">
      <c r="W42810" s="17"/>
    </row>
    <row r="42811" spans="23:23" x14ac:dyDescent="0.35">
      <c r="W42811" s="17"/>
    </row>
    <row r="42812" spans="23:23" x14ac:dyDescent="0.35">
      <c r="W42812" s="17"/>
    </row>
    <row r="42813" spans="23:23" x14ac:dyDescent="0.35">
      <c r="W42813" s="17"/>
    </row>
    <row r="42814" spans="23:23" x14ac:dyDescent="0.35">
      <c r="W42814" s="17"/>
    </row>
    <row r="42815" spans="23:23" x14ac:dyDescent="0.35">
      <c r="W42815" s="17"/>
    </row>
    <row r="42816" spans="23:23" x14ac:dyDescent="0.35">
      <c r="W42816" s="17"/>
    </row>
    <row r="42817" spans="23:23" x14ac:dyDescent="0.35">
      <c r="W42817" s="17"/>
    </row>
    <row r="42818" spans="23:23" x14ac:dyDescent="0.35">
      <c r="W42818" s="17"/>
    </row>
    <row r="42819" spans="23:23" x14ac:dyDescent="0.35">
      <c r="W42819" s="17"/>
    </row>
    <row r="42820" spans="23:23" x14ac:dyDescent="0.35">
      <c r="W42820" s="17"/>
    </row>
    <row r="42821" spans="23:23" x14ac:dyDescent="0.35">
      <c r="W42821" s="17"/>
    </row>
    <row r="42822" spans="23:23" x14ac:dyDescent="0.35">
      <c r="W42822" s="17"/>
    </row>
    <row r="42823" spans="23:23" x14ac:dyDescent="0.35">
      <c r="W42823" s="17"/>
    </row>
    <row r="42824" spans="23:23" x14ac:dyDescent="0.35">
      <c r="W42824" s="17"/>
    </row>
    <row r="42825" spans="23:23" x14ac:dyDescent="0.35">
      <c r="W42825" s="17"/>
    </row>
    <row r="42826" spans="23:23" x14ac:dyDescent="0.35">
      <c r="W42826" s="17"/>
    </row>
    <row r="42827" spans="23:23" x14ac:dyDescent="0.35">
      <c r="W42827" s="17"/>
    </row>
    <row r="42828" spans="23:23" x14ac:dyDescent="0.35">
      <c r="W42828" s="17"/>
    </row>
    <row r="42829" spans="23:23" x14ac:dyDescent="0.35">
      <c r="W42829" s="17"/>
    </row>
    <row r="42830" spans="23:23" x14ac:dyDescent="0.35">
      <c r="W42830" s="17"/>
    </row>
    <row r="42831" spans="23:23" x14ac:dyDescent="0.35">
      <c r="W42831" s="17"/>
    </row>
    <row r="42832" spans="23:23" x14ac:dyDescent="0.35">
      <c r="W42832" s="17"/>
    </row>
    <row r="42833" spans="23:23" x14ac:dyDescent="0.35">
      <c r="W42833" s="17"/>
    </row>
    <row r="42834" spans="23:23" x14ac:dyDescent="0.35">
      <c r="W42834" s="17"/>
    </row>
    <row r="42835" spans="23:23" x14ac:dyDescent="0.35">
      <c r="W42835" s="17"/>
    </row>
    <row r="42836" spans="23:23" x14ac:dyDescent="0.35">
      <c r="W42836" s="17"/>
    </row>
    <row r="42837" spans="23:23" x14ac:dyDescent="0.35">
      <c r="W42837" s="17"/>
    </row>
    <row r="42838" spans="23:23" x14ac:dyDescent="0.35">
      <c r="W42838" s="17"/>
    </row>
    <row r="42839" spans="23:23" x14ac:dyDescent="0.35">
      <c r="W42839" s="17"/>
    </row>
    <row r="42840" spans="23:23" x14ac:dyDescent="0.35">
      <c r="W42840" s="17"/>
    </row>
    <row r="42841" spans="23:23" x14ac:dyDescent="0.35">
      <c r="W42841" s="17"/>
    </row>
    <row r="42842" spans="23:23" x14ac:dyDescent="0.35">
      <c r="W42842" s="17"/>
    </row>
    <row r="42843" spans="23:23" x14ac:dyDescent="0.35">
      <c r="W42843" s="17"/>
    </row>
    <row r="42844" spans="23:23" x14ac:dyDescent="0.35">
      <c r="W42844" s="17"/>
    </row>
    <row r="42845" spans="23:23" x14ac:dyDescent="0.35">
      <c r="W42845" s="17"/>
    </row>
    <row r="42846" spans="23:23" x14ac:dyDescent="0.35">
      <c r="W42846" s="17"/>
    </row>
    <row r="42847" spans="23:23" x14ac:dyDescent="0.35">
      <c r="W42847" s="17"/>
    </row>
    <row r="42848" spans="23:23" x14ac:dyDescent="0.35">
      <c r="W42848" s="17"/>
    </row>
    <row r="42849" spans="23:23" x14ac:dyDescent="0.35">
      <c r="W42849" s="17"/>
    </row>
    <row r="42850" spans="23:23" x14ac:dyDescent="0.35">
      <c r="W42850" s="17"/>
    </row>
    <row r="42851" spans="23:23" x14ac:dyDescent="0.35">
      <c r="W42851" s="17"/>
    </row>
    <row r="42852" spans="23:23" x14ac:dyDescent="0.35">
      <c r="W42852" s="17"/>
    </row>
    <row r="42853" spans="23:23" x14ac:dyDescent="0.35">
      <c r="W42853" s="17"/>
    </row>
    <row r="42854" spans="23:23" x14ac:dyDescent="0.35">
      <c r="W42854" s="17"/>
    </row>
    <row r="42855" spans="23:23" x14ac:dyDescent="0.35">
      <c r="W42855" s="17"/>
    </row>
    <row r="42856" spans="23:23" x14ac:dyDescent="0.35">
      <c r="W42856" s="17"/>
    </row>
    <row r="42857" spans="23:23" x14ac:dyDescent="0.35">
      <c r="W42857" s="17"/>
    </row>
    <row r="42858" spans="23:23" x14ac:dyDescent="0.35">
      <c r="W42858" s="17"/>
    </row>
    <row r="42859" spans="23:23" x14ac:dyDescent="0.35">
      <c r="W42859" s="17"/>
    </row>
    <row r="42860" spans="23:23" x14ac:dyDescent="0.35">
      <c r="W42860" s="17"/>
    </row>
    <row r="42861" spans="23:23" x14ac:dyDescent="0.35">
      <c r="W42861" s="17"/>
    </row>
    <row r="42862" spans="23:23" x14ac:dyDescent="0.35">
      <c r="W42862" s="17"/>
    </row>
    <row r="42863" spans="23:23" x14ac:dyDescent="0.35">
      <c r="W42863" s="17"/>
    </row>
    <row r="42864" spans="23:23" x14ac:dyDescent="0.35">
      <c r="W42864" s="17"/>
    </row>
    <row r="42865" spans="23:23" x14ac:dyDescent="0.35">
      <c r="W42865" s="17"/>
    </row>
    <row r="42866" spans="23:23" x14ac:dyDescent="0.35">
      <c r="W42866" s="17"/>
    </row>
    <row r="42867" spans="23:23" x14ac:dyDescent="0.35">
      <c r="W42867" s="17"/>
    </row>
    <row r="42868" spans="23:23" x14ac:dyDescent="0.35">
      <c r="W42868" s="17"/>
    </row>
    <row r="42869" spans="23:23" x14ac:dyDescent="0.35">
      <c r="W42869" s="17"/>
    </row>
    <row r="42870" spans="23:23" x14ac:dyDescent="0.35">
      <c r="W42870" s="17"/>
    </row>
    <row r="42871" spans="23:23" x14ac:dyDescent="0.35">
      <c r="W42871" s="17"/>
    </row>
    <row r="42872" spans="23:23" x14ac:dyDescent="0.35">
      <c r="W42872" s="17"/>
    </row>
    <row r="42873" spans="23:23" x14ac:dyDescent="0.35">
      <c r="W42873" s="17"/>
    </row>
    <row r="42874" spans="23:23" x14ac:dyDescent="0.35">
      <c r="W42874" s="17"/>
    </row>
    <row r="42875" spans="23:23" x14ac:dyDescent="0.35">
      <c r="W42875" s="17"/>
    </row>
    <row r="42876" spans="23:23" x14ac:dyDescent="0.35">
      <c r="W42876" s="17"/>
    </row>
    <row r="42877" spans="23:23" x14ac:dyDescent="0.35">
      <c r="W42877" s="17"/>
    </row>
    <row r="42878" spans="23:23" x14ac:dyDescent="0.35">
      <c r="W42878" s="17"/>
    </row>
    <row r="42879" spans="23:23" x14ac:dyDescent="0.35">
      <c r="W42879" s="17"/>
    </row>
    <row r="42880" spans="23:23" x14ac:dyDescent="0.35">
      <c r="W42880" s="17"/>
    </row>
    <row r="42881" spans="23:23" x14ac:dyDescent="0.35">
      <c r="W42881" s="17"/>
    </row>
    <row r="42882" spans="23:23" x14ac:dyDescent="0.35">
      <c r="W42882" s="17"/>
    </row>
    <row r="42883" spans="23:23" x14ac:dyDescent="0.35">
      <c r="W42883" s="17"/>
    </row>
    <row r="42884" spans="23:23" x14ac:dyDescent="0.35">
      <c r="W42884" s="17"/>
    </row>
    <row r="42885" spans="23:23" x14ac:dyDescent="0.35">
      <c r="W42885" s="17"/>
    </row>
    <row r="42886" spans="23:23" x14ac:dyDescent="0.35">
      <c r="W42886" s="17"/>
    </row>
    <row r="42887" spans="23:23" x14ac:dyDescent="0.35">
      <c r="W42887" s="17"/>
    </row>
    <row r="42888" spans="23:23" x14ac:dyDescent="0.35">
      <c r="W42888" s="17"/>
    </row>
    <row r="42889" spans="23:23" x14ac:dyDescent="0.35">
      <c r="W42889" s="17"/>
    </row>
    <row r="42890" spans="23:23" x14ac:dyDescent="0.35">
      <c r="W42890" s="17"/>
    </row>
    <row r="42891" spans="23:23" x14ac:dyDescent="0.35">
      <c r="W42891" s="17"/>
    </row>
    <row r="42892" spans="23:23" x14ac:dyDescent="0.35">
      <c r="W42892" s="17"/>
    </row>
    <row r="42893" spans="23:23" x14ac:dyDescent="0.35">
      <c r="W42893" s="17"/>
    </row>
    <row r="42894" spans="23:23" x14ac:dyDescent="0.35">
      <c r="W42894" s="17"/>
    </row>
    <row r="42895" spans="23:23" x14ac:dyDescent="0.35">
      <c r="W42895" s="17"/>
    </row>
    <row r="42896" spans="23:23" x14ac:dyDescent="0.35">
      <c r="W42896" s="17"/>
    </row>
    <row r="42897" spans="23:23" x14ac:dyDescent="0.35">
      <c r="W42897" s="17"/>
    </row>
    <row r="42898" spans="23:23" x14ac:dyDescent="0.35">
      <c r="W42898" s="17"/>
    </row>
    <row r="42899" spans="23:23" x14ac:dyDescent="0.35">
      <c r="W42899" s="17"/>
    </row>
    <row r="42900" spans="23:23" x14ac:dyDescent="0.35">
      <c r="W42900" s="17"/>
    </row>
    <row r="42901" spans="23:23" x14ac:dyDescent="0.35">
      <c r="W42901" s="17"/>
    </row>
    <row r="42902" spans="23:23" x14ac:dyDescent="0.35">
      <c r="W42902" s="17"/>
    </row>
    <row r="42903" spans="23:23" x14ac:dyDescent="0.35">
      <c r="W42903" s="17"/>
    </row>
    <row r="42904" spans="23:23" x14ac:dyDescent="0.35">
      <c r="W42904" s="17"/>
    </row>
    <row r="42905" spans="23:23" x14ac:dyDescent="0.35">
      <c r="W42905" s="17"/>
    </row>
    <row r="42906" spans="23:23" x14ac:dyDescent="0.35">
      <c r="W42906" s="17"/>
    </row>
    <row r="42907" spans="23:23" x14ac:dyDescent="0.35">
      <c r="W42907" s="17"/>
    </row>
    <row r="42908" spans="23:23" x14ac:dyDescent="0.35">
      <c r="W42908" s="17"/>
    </row>
    <row r="42909" spans="23:23" x14ac:dyDescent="0.35">
      <c r="W42909" s="17"/>
    </row>
    <row r="42910" spans="23:23" x14ac:dyDescent="0.35">
      <c r="W42910" s="17"/>
    </row>
    <row r="42911" spans="23:23" x14ac:dyDescent="0.35">
      <c r="W42911" s="17"/>
    </row>
    <row r="42912" spans="23:23" x14ac:dyDescent="0.35">
      <c r="W42912" s="17"/>
    </row>
    <row r="42913" spans="23:23" x14ac:dyDescent="0.35">
      <c r="W42913" s="17"/>
    </row>
    <row r="42914" spans="23:23" x14ac:dyDescent="0.35">
      <c r="W42914" s="17"/>
    </row>
    <row r="42915" spans="23:23" x14ac:dyDescent="0.35">
      <c r="W42915" s="17"/>
    </row>
    <row r="42916" spans="23:23" x14ac:dyDescent="0.35">
      <c r="W42916" s="17"/>
    </row>
    <row r="42917" spans="23:23" x14ac:dyDescent="0.35">
      <c r="W42917" s="17"/>
    </row>
    <row r="42918" spans="23:23" x14ac:dyDescent="0.35">
      <c r="W42918" s="17"/>
    </row>
    <row r="42919" spans="23:23" x14ac:dyDescent="0.35">
      <c r="W42919" s="17"/>
    </row>
    <row r="42920" spans="23:23" x14ac:dyDescent="0.35">
      <c r="W42920" s="17"/>
    </row>
    <row r="42921" spans="23:23" x14ac:dyDescent="0.35">
      <c r="W42921" s="17"/>
    </row>
    <row r="42922" spans="23:23" x14ac:dyDescent="0.35">
      <c r="W42922" s="17"/>
    </row>
    <row r="42923" spans="23:23" x14ac:dyDescent="0.35">
      <c r="W42923" s="17"/>
    </row>
    <row r="42924" spans="23:23" x14ac:dyDescent="0.35">
      <c r="W42924" s="17"/>
    </row>
    <row r="42925" spans="23:23" x14ac:dyDescent="0.35">
      <c r="W42925" s="17"/>
    </row>
    <row r="42926" spans="23:23" x14ac:dyDescent="0.35">
      <c r="W42926" s="17"/>
    </row>
    <row r="42927" spans="23:23" x14ac:dyDescent="0.35">
      <c r="W42927" s="17"/>
    </row>
    <row r="42928" spans="23:23" x14ac:dyDescent="0.35">
      <c r="W42928" s="17"/>
    </row>
    <row r="42929" spans="23:23" x14ac:dyDescent="0.35">
      <c r="W42929" s="17"/>
    </row>
    <row r="42930" spans="23:23" x14ac:dyDescent="0.35">
      <c r="W42930" s="17"/>
    </row>
    <row r="42931" spans="23:23" x14ac:dyDescent="0.35">
      <c r="W42931" s="17"/>
    </row>
    <row r="42932" spans="23:23" x14ac:dyDescent="0.35">
      <c r="W42932" s="17"/>
    </row>
    <row r="42933" spans="23:23" x14ac:dyDescent="0.35">
      <c r="W42933" s="17"/>
    </row>
    <row r="42934" spans="23:23" x14ac:dyDescent="0.35">
      <c r="W42934" s="17"/>
    </row>
    <row r="42935" spans="23:23" x14ac:dyDescent="0.35">
      <c r="W42935" s="17"/>
    </row>
    <row r="42936" spans="23:23" x14ac:dyDescent="0.35">
      <c r="W42936" s="17"/>
    </row>
    <row r="42937" spans="23:23" x14ac:dyDescent="0.35">
      <c r="W42937" s="17"/>
    </row>
    <row r="42938" spans="23:23" x14ac:dyDescent="0.35">
      <c r="W42938" s="17"/>
    </row>
    <row r="42939" spans="23:23" x14ac:dyDescent="0.35">
      <c r="W42939" s="17"/>
    </row>
    <row r="42940" spans="23:23" x14ac:dyDescent="0.35">
      <c r="W42940" s="17"/>
    </row>
    <row r="42941" spans="23:23" x14ac:dyDescent="0.35">
      <c r="W42941" s="17"/>
    </row>
    <row r="42942" spans="23:23" x14ac:dyDescent="0.35">
      <c r="W42942" s="17"/>
    </row>
    <row r="42943" spans="23:23" x14ac:dyDescent="0.35">
      <c r="W42943" s="17"/>
    </row>
    <row r="42944" spans="23:23" x14ac:dyDescent="0.35">
      <c r="W42944" s="17"/>
    </row>
    <row r="42945" spans="23:23" x14ac:dyDescent="0.35">
      <c r="W42945" s="17"/>
    </row>
    <row r="42946" spans="23:23" x14ac:dyDescent="0.35">
      <c r="W42946" s="17"/>
    </row>
    <row r="42947" spans="23:23" x14ac:dyDescent="0.35">
      <c r="W42947" s="17"/>
    </row>
    <row r="42948" spans="23:23" x14ac:dyDescent="0.35">
      <c r="W42948" s="17"/>
    </row>
    <row r="42949" spans="23:23" x14ac:dyDescent="0.35">
      <c r="W42949" s="17"/>
    </row>
    <row r="42950" spans="23:23" x14ac:dyDescent="0.35">
      <c r="W42950" s="17"/>
    </row>
    <row r="42951" spans="23:23" x14ac:dyDescent="0.35">
      <c r="W42951" s="17"/>
    </row>
    <row r="42952" spans="23:23" x14ac:dyDescent="0.35">
      <c r="W42952" s="17"/>
    </row>
    <row r="42953" spans="23:23" x14ac:dyDescent="0.35">
      <c r="W42953" s="17"/>
    </row>
    <row r="42954" spans="23:23" x14ac:dyDescent="0.35">
      <c r="W42954" s="17"/>
    </row>
    <row r="42955" spans="23:23" x14ac:dyDescent="0.35">
      <c r="W42955" s="17"/>
    </row>
    <row r="42956" spans="23:23" x14ac:dyDescent="0.35">
      <c r="W42956" s="17"/>
    </row>
    <row r="42957" spans="23:23" x14ac:dyDescent="0.35">
      <c r="W42957" s="17"/>
    </row>
    <row r="42958" spans="23:23" x14ac:dyDescent="0.35">
      <c r="W42958" s="17"/>
    </row>
    <row r="42959" spans="23:23" x14ac:dyDescent="0.35">
      <c r="W42959" s="17"/>
    </row>
    <row r="42960" spans="23:23" x14ac:dyDescent="0.35">
      <c r="W42960" s="17"/>
    </row>
    <row r="42961" spans="23:23" x14ac:dyDescent="0.35">
      <c r="W42961" s="17"/>
    </row>
    <row r="42962" spans="23:23" x14ac:dyDescent="0.35">
      <c r="W42962" s="17"/>
    </row>
    <row r="42963" spans="23:23" x14ac:dyDescent="0.35">
      <c r="W42963" s="17"/>
    </row>
    <row r="42964" spans="23:23" x14ac:dyDescent="0.35">
      <c r="W42964" s="17"/>
    </row>
    <row r="42965" spans="23:23" x14ac:dyDescent="0.35">
      <c r="W42965" s="17"/>
    </row>
    <row r="42966" spans="23:23" x14ac:dyDescent="0.35">
      <c r="W42966" s="17"/>
    </row>
    <row r="42967" spans="23:23" x14ac:dyDescent="0.35">
      <c r="W42967" s="17"/>
    </row>
    <row r="42968" spans="23:23" x14ac:dyDescent="0.35">
      <c r="W42968" s="17"/>
    </row>
    <row r="42969" spans="23:23" x14ac:dyDescent="0.35">
      <c r="W42969" s="17"/>
    </row>
    <row r="42970" spans="23:23" x14ac:dyDescent="0.35">
      <c r="W42970" s="17"/>
    </row>
    <row r="42971" spans="23:23" x14ac:dyDescent="0.35">
      <c r="W42971" s="17"/>
    </row>
    <row r="42972" spans="23:23" x14ac:dyDescent="0.35">
      <c r="W42972" s="17"/>
    </row>
    <row r="42973" spans="23:23" x14ac:dyDescent="0.35">
      <c r="W42973" s="17"/>
    </row>
    <row r="42974" spans="23:23" x14ac:dyDescent="0.35">
      <c r="W42974" s="17"/>
    </row>
    <row r="42975" spans="23:23" x14ac:dyDescent="0.35">
      <c r="W42975" s="17"/>
    </row>
    <row r="42976" spans="23:23" x14ac:dyDescent="0.35">
      <c r="W42976" s="17"/>
    </row>
    <row r="42977" spans="23:23" x14ac:dyDescent="0.35">
      <c r="W42977" s="17"/>
    </row>
    <row r="42978" spans="23:23" x14ac:dyDescent="0.35">
      <c r="W42978" s="17"/>
    </row>
    <row r="42979" spans="23:23" x14ac:dyDescent="0.35">
      <c r="W42979" s="17"/>
    </row>
    <row r="42980" spans="23:23" x14ac:dyDescent="0.35">
      <c r="W42980" s="17"/>
    </row>
    <row r="42981" spans="23:23" x14ac:dyDescent="0.35">
      <c r="W42981" s="17"/>
    </row>
    <row r="42982" spans="23:23" x14ac:dyDescent="0.35">
      <c r="W42982" s="17"/>
    </row>
    <row r="42983" spans="23:23" x14ac:dyDescent="0.35">
      <c r="W42983" s="17"/>
    </row>
    <row r="42984" spans="23:23" x14ac:dyDescent="0.35">
      <c r="W42984" s="17"/>
    </row>
    <row r="42985" spans="23:23" x14ac:dyDescent="0.35">
      <c r="W42985" s="17"/>
    </row>
    <row r="42986" spans="23:23" x14ac:dyDescent="0.35">
      <c r="W42986" s="17"/>
    </row>
    <row r="42987" spans="23:23" x14ac:dyDescent="0.35">
      <c r="W42987" s="17"/>
    </row>
    <row r="42988" spans="23:23" x14ac:dyDescent="0.35">
      <c r="W42988" s="17"/>
    </row>
    <row r="42989" spans="23:23" x14ac:dyDescent="0.35">
      <c r="W42989" s="17"/>
    </row>
    <row r="42990" spans="23:23" x14ac:dyDescent="0.35">
      <c r="W42990" s="17"/>
    </row>
    <row r="42991" spans="23:23" x14ac:dyDescent="0.35">
      <c r="W42991" s="17"/>
    </row>
    <row r="42992" spans="23:23" x14ac:dyDescent="0.35">
      <c r="W42992" s="17"/>
    </row>
    <row r="42993" spans="23:23" x14ac:dyDescent="0.35">
      <c r="W42993" s="17"/>
    </row>
    <row r="42994" spans="23:23" x14ac:dyDescent="0.35">
      <c r="W42994" s="17"/>
    </row>
    <row r="42995" spans="23:23" x14ac:dyDescent="0.35">
      <c r="W42995" s="17"/>
    </row>
    <row r="42996" spans="23:23" x14ac:dyDescent="0.35">
      <c r="W42996" s="17"/>
    </row>
    <row r="42997" spans="23:23" x14ac:dyDescent="0.35">
      <c r="W42997" s="17"/>
    </row>
    <row r="42998" spans="23:23" x14ac:dyDescent="0.35">
      <c r="W42998" s="17"/>
    </row>
    <row r="42999" spans="23:23" x14ac:dyDescent="0.35">
      <c r="W42999" s="17"/>
    </row>
    <row r="43000" spans="23:23" x14ac:dyDescent="0.35">
      <c r="W43000" s="17"/>
    </row>
    <row r="43001" spans="23:23" x14ac:dyDescent="0.35">
      <c r="W43001" s="17"/>
    </row>
    <row r="43002" spans="23:23" x14ac:dyDescent="0.35">
      <c r="W43002" s="17"/>
    </row>
    <row r="43003" spans="23:23" x14ac:dyDescent="0.35">
      <c r="W43003" s="17"/>
    </row>
    <row r="43004" spans="23:23" x14ac:dyDescent="0.35">
      <c r="W43004" s="17"/>
    </row>
    <row r="43005" spans="23:23" x14ac:dyDescent="0.35">
      <c r="W43005" s="17"/>
    </row>
    <row r="43006" spans="23:23" x14ac:dyDescent="0.35">
      <c r="W43006" s="17"/>
    </row>
    <row r="43007" spans="23:23" x14ac:dyDescent="0.35">
      <c r="W43007" s="17"/>
    </row>
    <row r="43008" spans="23:23" x14ac:dyDescent="0.35">
      <c r="W43008" s="17"/>
    </row>
    <row r="43009" spans="23:23" x14ac:dyDescent="0.35">
      <c r="W43009" s="17"/>
    </row>
    <row r="43010" spans="23:23" x14ac:dyDescent="0.35">
      <c r="W43010" s="17"/>
    </row>
    <row r="43011" spans="23:23" x14ac:dyDescent="0.35">
      <c r="W43011" s="17"/>
    </row>
    <row r="43012" spans="23:23" x14ac:dyDescent="0.35">
      <c r="W43012" s="17"/>
    </row>
    <row r="43013" spans="23:23" x14ac:dyDescent="0.35">
      <c r="W43013" s="17"/>
    </row>
    <row r="43014" spans="23:23" x14ac:dyDescent="0.35">
      <c r="W43014" s="17"/>
    </row>
    <row r="43015" spans="23:23" x14ac:dyDescent="0.35">
      <c r="W43015" s="17"/>
    </row>
    <row r="43016" spans="23:23" x14ac:dyDescent="0.35">
      <c r="W43016" s="17"/>
    </row>
    <row r="43017" spans="23:23" x14ac:dyDescent="0.35">
      <c r="W43017" s="17"/>
    </row>
    <row r="43018" spans="23:23" x14ac:dyDescent="0.35">
      <c r="W43018" s="17"/>
    </row>
    <row r="43019" spans="23:23" x14ac:dyDescent="0.35">
      <c r="W43019" s="17"/>
    </row>
    <row r="43020" spans="23:23" x14ac:dyDescent="0.35">
      <c r="W43020" s="17"/>
    </row>
    <row r="43021" spans="23:23" x14ac:dyDescent="0.35">
      <c r="W43021" s="17"/>
    </row>
    <row r="43022" spans="23:23" x14ac:dyDescent="0.35">
      <c r="W43022" s="17"/>
    </row>
    <row r="43023" spans="23:23" x14ac:dyDescent="0.35">
      <c r="W43023" s="17"/>
    </row>
    <row r="43024" spans="23:23" x14ac:dyDescent="0.35">
      <c r="W43024" s="17"/>
    </row>
    <row r="43025" spans="23:23" x14ac:dyDescent="0.35">
      <c r="W43025" s="17"/>
    </row>
    <row r="43026" spans="23:23" x14ac:dyDescent="0.35">
      <c r="W43026" s="17"/>
    </row>
    <row r="43027" spans="23:23" x14ac:dyDescent="0.35">
      <c r="W43027" s="17"/>
    </row>
    <row r="43028" spans="23:23" x14ac:dyDescent="0.35">
      <c r="W43028" s="17"/>
    </row>
    <row r="43029" spans="23:23" x14ac:dyDescent="0.35">
      <c r="W43029" s="17"/>
    </row>
    <row r="43030" spans="23:23" x14ac:dyDescent="0.35">
      <c r="W43030" s="17"/>
    </row>
    <row r="43031" spans="23:23" x14ac:dyDescent="0.35">
      <c r="W43031" s="17"/>
    </row>
    <row r="43032" spans="23:23" x14ac:dyDescent="0.35">
      <c r="W43032" s="17"/>
    </row>
    <row r="43033" spans="23:23" x14ac:dyDescent="0.35">
      <c r="W43033" s="17"/>
    </row>
    <row r="43034" spans="23:23" x14ac:dyDescent="0.35">
      <c r="W43034" s="17"/>
    </row>
    <row r="43035" spans="23:23" x14ac:dyDescent="0.35">
      <c r="W43035" s="17"/>
    </row>
    <row r="43036" spans="23:23" x14ac:dyDescent="0.35">
      <c r="W43036" s="17"/>
    </row>
    <row r="43037" spans="23:23" x14ac:dyDescent="0.35">
      <c r="W43037" s="17"/>
    </row>
    <row r="43038" spans="23:23" x14ac:dyDescent="0.35">
      <c r="W43038" s="17"/>
    </row>
    <row r="43039" spans="23:23" x14ac:dyDescent="0.35">
      <c r="W43039" s="17"/>
    </row>
    <row r="43040" spans="23:23" x14ac:dyDescent="0.35">
      <c r="W43040" s="17"/>
    </row>
    <row r="43041" spans="23:23" x14ac:dyDescent="0.35">
      <c r="W43041" s="17"/>
    </row>
    <row r="43042" spans="23:23" x14ac:dyDescent="0.35">
      <c r="W43042" s="17"/>
    </row>
    <row r="43043" spans="23:23" x14ac:dyDescent="0.35">
      <c r="W43043" s="17"/>
    </row>
    <row r="43044" spans="23:23" x14ac:dyDescent="0.35">
      <c r="W43044" s="17"/>
    </row>
    <row r="43045" spans="23:23" x14ac:dyDescent="0.35">
      <c r="W43045" s="17"/>
    </row>
    <row r="43046" spans="23:23" x14ac:dyDescent="0.35">
      <c r="W43046" s="17"/>
    </row>
    <row r="43047" spans="23:23" x14ac:dyDescent="0.35">
      <c r="W43047" s="17"/>
    </row>
    <row r="43048" spans="23:23" x14ac:dyDescent="0.35">
      <c r="W43048" s="17"/>
    </row>
    <row r="43049" spans="23:23" x14ac:dyDescent="0.35">
      <c r="W43049" s="17"/>
    </row>
    <row r="43050" spans="23:23" x14ac:dyDescent="0.35">
      <c r="W43050" s="17"/>
    </row>
    <row r="43051" spans="23:23" x14ac:dyDescent="0.35">
      <c r="W43051" s="17"/>
    </row>
    <row r="43052" spans="23:23" x14ac:dyDescent="0.35">
      <c r="W43052" s="17"/>
    </row>
    <row r="43053" spans="23:23" x14ac:dyDescent="0.35">
      <c r="W43053" s="17"/>
    </row>
    <row r="43054" spans="23:23" x14ac:dyDescent="0.35">
      <c r="W43054" s="17"/>
    </row>
    <row r="43055" spans="23:23" x14ac:dyDescent="0.35">
      <c r="W43055" s="17"/>
    </row>
    <row r="43056" spans="23:23" x14ac:dyDescent="0.35">
      <c r="W43056" s="17"/>
    </row>
    <row r="43057" spans="23:23" x14ac:dyDescent="0.35">
      <c r="W43057" s="17"/>
    </row>
    <row r="43058" spans="23:23" x14ac:dyDescent="0.35">
      <c r="W43058" s="17"/>
    </row>
    <row r="43059" spans="23:23" x14ac:dyDescent="0.35">
      <c r="W43059" s="17"/>
    </row>
    <row r="43060" spans="23:23" x14ac:dyDescent="0.35">
      <c r="W43060" s="17"/>
    </row>
    <row r="43061" spans="23:23" x14ac:dyDescent="0.35">
      <c r="W43061" s="17"/>
    </row>
    <row r="43062" spans="23:23" x14ac:dyDescent="0.35">
      <c r="W43062" s="17"/>
    </row>
    <row r="43063" spans="23:23" x14ac:dyDescent="0.35">
      <c r="W43063" s="17"/>
    </row>
    <row r="43064" spans="23:23" x14ac:dyDescent="0.35">
      <c r="W43064" s="17"/>
    </row>
    <row r="43065" spans="23:23" x14ac:dyDescent="0.35">
      <c r="W43065" s="17"/>
    </row>
    <row r="43066" spans="23:23" x14ac:dyDescent="0.35">
      <c r="W43066" s="17"/>
    </row>
    <row r="43067" spans="23:23" x14ac:dyDescent="0.35">
      <c r="W43067" s="17"/>
    </row>
    <row r="43068" spans="23:23" x14ac:dyDescent="0.35">
      <c r="W43068" s="17"/>
    </row>
    <row r="43069" spans="23:23" x14ac:dyDescent="0.35">
      <c r="W43069" s="17"/>
    </row>
    <row r="43070" spans="23:23" x14ac:dyDescent="0.35">
      <c r="W43070" s="17"/>
    </row>
    <row r="43071" spans="23:23" x14ac:dyDescent="0.35">
      <c r="W43071" s="17"/>
    </row>
    <row r="43072" spans="23:23" x14ac:dyDescent="0.35">
      <c r="W43072" s="17"/>
    </row>
    <row r="43073" spans="23:23" x14ac:dyDescent="0.35">
      <c r="W43073" s="17"/>
    </row>
    <row r="43074" spans="23:23" x14ac:dyDescent="0.35">
      <c r="W43074" s="17"/>
    </row>
    <row r="43075" spans="23:23" x14ac:dyDescent="0.35">
      <c r="W43075" s="17"/>
    </row>
    <row r="43076" spans="23:23" x14ac:dyDescent="0.35">
      <c r="W43076" s="17"/>
    </row>
    <row r="43077" spans="23:23" x14ac:dyDescent="0.35">
      <c r="W43077" s="17"/>
    </row>
    <row r="43078" spans="23:23" x14ac:dyDescent="0.35">
      <c r="W43078" s="17"/>
    </row>
    <row r="43079" spans="23:23" x14ac:dyDescent="0.35">
      <c r="W43079" s="17"/>
    </row>
    <row r="43080" spans="23:23" x14ac:dyDescent="0.35">
      <c r="W43080" s="17"/>
    </row>
    <row r="43081" spans="23:23" x14ac:dyDescent="0.35">
      <c r="W43081" s="17"/>
    </row>
    <row r="43082" spans="23:23" x14ac:dyDescent="0.35">
      <c r="W43082" s="17"/>
    </row>
    <row r="43083" spans="23:23" x14ac:dyDescent="0.35">
      <c r="W43083" s="17"/>
    </row>
    <row r="43084" spans="23:23" x14ac:dyDescent="0.35">
      <c r="W43084" s="17"/>
    </row>
    <row r="43085" spans="23:23" x14ac:dyDescent="0.35">
      <c r="W43085" s="17"/>
    </row>
    <row r="43086" spans="23:23" x14ac:dyDescent="0.35">
      <c r="W43086" s="17"/>
    </row>
    <row r="43087" spans="23:23" x14ac:dyDescent="0.35">
      <c r="W43087" s="17"/>
    </row>
    <row r="43088" spans="23:23" x14ac:dyDescent="0.35">
      <c r="W43088" s="17"/>
    </row>
    <row r="43089" spans="23:23" x14ac:dyDescent="0.35">
      <c r="W43089" s="17"/>
    </row>
    <row r="43090" spans="23:23" x14ac:dyDescent="0.35">
      <c r="W43090" s="17"/>
    </row>
    <row r="43091" spans="23:23" x14ac:dyDescent="0.35">
      <c r="W43091" s="17"/>
    </row>
    <row r="43092" spans="23:23" x14ac:dyDescent="0.35">
      <c r="W43092" s="17"/>
    </row>
    <row r="43093" spans="23:23" x14ac:dyDescent="0.35">
      <c r="W43093" s="17"/>
    </row>
    <row r="43094" spans="23:23" x14ac:dyDescent="0.35">
      <c r="W43094" s="17"/>
    </row>
    <row r="43095" spans="23:23" x14ac:dyDescent="0.35">
      <c r="W43095" s="17"/>
    </row>
    <row r="43096" spans="23:23" x14ac:dyDescent="0.35">
      <c r="W43096" s="17"/>
    </row>
    <row r="43097" spans="23:23" x14ac:dyDescent="0.35">
      <c r="W43097" s="17"/>
    </row>
    <row r="43098" spans="23:23" x14ac:dyDescent="0.35">
      <c r="W43098" s="17"/>
    </row>
    <row r="43099" spans="23:23" x14ac:dyDescent="0.35">
      <c r="W43099" s="17"/>
    </row>
    <row r="43100" spans="23:23" x14ac:dyDescent="0.35">
      <c r="W43100" s="17"/>
    </row>
    <row r="43101" spans="23:23" x14ac:dyDescent="0.35">
      <c r="W43101" s="17"/>
    </row>
    <row r="43102" spans="23:23" x14ac:dyDescent="0.35">
      <c r="W43102" s="17"/>
    </row>
    <row r="43103" spans="23:23" x14ac:dyDescent="0.35">
      <c r="W43103" s="17"/>
    </row>
    <row r="43104" spans="23:23" x14ac:dyDescent="0.35">
      <c r="W43104" s="17"/>
    </row>
    <row r="43105" spans="23:23" x14ac:dyDescent="0.35">
      <c r="W43105" s="17"/>
    </row>
    <row r="43106" spans="23:23" x14ac:dyDescent="0.35">
      <c r="W43106" s="17"/>
    </row>
    <row r="43107" spans="23:23" x14ac:dyDescent="0.35">
      <c r="W43107" s="17"/>
    </row>
    <row r="43108" spans="23:23" x14ac:dyDescent="0.35">
      <c r="W43108" s="17"/>
    </row>
    <row r="43109" spans="23:23" x14ac:dyDescent="0.35">
      <c r="W43109" s="17"/>
    </row>
    <row r="43110" spans="23:23" x14ac:dyDescent="0.35">
      <c r="W43110" s="17"/>
    </row>
    <row r="43111" spans="23:23" x14ac:dyDescent="0.35">
      <c r="W43111" s="17"/>
    </row>
    <row r="43112" spans="23:23" x14ac:dyDescent="0.35">
      <c r="W43112" s="17"/>
    </row>
    <row r="43113" spans="23:23" x14ac:dyDescent="0.35">
      <c r="W43113" s="17"/>
    </row>
    <row r="43114" spans="23:23" x14ac:dyDescent="0.35">
      <c r="W43114" s="17"/>
    </row>
    <row r="43115" spans="23:23" x14ac:dyDescent="0.35">
      <c r="W43115" s="17"/>
    </row>
    <row r="43116" spans="23:23" x14ac:dyDescent="0.35">
      <c r="W43116" s="17"/>
    </row>
    <row r="43117" spans="23:23" x14ac:dyDescent="0.35">
      <c r="W43117" s="17"/>
    </row>
    <row r="43118" spans="23:23" x14ac:dyDescent="0.35">
      <c r="W43118" s="17"/>
    </row>
    <row r="43119" spans="23:23" x14ac:dyDescent="0.35">
      <c r="W43119" s="17"/>
    </row>
    <row r="43120" spans="23:23" x14ac:dyDescent="0.35">
      <c r="W43120" s="17"/>
    </row>
    <row r="43121" spans="23:23" x14ac:dyDescent="0.35">
      <c r="W43121" s="17"/>
    </row>
    <row r="43122" spans="23:23" x14ac:dyDescent="0.35">
      <c r="W43122" s="17"/>
    </row>
    <row r="43123" spans="23:23" x14ac:dyDescent="0.35">
      <c r="W43123" s="17"/>
    </row>
    <row r="43124" spans="23:23" x14ac:dyDescent="0.35">
      <c r="W43124" s="17"/>
    </row>
    <row r="43125" spans="23:23" x14ac:dyDescent="0.35">
      <c r="W43125" s="17"/>
    </row>
    <row r="43126" spans="23:23" x14ac:dyDescent="0.35">
      <c r="W43126" s="17"/>
    </row>
    <row r="43127" spans="23:23" x14ac:dyDescent="0.35">
      <c r="W43127" s="17"/>
    </row>
    <row r="43128" spans="23:23" x14ac:dyDescent="0.35">
      <c r="W43128" s="17"/>
    </row>
    <row r="43129" spans="23:23" x14ac:dyDescent="0.35">
      <c r="W43129" s="17"/>
    </row>
    <row r="43130" spans="23:23" x14ac:dyDescent="0.35">
      <c r="W43130" s="17"/>
    </row>
    <row r="43131" spans="23:23" x14ac:dyDescent="0.35">
      <c r="W43131" s="17"/>
    </row>
    <row r="43132" spans="23:23" x14ac:dyDescent="0.35">
      <c r="W43132" s="17"/>
    </row>
    <row r="43133" spans="23:23" x14ac:dyDescent="0.35">
      <c r="W43133" s="17"/>
    </row>
    <row r="43134" spans="23:23" x14ac:dyDescent="0.35">
      <c r="W43134" s="17"/>
    </row>
    <row r="43135" spans="23:23" x14ac:dyDescent="0.35">
      <c r="W43135" s="17"/>
    </row>
    <row r="43136" spans="23:23" x14ac:dyDescent="0.35">
      <c r="W43136" s="17"/>
    </row>
    <row r="43137" spans="23:23" x14ac:dyDescent="0.35">
      <c r="W43137" s="17"/>
    </row>
    <row r="43138" spans="23:23" x14ac:dyDescent="0.35">
      <c r="W43138" s="17"/>
    </row>
    <row r="43139" spans="23:23" x14ac:dyDescent="0.35">
      <c r="W43139" s="17"/>
    </row>
    <row r="43140" spans="23:23" x14ac:dyDescent="0.35">
      <c r="W43140" s="17"/>
    </row>
    <row r="43141" spans="23:23" x14ac:dyDescent="0.35">
      <c r="W43141" s="17"/>
    </row>
    <row r="43142" spans="23:23" x14ac:dyDescent="0.35">
      <c r="W43142" s="17"/>
    </row>
    <row r="43143" spans="23:23" x14ac:dyDescent="0.35">
      <c r="W43143" s="17"/>
    </row>
    <row r="43144" spans="23:23" x14ac:dyDescent="0.35">
      <c r="W43144" s="17"/>
    </row>
    <row r="43145" spans="23:23" x14ac:dyDescent="0.35">
      <c r="W43145" s="17"/>
    </row>
    <row r="43146" spans="23:23" x14ac:dyDescent="0.35">
      <c r="W43146" s="17"/>
    </row>
    <row r="43147" spans="23:23" x14ac:dyDescent="0.35">
      <c r="W43147" s="17"/>
    </row>
    <row r="43148" spans="23:23" x14ac:dyDescent="0.35">
      <c r="W43148" s="17"/>
    </row>
    <row r="43149" spans="23:23" x14ac:dyDescent="0.35">
      <c r="W43149" s="17"/>
    </row>
    <row r="43150" spans="23:23" x14ac:dyDescent="0.35">
      <c r="W43150" s="17"/>
    </row>
    <row r="43151" spans="23:23" x14ac:dyDescent="0.35">
      <c r="W43151" s="17"/>
    </row>
    <row r="43152" spans="23:23" x14ac:dyDescent="0.35">
      <c r="W43152" s="17"/>
    </row>
    <row r="43153" spans="23:23" x14ac:dyDescent="0.35">
      <c r="W43153" s="17"/>
    </row>
    <row r="43154" spans="23:23" x14ac:dyDescent="0.35">
      <c r="W43154" s="17"/>
    </row>
    <row r="43155" spans="23:23" x14ac:dyDescent="0.35">
      <c r="W43155" s="17"/>
    </row>
    <row r="43156" spans="23:23" x14ac:dyDescent="0.35">
      <c r="W43156" s="17"/>
    </row>
    <row r="43157" spans="23:23" x14ac:dyDescent="0.35">
      <c r="W43157" s="17"/>
    </row>
    <row r="43158" spans="23:23" x14ac:dyDescent="0.35">
      <c r="W43158" s="17"/>
    </row>
    <row r="43159" spans="23:23" x14ac:dyDescent="0.35">
      <c r="W43159" s="17"/>
    </row>
    <row r="43160" spans="23:23" x14ac:dyDescent="0.35">
      <c r="W43160" s="17"/>
    </row>
    <row r="43161" spans="23:23" x14ac:dyDescent="0.35">
      <c r="W43161" s="17"/>
    </row>
    <row r="43162" spans="23:23" x14ac:dyDescent="0.35">
      <c r="W43162" s="17"/>
    </row>
    <row r="43163" spans="23:23" x14ac:dyDescent="0.35">
      <c r="W43163" s="17"/>
    </row>
    <row r="43164" spans="23:23" x14ac:dyDescent="0.35">
      <c r="W43164" s="17"/>
    </row>
    <row r="43165" spans="23:23" x14ac:dyDescent="0.35">
      <c r="W43165" s="17"/>
    </row>
    <row r="43166" spans="23:23" x14ac:dyDescent="0.35">
      <c r="W43166" s="17"/>
    </row>
    <row r="43167" spans="23:23" x14ac:dyDescent="0.35">
      <c r="W43167" s="17"/>
    </row>
    <row r="43168" spans="23:23" x14ac:dyDescent="0.35">
      <c r="W43168" s="17"/>
    </row>
    <row r="43169" spans="23:23" x14ac:dyDescent="0.35">
      <c r="W43169" s="17"/>
    </row>
    <row r="43170" spans="23:23" x14ac:dyDescent="0.35">
      <c r="W43170" s="17"/>
    </row>
    <row r="43171" spans="23:23" x14ac:dyDescent="0.35">
      <c r="W43171" s="17"/>
    </row>
    <row r="43172" spans="23:23" x14ac:dyDescent="0.35">
      <c r="W43172" s="17"/>
    </row>
    <row r="43173" spans="23:23" x14ac:dyDescent="0.35">
      <c r="W43173" s="17"/>
    </row>
    <row r="43174" spans="23:23" x14ac:dyDescent="0.35">
      <c r="W43174" s="17"/>
    </row>
    <row r="43175" spans="23:23" x14ac:dyDescent="0.35">
      <c r="W43175" s="17"/>
    </row>
    <row r="43176" spans="23:23" x14ac:dyDescent="0.35">
      <c r="W43176" s="17"/>
    </row>
    <row r="43177" spans="23:23" x14ac:dyDescent="0.35">
      <c r="W43177" s="17"/>
    </row>
    <row r="43178" spans="23:23" x14ac:dyDescent="0.35">
      <c r="W43178" s="17"/>
    </row>
    <row r="43179" spans="23:23" x14ac:dyDescent="0.35">
      <c r="W43179" s="17"/>
    </row>
    <row r="43180" spans="23:23" x14ac:dyDescent="0.35">
      <c r="W43180" s="17"/>
    </row>
    <row r="43181" spans="23:23" x14ac:dyDescent="0.35">
      <c r="W43181" s="17"/>
    </row>
    <row r="43182" spans="23:23" x14ac:dyDescent="0.35">
      <c r="W43182" s="17"/>
    </row>
    <row r="43183" spans="23:23" x14ac:dyDescent="0.35">
      <c r="W43183" s="17"/>
    </row>
    <row r="43184" spans="23:23" x14ac:dyDescent="0.35">
      <c r="W43184" s="17"/>
    </row>
    <row r="43185" spans="23:23" x14ac:dyDescent="0.35">
      <c r="W43185" s="17"/>
    </row>
    <row r="43186" spans="23:23" x14ac:dyDescent="0.35">
      <c r="W43186" s="17"/>
    </row>
    <row r="43187" spans="23:23" x14ac:dyDescent="0.35">
      <c r="W43187" s="17"/>
    </row>
    <row r="43188" spans="23:23" x14ac:dyDescent="0.35">
      <c r="W43188" s="17"/>
    </row>
    <row r="43189" spans="23:23" x14ac:dyDescent="0.35">
      <c r="W43189" s="17"/>
    </row>
    <row r="43190" spans="23:23" x14ac:dyDescent="0.35">
      <c r="W43190" s="17"/>
    </row>
    <row r="43191" spans="23:23" x14ac:dyDescent="0.35">
      <c r="W43191" s="17"/>
    </row>
    <row r="43192" spans="23:23" x14ac:dyDescent="0.35">
      <c r="W43192" s="17"/>
    </row>
    <row r="43193" spans="23:23" x14ac:dyDescent="0.35">
      <c r="W43193" s="17"/>
    </row>
    <row r="43194" spans="23:23" x14ac:dyDescent="0.35">
      <c r="W43194" s="17"/>
    </row>
    <row r="43195" spans="23:23" x14ac:dyDescent="0.35">
      <c r="W43195" s="17"/>
    </row>
    <row r="43196" spans="23:23" x14ac:dyDescent="0.35">
      <c r="W43196" s="17"/>
    </row>
    <row r="43197" spans="23:23" x14ac:dyDescent="0.35">
      <c r="W43197" s="17"/>
    </row>
    <row r="43198" spans="23:23" x14ac:dyDescent="0.35">
      <c r="W43198" s="17"/>
    </row>
    <row r="43199" spans="23:23" x14ac:dyDescent="0.35">
      <c r="W43199" s="17"/>
    </row>
    <row r="43200" spans="23:23" x14ac:dyDescent="0.35">
      <c r="W43200" s="17"/>
    </row>
    <row r="43201" spans="23:23" x14ac:dyDescent="0.35">
      <c r="W43201" s="17"/>
    </row>
    <row r="43202" spans="23:23" x14ac:dyDescent="0.35">
      <c r="W43202" s="17"/>
    </row>
    <row r="43203" spans="23:23" x14ac:dyDescent="0.35">
      <c r="W43203" s="17"/>
    </row>
    <row r="43204" spans="23:23" x14ac:dyDescent="0.35">
      <c r="W43204" s="17"/>
    </row>
    <row r="43205" spans="23:23" x14ac:dyDescent="0.35">
      <c r="W43205" s="17"/>
    </row>
    <row r="43206" spans="23:23" x14ac:dyDescent="0.35">
      <c r="W43206" s="17"/>
    </row>
    <row r="43207" spans="23:23" x14ac:dyDescent="0.35">
      <c r="W43207" s="17"/>
    </row>
    <row r="43208" spans="23:23" x14ac:dyDescent="0.35">
      <c r="W43208" s="17"/>
    </row>
    <row r="43209" spans="23:23" x14ac:dyDescent="0.35">
      <c r="W43209" s="17"/>
    </row>
    <row r="43210" spans="23:23" x14ac:dyDescent="0.35">
      <c r="W43210" s="17"/>
    </row>
    <row r="43211" spans="23:23" x14ac:dyDescent="0.35">
      <c r="W43211" s="17"/>
    </row>
    <row r="43212" spans="23:23" x14ac:dyDescent="0.35">
      <c r="W43212" s="17"/>
    </row>
    <row r="43213" spans="23:23" x14ac:dyDescent="0.35">
      <c r="W43213" s="17"/>
    </row>
    <row r="43214" spans="23:23" x14ac:dyDescent="0.35">
      <c r="W43214" s="17"/>
    </row>
    <row r="43215" spans="23:23" x14ac:dyDescent="0.35">
      <c r="W43215" s="17"/>
    </row>
    <row r="43216" spans="23:23" x14ac:dyDescent="0.35">
      <c r="W43216" s="17"/>
    </row>
    <row r="43217" spans="23:23" x14ac:dyDescent="0.35">
      <c r="W43217" s="17"/>
    </row>
    <row r="43218" spans="23:23" x14ac:dyDescent="0.35">
      <c r="W43218" s="17"/>
    </row>
    <row r="43219" spans="23:23" x14ac:dyDescent="0.35">
      <c r="W43219" s="17"/>
    </row>
    <row r="43220" spans="23:23" x14ac:dyDescent="0.35">
      <c r="W43220" s="17"/>
    </row>
    <row r="43221" spans="23:23" x14ac:dyDescent="0.35">
      <c r="W43221" s="17"/>
    </row>
    <row r="43222" spans="23:23" x14ac:dyDescent="0.35">
      <c r="W43222" s="17"/>
    </row>
    <row r="43223" spans="23:23" x14ac:dyDescent="0.35">
      <c r="W43223" s="17"/>
    </row>
    <row r="43224" spans="23:23" x14ac:dyDescent="0.35">
      <c r="W43224" s="17"/>
    </row>
    <row r="43225" spans="23:23" x14ac:dyDescent="0.35">
      <c r="W43225" s="17"/>
    </row>
    <row r="43226" spans="23:23" x14ac:dyDescent="0.35">
      <c r="W43226" s="17"/>
    </row>
    <row r="43227" spans="23:23" x14ac:dyDescent="0.35">
      <c r="W43227" s="17"/>
    </row>
    <row r="43228" spans="23:23" x14ac:dyDescent="0.35">
      <c r="W43228" s="17"/>
    </row>
    <row r="43229" spans="23:23" x14ac:dyDescent="0.35">
      <c r="W43229" s="17"/>
    </row>
    <row r="43230" spans="23:23" x14ac:dyDescent="0.35">
      <c r="W43230" s="17"/>
    </row>
    <row r="43231" spans="23:23" x14ac:dyDescent="0.35">
      <c r="W43231" s="17"/>
    </row>
    <row r="43232" spans="23:23" x14ac:dyDescent="0.35">
      <c r="W43232" s="17"/>
    </row>
    <row r="43233" spans="23:23" x14ac:dyDescent="0.35">
      <c r="W43233" s="17"/>
    </row>
    <row r="43234" spans="23:23" x14ac:dyDescent="0.35">
      <c r="W43234" s="17"/>
    </row>
    <row r="43235" spans="23:23" x14ac:dyDescent="0.35">
      <c r="W43235" s="17"/>
    </row>
    <row r="43236" spans="23:23" x14ac:dyDescent="0.35">
      <c r="W43236" s="17"/>
    </row>
    <row r="43237" spans="23:23" x14ac:dyDescent="0.35">
      <c r="W43237" s="17"/>
    </row>
    <row r="43238" spans="23:23" x14ac:dyDescent="0.35">
      <c r="W43238" s="17"/>
    </row>
    <row r="43239" spans="23:23" x14ac:dyDescent="0.35">
      <c r="W43239" s="17"/>
    </row>
    <row r="43240" spans="23:23" x14ac:dyDescent="0.35">
      <c r="W43240" s="17"/>
    </row>
    <row r="43241" spans="23:23" x14ac:dyDescent="0.35">
      <c r="W43241" s="17"/>
    </row>
    <row r="43242" spans="23:23" x14ac:dyDescent="0.35">
      <c r="W43242" s="17"/>
    </row>
    <row r="43243" spans="23:23" x14ac:dyDescent="0.35">
      <c r="W43243" s="17"/>
    </row>
    <row r="43244" spans="23:23" x14ac:dyDescent="0.35">
      <c r="W43244" s="17"/>
    </row>
    <row r="43245" spans="23:23" x14ac:dyDescent="0.35">
      <c r="W43245" s="17"/>
    </row>
    <row r="43246" spans="23:23" x14ac:dyDescent="0.35">
      <c r="W43246" s="17"/>
    </row>
    <row r="43247" spans="23:23" x14ac:dyDescent="0.35">
      <c r="W43247" s="17"/>
    </row>
    <row r="43248" spans="23:23" x14ac:dyDescent="0.35">
      <c r="W43248" s="17"/>
    </row>
    <row r="43249" spans="23:23" x14ac:dyDescent="0.35">
      <c r="W43249" s="17"/>
    </row>
    <row r="43250" spans="23:23" x14ac:dyDescent="0.35">
      <c r="W43250" s="17"/>
    </row>
    <row r="43251" spans="23:23" x14ac:dyDescent="0.35">
      <c r="W43251" s="17"/>
    </row>
    <row r="43252" spans="23:23" x14ac:dyDescent="0.35">
      <c r="W43252" s="17"/>
    </row>
    <row r="43253" spans="23:23" x14ac:dyDescent="0.35">
      <c r="W43253" s="17"/>
    </row>
    <row r="43254" spans="23:23" x14ac:dyDescent="0.35">
      <c r="W43254" s="17"/>
    </row>
    <row r="43255" spans="23:23" x14ac:dyDescent="0.35">
      <c r="W43255" s="17"/>
    </row>
    <row r="43256" spans="23:23" x14ac:dyDescent="0.35">
      <c r="W43256" s="17"/>
    </row>
    <row r="43257" spans="23:23" x14ac:dyDescent="0.35">
      <c r="W43257" s="17"/>
    </row>
    <row r="43258" spans="23:23" x14ac:dyDescent="0.35">
      <c r="W43258" s="17"/>
    </row>
    <row r="43259" spans="23:23" x14ac:dyDescent="0.35">
      <c r="W43259" s="17"/>
    </row>
    <row r="43260" spans="23:23" x14ac:dyDescent="0.35">
      <c r="W43260" s="17"/>
    </row>
    <row r="43261" spans="23:23" x14ac:dyDescent="0.35">
      <c r="W43261" s="17"/>
    </row>
    <row r="43262" spans="23:23" x14ac:dyDescent="0.35">
      <c r="W43262" s="17"/>
    </row>
    <row r="43263" spans="23:23" x14ac:dyDescent="0.35">
      <c r="W43263" s="17"/>
    </row>
    <row r="43264" spans="23:23" x14ac:dyDescent="0.35">
      <c r="W43264" s="17"/>
    </row>
    <row r="43265" spans="23:23" x14ac:dyDescent="0.35">
      <c r="W43265" s="17"/>
    </row>
    <row r="43266" spans="23:23" x14ac:dyDescent="0.35">
      <c r="W43266" s="17"/>
    </row>
    <row r="43267" spans="23:23" x14ac:dyDescent="0.35">
      <c r="W43267" s="17"/>
    </row>
    <row r="43268" spans="23:23" x14ac:dyDescent="0.35">
      <c r="W43268" s="17"/>
    </row>
    <row r="43269" spans="23:23" x14ac:dyDescent="0.35">
      <c r="W43269" s="17"/>
    </row>
    <row r="43270" spans="23:23" x14ac:dyDescent="0.35">
      <c r="W43270" s="17"/>
    </row>
    <row r="43271" spans="23:23" x14ac:dyDescent="0.35">
      <c r="W43271" s="17"/>
    </row>
    <row r="43272" spans="23:23" x14ac:dyDescent="0.35">
      <c r="W43272" s="17"/>
    </row>
    <row r="43273" spans="23:23" x14ac:dyDescent="0.35">
      <c r="W43273" s="17"/>
    </row>
    <row r="43274" spans="23:23" x14ac:dyDescent="0.35">
      <c r="W43274" s="17"/>
    </row>
    <row r="43275" spans="23:23" x14ac:dyDescent="0.35">
      <c r="W43275" s="17"/>
    </row>
    <row r="43276" spans="23:23" x14ac:dyDescent="0.35">
      <c r="W43276" s="17"/>
    </row>
    <row r="43277" spans="23:23" x14ac:dyDescent="0.35">
      <c r="W43277" s="17"/>
    </row>
    <row r="43278" spans="23:23" x14ac:dyDescent="0.35">
      <c r="W43278" s="17"/>
    </row>
    <row r="43279" spans="23:23" x14ac:dyDescent="0.35">
      <c r="W43279" s="17"/>
    </row>
    <row r="43280" spans="23:23" x14ac:dyDescent="0.35">
      <c r="W43280" s="17"/>
    </row>
    <row r="43281" spans="23:23" x14ac:dyDescent="0.35">
      <c r="W43281" s="17"/>
    </row>
    <row r="43282" spans="23:23" x14ac:dyDescent="0.35">
      <c r="W43282" s="17"/>
    </row>
    <row r="43283" spans="23:23" x14ac:dyDescent="0.35">
      <c r="W43283" s="17"/>
    </row>
    <row r="43284" spans="23:23" x14ac:dyDescent="0.35">
      <c r="W43284" s="17"/>
    </row>
    <row r="43285" spans="23:23" x14ac:dyDescent="0.35">
      <c r="W43285" s="17"/>
    </row>
    <row r="43286" spans="23:23" x14ac:dyDescent="0.35">
      <c r="W43286" s="17"/>
    </row>
    <row r="43287" spans="23:23" x14ac:dyDescent="0.35">
      <c r="W43287" s="17"/>
    </row>
    <row r="43288" spans="23:23" x14ac:dyDescent="0.35">
      <c r="W43288" s="17"/>
    </row>
    <row r="43289" spans="23:23" x14ac:dyDescent="0.35">
      <c r="W43289" s="17"/>
    </row>
    <row r="43290" spans="23:23" x14ac:dyDescent="0.35">
      <c r="W43290" s="17"/>
    </row>
    <row r="43291" spans="23:23" x14ac:dyDescent="0.35">
      <c r="W43291" s="17"/>
    </row>
    <row r="43292" spans="23:23" x14ac:dyDescent="0.35">
      <c r="W43292" s="17"/>
    </row>
    <row r="43293" spans="23:23" x14ac:dyDescent="0.35">
      <c r="W43293" s="17"/>
    </row>
    <row r="43294" spans="23:23" x14ac:dyDescent="0.35">
      <c r="W43294" s="17"/>
    </row>
    <row r="43295" spans="23:23" x14ac:dyDescent="0.35">
      <c r="W43295" s="17"/>
    </row>
    <row r="43296" spans="23:23" x14ac:dyDescent="0.35">
      <c r="W43296" s="17"/>
    </row>
    <row r="43297" spans="23:23" x14ac:dyDescent="0.35">
      <c r="W43297" s="17"/>
    </row>
    <row r="43298" spans="23:23" x14ac:dyDescent="0.35">
      <c r="W43298" s="17"/>
    </row>
    <row r="43299" spans="23:23" x14ac:dyDescent="0.35">
      <c r="W43299" s="17"/>
    </row>
    <row r="43300" spans="23:23" x14ac:dyDescent="0.35">
      <c r="W43300" s="17"/>
    </row>
    <row r="43301" spans="23:23" x14ac:dyDescent="0.35">
      <c r="W43301" s="17"/>
    </row>
    <row r="43302" spans="23:23" x14ac:dyDescent="0.35">
      <c r="W43302" s="17"/>
    </row>
    <row r="43303" spans="23:23" x14ac:dyDescent="0.35">
      <c r="W43303" s="17"/>
    </row>
    <row r="43304" spans="23:23" x14ac:dyDescent="0.35">
      <c r="W43304" s="17"/>
    </row>
    <row r="43305" spans="23:23" x14ac:dyDescent="0.35">
      <c r="W43305" s="17"/>
    </row>
    <row r="43306" spans="23:23" x14ac:dyDescent="0.35">
      <c r="W43306" s="17"/>
    </row>
    <row r="43307" spans="23:23" x14ac:dyDescent="0.35">
      <c r="W43307" s="17"/>
    </row>
    <row r="43308" spans="23:23" x14ac:dyDescent="0.35">
      <c r="W43308" s="17"/>
    </row>
    <row r="43309" spans="23:23" x14ac:dyDescent="0.35">
      <c r="W43309" s="17"/>
    </row>
    <row r="43310" spans="23:23" x14ac:dyDescent="0.35">
      <c r="W43310" s="17"/>
    </row>
    <row r="43311" spans="23:23" x14ac:dyDescent="0.35">
      <c r="W43311" s="17"/>
    </row>
    <row r="43312" spans="23:23" x14ac:dyDescent="0.35">
      <c r="W43312" s="17"/>
    </row>
    <row r="43313" spans="23:23" x14ac:dyDescent="0.35">
      <c r="W43313" s="17"/>
    </row>
    <row r="43314" spans="23:23" x14ac:dyDescent="0.35">
      <c r="W43314" s="17"/>
    </row>
    <row r="43315" spans="23:23" x14ac:dyDescent="0.35">
      <c r="W43315" s="17"/>
    </row>
    <row r="43316" spans="23:23" x14ac:dyDescent="0.35">
      <c r="W43316" s="17"/>
    </row>
    <row r="43317" spans="23:23" x14ac:dyDescent="0.35">
      <c r="W43317" s="17"/>
    </row>
    <row r="43318" spans="23:23" x14ac:dyDescent="0.35">
      <c r="W43318" s="17"/>
    </row>
    <row r="43319" spans="23:23" x14ac:dyDescent="0.35">
      <c r="W43319" s="17"/>
    </row>
    <row r="43320" spans="23:23" x14ac:dyDescent="0.35">
      <c r="W43320" s="17"/>
    </row>
    <row r="43321" spans="23:23" x14ac:dyDescent="0.35">
      <c r="W43321" s="17"/>
    </row>
    <row r="43322" spans="23:23" x14ac:dyDescent="0.35">
      <c r="W43322" s="17"/>
    </row>
    <row r="43323" spans="23:23" x14ac:dyDescent="0.35">
      <c r="W43323" s="17"/>
    </row>
    <row r="43324" spans="23:23" x14ac:dyDescent="0.35">
      <c r="W43324" s="17"/>
    </row>
    <row r="43325" spans="23:23" x14ac:dyDescent="0.35">
      <c r="W43325" s="17"/>
    </row>
    <row r="43326" spans="23:23" x14ac:dyDescent="0.35">
      <c r="W43326" s="17"/>
    </row>
    <row r="43327" spans="23:23" x14ac:dyDescent="0.35">
      <c r="W43327" s="17"/>
    </row>
    <row r="43328" spans="23:23" x14ac:dyDescent="0.35">
      <c r="W43328" s="17"/>
    </row>
    <row r="43329" spans="23:23" x14ac:dyDescent="0.35">
      <c r="W43329" s="17"/>
    </row>
    <row r="43330" spans="23:23" x14ac:dyDescent="0.35">
      <c r="W43330" s="17"/>
    </row>
    <row r="43331" spans="23:23" x14ac:dyDescent="0.35">
      <c r="W43331" s="17"/>
    </row>
    <row r="43332" spans="23:23" x14ac:dyDescent="0.35">
      <c r="W43332" s="17"/>
    </row>
    <row r="43333" spans="23:23" x14ac:dyDescent="0.35">
      <c r="W43333" s="17"/>
    </row>
    <row r="43334" spans="23:23" x14ac:dyDescent="0.35">
      <c r="W43334" s="17"/>
    </row>
    <row r="43335" spans="23:23" x14ac:dyDescent="0.35">
      <c r="W43335" s="17"/>
    </row>
    <row r="43336" spans="23:23" x14ac:dyDescent="0.35">
      <c r="W43336" s="17"/>
    </row>
    <row r="43337" spans="23:23" x14ac:dyDescent="0.35">
      <c r="W43337" s="17"/>
    </row>
    <row r="43338" spans="23:23" x14ac:dyDescent="0.35">
      <c r="W43338" s="17"/>
    </row>
    <row r="43339" spans="23:23" x14ac:dyDescent="0.35">
      <c r="W43339" s="17"/>
    </row>
    <row r="43340" spans="23:23" x14ac:dyDescent="0.35">
      <c r="W43340" s="17"/>
    </row>
    <row r="43341" spans="23:23" x14ac:dyDescent="0.35">
      <c r="W43341" s="17"/>
    </row>
    <row r="43342" spans="23:23" x14ac:dyDescent="0.35">
      <c r="W43342" s="17"/>
    </row>
    <row r="43343" spans="23:23" x14ac:dyDescent="0.35">
      <c r="W43343" s="17"/>
    </row>
    <row r="43344" spans="23:23" x14ac:dyDescent="0.35">
      <c r="W43344" s="17"/>
    </row>
    <row r="43345" spans="23:23" x14ac:dyDescent="0.35">
      <c r="W43345" s="17"/>
    </row>
    <row r="43346" spans="23:23" x14ac:dyDescent="0.35">
      <c r="W43346" s="17"/>
    </row>
    <row r="43347" spans="23:23" x14ac:dyDescent="0.35">
      <c r="W43347" s="17"/>
    </row>
    <row r="43348" spans="23:23" x14ac:dyDescent="0.35">
      <c r="W43348" s="17"/>
    </row>
    <row r="43349" spans="23:23" x14ac:dyDescent="0.35">
      <c r="W43349" s="17"/>
    </row>
    <row r="43350" spans="23:23" x14ac:dyDescent="0.35">
      <c r="W43350" s="17"/>
    </row>
    <row r="43351" spans="23:23" x14ac:dyDescent="0.35">
      <c r="W43351" s="17"/>
    </row>
    <row r="43352" spans="23:23" x14ac:dyDescent="0.35">
      <c r="W43352" s="17"/>
    </row>
    <row r="43353" spans="23:23" x14ac:dyDescent="0.35">
      <c r="W43353" s="17"/>
    </row>
    <row r="43354" spans="23:23" x14ac:dyDescent="0.35">
      <c r="W43354" s="17"/>
    </row>
    <row r="43355" spans="23:23" x14ac:dyDescent="0.35">
      <c r="W43355" s="17"/>
    </row>
    <row r="43356" spans="23:23" x14ac:dyDescent="0.35">
      <c r="W43356" s="17"/>
    </row>
    <row r="43357" spans="23:23" x14ac:dyDescent="0.35">
      <c r="W43357" s="17"/>
    </row>
    <row r="43358" spans="23:23" x14ac:dyDescent="0.35">
      <c r="W43358" s="17"/>
    </row>
    <row r="43359" spans="23:23" x14ac:dyDescent="0.35">
      <c r="W43359" s="17"/>
    </row>
    <row r="43360" spans="23:23" x14ac:dyDescent="0.35">
      <c r="W43360" s="17"/>
    </row>
    <row r="43361" spans="23:23" x14ac:dyDescent="0.35">
      <c r="W43361" s="17"/>
    </row>
    <row r="43362" spans="23:23" x14ac:dyDescent="0.35">
      <c r="W43362" s="17"/>
    </row>
    <row r="43363" spans="23:23" x14ac:dyDescent="0.35">
      <c r="W43363" s="17"/>
    </row>
    <row r="43364" spans="23:23" x14ac:dyDescent="0.35">
      <c r="W43364" s="17"/>
    </row>
    <row r="43365" spans="23:23" x14ac:dyDescent="0.35">
      <c r="W43365" s="17"/>
    </row>
    <row r="43366" spans="23:23" x14ac:dyDescent="0.35">
      <c r="W43366" s="17"/>
    </row>
    <row r="43367" spans="23:23" x14ac:dyDescent="0.35">
      <c r="W43367" s="17"/>
    </row>
    <row r="43368" spans="23:23" x14ac:dyDescent="0.35">
      <c r="W43368" s="17"/>
    </row>
    <row r="43369" spans="23:23" x14ac:dyDescent="0.35">
      <c r="W43369" s="17"/>
    </row>
    <row r="43370" spans="23:23" x14ac:dyDescent="0.35">
      <c r="W43370" s="17"/>
    </row>
    <row r="43371" spans="23:23" x14ac:dyDescent="0.35">
      <c r="W43371" s="17"/>
    </row>
    <row r="43372" spans="23:23" x14ac:dyDescent="0.35">
      <c r="W43372" s="17"/>
    </row>
    <row r="43373" spans="23:23" x14ac:dyDescent="0.35">
      <c r="W43373" s="17"/>
    </row>
    <row r="43374" spans="23:23" x14ac:dyDescent="0.35">
      <c r="W43374" s="17"/>
    </row>
    <row r="43375" spans="23:23" x14ac:dyDescent="0.35">
      <c r="W43375" s="17"/>
    </row>
    <row r="43376" spans="23:23" x14ac:dyDescent="0.35">
      <c r="W43376" s="17"/>
    </row>
    <row r="43377" spans="23:23" x14ac:dyDescent="0.35">
      <c r="W43377" s="17"/>
    </row>
    <row r="43378" spans="23:23" x14ac:dyDescent="0.35">
      <c r="W43378" s="17"/>
    </row>
    <row r="43379" spans="23:23" x14ac:dyDescent="0.35">
      <c r="W43379" s="17"/>
    </row>
    <row r="43380" spans="23:23" x14ac:dyDescent="0.35">
      <c r="W43380" s="17"/>
    </row>
    <row r="43381" spans="23:23" x14ac:dyDescent="0.35">
      <c r="W43381" s="17"/>
    </row>
    <row r="43382" spans="23:23" x14ac:dyDescent="0.35">
      <c r="W43382" s="17"/>
    </row>
    <row r="43383" spans="23:23" x14ac:dyDescent="0.35">
      <c r="W43383" s="17"/>
    </row>
    <row r="43384" spans="23:23" x14ac:dyDescent="0.35">
      <c r="W43384" s="17"/>
    </row>
    <row r="43385" spans="23:23" x14ac:dyDescent="0.35">
      <c r="W43385" s="17"/>
    </row>
    <row r="43386" spans="23:23" x14ac:dyDescent="0.35">
      <c r="W43386" s="17"/>
    </row>
    <row r="43387" spans="23:23" x14ac:dyDescent="0.35">
      <c r="W43387" s="17"/>
    </row>
    <row r="43388" spans="23:23" x14ac:dyDescent="0.35">
      <c r="W43388" s="17"/>
    </row>
    <row r="43389" spans="23:23" x14ac:dyDescent="0.35">
      <c r="W43389" s="17"/>
    </row>
    <row r="43390" spans="23:23" x14ac:dyDescent="0.35">
      <c r="W43390" s="17"/>
    </row>
    <row r="43391" spans="23:23" x14ac:dyDescent="0.35">
      <c r="W43391" s="17"/>
    </row>
    <row r="43392" spans="23:23" x14ac:dyDescent="0.35">
      <c r="W43392" s="17"/>
    </row>
    <row r="43393" spans="23:23" x14ac:dyDescent="0.35">
      <c r="W43393" s="17"/>
    </row>
    <row r="43394" spans="23:23" x14ac:dyDescent="0.35">
      <c r="W43394" s="17"/>
    </row>
    <row r="43395" spans="23:23" x14ac:dyDescent="0.35">
      <c r="W43395" s="17"/>
    </row>
    <row r="43396" spans="23:23" x14ac:dyDescent="0.35">
      <c r="W43396" s="17"/>
    </row>
    <row r="43397" spans="23:23" x14ac:dyDescent="0.35">
      <c r="W43397" s="17"/>
    </row>
    <row r="43398" spans="23:23" x14ac:dyDescent="0.35">
      <c r="W43398" s="17"/>
    </row>
    <row r="43399" spans="23:23" x14ac:dyDescent="0.35">
      <c r="W43399" s="17"/>
    </row>
    <row r="43400" spans="23:23" x14ac:dyDescent="0.35">
      <c r="W43400" s="17"/>
    </row>
    <row r="43401" spans="23:23" x14ac:dyDescent="0.35">
      <c r="W43401" s="17"/>
    </row>
    <row r="43402" spans="23:23" x14ac:dyDescent="0.35">
      <c r="W43402" s="17"/>
    </row>
    <row r="43403" spans="23:23" x14ac:dyDescent="0.35">
      <c r="W43403" s="17"/>
    </row>
    <row r="43404" spans="23:23" x14ac:dyDescent="0.35">
      <c r="W43404" s="17"/>
    </row>
    <row r="43405" spans="23:23" x14ac:dyDescent="0.35">
      <c r="W43405" s="17"/>
    </row>
    <row r="43406" spans="23:23" x14ac:dyDescent="0.35">
      <c r="W43406" s="17"/>
    </row>
    <row r="43407" spans="23:23" x14ac:dyDescent="0.35">
      <c r="W43407" s="17"/>
    </row>
    <row r="43408" spans="23:23" x14ac:dyDescent="0.35">
      <c r="W43408" s="17"/>
    </row>
    <row r="43409" spans="23:23" x14ac:dyDescent="0.35">
      <c r="W43409" s="17"/>
    </row>
    <row r="43410" spans="23:23" x14ac:dyDescent="0.35">
      <c r="W43410" s="17"/>
    </row>
    <row r="43411" spans="23:23" x14ac:dyDescent="0.35">
      <c r="W43411" s="17"/>
    </row>
    <row r="43412" spans="23:23" x14ac:dyDescent="0.35">
      <c r="W43412" s="17"/>
    </row>
    <row r="43413" spans="23:23" x14ac:dyDescent="0.35">
      <c r="W43413" s="17"/>
    </row>
    <row r="43414" spans="23:23" x14ac:dyDescent="0.35">
      <c r="W43414" s="17"/>
    </row>
    <row r="43415" spans="23:23" x14ac:dyDescent="0.35">
      <c r="W43415" s="17"/>
    </row>
    <row r="43416" spans="23:23" x14ac:dyDescent="0.35">
      <c r="W43416" s="17"/>
    </row>
    <row r="43417" spans="23:23" x14ac:dyDescent="0.35">
      <c r="W43417" s="17"/>
    </row>
    <row r="43418" spans="23:23" x14ac:dyDescent="0.35">
      <c r="W43418" s="17"/>
    </row>
    <row r="43419" spans="23:23" x14ac:dyDescent="0.35">
      <c r="W43419" s="17"/>
    </row>
    <row r="43420" spans="23:23" x14ac:dyDescent="0.35">
      <c r="W43420" s="17"/>
    </row>
    <row r="43421" spans="23:23" x14ac:dyDescent="0.35">
      <c r="W43421" s="17"/>
    </row>
    <row r="43422" spans="23:23" x14ac:dyDescent="0.35">
      <c r="W43422" s="17"/>
    </row>
    <row r="43423" spans="23:23" x14ac:dyDescent="0.35">
      <c r="W43423" s="17"/>
    </row>
    <row r="43424" spans="23:23" x14ac:dyDescent="0.35">
      <c r="W43424" s="17"/>
    </row>
    <row r="43425" spans="23:23" x14ac:dyDescent="0.35">
      <c r="W43425" s="17"/>
    </row>
    <row r="43426" spans="23:23" x14ac:dyDescent="0.35">
      <c r="W43426" s="17"/>
    </row>
    <row r="43427" spans="23:23" x14ac:dyDescent="0.35">
      <c r="W43427" s="17"/>
    </row>
    <row r="43428" spans="23:23" x14ac:dyDescent="0.35">
      <c r="W43428" s="17"/>
    </row>
    <row r="43429" spans="23:23" x14ac:dyDescent="0.35">
      <c r="W43429" s="17"/>
    </row>
    <row r="43430" spans="23:23" x14ac:dyDescent="0.35">
      <c r="W43430" s="17"/>
    </row>
    <row r="43431" spans="23:23" x14ac:dyDescent="0.35">
      <c r="W43431" s="17"/>
    </row>
    <row r="43432" spans="23:23" x14ac:dyDescent="0.35">
      <c r="W43432" s="17"/>
    </row>
    <row r="43433" spans="23:23" x14ac:dyDescent="0.35">
      <c r="W43433" s="17"/>
    </row>
    <row r="43434" spans="23:23" x14ac:dyDescent="0.35">
      <c r="W43434" s="17"/>
    </row>
    <row r="43435" spans="23:23" x14ac:dyDescent="0.35">
      <c r="W43435" s="17"/>
    </row>
    <row r="43436" spans="23:23" x14ac:dyDescent="0.35">
      <c r="W43436" s="17"/>
    </row>
    <row r="43437" spans="23:23" x14ac:dyDescent="0.35">
      <c r="W43437" s="17"/>
    </row>
    <row r="43438" spans="23:23" x14ac:dyDescent="0.35">
      <c r="W43438" s="17"/>
    </row>
    <row r="43439" spans="23:23" x14ac:dyDescent="0.35">
      <c r="W43439" s="17"/>
    </row>
    <row r="43440" spans="23:23" x14ac:dyDescent="0.35">
      <c r="W43440" s="17"/>
    </row>
    <row r="43441" spans="23:23" x14ac:dyDescent="0.35">
      <c r="W43441" s="17"/>
    </row>
    <row r="43442" spans="23:23" x14ac:dyDescent="0.35">
      <c r="W43442" s="17"/>
    </row>
    <row r="43443" spans="23:23" x14ac:dyDescent="0.35">
      <c r="W43443" s="17"/>
    </row>
    <row r="43444" spans="23:23" x14ac:dyDescent="0.35">
      <c r="W43444" s="17"/>
    </row>
    <row r="43445" spans="23:23" x14ac:dyDescent="0.35">
      <c r="W43445" s="17"/>
    </row>
    <row r="43446" spans="23:23" x14ac:dyDescent="0.35">
      <c r="W43446" s="17"/>
    </row>
    <row r="43447" spans="23:23" x14ac:dyDescent="0.35">
      <c r="W43447" s="17"/>
    </row>
    <row r="43448" spans="23:23" x14ac:dyDescent="0.35">
      <c r="W43448" s="17"/>
    </row>
    <row r="43449" spans="23:23" x14ac:dyDescent="0.35">
      <c r="W43449" s="17"/>
    </row>
    <row r="43450" spans="23:23" x14ac:dyDescent="0.35">
      <c r="W43450" s="17"/>
    </row>
    <row r="43451" spans="23:23" x14ac:dyDescent="0.35">
      <c r="W43451" s="17"/>
    </row>
    <row r="43452" spans="23:23" x14ac:dyDescent="0.35">
      <c r="W43452" s="17"/>
    </row>
    <row r="43453" spans="23:23" x14ac:dyDescent="0.35">
      <c r="W43453" s="17"/>
    </row>
    <row r="43454" spans="23:23" x14ac:dyDescent="0.35">
      <c r="W43454" s="17"/>
    </row>
    <row r="43455" spans="23:23" x14ac:dyDescent="0.35">
      <c r="W43455" s="17"/>
    </row>
    <row r="43456" spans="23:23" x14ac:dyDescent="0.35">
      <c r="W43456" s="17"/>
    </row>
    <row r="43457" spans="23:23" x14ac:dyDescent="0.35">
      <c r="W43457" s="17"/>
    </row>
    <row r="43458" spans="23:23" x14ac:dyDescent="0.35">
      <c r="W43458" s="17"/>
    </row>
    <row r="43459" spans="23:23" x14ac:dyDescent="0.35">
      <c r="W43459" s="17"/>
    </row>
    <row r="43460" spans="23:23" x14ac:dyDescent="0.35">
      <c r="W43460" s="17"/>
    </row>
    <row r="43461" spans="23:23" x14ac:dyDescent="0.35">
      <c r="W43461" s="17"/>
    </row>
    <row r="43462" spans="23:23" x14ac:dyDescent="0.35">
      <c r="W43462" s="17"/>
    </row>
    <row r="43463" spans="23:23" x14ac:dyDescent="0.35">
      <c r="W43463" s="17"/>
    </row>
    <row r="43464" spans="23:23" x14ac:dyDescent="0.35">
      <c r="W43464" s="17"/>
    </row>
    <row r="43465" spans="23:23" x14ac:dyDescent="0.35">
      <c r="W43465" s="17"/>
    </row>
    <row r="43466" spans="23:23" x14ac:dyDescent="0.35">
      <c r="W43466" s="17"/>
    </row>
    <row r="43467" spans="23:23" x14ac:dyDescent="0.35">
      <c r="W43467" s="17"/>
    </row>
    <row r="43468" spans="23:23" x14ac:dyDescent="0.35">
      <c r="W43468" s="17"/>
    </row>
    <row r="43469" spans="23:23" x14ac:dyDescent="0.35">
      <c r="W43469" s="17"/>
    </row>
    <row r="43470" spans="23:23" x14ac:dyDescent="0.35">
      <c r="W43470" s="17"/>
    </row>
    <row r="43471" spans="23:23" x14ac:dyDescent="0.35">
      <c r="W43471" s="17"/>
    </row>
    <row r="43472" spans="23:23" x14ac:dyDescent="0.35">
      <c r="W43472" s="17"/>
    </row>
    <row r="43473" spans="23:23" x14ac:dyDescent="0.35">
      <c r="W43473" s="17"/>
    </row>
    <row r="43474" spans="23:23" x14ac:dyDescent="0.35">
      <c r="W43474" s="17"/>
    </row>
    <row r="43475" spans="23:23" x14ac:dyDescent="0.35">
      <c r="W43475" s="17"/>
    </row>
    <row r="43476" spans="23:23" x14ac:dyDescent="0.35">
      <c r="W43476" s="17"/>
    </row>
    <row r="43477" spans="23:23" x14ac:dyDescent="0.35">
      <c r="W43477" s="17"/>
    </row>
    <row r="43478" spans="23:23" x14ac:dyDescent="0.35">
      <c r="W43478" s="17"/>
    </row>
    <row r="43479" spans="23:23" x14ac:dyDescent="0.35">
      <c r="W43479" s="17"/>
    </row>
    <row r="43480" spans="23:23" x14ac:dyDescent="0.35">
      <c r="W43480" s="17"/>
    </row>
    <row r="43481" spans="23:23" x14ac:dyDescent="0.35">
      <c r="W43481" s="17"/>
    </row>
    <row r="43482" spans="23:23" x14ac:dyDescent="0.35">
      <c r="W43482" s="17"/>
    </row>
    <row r="43483" spans="23:23" x14ac:dyDescent="0.35">
      <c r="W43483" s="17"/>
    </row>
    <row r="43484" spans="23:23" x14ac:dyDescent="0.35">
      <c r="W43484" s="17"/>
    </row>
    <row r="43485" spans="23:23" x14ac:dyDescent="0.35">
      <c r="W43485" s="17"/>
    </row>
    <row r="43486" spans="23:23" x14ac:dyDescent="0.35">
      <c r="W43486" s="17"/>
    </row>
    <row r="43487" spans="23:23" x14ac:dyDescent="0.35">
      <c r="W43487" s="17"/>
    </row>
    <row r="43488" spans="23:23" x14ac:dyDescent="0.35">
      <c r="W43488" s="17"/>
    </row>
    <row r="43489" spans="23:23" x14ac:dyDescent="0.35">
      <c r="W43489" s="17"/>
    </row>
    <row r="43490" spans="23:23" x14ac:dyDescent="0.35">
      <c r="W43490" s="17"/>
    </row>
    <row r="43491" spans="23:23" x14ac:dyDescent="0.35">
      <c r="W43491" s="17"/>
    </row>
    <row r="43492" spans="23:23" x14ac:dyDescent="0.35">
      <c r="W43492" s="17"/>
    </row>
    <row r="43493" spans="23:23" x14ac:dyDescent="0.35">
      <c r="W43493" s="17"/>
    </row>
    <row r="43494" spans="23:23" x14ac:dyDescent="0.35">
      <c r="W43494" s="17"/>
    </row>
    <row r="43495" spans="23:23" x14ac:dyDescent="0.35">
      <c r="W43495" s="17"/>
    </row>
    <row r="43496" spans="23:23" x14ac:dyDescent="0.35">
      <c r="W43496" s="17"/>
    </row>
    <row r="43497" spans="23:23" x14ac:dyDescent="0.35">
      <c r="W43497" s="17"/>
    </row>
    <row r="43498" spans="23:23" x14ac:dyDescent="0.35">
      <c r="W43498" s="17"/>
    </row>
    <row r="43499" spans="23:23" x14ac:dyDescent="0.35">
      <c r="W43499" s="17"/>
    </row>
    <row r="43500" spans="23:23" x14ac:dyDescent="0.35">
      <c r="W43500" s="17"/>
    </row>
    <row r="43501" spans="23:23" x14ac:dyDescent="0.35">
      <c r="W43501" s="17"/>
    </row>
    <row r="43502" spans="23:23" x14ac:dyDescent="0.35">
      <c r="W43502" s="17"/>
    </row>
    <row r="43503" spans="23:23" x14ac:dyDescent="0.35">
      <c r="W43503" s="17"/>
    </row>
    <row r="43504" spans="23:23" x14ac:dyDescent="0.35">
      <c r="W43504" s="17"/>
    </row>
    <row r="43505" spans="23:23" x14ac:dyDescent="0.35">
      <c r="W43505" s="17"/>
    </row>
    <row r="43506" spans="23:23" x14ac:dyDescent="0.35">
      <c r="W43506" s="17"/>
    </row>
    <row r="43507" spans="23:23" x14ac:dyDescent="0.35">
      <c r="W43507" s="17"/>
    </row>
    <row r="43508" spans="23:23" x14ac:dyDescent="0.35">
      <c r="W43508" s="17"/>
    </row>
    <row r="43509" spans="23:23" x14ac:dyDescent="0.35">
      <c r="W43509" s="17"/>
    </row>
    <row r="43510" spans="23:23" x14ac:dyDescent="0.35">
      <c r="W43510" s="17"/>
    </row>
    <row r="43511" spans="23:23" x14ac:dyDescent="0.35">
      <c r="W43511" s="17"/>
    </row>
    <row r="43512" spans="23:23" x14ac:dyDescent="0.35">
      <c r="W43512" s="17"/>
    </row>
    <row r="43513" spans="23:23" x14ac:dyDescent="0.35">
      <c r="W43513" s="17"/>
    </row>
    <row r="43514" spans="23:23" x14ac:dyDescent="0.35">
      <c r="W43514" s="17"/>
    </row>
    <row r="43515" spans="23:23" x14ac:dyDescent="0.35">
      <c r="W43515" s="17"/>
    </row>
    <row r="43516" spans="23:23" x14ac:dyDescent="0.35">
      <c r="W43516" s="17"/>
    </row>
    <row r="43517" spans="23:23" x14ac:dyDescent="0.35">
      <c r="W43517" s="17"/>
    </row>
    <row r="43518" spans="23:23" x14ac:dyDescent="0.35">
      <c r="W43518" s="17"/>
    </row>
    <row r="43519" spans="23:23" x14ac:dyDescent="0.35">
      <c r="W43519" s="17"/>
    </row>
    <row r="43520" spans="23:23" x14ac:dyDescent="0.35">
      <c r="W43520" s="17"/>
    </row>
    <row r="43521" spans="23:23" x14ac:dyDescent="0.35">
      <c r="W43521" s="17"/>
    </row>
    <row r="43522" spans="23:23" x14ac:dyDescent="0.35">
      <c r="W43522" s="17"/>
    </row>
    <row r="43523" spans="23:23" x14ac:dyDescent="0.35">
      <c r="W43523" s="17"/>
    </row>
    <row r="43524" spans="23:23" x14ac:dyDescent="0.35">
      <c r="W43524" s="17"/>
    </row>
    <row r="43525" spans="23:23" x14ac:dyDescent="0.35">
      <c r="W43525" s="17"/>
    </row>
    <row r="43526" spans="23:23" x14ac:dyDescent="0.35">
      <c r="W43526" s="17"/>
    </row>
    <row r="43527" spans="23:23" x14ac:dyDescent="0.35">
      <c r="W43527" s="17"/>
    </row>
    <row r="43528" spans="23:23" x14ac:dyDescent="0.35">
      <c r="W43528" s="17"/>
    </row>
    <row r="43529" spans="23:23" x14ac:dyDescent="0.35">
      <c r="W43529" s="17"/>
    </row>
    <row r="43530" spans="23:23" x14ac:dyDescent="0.35">
      <c r="W43530" s="17"/>
    </row>
    <row r="43531" spans="23:23" x14ac:dyDescent="0.35">
      <c r="W43531" s="17"/>
    </row>
    <row r="43532" spans="23:23" x14ac:dyDescent="0.35">
      <c r="W43532" s="17"/>
    </row>
    <row r="43533" spans="23:23" x14ac:dyDescent="0.35">
      <c r="W43533" s="17"/>
    </row>
    <row r="43534" spans="23:23" x14ac:dyDescent="0.35">
      <c r="W43534" s="17"/>
    </row>
    <row r="43535" spans="23:23" x14ac:dyDescent="0.35">
      <c r="W43535" s="17"/>
    </row>
    <row r="43536" spans="23:23" x14ac:dyDescent="0.35">
      <c r="W43536" s="17"/>
    </row>
    <row r="43537" spans="23:23" x14ac:dyDescent="0.35">
      <c r="W43537" s="17"/>
    </row>
    <row r="43538" spans="23:23" x14ac:dyDescent="0.35">
      <c r="W43538" s="17"/>
    </row>
    <row r="43539" spans="23:23" x14ac:dyDescent="0.35">
      <c r="W43539" s="17"/>
    </row>
    <row r="43540" spans="23:23" x14ac:dyDescent="0.35">
      <c r="W43540" s="17"/>
    </row>
    <row r="43541" spans="23:23" x14ac:dyDescent="0.35">
      <c r="W43541" s="17"/>
    </row>
    <row r="43542" spans="23:23" x14ac:dyDescent="0.35">
      <c r="W43542" s="17"/>
    </row>
    <row r="43543" spans="23:23" x14ac:dyDescent="0.35">
      <c r="W43543" s="17"/>
    </row>
    <row r="43544" spans="23:23" x14ac:dyDescent="0.35">
      <c r="W43544" s="17"/>
    </row>
    <row r="43545" spans="23:23" x14ac:dyDescent="0.35">
      <c r="W43545" s="17"/>
    </row>
    <row r="43546" spans="23:23" x14ac:dyDescent="0.35">
      <c r="W43546" s="17"/>
    </row>
    <row r="43547" spans="23:23" x14ac:dyDescent="0.35">
      <c r="W43547" s="17"/>
    </row>
    <row r="43548" spans="23:23" x14ac:dyDescent="0.35">
      <c r="W43548" s="17"/>
    </row>
    <row r="43549" spans="23:23" x14ac:dyDescent="0.35">
      <c r="W43549" s="17"/>
    </row>
    <row r="43550" spans="23:23" x14ac:dyDescent="0.35">
      <c r="W43550" s="17"/>
    </row>
    <row r="43551" spans="23:23" x14ac:dyDescent="0.35">
      <c r="W43551" s="17"/>
    </row>
    <row r="43552" spans="23:23" x14ac:dyDescent="0.35">
      <c r="W43552" s="17"/>
    </row>
    <row r="43553" spans="23:23" x14ac:dyDescent="0.35">
      <c r="W43553" s="17"/>
    </row>
    <row r="43554" spans="23:23" x14ac:dyDescent="0.35">
      <c r="W43554" s="17"/>
    </row>
    <row r="43555" spans="23:23" x14ac:dyDescent="0.35">
      <c r="W43555" s="17"/>
    </row>
    <row r="43556" spans="23:23" x14ac:dyDescent="0.35">
      <c r="W43556" s="17"/>
    </row>
    <row r="43557" spans="23:23" x14ac:dyDescent="0.35">
      <c r="W43557" s="17"/>
    </row>
    <row r="43558" spans="23:23" x14ac:dyDescent="0.35">
      <c r="W43558" s="17"/>
    </row>
    <row r="43559" spans="23:23" x14ac:dyDescent="0.35">
      <c r="W43559" s="17"/>
    </row>
    <row r="43560" spans="23:23" x14ac:dyDescent="0.35">
      <c r="W43560" s="17"/>
    </row>
    <row r="43561" spans="23:23" x14ac:dyDescent="0.35">
      <c r="W43561" s="17"/>
    </row>
    <row r="43562" spans="23:23" x14ac:dyDescent="0.35">
      <c r="W43562" s="17"/>
    </row>
    <row r="43563" spans="23:23" x14ac:dyDescent="0.35">
      <c r="W43563" s="17"/>
    </row>
    <row r="43564" spans="23:23" x14ac:dyDescent="0.35">
      <c r="W43564" s="17"/>
    </row>
    <row r="43565" spans="23:23" x14ac:dyDescent="0.35">
      <c r="W43565" s="17"/>
    </row>
    <row r="43566" spans="23:23" x14ac:dyDescent="0.35">
      <c r="W43566" s="17"/>
    </row>
    <row r="43567" spans="23:23" x14ac:dyDescent="0.35">
      <c r="W43567" s="17"/>
    </row>
    <row r="43568" spans="23:23" x14ac:dyDescent="0.35">
      <c r="W43568" s="17"/>
    </row>
    <row r="43569" spans="23:23" x14ac:dyDescent="0.35">
      <c r="W43569" s="17"/>
    </row>
    <row r="43570" spans="23:23" x14ac:dyDescent="0.35">
      <c r="W43570" s="17"/>
    </row>
    <row r="43571" spans="23:23" x14ac:dyDescent="0.35">
      <c r="W43571" s="17"/>
    </row>
    <row r="43572" spans="23:23" x14ac:dyDescent="0.35">
      <c r="W43572" s="17"/>
    </row>
    <row r="43573" spans="23:23" x14ac:dyDescent="0.35">
      <c r="W43573" s="17"/>
    </row>
    <row r="43574" spans="23:23" x14ac:dyDescent="0.35">
      <c r="W43574" s="17"/>
    </row>
    <row r="43575" spans="23:23" x14ac:dyDescent="0.35">
      <c r="W43575" s="17"/>
    </row>
    <row r="43576" spans="23:23" x14ac:dyDescent="0.35">
      <c r="W43576" s="17"/>
    </row>
    <row r="43577" spans="23:23" x14ac:dyDescent="0.35">
      <c r="W43577" s="17"/>
    </row>
    <row r="43578" spans="23:23" x14ac:dyDescent="0.35">
      <c r="W43578" s="17"/>
    </row>
    <row r="43579" spans="23:23" x14ac:dyDescent="0.35">
      <c r="W43579" s="17"/>
    </row>
    <row r="43580" spans="23:23" x14ac:dyDescent="0.35">
      <c r="W43580" s="17"/>
    </row>
    <row r="43581" spans="23:23" x14ac:dyDescent="0.35">
      <c r="W43581" s="17"/>
    </row>
    <row r="43582" spans="23:23" x14ac:dyDescent="0.35">
      <c r="W43582" s="17"/>
    </row>
    <row r="43583" spans="23:23" x14ac:dyDescent="0.35">
      <c r="W43583" s="17"/>
    </row>
    <row r="43584" spans="23:23" x14ac:dyDescent="0.35">
      <c r="W43584" s="17"/>
    </row>
    <row r="43585" spans="23:23" x14ac:dyDescent="0.35">
      <c r="W43585" s="17"/>
    </row>
    <row r="43586" spans="23:23" x14ac:dyDescent="0.35">
      <c r="W43586" s="17"/>
    </row>
    <row r="43587" spans="23:23" x14ac:dyDescent="0.35">
      <c r="W43587" s="17"/>
    </row>
    <row r="43588" spans="23:23" x14ac:dyDescent="0.35">
      <c r="W43588" s="17"/>
    </row>
    <row r="43589" spans="23:23" x14ac:dyDescent="0.35">
      <c r="W43589" s="17"/>
    </row>
    <row r="43590" spans="23:23" x14ac:dyDescent="0.35">
      <c r="W43590" s="17"/>
    </row>
    <row r="43591" spans="23:23" x14ac:dyDescent="0.35">
      <c r="W43591" s="17"/>
    </row>
    <row r="43592" spans="23:23" x14ac:dyDescent="0.35">
      <c r="W43592" s="17"/>
    </row>
    <row r="43593" spans="23:23" x14ac:dyDescent="0.35">
      <c r="W43593" s="17"/>
    </row>
    <row r="43594" spans="23:23" x14ac:dyDescent="0.35">
      <c r="W43594" s="17"/>
    </row>
    <row r="43595" spans="23:23" x14ac:dyDescent="0.35">
      <c r="W43595" s="17"/>
    </row>
    <row r="43596" spans="23:23" x14ac:dyDescent="0.35">
      <c r="W43596" s="17"/>
    </row>
    <row r="43597" spans="23:23" x14ac:dyDescent="0.35">
      <c r="W43597" s="17"/>
    </row>
    <row r="43598" spans="23:23" x14ac:dyDescent="0.35">
      <c r="W43598" s="17"/>
    </row>
    <row r="43599" spans="23:23" x14ac:dyDescent="0.35">
      <c r="W43599" s="17"/>
    </row>
    <row r="43600" spans="23:23" x14ac:dyDescent="0.35">
      <c r="W43600" s="17"/>
    </row>
    <row r="43601" spans="23:23" x14ac:dyDescent="0.35">
      <c r="W43601" s="17"/>
    </row>
    <row r="43602" spans="23:23" x14ac:dyDescent="0.35">
      <c r="W43602" s="17"/>
    </row>
    <row r="43603" spans="23:23" x14ac:dyDescent="0.35">
      <c r="W43603" s="17"/>
    </row>
    <row r="43604" spans="23:23" x14ac:dyDescent="0.35">
      <c r="W43604" s="17"/>
    </row>
    <row r="43605" spans="23:23" x14ac:dyDescent="0.35">
      <c r="W43605" s="17"/>
    </row>
    <row r="43606" spans="23:23" x14ac:dyDescent="0.35">
      <c r="W43606" s="17"/>
    </row>
    <row r="43607" spans="23:23" x14ac:dyDescent="0.35">
      <c r="W43607" s="17"/>
    </row>
    <row r="43608" spans="23:23" x14ac:dyDescent="0.35">
      <c r="W43608" s="17"/>
    </row>
    <row r="43609" spans="23:23" x14ac:dyDescent="0.35">
      <c r="W43609" s="17"/>
    </row>
    <row r="43610" spans="23:23" x14ac:dyDescent="0.35">
      <c r="W43610" s="17"/>
    </row>
    <row r="43611" spans="23:23" x14ac:dyDescent="0.35">
      <c r="W43611" s="17"/>
    </row>
    <row r="43612" spans="23:23" x14ac:dyDescent="0.35">
      <c r="W43612" s="17"/>
    </row>
    <row r="43613" spans="23:23" x14ac:dyDescent="0.35">
      <c r="W43613" s="17"/>
    </row>
    <row r="43614" spans="23:23" x14ac:dyDescent="0.35">
      <c r="W43614" s="17"/>
    </row>
    <row r="43615" spans="23:23" x14ac:dyDescent="0.35">
      <c r="W43615" s="17"/>
    </row>
    <row r="43616" spans="23:23" x14ac:dyDescent="0.35">
      <c r="W43616" s="17"/>
    </row>
    <row r="43617" spans="23:23" x14ac:dyDescent="0.35">
      <c r="W43617" s="17"/>
    </row>
    <row r="43618" spans="23:23" x14ac:dyDescent="0.35">
      <c r="W43618" s="17"/>
    </row>
    <row r="43619" spans="23:23" x14ac:dyDescent="0.35">
      <c r="W43619" s="17"/>
    </row>
    <row r="43620" spans="23:23" x14ac:dyDescent="0.35">
      <c r="W43620" s="17"/>
    </row>
    <row r="43621" spans="23:23" x14ac:dyDescent="0.35">
      <c r="W43621" s="17"/>
    </row>
    <row r="43622" spans="23:23" x14ac:dyDescent="0.35">
      <c r="W43622" s="17"/>
    </row>
    <row r="43623" spans="23:23" x14ac:dyDescent="0.35">
      <c r="W43623" s="17"/>
    </row>
    <row r="43624" spans="23:23" x14ac:dyDescent="0.35">
      <c r="W43624" s="17"/>
    </row>
    <row r="43625" spans="23:23" x14ac:dyDescent="0.35">
      <c r="W43625" s="17"/>
    </row>
    <row r="43626" spans="23:23" x14ac:dyDescent="0.35">
      <c r="W43626" s="17"/>
    </row>
    <row r="43627" spans="23:23" x14ac:dyDescent="0.35">
      <c r="W43627" s="17"/>
    </row>
    <row r="43628" spans="23:23" x14ac:dyDescent="0.35">
      <c r="W43628" s="17"/>
    </row>
    <row r="43629" spans="23:23" x14ac:dyDescent="0.35">
      <c r="W43629" s="17"/>
    </row>
    <row r="43630" spans="23:23" x14ac:dyDescent="0.35">
      <c r="W43630" s="17"/>
    </row>
    <row r="43631" spans="23:23" x14ac:dyDescent="0.35">
      <c r="W43631" s="17"/>
    </row>
    <row r="43632" spans="23:23" x14ac:dyDescent="0.35">
      <c r="W43632" s="17"/>
    </row>
    <row r="43633" spans="23:23" x14ac:dyDescent="0.35">
      <c r="W43633" s="17"/>
    </row>
    <row r="43634" spans="23:23" x14ac:dyDescent="0.35">
      <c r="W43634" s="17"/>
    </row>
    <row r="43635" spans="23:23" x14ac:dyDescent="0.35">
      <c r="W43635" s="17"/>
    </row>
    <row r="43636" spans="23:23" x14ac:dyDescent="0.35">
      <c r="W43636" s="17"/>
    </row>
    <row r="43637" spans="23:23" x14ac:dyDescent="0.35">
      <c r="W43637" s="17"/>
    </row>
    <row r="43638" spans="23:23" x14ac:dyDescent="0.35">
      <c r="W43638" s="17"/>
    </row>
    <row r="43639" spans="23:23" x14ac:dyDescent="0.35">
      <c r="W43639" s="17"/>
    </row>
    <row r="43640" spans="23:23" x14ac:dyDescent="0.35">
      <c r="W43640" s="17"/>
    </row>
    <row r="43641" spans="23:23" x14ac:dyDescent="0.35">
      <c r="W43641" s="17"/>
    </row>
    <row r="43642" spans="23:23" x14ac:dyDescent="0.35">
      <c r="W43642" s="17"/>
    </row>
    <row r="43643" spans="23:23" x14ac:dyDescent="0.35">
      <c r="W43643" s="17"/>
    </row>
    <row r="43644" spans="23:23" x14ac:dyDescent="0.35">
      <c r="W43644" s="17"/>
    </row>
    <row r="43645" spans="23:23" x14ac:dyDescent="0.35">
      <c r="W43645" s="17"/>
    </row>
    <row r="43646" spans="23:23" x14ac:dyDescent="0.35">
      <c r="W43646" s="17"/>
    </row>
    <row r="43647" spans="23:23" x14ac:dyDescent="0.35">
      <c r="W43647" s="17"/>
    </row>
    <row r="43648" spans="23:23" x14ac:dyDescent="0.35">
      <c r="W43648" s="17"/>
    </row>
    <row r="43649" spans="23:23" x14ac:dyDescent="0.35">
      <c r="W43649" s="17"/>
    </row>
    <row r="43650" spans="23:23" x14ac:dyDescent="0.35">
      <c r="W43650" s="17"/>
    </row>
    <row r="43651" spans="23:23" x14ac:dyDescent="0.35">
      <c r="W43651" s="17"/>
    </row>
    <row r="43652" spans="23:23" x14ac:dyDescent="0.35">
      <c r="W43652" s="17"/>
    </row>
    <row r="43653" spans="23:23" x14ac:dyDescent="0.35">
      <c r="W43653" s="17"/>
    </row>
    <row r="43654" spans="23:23" x14ac:dyDescent="0.35">
      <c r="W43654" s="17"/>
    </row>
    <row r="43655" spans="23:23" x14ac:dyDescent="0.35">
      <c r="W43655" s="17"/>
    </row>
    <row r="43656" spans="23:23" x14ac:dyDescent="0.35">
      <c r="W43656" s="17"/>
    </row>
    <row r="43657" spans="23:23" x14ac:dyDescent="0.35">
      <c r="W43657" s="17"/>
    </row>
    <row r="43658" spans="23:23" x14ac:dyDescent="0.35">
      <c r="W43658" s="17"/>
    </row>
    <row r="43659" spans="23:23" x14ac:dyDescent="0.35">
      <c r="W43659" s="17"/>
    </row>
    <row r="43660" spans="23:23" x14ac:dyDescent="0.35">
      <c r="W43660" s="17"/>
    </row>
    <row r="43661" spans="23:23" x14ac:dyDescent="0.35">
      <c r="W43661" s="17"/>
    </row>
    <row r="43662" spans="23:23" x14ac:dyDescent="0.35">
      <c r="W43662" s="17"/>
    </row>
    <row r="43663" spans="23:23" x14ac:dyDescent="0.35">
      <c r="W43663" s="17"/>
    </row>
    <row r="43664" spans="23:23" x14ac:dyDescent="0.35">
      <c r="W43664" s="17"/>
    </row>
    <row r="43665" spans="23:23" x14ac:dyDescent="0.35">
      <c r="W43665" s="17"/>
    </row>
    <row r="43666" spans="23:23" x14ac:dyDescent="0.35">
      <c r="W43666" s="17"/>
    </row>
    <row r="43667" spans="23:23" x14ac:dyDescent="0.35">
      <c r="W43667" s="17"/>
    </row>
    <row r="43668" spans="23:23" x14ac:dyDescent="0.35">
      <c r="W43668" s="17"/>
    </row>
    <row r="43669" spans="23:23" x14ac:dyDescent="0.35">
      <c r="W43669" s="17"/>
    </row>
    <row r="43670" spans="23:23" x14ac:dyDescent="0.35">
      <c r="W43670" s="17"/>
    </row>
    <row r="43671" spans="23:23" x14ac:dyDescent="0.35">
      <c r="W43671" s="17"/>
    </row>
    <row r="43672" spans="23:23" x14ac:dyDescent="0.35">
      <c r="W43672" s="17"/>
    </row>
    <row r="43673" spans="23:23" x14ac:dyDescent="0.35">
      <c r="W43673" s="17"/>
    </row>
    <row r="43674" spans="23:23" x14ac:dyDescent="0.35">
      <c r="W43674" s="17"/>
    </row>
    <row r="43675" spans="23:23" x14ac:dyDescent="0.35">
      <c r="W43675" s="17"/>
    </row>
    <row r="43676" spans="23:23" x14ac:dyDescent="0.35">
      <c r="W43676" s="17"/>
    </row>
    <row r="43677" spans="23:23" x14ac:dyDescent="0.35">
      <c r="W43677" s="17"/>
    </row>
    <row r="43678" spans="23:23" x14ac:dyDescent="0.35">
      <c r="W43678" s="17"/>
    </row>
    <row r="43679" spans="23:23" x14ac:dyDescent="0.35">
      <c r="W43679" s="17"/>
    </row>
    <row r="43680" spans="23:23" x14ac:dyDescent="0.35">
      <c r="W43680" s="17"/>
    </row>
    <row r="43681" spans="23:23" x14ac:dyDescent="0.35">
      <c r="W43681" s="17"/>
    </row>
    <row r="43682" spans="23:23" x14ac:dyDescent="0.35">
      <c r="W43682" s="17"/>
    </row>
    <row r="43683" spans="23:23" x14ac:dyDescent="0.35">
      <c r="W43683" s="17"/>
    </row>
    <row r="43684" spans="23:23" x14ac:dyDescent="0.35">
      <c r="W43684" s="17"/>
    </row>
    <row r="43685" spans="23:23" x14ac:dyDescent="0.35">
      <c r="W43685" s="17"/>
    </row>
    <row r="43686" spans="23:23" x14ac:dyDescent="0.35">
      <c r="W43686" s="17"/>
    </row>
    <row r="43687" spans="23:23" x14ac:dyDescent="0.35">
      <c r="W43687" s="17"/>
    </row>
    <row r="43688" spans="23:23" x14ac:dyDescent="0.35">
      <c r="W43688" s="17"/>
    </row>
    <row r="43689" spans="23:23" x14ac:dyDescent="0.35">
      <c r="W43689" s="17"/>
    </row>
    <row r="43690" spans="23:23" x14ac:dyDescent="0.35">
      <c r="W43690" s="17"/>
    </row>
    <row r="43691" spans="23:23" x14ac:dyDescent="0.35">
      <c r="W43691" s="17"/>
    </row>
    <row r="43692" spans="23:23" x14ac:dyDescent="0.35">
      <c r="W43692" s="17"/>
    </row>
    <row r="43693" spans="23:23" x14ac:dyDescent="0.35">
      <c r="W43693" s="17"/>
    </row>
    <row r="43694" spans="23:23" x14ac:dyDescent="0.35">
      <c r="W43694" s="17"/>
    </row>
    <row r="43695" spans="23:23" x14ac:dyDescent="0.35">
      <c r="W43695" s="17"/>
    </row>
    <row r="43696" spans="23:23" x14ac:dyDescent="0.35">
      <c r="W43696" s="17"/>
    </row>
    <row r="43697" spans="23:23" x14ac:dyDescent="0.35">
      <c r="W43697" s="17"/>
    </row>
    <row r="43698" spans="23:23" x14ac:dyDescent="0.35">
      <c r="W43698" s="17"/>
    </row>
    <row r="43699" spans="23:23" x14ac:dyDescent="0.35">
      <c r="W43699" s="17"/>
    </row>
    <row r="43700" spans="23:23" x14ac:dyDescent="0.35">
      <c r="W43700" s="17"/>
    </row>
    <row r="43701" spans="23:23" x14ac:dyDescent="0.35">
      <c r="W43701" s="17"/>
    </row>
    <row r="43702" spans="23:23" x14ac:dyDescent="0.35">
      <c r="W43702" s="17"/>
    </row>
    <row r="43703" spans="23:23" x14ac:dyDescent="0.35">
      <c r="W43703" s="17"/>
    </row>
    <row r="43704" spans="23:23" x14ac:dyDescent="0.35">
      <c r="W43704" s="17"/>
    </row>
    <row r="43705" spans="23:23" x14ac:dyDescent="0.35">
      <c r="W43705" s="17"/>
    </row>
    <row r="43706" spans="23:23" x14ac:dyDescent="0.35">
      <c r="W43706" s="17"/>
    </row>
    <row r="43707" spans="23:23" x14ac:dyDescent="0.35">
      <c r="W43707" s="17"/>
    </row>
    <row r="43708" spans="23:23" x14ac:dyDescent="0.35">
      <c r="W43708" s="17"/>
    </row>
    <row r="43709" spans="23:23" x14ac:dyDescent="0.35">
      <c r="W43709" s="17"/>
    </row>
    <row r="43710" spans="23:23" x14ac:dyDescent="0.35">
      <c r="W43710" s="17"/>
    </row>
    <row r="43711" spans="23:23" x14ac:dyDescent="0.35">
      <c r="W43711" s="17"/>
    </row>
    <row r="43712" spans="23:23" x14ac:dyDescent="0.35">
      <c r="W43712" s="17"/>
    </row>
    <row r="43713" spans="23:23" x14ac:dyDescent="0.35">
      <c r="W43713" s="17"/>
    </row>
    <row r="43714" spans="23:23" x14ac:dyDescent="0.35">
      <c r="W43714" s="17"/>
    </row>
    <row r="43715" spans="23:23" x14ac:dyDescent="0.35">
      <c r="W43715" s="17"/>
    </row>
    <row r="43716" spans="23:23" x14ac:dyDescent="0.35">
      <c r="W43716" s="17"/>
    </row>
    <row r="43717" spans="23:23" x14ac:dyDescent="0.35">
      <c r="W43717" s="17"/>
    </row>
    <row r="43718" spans="23:23" x14ac:dyDescent="0.35">
      <c r="W43718" s="17"/>
    </row>
    <row r="43719" spans="23:23" x14ac:dyDescent="0.35">
      <c r="W43719" s="17"/>
    </row>
    <row r="43720" spans="23:23" x14ac:dyDescent="0.35">
      <c r="W43720" s="17"/>
    </row>
    <row r="43721" spans="23:23" x14ac:dyDescent="0.35">
      <c r="W43721" s="17"/>
    </row>
    <row r="43722" spans="23:23" x14ac:dyDescent="0.35">
      <c r="W43722" s="17"/>
    </row>
    <row r="43723" spans="23:23" x14ac:dyDescent="0.35">
      <c r="W43723" s="17"/>
    </row>
    <row r="43724" spans="23:23" x14ac:dyDescent="0.35">
      <c r="W43724" s="17"/>
    </row>
    <row r="43725" spans="23:23" x14ac:dyDescent="0.35">
      <c r="W43725" s="17"/>
    </row>
    <row r="43726" spans="23:23" x14ac:dyDescent="0.35">
      <c r="W43726" s="17"/>
    </row>
    <row r="43727" spans="23:23" x14ac:dyDescent="0.35">
      <c r="W43727" s="17"/>
    </row>
    <row r="43728" spans="23:23" x14ac:dyDescent="0.35">
      <c r="W43728" s="17"/>
    </row>
    <row r="43729" spans="23:23" x14ac:dyDescent="0.35">
      <c r="W43729" s="17"/>
    </row>
    <row r="43730" spans="23:23" x14ac:dyDescent="0.35">
      <c r="W43730" s="17"/>
    </row>
    <row r="43731" spans="23:23" x14ac:dyDescent="0.35">
      <c r="W43731" s="17"/>
    </row>
    <row r="43732" spans="23:23" x14ac:dyDescent="0.35">
      <c r="W43732" s="17"/>
    </row>
    <row r="43733" spans="23:23" x14ac:dyDescent="0.35">
      <c r="W43733" s="17"/>
    </row>
    <row r="43734" spans="23:23" x14ac:dyDescent="0.35">
      <c r="W43734" s="17"/>
    </row>
    <row r="43735" spans="23:23" x14ac:dyDescent="0.35">
      <c r="W43735" s="17"/>
    </row>
    <row r="43736" spans="23:23" x14ac:dyDescent="0.35">
      <c r="W43736" s="17"/>
    </row>
    <row r="43737" spans="23:23" x14ac:dyDescent="0.35">
      <c r="W43737" s="17"/>
    </row>
    <row r="43738" spans="23:23" x14ac:dyDescent="0.35">
      <c r="W43738" s="17"/>
    </row>
    <row r="43739" spans="23:23" x14ac:dyDescent="0.35">
      <c r="W43739" s="17"/>
    </row>
    <row r="43740" spans="23:23" x14ac:dyDescent="0.35">
      <c r="W43740" s="17"/>
    </row>
    <row r="43741" spans="23:23" x14ac:dyDescent="0.35">
      <c r="W43741" s="17"/>
    </row>
    <row r="43742" spans="23:23" x14ac:dyDescent="0.35">
      <c r="W43742" s="17"/>
    </row>
    <row r="43743" spans="23:23" x14ac:dyDescent="0.35">
      <c r="W43743" s="17"/>
    </row>
    <row r="43744" spans="23:23" x14ac:dyDescent="0.35">
      <c r="W43744" s="17"/>
    </row>
    <row r="43745" spans="23:23" x14ac:dyDescent="0.35">
      <c r="W43745" s="17"/>
    </row>
    <row r="43746" spans="23:23" x14ac:dyDescent="0.35">
      <c r="W43746" s="17"/>
    </row>
    <row r="43747" spans="23:23" x14ac:dyDescent="0.35">
      <c r="W43747" s="17"/>
    </row>
    <row r="43748" spans="23:23" x14ac:dyDescent="0.35">
      <c r="W43748" s="17"/>
    </row>
    <row r="43749" spans="23:23" x14ac:dyDescent="0.35">
      <c r="W43749" s="17"/>
    </row>
    <row r="43750" spans="23:23" x14ac:dyDescent="0.35">
      <c r="W43750" s="17"/>
    </row>
    <row r="43751" spans="23:23" x14ac:dyDescent="0.35">
      <c r="W43751" s="17"/>
    </row>
    <row r="43752" spans="23:23" x14ac:dyDescent="0.35">
      <c r="W43752" s="17"/>
    </row>
    <row r="43753" spans="23:23" x14ac:dyDescent="0.35">
      <c r="W43753" s="17"/>
    </row>
    <row r="43754" spans="23:23" x14ac:dyDescent="0.35">
      <c r="W43754" s="17"/>
    </row>
    <row r="43755" spans="23:23" x14ac:dyDescent="0.35">
      <c r="W43755" s="17"/>
    </row>
    <row r="43756" spans="23:23" x14ac:dyDescent="0.35">
      <c r="W43756" s="17"/>
    </row>
    <row r="43757" spans="23:23" x14ac:dyDescent="0.35">
      <c r="W43757" s="17"/>
    </row>
    <row r="43758" spans="23:23" x14ac:dyDescent="0.35">
      <c r="W43758" s="17"/>
    </row>
    <row r="43759" spans="23:23" x14ac:dyDescent="0.35">
      <c r="W43759" s="17"/>
    </row>
    <row r="43760" spans="23:23" x14ac:dyDescent="0.35">
      <c r="W43760" s="17"/>
    </row>
    <row r="43761" spans="23:23" x14ac:dyDescent="0.35">
      <c r="W43761" s="17"/>
    </row>
    <row r="43762" spans="23:23" x14ac:dyDescent="0.35">
      <c r="W43762" s="17"/>
    </row>
    <row r="43763" spans="23:23" x14ac:dyDescent="0.35">
      <c r="W43763" s="17"/>
    </row>
    <row r="43764" spans="23:23" x14ac:dyDescent="0.35">
      <c r="W43764" s="17"/>
    </row>
    <row r="43765" spans="23:23" x14ac:dyDescent="0.35">
      <c r="W43765" s="17"/>
    </row>
    <row r="43766" spans="23:23" x14ac:dyDescent="0.35">
      <c r="W43766" s="17"/>
    </row>
    <row r="43767" spans="23:23" x14ac:dyDescent="0.35">
      <c r="W43767" s="17"/>
    </row>
    <row r="43768" spans="23:23" x14ac:dyDescent="0.35">
      <c r="W43768" s="17"/>
    </row>
    <row r="43769" spans="23:23" x14ac:dyDescent="0.35">
      <c r="W43769" s="17"/>
    </row>
    <row r="43770" spans="23:23" x14ac:dyDescent="0.35">
      <c r="W43770" s="17"/>
    </row>
    <row r="43771" spans="23:23" x14ac:dyDescent="0.35">
      <c r="W43771" s="17"/>
    </row>
    <row r="43772" spans="23:23" x14ac:dyDescent="0.35">
      <c r="W43772" s="17"/>
    </row>
    <row r="43773" spans="23:23" x14ac:dyDescent="0.35">
      <c r="W43773" s="17"/>
    </row>
    <row r="43774" spans="23:23" x14ac:dyDescent="0.35">
      <c r="W43774" s="17"/>
    </row>
    <row r="43775" spans="23:23" x14ac:dyDescent="0.35">
      <c r="W43775" s="17"/>
    </row>
    <row r="43776" spans="23:23" x14ac:dyDescent="0.35">
      <c r="W43776" s="17"/>
    </row>
    <row r="43777" spans="23:23" x14ac:dyDescent="0.35">
      <c r="W43777" s="17"/>
    </row>
    <row r="43778" spans="23:23" x14ac:dyDescent="0.35">
      <c r="W43778" s="17"/>
    </row>
    <row r="43779" spans="23:23" x14ac:dyDescent="0.35">
      <c r="W43779" s="17"/>
    </row>
    <row r="43780" spans="23:23" x14ac:dyDescent="0.35">
      <c r="W43780" s="17"/>
    </row>
    <row r="43781" spans="23:23" x14ac:dyDescent="0.35">
      <c r="W43781" s="17"/>
    </row>
    <row r="43782" spans="23:23" x14ac:dyDescent="0.35">
      <c r="W43782" s="17"/>
    </row>
    <row r="43783" spans="23:23" x14ac:dyDescent="0.35">
      <c r="W43783" s="17"/>
    </row>
    <row r="43784" spans="23:23" x14ac:dyDescent="0.35">
      <c r="W43784" s="17"/>
    </row>
    <row r="43785" spans="23:23" x14ac:dyDescent="0.35">
      <c r="W43785" s="17"/>
    </row>
    <row r="43786" spans="23:23" x14ac:dyDescent="0.35">
      <c r="W43786" s="17"/>
    </row>
    <row r="43787" spans="23:23" x14ac:dyDescent="0.35">
      <c r="W43787" s="17"/>
    </row>
    <row r="43788" spans="23:23" x14ac:dyDescent="0.35">
      <c r="W43788" s="17"/>
    </row>
    <row r="43789" spans="23:23" x14ac:dyDescent="0.35">
      <c r="W43789" s="17"/>
    </row>
    <row r="43790" spans="23:23" x14ac:dyDescent="0.35">
      <c r="W43790" s="17"/>
    </row>
    <row r="43791" spans="23:23" x14ac:dyDescent="0.35">
      <c r="W43791" s="17"/>
    </row>
    <row r="43792" spans="23:23" x14ac:dyDescent="0.35">
      <c r="W43792" s="17"/>
    </row>
    <row r="43793" spans="23:23" x14ac:dyDescent="0.35">
      <c r="W43793" s="17"/>
    </row>
    <row r="43794" spans="23:23" x14ac:dyDescent="0.35">
      <c r="W43794" s="17"/>
    </row>
    <row r="43795" spans="23:23" x14ac:dyDescent="0.35">
      <c r="W43795" s="17"/>
    </row>
    <row r="43796" spans="23:23" x14ac:dyDescent="0.35">
      <c r="W43796" s="17"/>
    </row>
    <row r="43797" spans="23:23" x14ac:dyDescent="0.35">
      <c r="W43797" s="17"/>
    </row>
    <row r="43798" spans="23:23" x14ac:dyDescent="0.35">
      <c r="W43798" s="17"/>
    </row>
    <row r="43799" spans="23:23" x14ac:dyDescent="0.35">
      <c r="W43799" s="17"/>
    </row>
    <row r="43800" spans="23:23" x14ac:dyDescent="0.35">
      <c r="W43800" s="17"/>
    </row>
    <row r="43801" spans="23:23" x14ac:dyDescent="0.35">
      <c r="W43801" s="17"/>
    </row>
    <row r="43802" spans="23:23" x14ac:dyDescent="0.35">
      <c r="W43802" s="17"/>
    </row>
    <row r="43803" spans="23:23" x14ac:dyDescent="0.35">
      <c r="W43803" s="17"/>
    </row>
    <row r="43804" spans="23:23" x14ac:dyDescent="0.35">
      <c r="W43804" s="17"/>
    </row>
    <row r="43805" spans="23:23" x14ac:dyDescent="0.35">
      <c r="W43805" s="17"/>
    </row>
    <row r="43806" spans="23:23" x14ac:dyDescent="0.35">
      <c r="W43806" s="17"/>
    </row>
    <row r="43807" spans="23:23" x14ac:dyDescent="0.35">
      <c r="W43807" s="17"/>
    </row>
    <row r="43808" spans="23:23" x14ac:dyDescent="0.35">
      <c r="W43808" s="17"/>
    </row>
    <row r="43809" spans="23:23" x14ac:dyDescent="0.35">
      <c r="W43809" s="17"/>
    </row>
    <row r="43810" spans="23:23" x14ac:dyDescent="0.35">
      <c r="W43810" s="17"/>
    </row>
    <row r="43811" spans="23:23" x14ac:dyDescent="0.35">
      <c r="W43811" s="17"/>
    </row>
    <row r="43812" spans="23:23" x14ac:dyDescent="0.35">
      <c r="W43812" s="17"/>
    </row>
    <row r="43813" spans="23:23" x14ac:dyDescent="0.35">
      <c r="W43813" s="17"/>
    </row>
    <row r="43814" spans="23:23" x14ac:dyDescent="0.35">
      <c r="W43814" s="17"/>
    </row>
    <row r="43815" spans="23:23" x14ac:dyDescent="0.35">
      <c r="W43815" s="17"/>
    </row>
    <row r="43816" spans="23:23" x14ac:dyDescent="0.35">
      <c r="W43816" s="17"/>
    </row>
    <row r="43817" spans="23:23" x14ac:dyDescent="0.35">
      <c r="W43817" s="17"/>
    </row>
    <row r="43818" spans="23:23" x14ac:dyDescent="0.35">
      <c r="W43818" s="17"/>
    </row>
    <row r="43819" spans="23:23" x14ac:dyDescent="0.35">
      <c r="W43819" s="17"/>
    </row>
    <row r="43820" spans="23:23" x14ac:dyDescent="0.35">
      <c r="W43820" s="17"/>
    </row>
    <row r="43821" spans="23:23" x14ac:dyDescent="0.35">
      <c r="W43821" s="17"/>
    </row>
    <row r="43822" spans="23:23" x14ac:dyDescent="0.35">
      <c r="W43822" s="17"/>
    </row>
    <row r="43823" spans="23:23" x14ac:dyDescent="0.35">
      <c r="W43823" s="17"/>
    </row>
    <row r="43824" spans="23:23" x14ac:dyDescent="0.35">
      <c r="W43824" s="17"/>
    </row>
    <row r="43825" spans="23:23" x14ac:dyDescent="0.35">
      <c r="W43825" s="17"/>
    </row>
    <row r="43826" spans="23:23" x14ac:dyDescent="0.35">
      <c r="W43826" s="17"/>
    </row>
    <row r="43827" spans="23:23" x14ac:dyDescent="0.35">
      <c r="W43827" s="17"/>
    </row>
    <row r="43828" spans="23:23" x14ac:dyDescent="0.35">
      <c r="W43828" s="17"/>
    </row>
    <row r="43829" spans="23:23" x14ac:dyDescent="0.35">
      <c r="W43829" s="17"/>
    </row>
    <row r="43830" spans="23:23" x14ac:dyDescent="0.35">
      <c r="W43830" s="17"/>
    </row>
    <row r="43831" spans="23:23" x14ac:dyDescent="0.35">
      <c r="W43831" s="17"/>
    </row>
    <row r="43832" spans="23:23" x14ac:dyDescent="0.35">
      <c r="W43832" s="17"/>
    </row>
    <row r="43833" spans="23:23" x14ac:dyDescent="0.35">
      <c r="W43833" s="17"/>
    </row>
    <row r="43834" spans="23:23" x14ac:dyDescent="0.35">
      <c r="W43834" s="17"/>
    </row>
    <row r="43835" spans="23:23" x14ac:dyDescent="0.35">
      <c r="W43835" s="17"/>
    </row>
    <row r="43836" spans="23:23" x14ac:dyDescent="0.35">
      <c r="W43836" s="17"/>
    </row>
    <row r="43837" spans="23:23" x14ac:dyDescent="0.35">
      <c r="W43837" s="17"/>
    </row>
    <row r="43838" spans="23:23" x14ac:dyDescent="0.35">
      <c r="W43838" s="17"/>
    </row>
    <row r="43839" spans="23:23" x14ac:dyDescent="0.35">
      <c r="W43839" s="17"/>
    </row>
    <row r="43840" spans="23:23" x14ac:dyDescent="0.35">
      <c r="W43840" s="17"/>
    </row>
    <row r="43841" spans="23:23" x14ac:dyDescent="0.35">
      <c r="W43841" s="17"/>
    </row>
    <row r="43842" spans="23:23" x14ac:dyDescent="0.35">
      <c r="W43842" s="17"/>
    </row>
    <row r="43843" spans="23:23" x14ac:dyDescent="0.35">
      <c r="W43843" s="17"/>
    </row>
    <row r="43844" spans="23:23" x14ac:dyDescent="0.35">
      <c r="W43844" s="17"/>
    </row>
    <row r="43845" spans="23:23" x14ac:dyDescent="0.35">
      <c r="W43845" s="17"/>
    </row>
    <row r="43846" spans="23:23" x14ac:dyDescent="0.35">
      <c r="W43846" s="17"/>
    </row>
    <row r="43847" spans="23:23" x14ac:dyDescent="0.35">
      <c r="W43847" s="17"/>
    </row>
    <row r="43848" spans="23:23" x14ac:dyDescent="0.35">
      <c r="W43848" s="17"/>
    </row>
    <row r="43849" spans="23:23" x14ac:dyDescent="0.35">
      <c r="W43849" s="17"/>
    </row>
    <row r="43850" spans="23:23" x14ac:dyDescent="0.35">
      <c r="W43850" s="17"/>
    </row>
    <row r="43851" spans="23:23" x14ac:dyDescent="0.35">
      <c r="W43851" s="17"/>
    </row>
    <row r="43852" spans="23:23" x14ac:dyDescent="0.35">
      <c r="W43852" s="17"/>
    </row>
    <row r="43853" spans="23:23" x14ac:dyDescent="0.35">
      <c r="W43853" s="17"/>
    </row>
    <row r="43854" spans="23:23" x14ac:dyDescent="0.35">
      <c r="W43854" s="17"/>
    </row>
    <row r="43855" spans="23:23" x14ac:dyDescent="0.35">
      <c r="W43855" s="17"/>
    </row>
    <row r="43856" spans="23:23" x14ac:dyDescent="0.35">
      <c r="W43856" s="17"/>
    </row>
    <row r="43857" spans="23:23" x14ac:dyDescent="0.35">
      <c r="W43857" s="17"/>
    </row>
    <row r="43858" spans="23:23" x14ac:dyDescent="0.35">
      <c r="W43858" s="17"/>
    </row>
    <row r="43859" spans="23:23" x14ac:dyDescent="0.35">
      <c r="W43859" s="17"/>
    </row>
    <row r="43860" spans="23:23" x14ac:dyDescent="0.35">
      <c r="W43860" s="17"/>
    </row>
    <row r="43861" spans="23:23" x14ac:dyDescent="0.35">
      <c r="W43861" s="17"/>
    </row>
    <row r="43862" spans="23:23" x14ac:dyDescent="0.35">
      <c r="W43862" s="17"/>
    </row>
    <row r="43863" spans="23:23" x14ac:dyDescent="0.35">
      <c r="W43863" s="17"/>
    </row>
    <row r="43864" spans="23:23" x14ac:dyDescent="0.35">
      <c r="W43864" s="17"/>
    </row>
    <row r="43865" spans="23:23" x14ac:dyDescent="0.35">
      <c r="W43865" s="17"/>
    </row>
    <row r="43866" spans="23:23" x14ac:dyDescent="0.35">
      <c r="W43866" s="17"/>
    </row>
    <row r="43867" spans="23:23" x14ac:dyDescent="0.35">
      <c r="W43867" s="17"/>
    </row>
    <row r="43868" spans="23:23" x14ac:dyDescent="0.35">
      <c r="W43868" s="17"/>
    </row>
    <row r="43869" spans="23:23" x14ac:dyDescent="0.35">
      <c r="W43869" s="17"/>
    </row>
    <row r="43870" spans="23:23" x14ac:dyDescent="0.35">
      <c r="W43870" s="17"/>
    </row>
    <row r="43871" spans="23:23" x14ac:dyDescent="0.35">
      <c r="W43871" s="17"/>
    </row>
    <row r="43872" spans="23:23" x14ac:dyDescent="0.35">
      <c r="W43872" s="17"/>
    </row>
    <row r="43873" spans="23:23" x14ac:dyDescent="0.35">
      <c r="W43873" s="17"/>
    </row>
    <row r="43874" spans="23:23" x14ac:dyDescent="0.35">
      <c r="W43874" s="17"/>
    </row>
    <row r="43875" spans="23:23" x14ac:dyDescent="0.35">
      <c r="W43875" s="17"/>
    </row>
    <row r="43876" spans="23:23" x14ac:dyDescent="0.35">
      <c r="W43876" s="17"/>
    </row>
    <row r="43877" spans="23:23" x14ac:dyDescent="0.35">
      <c r="W43877" s="17"/>
    </row>
    <row r="43878" spans="23:23" x14ac:dyDescent="0.35">
      <c r="W43878" s="17"/>
    </row>
    <row r="43879" spans="23:23" x14ac:dyDescent="0.35">
      <c r="W43879" s="17"/>
    </row>
    <row r="43880" spans="23:23" x14ac:dyDescent="0.35">
      <c r="W43880" s="17"/>
    </row>
    <row r="43881" spans="23:23" x14ac:dyDescent="0.35">
      <c r="W43881" s="17"/>
    </row>
    <row r="43882" spans="23:23" x14ac:dyDescent="0.35">
      <c r="W43882" s="17"/>
    </row>
    <row r="43883" spans="23:23" x14ac:dyDescent="0.35">
      <c r="W43883" s="17"/>
    </row>
    <row r="43884" spans="23:23" x14ac:dyDescent="0.35">
      <c r="W43884" s="17"/>
    </row>
    <row r="43885" spans="23:23" x14ac:dyDescent="0.35">
      <c r="W43885" s="17"/>
    </row>
    <row r="43886" spans="23:23" x14ac:dyDescent="0.35">
      <c r="W43886" s="17"/>
    </row>
    <row r="43887" spans="23:23" x14ac:dyDescent="0.35">
      <c r="W43887" s="17"/>
    </row>
    <row r="43888" spans="23:23" x14ac:dyDescent="0.35">
      <c r="W43888" s="17"/>
    </row>
    <row r="43889" spans="23:23" x14ac:dyDescent="0.35">
      <c r="W43889" s="17"/>
    </row>
    <row r="43890" spans="23:23" x14ac:dyDescent="0.35">
      <c r="W43890" s="17"/>
    </row>
    <row r="43891" spans="23:23" x14ac:dyDescent="0.35">
      <c r="W43891" s="17"/>
    </row>
    <row r="43892" spans="23:23" x14ac:dyDescent="0.35">
      <c r="W43892" s="17"/>
    </row>
    <row r="43893" spans="23:23" x14ac:dyDescent="0.35">
      <c r="W43893" s="17"/>
    </row>
    <row r="43894" spans="23:23" x14ac:dyDescent="0.35">
      <c r="W43894" s="17"/>
    </row>
    <row r="43895" spans="23:23" x14ac:dyDescent="0.35">
      <c r="W43895" s="17"/>
    </row>
    <row r="43896" spans="23:23" x14ac:dyDescent="0.35">
      <c r="W43896" s="17"/>
    </row>
    <row r="43897" spans="23:23" x14ac:dyDescent="0.35">
      <c r="W43897" s="17"/>
    </row>
    <row r="43898" spans="23:23" x14ac:dyDescent="0.35">
      <c r="W43898" s="17"/>
    </row>
    <row r="43899" spans="23:23" x14ac:dyDescent="0.35">
      <c r="W43899" s="17"/>
    </row>
    <row r="43900" spans="23:23" x14ac:dyDescent="0.35">
      <c r="W43900" s="17"/>
    </row>
    <row r="43901" spans="23:23" x14ac:dyDescent="0.35">
      <c r="W43901" s="17"/>
    </row>
    <row r="43902" spans="23:23" x14ac:dyDescent="0.35">
      <c r="W43902" s="17"/>
    </row>
    <row r="43903" spans="23:23" x14ac:dyDescent="0.35">
      <c r="W43903" s="17"/>
    </row>
    <row r="43904" spans="23:23" x14ac:dyDescent="0.35">
      <c r="W43904" s="17"/>
    </row>
    <row r="43905" spans="23:23" x14ac:dyDescent="0.35">
      <c r="W43905" s="17"/>
    </row>
    <row r="43906" spans="23:23" x14ac:dyDescent="0.35">
      <c r="W43906" s="17"/>
    </row>
    <row r="43907" spans="23:23" x14ac:dyDescent="0.35">
      <c r="W43907" s="17"/>
    </row>
    <row r="43908" spans="23:23" x14ac:dyDescent="0.35">
      <c r="W43908" s="17"/>
    </row>
    <row r="43909" spans="23:23" x14ac:dyDescent="0.35">
      <c r="W43909" s="17"/>
    </row>
    <row r="43910" spans="23:23" x14ac:dyDescent="0.35">
      <c r="W43910" s="17"/>
    </row>
    <row r="43911" spans="23:23" x14ac:dyDescent="0.35">
      <c r="W43911" s="17"/>
    </row>
    <row r="43912" spans="23:23" x14ac:dyDescent="0.35">
      <c r="W43912" s="17"/>
    </row>
    <row r="43913" spans="23:23" x14ac:dyDescent="0.35">
      <c r="W43913" s="17"/>
    </row>
    <row r="43914" spans="23:23" x14ac:dyDescent="0.35">
      <c r="W43914" s="17"/>
    </row>
    <row r="43915" spans="23:23" x14ac:dyDescent="0.35">
      <c r="W43915" s="17"/>
    </row>
    <row r="43916" spans="23:23" x14ac:dyDescent="0.35">
      <c r="W43916" s="17"/>
    </row>
    <row r="43917" spans="23:23" x14ac:dyDescent="0.35">
      <c r="W43917" s="17"/>
    </row>
    <row r="43918" spans="23:23" x14ac:dyDescent="0.35">
      <c r="W43918" s="17"/>
    </row>
    <row r="43919" spans="23:23" x14ac:dyDescent="0.35">
      <c r="W43919" s="17"/>
    </row>
    <row r="43920" spans="23:23" x14ac:dyDescent="0.35">
      <c r="W43920" s="17"/>
    </row>
    <row r="43921" spans="23:23" x14ac:dyDescent="0.35">
      <c r="W43921" s="17"/>
    </row>
    <row r="43922" spans="23:23" x14ac:dyDescent="0.35">
      <c r="W43922" s="17"/>
    </row>
    <row r="43923" spans="23:23" x14ac:dyDescent="0.35">
      <c r="W43923" s="17"/>
    </row>
    <row r="43924" spans="23:23" x14ac:dyDescent="0.35">
      <c r="W43924" s="17"/>
    </row>
    <row r="43925" spans="23:23" x14ac:dyDescent="0.35">
      <c r="W43925" s="17"/>
    </row>
    <row r="43926" spans="23:23" x14ac:dyDescent="0.35">
      <c r="W43926" s="17"/>
    </row>
    <row r="43927" spans="23:23" x14ac:dyDescent="0.35">
      <c r="W43927" s="17"/>
    </row>
    <row r="43928" spans="23:23" x14ac:dyDescent="0.35">
      <c r="W43928" s="17"/>
    </row>
    <row r="43929" spans="23:23" x14ac:dyDescent="0.35">
      <c r="W43929" s="17"/>
    </row>
    <row r="43930" spans="23:23" x14ac:dyDescent="0.35">
      <c r="W43930" s="17"/>
    </row>
    <row r="43931" spans="23:23" x14ac:dyDescent="0.35">
      <c r="W43931" s="17"/>
    </row>
    <row r="43932" spans="23:23" x14ac:dyDescent="0.35">
      <c r="W43932" s="17"/>
    </row>
    <row r="43933" spans="23:23" x14ac:dyDescent="0.35">
      <c r="W43933" s="17"/>
    </row>
    <row r="43934" spans="23:23" x14ac:dyDescent="0.35">
      <c r="W43934" s="17"/>
    </row>
    <row r="43935" spans="23:23" x14ac:dyDescent="0.35">
      <c r="W43935" s="17"/>
    </row>
    <row r="43936" spans="23:23" x14ac:dyDescent="0.35">
      <c r="W43936" s="17"/>
    </row>
    <row r="43937" spans="23:23" x14ac:dyDescent="0.35">
      <c r="W43937" s="17"/>
    </row>
    <row r="43938" spans="23:23" x14ac:dyDescent="0.35">
      <c r="W43938" s="17"/>
    </row>
    <row r="43939" spans="23:23" x14ac:dyDescent="0.35">
      <c r="W43939" s="17"/>
    </row>
    <row r="43940" spans="23:23" x14ac:dyDescent="0.35">
      <c r="W43940" s="17"/>
    </row>
    <row r="43941" spans="23:23" x14ac:dyDescent="0.35">
      <c r="W43941" s="17"/>
    </row>
    <row r="43942" spans="23:23" x14ac:dyDescent="0.35">
      <c r="W43942" s="17"/>
    </row>
    <row r="43943" spans="23:23" x14ac:dyDescent="0.35">
      <c r="W43943" s="17"/>
    </row>
    <row r="43944" spans="23:23" x14ac:dyDescent="0.35">
      <c r="W43944" s="17"/>
    </row>
    <row r="43945" spans="23:23" x14ac:dyDescent="0.35">
      <c r="W43945" s="17"/>
    </row>
    <row r="43946" spans="23:23" x14ac:dyDescent="0.35">
      <c r="W43946" s="17"/>
    </row>
    <row r="43947" spans="23:23" x14ac:dyDescent="0.35">
      <c r="W43947" s="17"/>
    </row>
    <row r="43948" spans="23:23" x14ac:dyDescent="0.35">
      <c r="W43948" s="17"/>
    </row>
    <row r="43949" spans="23:23" x14ac:dyDescent="0.35">
      <c r="W43949" s="17"/>
    </row>
    <row r="43950" spans="23:23" x14ac:dyDescent="0.35">
      <c r="W43950" s="17"/>
    </row>
    <row r="43951" spans="23:23" x14ac:dyDescent="0.35">
      <c r="W43951" s="17"/>
    </row>
    <row r="43952" spans="23:23" x14ac:dyDescent="0.35">
      <c r="W43952" s="17"/>
    </row>
    <row r="43953" spans="23:23" x14ac:dyDescent="0.35">
      <c r="W43953" s="17"/>
    </row>
    <row r="43954" spans="23:23" x14ac:dyDescent="0.35">
      <c r="W43954" s="17"/>
    </row>
    <row r="43955" spans="23:23" x14ac:dyDescent="0.35">
      <c r="W43955" s="17"/>
    </row>
    <row r="43956" spans="23:23" x14ac:dyDescent="0.35">
      <c r="W43956" s="17"/>
    </row>
    <row r="43957" spans="23:23" x14ac:dyDescent="0.35">
      <c r="W43957" s="17"/>
    </row>
    <row r="43958" spans="23:23" x14ac:dyDescent="0.35">
      <c r="W43958" s="17"/>
    </row>
    <row r="43959" spans="23:23" x14ac:dyDescent="0.35">
      <c r="W43959" s="17"/>
    </row>
    <row r="43960" spans="23:23" x14ac:dyDescent="0.35">
      <c r="W43960" s="17"/>
    </row>
    <row r="43961" spans="23:23" x14ac:dyDescent="0.35">
      <c r="W43961" s="17"/>
    </row>
    <row r="43962" spans="23:23" x14ac:dyDescent="0.35">
      <c r="W43962" s="17"/>
    </row>
    <row r="43963" spans="23:23" x14ac:dyDescent="0.35">
      <c r="W43963" s="17"/>
    </row>
    <row r="43964" spans="23:23" x14ac:dyDescent="0.35">
      <c r="W43964" s="17"/>
    </row>
    <row r="43965" spans="23:23" x14ac:dyDescent="0.35">
      <c r="W43965" s="17"/>
    </row>
    <row r="43966" spans="23:23" x14ac:dyDescent="0.35">
      <c r="W43966" s="17"/>
    </row>
    <row r="43967" spans="23:23" x14ac:dyDescent="0.35">
      <c r="W43967" s="17"/>
    </row>
    <row r="43968" spans="23:23" x14ac:dyDescent="0.35">
      <c r="W43968" s="17"/>
    </row>
    <row r="43969" spans="23:23" x14ac:dyDescent="0.35">
      <c r="W43969" s="17"/>
    </row>
    <row r="43970" spans="23:23" x14ac:dyDescent="0.35">
      <c r="W43970" s="17"/>
    </row>
    <row r="43971" spans="23:23" x14ac:dyDescent="0.35">
      <c r="W43971" s="17"/>
    </row>
    <row r="43972" spans="23:23" x14ac:dyDescent="0.35">
      <c r="W43972" s="17"/>
    </row>
    <row r="43973" spans="23:23" x14ac:dyDescent="0.35">
      <c r="W43973" s="17"/>
    </row>
    <row r="43974" spans="23:23" x14ac:dyDescent="0.35">
      <c r="W43974" s="17"/>
    </row>
    <row r="43975" spans="23:23" x14ac:dyDescent="0.35">
      <c r="W43975" s="17"/>
    </row>
    <row r="43976" spans="23:23" x14ac:dyDescent="0.35">
      <c r="W43976" s="17"/>
    </row>
    <row r="43977" spans="23:23" x14ac:dyDescent="0.35">
      <c r="W43977" s="17"/>
    </row>
    <row r="43978" spans="23:23" x14ac:dyDescent="0.35">
      <c r="W43978" s="17"/>
    </row>
    <row r="43979" spans="23:23" x14ac:dyDescent="0.35">
      <c r="W43979" s="17"/>
    </row>
    <row r="43980" spans="23:23" x14ac:dyDescent="0.35">
      <c r="W43980" s="17"/>
    </row>
    <row r="43981" spans="23:23" x14ac:dyDescent="0.35">
      <c r="W43981" s="17"/>
    </row>
    <row r="43982" spans="23:23" x14ac:dyDescent="0.35">
      <c r="W43982" s="17"/>
    </row>
    <row r="43983" spans="23:23" x14ac:dyDescent="0.35">
      <c r="W43983" s="17"/>
    </row>
    <row r="43984" spans="23:23" x14ac:dyDescent="0.35">
      <c r="W43984" s="17"/>
    </row>
    <row r="43985" spans="23:23" x14ac:dyDescent="0.35">
      <c r="W43985" s="17"/>
    </row>
    <row r="43986" spans="23:23" x14ac:dyDescent="0.35">
      <c r="W43986" s="17"/>
    </row>
    <row r="43987" spans="23:23" x14ac:dyDescent="0.35">
      <c r="W43987" s="17"/>
    </row>
    <row r="43988" spans="23:23" x14ac:dyDescent="0.35">
      <c r="W43988" s="17"/>
    </row>
    <row r="43989" spans="23:23" x14ac:dyDescent="0.35">
      <c r="W43989" s="17"/>
    </row>
    <row r="43990" spans="23:23" x14ac:dyDescent="0.35">
      <c r="W43990" s="17"/>
    </row>
    <row r="43991" spans="23:23" x14ac:dyDescent="0.35">
      <c r="W43991" s="17"/>
    </row>
    <row r="43992" spans="23:23" x14ac:dyDescent="0.35">
      <c r="W43992" s="17"/>
    </row>
    <row r="43993" spans="23:23" x14ac:dyDescent="0.35">
      <c r="W43993" s="17"/>
    </row>
    <row r="43994" spans="23:23" x14ac:dyDescent="0.35">
      <c r="W43994" s="17"/>
    </row>
    <row r="43995" spans="23:23" x14ac:dyDescent="0.35">
      <c r="W43995" s="17"/>
    </row>
    <row r="43996" spans="23:23" x14ac:dyDescent="0.35">
      <c r="W43996" s="17"/>
    </row>
    <row r="43997" spans="23:23" x14ac:dyDescent="0.35">
      <c r="W43997" s="17"/>
    </row>
    <row r="43998" spans="23:23" x14ac:dyDescent="0.35">
      <c r="W43998" s="17"/>
    </row>
    <row r="43999" spans="23:23" x14ac:dyDescent="0.35">
      <c r="W43999" s="17"/>
    </row>
    <row r="44000" spans="23:23" x14ac:dyDescent="0.35">
      <c r="W44000" s="17"/>
    </row>
    <row r="44001" spans="23:23" x14ac:dyDescent="0.35">
      <c r="W44001" s="17"/>
    </row>
    <row r="44002" spans="23:23" x14ac:dyDescent="0.35">
      <c r="W44002" s="17"/>
    </row>
    <row r="44003" spans="23:23" x14ac:dyDescent="0.35">
      <c r="W44003" s="17"/>
    </row>
    <row r="44004" spans="23:23" x14ac:dyDescent="0.35">
      <c r="W44004" s="17"/>
    </row>
    <row r="44005" spans="23:23" x14ac:dyDescent="0.35">
      <c r="W44005" s="17"/>
    </row>
    <row r="44006" spans="23:23" x14ac:dyDescent="0.35">
      <c r="W44006" s="17"/>
    </row>
    <row r="44007" spans="23:23" x14ac:dyDescent="0.35">
      <c r="W44007" s="17"/>
    </row>
    <row r="44008" spans="23:23" x14ac:dyDescent="0.35">
      <c r="W44008" s="17"/>
    </row>
    <row r="44009" spans="23:23" x14ac:dyDescent="0.35">
      <c r="W44009" s="17"/>
    </row>
    <row r="44010" spans="23:23" x14ac:dyDescent="0.35">
      <c r="W44010" s="17"/>
    </row>
    <row r="44011" spans="23:23" x14ac:dyDescent="0.35">
      <c r="W44011" s="17"/>
    </row>
    <row r="44012" spans="23:23" x14ac:dyDescent="0.35">
      <c r="W44012" s="17"/>
    </row>
    <row r="44013" spans="23:23" x14ac:dyDescent="0.35">
      <c r="W44013" s="17"/>
    </row>
    <row r="44014" spans="23:23" x14ac:dyDescent="0.35">
      <c r="W44014" s="17"/>
    </row>
    <row r="44015" spans="23:23" x14ac:dyDescent="0.35">
      <c r="W44015" s="17"/>
    </row>
    <row r="44016" spans="23:23" x14ac:dyDescent="0.35">
      <c r="W44016" s="17"/>
    </row>
    <row r="44017" spans="23:23" x14ac:dyDescent="0.35">
      <c r="W44017" s="17"/>
    </row>
    <row r="44018" spans="23:23" x14ac:dyDescent="0.35">
      <c r="W44018" s="17"/>
    </row>
    <row r="44019" spans="23:23" x14ac:dyDescent="0.35">
      <c r="W44019" s="17"/>
    </row>
    <row r="44020" spans="23:23" x14ac:dyDescent="0.35">
      <c r="W44020" s="17"/>
    </row>
    <row r="44021" spans="23:23" x14ac:dyDescent="0.35">
      <c r="W44021" s="17"/>
    </row>
    <row r="44022" spans="23:23" x14ac:dyDescent="0.35">
      <c r="W44022" s="17"/>
    </row>
    <row r="44023" spans="23:23" x14ac:dyDescent="0.35">
      <c r="W44023" s="17"/>
    </row>
    <row r="44024" spans="23:23" x14ac:dyDescent="0.35">
      <c r="W44024" s="17"/>
    </row>
    <row r="44025" spans="23:23" x14ac:dyDescent="0.35">
      <c r="W44025" s="17"/>
    </row>
    <row r="44026" spans="23:23" x14ac:dyDescent="0.35">
      <c r="W44026" s="17"/>
    </row>
    <row r="44027" spans="23:23" x14ac:dyDescent="0.35">
      <c r="W44027" s="17"/>
    </row>
    <row r="44028" spans="23:23" x14ac:dyDescent="0.35">
      <c r="W44028" s="17"/>
    </row>
    <row r="44029" spans="23:23" x14ac:dyDescent="0.35">
      <c r="W44029" s="17"/>
    </row>
    <row r="44030" spans="23:23" x14ac:dyDescent="0.35">
      <c r="W44030" s="17"/>
    </row>
    <row r="44031" spans="23:23" x14ac:dyDescent="0.35">
      <c r="W44031" s="17"/>
    </row>
    <row r="44032" spans="23:23" x14ac:dyDescent="0.35">
      <c r="W44032" s="17"/>
    </row>
    <row r="44033" spans="23:23" x14ac:dyDescent="0.35">
      <c r="W44033" s="17"/>
    </row>
    <row r="44034" spans="23:23" x14ac:dyDescent="0.35">
      <c r="W44034" s="17"/>
    </row>
    <row r="44035" spans="23:23" x14ac:dyDescent="0.35">
      <c r="W44035" s="17"/>
    </row>
    <row r="44036" spans="23:23" x14ac:dyDescent="0.35">
      <c r="W44036" s="17"/>
    </row>
    <row r="44037" spans="23:23" x14ac:dyDescent="0.35">
      <c r="W44037" s="17"/>
    </row>
    <row r="44038" spans="23:23" x14ac:dyDescent="0.35">
      <c r="W44038" s="17"/>
    </row>
    <row r="44039" spans="23:23" x14ac:dyDescent="0.35">
      <c r="W44039" s="17"/>
    </row>
    <row r="44040" spans="23:23" x14ac:dyDescent="0.35">
      <c r="W44040" s="17"/>
    </row>
    <row r="44041" spans="23:23" x14ac:dyDescent="0.35">
      <c r="W44041" s="17"/>
    </row>
    <row r="44042" spans="23:23" x14ac:dyDescent="0.35">
      <c r="W44042" s="17"/>
    </row>
    <row r="44043" spans="23:23" x14ac:dyDescent="0.35">
      <c r="W44043" s="17"/>
    </row>
    <row r="44044" spans="23:23" x14ac:dyDescent="0.35">
      <c r="W44044" s="17"/>
    </row>
    <row r="44045" spans="23:23" x14ac:dyDescent="0.35">
      <c r="W44045" s="17"/>
    </row>
    <row r="44046" spans="23:23" x14ac:dyDescent="0.35">
      <c r="W44046" s="17"/>
    </row>
    <row r="44047" spans="23:23" x14ac:dyDescent="0.35">
      <c r="W44047" s="17"/>
    </row>
    <row r="44048" spans="23:23" x14ac:dyDescent="0.35">
      <c r="W44048" s="17"/>
    </row>
    <row r="44049" spans="23:23" x14ac:dyDescent="0.35">
      <c r="W44049" s="17"/>
    </row>
    <row r="44050" spans="23:23" x14ac:dyDescent="0.35">
      <c r="W44050" s="17"/>
    </row>
    <row r="44051" spans="23:23" x14ac:dyDescent="0.35">
      <c r="W44051" s="17"/>
    </row>
    <row r="44052" spans="23:23" x14ac:dyDescent="0.35">
      <c r="W44052" s="17"/>
    </row>
    <row r="44053" spans="23:23" x14ac:dyDescent="0.35">
      <c r="W44053" s="17"/>
    </row>
    <row r="44054" spans="23:23" x14ac:dyDescent="0.35">
      <c r="W44054" s="17"/>
    </row>
    <row r="44055" spans="23:23" x14ac:dyDescent="0.35">
      <c r="W44055" s="17"/>
    </row>
    <row r="44056" spans="23:23" x14ac:dyDescent="0.35">
      <c r="W44056" s="17"/>
    </row>
    <row r="44057" spans="23:23" x14ac:dyDescent="0.35">
      <c r="W44057" s="17"/>
    </row>
    <row r="44058" spans="23:23" x14ac:dyDescent="0.35">
      <c r="W44058" s="17"/>
    </row>
    <row r="44059" spans="23:23" x14ac:dyDescent="0.35">
      <c r="W44059" s="17"/>
    </row>
    <row r="44060" spans="23:23" x14ac:dyDescent="0.35">
      <c r="W44060" s="17"/>
    </row>
    <row r="44061" spans="23:23" x14ac:dyDescent="0.35">
      <c r="W44061" s="17"/>
    </row>
    <row r="44062" spans="23:23" x14ac:dyDescent="0.35">
      <c r="W44062" s="17"/>
    </row>
    <row r="44063" spans="23:23" x14ac:dyDescent="0.35">
      <c r="W44063" s="17"/>
    </row>
    <row r="44064" spans="23:23" x14ac:dyDescent="0.35">
      <c r="W44064" s="17"/>
    </row>
    <row r="44065" spans="23:23" x14ac:dyDescent="0.35">
      <c r="W44065" s="17"/>
    </row>
    <row r="44066" spans="23:23" x14ac:dyDescent="0.35">
      <c r="W44066" s="17"/>
    </row>
    <row r="44067" spans="23:23" x14ac:dyDescent="0.35">
      <c r="W44067" s="17"/>
    </row>
    <row r="44068" spans="23:23" x14ac:dyDescent="0.35">
      <c r="W44068" s="17"/>
    </row>
    <row r="44069" spans="23:23" x14ac:dyDescent="0.35">
      <c r="W44069" s="17"/>
    </row>
    <row r="44070" spans="23:23" x14ac:dyDescent="0.35">
      <c r="W44070" s="17"/>
    </row>
    <row r="44071" spans="23:23" x14ac:dyDescent="0.35">
      <c r="W44071" s="17"/>
    </row>
    <row r="44072" spans="23:23" x14ac:dyDescent="0.35">
      <c r="W44072" s="17"/>
    </row>
    <row r="44073" spans="23:23" x14ac:dyDescent="0.35">
      <c r="W44073" s="17"/>
    </row>
    <row r="44074" spans="23:23" x14ac:dyDescent="0.35">
      <c r="W44074" s="17"/>
    </row>
    <row r="44075" spans="23:23" x14ac:dyDescent="0.35">
      <c r="W44075" s="17"/>
    </row>
    <row r="44076" spans="23:23" x14ac:dyDescent="0.35">
      <c r="W44076" s="17"/>
    </row>
    <row r="44077" spans="23:23" x14ac:dyDescent="0.35">
      <c r="W44077" s="17"/>
    </row>
    <row r="44078" spans="23:23" x14ac:dyDescent="0.35">
      <c r="W44078" s="17"/>
    </row>
    <row r="44079" spans="23:23" x14ac:dyDescent="0.35">
      <c r="W44079" s="17"/>
    </row>
    <row r="44080" spans="23:23" x14ac:dyDescent="0.35">
      <c r="W44080" s="17"/>
    </row>
    <row r="44081" spans="23:23" x14ac:dyDescent="0.35">
      <c r="W44081" s="17"/>
    </row>
    <row r="44082" spans="23:23" x14ac:dyDescent="0.35">
      <c r="W44082" s="17"/>
    </row>
    <row r="44083" spans="23:23" x14ac:dyDescent="0.35">
      <c r="W44083" s="17"/>
    </row>
    <row r="44084" spans="23:23" x14ac:dyDescent="0.35">
      <c r="W44084" s="17"/>
    </row>
    <row r="44085" spans="23:23" x14ac:dyDescent="0.35">
      <c r="W44085" s="17"/>
    </row>
    <row r="44086" spans="23:23" x14ac:dyDescent="0.35">
      <c r="W44086" s="17"/>
    </row>
    <row r="44087" spans="23:23" x14ac:dyDescent="0.35">
      <c r="W44087" s="17"/>
    </row>
    <row r="44088" spans="23:23" x14ac:dyDescent="0.35">
      <c r="W44088" s="17"/>
    </row>
    <row r="44089" spans="23:23" x14ac:dyDescent="0.35">
      <c r="W44089" s="17"/>
    </row>
    <row r="44090" spans="23:23" x14ac:dyDescent="0.35">
      <c r="W44090" s="17"/>
    </row>
    <row r="44091" spans="23:23" x14ac:dyDescent="0.35">
      <c r="W44091" s="17"/>
    </row>
    <row r="44092" spans="23:23" x14ac:dyDescent="0.35">
      <c r="W44092" s="17"/>
    </row>
    <row r="44093" spans="23:23" x14ac:dyDescent="0.35">
      <c r="W44093" s="17"/>
    </row>
    <row r="44094" spans="23:23" x14ac:dyDescent="0.35">
      <c r="W44094" s="17"/>
    </row>
    <row r="44095" spans="23:23" x14ac:dyDescent="0.35">
      <c r="W44095" s="17"/>
    </row>
    <row r="44096" spans="23:23" x14ac:dyDescent="0.35">
      <c r="W44096" s="17"/>
    </row>
    <row r="44097" spans="23:23" x14ac:dyDescent="0.35">
      <c r="W44097" s="17"/>
    </row>
    <row r="44098" spans="23:23" x14ac:dyDescent="0.35">
      <c r="W44098" s="17"/>
    </row>
    <row r="44099" spans="23:23" x14ac:dyDescent="0.35">
      <c r="W44099" s="17"/>
    </row>
    <row r="44100" spans="23:23" x14ac:dyDescent="0.35">
      <c r="W44100" s="17"/>
    </row>
    <row r="44101" spans="23:23" x14ac:dyDescent="0.35">
      <c r="W44101" s="17"/>
    </row>
    <row r="44102" spans="23:23" x14ac:dyDescent="0.35">
      <c r="W44102" s="17"/>
    </row>
    <row r="44103" spans="23:23" x14ac:dyDescent="0.35">
      <c r="W44103" s="17"/>
    </row>
    <row r="44104" spans="23:23" x14ac:dyDescent="0.35">
      <c r="W44104" s="17"/>
    </row>
    <row r="44105" spans="23:23" x14ac:dyDescent="0.35">
      <c r="W44105" s="17"/>
    </row>
    <row r="44106" spans="23:23" x14ac:dyDescent="0.35">
      <c r="W44106" s="17"/>
    </row>
    <row r="44107" spans="23:23" x14ac:dyDescent="0.35">
      <c r="W44107" s="17"/>
    </row>
    <row r="44108" spans="23:23" x14ac:dyDescent="0.35">
      <c r="W44108" s="17"/>
    </row>
    <row r="44109" spans="23:23" x14ac:dyDescent="0.35">
      <c r="W44109" s="17"/>
    </row>
    <row r="44110" spans="23:23" x14ac:dyDescent="0.35">
      <c r="W44110" s="17"/>
    </row>
    <row r="44111" spans="23:23" x14ac:dyDescent="0.35">
      <c r="W44111" s="17"/>
    </row>
    <row r="44112" spans="23:23" x14ac:dyDescent="0.35">
      <c r="W44112" s="17"/>
    </row>
    <row r="44113" spans="23:23" x14ac:dyDescent="0.35">
      <c r="W44113" s="17"/>
    </row>
    <row r="44114" spans="23:23" x14ac:dyDescent="0.35">
      <c r="W44114" s="17"/>
    </row>
    <row r="44115" spans="23:23" x14ac:dyDescent="0.35">
      <c r="W44115" s="17"/>
    </row>
    <row r="44116" spans="23:23" x14ac:dyDescent="0.35">
      <c r="W44116" s="17"/>
    </row>
    <row r="44117" spans="23:23" x14ac:dyDescent="0.35">
      <c r="W44117" s="17"/>
    </row>
    <row r="44118" spans="23:23" x14ac:dyDescent="0.35">
      <c r="W44118" s="17"/>
    </row>
    <row r="44119" spans="23:23" x14ac:dyDescent="0.35">
      <c r="W44119" s="17"/>
    </row>
    <row r="44120" spans="23:23" x14ac:dyDescent="0.35">
      <c r="W44120" s="17"/>
    </row>
    <row r="44121" spans="23:23" x14ac:dyDescent="0.35">
      <c r="W44121" s="17"/>
    </row>
    <row r="44122" spans="23:23" x14ac:dyDescent="0.35">
      <c r="W44122" s="17"/>
    </row>
    <row r="44123" spans="23:23" x14ac:dyDescent="0.35">
      <c r="W44123" s="17"/>
    </row>
    <row r="44124" spans="23:23" x14ac:dyDescent="0.35">
      <c r="W44124" s="17"/>
    </row>
    <row r="44125" spans="23:23" x14ac:dyDescent="0.35">
      <c r="W44125" s="17"/>
    </row>
    <row r="44126" spans="23:23" x14ac:dyDescent="0.35">
      <c r="W44126" s="17"/>
    </row>
    <row r="44127" spans="23:23" x14ac:dyDescent="0.35">
      <c r="W44127" s="17"/>
    </row>
    <row r="44128" spans="23:23" x14ac:dyDescent="0.35">
      <c r="W44128" s="17"/>
    </row>
    <row r="44129" spans="23:23" x14ac:dyDescent="0.35">
      <c r="W44129" s="17"/>
    </row>
    <row r="44130" spans="23:23" x14ac:dyDescent="0.35">
      <c r="W44130" s="17"/>
    </row>
    <row r="44131" spans="23:23" x14ac:dyDescent="0.35">
      <c r="W44131" s="17"/>
    </row>
    <row r="44132" spans="23:23" x14ac:dyDescent="0.35">
      <c r="W44132" s="17"/>
    </row>
    <row r="44133" spans="23:23" x14ac:dyDescent="0.35">
      <c r="W44133" s="17"/>
    </row>
    <row r="44134" spans="23:23" x14ac:dyDescent="0.35">
      <c r="W44134" s="17"/>
    </row>
    <row r="44135" spans="23:23" x14ac:dyDescent="0.35">
      <c r="W44135" s="17"/>
    </row>
    <row r="44136" spans="23:23" x14ac:dyDescent="0.35">
      <c r="W44136" s="17"/>
    </row>
    <row r="44137" spans="23:23" x14ac:dyDescent="0.35">
      <c r="W44137" s="17"/>
    </row>
    <row r="44138" spans="23:23" x14ac:dyDescent="0.35">
      <c r="W44138" s="17"/>
    </row>
    <row r="44139" spans="23:23" x14ac:dyDescent="0.35">
      <c r="W44139" s="17"/>
    </row>
    <row r="44140" spans="23:23" x14ac:dyDescent="0.35">
      <c r="W44140" s="17"/>
    </row>
    <row r="44141" spans="23:23" x14ac:dyDescent="0.35">
      <c r="W44141" s="17"/>
    </row>
    <row r="44142" spans="23:23" x14ac:dyDescent="0.35">
      <c r="W44142" s="17"/>
    </row>
    <row r="44143" spans="23:23" x14ac:dyDescent="0.35">
      <c r="W44143" s="17"/>
    </row>
    <row r="44144" spans="23:23" x14ac:dyDescent="0.35">
      <c r="W44144" s="17"/>
    </row>
    <row r="44145" spans="23:23" x14ac:dyDescent="0.35">
      <c r="W44145" s="17"/>
    </row>
    <row r="44146" spans="23:23" x14ac:dyDescent="0.35">
      <c r="W44146" s="17"/>
    </row>
    <row r="44147" spans="23:23" x14ac:dyDescent="0.35">
      <c r="W44147" s="17"/>
    </row>
    <row r="44148" spans="23:23" x14ac:dyDescent="0.35">
      <c r="W44148" s="17"/>
    </row>
    <row r="44149" spans="23:23" x14ac:dyDescent="0.35">
      <c r="W44149" s="17"/>
    </row>
    <row r="44150" spans="23:23" x14ac:dyDescent="0.35">
      <c r="W44150" s="17"/>
    </row>
    <row r="44151" spans="23:23" x14ac:dyDescent="0.35">
      <c r="W44151" s="17"/>
    </row>
    <row r="44152" spans="23:23" x14ac:dyDescent="0.35">
      <c r="W44152" s="17"/>
    </row>
    <row r="44153" spans="23:23" x14ac:dyDescent="0.35">
      <c r="W44153" s="17"/>
    </row>
    <row r="44154" spans="23:23" x14ac:dyDescent="0.35">
      <c r="W44154" s="17"/>
    </row>
    <row r="44155" spans="23:23" x14ac:dyDescent="0.35">
      <c r="W44155" s="17"/>
    </row>
    <row r="44156" spans="23:23" x14ac:dyDescent="0.35">
      <c r="W44156" s="17"/>
    </row>
    <row r="44157" spans="23:23" x14ac:dyDescent="0.35">
      <c r="W44157" s="17"/>
    </row>
    <row r="44158" spans="23:23" x14ac:dyDescent="0.35">
      <c r="W44158" s="17"/>
    </row>
    <row r="44159" spans="23:23" x14ac:dyDescent="0.35">
      <c r="W44159" s="17"/>
    </row>
    <row r="44160" spans="23:23" x14ac:dyDescent="0.35">
      <c r="W44160" s="17"/>
    </row>
    <row r="44161" spans="23:23" x14ac:dyDescent="0.35">
      <c r="W44161" s="17"/>
    </row>
    <row r="44162" spans="23:23" x14ac:dyDescent="0.35">
      <c r="W44162" s="17"/>
    </row>
    <row r="44163" spans="23:23" x14ac:dyDescent="0.35">
      <c r="W44163" s="17"/>
    </row>
    <row r="44164" spans="23:23" x14ac:dyDescent="0.35">
      <c r="W44164" s="17"/>
    </row>
    <row r="44165" spans="23:23" x14ac:dyDescent="0.35">
      <c r="W44165" s="17"/>
    </row>
    <row r="44166" spans="23:23" x14ac:dyDescent="0.35">
      <c r="W44166" s="17"/>
    </row>
    <row r="44167" spans="23:23" x14ac:dyDescent="0.35">
      <c r="W44167" s="17"/>
    </row>
    <row r="44168" spans="23:23" x14ac:dyDescent="0.35">
      <c r="W44168" s="17"/>
    </row>
    <row r="44169" spans="23:23" x14ac:dyDescent="0.35">
      <c r="W44169" s="17"/>
    </row>
    <row r="44170" spans="23:23" x14ac:dyDescent="0.35">
      <c r="W44170" s="17"/>
    </row>
    <row r="44171" spans="23:23" x14ac:dyDescent="0.35">
      <c r="W44171" s="17"/>
    </row>
    <row r="44172" spans="23:23" x14ac:dyDescent="0.35">
      <c r="W44172" s="17"/>
    </row>
    <row r="44173" spans="23:23" x14ac:dyDescent="0.35">
      <c r="W44173" s="17"/>
    </row>
    <row r="44174" spans="23:23" x14ac:dyDescent="0.35">
      <c r="W44174" s="17"/>
    </row>
    <row r="44175" spans="23:23" x14ac:dyDescent="0.35">
      <c r="W44175" s="17"/>
    </row>
    <row r="44176" spans="23:23" x14ac:dyDescent="0.35">
      <c r="W44176" s="17"/>
    </row>
    <row r="44177" spans="23:23" x14ac:dyDescent="0.35">
      <c r="W44177" s="17"/>
    </row>
    <row r="44178" spans="23:23" x14ac:dyDescent="0.35">
      <c r="W44178" s="17"/>
    </row>
    <row r="44179" spans="23:23" x14ac:dyDescent="0.35">
      <c r="W44179" s="17"/>
    </row>
    <row r="44180" spans="23:23" x14ac:dyDescent="0.35">
      <c r="W44180" s="17"/>
    </row>
    <row r="44181" spans="23:23" x14ac:dyDescent="0.35">
      <c r="W44181" s="17"/>
    </row>
    <row r="44182" spans="23:23" x14ac:dyDescent="0.35">
      <c r="W44182" s="17"/>
    </row>
    <row r="44183" spans="23:23" x14ac:dyDescent="0.35">
      <c r="W44183" s="17"/>
    </row>
    <row r="44184" spans="23:23" x14ac:dyDescent="0.35">
      <c r="W44184" s="17"/>
    </row>
    <row r="44185" spans="23:23" x14ac:dyDescent="0.35">
      <c r="W44185" s="17"/>
    </row>
    <row r="44186" spans="23:23" x14ac:dyDescent="0.35">
      <c r="W44186" s="17"/>
    </row>
    <row r="44187" spans="23:23" x14ac:dyDescent="0.35">
      <c r="W44187" s="17"/>
    </row>
    <row r="44188" spans="23:23" x14ac:dyDescent="0.35">
      <c r="W44188" s="17"/>
    </row>
    <row r="44189" spans="23:23" x14ac:dyDescent="0.35">
      <c r="W44189" s="17"/>
    </row>
    <row r="44190" spans="23:23" x14ac:dyDescent="0.35">
      <c r="W44190" s="17"/>
    </row>
    <row r="44191" spans="23:23" x14ac:dyDescent="0.35">
      <c r="W44191" s="17"/>
    </row>
    <row r="44192" spans="23:23" x14ac:dyDescent="0.35">
      <c r="W44192" s="17"/>
    </row>
    <row r="44193" spans="23:23" x14ac:dyDescent="0.35">
      <c r="W44193" s="17"/>
    </row>
    <row r="44194" spans="23:23" x14ac:dyDescent="0.35">
      <c r="W44194" s="17"/>
    </row>
    <row r="44195" spans="23:23" x14ac:dyDescent="0.35">
      <c r="W44195" s="17"/>
    </row>
    <row r="44196" spans="23:23" x14ac:dyDescent="0.35">
      <c r="W44196" s="17"/>
    </row>
    <row r="44197" spans="23:23" x14ac:dyDescent="0.35">
      <c r="W44197" s="17"/>
    </row>
    <row r="44198" spans="23:23" x14ac:dyDescent="0.35">
      <c r="W44198" s="17"/>
    </row>
    <row r="44199" spans="23:23" x14ac:dyDescent="0.35">
      <c r="W44199" s="17"/>
    </row>
    <row r="44200" spans="23:23" x14ac:dyDescent="0.35">
      <c r="W44200" s="17"/>
    </row>
    <row r="44201" spans="23:23" x14ac:dyDescent="0.35">
      <c r="W44201" s="17"/>
    </row>
    <row r="44202" spans="23:23" x14ac:dyDescent="0.35">
      <c r="W44202" s="17"/>
    </row>
    <row r="44203" spans="23:23" x14ac:dyDescent="0.35">
      <c r="W44203" s="17"/>
    </row>
    <row r="44204" spans="23:23" x14ac:dyDescent="0.35">
      <c r="W44204" s="17"/>
    </row>
    <row r="44205" spans="23:23" x14ac:dyDescent="0.35">
      <c r="W44205" s="17"/>
    </row>
    <row r="44206" spans="23:23" x14ac:dyDescent="0.35">
      <c r="W44206" s="17"/>
    </row>
    <row r="44207" spans="23:23" x14ac:dyDescent="0.35">
      <c r="W44207" s="17"/>
    </row>
    <row r="44208" spans="23:23" x14ac:dyDescent="0.35">
      <c r="W44208" s="17"/>
    </row>
    <row r="44209" spans="23:23" x14ac:dyDescent="0.35">
      <c r="W44209" s="17"/>
    </row>
    <row r="44210" spans="23:23" x14ac:dyDescent="0.35">
      <c r="W44210" s="17"/>
    </row>
    <row r="44211" spans="23:23" x14ac:dyDescent="0.35">
      <c r="W44211" s="17"/>
    </row>
    <row r="44212" spans="23:23" x14ac:dyDescent="0.35">
      <c r="W44212" s="17"/>
    </row>
    <row r="44213" spans="23:23" x14ac:dyDescent="0.35">
      <c r="W44213" s="17"/>
    </row>
    <row r="44214" spans="23:23" x14ac:dyDescent="0.35">
      <c r="W44214" s="17"/>
    </row>
    <row r="44215" spans="23:23" x14ac:dyDescent="0.35">
      <c r="W44215" s="17"/>
    </row>
    <row r="44216" spans="23:23" x14ac:dyDescent="0.35">
      <c r="W44216" s="17"/>
    </row>
    <row r="44217" spans="23:23" x14ac:dyDescent="0.35">
      <c r="W44217" s="17"/>
    </row>
    <row r="44218" spans="23:23" x14ac:dyDescent="0.35">
      <c r="W44218" s="17"/>
    </row>
    <row r="44219" spans="23:23" x14ac:dyDescent="0.35">
      <c r="W44219" s="17"/>
    </row>
    <row r="44220" spans="23:23" x14ac:dyDescent="0.35">
      <c r="W44220" s="17"/>
    </row>
    <row r="44221" spans="23:23" x14ac:dyDescent="0.35">
      <c r="W44221" s="17"/>
    </row>
    <row r="44222" spans="23:23" x14ac:dyDescent="0.35">
      <c r="W44222" s="17"/>
    </row>
    <row r="44223" spans="23:23" x14ac:dyDescent="0.35">
      <c r="W44223" s="17"/>
    </row>
    <row r="44224" spans="23:23" x14ac:dyDescent="0.35">
      <c r="W44224" s="17"/>
    </row>
    <row r="44225" spans="23:23" x14ac:dyDescent="0.35">
      <c r="W44225" s="17"/>
    </row>
    <row r="44226" spans="23:23" x14ac:dyDescent="0.35">
      <c r="W44226" s="17"/>
    </row>
    <row r="44227" spans="23:23" x14ac:dyDescent="0.35">
      <c r="W44227" s="17"/>
    </row>
    <row r="44228" spans="23:23" x14ac:dyDescent="0.35">
      <c r="W44228" s="17"/>
    </row>
    <row r="44229" spans="23:23" x14ac:dyDescent="0.35">
      <c r="W44229" s="17"/>
    </row>
    <row r="44230" spans="23:23" x14ac:dyDescent="0.35">
      <c r="W44230" s="17"/>
    </row>
    <row r="44231" spans="23:23" x14ac:dyDescent="0.35">
      <c r="W44231" s="17"/>
    </row>
    <row r="44232" spans="23:23" x14ac:dyDescent="0.35">
      <c r="W44232" s="17"/>
    </row>
    <row r="44233" spans="23:23" x14ac:dyDescent="0.35">
      <c r="W44233" s="17"/>
    </row>
    <row r="44234" spans="23:23" x14ac:dyDescent="0.35">
      <c r="W44234" s="17"/>
    </row>
    <row r="44235" spans="23:23" x14ac:dyDescent="0.35">
      <c r="W44235" s="17"/>
    </row>
    <row r="44236" spans="23:23" x14ac:dyDescent="0.35">
      <c r="W44236" s="17"/>
    </row>
    <row r="44237" spans="23:23" x14ac:dyDescent="0.35">
      <c r="W44237" s="17"/>
    </row>
    <row r="44238" spans="23:23" x14ac:dyDescent="0.35">
      <c r="W44238" s="17"/>
    </row>
    <row r="44239" spans="23:23" x14ac:dyDescent="0.35">
      <c r="W44239" s="17"/>
    </row>
    <row r="44240" spans="23:23" x14ac:dyDescent="0.35">
      <c r="W44240" s="17"/>
    </row>
    <row r="44241" spans="23:23" x14ac:dyDescent="0.35">
      <c r="W44241" s="17"/>
    </row>
    <row r="44242" spans="23:23" x14ac:dyDescent="0.35">
      <c r="W44242" s="17"/>
    </row>
    <row r="44243" spans="23:23" x14ac:dyDescent="0.35">
      <c r="W44243" s="17"/>
    </row>
    <row r="44244" spans="23:23" x14ac:dyDescent="0.35">
      <c r="W44244" s="17"/>
    </row>
    <row r="44245" spans="23:23" x14ac:dyDescent="0.35">
      <c r="W44245" s="17"/>
    </row>
    <row r="44246" spans="23:23" x14ac:dyDescent="0.35">
      <c r="W44246" s="17"/>
    </row>
    <row r="44247" spans="23:23" x14ac:dyDescent="0.35">
      <c r="W44247" s="17"/>
    </row>
    <row r="44248" spans="23:23" x14ac:dyDescent="0.35">
      <c r="W44248" s="17"/>
    </row>
    <row r="44249" spans="23:23" x14ac:dyDescent="0.35">
      <c r="W44249" s="17"/>
    </row>
    <row r="44250" spans="23:23" x14ac:dyDescent="0.35">
      <c r="W44250" s="17"/>
    </row>
    <row r="44251" spans="23:23" x14ac:dyDescent="0.35">
      <c r="W44251" s="17"/>
    </row>
    <row r="44252" spans="23:23" x14ac:dyDescent="0.35">
      <c r="W44252" s="17"/>
    </row>
    <row r="44253" spans="23:23" x14ac:dyDescent="0.35">
      <c r="W44253" s="17"/>
    </row>
    <row r="44254" spans="23:23" x14ac:dyDescent="0.35">
      <c r="W44254" s="17"/>
    </row>
    <row r="44255" spans="23:23" x14ac:dyDescent="0.35">
      <c r="W44255" s="17"/>
    </row>
    <row r="44256" spans="23:23" x14ac:dyDescent="0.35">
      <c r="W44256" s="17"/>
    </row>
    <row r="44257" spans="23:23" x14ac:dyDescent="0.35">
      <c r="W44257" s="17"/>
    </row>
    <row r="44258" spans="23:23" x14ac:dyDescent="0.35">
      <c r="W44258" s="17"/>
    </row>
    <row r="44259" spans="23:23" x14ac:dyDescent="0.35">
      <c r="W44259" s="17"/>
    </row>
    <row r="44260" spans="23:23" x14ac:dyDescent="0.35">
      <c r="W44260" s="17"/>
    </row>
    <row r="44261" spans="23:23" x14ac:dyDescent="0.35">
      <c r="W44261" s="17"/>
    </row>
    <row r="44262" spans="23:23" x14ac:dyDescent="0.35">
      <c r="W44262" s="17"/>
    </row>
    <row r="44263" spans="23:23" x14ac:dyDescent="0.35">
      <c r="W44263" s="17"/>
    </row>
    <row r="44264" spans="23:23" x14ac:dyDescent="0.35">
      <c r="W44264" s="17"/>
    </row>
    <row r="44265" spans="23:23" x14ac:dyDescent="0.35">
      <c r="W44265" s="17"/>
    </row>
    <row r="44266" spans="23:23" x14ac:dyDescent="0.35">
      <c r="W44266" s="17"/>
    </row>
    <row r="44267" spans="23:23" x14ac:dyDescent="0.35">
      <c r="W44267" s="17"/>
    </row>
    <row r="44268" spans="23:23" x14ac:dyDescent="0.35">
      <c r="W44268" s="17"/>
    </row>
    <row r="44269" spans="23:23" x14ac:dyDescent="0.35">
      <c r="W44269" s="17"/>
    </row>
    <row r="44270" spans="23:23" x14ac:dyDescent="0.35">
      <c r="W44270" s="17"/>
    </row>
    <row r="44271" spans="23:23" x14ac:dyDescent="0.35">
      <c r="W44271" s="17"/>
    </row>
    <row r="44272" spans="23:23" x14ac:dyDescent="0.35">
      <c r="W44272" s="17"/>
    </row>
    <row r="44273" spans="23:23" x14ac:dyDescent="0.35">
      <c r="W44273" s="17"/>
    </row>
    <row r="44274" spans="23:23" x14ac:dyDescent="0.35">
      <c r="W44274" s="17"/>
    </row>
    <row r="44275" spans="23:23" x14ac:dyDescent="0.35">
      <c r="W44275" s="17"/>
    </row>
    <row r="44276" spans="23:23" x14ac:dyDescent="0.35">
      <c r="W44276" s="17"/>
    </row>
    <row r="44277" spans="23:23" x14ac:dyDescent="0.35">
      <c r="W44277" s="17"/>
    </row>
    <row r="44278" spans="23:23" x14ac:dyDescent="0.35">
      <c r="W44278" s="17"/>
    </row>
    <row r="44279" spans="23:23" x14ac:dyDescent="0.35">
      <c r="W44279" s="17"/>
    </row>
    <row r="44280" spans="23:23" x14ac:dyDescent="0.35">
      <c r="W44280" s="17"/>
    </row>
    <row r="44281" spans="23:23" x14ac:dyDescent="0.35">
      <c r="W44281" s="17"/>
    </row>
    <row r="44282" spans="23:23" x14ac:dyDescent="0.35">
      <c r="W44282" s="17"/>
    </row>
    <row r="44283" spans="23:23" x14ac:dyDescent="0.35">
      <c r="W44283" s="17"/>
    </row>
    <row r="44284" spans="23:23" x14ac:dyDescent="0.35">
      <c r="W44284" s="17"/>
    </row>
    <row r="44285" spans="23:23" x14ac:dyDescent="0.35">
      <c r="W44285" s="17"/>
    </row>
    <row r="44286" spans="23:23" x14ac:dyDescent="0.35">
      <c r="W44286" s="17"/>
    </row>
    <row r="44287" spans="23:23" x14ac:dyDescent="0.35">
      <c r="W44287" s="17"/>
    </row>
    <row r="44288" spans="23:23" x14ac:dyDescent="0.35">
      <c r="W44288" s="17"/>
    </row>
    <row r="44289" spans="23:23" x14ac:dyDescent="0.35">
      <c r="W44289" s="17"/>
    </row>
    <row r="44290" spans="23:23" x14ac:dyDescent="0.35">
      <c r="W44290" s="17"/>
    </row>
    <row r="44291" spans="23:23" x14ac:dyDescent="0.35">
      <c r="W44291" s="17"/>
    </row>
    <row r="44292" spans="23:23" x14ac:dyDescent="0.35">
      <c r="W44292" s="17"/>
    </row>
    <row r="44293" spans="23:23" x14ac:dyDescent="0.35">
      <c r="W44293" s="17"/>
    </row>
    <row r="44294" spans="23:23" x14ac:dyDescent="0.35">
      <c r="W44294" s="17"/>
    </row>
    <row r="44295" spans="23:23" x14ac:dyDescent="0.35">
      <c r="W44295" s="17"/>
    </row>
    <row r="44296" spans="23:23" x14ac:dyDescent="0.35">
      <c r="W44296" s="17"/>
    </row>
    <row r="44297" spans="23:23" x14ac:dyDescent="0.35">
      <c r="W44297" s="17"/>
    </row>
    <row r="44298" spans="23:23" x14ac:dyDescent="0.35">
      <c r="W44298" s="17"/>
    </row>
    <row r="44299" spans="23:23" x14ac:dyDescent="0.35">
      <c r="W44299" s="17"/>
    </row>
    <row r="44300" spans="23:23" x14ac:dyDescent="0.35">
      <c r="W44300" s="17"/>
    </row>
    <row r="44301" spans="23:23" x14ac:dyDescent="0.35">
      <c r="W44301" s="17"/>
    </row>
    <row r="44302" spans="23:23" x14ac:dyDescent="0.35">
      <c r="W44302" s="17"/>
    </row>
    <row r="44303" spans="23:23" x14ac:dyDescent="0.35">
      <c r="W44303" s="17"/>
    </row>
    <row r="44304" spans="23:23" x14ac:dyDescent="0.35">
      <c r="W44304" s="17"/>
    </row>
    <row r="44305" spans="23:23" x14ac:dyDescent="0.35">
      <c r="W44305" s="17"/>
    </row>
    <row r="44306" spans="23:23" x14ac:dyDescent="0.35">
      <c r="W44306" s="17"/>
    </row>
    <row r="44307" spans="23:23" x14ac:dyDescent="0.35">
      <c r="W44307" s="17"/>
    </row>
    <row r="44308" spans="23:23" x14ac:dyDescent="0.35">
      <c r="W44308" s="17"/>
    </row>
    <row r="44309" spans="23:23" x14ac:dyDescent="0.35">
      <c r="W44309" s="17"/>
    </row>
    <row r="44310" spans="23:23" x14ac:dyDescent="0.35">
      <c r="W44310" s="17"/>
    </row>
    <row r="44311" spans="23:23" x14ac:dyDescent="0.35">
      <c r="W44311" s="17"/>
    </row>
    <row r="44312" spans="23:23" x14ac:dyDescent="0.35">
      <c r="W44312" s="17"/>
    </row>
    <row r="44313" spans="23:23" x14ac:dyDescent="0.35">
      <c r="W44313" s="17"/>
    </row>
    <row r="44314" spans="23:23" x14ac:dyDescent="0.35">
      <c r="W44314" s="17"/>
    </row>
    <row r="44315" spans="23:23" x14ac:dyDescent="0.35">
      <c r="W44315" s="17"/>
    </row>
    <row r="44316" spans="23:23" x14ac:dyDescent="0.35">
      <c r="W44316" s="17"/>
    </row>
    <row r="44317" spans="23:23" x14ac:dyDescent="0.35">
      <c r="W44317" s="17"/>
    </row>
    <row r="44318" spans="23:23" x14ac:dyDescent="0.35">
      <c r="W44318" s="17"/>
    </row>
    <row r="44319" spans="23:23" x14ac:dyDescent="0.35">
      <c r="W44319" s="17"/>
    </row>
    <row r="44320" spans="23:23" x14ac:dyDescent="0.35">
      <c r="W44320" s="17"/>
    </row>
    <row r="44321" spans="23:23" x14ac:dyDescent="0.35">
      <c r="W44321" s="17"/>
    </row>
    <row r="44322" spans="23:23" x14ac:dyDescent="0.35">
      <c r="W44322" s="17"/>
    </row>
    <row r="44323" spans="23:23" x14ac:dyDescent="0.35">
      <c r="W44323" s="17"/>
    </row>
    <row r="44324" spans="23:23" x14ac:dyDescent="0.35">
      <c r="W44324" s="17"/>
    </row>
    <row r="44325" spans="23:23" x14ac:dyDescent="0.35">
      <c r="W44325" s="17"/>
    </row>
    <row r="44326" spans="23:23" x14ac:dyDescent="0.35">
      <c r="W44326" s="17"/>
    </row>
    <row r="44327" spans="23:23" x14ac:dyDescent="0.35">
      <c r="W44327" s="17"/>
    </row>
    <row r="44328" spans="23:23" x14ac:dyDescent="0.35">
      <c r="W44328" s="17"/>
    </row>
    <row r="44329" spans="23:23" x14ac:dyDescent="0.35">
      <c r="W44329" s="17"/>
    </row>
    <row r="44330" spans="23:23" x14ac:dyDescent="0.35">
      <c r="W44330" s="17"/>
    </row>
    <row r="44331" spans="23:23" x14ac:dyDescent="0.35">
      <c r="W44331" s="17"/>
    </row>
    <row r="44332" spans="23:23" x14ac:dyDescent="0.35">
      <c r="W44332" s="17"/>
    </row>
    <row r="44333" spans="23:23" x14ac:dyDescent="0.35">
      <c r="W44333" s="17"/>
    </row>
    <row r="44334" spans="23:23" x14ac:dyDescent="0.35">
      <c r="W44334" s="17"/>
    </row>
    <row r="44335" spans="23:23" x14ac:dyDescent="0.35">
      <c r="W44335" s="17"/>
    </row>
    <row r="44336" spans="23:23" x14ac:dyDescent="0.35">
      <c r="W44336" s="17"/>
    </row>
    <row r="44337" spans="23:23" x14ac:dyDescent="0.35">
      <c r="W44337" s="17"/>
    </row>
    <row r="44338" spans="23:23" x14ac:dyDescent="0.35">
      <c r="W44338" s="17"/>
    </row>
    <row r="44339" spans="23:23" x14ac:dyDescent="0.35">
      <c r="W44339" s="17"/>
    </row>
    <row r="44340" spans="23:23" x14ac:dyDescent="0.35">
      <c r="W44340" s="17"/>
    </row>
    <row r="44341" spans="23:23" x14ac:dyDescent="0.35">
      <c r="W44341" s="17"/>
    </row>
    <row r="44342" spans="23:23" x14ac:dyDescent="0.35">
      <c r="W44342" s="17"/>
    </row>
    <row r="44343" spans="23:23" x14ac:dyDescent="0.35">
      <c r="W44343" s="17"/>
    </row>
    <row r="44344" spans="23:23" x14ac:dyDescent="0.35">
      <c r="W44344" s="17"/>
    </row>
    <row r="44345" spans="23:23" x14ac:dyDescent="0.35">
      <c r="W44345" s="17"/>
    </row>
    <row r="44346" spans="23:23" x14ac:dyDescent="0.35">
      <c r="W44346" s="17"/>
    </row>
    <row r="44347" spans="23:23" x14ac:dyDescent="0.35">
      <c r="W44347" s="17"/>
    </row>
    <row r="44348" spans="23:23" x14ac:dyDescent="0.35">
      <c r="W44348" s="17"/>
    </row>
    <row r="44349" spans="23:23" x14ac:dyDescent="0.35">
      <c r="W44349" s="17"/>
    </row>
    <row r="44350" spans="23:23" x14ac:dyDescent="0.35">
      <c r="W44350" s="17"/>
    </row>
    <row r="44351" spans="23:23" x14ac:dyDescent="0.35">
      <c r="W44351" s="17"/>
    </row>
    <row r="44352" spans="23:23" x14ac:dyDescent="0.35">
      <c r="W44352" s="17"/>
    </row>
    <row r="44353" spans="23:23" x14ac:dyDescent="0.35">
      <c r="W44353" s="17"/>
    </row>
    <row r="44354" spans="23:23" x14ac:dyDescent="0.35">
      <c r="W44354" s="17"/>
    </row>
    <row r="44355" spans="23:23" x14ac:dyDescent="0.35">
      <c r="W44355" s="17"/>
    </row>
    <row r="44356" spans="23:23" x14ac:dyDescent="0.35">
      <c r="W44356" s="17"/>
    </row>
    <row r="44357" spans="23:23" x14ac:dyDescent="0.35">
      <c r="W44357" s="17"/>
    </row>
    <row r="44358" spans="23:23" x14ac:dyDescent="0.35">
      <c r="W44358" s="17"/>
    </row>
    <row r="44359" spans="23:23" x14ac:dyDescent="0.35">
      <c r="W44359" s="17"/>
    </row>
    <row r="44360" spans="23:23" x14ac:dyDescent="0.35">
      <c r="W44360" s="17"/>
    </row>
    <row r="44361" spans="23:23" x14ac:dyDescent="0.35">
      <c r="W44361" s="17"/>
    </row>
    <row r="44362" spans="23:23" x14ac:dyDescent="0.35">
      <c r="W44362" s="17"/>
    </row>
    <row r="44363" spans="23:23" x14ac:dyDescent="0.35">
      <c r="W44363" s="17"/>
    </row>
    <row r="44364" spans="23:23" x14ac:dyDescent="0.35">
      <c r="W44364" s="17"/>
    </row>
    <row r="44365" spans="23:23" x14ac:dyDescent="0.35">
      <c r="W44365" s="17"/>
    </row>
    <row r="44366" spans="23:23" x14ac:dyDescent="0.35">
      <c r="W44366" s="17"/>
    </row>
    <row r="44367" spans="23:23" x14ac:dyDescent="0.35">
      <c r="W44367" s="17"/>
    </row>
    <row r="44368" spans="23:23" x14ac:dyDescent="0.35">
      <c r="W44368" s="17"/>
    </row>
    <row r="44369" spans="23:23" x14ac:dyDescent="0.35">
      <c r="W44369" s="17"/>
    </row>
    <row r="44370" spans="23:23" x14ac:dyDescent="0.35">
      <c r="W44370" s="17"/>
    </row>
    <row r="44371" spans="23:23" x14ac:dyDescent="0.35">
      <c r="W44371" s="17"/>
    </row>
    <row r="44372" spans="23:23" x14ac:dyDescent="0.35">
      <c r="W44372" s="17"/>
    </row>
    <row r="44373" spans="23:23" x14ac:dyDescent="0.35">
      <c r="W44373" s="17"/>
    </row>
    <row r="44374" spans="23:23" x14ac:dyDescent="0.35">
      <c r="W44374" s="17"/>
    </row>
    <row r="44375" spans="23:23" x14ac:dyDescent="0.35">
      <c r="W44375" s="17"/>
    </row>
    <row r="44376" spans="23:23" x14ac:dyDescent="0.35">
      <c r="W44376" s="17"/>
    </row>
    <row r="44377" spans="23:23" x14ac:dyDescent="0.35">
      <c r="W44377" s="17"/>
    </row>
    <row r="44378" spans="23:23" x14ac:dyDescent="0.35">
      <c r="W44378" s="17"/>
    </row>
    <row r="44379" spans="23:23" x14ac:dyDescent="0.35">
      <c r="W44379" s="17"/>
    </row>
    <row r="44380" spans="23:23" x14ac:dyDescent="0.35">
      <c r="W44380" s="17"/>
    </row>
    <row r="44381" spans="23:23" x14ac:dyDescent="0.35">
      <c r="W44381" s="17"/>
    </row>
    <row r="44382" spans="23:23" x14ac:dyDescent="0.35">
      <c r="W44382" s="17"/>
    </row>
    <row r="44383" spans="23:23" x14ac:dyDescent="0.35">
      <c r="W44383" s="17"/>
    </row>
    <row r="44384" spans="23:23" x14ac:dyDescent="0.35">
      <c r="W44384" s="17"/>
    </row>
    <row r="44385" spans="23:23" x14ac:dyDescent="0.35">
      <c r="W44385" s="17"/>
    </row>
    <row r="44386" spans="23:23" x14ac:dyDescent="0.35">
      <c r="W44386" s="17"/>
    </row>
    <row r="44387" spans="23:23" x14ac:dyDescent="0.35">
      <c r="W44387" s="17"/>
    </row>
    <row r="44388" spans="23:23" x14ac:dyDescent="0.35">
      <c r="W44388" s="17"/>
    </row>
    <row r="44389" spans="23:23" x14ac:dyDescent="0.35">
      <c r="W44389" s="17"/>
    </row>
    <row r="44390" spans="23:23" x14ac:dyDescent="0.35">
      <c r="W44390" s="17"/>
    </row>
    <row r="44391" spans="23:23" x14ac:dyDescent="0.35">
      <c r="W44391" s="17"/>
    </row>
    <row r="44392" spans="23:23" x14ac:dyDescent="0.35">
      <c r="W44392" s="17"/>
    </row>
    <row r="44393" spans="23:23" x14ac:dyDescent="0.35">
      <c r="W44393" s="17"/>
    </row>
    <row r="44394" spans="23:23" x14ac:dyDescent="0.35">
      <c r="W44394" s="17"/>
    </row>
    <row r="44395" spans="23:23" x14ac:dyDescent="0.35">
      <c r="W44395" s="17"/>
    </row>
    <row r="44396" spans="23:23" x14ac:dyDescent="0.35">
      <c r="W44396" s="17"/>
    </row>
    <row r="44397" spans="23:23" x14ac:dyDescent="0.35">
      <c r="W44397" s="17"/>
    </row>
    <row r="44398" spans="23:23" x14ac:dyDescent="0.35">
      <c r="W44398" s="17"/>
    </row>
    <row r="44399" spans="23:23" x14ac:dyDescent="0.35">
      <c r="W44399" s="17"/>
    </row>
    <row r="44400" spans="23:23" x14ac:dyDescent="0.35">
      <c r="W44400" s="17"/>
    </row>
    <row r="44401" spans="23:23" x14ac:dyDescent="0.35">
      <c r="W44401" s="17"/>
    </row>
    <row r="44402" spans="23:23" x14ac:dyDescent="0.35">
      <c r="W44402" s="17"/>
    </row>
    <row r="44403" spans="23:23" x14ac:dyDescent="0.35">
      <c r="W44403" s="17"/>
    </row>
    <row r="44404" spans="23:23" x14ac:dyDescent="0.35">
      <c r="W44404" s="17"/>
    </row>
    <row r="44405" spans="23:23" x14ac:dyDescent="0.35">
      <c r="W44405" s="17"/>
    </row>
    <row r="44406" spans="23:23" x14ac:dyDescent="0.35">
      <c r="W44406" s="17"/>
    </row>
    <row r="44407" spans="23:23" x14ac:dyDescent="0.35">
      <c r="W44407" s="17"/>
    </row>
    <row r="44408" spans="23:23" x14ac:dyDescent="0.35">
      <c r="W44408" s="17"/>
    </row>
    <row r="44409" spans="23:23" x14ac:dyDescent="0.35">
      <c r="W44409" s="17"/>
    </row>
    <row r="44410" spans="23:23" x14ac:dyDescent="0.35">
      <c r="W44410" s="17"/>
    </row>
    <row r="44411" spans="23:23" x14ac:dyDescent="0.35">
      <c r="W44411" s="17"/>
    </row>
    <row r="44412" spans="23:23" x14ac:dyDescent="0.35">
      <c r="W44412" s="17"/>
    </row>
    <row r="44413" spans="23:23" x14ac:dyDescent="0.35">
      <c r="W44413" s="17"/>
    </row>
    <row r="44414" spans="23:23" x14ac:dyDescent="0.35">
      <c r="W44414" s="17"/>
    </row>
    <row r="44415" spans="23:23" x14ac:dyDescent="0.35">
      <c r="W44415" s="17"/>
    </row>
    <row r="44416" spans="23:23" x14ac:dyDescent="0.35">
      <c r="W44416" s="17"/>
    </row>
    <row r="44417" spans="23:23" x14ac:dyDescent="0.35">
      <c r="W44417" s="17"/>
    </row>
    <row r="44418" spans="23:23" x14ac:dyDescent="0.35">
      <c r="W44418" s="17"/>
    </row>
    <row r="44419" spans="23:23" x14ac:dyDescent="0.35">
      <c r="W44419" s="17"/>
    </row>
    <row r="44420" spans="23:23" x14ac:dyDescent="0.35">
      <c r="W44420" s="17"/>
    </row>
    <row r="44421" spans="23:23" x14ac:dyDescent="0.35">
      <c r="W44421" s="17"/>
    </row>
    <row r="44422" spans="23:23" x14ac:dyDescent="0.35">
      <c r="W44422" s="17"/>
    </row>
    <row r="44423" spans="23:23" x14ac:dyDescent="0.35">
      <c r="W44423" s="17"/>
    </row>
    <row r="44424" spans="23:23" x14ac:dyDescent="0.35">
      <c r="W44424" s="17"/>
    </row>
    <row r="44425" spans="23:23" x14ac:dyDescent="0.35">
      <c r="W44425" s="17"/>
    </row>
    <row r="44426" spans="23:23" x14ac:dyDescent="0.35">
      <c r="W44426" s="17"/>
    </row>
    <row r="44427" spans="23:23" x14ac:dyDescent="0.35">
      <c r="W44427" s="17"/>
    </row>
    <row r="44428" spans="23:23" x14ac:dyDescent="0.35">
      <c r="W44428" s="17"/>
    </row>
    <row r="44429" spans="23:23" x14ac:dyDescent="0.35">
      <c r="W44429" s="17"/>
    </row>
    <row r="44430" spans="23:23" x14ac:dyDescent="0.35">
      <c r="W44430" s="17"/>
    </row>
    <row r="44431" spans="23:23" x14ac:dyDescent="0.35">
      <c r="W44431" s="17"/>
    </row>
    <row r="44432" spans="23:23" x14ac:dyDescent="0.35">
      <c r="W44432" s="17"/>
    </row>
    <row r="44433" spans="23:23" x14ac:dyDescent="0.35">
      <c r="W44433" s="17"/>
    </row>
    <row r="44434" spans="23:23" x14ac:dyDescent="0.35">
      <c r="W44434" s="17"/>
    </row>
    <row r="44435" spans="23:23" x14ac:dyDescent="0.35">
      <c r="W44435" s="17"/>
    </row>
    <row r="44436" spans="23:23" x14ac:dyDescent="0.35">
      <c r="W44436" s="17"/>
    </row>
    <row r="44437" spans="23:23" x14ac:dyDescent="0.35">
      <c r="W44437" s="17"/>
    </row>
    <row r="44438" spans="23:23" x14ac:dyDescent="0.35">
      <c r="W44438" s="17"/>
    </row>
    <row r="44439" spans="23:23" x14ac:dyDescent="0.35">
      <c r="W44439" s="17"/>
    </row>
    <row r="44440" spans="23:23" x14ac:dyDescent="0.35">
      <c r="W44440" s="17"/>
    </row>
    <row r="44441" spans="23:23" x14ac:dyDescent="0.35">
      <c r="W44441" s="17"/>
    </row>
    <row r="44442" spans="23:23" x14ac:dyDescent="0.35">
      <c r="W44442" s="17"/>
    </row>
    <row r="44443" spans="23:23" x14ac:dyDescent="0.35">
      <c r="W44443" s="17"/>
    </row>
    <row r="44444" spans="23:23" x14ac:dyDescent="0.35">
      <c r="W44444" s="17"/>
    </row>
    <row r="44445" spans="23:23" x14ac:dyDescent="0.35">
      <c r="W44445" s="17"/>
    </row>
    <row r="44446" spans="23:23" x14ac:dyDescent="0.35">
      <c r="W44446" s="17"/>
    </row>
    <row r="44447" spans="23:23" x14ac:dyDescent="0.35">
      <c r="W44447" s="17"/>
    </row>
    <row r="44448" spans="23:23" x14ac:dyDescent="0.35">
      <c r="W44448" s="17"/>
    </row>
    <row r="44449" spans="23:23" x14ac:dyDescent="0.35">
      <c r="W44449" s="17"/>
    </row>
    <row r="44450" spans="23:23" x14ac:dyDescent="0.35">
      <c r="W44450" s="17"/>
    </row>
    <row r="44451" spans="23:23" x14ac:dyDescent="0.35">
      <c r="W44451" s="17"/>
    </row>
    <row r="44452" spans="23:23" x14ac:dyDescent="0.35">
      <c r="W44452" s="17"/>
    </row>
    <row r="44453" spans="23:23" x14ac:dyDescent="0.35">
      <c r="W44453" s="17"/>
    </row>
    <row r="44454" spans="23:23" x14ac:dyDescent="0.35">
      <c r="W44454" s="17"/>
    </row>
    <row r="44455" spans="23:23" x14ac:dyDescent="0.35">
      <c r="W44455" s="17"/>
    </row>
    <row r="44456" spans="23:23" x14ac:dyDescent="0.35">
      <c r="W44456" s="17"/>
    </row>
    <row r="44457" spans="23:23" x14ac:dyDescent="0.35">
      <c r="W44457" s="17"/>
    </row>
    <row r="44458" spans="23:23" x14ac:dyDescent="0.35">
      <c r="W44458" s="17"/>
    </row>
    <row r="44459" spans="23:23" x14ac:dyDescent="0.35">
      <c r="W44459" s="17"/>
    </row>
    <row r="44460" spans="23:23" x14ac:dyDescent="0.35">
      <c r="W44460" s="17"/>
    </row>
    <row r="44461" spans="23:23" x14ac:dyDescent="0.35">
      <c r="W44461" s="17"/>
    </row>
    <row r="44462" spans="23:23" x14ac:dyDescent="0.35">
      <c r="W44462" s="17"/>
    </row>
    <row r="44463" spans="23:23" x14ac:dyDescent="0.35">
      <c r="W44463" s="17"/>
    </row>
    <row r="44464" spans="23:23" x14ac:dyDescent="0.35">
      <c r="W44464" s="17"/>
    </row>
    <row r="44465" spans="23:23" x14ac:dyDescent="0.35">
      <c r="W44465" s="17"/>
    </row>
    <row r="44466" spans="23:23" x14ac:dyDescent="0.35">
      <c r="W44466" s="17"/>
    </row>
    <row r="44467" spans="23:23" x14ac:dyDescent="0.35">
      <c r="W44467" s="17"/>
    </row>
    <row r="44468" spans="23:23" x14ac:dyDescent="0.35">
      <c r="W44468" s="17"/>
    </row>
    <row r="44469" spans="23:23" x14ac:dyDescent="0.35">
      <c r="W44469" s="17"/>
    </row>
    <row r="44470" spans="23:23" x14ac:dyDescent="0.35">
      <c r="W44470" s="17"/>
    </row>
    <row r="44471" spans="23:23" x14ac:dyDescent="0.35">
      <c r="W44471" s="17"/>
    </row>
    <row r="44472" spans="23:23" x14ac:dyDescent="0.35">
      <c r="W44472" s="17"/>
    </row>
    <row r="44473" spans="23:23" x14ac:dyDescent="0.35">
      <c r="W44473" s="17"/>
    </row>
    <row r="44474" spans="23:23" x14ac:dyDescent="0.35">
      <c r="W44474" s="17"/>
    </row>
    <row r="44475" spans="23:23" x14ac:dyDescent="0.35">
      <c r="W44475" s="17"/>
    </row>
    <row r="44476" spans="23:23" x14ac:dyDescent="0.35">
      <c r="W44476" s="17"/>
    </row>
    <row r="44477" spans="23:23" x14ac:dyDescent="0.35">
      <c r="W44477" s="17"/>
    </row>
    <row r="44478" spans="23:23" x14ac:dyDescent="0.35">
      <c r="W44478" s="17"/>
    </row>
    <row r="44479" spans="23:23" x14ac:dyDescent="0.35">
      <c r="W44479" s="17"/>
    </row>
    <row r="44480" spans="23:23" x14ac:dyDescent="0.35">
      <c r="W44480" s="17"/>
    </row>
    <row r="44481" spans="23:23" x14ac:dyDescent="0.35">
      <c r="W44481" s="17"/>
    </row>
    <row r="44482" spans="23:23" x14ac:dyDescent="0.35">
      <c r="W44482" s="17"/>
    </row>
    <row r="44483" spans="23:23" x14ac:dyDescent="0.35">
      <c r="W44483" s="17"/>
    </row>
    <row r="44484" spans="23:23" x14ac:dyDescent="0.35">
      <c r="W44484" s="17"/>
    </row>
    <row r="44485" spans="23:23" x14ac:dyDescent="0.35">
      <c r="W44485" s="17"/>
    </row>
    <row r="44486" spans="23:23" x14ac:dyDescent="0.35">
      <c r="W44486" s="17"/>
    </row>
    <row r="44487" spans="23:23" x14ac:dyDescent="0.35">
      <c r="W44487" s="17"/>
    </row>
    <row r="44488" spans="23:23" x14ac:dyDescent="0.35">
      <c r="W44488" s="17"/>
    </row>
    <row r="44489" spans="23:23" x14ac:dyDescent="0.35">
      <c r="W44489" s="17"/>
    </row>
    <row r="44490" spans="23:23" x14ac:dyDescent="0.35">
      <c r="W44490" s="17"/>
    </row>
    <row r="44491" spans="23:23" x14ac:dyDescent="0.35">
      <c r="W44491" s="17"/>
    </row>
    <row r="44492" spans="23:23" x14ac:dyDescent="0.35">
      <c r="W44492" s="17"/>
    </row>
    <row r="44493" spans="23:23" x14ac:dyDescent="0.35">
      <c r="W44493" s="17"/>
    </row>
    <row r="44494" spans="23:23" x14ac:dyDescent="0.35">
      <c r="W44494" s="17"/>
    </row>
    <row r="44495" spans="23:23" x14ac:dyDescent="0.35">
      <c r="W44495" s="17"/>
    </row>
    <row r="44496" spans="23:23" x14ac:dyDescent="0.35">
      <c r="W44496" s="17"/>
    </row>
    <row r="44497" spans="23:23" x14ac:dyDescent="0.35">
      <c r="W44497" s="17"/>
    </row>
    <row r="44498" spans="23:23" x14ac:dyDescent="0.35">
      <c r="W44498" s="17"/>
    </row>
    <row r="44499" spans="23:23" x14ac:dyDescent="0.35">
      <c r="W44499" s="17"/>
    </row>
    <row r="44500" spans="23:23" x14ac:dyDescent="0.35">
      <c r="W44500" s="17"/>
    </row>
    <row r="44501" spans="23:23" x14ac:dyDescent="0.35">
      <c r="W44501" s="17"/>
    </row>
    <row r="44502" spans="23:23" x14ac:dyDescent="0.35">
      <c r="W44502" s="17"/>
    </row>
    <row r="44503" spans="23:23" x14ac:dyDescent="0.35">
      <c r="W44503" s="17"/>
    </row>
    <row r="44504" spans="23:23" x14ac:dyDescent="0.35">
      <c r="W44504" s="17"/>
    </row>
    <row r="44505" spans="23:23" x14ac:dyDescent="0.35">
      <c r="W44505" s="17"/>
    </row>
    <row r="44506" spans="23:23" x14ac:dyDescent="0.35">
      <c r="W44506" s="17"/>
    </row>
    <row r="44507" spans="23:23" x14ac:dyDescent="0.35">
      <c r="W44507" s="17"/>
    </row>
    <row r="44508" spans="23:23" x14ac:dyDescent="0.35">
      <c r="W44508" s="17"/>
    </row>
    <row r="44509" spans="23:23" x14ac:dyDescent="0.35">
      <c r="W44509" s="17"/>
    </row>
    <row r="44510" spans="23:23" x14ac:dyDescent="0.35">
      <c r="W44510" s="17"/>
    </row>
    <row r="44511" spans="23:23" x14ac:dyDescent="0.35">
      <c r="W44511" s="17"/>
    </row>
    <row r="44512" spans="23:23" x14ac:dyDescent="0.35">
      <c r="W44512" s="17"/>
    </row>
    <row r="44513" spans="23:23" x14ac:dyDescent="0.35">
      <c r="W44513" s="17"/>
    </row>
    <row r="44514" spans="23:23" x14ac:dyDescent="0.35">
      <c r="W44514" s="17"/>
    </row>
    <row r="44515" spans="23:23" x14ac:dyDescent="0.35">
      <c r="W44515" s="17"/>
    </row>
    <row r="44516" spans="23:23" x14ac:dyDescent="0.35">
      <c r="W44516" s="17"/>
    </row>
    <row r="44517" spans="23:23" x14ac:dyDescent="0.35">
      <c r="W44517" s="17"/>
    </row>
    <row r="44518" spans="23:23" x14ac:dyDescent="0.35">
      <c r="W44518" s="17"/>
    </row>
    <row r="44519" spans="23:23" x14ac:dyDescent="0.35">
      <c r="W44519" s="17"/>
    </row>
    <row r="44520" spans="23:23" x14ac:dyDescent="0.35">
      <c r="W44520" s="17"/>
    </row>
    <row r="44521" spans="23:23" x14ac:dyDescent="0.35">
      <c r="W44521" s="17"/>
    </row>
    <row r="44522" spans="23:23" x14ac:dyDescent="0.35">
      <c r="W44522" s="17"/>
    </row>
    <row r="44523" spans="23:23" x14ac:dyDescent="0.35">
      <c r="W44523" s="17"/>
    </row>
    <row r="44524" spans="23:23" x14ac:dyDescent="0.35">
      <c r="W44524" s="17"/>
    </row>
    <row r="44525" spans="23:23" x14ac:dyDescent="0.35">
      <c r="W44525" s="17"/>
    </row>
    <row r="44526" spans="23:23" x14ac:dyDescent="0.35">
      <c r="W44526" s="17"/>
    </row>
    <row r="44527" spans="23:23" x14ac:dyDescent="0.35">
      <c r="W44527" s="17"/>
    </row>
    <row r="44528" spans="23:23" x14ac:dyDescent="0.35">
      <c r="W44528" s="17"/>
    </row>
    <row r="44529" spans="23:23" x14ac:dyDescent="0.35">
      <c r="W44529" s="17"/>
    </row>
    <row r="44530" spans="23:23" x14ac:dyDescent="0.35">
      <c r="W44530" s="17"/>
    </row>
    <row r="44531" spans="23:23" x14ac:dyDescent="0.35">
      <c r="W44531" s="17"/>
    </row>
    <row r="44532" spans="23:23" x14ac:dyDescent="0.35">
      <c r="W44532" s="17"/>
    </row>
    <row r="44533" spans="23:23" x14ac:dyDescent="0.35">
      <c r="W44533" s="17"/>
    </row>
    <row r="44534" spans="23:23" x14ac:dyDescent="0.35">
      <c r="W44534" s="17"/>
    </row>
    <row r="44535" spans="23:23" x14ac:dyDescent="0.35">
      <c r="W44535" s="17"/>
    </row>
    <row r="44536" spans="23:23" x14ac:dyDescent="0.35">
      <c r="W44536" s="17"/>
    </row>
    <row r="44537" spans="23:23" x14ac:dyDescent="0.35">
      <c r="W44537" s="17"/>
    </row>
    <row r="44538" spans="23:23" x14ac:dyDescent="0.35">
      <c r="W44538" s="17"/>
    </row>
    <row r="44539" spans="23:23" x14ac:dyDescent="0.35">
      <c r="W44539" s="17"/>
    </row>
    <row r="44540" spans="23:23" x14ac:dyDescent="0.35">
      <c r="W44540" s="17"/>
    </row>
    <row r="44541" spans="23:23" x14ac:dyDescent="0.35">
      <c r="W44541" s="17"/>
    </row>
    <row r="44542" spans="23:23" x14ac:dyDescent="0.35">
      <c r="W44542" s="17"/>
    </row>
    <row r="44543" spans="23:23" x14ac:dyDescent="0.35">
      <c r="W44543" s="17"/>
    </row>
    <row r="44544" spans="23:23" x14ac:dyDescent="0.35">
      <c r="W44544" s="17"/>
    </row>
    <row r="44545" spans="23:23" x14ac:dyDescent="0.35">
      <c r="W44545" s="17"/>
    </row>
    <row r="44546" spans="23:23" x14ac:dyDescent="0.35">
      <c r="W44546" s="17"/>
    </row>
    <row r="44547" spans="23:23" x14ac:dyDescent="0.35">
      <c r="W44547" s="17"/>
    </row>
    <row r="44548" spans="23:23" x14ac:dyDescent="0.35">
      <c r="W44548" s="17"/>
    </row>
    <row r="44549" spans="23:23" x14ac:dyDescent="0.35">
      <c r="W44549" s="17"/>
    </row>
    <row r="44550" spans="23:23" x14ac:dyDescent="0.35">
      <c r="W44550" s="17"/>
    </row>
    <row r="44551" spans="23:23" x14ac:dyDescent="0.35">
      <c r="W44551" s="17"/>
    </row>
    <row r="44552" spans="23:23" x14ac:dyDescent="0.35">
      <c r="W44552" s="17"/>
    </row>
    <row r="44553" spans="23:23" x14ac:dyDescent="0.35">
      <c r="W44553" s="17"/>
    </row>
    <row r="44554" spans="23:23" x14ac:dyDescent="0.35">
      <c r="W44554" s="17"/>
    </row>
    <row r="44555" spans="23:23" x14ac:dyDescent="0.35">
      <c r="W44555" s="17"/>
    </row>
    <row r="44556" spans="23:23" x14ac:dyDescent="0.35">
      <c r="W44556" s="17"/>
    </row>
    <row r="44557" spans="23:23" x14ac:dyDescent="0.35">
      <c r="W44557" s="17"/>
    </row>
    <row r="44558" spans="23:23" x14ac:dyDescent="0.35">
      <c r="W44558" s="17"/>
    </row>
    <row r="44559" spans="23:23" x14ac:dyDescent="0.35">
      <c r="W44559" s="17"/>
    </row>
    <row r="44560" spans="23:23" x14ac:dyDescent="0.35">
      <c r="W44560" s="17"/>
    </row>
    <row r="44561" spans="23:23" x14ac:dyDescent="0.35">
      <c r="W44561" s="17"/>
    </row>
    <row r="44562" spans="23:23" x14ac:dyDescent="0.35">
      <c r="W44562" s="17"/>
    </row>
    <row r="44563" spans="23:23" x14ac:dyDescent="0.35">
      <c r="W44563" s="17"/>
    </row>
    <row r="44564" spans="23:23" x14ac:dyDescent="0.35">
      <c r="W44564" s="17"/>
    </row>
    <row r="44565" spans="23:23" x14ac:dyDescent="0.35">
      <c r="W44565" s="17"/>
    </row>
    <row r="44566" spans="23:23" x14ac:dyDescent="0.35">
      <c r="W44566" s="17"/>
    </row>
    <row r="44567" spans="23:23" x14ac:dyDescent="0.35">
      <c r="W44567" s="17"/>
    </row>
    <row r="44568" spans="23:23" x14ac:dyDescent="0.35">
      <c r="W44568" s="17"/>
    </row>
    <row r="44569" spans="23:23" x14ac:dyDescent="0.35">
      <c r="W44569" s="17"/>
    </row>
    <row r="44570" spans="23:23" x14ac:dyDescent="0.35">
      <c r="W44570" s="17"/>
    </row>
    <row r="44571" spans="23:23" x14ac:dyDescent="0.35">
      <c r="W44571" s="17"/>
    </row>
    <row r="44572" spans="23:23" x14ac:dyDescent="0.35">
      <c r="W44572" s="17"/>
    </row>
    <row r="44573" spans="23:23" x14ac:dyDescent="0.35">
      <c r="W44573" s="17"/>
    </row>
    <row r="44574" spans="23:23" x14ac:dyDescent="0.35">
      <c r="W44574" s="17"/>
    </row>
    <row r="44575" spans="23:23" x14ac:dyDescent="0.35">
      <c r="W44575" s="17"/>
    </row>
    <row r="44576" spans="23:23" x14ac:dyDescent="0.35">
      <c r="W44576" s="17"/>
    </row>
    <row r="44577" spans="23:23" x14ac:dyDescent="0.35">
      <c r="W44577" s="17"/>
    </row>
    <row r="44578" spans="23:23" x14ac:dyDescent="0.35">
      <c r="W44578" s="17"/>
    </row>
    <row r="44579" spans="23:23" x14ac:dyDescent="0.35">
      <c r="W44579" s="17"/>
    </row>
    <row r="44580" spans="23:23" x14ac:dyDescent="0.35">
      <c r="W44580" s="17"/>
    </row>
    <row r="44581" spans="23:23" x14ac:dyDescent="0.35">
      <c r="W44581" s="17"/>
    </row>
    <row r="44582" spans="23:23" x14ac:dyDescent="0.35">
      <c r="W44582" s="17"/>
    </row>
    <row r="44583" spans="23:23" x14ac:dyDescent="0.35">
      <c r="W44583" s="17"/>
    </row>
    <row r="44584" spans="23:23" x14ac:dyDescent="0.35">
      <c r="W44584" s="17"/>
    </row>
    <row r="44585" spans="23:23" x14ac:dyDescent="0.35">
      <c r="W44585" s="17"/>
    </row>
    <row r="44586" spans="23:23" x14ac:dyDescent="0.35">
      <c r="W44586" s="17"/>
    </row>
    <row r="44587" spans="23:23" x14ac:dyDescent="0.35">
      <c r="W44587" s="17"/>
    </row>
    <row r="44588" spans="23:23" x14ac:dyDescent="0.35">
      <c r="W44588" s="17"/>
    </row>
    <row r="44589" spans="23:23" x14ac:dyDescent="0.35">
      <c r="W44589" s="17"/>
    </row>
    <row r="44590" spans="23:23" x14ac:dyDescent="0.35">
      <c r="W44590" s="17"/>
    </row>
    <row r="44591" spans="23:23" x14ac:dyDescent="0.35">
      <c r="W44591" s="17"/>
    </row>
    <row r="44592" spans="23:23" x14ac:dyDescent="0.35">
      <c r="W44592" s="17"/>
    </row>
    <row r="44593" spans="23:23" x14ac:dyDescent="0.35">
      <c r="W44593" s="17"/>
    </row>
    <row r="44594" spans="23:23" x14ac:dyDescent="0.35">
      <c r="W44594" s="17"/>
    </row>
    <row r="44595" spans="23:23" x14ac:dyDescent="0.35">
      <c r="W44595" s="17"/>
    </row>
    <row r="44596" spans="23:23" x14ac:dyDescent="0.35">
      <c r="W44596" s="17"/>
    </row>
    <row r="44597" spans="23:23" x14ac:dyDescent="0.35">
      <c r="W44597" s="17"/>
    </row>
    <row r="44598" spans="23:23" x14ac:dyDescent="0.35">
      <c r="W44598" s="17"/>
    </row>
    <row r="44599" spans="23:23" x14ac:dyDescent="0.35">
      <c r="W44599" s="17"/>
    </row>
    <row r="44600" spans="23:23" x14ac:dyDescent="0.35">
      <c r="W44600" s="17"/>
    </row>
    <row r="44601" spans="23:23" x14ac:dyDescent="0.35">
      <c r="W44601" s="17"/>
    </row>
    <row r="44602" spans="23:23" x14ac:dyDescent="0.35">
      <c r="W44602" s="17"/>
    </row>
    <row r="44603" spans="23:23" x14ac:dyDescent="0.35">
      <c r="W44603" s="17"/>
    </row>
    <row r="44604" spans="23:23" x14ac:dyDescent="0.35">
      <c r="W44604" s="17"/>
    </row>
    <row r="44605" spans="23:23" x14ac:dyDescent="0.35">
      <c r="W44605" s="17"/>
    </row>
    <row r="44606" spans="23:23" x14ac:dyDescent="0.35">
      <c r="W44606" s="17"/>
    </row>
    <row r="44607" spans="23:23" x14ac:dyDescent="0.35">
      <c r="W44607" s="17"/>
    </row>
    <row r="44608" spans="23:23" x14ac:dyDescent="0.35">
      <c r="W44608" s="17"/>
    </row>
    <row r="44609" spans="23:23" x14ac:dyDescent="0.35">
      <c r="W44609" s="17"/>
    </row>
    <row r="44610" spans="23:23" x14ac:dyDescent="0.35">
      <c r="W44610" s="17"/>
    </row>
    <row r="44611" spans="23:23" x14ac:dyDescent="0.35">
      <c r="W44611" s="17"/>
    </row>
    <row r="44612" spans="23:23" x14ac:dyDescent="0.35">
      <c r="W44612" s="17"/>
    </row>
    <row r="44613" spans="23:23" x14ac:dyDescent="0.35">
      <c r="W44613" s="17"/>
    </row>
    <row r="44614" spans="23:23" x14ac:dyDescent="0.35">
      <c r="W44614" s="17"/>
    </row>
    <row r="44615" spans="23:23" x14ac:dyDescent="0.35">
      <c r="W44615" s="17"/>
    </row>
    <row r="44616" spans="23:23" x14ac:dyDescent="0.35">
      <c r="W44616" s="17"/>
    </row>
    <row r="44617" spans="23:23" x14ac:dyDescent="0.35">
      <c r="W44617" s="17"/>
    </row>
    <row r="44618" spans="23:23" x14ac:dyDescent="0.35">
      <c r="W44618" s="17"/>
    </row>
    <row r="44619" spans="23:23" x14ac:dyDescent="0.35">
      <c r="W44619" s="17"/>
    </row>
    <row r="44620" spans="23:23" x14ac:dyDescent="0.35">
      <c r="W44620" s="17"/>
    </row>
    <row r="44621" spans="23:23" x14ac:dyDescent="0.35">
      <c r="W44621" s="17"/>
    </row>
    <row r="44622" spans="23:23" x14ac:dyDescent="0.35">
      <c r="W44622" s="17"/>
    </row>
    <row r="44623" spans="23:23" x14ac:dyDescent="0.35">
      <c r="W44623" s="17"/>
    </row>
    <row r="44624" spans="23:23" x14ac:dyDescent="0.35">
      <c r="W44624" s="17"/>
    </row>
    <row r="44625" spans="23:23" x14ac:dyDescent="0.35">
      <c r="W44625" s="17"/>
    </row>
    <row r="44626" spans="23:23" x14ac:dyDescent="0.35">
      <c r="W44626" s="17"/>
    </row>
    <row r="44627" spans="23:23" x14ac:dyDescent="0.35">
      <c r="W44627" s="17"/>
    </row>
    <row r="44628" spans="23:23" x14ac:dyDescent="0.35">
      <c r="W44628" s="17"/>
    </row>
    <row r="44629" spans="23:23" x14ac:dyDescent="0.35">
      <c r="W44629" s="17"/>
    </row>
    <row r="44630" spans="23:23" x14ac:dyDescent="0.35">
      <c r="W44630" s="17"/>
    </row>
    <row r="44631" spans="23:23" x14ac:dyDescent="0.35">
      <c r="W44631" s="17"/>
    </row>
    <row r="44632" spans="23:23" x14ac:dyDescent="0.35">
      <c r="W44632" s="17"/>
    </row>
    <row r="44633" spans="23:23" x14ac:dyDescent="0.35">
      <c r="W44633" s="17"/>
    </row>
    <row r="44634" spans="23:23" x14ac:dyDescent="0.35">
      <c r="W44634" s="17"/>
    </row>
    <row r="44635" spans="23:23" x14ac:dyDescent="0.35">
      <c r="W44635" s="17"/>
    </row>
    <row r="44636" spans="23:23" x14ac:dyDescent="0.35">
      <c r="W44636" s="17"/>
    </row>
    <row r="44637" spans="23:23" x14ac:dyDescent="0.35">
      <c r="W44637" s="17"/>
    </row>
    <row r="44638" spans="23:23" x14ac:dyDescent="0.35">
      <c r="W44638" s="17"/>
    </row>
    <row r="44639" spans="23:23" x14ac:dyDescent="0.35">
      <c r="W44639" s="17"/>
    </row>
    <row r="44640" spans="23:23" x14ac:dyDescent="0.35">
      <c r="W44640" s="17"/>
    </row>
    <row r="44641" spans="23:23" x14ac:dyDescent="0.35">
      <c r="W44641" s="17"/>
    </row>
    <row r="44642" spans="23:23" x14ac:dyDescent="0.35">
      <c r="W44642" s="17"/>
    </row>
    <row r="44643" spans="23:23" x14ac:dyDescent="0.35">
      <c r="W44643" s="17"/>
    </row>
    <row r="44644" spans="23:23" x14ac:dyDescent="0.35">
      <c r="W44644" s="17"/>
    </row>
    <row r="44645" spans="23:23" x14ac:dyDescent="0.35">
      <c r="W44645" s="17"/>
    </row>
    <row r="44646" spans="23:23" x14ac:dyDescent="0.35">
      <c r="W44646" s="17"/>
    </row>
    <row r="44647" spans="23:23" x14ac:dyDescent="0.35">
      <c r="W44647" s="17"/>
    </row>
    <row r="44648" spans="23:23" x14ac:dyDescent="0.35">
      <c r="W44648" s="17"/>
    </row>
    <row r="44649" spans="23:23" x14ac:dyDescent="0.35">
      <c r="W44649" s="17"/>
    </row>
    <row r="44650" spans="23:23" x14ac:dyDescent="0.35">
      <c r="W44650" s="17"/>
    </row>
    <row r="44651" spans="23:23" x14ac:dyDescent="0.35">
      <c r="W44651" s="17"/>
    </row>
    <row r="44652" spans="23:23" x14ac:dyDescent="0.35">
      <c r="W44652" s="17"/>
    </row>
    <row r="44653" spans="23:23" x14ac:dyDescent="0.35">
      <c r="W44653" s="17"/>
    </row>
    <row r="44654" spans="23:23" x14ac:dyDescent="0.35">
      <c r="W44654" s="17"/>
    </row>
    <row r="44655" spans="23:23" x14ac:dyDescent="0.35">
      <c r="W44655" s="17"/>
    </row>
    <row r="44656" spans="23:23" x14ac:dyDescent="0.35">
      <c r="W44656" s="17"/>
    </row>
    <row r="44657" spans="23:23" x14ac:dyDescent="0.35">
      <c r="W44657" s="17"/>
    </row>
    <row r="44658" spans="23:23" x14ac:dyDescent="0.35">
      <c r="W44658" s="17"/>
    </row>
    <row r="44659" spans="23:23" x14ac:dyDescent="0.35">
      <c r="W44659" s="17"/>
    </row>
    <row r="44660" spans="23:23" x14ac:dyDescent="0.35">
      <c r="W44660" s="17"/>
    </row>
    <row r="44661" spans="23:23" x14ac:dyDescent="0.35">
      <c r="W44661" s="17"/>
    </row>
    <row r="44662" spans="23:23" x14ac:dyDescent="0.35">
      <c r="W44662" s="17"/>
    </row>
    <row r="44663" spans="23:23" x14ac:dyDescent="0.35">
      <c r="W44663" s="17"/>
    </row>
    <row r="44664" spans="23:23" x14ac:dyDescent="0.35">
      <c r="W44664" s="17"/>
    </row>
    <row r="44665" spans="23:23" x14ac:dyDescent="0.35">
      <c r="W44665" s="17"/>
    </row>
    <row r="44666" spans="23:23" x14ac:dyDescent="0.35">
      <c r="W44666" s="17"/>
    </row>
    <row r="44667" spans="23:23" x14ac:dyDescent="0.35">
      <c r="W44667" s="17"/>
    </row>
    <row r="44668" spans="23:23" x14ac:dyDescent="0.35">
      <c r="W44668" s="17"/>
    </row>
    <row r="44669" spans="23:23" x14ac:dyDescent="0.35">
      <c r="W44669" s="17"/>
    </row>
    <row r="44670" spans="23:23" x14ac:dyDescent="0.35">
      <c r="W44670" s="17"/>
    </row>
    <row r="44671" spans="23:23" x14ac:dyDescent="0.35">
      <c r="W44671" s="17"/>
    </row>
    <row r="44672" spans="23:23" x14ac:dyDescent="0.35">
      <c r="W44672" s="17"/>
    </row>
    <row r="44673" spans="23:23" x14ac:dyDescent="0.35">
      <c r="W44673" s="17"/>
    </row>
    <row r="44674" spans="23:23" x14ac:dyDescent="0.35">
      <c r="W44674" s="17"/>
    </row>
    <row r="44675" spans="23:23" x14ac:dyDescent="0.35">
      <c r="W44675" s="17"/>
    </row>
    <row r="44676" spans="23:23" x14ac:dyDescent="0.35">
      <c r="W44676" s="17"/>
    </row>
    <row r="44677" spans="23:23" x14ac:dyDescent="0.35">
      <c r="W44677" s="17"/>
    </row>
    <row r="44678" spans="23:23" x14ac:dyDescent="0.35">
      <c r="W44678" s="17"/>
    </row>
    <row r="44679" spans="23:23" x14ac:dyDescent="0.35">
      <c r="W44679" s="17"/>
    </row>
    <row r="44680" spans="23:23" x14ac:dyDescent="0.35">
      <c r="W44680" s="17"/>
    </row>
    <row r="44681" spans="23:23" x14ac:dyDescent="0.35">
      <c r="W44681" s="17"/>
    </row>
    <row r="44682" spans="23:23" x14ac:dyDescent="0.35">
      <c r="W44682" s="17"/>
    </row>
    <row r="44683" spans="23:23" x14ac:dyDescent="0.35">
      <c r="W44683" s="17"/>
    </row>
    <row r="44684" spans="23:23" x14ac:dyDescent="0.35">
      <c r="W44684" s="17"/>
    </row>
    <row r="44685" spans="23:23" x14ac:dyDescent="0.35">
      <c r="W44685" s="17"/>
    </row>
    <row r="44686" spans="23:23" x14ac:dyDescent="0.35">
      <c r="W44686" s="17"/>
    </row>
    <row r="44687" spans="23:23" x14ac:dyDescent="0.35">
      <c r="W44687" s="17"/>
    </row>
    <row r="44688" spans="23:23" x14ac:dyDescent="0.35">
      <c r="W44688" s="17"/>
    </row>
    <row r="44689" spans="23:23" x14ac:dyDescent="0.35">
      <c r="W44689" s="17"/>
    </row>
    <row r="44690" spans="23:23" x14ac:dyDescent="0.35">
      <c r="W44690" s="17"/>
    </row>
    <row r="44691" spans="23:23" x14ac:dyDescent="0.35">
      <c r="W44691" s="17"/>
    </row>
    <row r="44692" spans="23:23" x14ac:dyDescent="0.35">
      <c r="W44692" s="17"/>
    </row>
    <row r="44693" spans="23:23" x14ac:dyDescent="0.35">
      <c r="W44693" s="17"/>
    </row>
    <row r="44694" spans="23:23" x14ac:dyDescent="0.35">
      <c r="W44694" s="17"/>
    </row>
    <row r="44695" spans="23:23" x14ac:dyDescent="0.35">
      <c r="W44695" s="17"/>
    </row>
    <row r="44696" spans="23:23" x14ac:dyDescent="0.35">
      <c r="W44696" s="17"/>
    </row>
    <row r="44697" spans="23:23" x14ac:dyDescent="0.35">
      <c r="W44697" s="17"/>
    </row>
    <row r="44698" spans="23:23" x14ac:dyDescent="0.35">
      <c r="W44698" s="17"/>
    </row>
    <row r="44699" spans="23:23" x14ac:dyDescent="0.35">
      <c r="W44699" s="17"/>
    </row>
    <row r="44700" spans="23:23" x14ac:dyDescent="0.35">
      <c r="W44700" s="17"/>
    </row>
    <row r="44701" spans="23:23" x14ac:dyDescent="0.35">
      <c r="W44701" s="17"/>
    </row>
    <row r="44702" spans="23:23" x14ac:dyDescent="0.35">
      <c r="W44702" s="17"/>
    </row>
    <row r="44703" spans="23:23" x14ac:dyDescent="0.35">
      <c r="W44703" s="17"/>
    </row>
    <row r="44704" spans="23:23" x14ac:dyDescent="0.35">
      <c r="W44704" s="17"/>
    </row>
    <row r="44705" spans="23:23" x14ac:dyDescent="0.35">
      <c r="W44705" s="17"/>
    </row>
    <row r="44706" spans="23:23" x14ac:dyDescent="0.35">
      <c r="W44706" s="17"/>
    </row>
    <row r="44707" spans="23:23" x14ac:dyDescent="0.35">
      <c r="W44707" s="17"/>
    </row>
    <row r="44708" spans="23:23" x14ac:dyDescent="0.35">
      <c r="W44708" s="17"/>
    </row>
    <row r="44709" spans="23:23" x14ac:dyDescent="0.35">
      <c r="W44709" s="17"/>
    </row>
    <row r="44710" spans="23:23" x14ac:dyDescent="0.35">
      <c r="W44710" s="17"/>
    </row>
    <row r="44711" spans="23:23" x14ac:dyDescent="0.35">
      <c r="W44711" s="17"/>
    </row>
    <row r="44712" spans="23:23" x14ac:dyDescent="0.35">
      <c r="W44712" s="17"/>
    </row>
    <row r="44713" spans="23:23" x14ac:dyDescent="0.35">
      <c r="W44713" s="17"/>
    </row>
    <row r="44714" spans="23:23" x14ac:dyDescent="0.35">
      <c r="W44714" s="17"/>
    </row>
    <row r="44715" spans="23:23" x14ac:dyDescent="0.35">
      <c r="W44715" s="17"/>
    </row>
    <row r="44716" spans="23:23" x14ac:dyDescent="0.35">
      <c r="W44716" s="17"/>
    </row>
    <row r="44717" spans="23:23" x14ac:dyDescent="0.35">
      <c r="W44717" s="17"/>
    </row>
    <row r="44718" spans="23:23" x14ac:dyDescent="0.35">
      <c r="W44718" s="17"/>
    </row>
    <row r="44719" spans="23:23" x14ac:dyDescent="0.35">
      <c r="W44719" s="17"/>
    </row>
    <row r="44720" spans="23:23" x14ac:dyDescent="0.35">
      <c r="W44720" s="17"/>
    </row>
    <row r="44721" spans="23:23" x14ac:dyDescent="0.35">
      <c r="W44721" s="17"/>
    </row>
    <row r="44722" spans="23:23" x14ac:dyDescent="0.35">
      <c r="W44722" s="17"/>
    </row>
    <row r="44723" spans="23:23" x14ac:dyDescent="0.35">
      <c r="W44723" s="17"/>
    </row>
    <row r="44724" spans="23:23" x14ac:dyDescent="0.35">
      <c r="W44724" s="17"/>
    </row>
    <row r="44725" spans="23:23" x14ac:dyDescent="0.35">
      <c r="W44725" s="17"/>
    </row>
    <row r="44726" spans="23:23" x14ac:dyDescent="0.35">
      <c r="W44726" s="17"/>
    </row>
    <row r="44727" spans="23:23" x14ac:dyDescent="0.35">
      <c r="W44727" s="17"/>
    </row>
    <row r="44728" spans="23:23" x14ac:dyDescent="0.35">
      <c r="W44728" s="17"/>
    </row>
    <row r="44729" spans="23:23" x14ac:dyDescent="0.35">
      <c r="W44729" s="17"/>
    </row>
    <row r="44730" spans="23:23" x14ac:dyDescent="0.35">
      <c r="W44730" s="17"/>
    </row>
    <row r="44731" spans="23:23" x14ac:dyDescent="0.35">
      <c r="W44731" s="17"/>
    </row>
    <row r="44732" spans="23:23" x14ac:dyDescent="0.35">
      <c r="W44732" s="17"/>
    </row>
    <row r="44733" spans="23:23" x14ac:dyDescent="0.35">
      <c r="W44733" s="17"/>
    </row>
    <row r="44734" spans="23:23" x14ac:dyDescent="0.35">
      <c r="W44734" s="17"/>
    </row>
    <row r="44735" spans="23:23" x14ac:dyDescent="0.35">
      <c r="W44735" s="17"/>
    </row>
    <row r="44736" spans="23:23" x14ac:dyDescent="0.35">
      <c r="W44736" s="17"/>
    </row>
    <row r="44737" spans="23:23" x14ac:dyDescent="0.35">
      <c r="W44737" s="17"/>
    </row>
    <row r="44738" spans="23:23" x14ac:dyDescent="0.35">
      <c r="W44738" s="17"/>
    </row>
    <row r="44739" spans="23:23" x14ac:dyDescent="0.35">
      <c r="W44739" s="17"/>
    </row>
    <row r="44740" spans="23:23" x14ac:dyDescent="0.35">
      <c r="W44740" s="17"/>
    </row>
    <row r="44741" spans="23:23" x14ac:dyDescent="0.35">
      <c r="W44741" s="17"/>
    </row>
    <row r="44742" spans="23:23" x14ac:dyDescent="0.35">
      <c r="W44742" s="17"/>
    </row>
    <row r="44743" spans="23:23" x14ac:dyDescent="0.35">
      <c r="W44743" s="17"/>
    </row>
    <row r="44744" spans="23:23" x14ac:dyDescent="0.35">
      <c r="W44744" s="17"/>
    </row>
    <row r="44745" spans="23:23" x14ac:dyDescent="0.35">
      <c r="W44745" s="17"/>
    </row>
    <row r="44746" spans="23:23" x14ac:dyDescent="0.35">
      <c r="W44746" s="17"/>
    </row>
    <row r="44747" spans="23:23" x14ac:dyDescent="0.35">
      <c r="W44747" s="17"/>
    </row>
    <row r="44748" spans="23:23" x14ac:dyDescent="0.35">
      <c r="W44748" s="17"/>
    </row>
    <row r="44749" spans="23:23" x14ac:dyDescent="0.35">
      <c r="W44749" s="17"/>
    </row>
    <row r="44750" spans="23:23" x14ac:dyDescent="0.35">
      <c r="W44750" s="17"/>
    </row>
    <row r="44751" spans="23:23" x14ac:dyDescent="0.35">
      <c r="W44751" s="17"/>
    </row>
    <row r="44752" spans="23:23" x14ac:dyDescent="0.35">
      <c r="W44752" s="17"/>
    </row>
    <row r="44753" spans="23:23" x14ac:dyDescent="0.35">
      <c r="W44753" s="17"/>
    </row>
    <row r="44754" spans="23:23" x14ac:dyDescent="0.35">
      <c r="W44754" s="17"/>
    </row>
    <row r="44755" spans="23:23" x14ac:dyDescent="0.35">
      <c r="W44755" s="17"/>
    </row>
    <row r="44756" spans="23:23" x14ac:dyDescent="0.35">
      <c r="W44756" s="17"/>
    </row>
    <row r="44757" spans="23:23" x14ac:dyDescent="0.35">
      <c r="W44757" s="17"/>
    </row>
    <row r="44758" spans="23:23" x14ac:dyDescent="0.35">
      <c r="W44758" s="17"/>
    </row>
    <row r="44759" spans="23:23" x14ac:dyDescent="0.35">
      <c r="W44759" s="17"/>
    </row>
    <row r="44760" spans="23:23" x14ac:dyDescent="0.35">
      <c r="W44760" s="17"/>
    </row>
    <row r="44761" spans="23:23" x14ac:dyDescent="0.35">
      <c r="W44761" s="17"/>
    </row>
    <row r="44762" spans="23:23" x14ac:dyDescent="0.35">
      <c r="W44762" s="17"/>
    </row>
    <row r="44763" spans="23:23" x14ac:dyDescent="0.35">
      <c r="W44763" s="17"/>
    </row>
    <row r="44764" spans="23:23" x14ac:dyDescent="0.35">
      <c r="W44764" s="17"/>
    </row>
    <row r="44765" spans="23:23" x14ac:dyDescent="0.35">
      <c r="W44765" s="17"/>
    </row>
    <row r="44766" spans="23:23" x14ac:dyDescent="0.35">
      <c r="W44766" s="17"/>
    </row>
    <row r="44767" spans="23:23" x14ac:dyDescent="0.35">
      <c r="W44767" s="17"/>
    </row>
    <row r="44768" spans="23:23" x14ac:dyDescent="0.35">
      <c r="W44768" s="17"/>
    </row>
    <row r="44769" spans="23:23" x14ac:dyDescent="0.35">
      <c r="W44769" s="17"/>
    </row>
    <row r="44770" spans="23:23" x14ac:dyDescent="0.35">
      <c r="W44770" s="17"/>
    </row>
    <row r="44771" spans="23:23" x14ac:dyDescent="0.35">
      <c r="W44771" s="17"/>
    </row>
    <row r="44772" spans="23:23" x14ac:dyDescent="0.35">
      <c r="W44772" s="17"/>
    </row>
    <row r="44773" spans="23:23" x14ac:dyDescent="0.35">
      <c r="W44773" s="17"/>
    </row>
    <row r="44774" spans="23:23" x14ac:dyDescent="0.35">
      <c r="W44774" s="17"/>
    </row>
    <row r="44775" spans="23:23" x14ac:dyDescent="0.35">
      <c r="W44775" s="17"/>
    </row>
    <row r="44776" spans="23:23" x14ac:dyDescent="0.35">
      <c r="W44776" s="17"/>
    </row>
    <row r="44777" spans="23:23" x14ac:dyDescent="0.35">
      <c r="W44777" s="17"/>
    </row>
    <row r="44778" spans="23:23" x14ac:dyDescent="0.35">
      <c r="W44778" s="17"/>
    </row>
    <row r="44779" spans="23:23" x14ac:dyDescent="0.35">
      <c r="W44779" s="17"/>
    </row>
    <row r="44780" spans="23:23" x14ac:dyDescent="0.35">
      <c r="W44780" s="17"/>
    </row>
    <row r="44781" spans="23:23" x14ac:dyDescent="0.35">
      <c r="W44781" s="17"/>
    </row>
    <row r="44782" spans="23:23" x14ac:dyDescent="0.35">
      <c r="W44782" s="17"/>
    </row>
    <row r="44783" spans="23:23" x14ac:dyDescent="0.35">
      <c r="W44783" s="17"/>
    </row>
    <row r="44784" spans="23:23" x14ac:dyDescent="0.35">
      <c r="W44784" s="17"/>
    </row>
    <row r="44785" spans="23:23" x14ac:dyDescent="0.35">
      <c r="W44785" s="17"/>
    </row>
    <row r="44786" spans="23:23" x14ac:dyDescent="0.35">
      <c r="W44786" s="17"/>
    </row>
    <row r="44787" spans="23:23" x14ac:dyDescent="0.35">
      <c r="W44787" s="17"/>
    </row>
    <row r="44788" spans="23:23" x14ac:dyDescent="0.35">
      <c r="W44788" s="17"/>
    </row>
    <row r="44789" spans="23:23" x14ac:dyDescent="0.35">
      <c r="W44789" s="17"/>
    </row>
    <row r="44790" spans="23:23" x14ac:dyDescent="0.35">
      <c r="W44790" s="17"/>
    </row>
    <row r="44791" spans="23:23" x14ac:dyDescent="0.35">
      <c r="W44791" s="17"/>
    </row>
    <row r="44792" spans="23:23" x14ac:dyDescent="0.35">
      <c r="W44792" s="17"/>
    </row>
    <row r="44793" spans="23:23" x14ac:dyDescent="0.35">
      <c r="W44793" s="17"/>
    </row>
    <row r="44794" spans="23:23" x14ac:dyDescent="0.35">
      <c r="W44794" s="17"/>
    </row>
    <row r="44795" spans="23:23" x14ac:dyDescent="0.35">
      <c r="W44795" s="17"/>
    </row>
    <row r="44796" spans="23:23" x14ac:dyDescent="0.35">
      <c r="W44796" s="17"/>
    </row>
    <row r="44797" spans="23:23" x14ac:dyDescent="0.35">
      <c r="W44797" s="17"/>
    </row>
    <row r="44798" spans="23:23" x14ac:dyDescent="0.35">
      <c r="W44798" s="17"/>
    </row>
    <row r="44799" spans="23:23" x14ac:dyDescent="0.35">
      <c r="W44799" s="17"/>
    </row>
    <row r="44800" spans="23:23" x14ac:dyDescent="0.35">
      <c r="W44800" s="17"/>
    </row>
    <row r="44801" spans="23:23" x14ac:dyDescent="0.35">
      <c r="W44801" s="17"/>
    </row>
    <row r="44802" spans="23:23" x14ac:dyDescent="0.35">
      <c r="W44802" s="17"/>
    </row>
    <row r="44803" spans="23:23" x14ac:dyDescent="0.35">
      <c r="W44803" s="17"/>
    </row>
    <row r="44804" spans="23:23" x14ac:dyDescent="0.35">
      <c r="W44804" s="17"/>
    </row>
    <row r="44805" spans="23:23" x14ac:dyDescent="0.35">
      <c r="W44805" s="17"/>
    </row>
    <row r="44806" spans="23:23" x14ac:dyDescent="0.35">
      <c r="W44806" s="17"/>
    </row>
    <row r="44807" spans="23:23" x14ac:dyDescent="0.35">
      <c r="W44807" s="17"/>
    </row>
    <row r="44808" spans="23:23" x14ac:dyDescent="0.35">
      <c r="W44808" s="17"/>
    </row>
    <row r="44809" spans="23:23" x14ac:dyDescent="0.35">
      <c r="W44809" s="17"/>
    </row>
    <row r="44810" spans="23:23" x14ac:dyDescent="0.35">
      <c r="W44810" s="17"/>
    </row>
    <row r="44811" spans="23:23" x14ac:dyDescent="0.35">
      <c r="W44811" s="17"/>
    </row>
    <row r="44812" spans="23:23" x14ac:dyDescent="0.35">
      <c r="W44812" s="17"/>
    </row>
    <row r="44813" spans="23:23" x14ac:dyDescent="0.35">
      <c r="W44813" s="17"/>
    </row>
    <row r="44814" spans="23:23" x14ac:dyDescent="0.35">
      <c r="W44814" s="17"/>
    </row>
    <row r="44815" spans="23:23" x14ac:dyDescent="0.35">
      <c r="W44815" s="17"/>
    </row>
    <row r="44816" spans="23:23" x14ac:dyDescent="0.35">
      <c r="W44816" s="17"/>
    </row>
    <row r="44817" spans="23:23" x14ac:dyDescent="0.35">
      <c r="W44817" s="17"/>
    </row>
    <row r="44818" spans="23:23" x14ac:dyDescent="0.35">
      <c r="W44818" s="17"/>
    </row>
    <row r="44819" spans="23:23" x14ac:dyDescent="0.35">
      <c r="W44819" s="17"/>
    </row>
    <row r="44820" spans="23:23" x14ac:dyDescent="0.35">
      <c r="W44820" s="17"/>
    </row>
    <row r="44821" spans="23:23" x14ac:dyDescent="0.35">
      <c r="W44821" s="17"/>
    </row>
    <row r="44822" spans="23:23" x14ac:dyDescent="0.35">
      <c r="W44822" s="17"/>
    </row>
    <row r="44823" spans="23:23" x14ac:dyDescent="0.35">
      <c r="W44823" s="17"/>
    </row>
    <row r="44824" spans="23:23" x14ac:dyDescent="0.35">
      <c r="W44824" s="17"/>
    </row>
    <row r="44825" spans="23:23" x14ac:dyDescent="0.35">
      <c r="W44825" s="17"/>
    </row>
    <row r="44826" spans="23:23" x14ac:dyDescent="0.35">
      <c r="W44826" s="17"/>
    </row>
    <row r="44827" spans="23:23" x14ac:dyDescent="0.35">
      <c r="W44827" s="17"/>
    </row>
    <row r="44828" spans="23:23" x14ac:dyDescent="0.35">
      <c r="W44828" s="17"/>
    </row>
    <row r="44829" spans="23:23" x14ac:dyDescent="0.35">
      <c r="W44829" s="17"/>
    </row>
    <row r="44830" spans="23:23" x14ac:dyDescent="0.35">
      <c r="W44830" s="17"/>
    </row>
    <row r="44831" spans="23:23" x14ac:dyDescent="0.35">
      <c r="W44831" s="17"/>
    </row>
    <row r="44832" spans="23:23" x14ac:dyDescent="0.35">
      <c r="W44832" s="17"/>
    </row>
    <row r="44833" spans="23:23" x14ac:dyDescent="0.35">
      <c r="W44833" s="17"/>
    </row>
    <row r="44834" spans="23:23" x14ac:dyDescent="0.35">
      <c r="W44834" s="17"/>
    </row>
    <row r="44835" spans="23:23" x14ac:dyDescent="0.35">
      <c r="W44835" s="17"/>
    </row>
    <row r="44836" spans="23:23" x14ac:dyDescent="0.35">
      <c r="W44836" s="17"/>
    </row>
    <row r="44837" spans="23:23" x14ac:dyDescent="0.35">
      <c r="W44837" s="17"/>
    </row>
    <row r="44838" spans="23:23" x14ac:dyDescent="0.35">
      <c r="W44838" s="17"/>
    </row>
    <row r="44839" spans="23:23" x14ac:dyDescent="0.35">
      <c r="W44839" s="17"/>
    </row>
    <row r="44840" spans="23:23" x14ac:dyDescent="0.35">
      <c r="W44840" s="17"/>
    </row>
    <row r="44841" spans="23:23" x14ac:dyDescent="0.35">
      <c r="W44841" s="17"/>
    </row>
    <row r="44842" spans="23:23" x14ac:dyDescent="0.35">
      <c r="W44842" s="17"/>
    </row>
    <row r="44843" spans="23:23" x14ac:dyDescent="0.35">
      <c r="W44843" s="17"/>
    </row>
    <row r="44844" spans="23:23" x14ac:dyDescent="0.35">
      <c r="W44844" s="17"/>
    </row>
    <row r="44845" spans="23:23" x14ac:dyDescent="0.35">
      <c r="W44845" s="17"/>
    </row>
    <row r="44846" spans="23:23" x14ac:dyDescent="0.35">
      <c r="W44846" s="17"/>
    </row>
    <row r="44847" spans="23:23" x14ac:dyDescent="0.35">
      <c r="W44847" s="17"/>
    </row>
    <row r="44848" spans="23:23" x14ac:dyDescent="0.35">
      <c r="W44848" s="17"/>
    </row>
    <row r="44849" spans="23:23" x14ac:dyDescent="0.35">
      <c r="W44849" s="17"/>
    </row>
    <row r="44850" spans="23:23" x14ac:dyDescent="0.35">
      <c r="W44850" s="17"/>
    </row>
    <row r="44851" spans="23:23" x14ac:dyDescent="0.35">
      <c r="W44851" s="17"/>
    </row>
    <row r="44852" spans="23:23" x14ac:dyDescent="0.35">
      <c r="W44852" s="17"/>
    </row>
    <row r="44853" spans="23:23" x14ac:dyDescent="0.35">
      <c r="W44853" s="17"/>
    </row>
    <row r="44854" spans="23:23" x14ac:dyDescent="0.35">
      <c r="W44854" s="17"/>
    </row>
    <row r="44855" spans="23:23" x14ac:dyDescent="0.35">
      <c r="W44855" s="17"/>
    </row>
    <row r="44856" spans="23:23" x14ac:dyDescent="0.35">
      <c r="W44856" s="17"/>
    </row>
    <row r="44857" spans="23:23" x14ac:dyDescent="0.35">
      <c r="W44857" s="17"/>
    </row>
    <row r="44858" spans="23:23" x14ac:dyDescent="0.35">
      <c r="W44858" s="17"/>
    </row>
    <row r="44859" spans="23:23" x14ac:dyDescent="0.35">
      <c r="W44859" s="17"/>
    </row>
    <row r="44860" spans="23:23" x14ac:dyDescent="0.35">
      <c r="W44860" s="17"/>
    </row>
    <row r="44861" spans="23:23" x14ac:dyDescent="0.35">
      <c r="W44861" s="17"/>
    </row>
    <row r="44862" spans="23:23" x14ac:dyDescent="0.35">
      <c r="W44862" s="17"/>
    </row>
    <row r="44863" spans="23:23" x14ac:dyDescent="0.35">
      <c r="W44863" s="17"/>
    </row>
    <row r="44864" spans="23:23" x14ac:dyDescent="0.35">
      <c r="W44864" s="17"/>
    </row>
    <row r="44865" spans="23:23" x14ac:dyDescent="0.35">
      <c r="W44865" s="17"/>
    </row>
    <row r="44866" spans="23:23" x14ac:dyDescent="0.35">
      <c r="W44866" s="17"/>
    </row>
    <row r="44867" spans="23:23" x14ac:dyDescent="0.35">
      <c r="W44867" s="17"/>
    </row>
    <row r="44868" spans="23:23" x14ac:dyDescent="0.35">
      <c r="W44868" s="17"/>
    </row>
    <row r="44869" spans="23:23" x14ac:dyDescent="0.35">
      <c r="W44869" s="17"/>
    </row>
    <row r="44870" spans="23:23" x14ac:dyDescent="0.35">
      <c r="W44870" s="17"/>
    </row>
    <row r="44871" spans="23:23" x14ac:dyDescent="0.35">
      <c r="W44871" s="17"/>
    </row>
    <row r="44872" spans="23:23" x14ac:dyDescent="0.35">
      <c r="W44872" s="17"/>
    </row>
    <row r="44873" spans="23:23" x14ac:dyDescent="0.35">
      <c r="W44873" s="17"/>
    </row>
    <row r="44874" spans="23:23" x14ac:dyDescent="0.35">
      <c r="W44874" s="17"/>
    </row>
    <row r="44875" spans="23:23" x14ac:dyDescent="0.35">
      <c r="W44875" s="17"/>
    </row>
    <row r="44876" spans="23:23" x14ac:dyDescent="0.35">
      <c r="W44876" s="17"/>
    </row>
    <row r="44877" spans="23:23" x14ac:dyDescent="0.35">
      <c r="W44877" s="17"/>
    </row>
    <row r="44878" spans="23:23" x14ac:dyDescent="0.35">
      <c r="W44878" s="17"/>
    </row>
    <row r="44879" spans="23:23" x14ac:dyDescent="0.35">
      <c r="W44879" s="17"/>
    </row>
    <row r="44880" spans="23:23" x14ac:dyDescent="0.35">
      <c r="W44880" s="17"/>
    </row>
    <row r="44881" spans="23:23" x14ac:dyDescent="0.35">
      <c r="W44881" s="17"/>
    </row>
    <row r="44882" spans="23:23" x14ac:dyDescent="0.35">
      <c r="W44882" s="17"/>
    </row>
    <row r="44883" spans="23:23" x14ac:dyDescent="0.35">
      <c r="W44883" s="17"/>
    </row>
    <row r="44884" spans="23:23" x14ac:dyDescent="0.35">
      <c r="W44884" s="17"/>
    </row>
    <row r="44885" spans="23:23" x14ac:dyDescent="0.35">
      <c r="W44885" s="17"/>
    </row>
    <row r="44886" spans="23:23" x14ac:dyDescent="0.35">
      <c r="W44886" s="17"/>
    </row>
    <row r="44887" spans="23:23" x14ac:dyDescent="0.35">
      <c r="W44887" s="17"/>
    </row>
    <row r="44888" spans="23:23" x14ac:dyDescent="0.35">
      <c r="W44888" s="17"/>
    </row>
    <row r="44889" spans="23:23" x14ac:dyDescent="0.35">
      <c r="W44889" s="17"/>
    </row>
    <row r="44890" spans="23:23" x14ac:dyDescent="0.35">
      <c r="W44890" s="17"/>
    </row>
    <row r="44891" spans="23:23" x14ac:dyDescent="0.35">
      <c r="W44891" s="17"/>
    </row>
    <row r="44892" spans="23:23" x14ac:dyDescent="0.35">
      <c r="W44892" s="17"/>
    </row>
    <row r="44893" spans="23:23" x14ac:dyDescent="0.35">
      <c r="W44893" s="17"/>
    </row>
    <row r="44894" spans="23:23" x14ac:dyDescent="0.35">
      <c r="W44894" s="17"/>
    </row>
    <row r="44895" spans="23:23" x14ac:dyDescent="0.35">
      <c r="W44895" s="17"/>
    </row>
    <row r="44896" spans="23:23" x14ac:dyDescent="0.35">
      <c r="W44896" s="17"/>
    </row>
    <row r="44897" spans="23:23" x14ac:dyDescent="0.35">
      <c r="W44897" s="17"/>
    </row>
    <row r="44898" spans="23:23" x14ac:dyDescent="0.35">
      <c r="W44898" s="17"/>
    </row>
    <row r="44899" spans="23:23" x14ac:dyDescent="0.35">
      <c r="W44899" s="17"/>
    </row>
    <row r="44900" spans="23:23" x14ac:dyDescent="0.35">
      <c r="W44900" s="17"/>
    </row>
    <row r="44901" spans="23:23" x14ac:dyDescent="0.35">
      <c r="W44901" s="17"/>
    </row>
    <row r="44902" spans="23:23" x14ac:dyDescent="0.35">
      <c r="W44902" s="17"/>
    </row>
    <row r="44903" spans="23:23" x14ac:dyDescent="0.35">
      <c r="W44903" s="17"/>
    </row>
    <row r="44904" spans="23:23" x14ac:dyDescent="0.35">
      <c r="W44904" s="17"/>
    </row>
    <row r="44905" spans="23:23" x14ac:dyDescent="0.35">
      <c r="W44905" s="17"/>
    </row>
    <row r="44906" spans="23:23" x14ac:dyDescent="0.35">
      <c r="W44906" s="17"/>
    </row>
    <row r="44907" spans="23:23" x14ac:dyDescent="0.35">
      <c r="W44907" s="17"/>
    </row>
    <row r="44908" spans="23:23" x14ac:dyDescent="0.35">
      <c r="W44908" s="17"/>
    </row>
    <row r="44909" spans="23:23" x14ac:dyDescent="0.35">
      <c r="W44909" s="17"/>
    </row>
    <row r="44910" spans="23:23" x14ac:dyDescent="0.35">
      <c r="W44910" s="17"/>
    </row>
    <row r="44911" spans="23:23" x14ac:dyDescent="0.35">
      <c r="W44911" s="17"/>
    </row>
    <row r="44912" spans="23:23" x14ac:dyDescent="0.35">
      <c r="W44912" s="17"/>
    </row>
    <row r="44913" spans="23:23" x14ac:dyDescent="0.35">
      <c r="W44913" s="17"/>
    </row>
    <row r="44914" spans="23:23" x14ac:dyDescent="0.35">
      <c r="W44914" s="17"/>
    </row>
    <row r="44915" spans="23:23" x14ac:dyDescent="0.35">
      <c r="W44915" s="17"/>
    </row>
    <row r="44916" spans="23:23" x14ac:dyDescent="0.35">
      <c r="W44916" s="17"/>
    </row>
    <row r="44917" spans="23:23" x14ac:dyDescent="0.35">
      <c r="W44917" s="17"/>
    </row>
    <row r="44918" spans="23:23" x14ac:dyDescent="0.35">
      <c r="W44918" s="17"/>
    </row>
    <row r="44919" spans="23:23" x14ac:dyDescent="0.35">
      <c r="W44919" s="17"/>
    </row>
    <row r="44920" spans="23:23" x14ac:dyDescent="0.35">
      <c r="W44920" s="17"/>
    </row>
    <row r="44921" spans="23:23" x14ac:dyDescent="0.35">
      <c r="W44921" s="17"/>
    </row>
    <row r="44922" spans="23:23" x14ac:dyDescent="0.35">
      <c r="W44922" s="17"/>
    </row>
    <row r="44923" spans="23:23" x14ac:dyDescent="0.35">
      <c r="W44923" s="17"/>
    </row>
    <row r="44924" spans="23:23" x14ac:dyDescent="0.35">
      <c r="W44924" s="17"/>
    </row>
    <row r="44925" spans="23:23" x14ac:dyDescent="0.35">
      <c r="W44925" s="17"/>
    </row>
    <row r="44926" spans="23:23" x14ac:dyDescent="0.35">
      <c r="W44926" s="17"/>
    </row>
    <row r="44927" spans="23:23" x14ac:dyDescent="0.35">
      <c r="W44927" s="17"/>
    </row>
    <row r="44928" spans="23:23" x14ac:dyDescent="0.35">
      <c r="W44928" s="17"/>
    </row>
    <row r="44929" spans="23:23" x14ac:dyDescent="0.35">
      <c r="W44929" s="17"/>
    </row>
    <row r="44930" spans="23:23" x14ac:dyDescent="0.35">
      <c r="W44930" s="17"/>
    </row>
    <row r="44931" spans="23:23" x14ac:dyDescent="0.35">
      <c r="W44931" s="17"/>
    </row>
    <row r="44932" spans="23:23" x14ac:dyDescent="0.35">
      <c r="W44932" s="17"/>
    </row>
    <row r="44933" spans="23:23" x14ac:dyDescent="0.35">
      <c r="W44933" s="17"/>
    </row>
    <row r="44934" spans="23:23" x14ac:dyDescent="0.35">
      <c r="W44934" s="17"/>
    </row>
    <row r="44935" spans="23:23" x14ac:dyDescent="0.35">
      <c r="W44935" s="17"/>
    </row>
    <row r="44936" spans="23:23" x14ac:dyDescent="0.35">
      <c r="W44936" s="17"/>
    </row>
    <row r="44937" spans="23:23" x14ac:dyDescent="0.35">
      <c r="W44937" s="17"/>
    </row>
    <row r="44938" spans="23:23" x14ac:dyDescent="0.35">
      <c r="W44938" s="17"/>
    </row>
    <row r="44939" spans="23:23" x14ac:dyDescent="0.35">
      <c r="W44939" s="17"/>
    </row>
    <row r="44940" spans="23:23" x14ac:dyDescent="0.35">
      <c r="W44940" s="17"/>
    </row>
    <row r="44941" spans="23:23" x14ac:dyDescent="0.35">
      <c r="W44941" s="17"/>
    </row>
    <row r="44942" spans="23:23" x14ac:dyDescent="0.35">
      <c r="W44942" s="17"/>
    </row>
    <row r="44943" spans="23:23" x14ac:dyDescent="0.35">
      <c r="W44943" s="17"/>
    </row>
    <row r="44944" spans="23:23" x14ac:dyDescent="0.35">
      <c r="W44944" s="17"/>
    </row>
    <row r="44945" spans="23:23" x14ac:dyDescent="0.35">
      <c r="W44945" s="17"/>
    </row>
    <row r="44946" spans="23:23" x14ac:dyDescent="0.35">
      <c r="W44946" s="17"/>
    </row>
    <row r="44947" spans="23:23" x14ac:dyDescent="0.35">
      <c r="W44947" s="17"/>
    </row>
    <row r="44948" spans="23:23" x14ac:dyDescent="0.35">
      <c r="W44948" s="17"/>
    </row>
    <row r="44949" spans="23:23" x14ac:dyDescent="0.35">
      <c r="W44949" s="17"/>
    </row>
    <row r="44950" spans="23:23" x14ac:dyDescent="0.35">
      <c r="W44950" s="17"/>
    </row>
    <row r="44951" spans="23:23" x14ac:dyDescent="0.35">
      <c r="W44951" s="17"/>
    </row>
    <row r="44952" spans="23:23" x14ac:dyDescent="0.35">
      <c r="W44952" s="17"/>
    </row>
    <row r="44953" spans="23:23" x14ac:dyDescent="0.35">
      <c r="W44953" s="17"/>
    </row>
    <row r="44954" spans="23:23" x14ac:dyDescent="0.35">
      <c r="W44954" s="17"/>
    </row>
    <row r="44955" spans="23:23" x14ac:dyDescent="0.35">
      <c r="W44955" s="17"/>
    </row>
    <row r="44956" spans="23:23" x14ac:dyDescent="0.35">
      <c r="W44956" s="17"/>
    </row>
    <row r="44957" spans="23:23" x14ac:dyDescent="0.35">
      <c r="W44957" s="17"/>
    </row>
    <row r="44958" spans="23:23" x14ac:dyDescent="0.35">
      <c r="W44958" s="17"/>
    </row>
    <row r="44959" spans="23:23" x14ac:dyDescent="0.35">
      <c r="W44959" s="17"/>
    </row>
    <row r="44960" spans="23:23" x14ac:dyDescent="0.35">
      <c r="W44960" s="17"/>
    </row>
    <row r="44961" spans="23:23" x14ac:dyDescent="0.35">
      <c r="W44961" s="17"/>
    </row>
    <row r="44962" spans="23:23" x14ac:dyDescent="0.35">
      <c r="W44962" s="17"/>
    </row>
    <row r="44963" spans="23:23" x14ac:dyDescent="0.35">
      <c r="W44963" s="17"/>
    </row>
    <row r="44964" spans="23:23" x14ac:dyDescent="0.35">
      <c r="W44964" s="17"/>
    </row>
    <row r="44965" spans="23:23" x14ac:dyDescent="0.35">
      <c r="W44965" s="17"/>
    </row>
    <row r="44966" spans="23:23" x14ac:dyDescent="0.35">
      <c r="W44966" s="17"/>
    </row>
    <row r="44967" spans="23:23" x14ac:dyDescent="0.35">
      <c r="W44967" s="17"/>
    </row>
    <row r="44968" spans="23:23" x14ac:dyDescent="0.35">
      <c r="W44968" s="17"/>
    </row>
    <row r="44969" spans="23:23" x14ac:dyDescent="0.35">
      <c r="W44969" s="17"/>
    </row>
    <row r="44970" spans="23:23" x14ac:dyDescent="0.35">
      <c r="W44970" s="17"/>
    </row>
    <row r="44971" spans="23:23" x14ac:dyDescent="0.35">
      <c r="W44971" s="17"/>
    </row>
    <row r="44972" spans="23:23" x14ac:dyDescent="0.35">
      <c r="W44972" s="17"/>
    </row>
    <row r="44973" spans="23:23" x14ac:dyDescent="0.35">
      <c r="W44973" s="17"/>
    </row>
    <row r="44974" spans="23:23" x14ac:dyDescent="0.35">
      <c r="W44974" s="17"/>
    </row>
    <row r="44975" spans="23:23" x14ac:dyDescent="0.35">
      <c r="W44975" s="17"/>
    </row>
    <row r="44976" spans="23:23" x14ac:dyDescent="0.35">
      <c r="W44976" s="17"/>
    </row>
    <row r="44977" spans="23:23" x14ac:dyDescent="0.35">
      <c r="W44977" s="17"/>
    </row>
    <row r="44978" spans="23:23" x14ac:dyDescent="0.35">
      <c r="W44978" s="17"/>
    </row>
    <row r="44979" spans="23:23" x14ac:dyDescent="0.35">
      <c r="W44979" s="17"/>
    </row>
    <row r="44980" spans="23:23" x14ac:dyDescent="0.35">
      <c r="W44980" s="17"/>
    </row>
    <row r="44981" spans="23:23" x14ac:dyDescent="0.35">
      <c r="W44981" s="17"/>
    </row>
    <row r="44982" spans="23:23" x14ac:dyDescent="0.35">
      <c r="W44982" s="17"/>
    </row>
    <row r="44983" spans="23:23" x14ac:dyDescent="0.35">
      <c r="W44983" s="17"/>
    </row>
    <row r="44984" spans="23:23" x14ac:dyDescent="0.35">
      <c r="W44984" s="17"/>
    </row>
    <row r="44985" spans="23:23" x14ac:dyDescent="0.35">
      <c r="W44985" s="17"/>
    </row>
    <row r="44986" spans="23:23" x14ac:dyDescent="0.35">
      <c r="W44986" s="17"/>
    </row>
    <row r="44987" spans="23:23" x14ac:dyDescent="0.35">
      <c r="W44987" s="17"/>
    </row>
    <row r="44988" spans="23:23" x14ac:dyDescent="0.35">
      <c r="W44988" s="17"/>
    </row>
    <row r="44989" spans="23:23" x14ac:dyDescent="0.35">
      <c r="W44989" s="17"/>
    </row>
    <row r="44990" spans="23:23" x14ac:dyDescent="0.35">
      <c r="W44990" s="17"/>
    </row>
    <row r="44991" spans="23:23" x14ac:dyDescent="0.35">
      <c r="W44991" s="17"/>
    </row>
    <row r="44992" spans="23:23" x14ac:dyDescent="0.35">
      <c r="W44992" s="17"/>
    </row>
    <row r="44993" spans="23:23" x14ac:dyDescent="0.35">
      <c r="W44993" s="17"/>
    </row>
    <row r="44994" spans="23:23" x14ac:dyDescent="0.35">
      <c r="W44994" s="17"/>
    </row>
    <row r="44995" spans="23:23" x14ac:dyDescent="0.35">
      <c r="W44995" s="17"/>
    </row>
    <row r="44996" spans="23:23" x14ac:dyDescent="0.35">
      <c r="W44996" s="17"/>
    </row>
    <row r="44997" spans="23:23" x14ac:dyDescent="0.35">
      <c r="W44997" s="17"/>
    </row>
    <row r="44998" spans="23:23" x14ac:dyDescent="0.35">
      <c r="W44998" s="17"/>
    </row>
    <row r="44999" spans="23:23" x14ac:dyDescent="0.35">
      <c r="W44999" s="17"/>
    </row>
    <row r="45000" spans="23:23" x14ac:dyDescent="0.35">
      <c r="W45000" s="17"/>
    </row>
    <row r="45001" spans="23:23" x14ac:dyDescent="0.35">
      <c r="W45001" s="17"/>
    </row>
    <row r="45002" spans="23:23" x14ac:dyDescent="0.35">
      <c r="W45002" s="17"/>
    </row>
    <row r="45003" spans="23:23" x14ac:dyDescent="0.35">
      <c r="W45003" s="17"/>
    </row>
    <row r="45004" spans="23:23" x14ac:dyDescent="0.35">
      <c r="W45004" s="17"/>
    </row>
    <row r="45005" spans="23:23" x14ac:dyDescent="0.35">
      <c r="W45005" s="17"/>
    </row>
    <row r="45006" spans="23:23" x14ac:dyDescent="0.35">
      <c r="W45006" s="17"/>
    </row>
    <row r="45007" spans="23:23" x14ac:dyDescent="0.35">
      <c r="W45007" s="17"/>
    </row>
    <row r="45008" spans="23:23" x14ac:dyDescent="0.35">
      <c r="W45008" s="17"/>
    </row>
    <row r="45009" spans="23:23" x14ac:dyDescent="0.35">
      <c r="W45009" s="17"/>
    </row>
    <row r="45010" spans="23:23" x14ac:dyDescent="0.35">
      <c r="W45010" s="17"/>
    </row>
    <row r="45011" spans="23:23" x14ac:dyDescent="0.35">
      <c r="W45011" s="17"/>
    </row>
    <row r="45012" spans="23:23" x14ac:dyDescent="0.35">
      <c r="W45012" s="17"/>
    </row>
    <row r="45013" spans="23:23" x14ac:dyDescent="0.35">
      <c r="W45013" s="17"/>
    </row>
    <row r="45014" spans="23:23" x14ac:dyDescent="0.35">
      <c r="W45014" s="17"/>
    </row>
    <row r="45015" spans="23:23" x14ac:dyDescent="0.35">
      <c r="W45015" s="17"/>
    </row>
    <row r="45016" spans="23:23" x14ac:dyDescent="0.35">
      <c r="W45016" s="17"/>
    </row>
    <row r="45017" spans="23:23" x14ac:dyDescent="0.35">
      <c r="W45017" s="17"/>
    </row>
    <row r="45018" spans="23:23" x14ac:dyDescent="0.35">
      <c r="W45018" s="17"/>
    </row>
    <row r="45019" spans="23:23" x14ac:dyDescent="0.35">
      <c r="W45019" s="17"/>
    </row>
    <row r="45020" spans="23:23" x14ac:dyDescent="0.35">
      <c r="W45020" s="17"/>
    </row>
    <row r="45021" spans="23:23" x14ac:dyDescent="0.35">
      <c r="W45021" s="17"/>
    </row>
    <row r="45022" spans="23:23" x14ac:dyDescent="0.35">
      <c r="W45022" s="17"/>
    </row>
    <row r="45023" spans="23:23" x14ac:dyDescent="0.35">
      <c r="W45023" s="17"/>
    </row>
    <row r="45024" spans="23:23" x14ac:dyDescent="0.35">
      <c r="W45024" s="17"/>
    </row>
    <row r="45025" spans="23:23" x14ac:dyDescent="0.35">
      <c r="W45025" s="17"/>
    </row>
    <row r="45026" spans="23:23" x14ac:dyDescent="0.35">
      <c r="W45026" s="17"/>
    </row>
    <row r="45027" spans="23:23" x14ac:dyDescent="0.35">
      <c r="W45027" s="17"/>
    </row>
    <row r="45028" spans="23:23" x14ac:dyDescent="0.35">
      <c r="W45028" s="17"/>
    </row>
    <row r="45029" spans="23:23" x14ac:dyDescent="0.35">
      <c r="W45029" s="17"/>
    </row>
    <row r="45030" spans="23:23" x14ac:dyDescent="0.35">
      <c r="W45030" s="17"/>
    </row>
    <row r="45031" spans="23:23" x14ac:dyDescent="0.35">
      <c r="W45031" s="17"/>
    </row>
    <row r="45032" spans="23:23" x14ac:dyDescent="0.35">
      <c r="W45032" s="17"/>
    </row>
    <row r="45033" spans="23:23" x14ac:dyDescent="0.35">
      <c r="W45033" s="17"/>
    </row>
    <row r="45034" spans="23:23" x14ac:dyDescent="0.35">
      <c r="W45034" s="17"/>
    </row>
    <row r="45035" spans="23:23" x14ac:dyDescent="0.35">
      <c r="W45035" s="17"/>
    </row>
    <row r="45036" spans="23:23" x14ac:dyDescent="0.35">
      <c r="W45036" s="17"/>
    </row>
    <row r="45037" spans="23:23" x14ac:dyDescent="0.35">
      <c r="W45037" s="17"/>
    </row>
    <row r="45038" spans="23:23" x14ac:dyDescent="0.35">
      <c r="W45038" s="17"/>
    </row>
    <row r="45039" spans="23:23" x14ac:dyDescent="0.35">
      <c r="W45039" s="17"/>
    </row>
    <row r="45040" spans="23:23" x14ac:dyDescent="0.35">
      <c r="W45040" s="17"/>
    </row>
    <row r="45041" spans="23:23" x14ac:dyDescent="0.35">
      <c r="W45041" s="17"/>
    </row>
    <row r="45042" spans="23:23" x14ac:dyDescent="0.35">
      <c r="W45042" s="17"/>
    </row>
    <row r="45043" spans="23:23" x14ac:dyDescent="0.35">
      <c r="W45043" s="17"/>
    </row>
    <row r="45044" spans="23:23" x14ac:dyDescent="0.35">
      <c r="W45044" s="17"/>
    </row>
    <row r="45045" spans="23:23" x14ac:dyDescent="0.35">
      <c r="W45045" s="17"/>
    </row>
    <row r="45046" spans="23:23" x14ac:dyDescent="0.35">
      <c r="W45046" s="17"/>
    </row>
    <row r="45047" spans="23:23" x14ac:dyDescent="0.35">
      <c r="W45047" s="17"/>
    </row>
    <row r="45048" spans="23:23" x14ac:dyDescent="0.35">
      <c r="W45048" s="17"/>
    </row>
    <row r="45049" spans="23:23" x14ac:dyDescent="0.35">
      <c r="W45049" s="17"/>
    </row>
    <row r="45050" spans="23:23" x14ac:dyDescent="0.35">
      <c r="W45050" s="17"/>
    </row>
    <row r="45051" spans="23:23" x14ac:dyDescent="0.35">
      <c r="W45051" s="17"/>
    </row>
    <row r="45052" spans="23:23" x14ac:dyDescent="0.35">
      <c r="W45052" s="17"/>
    </row>
    <row r="45053" spans="23:23" x14ac:dyDescent="0.35">
      <c r="W45053" s="17"/>
    </row>
    <row r="45054" spans="23:23" x14ac:dyDescent="0.35">
      <c r="W45054" s="17"/>
    </row>
    <row r="45055" spans="23:23" x14ac:dyDescent="0.35">
      <c r="W45055" s="17"/>
    </row>
    <row r="45056" spans="23:23" x14ac:dyDescent="0.35">
      <c r="W45056" s="17"/>
    </row>
    <row r="45057" spans="23:23" x14ac:dyDescent="0.35">
      <c r="W45057" s="17"/>
    </row>
    <row r="45058" spans="23:23" x14ac:dyDescent="0.35">
      <c r="W45058" s="17"/>
    </row>
    <row r="45059" spans="23:23" x14ac:dyDescent="0.35">
      <c r="W45059" s="17"/>
    </row>
    <row r="45060" spans="23:23" x14ac:dyDescent="0.35">
      <c r="W45060" s="17"/>
    </row>
    <row r="45061" spans="23:23" x14ac:dyDescent="0.35">
      <c r="W45061" s="17"/>
    </row>
    <row r="45062" spans="23:23" x14ac:dyDescent="0.35">
      <c r="W45062" s="17"/>
    </row>
    <row r="45063" spans="23:23" x14ac:dyDescent="0.35">
      <c r="W45063" s="17"/>
    </row>
    <row r="45064" spans="23:23" x14ac:dyDescent="0.35">
      <c r="W45064" s="17"/>
    </row>
    <row r="45065" spans="23:23" x14ac:dyDescent="0.35">
      <c r="W45065" s="17"/>
    </row>
    <row r="45066" spans="23:23" x14ac:dyDescent="0.35">
      <c r="W45066" s="17"/>
    </row>
    <row r="45067" spans="23:23" x14ac:dyDescent="0.35">
      <c r="W45067" s="17"/>
    </row>
    <row r="45068" spans="23:23" x14ac:dyDescent="0.35">
      <c r="W45068" s="17"/>
    </row>
    <row r="45069" spans="23:23" x14ac:dyDescent="0.35">
      <c r="W45069" s="17"/>
    </row>
    <row r="45070" spans="23:23" x14ac:dyDescent="0.35">
      <c r="W45070" s="17"/>
    </row>
    <row r="45071" spans="23:23" x14ac:dyDescent="0.35">
      <c r="W45071" s="17"/>
    </row>
    <row r="45072" spans="23:23" x14ac:dyDescent="0.35">
      <c r="W45072" s="17"/>
    </row>
    <row r="45073" spans="23:23" x14ac:dyDescent="0.35">
      <c r="W45073" s="17"/>
    </row>
    <row r="45074" spans="23:23" x14ac:dyDescent="0.35">
      <c r="W45074" s="17"/>
    </row>
    <row r="45075" spans="23:23" x14ac:dyDescent="0.35">
      <c r="W45075" s="17"/>
    </row>
    <row r="45076" spans="23:23" x14ac:dyDescent="0.35">
      <c r="W45076" s="17"/>
    </row>
    <row r="45077" spans="23:23" x14ac:dyDescent="0.35">
      <c r="W45077" s="17"/>
    </row>
    <row r="45078" spans="23:23" x14ac:dyDescent="0.35">
      <c r="W45078" s="17"/>
    </row>
    <row r="45079" spans="23:23" x14ac:dyDescent="0.35">
      <c r="W45079" s="17"/>
    </row>
    <row r="45080" spans="23:23" x14ac:dyDescent="0.35">
      <c r="W45080" s="17"/>
    </row>
    <row r="45081" spans="23:23" x14ac:dyDescent="0.35">
      <c r="W45081" s="17"/>
    </row>
    <row r="45082" spans="23:23" x14ac:dyDescent="0.35">
      <c r="W45082" s="17"/>
    </row>
    <row r="45083" spans="23:23" x14ac:dyDescent="0.35">
      <c r="W45083" s="17"/>
    </row>
    <row r="45084" spans="23:23" x14ac:dyDescent="0.35">
      <c r="W45084" s="17"/>
    </row>
    <row r="45085" spans="23:23" x14ac:dyDescent="0.35">
      <c r="W45085" s="17"/>
    </row>
    <row r="45086" spans="23:23" x14ac:dyDescent="0.35">
      <c r="W45086" s="17"/>
    </row>
    <row r="45087" spans="23:23" x14ac:dyDescent="0.35">
      <c r="W45087" s="17"/>
    </row>
    <row r="45088" spans="23:23" x14ac:dyDescent="0.35">
      <c r="W45088" s="17"/>
    </row>
    <row r="45089" spans="23:23" x14ac:dyDescent="0.35">
      <c r="W45089" s="17"/>
    </row>
    <row r="45090" spans="23:23" x14ac:dyDescent="0.35">
      <c r="W45090" s="17"/>
    </row>
    <row r="45091" spans="23:23" x14ac:dyDescent="0.35">
      <c r="W45091" s="17"/>
    </row>
    <row r="45092" spans="23:23" x14ac:dyDescent="0.35">
      <c r="W45092" s="17"/>
    </row>
    <row r="45093" spans="23:23" x14ac:dyDescent="0.35">
      <c r="W45093" s="17"/>
    </row>
    <row r="45094" spans="23:23" x14ac:dyDescent="0.35">
      <c r="W45094" s="17"/>
    </row>
    <row r="45095" spans="23:23" x14ac:dyDescent="0.35">
      <c r="W45095" s="17"/>
    </row>
    <row r="45096" spans="23:23" x14ac:dyDescent="0.35">
      <c r="W45096" s="17"/>
    </row>
    <row r="45097" spans="23:23" x14ac:dyDescent="0.35">
      <c r="W45097" s="17"/>
    </row>
    <row r="45098" spans="23:23" x14ac:dyDescent="0.35">
      <c r="W45098" s="17"/>
    </row>
    <row r="45099" spans="23:23" x14ac:dyDescent="0.35">
      <c r="W45099" s="17"/>
    </row>
    <row r="45100" spans="23:23" x14ac:dyDescent="0.35">
      <c r="W45100" s="17"/>
    </row>
    <row r="45101" spans="23:23" x14ac:dyDescent="0.35">
      <c r="W45101" s="17"/>
    </row>
    <row r="45102" spans="23:23" x14ac:dyDescent="0.35">
      <c r="W45102" s="17"/>
    </row>
    <row r="45103" spans="23:23" x14ac:dyDescent="0.35">
      <c r="W45103" s="17"/>
    </row>
    <row r="45104" spans="23:23" x14ac:dyDescent="0.35">
      <c r="W45104" s="17"/>
    </row>
    <row r="45105" spans="23:23" x14ac:dyDescent="0.35">
      <c r="W45105" s="17"/>
    </row>
    <row r="45106" spans="23:23" x14ac:dyDescent="0.35">
      <c r="W45106" s="17"/>
    </row>
    <row r="45107" spans="23:23" x14ac:dyDescent="0.35">
      <c r="W45107" s="17"/>
    </row>
    <row r="45108" spans="23:23" x14ac:dyDescent="0.35">
      <c r="W45108" s="17"/>
    </row>
    <row r="45109" spans="23:23" x14ac:dyDescent="0.35">
      <c r="W45109" s="17"/>
    </row>
    <row r="45110" spans="23:23" x14ac:dyDescent="0.35">
      <c r="W45110" s="17"/>
    </row>
    <row r="45111" spans="23:23" x14ac:dyDescent="0.35">
      <c r="W45111" s="17"/>
    </row>
    <row r="45112" spans="23:23" x14ac:dyDescent="0.35">
      <c r="W45112" s="17"/>
    </row>
    <row r="45113" spans="23:23" x14ac:dyDescent="0.35">
      <c r="W45113" s="17"/>
    </row>
    <row r="45114" spans="23:23" x14ac:dyDescent="0.35">
      <c r="W45114" s="17"/>
    </row>
    <row r="45115" spans="23:23" x14ac:dyDescent="0.35">
      <c r="W45115" s="17"/>
    </row>
    <row r="45116" spans="23:23" x14ac:dyDescent="0.35">
      <c r="W45116" s="17"/>
    </row>
    <row r="45117" spans="23:23" x14ac:dyDescent="0.35">
      <c r="W45117" s="17"/>
    </row>
    <row r="45118" spans="23:23" x14ac:dyDescent="0.35">
      <c r="W45118" s="17"/>
    </row>
    <row r="45119" spans="23:23" x14ac:dyDescent="0.35">
      <c r="W45119" s="17"/>
    </row>
    <row r="45120" spans="23:23" x14ac:dyDescent="0.35">
      <c r="W45120" s="17"/>
    </row>
    <row r="45121" spans="23:23" x14ac:dyDescent="0.35">
      <c r="W45121" s="17"/>
    </row>
    <row r="45122" spans="23:23" x14ac:dyDescent="0.35">
      <c r="W45122" s="17"/>
    </row>
    <row r="45123" spans="23:23" x14ac:dyDescent="0.35">
      <c r="W45123" s="17"/>
    </row>
    <row r="45124" spans="23:23" x14ac:dyDescent="0.35">
      <c r="W45124" s="17"/>
    </row>
    <row r="45125" spans="23:23" x14ac:dyDescent="0.35">
      <c r="W45125" s="17"/>
    </row>
    <row r="45126" spans="23:23" x14ac:dyDescent="0.35">
      <c r="W45126" s="17"/>
    </row>
    <row r="45127" spans="23:23" x14ac:dyDescent="0.35">
      <c r="W45127" s="17"/>
    </row>
    <row r="45128" spans="23:23" x14ac:dyDescent="0.35">
      <c r="W45128" s="17"/>
    </row>
    <row r="45129" spans="23:23" x14ac:dyDescent="0.35">
      <c r="W45129" s="17"/>
    </row>
    <row r="45130" spans="23:23" x14ac:dyDescent="0.35">
      <c r="W45130" s="17"/>
    </row>
    <row r="45131" spans="23:23" x14ac:dyDescent="0.35">
      <c r="W45131" s="17"/>
    </row>
    <row r="45132" spans="23:23" x14ac:dyDescent="0.35">
      <c r="W45132" s="17"/>
    </row>
    <row r="45133" spans="23:23" x14ac:dyDescent="0.35">
      <c r="W45133" s="17"/>
    </row>
    <row r="45134" spans="23:23" x14ac:dyDescent="0.35">
      <c r="W45134" s="17"/>
    </row>
    <row r="45135" spans="23:23" x14ac:dyDescent="0.35">
      <c r="W45135" s="17"/>
    </row>
    <row r="45136" spans="23:23" x14ac:dyDescent="0.35">
      <c r="W45136" s="17"/>
    </row>
    <row r="45137" spans="23:23" x14ac:dyDescent="0.35">
      <c r="W45137" s="17"/>
    </row>
    <row r="45138" spans="23:23" x14ac:dyDescent="0.35">
      <c r="W45138" s="17"/>
    </row>
    <row r="45139" spans="23:23" x14ac:dyDescent="0.35">
      <c r="W45139" s="17"/>
    </row>
    <row r="45140" spans="23:23" x14ac:dyDescent="0.35">
      <c r="W45140" s="17"/>
    </row>
    <row r="45141" spans="23:23" x14ac:dyDescent="0.35">
      <c r="W45141" s="17"/>
    </row>
    <row r="45142" spans="23:23" x14ac:dyDescent="0.35">
      <c r="W45142" s="17"/>
    </row>
    <row r="45143" spans="23:23" x14ac:dyDescent="0.35">
      <c r="W45143" s="17"/>
    </row>
    <row r="45144" spans="23:23" x14ac:dyDescent="0.35">
      <c r="W45144" s="17"/>
    </row>
    <row r="45145" spans="23:23" x14ac:dyDescent="0.35">
      <c r="W45145" s="17"/>
    </row>
    <row r="45146" spans="23:23" x14ac:dyDescent="0.35">
      <c r="W45146" s="17"/>
    </row>
    <row r="45147" spans="23:23" x14ac:dyDescent="0.35">
      <c r="W45147" s="17"/>
    </row>
    <row r="45148" spans="23:23" x14ac:dyDescent="0.35">
      <c r="W45148" s="17"/>
    </row>
    <row r="45149" spans="23:23" x14ac:dyDescent="0.35">
      <c r="W45149" s="17"/>
    </row>
    <row r="45150" spans="23:23" x14ac:dyDescent="0.35">
      <c r="W45150" s="17"/>
    </row>
    <row r="45151" spans="23:23" x14ac:dyDescent="0.35">
      <c r="W45151" s="17"/>
    </row>
    <row r="45152" spans="23:23" x14ac:dyDescent="0.35">
      <c r="W45152" s="17"/>
    </row>
    <row r="45153" spans="23:23" x14ac:dyDescent="0.35">
      <c r="W45153" s="17"/>
    </row>
    <row r="45154" spans="23:23" x14ac:dyDescent="0.35">
      <c r="W45154" s="17"/>
    </row>
    <row r="45155" spans="23:23" x14ac:dyDescent="0.35">
      <c r="W45155" s="17"/>
    </row>
    <row r="45156" spans="23:23" x14ac:dyDescent="0.35">
      <c r="W45156" s="17"/>
    </row>
    <row r="45157" spans="23:23" x14ac:dyDescent="0.35">
      <c r="W45157" s="17"/>
    </row>
    <row r="45158" spans="23:23" x14ac:dyDescent="0.35">
      <c r="W45158" s="17"/>
    </row>
    <row r="45159" spans="23:23" x14ac:dyDescent="0.35">
      <c r="W45159" s="17"/>
    </row>
    <row r="45160" spans="23:23" x14ac:dyDescent="0.35">
      <c r="W45160" s="17"/>
    </row>
    <row r="45161" spans="23:23" x14ac:dyDescent="0.35">
      <c r="W45161" s="17"/>
    </row>
    <row r="45162" spans="23:23" x14ac:dyDescent="0.35">
      <c r="W45162" s="17"/>
    </row>
    <row r="45163" spans="23:23" x14ac:dyDescent="0.35">
      <c r="W45163" s="17"/>
    </row>
    <row r="45164" spans="23:23" x14ac:dyDescent="0.35">
      <c r="W45164" s="17"/>
    </row>
    <row r="45165" spans="23:23" x14ac:dyDescent="0.35">
      <c r="W45165" s="17"/>
    </row>
    <row r="45166" spans="23:23" x14ac:dyDescent="0.35">
      <c r="W45166" s="17"/>
    </row>
    <row r="45167" spans="23:23" x14ac:dyDescent="0.35">
      <c r="W45167" s="17"/>
    </row>
    <row r="45168" spans="23:23" x14ac:dyDescent="0.35">
      <c r="W45168" s="17"/>
    </row>
    <row r="45169" spans="23:23" x14ac:dyDescent="0.35">
      <c r="W45169" s="17"/>
    </row>
    <row r="45170" spans="23:23" x14ac:dyDescent="0.35">
      <c r="W45170" s="17"/>
    </row>
    <row r="45171" spans="23:23" x14ac:dyDescent="0.35">
      <c r="W45171" s="17"/>
    </row>
    <row r="45172" spans="23:23" x14ac:dyDescent="0.35">
      <c r="W45172" s="17"/>
    </row>
    <row r="45173" spans="23:23" x14ac:dyDescent="0.35">
      <c r="W45173" s="17"/>
    </row>
    <row r="45174" spans="23:23" x14ac:dyDescent="0.35">
      <c r="W45174" s="17"/>
    </row>
    <row r="45175" spans="23:23" x14ac:dyDescent="0.35">
      <c r="W45175" s="17"/>
    </row>
    <row r="45176" spans="23:23" x14ac:dyDescent="0.35">
      <c r="W45176" s="17"/>
    </row>
    <row r="45177" spans="23:23" x14ac:dyDescent="0.35">
      <c r="W45177" s="17"/>
    </row>
    <row r="45178" spans="23:23" x14ac:dyDescent="0.35">
      <c r="W45178" s="17"/>
    </row>
    <row r="45179" spans="23:23" x14ac:dyDescent="0.35">
      <c r="W45179" s="17"/>
    </row>
    <row r="45180" spans="23:23" x14ac:dyDescent="0.35">
      <c r="W45180" s="17"/>
    </row>
    <row r="45181" spans="23:23" x14ac:dyDescent="0.35">
      <c r="W45181" s="17"/>
    </row>
    <row r="45182" spans="23:23" x14ac:dyDescent="0.35">
      <c r="W45182" s="17"/>
    </row>
    <row r="45183" spans="23:23" x14ac:dyDescent="0.35">
      <c r="W45183" s="17"/>
    </row>
    <row r="45184" spans="23:23" x14ac:dyDescent="0.35">
      <c r="W45184" s="17"/>
    </row>
    <row r="45185" spans="23:23" x14ac:dyDescent="0.35">
      <c r="W45185" s="17"/>
    </row>
    <row r="45186" spans="23:23" x14ac:dyDescent="0.35">
      <c r="W45186" s="17"/>
    </row>
    <row r="45187" spans="23:23" x14ac:dyDescent="0.35">
      <c r="W45187" s="17"/>
    </row>
    <row r="45188" spans="23:23" x14ac:dyDescent="0.35">
      <c r="W45188" s="17"/>
    </row>
    <row r="45189" spans="23:23" x14ac:dyDescent="0.35">
      <c r="W45189" s="17"/>
    </row>
    <row r="45190" spans="23:23" x14ac:dyDescent="0.35">
      <c r="W45190" s="17"/>
    </row>
    <row r="45191" spans="23:23" x14ac:dyDescent="0.35">
      <c r="W45191" s="17"/>
    </row>
    <row r="45192" spans="23:23" x14ac:dyDescent="0.35">
      <c r="W45192" s="17"/>
    </row>
    <row r="45193" spans="23:23" x14ac:dyDescent="0.35">
      <c r="W45193" s="17"/>
    </row>
    <row r="45194" spans="23:23" x14ac:dyDescent="0.35">
      <c r="W45194" s="17"/>
    </row>
    <row r="45195" spans="23:23" x14ac:dyDescent="0.35">
      <c r="W45195" s="17"/>
    </row>
    <row r="45196" spans="23:23" x14ac:dyDescent="0.35">
      <c r="W45196" s="17"/>
    </row>
    <row r="45197" spans="23:23" x14ac:dyDescent="0.35">
      <c r="W45197" s="17"/>
    </row>
    <row r="45198" spans="23:23" x14ac:dyDescent="0.35">
      <c r="W45198" s="17"/>
    </row>
    <row r="45199" spans="23:23" x14ac:dyDescent="0.35">
      <c r="W45199" s="17"/>
    </row>
    <row r="45200" spans="23:23" x14ac:dyDescent="0.35">
      <c r="W45200" s="17"/>
    </row>
    <row r="45201" spans="23:23" x14ac:dyDescent="0.35">
      <c r="W45201" s="17"/>
    </row>
    <row r="45202" spans="23:23" x14ac:dyDescent="0.35">
      <c r="W45202" s="17"/>
    </row>
    <row r="45203" spans="23:23" x14ac:dyDescent="0.35">
      <c r="W45203" s="17"/>
    </row>
    <row r="45204" spans="23:23" x14ac:dyDescent="0.35">
      <c r="W45204" s="17"/>
    </row>
    <row r="45205" spans="23:23" x14ac:dyDescent="0.35">
      <c r="W45205" s="17"/>
    </row>
    <row r="45206" spans="23:23" x14ac:dyDescent="0.35">
      <c r="W45206" s="17"/>
    </row>
    <row r="45207" spans="23:23" x14ac:dyDescent="0.35">
      <c r="W45207" s="17"/>
    </row>
    <row r="45208" spans="23:23" x14ac:dyDescent="0.35">
      <c r="W45208" s="17"/>
    </row>
    <row r="45209" spans="23:23" x14ac:dyDescent="0.35">
      <c r="W45209" s="17"/>
    </row>
    <row r="45210" spans="23:23" x14ac:dyDescent="0.35">
      <c r="W45210" s="17"/>
    </row>
    <row r="45211" spans="23:23" x14ac:dyDescent="0.35">
      <c r="W45211" s="17"/>
    </row>
    <row r="45212" spans="23:23" x14ac:dyDescent="0.35">
      <c r="W45212" s="17"/>
    </row>
    <row r="45213" spans="23:23" x14ac:dyDescent="0.35">
      <c r="W45213" s="17"/>
    </row>
    <row r="45214" spans="23:23" x14ac:dyDescent="0.35">
      <c r="W45214" s="17"/>
    </row>
    <row r="45215" spans="23:23" x14ac:dyDescent="0.35">
      <c r="W45215" s="17"/>
    </row>
    <row r="45216" spans="23:23" x14ac:dyDescent="0.35">
      <c r="W45216" s="17"/>
    </row>
    <row r="45217" spans="23:23" x14ac:dyDescent="0.35">
      <c r="W45217" s="17"/>
    </row>
    <row r="45218" spans="23:23" x14ac:dyDescent="0.35">
      <c r="W45218" s="17"/>
    </row>
    <row r="45219" spans="23:23" x14ac:dyDescent="0.35">
      <c r="W45219" s="17"/>
    </row>
    <row r="45220" spans="23:23" x14ac:dyDescent="0.35">
      <c r="W45220" s="17"/>
    </row>
    <row r="45221" spans="23:23" x14ac:dyDescent="0.35">
      <c r="W45221" s="17"/>
    </row>
    <row r="45222" spans="23:23" x14ac:dyDescent="0.35">
      <c r="W45222" s="17"/>
    </row>
    <row r="45223" spans="23:23" x14ac:dyDescent="0.35">
      <c r="W45223" s="17"/>
    </row>
    <row r="45224" spans="23:23" x14ac:dyDescent="0.35">
      <c r="W45224" s="17"/>
    </row>
    <row r="45225" spans="23:23" x14ac:dyDescent="0.35">
      <c r="W45225" s="17"/>
    </row>
    <row r="45226" spans="23:23" x14ac:dyDescent="0.35">
      <c r="W45226" s="17"/>
    </row>
    <row r="45227" spans="23:23" x14ac:dyDescent="0.35">
      <c r="W45227" s="17"/>
    </row>
    <row r="45228" spans="23:23" x14ac:dyDescent="0.35">
      <c r="W45228" s="17"/>
    </row>
    <row r="45229" spans="23:23" x14ac:dyDescent="0.35">
      <c r="W45229" s="17"/>
    </row>
    <row r="45230" spans="23:23" x14ac:dyDescent="0.35">
      <c r="W45230" s="17"/>
    </row>
    <row r="45231" spans="23:23" x14ac:dyDescent="0.35">
      <c r="W45231" s="17"/>
    </row>
    <row r="45232" spans="23:23" x14ac:dyDescent="0.35">
      <c r="W45232" s="17"/>
    </row>
    <row r="45233" spans="23:23" x14ac:dyDescent="0.35">
      <c r="W45233" s="17"/>
    </row>
    <row r="45234" spans="23:23" x14ac:dyDescent="0.35">
      <c r="W45234" s="17"/>
    </row>
    <row r="45235" spans="23:23" x14ac:dyDescent="0.35">
      <c r="W45235" s="17"/>
    </row>
    <row r="45236" spans="23:23" x14ac:dyDescent="0.35">
      <c r="W45236" s="17"/>
    </row>
    <row r="45237" spans="23:23" x14ac:dyDescent="0.35">
      <c r="W45237" s="17"/>
    </row>
    <row r="45238" spans="23:23" x14ac:dyDescent="0.35">
      <c r="W45238" s="17"/>
    </row>
    <row r="45239" spans="23:23" x14ac:dyDescent="0.35">
      <c r="W45239" s="17"/>
    </row>
    <row r="45240" spans="23:23" x14ac:dyDescent="0.35">
      <c r="W45240" s="17"/>
    </row>
    <row r="45241" spans="23:23" x14ac:dyDescent="0.35">
      <c r="W45241" s="17"/>
    </row>
    <row r="45242" spans="23:23" x14ac:dyDescent="0.35">
      <c r="W45242" s="17"/>
    </row>
    <row r="45243" spans="23:23" x14ac:dyDescent="0.35">
      <c r="W45243" s="17"/>
    </row>
    <row r="45244" spans="23:23" x14ac:dyDescent="0.35">
      <c r="W45244" s="17"/>
    </row>
    <row r="45245" spans="23:23" x14ac:dyDescent="0.35">
      <c r="W45245" s="17"/>
    </row>
    <row r="45246" spans="23:23" x14ac:dyDescent="0.35">
      <c r="W45246" s="17"/>
    </row>
    <row r="45247" spans="23:23" x14ac:dyDescent="0.35">
      <c r="W45247" s="17"/>
    </row>
    <row r="45248" spans="23:23" x14ac:dyDescent="0.35">
      <c r="W45248" s="17"/>
    </row>
    <row r="45249" spans="23:23" x14ac:dyDescent="0.35">
      <c r="W45249" s="17"/>
    </row>
    <row r="45250" spans="23:23" x14ac:dyDescent="0.35">
      <c r="W45250" s="17"/>
    </row>
    <row r="45251" spans="23:23" x14ac:dyDescent="0.35">
      <c r="W45251" s="17"/>
    </row>
    <row r="45252" spans="23:23" x14ac:dyDescent="0.35">
      <c r="W45252" s="17"/>
    </row>
    <row r="45253" spans="23:23" x14ac:dyDescent="0.35">
      <c r="W45253" s="17"/>
    </row>
    <row r="45254" spans="23:23" x14ac:dyDescent="0.35">
      <c r="W45254" s="17"/>
    </row>
    <row r="45255" spans="23:23" x14ac:dyDescent="0.35">
      <c r="W45255" s="17"/>
    </row>
    <row r="45256" spans="23:23" x14ac:dyDescent="0.35">
      <c r="W45256" s="17"/>
    </row>
    <row r="45257" spans="23:23" x14ac:dyDescent="0.35">
      <c r="W45257" s="17"/>
    </row>
    <row r="45258" spans="23:23" x14ac:dyDescent="0.35">
      <c r="W45258" s="17"/>
    </row>
    <row r="45259" spans="23:23" x14ac:dyDescent="0.35">
      <c r="W45259" s="17"/>
    </row>
    <row r="45260" spans="23:23" x14ac:dyDescent="0.35">
      <c r="W45260" s="17"/>
    </row>
    <row r="45261" spans="23:23" x14ac:dyDescent="0.35">
      <c r="W45261" s="17"/>
    </row>
    <row r="45262" spans="23:23" x14ac:dyDescent="0.35">
      <c r="W45262" s="17"/>
    </row>
    <row r="45263" spans="23:23" x14ac:dyDescent="0.35">
      <c r="W45263" s="17"/>
    </row>
    <row r="45264" spans="23:23" x14ac:dyDescent="0.35">
      <c r="W45264" s="17"/>
    </row>
    <row r="45265" spans="23:23" x14ac:dyDescent="0.35">
      <c r="W45265" s="17"/>
    </row>
    <row r="45266" spans="23:23" x14ac:dyDescent="0.35">
      <c r="W45266" s="17"/>
    </row>
    <row r="45267" spans="23:23" x14ac:dyDescent="0.35">
      <c r="W45267" s="17"/>
    </row>
    <row r="45268" spans="23:23" x14ac:dyDescent="0.35">
      <c r="W45268" s="17"/>
    </row>
    <row r="45269" spans="23:23" x14ac:dyDescent="0.35">
      <c r="W45269" s="17"/>
    </row>
    <row r="45270" spans="23:23" x14ac:dyDescent="0.35">
      <c r="W45270" s="17"/>
    </row>
    <row r="45271" spans="23:23" x14ac:dyDescent="0.35">
      <c r="W45271" s="17"/>
    </row>
    <row r="45272" spans="23:23" x14ac:dyDescent="0.35">
      <c r="W45272" s="17"/>
    </row>
    <row r="45273" spans="23:23" x14ac:dyDescent="0.35">
      <c r="W45273" s="17"/>
    </row>
    <row r="45274" spans="23:23" x14ac:dyDescent="0.35">
      <c r="W45274" s="17"/>
    </row>
    <row r="45275" spans="23:23" x14ac:dyDescent="0.35">
      <c r="W45275" s="17"/>
    </row>
    <row r="45276" spans="23:23" x14ac:dyDescent="0.35">
      <c r="W45276" s="17"/>
    </row>
    <row r="45277" spans="23:23" x14ac:dyDescent="0.35">
      <c r="W45277" s="17"/>
    </row>
    <row r="45278" spans="23:23" x14ac:dyDescent="0.35">
      <c r="W45278" s="17"/>
    </row>
    <row r="45279" spans="23:23" x14ac:dyDescent="0.35">
      <c r="W45279" s="17"/>
    </row>
    <row r="45280" spans="23:23" x14ac:dyDescent="0.35">
      <c r="W45280" s="17"/>
    </row>
    <row r="45281" spans="23:23" x14ac:dyDescent="0.35">
      <c r="W45281" s="17"/>
    </row>
    <row r="45282" spans="23:23" x14ac:dyDescent="0.35">
      <c r="W45282" s="17"/>
    </row>
    <row r="45283" spans="23:23" x14ac:dyDescent="0.35">
      <c r="W45283" s="17"/>
    </row>
    <row r="45284" spans="23:23" x14ac:dyDescent="0.35">
      <c r="W45284" s="17"/>
    </row>
    <row r="45285" spans="23:23" x14ac:dyDescent="0.35">
      <c r="W45285" s="17"/>
    </row>
    <row r="45286" spans="23:23" x14ac:dyDescent="0.35">
      <c r="W45286" s="17"/>
    </row>
    <row r="45287" spans="23:23" x14ac:dyDescent="0.35">
      <c r="W45287" s="17"/>
    </row>
    <row r="45288" spans="23:23" x14ac:dyDescent="0.35">
      <c r="W45288" s="17"/>
    </row>
    <row r="45289" spans="23:23" x14ac:dyDescent="0.35">
      <c r="W45289" s="17"/>
    </row>
    <row r="45290" spans="23:23" x14ac:dyDescent="0.35">
      <c r="W45290" s="17"/>
    </row>
    <row r="45291" spans="23:23" x14ac:dyDescent="0.35">
      <c r="W45291" s="17"/>
    </row>
    <row r="45292" spans="23:23" x14ac:dyDescent="0.35">
      <c r="W45292" s="17"/>
    </row>
    <row r="45293" spans="23:23" x14ac:dyDescent="0.35">
      <c r="W45293" s="17"/>
    </row>
    <row r="45294" spans="23:23" x14ac:dyDescent="0.35">
      <c r="W45294" s="17"/>
    </row>
    <row r="45295" spans="23:23" x14ac:dyDescent="0.35">
      <c r="W45295" s="17"/>
    </row>
    <row r="45296" spans="23:23" x14ac:dyDescent="0.35">
      <c r="W45296" s="17"/>
    </row>
    <row r="45297" spans="23:23" x14ac:dyDescent="0.35">
      <c r="W45297" s="17"/>
    </row>
    <row r="45298" spans="23:23" x14ac:dyDescent="0.35">
      <c r="W45298" s="17"/>
    </row>
    <row r="45299" spans="23:23" x14ac:dyDescent="0.35">
      <c r="W45299" s="17"/>
    </row>
    <row r="45300" spans="23:23" x14ac:dyDescent="0.35">
      <c r="W45300" s="17"/>
    </row>
    <row r="45301" spans="23:23" x14ac:dyDescent="0.35">
      <c r="W45301" s="17"/>
    </row>
    <row r="45302" spans="23:23" x14ac:dyDescent="0.35">
      <c r="W45302" s="17"/>
    </row>
    <row r="45303" spans="23:23" x14ac:dyDescent="0.35">
      <c r="W45303" s="17"/>
    </row>
    <row r="45304" spans="23:23" x14ac:dyDescent="0.35">
      <c r="W45304" s="17"/>
    </row>
    <row r="45305" spans="23:23" x14ac:dyDescent="0.35">
      <c r="W45305" s="17"/>
    </row>
    <row r="45306" spans="23:23" x14ac:dyDescent="0.35">
      <c r="W45306" s="17"/>
    </row>
    <row r="45307" spans="23:23" x14ac:dyDescent="0.35">
      <c r="W45307" s="17"/>
    </row>
    <row r="45308" spans="23:23" x14ac:dyDescent="0.35">
      <c r="W45308" s="17"/>
    </row>
    <row r="45309" spans="23:23" x14ac:dyDescent="0.35">
      <c r="W45309" s="17"/>
    </row>
    <row r="45310" spans="23:23" x14ac:dyDescent="0.35">
      <c r="W45310" s="17"/>
    </row>
    <row r="45311" spans="23:23" x14ac:dyDescent="0.35">
      <c r="W45311" s="17"/>
    </row>
    <row r="45312" spans="23:23" x14ac:dyDescent="0.35">
      <c r="W45312" s="17"/>
    </row>
    <row r="45313" spans="23:23" x14ac:dyDescent="0.35">
      <c r="W45313" s="17"/>
    </row>
    <row r="45314" spans="23:23" x14ac:dyDescent="0.35">
      <c r="W45314" s="17"/>
    </row>
    <row r="45315" spans="23:23" x14ac:dyDescent="0.35">
      <c r="W45315" s="17"/>
    </row>
    <row r="45316" spans="23:23" x14ac:dyDescent="0.35">
      <c r="W45316" s="17"/>
    </row>
    <row r="45317" spans="23:23" x14ac:dyDescent="0.35">
      <c r="W45317" s="17"/>
    </row>
    <row r="45318" spans="23:23" x14ac:dyDescent="0.35">
      <c r="W45318" s="17"/>
    </row>
    <row r="45319" spans="23:23" x14ac:dyDescent="0.35">
      <c r="W45319" s="17"/>
    </row>
    <row r="45320" spans="23:23" x14ac:dyDescent="0.35">
      <c r="W45320" s="17"/>
    </row>
    <row r="45321" spans="23:23" x14ac:dyDescent="0.35">
      <c r="W45321" s="17"/>
    </row>
    <row r="45322" spans="23:23" x14ac:dyDescent="0.35">
      <c r="W45322" s="17"/>
    </row>
    <row r="45323" spans="23:23" x14ac:dyDescent="0.35">
      <c r="W45323" s="17"/>
    </row>
    <row r="45324" spans="23:23" x14ac:dyDescent="0.35">
      <c r="W45324" s="17"/>
    </row>
    <row r="45325" spans="23:23" x14ac:dyDescent="0.35">
      <c r="W45325" s="17"/>
    </row>
    <row r="45326" spans="23:23" x14ac:dyDescent="0.35">
      <c r="W45326" s="17"/>
    </row>
    <row r="45327" spans="23:23" x14ac:dyDescent="0.35">
      <c r="W45327" s="17"/>
    </row>
    <row r="45328" spans="23:23" x14ac:dyDescent="0.35">
      <c r="W45328" s="17"/>
    </row>
    <row r="45329" spans="23:23" x14ac:dyDescent="0.35">
      <c r="W45329" s="17"/>
    </row>
    <row r="45330" spans="23:23" x14ac:dyDescent="0.35">
      <c r="W45330" s="17"/>
    </row>
    <row r="45331" spans="23:23" x14ac:dyDescent="0.35">
      <c r="W45331" s="17"/>
    </row>
    <row r="45332" spans="23:23" x14ac:dyDescent="0.35">
      <c r="W45332" s="17"/>
    </row>
    <row r="45333" spans="23:23" x14ac:dyDescent="0.35">
      <c r="W45333" s="17"/>
    </row>
    <row r="45334" spans="23:23" x14ac:dyDescent="0.35">
      <c r="W45334" s="17"/>
    </row>
    <row r="45335" spans="23:23" x14ac:dyDescent="0.35">
      <c r="W45335" s="17"/>
    </row>
    <row r="45336" spans="23:23" x14ac:dyDescent="0.35">
      <c r="W45336" s="17"/>
    </row>
    <row r="45337" spans="23:23" x14ac:dyDescent="0.35">
      <c r="W45337" s="17"/>
    </row>
    <row r="45338" spans="23:23" x14ac:dyDescent="0.35">
      <c r="W45338" s="17"/>
    </row>
    <row r="45339" spans="23:23" x14ac:dyDescent="0.35">
      <c r="W45339" s="17"/>
    </row>
    <row r="45340" spans="23:23" x14ac:dyDescent="0.35">
      <c r="W45340" s="17"/>
    </row>
    <row r="45341" spans="23:23" x14ac:dyDescent="0.35">
      <c r="W45341" s="17"/>
    </row>
    <row r="45342" spans="23:23" x14ac:dyDescent="0.35">
      <c r="W45342" s="17"/>
    </row>
    <row r="45343" spans="23:23" x14ac:dyDescent="0.35">
      <c r="W45343" s="17"/>
    </row>
    <row r="45344" spans="23:23" x14ac:dyDescent="0.35">
      <c r="W45344" s="17"/>
    </row>
    <row r="45345" spans="23:23" x14ac:dyDescent="0.35">
      <c r="W45345" s="17"/>
    </row>
    <row r="45346" spans="23:23" x14ac:dyDescent="0.35">
      <c r="W45346" s="17"/>
    </row>
    <row r="45347" spans="23:23" x14ac:dyDescent="0.35">
      <c r="W45347" s="17"/>
    </row>
    <row r="45348" spans="23:23" x14ac:dyDescent="0.35">
      <c r="W45348" s="17"/>
    </row>
    <row r="45349" spans="23:23" x14ac:dyDescent="0.35">
      <c r="W45349" s="17"/>
    </row>
    <row r="45350" spans="23:23" x14ac:dyDescent="0.35">
      <c r="W45350" s="17"/>
    </row>
    <row r="45351" spans="23:23" x14ac:dyDescent="0.35">
      <c r="W45351" s="17"/>
    </row>
    <row r="45352" spans="23:23" x14ac:dyDescent="0.35">
      <c r="W45352" s="17"/>
    </row>
    <row r="45353" spans="23:23" x14ac:dyDescent="0.35">
      <c r="W45353" s="17"/>
    </row>
    <row r="45354" spans="23:23" x14ac:dyDescent="0.35">
      <c r="W45354" s="17"/>
    </row>
    <row r="45355" spans="23:23" x14ac:dyDescent="0.35">
      <c r="W45355" s="17"/>
    </row>
    <row r="45356" spans="23:23" x14ac:dyDescent="0.35">
      <c r="W45356" s="17"/>
    </row>
    <row r="45357" spans="23:23" x14ac:dyDescent="0.35">
      <c r="W45357" s="17"/>
    </row>
    <row r="45358" spans="23:23" x14ac:dyDescent="0.35">
      <c r="W45358" s="17"/>
    </row>
    <row r="45359" spans="23:23" x14ac:dyDescent="0.35">
      <c r="W45359" s="17"/>
    </row>
    <row r="45360" spans="23:23" x14ac:dyDescent="0.35">
      <c r="W45360" s="17"/>
    </row>
    <row r="45361" spans="23:23" x14ac:dyDescent="0.35">
      <c r="W45361" s="17"/>
    </row>
    <row r="45362" spans="23:23" x14ac:dyDescent="0.35">
      <c r="W45362" s="17"/>
    </row>
    <row r="45363" spans="23:23" x14ac:dyDescent="0.35">
      <c r="W45363" s="17"/>
    </row>
    <row r="45364" spans="23:23" x14ac:dyDescent="0.35">
      <c r="W45364" s="17"/>
    </row>
    <row r="45365" spans="23:23" x14ac:dyDescent="0.35">
      <c r="W45365" s="17"/>
    </row>
    <row r="45366" spans="23:23" x14ac:dyDescent="0.35">
      <c r="W45366" s="17"/>
    </row>
    <row r="45367" spans="23:23" x14ac:dyDescent="0.35">
      <c r="W45367" s="17"/>
    </row>
    <row r="45368" spans="23:23" x14ac:dyDescent="0.35">
      <c r="W45368" s="17"/>
    </row>
    <row r="45369" spans="23:23" x14ac:dyDescent="0.35">
      <c r="W45369" s="17"/>
    </row>
    <row r="45370" spans="23:23" x14ac:dyDescent="0.35">
      <c r="W45370" s="17"/>
    </row>
    <row r="45371" spans="23:23" x14ac:dyDescent="0.35">
      <c r="W45371" s="17"/>
    </row>
    <row r="45372" spans="23:23" x14ac:dyDescent="0.35">
      <c r="W45372" s="17"/>
    </row>
    <row r="45373" spans="23:23" x14ac:dyDescent="0.35">
      <c r="W45373" s="17"/>
    </row>
    <row r="45374" spans="23:23" x14ac:dyDescent="0.35">
      <c r="W45374" s="17"/>
    </row>
    <row r="45375" spans="23:23" x14ac:dyDescent="0.35">
      <c r="W45375" s="17"/>
    </row>
    <row r="45376" spans="23:23" x14ac:dyDescent="0.35">
      <c r="W45376" s="17"/>
    </row>
    <row r="45377" spans="23:23" x14ac:dyDescent="0.35">
      <c r="W45377" s="17"/>
    </row>
    <row r="45378" spans="23:23" x14ac:dyDescent="0.35">
      <c r="W45378" s="17"/>
    </row>
    <row r="45379" spans="23:23" x14ac:dyDescent="0.35">
      <c r="W45379" s="17"/>
    </row>
    <row r="45380" spans="23:23" x14ac:dyDescent="0.35">
      <c r="W45380" s="17"/>
    </row>
    <row r="45381" spans="23:23" x14ac:dyDescent="0.35">
      <c r="W45381" s="17"/>
    </row>
    <row r="45382" spans="23:23" x14ac:dyDescent="0.35">
      <c r="W45382" s="17"/>
    </row>
    <row r="45383" spans="23:23" x14ac:dyDescent="0.35">
      <c r="W45383" s="17"/>
    </row>
    <row r="45384" spans="23:23" x14ac:dyDescent="0.35">
      <c r="W45384" s="17"/>
    </row>
    <row r="45385" spans="23:23" x14ac:dyDescent="0.35">
      <c r="W45385" s="17"/>
    </row>
    <row r="45386" spans="23:23" x14ac:dyDescent="0.35">
      <c r="W45386" s="17"/>
    </row>
    <row r="45387" spans="23:23" x14ac:dyDescent="0.35">
      <c r="W45387" s="17"/>
    </row>
    <row r="45388" spans="23:23" x14ac:dyDescent="0.35">
      <c r="W45388" s="17"/>
    </row>
    <row r="45389" spans="23:23" x14ac:dyDescent="0.35">
      <c r="W45389" s="17"/>
    </row>
    <row r="45390" spans="23:23" x14ac:dyDescent="0.35">
      <c r="W45390" s="17"/>
    </row>
    <row r="45391" spans="23:23" x14ac:dyDescent="0.35">
      <c r="W45391" s="17"/>
    </row>
    <row r="45392" spans="23:23" x14ac:dyDescent="0.35">
      <c r="W45392" s="17"/>
    </row>
    <row r="45393" spans="23:23" x14ac:dyDescent="0.35">
      <c r="W45393" s="17"/>
    </row>
    <row r="45394" spans="23:23" x14ac:dyDescent="0.35">
      <c r="W45394" s="17"/>
    </row>
    <row r="45395" spans="23:23" x14ac:dyDescent="0.35">
      <c r="W45395" s="17"/>
    </row>
    <row r="45396" spans="23:23" x14ac:dyDescent="0.35">
      <c r="W45396" s="17"/>
    </row>
    <row r="45397" spans="23:23" x14ac:dyDescent="0.35">
      <c r="W45397" s="17"/>
    </row>
    <row r="45398" spans="23:23" x14ac:dyDescent="0.35">
      <c r="W45398" s="17"/>
    </row>
    <row r="45399" spans="23:23" x14ac:dyDescent="0.35">
      <c r="W45399" s="17"/>
    </row>
    <row r="45400" spans="23:23" x14ac:dyDescent="0.35">
      <c r="W45400" s="17"/>
    </row>
    <row r="45401" spans="23:23" x14ac:dyDescent="0.35">
      <c r="W45401" s="17"/>
    </row>
    <row r="45402" spans="23:23" x14ac:dyDescent="0.35">
      <c r="W45402" s="17"/>
    </row>
    <row r="45403" spans="23:23" x14ac:dyDescent="0.35">
      <c r="W45403" s="17"/>
    </row>
    <row r="45404" spans="23:23" x14ac:dyDescent="0.35">
      <c r="W45404" s="17"/>
    </row>
    <row r="45405" spans="23:23" x14ac:dyDescent="0.35">
      <c r="W45405" s="17"/>
    </row>
    <row r="45406" spans="23:23" x14ac:dyDescent="0.35">
      <c r="W45406" s="17"/>
    </row>
    <row r="45407" spans="23:23" x14ac:dyDescent="0.35">
      <c r="W45407" s="17"/>
    </row>
    <row r="45408" spans="23:23" x14ac:dyDescent="0.35">
      <c r="W45408" s="17"/>
    </row>
    <row r="45409" spans="23:23" x14ac:dyDescent="0.35">
      <c r="W45409" s="17"/>
    </row>
    <row r="45410" spans="23:23" x14ac:dyDescent="0.35">
      <c r="W45410" s="17"/>
    </row>
    <row r="45411" spans="23:23" x14ac:dyDescent="0.35">
      <c r="W45411" s="17"/>
    </row>
    <row r="45412" spans="23:23" x14ac:dyDescent="0.35">
      <c r="W45412" s="17"/>
    </row>
    <row r="45413" spans="23:23" x14ac:dyDescent="0.35">
      <c r="W45413" s="17"/>
    </row>
    <row r="45414" spans="23:23" x14ac:dyDescent="0.35">
      <c r="W45414" s="17"/>
    </row>
    <row r="45415" spans="23:23" x14ac:dyDescent="0.35">
      <c r="W45415" s="17"/>
    </row>
    <row r="45416" spans="23:23" x14ac:dyDescent="0.35">
      <c r="W45416" s="17"/>
    </row>
    <row r="45417" spans="23:23" x14ac:dyDescent="0.35">
      <c r="W45417" s="17"/>
    </row>
    <row r="45418" spans="23:23" x14ac:dyDescent="0.35">
      <c r="W45418" s="17"/>
    </row>
    <row r="45419" spans="23:23" x14ac:dyDescent="0.35">
      <c r="W45419" s="17"/>
    </row>
    <row r="45420" spans="23:23" x14ac:dyDescent="0.35">
      <c r="W45420" s="17"/>
    </row>
    <row r="45421" spans="23:23" x14ac:dyDescent="0.35">
      <c r="W45421" s="17"/>
    </row>
    <row r="45422" spans="23:23" x14ac:dyDescent="0.35">
      <c r="W45422" s="17"/>
    </row>
    <row r="45423" spans="23:23" x14ac:dyDescent="0.35">
      <c r="W45423" s="17"/>
    </row>
    <row r="45424" spans="23:23" x14ac:dyDescent="0.35">
      <c r="W45424" s="17"/>
    </row>
    <row r="45425" spans="23:23" x14ac:dyDescent="0.35">
      <c r="W45425" s="17"/>
    </row>
    <row r="45426" spans="23:23" x14ac:dyDescent="0.35">
      <c r="W45426" s="17"/>
    </row>
    <row r="45427" spans="23:23" x14ac:dyDescent="0.35">
      <c r="W45427" s="17"/>
    </row>
    <row r="45428" spans="23:23" x14ac:dyDescent="0.35">
      <c r="W45428" s="17"/>
    </row>
    <row r="45429" spans="23:23" x14ac:dyDescent="0.35">
      <c r="W45429" s="17"/>
    </row>
    <row r="45430" spans="23:23" x14ac:dyDescent="0.35">
      <c r="W45430" s="17"/>
    </row>
    <row r="45431" spans="23:23" x14ac:dyDescent="0.35">
      <c r="W45431" s="17"/>
    </row>
    <row r="45432" spans="23:23" x14ac:dyDescent="0.35">
      <c r="W45432" s="17"/>
    </row>
    <row r="45433" spans="23:23" x14ac:dyDescent="0.35">
      <c r="W45433" s="17"/>
    </row>
    <row r="45434" spans="23:23" x14ac:dyDescent="0.35">
      <c r="W45434" s="17"/>
    </row>
    <row r="45435" spans="23:23" x14ac:dyDescent="0.35">
      <c r="W45435" s="17"/>
    </row>
    <row r="45436" spans="23:23" x14ac:dyDescent="0.35">
      <c r="W45436" s="17"/>
    </row>
    <row r="45437" spans="23:23" x14ac:dyDescent="0.35">
      <c r="W45437" s="17"/>
    </row>
    <row r="45438" spans="23:23" x14ac:dyDescent="0.35">
      <c r="W45438" s="17"/>
    </row>
    <row r="45439" spans="23:23" x14ac:dyDescent="0.35">
      <c r="W45439" s="17"/>
    </row>
    <row r="45440" spans="23:23" x14ac:dyDescent="0.35">
      <c r="W45440" s="17"/>
    </row>
    <row r="45441" spans="23:23" x14ac:dyDescent="0.35">
      <c r="W45441" s="17"/>
    </row>
    <row r="45442" spans="23:23" x14ac:dyDescent="0.35">
      <c r="W45442" s="17"/>
    </row>
    <row r="45443" spans="23:23" x14ac:dyDescent="0.35">
      <c r="W45443" s="17"/>
    </row>
    <row r="45444" spans="23:23" x14ac:dyDescent="0.35">
      <c r="W45444" s="17"/>
    </row>
    <row r="45445" spans="23:23" x14ac:dyDescent="0.35">
      <c r="W45445" s="17"/>
    </row>
    <row r="45446" spans="23:23" x14ac:dyDescent="0.35">
      <c r="W45446" s="17"/>
    </row>
    <row r="45447" spans="23:23" x14ac:dyDescent="0.35">
      <c r="W45447" s="17"/>
    </row>
    <row r="45448" spans="23:23" x14ac:dyDescent="0.35">
      <c r="W45448" s="17"/>
    </row>
    <row r="45449" spans="23:23" x14ac:dyDescent="0.35">
      <c r="W45449" s="17"/>
    </row>
    <row r="45450" spans="23:23" x14ac:dyDescent="0.35">
      <c r="W45450" s="17"/>
    </row>
    <row r="45451" spans="23:23" x14ac:dyDescent="0.35">
      <c r="W45451" s="17"/>
    </row>
    <row r="45452" spans="23:23" x14ac:dyDescent="0.35">
      <c r="W45452" s="17"/>
    </row>
    <row r="45453" spans="23:23" x14ac:dyDescent="0.35">
      <c r="W45453" s="17"/>
    </row>
    <row r="45454" spans="23:23" x14ac:dyDescent="0.35">
      <c r="W45454" s="17"/>
    </row>
    <row r="45455" spans="23:23" x14ac:dyDescent="0.35">
      <c r="W45455" s="17"/>
    </row>
    <row r="45456" spans="23:23" x14ac:dyDescent="0.35">
      <c r="W45456" s="17"/>
    </row>
    <row r="45457" spans="23:23" x14ac:dyDescent="0.35">
      <c r="W45457" s="17"/>
    </row>
    <row r="45458" spans="23:23" x14ac:dyDescent="0.35">
      <c r="W45458" s="17"/>
    </row>
    <row r="45459" spans="23:23" x14ac:dyDescent="0.35">
      <c r="W45459" s="17"/>
    </row>
    <row r="45460" spans="23:23" x14ac:dyDescent="0.35">
      <c r="W45460" s="17"/>
    </row>
    <row r="45461" spans="23:23" x14ac:dyDescent="0.35">
      <c r="W45461" s="17"/>
    </row>
    <row r="45462" spans="23:23" x14ac:dyDescent="0.35">
      <c r="W45462" s="17"/>
    </row>
    <row r="45463" spans="23:23" x14ac:dyDescent="0.35">
      <c r="W45463" s="17"/>
    </row>
    <row r="45464" spans="23:23" x14ac:dyDescent="0.35">
      <c r="W45464" s="17"/>
    </row>
    <row r="45465" spans="23:23" x14ac:dyDescent="0.35">
      <c r="W45465" s="17"/>
    </row>
    <row r="45466" spans="23:23" x14ac:dyDescent="0.35">
      <c r="W45466" s="17"/>
    </row>
    <row r="45467" spans="23:23" x14ac:dyDescent="0.35">
      <c r="W45467" s="17"/>
    </row>
    <row r="45468" spans="23:23" x14ac:dyDescent="0.35">
      <c r="W45468" s="17"/>
    </row>
    <row r="45469" spans="23:23" x14ac:dyDescent="0.35">
      <c r="W45469" s="17"/>
    </row>
    <row r="45470" spans="23:23" x14ac:dyDescent="0.35">
      <c r="W45470" s="17"/>
    </row>
    <row r="45471" spans="23:23" x14ac:dyDescent="0.35">
      <c r="W45471" s="17"/>
    </row>
    <row r="45472" spans="23:23" x14ac:dyDescent="0.35">
      <c r="W45472" s="17"/>
    </row>
    <row r="45473" spans="23:23" x14ac:dyDescent="0.35">
      <c r="W45473" s="17"/>
    </row>
    <row r="45474" spans="23:23" x14ac:dyDescent="0.35">
      <c r="W45474" s="17"/>
    </row>
    <row r="45475" spans="23:23" x14ac:dyDescent="0.35">
      <c r="W45475" s="17"/>
    </row>
    <row r="45476" spans="23:23" x14ac:dyDescent="0.35">
      <c r="W45476" s="17"/>
    </row>
    <row r="45477" spans="23:23" x14ac:dyDescent="0.35">
      <c r="W45477" s="17"/>
    </row>
    <row r="45478" spans="23:23" x14ac:dyDescent="0.35">
      <c r="W45478" s="17"/>
    </row>
    <row r="45479" spans="23:23" x14ac:dyDescent="0.35">
      <c r="W45479" s="17"/>
    </row>
    <row r="45480" spans="23:23" x14ac:dyDescent="0.35">
      <c r="W45480" s="17"/>
    </row>
    <row r="45481" spans="23:23" x14ac:dyDescent="0.35">
      <c r="W45481" s="17"/>
    </row>
    <row r="45482" spans="23:23" x14ac:dyDescent="0.35">
      <c r="W45482" s="17"/>
    </row>
    <row r="45483" spans="23:23" x14ac:dyDescent="0.35">
      <c r="W45483" s="17"/>
    </row>
    <row r="45484" spans="23:23" x14ac:dyDescent="0.35">
      <c r="W45484" s="17"/>
    </row>
    <row r="45485" spans="23:23" x14ac:dyDescent="0.35">
      <c r="W45485" s="17"/>
    </row>
    <row r="45486" spans="23:23" x14ac:dyDescent="0.35">
      <c r="W45486" s="17"/>
    </row>
    <row r="45487" spans="23:23" x14ac:dyDescent="0.35">
      <c r="W45487" s="17"/>
    </row>
    <row r="45488" spans="23:23" x14ac:dyDescent="0.35">
      <c r="W45488" s="17"/>
    </row>
    <row r="45489" spans="23:23" x14ac:dyDescent="0.35">
      <c r="W45489" s="17"/>
    </row>
    <row r="45490" spans="23:23" x14ac:dyDescent="0.35">
      <c r="W45490" s="17"/>
    </row>
    <row r="45491" spans="23:23" x14ac:dyDescent="0.35">
      <c r="W45491" s="17"/>
    </row>
    <row r="45492" spans="23:23" x14ac:dyDescent="0.35">
      <c r="W45492" s="17"/>
    </row>
    <row r="45493" spans="23:23" x14ac:dyDescent="0.35">
      <c r="W45493" s="17"/>
    </row>
    <row r="45494" spans="23:23" x14ac:dyDescent="0.35">
      <c r="W45494" s="17"/>
    </row>
    <row r="45495" spans="23:23" x14ac:dyDescent="0.35">
      <c r="W45495" s="17"/>
    </row>
    <row r="45496" spans="23:23" x14ac:dyDescent="0.35">
      <c r="W45496" s="17"/>
    </row>
    <row r="45497" spans="23:23" x14ac:dyDescent="0.35">
      <c r="W45497" s="17"/>
    </row>
    <row r="45498" spans="23:23" x14ac:dyDescent="0.35">
      <c r="W45498" s="17"/>
    </row>
    <row r="45499" spans="23:23" x14ac:dyDescent="0.35">
      <c r="W45499" s="17"/>
    </row>
    <row r="45500" spans="23:23" x14ac:dyDescent="0.35">
      <c r="W45500" s="17"/>
    </row>
    <row r="45501" spans="23:23" x14ac:dyDescent="0.35">
      <c r="W45501" s="17"/>
    </row>
    <row r="45502" spans="23:23" x14ac:dyDescent="0.35">
      <c r="W45502" s="17"/>
    </row>
    <row r="45503" spans="23:23" x14ac:dyDescent="0.35">
      <c r="W45503" s="17"/>
    </row>
    <row r="45504" spans="23:23" x14ac:dyDescent="0.35">
      <c r="W45504" s="17"/>
    </row>
    <row r="45505" spans="23:23" x14ac:dyDescent="0.35">
      <c r="W45505" s="17"/>
    </row>
    <row r="45506" spans="23:23" x14ac:dyDescent="0.35">
      <c r="W45506" s="17"/>
    </row>
    <row r="45507" spans="23:23" x14ac:dyDescent="0.35">
      <c r="W45507" s="17"/>
    </row>
    <row r="45508" spans="23:23" x14ac:dyDescent="0.35">
      <c r="W45508" s="17"/>
    </row>
    <row r="45509" spans="23:23" x14ac:dyDescent="0.35">
      <c r="W45509" s="17"/>
    </row>
    <row r="45510" spans="23:23" x14ac:dyDescent="0.35">
      <c r="W45510" s="17"/>
    </row>
    <row r="45511" spans="23:23" x14ac:dyDescent="0.35">
      <c r="W45511" s="17"/>
    </row>
    <row r="45512" spans="23:23" x14ac:dyDescent="0.35">
      <c r="W45512" s="17"/>
    </row>
    <row r="45513" spans="23:23" x14ac:dyDescent="0.35">
      <c r="W45513" s="17"/>
    </row>
    <row r="45514" spans="23:23" x14ac:dyDescent="0.35">
      <c r="W45514" s="17"/>
    </row>
    <row r="45515" spans="23:23" x14ac:dyDescent="0.35">
      <c r="W45515" s="17"/>
    </row>
    <row r="45516" spans="23:23" x14ac:dyDescent="0.35">
      <c r="W45516" s="17"/>
    </row>
    <row r="45517" spans="23:23" x14ac:dyDescent="0.35">
      <c r="W45517" s="17"/>
    </row>
    <row r="45518" spans="23:23" x14ac:dyDescent="0.35">
      <c r="W45518" s="17"/>
    </row>
    <row r="45519" spans="23:23" x14ac:dyDescent="0.35">
      <c r="W45519" s="17"/>
    </row>
    <row r="45520" spans="23:23" x14ac:dyDescent="0.35">
      <c r="W45520" s="17"/>
    </row>
    <row r="45521" spans="23:23" x14ac:dyDescent="0.35">
      <c r="W45521" s="17"/>
    </row>
    <row r="45522" spans="23:23" x14ac:dyDescent="0.35">
      <c r="W45522" s="17"/>
    </row>
    <row r="45523" spans="23:23" x14ac:dyDescent="0.35">
      <c r="W45523" s="17"/>
    </row>
    <row r="45524" spans="23:23" x14ac:dyDescent="0.35">
      <c r="W45524" s="17"/>
    </row>
    <row r="45525" spans="23:23" x14ac:dyDescent="0.35">
      <c r="W45525" s="17"/>
    </row>
    <row r="45526" spans="23:23" x14ac:dyDescent="0.35">
      <c r="W45526" s="17"/>
    </row>
    <row r="45527" spans="23:23" x14ac:dyDescent="0.35">
      <c r="W45527" s="17"/>
    </row>
    <row r="45528" spans="23:23" x14ac:dyDescent="0.35">
      <c r="W45528" s="17"/>
    </row>
    <row r="45529" spans="23:23" x14ac:dyDescent="0.35">
      <c r="W45529" s="17"/>
    </row>
    <row r="45530" spans="23:23" x14ac:dyDescent="0.35">
      <c r="W45530" s="17"/>
    </row>
    <row r="45531" spans="23:23" x14ac:dyDescent="0.35">
      <c r="W45531" s="17"/>
    </row>
    <row r="45532" spans="23:23" x14ac:dyDescent="0.35">
      <c r="W45532" s="17"/>
    </row>
    <row r="45533" spans="23:23" x14ac:dyDescent="0.35">
      <c r="W45533" s="17"/>
    </row>
    <row r="45534" spans="23:23" x14ac:dyDescent="0.35">
      <c r="W45534" s="17"/>
    </row>
    <row r="45535" spans="23:23" x14ac:dyDescent="0.35">
      <c r="W45535" s="17"/>
    </row>
    <row r="45536" spans="23:23" x14ac:dyDescent="0.35">
      <c r="W45536" s="17"/>
    </row>
    <row r="45537" spans="23:23" x14ac:dyDescent="0.35">
      <c r="W45537" s="17"/>
    </row>
    <row r="45538" spans="23:23" x14ac:dyDescent="0.35">
      <c r="W45538" s="17"/>
    </row>
    <row r="45539" spans="23:23" x14ac:dyDescent="0.35">
      <c r="W45539" s="17"/>
    </row>
    <row r="45540" spans="23:23" x14ac:dyDescent="0.35">
      <c r="W45540" s="17"/>
    </row>
    <row r="45541" spans="23:23" x14ac:dyDescent="0.35">
      <c r="W45541" s="17"/>
    </row>
    <row r="45542" spans="23:23" x14ac:dyDescent="0.35">
      <c r="W45542" s="17"/>
    </row>
    <row r="45543" spans="23:23" x14ac:dyDescent="0.35">
      <c r="W45543" s="17"/>
    </row>
    <row r="45544" spans="23:23" x14ac:dyDescent="0.35">
      <c r="W45544" s="17"/>
    </row>
    <row r="45545" spans="23:23" x14ac:dyDescent="0.35">
      <c r="W45545" s="17"/>
    </row>
    <row r="45546" spans="23:23" x14ac:dyDescent="0.35">
      <c r="W45546" s="17"/>
    </row>
    <row r="45547" spans="23:23" x14ac:dyDescent="0.35">
      <c r="W45547" s="17"/>
    </row>
    <row r="45548" spans="23:23" x14ac:dyDescent="0.35">
      <c r="W45548" s="17"/>
    </row>
    <row r="45549" spans="23:23" x14ac:dyDescent="0.35">
      <c r="W45549" s="17"/>
    </row>
    <row r="45550" spans="23:23" x14ac:dyDescent="0.35">
      <c r="W45550" s="17"/>
    </row>
    <row r="45551" spans="23:23" x14ac:dyDescent="0.35">
      <c r="W45551" s="17"/>
    </row>
    <row r="45552" spans="23:23" x14ac:dyDescent="0.35">
      <c r="W45552" s="17"/>
    </row>
    <row r="45553" spans="23:23" x14ac:dyDescent="0.35">
      <c r="W45553" s="17"/>
    </row>
    <row r="45554" spans="23:23" x14ac:dyDescent="0.35">
      <c r="W45554" s="17"/>
    </row>
    <row r="45555" spans="23:23" x14ac:dyDescent="0.35">
      <c r="W45555" s="17"/>
    </row>
    <row r="45556" spans="23:23" x14ac:dyDescent="0.35">
      <c r="W45556" s="17"/>
    </row>
    <row r="45557" spans="23:23" x14ac:dyDescent="0.35">
      <c r="W45557" s="17"/>
    </row>
    <row r="45558" spans="23:23" x14ac:dyDescent="0.35">
      <c r="W45558" s="17"/>
    </row>
    <row r="45559" spans="23:23" x14ac:dyDescent="0.35">
      <c r="W45559" s="17"/>
    </row>
    <row r="45560" spans="23:23" x14ac:dyDescent="0.35">
      <c r="W45560" s="17"/>
    </row>
    <row r="45561" spans="23:23" x14ac:dyDescent="0.35">
      <c r="W45561" s="17"/>
    </row>
    <row r="45562" spans="23:23" x14ac:dyDescent="0.35">
      <c r="W45562" s="17"/>
    </row>
    <row r="45563" spans="23:23" x14ac:dyDescent="0.35">
      <c r="W45563" s="17"/>
    </row>
    <row r="45564" spans="23:23" x14ac:dyDescent="0.35">
      <c r="W45564" s="17"/>
    </row>
    <row r="45565" spans="23:23" x14ac:dyDescent="0.35">
      <c r="W45565" s="17"/>
    </row>
    <row r="45566" spans="23:23" x14ac:dyDescent="0.35">
      <c r="W45566" s="17"/>
    </row>
    <row r="45567" spans="23:23" x14ac:dyDescent="0.35">
      <c r="W45567" s="17"/>
    </row>
    <row r="45568" spans="23:23" x14ac:dyDescent="0.35">
      <c r="W45568" s="17"/>
    </row>
    <row r="45569" spans="23:23" x14ac:dyDescent="0.35">
      <c r="W45569" s="17"/>
    </row>
    <row r="45570" spans="23:23" x14ac:dyDescent="0.35">
      <c r="W45570" s="17"/>
    </row>
    <row r="45571" spans="23:23" x14ac:dyDescent="0.35">
      <c r="W45571" s="17"/>
    </row>
    <row r="45572" spans="23:23" x14ac:dyDescent="0.35">
      <c r="W45572" s="17"/>
    </row>
    <row r="45573" spans="23:23" x14ac:dyDescent="0.35">
      <c r="W45573" s="17"/>
    </row>
    <row r="45574" spans="23:23" x14ac:dyDescent="0.35">
      <c r="W45574" s="17"/>
    </row>
    <row r="45575" spans="23:23" x14ac:dyDescent="0.35">
      <c r="W45575" s="17"/>
    </row>
    <row r="45576" spans="23:23" x14ac:dyDescent="0.35">
      <c r="W45576" s="17"/>
    </row>
    <row r="45577" spans="23:23" x14ac:dyDescent="0.35">
      <c r="W45577" s="17"/>
    </row>
    <row r="45578" spans="23:23" x14ac:dyDescent="0.35">
      <c r="W45578" s="17"/>
    </row>
    <row r="45579" spans="23:23" x14ac:dyDescent="0.35">
      <c r="W45579" s="17"/>
    </row>
    <row r="45580" spans="23:23" x14ac:dyDescent="0.35">
      <c r="W45580" s="17"/>
    </row>
    <row r="45581" spans="23:23" x14ac:dyDescent="0.35">
      <c r="W45581" s="17"/>
    </row>
    <row r="45582" spans="23:23" x14ac:dyDescent="0.35">
      <c r="W45582" s="17"/>
    </row>
    <row r="45583" spans="23:23" x14ac:dyDescent="0.35">
      <c r="W45583" s="17"/>
    </row>
    <row r="45584" spans="23:23" x14ac:dyDescent="0.35">
      <c r="W45584" s="17"/>
    </row>
    <row r="45585" spans="23:23" x14ac:dyDescent="0.35">
      <c r="W45585" s="17"/>
    </row>
    <row r="45586" spans="23:23" x14ac:dyDescent="0.35">
      <c r="W45586" s="17"/>
    </row>
    <row r="45587" spans="23:23" x14ac:dyDescent="0.35">
      <c r="W45587" s="17"/>
    </row>
    <row r="45588" spans="23:23" x14ac:dyDescent="0.35">
      <c r="W45588" s="17"/>
    </row>
    <row r="45589" spans="23:23" x14ac:dyDescent="0.35">
      <c r="W45589" s="17"/>
    </row>
    <row r="45590" spans="23:23" x14ac:dyDescent="0.35">
      <c r="W45590" s="17"/>
    </row>
    <row r="45591" spans="23:23" x14ac:dyDescent="0.35">
      <c r="W45591" s="17"/>
    </row>
    <row r="45592" spans="23:23" x14ac:dyDescent="0.35">
      <c r="W45592" s="17"/>
    </row>
    <row r="45593" spans="23:23" x14ac:dyDescent="0.35">
      <c r="W45593" s="17"/>
    </row>
    <row r="45594" spans="23:23" x14ac:dyDescent="0.35">
      <c r="W45594" s="17"/>
    </row>
    <row r="45595" spans="23:23" x14ac:dyDescent="0.35">
      <c r="W45595" s="17"/>
    </row>
    <row r="45596" spans="23:23" x14ac:dyDescent="0.35">
      <c r="W45596" s="17"/>
    </row>
    <row r="45597" spans="23:23" x14ac:dyDescent="0.35">
      <c r="W45597" s="17"/>
    </row>
    <row r="45598" spans="23:23" x14ac:dyDescent="0.35">
      <c r="W45598" s="17"/>
    </row>
    <row r="45599" spans="23:23" x14ac:dyDescent="0.35">
      <c r="W45599" s="17"/>
    </row>
    <row r="45600" spans="23:23" x14ac:dyDescent="0.35">
      <c r="W45600" s="17"/>
    </row>
    <row r="45601" spans="23:23" x14ac:dyDescent="0.35">
      <c r="W45601" s="17"/>
    </row>
    <row r="45602" spans="23:23" x14ac:dyDescent="0.35">
      <c r="W45602" s="17"/>
    </row>
    <row r="45603" spans="23:23" x14ac:dyDescent="0.35">
      <c r="W45603" s="17"/>
    </row>
    <row r="45604" spans="23:23" x14ac:dyDescent="0.35">
      <c r="W45604" s="17"/>
    </row>
    <row r="45605" spans="23:23" x14ac:dyDescent="0.35">
      <c r="W45605" s="17"/>
    </row>
    <row r="45606" spans="23:23" x14ac:dyDescent="0.35">
      <c r="W45606" s="17"/>
    </row>
    <row r="45607" spans="23:23" x14ac:dyDescent="0.35">
      <c r="W45607" s="17"/>
    </row>
    <row r="45608" spans="23:23" x14ac:dyDescent="0.35">
      <c r="W45608" s="17"/>
    </row>
    <row r="45609" spans="23:23" x14ac:dyDescent="0.35">
      <c r="W45609" s="17"/>
    </row>
    <row r="45610" spans="23:23" x14ac:dyDescent="0.35">
      <c r="W45610" s="17"/>
    </row>
    <row r="45611" spans="23:23" x14ac:dyDescent="0.35">
      <c r="W45611" s="17"/>
    </row>
    <row r="45612" spans="23:23" x14ac:dyDescent="0.35">
      <c r="W45612" s="17"/>
    </row>
    <row r="45613" spans="23:23" x14ac:dyDescent="0.35">
      <c r="W45613" s="17"/>
    </row>
    <row r="45614" spans="23:23" x14ac:dyDescent="0.35">
      <c r="W45614" s="17"/>
    </row>
    <row r="45615" spans="23:23" x14ac:dyDescent="0.35">
      <c r="W45615" s="17"/>
    </row>
    <row r="45616" spans="23:23" x14ac:dyDescent="0.35">
      <c r="W45616" s="17"/>
    </row>
    <row r="45617" spans="23:23" x14ac:dyDescent="0.35">
      <c r="W45617" s="17"/>
    </row>
    <row r="45618" spans="23:23" x14ac:dyDescent="0.35">
      <c r="W45618" s="17"/>
    </row>
    <row r="45619" spans="23:23" x14ac:dyDescent="0.35">
      <c r="W45619" s="17"/>
    </row>
    <row r="45620" spans="23:23" x14ac:dyDescent="0.35">
      <c r="W45620" s="17"/>
    </row>
    <row r="45621" spans="23:23" x14ac:dyDescent="0.35">
      <c r="W45621" s="17"/>
    </row>
    <row r="45622" spans="23:23" x14ac:dyDescent="0.35">
      <c r="W45622" s="17"/>
    </row>
    <row r="45623" spans="23:23" x14ac:dyDescent="0.35">
      <c r="W45623" s="17"/>
    </row>
    <row r="45624" spans="23:23" x14ac:dyDescent="0.35">
      <c r="W45624" s="17"/>
    </row>
    <row r="45625" spans="23:23" x14ac:dyDescent="0.35">
      <c r="W45625" s="17"/>
    </row>
    <row r="45626" spans="23:23" x14ac:dyDescent="0.35">
      <c r="W45626" s="17"/>
    </row>
    <row r="45627" spans="23:23" x14ac:dyDescent="0.35">
      <c r="W45627" s="17"/>
    </row>
    <row r="45628" spans="23:23" x14ac:dyDescent="0.35">
      <c r="W45628" s="17"/>
    </row>
    <row r="45629" spans="23:23" x14ac:dyDescent="0.35">
      <c r="W45629" s="17"/>
    </row>
    <row r="45630" spans="23:23" x14ac:dyDescent="0.35">
      <c r="W45630" s="17"/>
    </row>
    <row r="45631" spans="23:23" x14ac:dyDescent="0.35">
      <c r="W45631" s="17"/>
    </row>
    <row r="45632" spans="23:23" x14ac:dyDescent="0.35">
      <c r="W45632" s="17"/>
    </row>
    <row r="45633" spans="23:23" x14ac:dyDescent="0.35">
      <c r="W45633" s="17"/>
    </row>
    <row r="45634" spans="23:23" x14ac:dyDescent="0.35">
      <c r="W45634" s="17"/>
    </row>
    <row r="45635" spans="23:23" x14ac:dyDescent="0.35">
      <c r="W45635" s="17"/>
    </row>
    <row r="45636" spans="23:23" x14ac:dyDescent="0.35">
      <c r="W45636" s="17"/>
    </row>
    <row r="45637" spans="23:23" x14ac:dyDescent="0.35">
      <c r="W45637" s="17"/>
    </row>
    <row r="45638" spans="23:23" x14ac:dyDescent="0.35">
      <c r="W45638" s="17"/>
    </row>
    <row r="45639" spans="23:23" x14ac:dyDescent="0.35">
      <c r="W45639" s="17"/>
    </row>
    <row r="45640" spans="23:23" x14ac:dyDescent="0.35">
      <c r="W45640" s="17"/>
    </row>
    <row r="45641" spans="23:23" x14ac:dyDescent="0.35">
      <c r="W45641" s="17"/>
    </row>
    <row r="45642" spans="23:23" x14ac:dyDescent="0.35">
      <c r="W45642" s="17"/>
    </row>
    <row r="45643" spans="23:23" x14ac:dyDescent="0.35">
      <c r="W45643" s="17"/>
    </row>
    <row r="45644" spans="23:23" x14ac:dyDescent="0.35">
      <c r="W45644" s="17"/>
    </row>
    <row r="45645" spans="23:23" x14ac:dyDescent="0.35">
      <c r="W45645" s="17"/>
    </row>
    <row r="45646" spans="23:23" x14ac:dyDescent="0.35">
      <c r="W45646" s="17"/>
    </row>
    <row r="45647" spans="23:23" x14ac:dyDescent="0.35">
      <c r="W45647" s="17"/>
    </row>
    <row r="45648" spans="23:23" x14ac:dyDescent="0.35">
      <c r="W45648" s="17"/>
    </row>
    <row r="45649" spans="23:23" x14ac:dyDescent="0.35">
      <c r="W45649" s="17"/>
    </row>
    <row r="45650" spans="23:23" x14ac:dyDescent="0.35">
      <c r="W45650" s="17"/>
    </row>
    <row r="45651" spans="23:23" x14ac:dyDescent="0.35">
      <c r="W45651" s="17"/>
    </row>
    <row r="45652" spans="23:23" x14ac:dyDescent="0.35">
      <c r="W45652" s="17"/>
    </row>
    <row r="45653" spans="23:23" x14ac:dyDescent="0.35">
      <c r="W45653" s="17"/>
    </row>
    <row r="45654" spans="23:23" x14ac:dyDescent="0.35">
      <c r="W45654" s="17"/>
    </row>
    <row r="45655" spans="23:23" x14ac:dyDescent="0.35">
      <c r="W45655" s="17"/>
    </row>
    <row r="45656" spans="23:23" x14ac:dyDescent="0.35">
      <c r="W45656" s="17"/>
    </row>
    <row r="45657" spans="23:23" x14ac:dyDescent="0.35">
      <c r="W45657" s="17"/>
    </row>
    <row r="45658" spans="23:23" x14ac:dyDescent="0.35">
      <c r="W45658" s="17"/>
    </row>
    <row r="45659" spans="23:23" x14ac:dyDescent="0.35">
      <c r="W45659" s="17"/>
    </row>
    <row r="45660" spans="23:23" x14ac:dyDescent="0.35">
      <c r="W45660" s="17"/>
    </row>
    <row r="45661" spans="23:23" x14ac:dyDescent="0.35">
      <c r="W45661" s="17"/>
    </row>
    <row r="45662" spans="23:23" x14ac:dyDescent="0.35">
      <c r="W45662" s="17"/>
    </row>
    <row r="45663" spans="23:23" x14ac:dyDescent="0.35">
      <c r="W45663" s="17"/>
    </row>
    <row r="45664" spans="23:23" x14ac:dyDescent="0.35">
      <c r="W45664" s="17"/>
    </row>
    <row r="45665" spans="23:23" x14ac:dyDescent="0.35">
      <c r="W45665" s="17"/>
    </row>
    <row r="45666" spans="23:23" x14ac:dyDescent="0.35">
      <c r="W45666" s="17"/>
    </row>
    <row r="45667" spans="23:23" x14ac:dyDescent="0.35">
      <c r="W45667" s="17"/>
    </row>
    <row r="45668" spans="23:23" x14ac:dyDescent="0.35">
      <c r="W45668" s="17"/>
    </row>
    <row r="45669" spans="23:23" x14ac:dyDescent="0.35">
      <c r="W45669" s="17"/>
    </row>
    <row r="45670" spans="23:23" x14ac:dyDescent="0.35">
      <c r="W45670" s="17"/>
    </row>
    <row r="45671" spans="23:23" x14ac:dyDescent="0.35">
      <c r="W45671" s="17"/>
    </row>
    <row r="45672" spans="23:23" x14ac:dyDescent="0.35">
      <c r="W45672" s="17"/>
    </row>
    <row r="45673" spans="23:23" x14ac:dyDescent="0.35">
      <c r="W45673" s="17"/>
    </row>
    <row r="45674" spans="23:23" x14ac:dyDescent="0.35">
      <c r="W45674" s="17"/>
    </row>
    <row r="45675" spans="23:23" x14ac:dyDescent="0.35">
      <c r="W45675" s="17"/>
    </row>
    <row r="45676" spans="23:23" x14ac:dyDescent="0.35">
      <c r="W45676" s="17"/>
    </row>
    <row r="45677" spans="23:23" x14ac:dyDescent="0.35">
      <c r="W45677" s="17"/>
    </row>
    <row r="45678" spans="23:23" x14ac:dyDescent="0.35">
      <c r="W45678" s="17"/>
    </row>
    <row r="45679" spans="23:23" x14ac:dyDescent="0.35">
      <c r="W45679" s="17"/>
    </row>
    <row r="45680" spans="23:23" x14ac:dyDescent="0.35">
      <c r="W45680" s="17"/>
    </row>
    <row r="45681" spans="23:23" x14ac:dyDescent="0.35">
      <c r="W45681" s="17"/>
    </row>
    <row r="45682" spans="23:23" x14ac:dyDescent="0.35">
      <c r="W45682" s="17"/>
    </row>
    <row r="45683" spans="23:23" x14ac:dyDescent="0.35">
      <c r="W45683" s="17"/>
    </row>
    <row r="45684" spans="23:23" x14ac:dyDescent="0.35">
      <c r="W45684" s="17"/>
    </row>
    <row r="45685" spans="23:23" x14ac:dyDescent="0.35">
      <c r="W45685" s="17"/>
    </row>
    <row r="45686" spans="23:23" x14ac:dyDescent="0.35">
      <c r="W45686" s="17"/>
    </row>
    <row r="45687" spans="23:23" x14ac:dyDescent="0.35">
      <c r="W45687" s="17"/>
    </row>
    <row r="45688" spans="23:23" x14ac:dyDescent="0.35">
      <c r="W45688" s="17"/>
    </row>
    <row r="45689" spans="23:23" x14ac:dyDescent="0.35">
      <c r="W45689" s="17"/>
    </row>
    <row r="45690" spans="23:23" x14ac:dyDescent="0.35">
      <c r="W45690" s="17"/>
    </row>
    <row r="45691" spans="23:23" x14ac:dyDescent="0.35">
      <c r="W45691" s="17"/>
    </row>
    <row r="45692" spans="23:23" x14ac:dyDescent="0.35">
      <c r="W45692" s="17"/>
    </row>
    <row r="45693" spans="23:23" x14ac:dyDescent="0.35">
      <c r="W45693" s="17"/>
    </row>
    <row r="45694" spans="23:23" x14ac:dyDescent="0.35">
      <c r="W45694" s="17"/>
    </row>
    <row r="45695" spans="23:23" x14ac:dyDescent="0.35">
      <c r="W45695" s="17"/>
    </row>
    <row r="45696" spans="23:23" x14ac:dyDescent="0.35">
      <c r="W45696" s="17"/>
    </row>
    <row r="45697" spans="23:23" x14ac:dyDescent="0.35">
      <c r="W45697" s="17"/>
    </row>
    <row r="45698" spans="23:23" x14ac:dyDescent="0.35">
      <c r="W45698" s="17"/>
    </row>
    <row r="45699" spans="23:23" x14ac:dyDescent="0.35">
      <c r="W45699" s="17"/>
    </row>
    <row r="45700" spans="23:23" x14ac:dyDescent="0.35">
      <c r="W45700" s="17"/>
    </row>
    <row r="45701" spans="23:23" x14ac:dyDescent="0.35">
      <c r="W45701" s="17"/>
    </row>
    <row r="45702" spans="23:23" x14ac:dyDescent="0.35">
      <c r="W45702" s="17"/>
    </row>
    <row r="45703" spans="23:23" x14ac:dyDescent="0.35">
      <c r="W45703" s="17"/>
    </row>
    <row r="45704" spans="23:23" x14ac:dyDescent="0.35">
      <c r="W45704" s="17"/>
    </row>
    <row r="45705" spans="23:23" x14ac:dyDescent="0.35">
      <c r="W45705" s="17"/>
    </row>
    <row r="45706" spans="23:23" x14ac:dyDescent="0.35">
      <c r="W45706" s="17"/>
    </row>
    <row r="45707" spans="23:23" x14ac:dyDescent="0.35">
      <c r="W45707" s="17"/>
    </row>
    <row r="45708" spans="23:23" x14ac:dyDescent="0.35">
      <c r="W45708" s="17"/>
    </row>
    <row r="45709" spans="23:23" x14ac:dyDescent="0.35">
      <c r="W45709" s="17"/>
    </row>
    <row r="45710" spans="23:23" x14ac:dyDescent="0.35">
      <c r="W45710" s="17"/>
    </row>
    <row r="45711" spans="23:23" x14ac:dyDescent="0.35">
      <c r="W45711" s="17"/>
    </row>
    <row r="45712" spans="23:23" x14ac:dyDescent="0.35">
      <c r="W45712" s="17"/>
    </row>
    <row r="45713" spans="23:23" x14ac:dyDescent="0.35">
      <c r="W45713" s="17"/>
    </row>
    <row r="45714" spans="23:23" x14ac:dyDescent="0.35">
      <c r="W45714" s="17"/>
    </row>
    <row r="45715" spans="23:23" x14ac:dyDescent="0.35">
      <c r="W45715" s="17"/>
    </row>
    <row r="45716" spans="23:23" x14ac:dyDescent="0.35">
      <c r="W45716" s="17"/>
    </row>
    <row r="45717" spans="23:23" x14ac:dyDescent="0.35">
      <c r="W45717" s="17"/>
    </row>
    <row r="45718" spans="23:23" x14ac:dyDescent="0.35">
      <c r="W45718" s="17"/>
    </row>
    <row r="45719" spans="23:23" x14ac:dyDescent="0.35">
      <c r="W45719" s="17"/>
    </row>
    <row r="45720" spans="23:23" x14ac:dyDescent="0.35">
      <c r="W45720" s="17"/>
    </row>
    <row r="45721" spans="23:23" x14ac:dyDescent="0.35">
      <c r="W45721" s="17"/>
    </row>
    <row r="45722" spans="23:23" x14ac:dyDescent="0.35">
      <c r="W45722" s="17"/>
    </row>
    <row r="45723" spans="23:23" x14ac:dyDescent="0.35">
      <c r="W45723" s="17"/>
    </row>
    <row r="45724" spans="23:23" x14ac:dyDescent="0.35">
      <c r="W45724" s="17"/>
    </row>
    <row r="45725" spans="23:23" x14ac:dyDescent="0.35">
      <c r="W45725" s="17"/>
    </row>
    <row r="45726" spans="23:23" x14ac:dyDescent="0.35">
      <c r="W45726" s="17"/>
    </row>
    <row r="45727" spans="23:23" x14ac:dyDescent="0.35">
      <c r="W45727" s="17"/>
    </row>
    <row r="45728" spans="23:23" x14ac:dyDescent="0.35">
      <c r="W45728" s="17"/>
    </row>
    <row r="45729" spans="23:23" x14ac:dyDescent="0.35">
      <c r="W45729" s="17"/>
    </row>
    <row r="45730" spans="23:23" x14ac:dyDescent="0.35">
      <c r="W45730" s="17"/>
    </row>
    <row r="45731" spans="23:23" x14ac:dyDescent="0.35">
      <c r="W45731" s="17"/>
    </row>
    <row r="45732" spans="23:23" x14ac:dyDescent="0.35">
      <c r="W45732" s="17"/>
    </row>
    <row r="45733" spans="23:23" x14ac:dyDescent="0.35">
      <c r="W45733" s="17"/>
    </row>
    <row r="45734" spans="23:23" x14ac:dyDescent="0.35">
      <c r="W45734" s="17"/>
    </row>
    <row r="45735" spans="23:23" x14ac:dyDescent="0.35">
      <c r="W45735" s="17"/>
    </row>
    <row r="45736" spans="23:23" x14ac:dyDescent="0.35">
      <c r="W45736" s="17"/>
    </row>
    <row r="45737" spans="23:23" x14ac:dyDescent="0.35">
      <c r="W45737" s="17"/>
    </row>
    <row r="45738" spans="23:23" x14ac:dyDescent="0.35">
      <c r="W45738" s="17"/>
    </row>
    <row r="45739" spans="23:23" x14ac:dyDescent="0.35">
      <c r="W45739" s="17"/>
    </row>
    <row r="45740" spans="23:23" x14ac:dyDescent="0.35">
      <c r="W45740" s="17"/>
    </row>
    <row r="45741" spans="23:23" x14ac:dyDescent="0.35">
      <c r="W45741" s="17"/>
    </row>
    <row r="45742" spans="23:23" x14ac:dyDescent="0.35">
      <c r="W45742" s="17"/>
    </row>
    <row r="45743" spans="23:23" x14ac:dyDescent="0.35">
      <c r="W45743" s="17"/>
    </row>
    <row r="45744" spans="23:23" x14ac:dyDescent="0.35">
      <c r="W45744" s="17"/>
    </row>
    <row r="45745" spans="23:23" x14ac:dyDescent="0.35">
      <c r="W45745" s="17"/>
    </row>
    <row r="45746" spans="23:23" x14ac:dyDescent="0.35">
      <c r="W45746" s="17"/>
    </row>
    <row r="45747" spans="23:23" x14ac:dyDescent="0.35">
      <c r="W45747" s="17"/>
    </row>
    <row r="45748" spans="23:23" x14ac:dyDescent="0.35">
      <c r="W45748" s="17"/>
    </row>
    <row r="45749" spans="23:23" x14ac:dyDescent="0.35">
      <c r="W45749" s="17"/>
    </row>
    <row r="45750" spans="23:23" x14ac:dyDescent="0.35">
      <c r="W45750" s="17"/>
    </row>
    <row r="45751" spans="23:23" x14ac:dyDescent="0.35">
      <c r="W45751" s="17"/>
    </row>
    <row r="45752" spans="23:23" x14ac:dyDescent="0.35">
      <c r="W45752" s="17"/>
    </row>
    <row r="45753" spans="23:23" x14ac:dyDescent="0.35">
      <c r="W45753" s="17"/>
    </row>
    <row r="45754" spans="23:23" x14ac:dyDescent="0.35">
      <c r="W45754" s="17"/>
    </row>
    <row r="45755" spans="23:23" x14ac:dyDescent="0.35">
      <c r="W45755" s="17"/>
    </row>
    <row r="45756" spans="23:23" x14ac:dyDescent="0.35">
      <c r="W45756" s="17"/>
    </row>
    <row r="45757" spans="23:23" x14ac:dyDescent="0.35">
      <c r="W45757" s="17"/>
    </row>
    <row r="45758" spans="23:23" x14ac:dyDescent="0.35">
      <c r="W45758" s="17"/>
    </row>
    <row r="45759" spans="23:23" x14ac:dyDescent="0.35">
      <c r="W45759" s="17"/>
    </row>
    <row r="45760" spans="23:23" x14ac:dyDescent="0.35">
      <c r="W45760" s="17"/>
    </row>
    <row r="45761" spans="23:23" x14ac:dyDescent="0.35">
      <c r="W45761" s="17"/>
    </row>
    <row r="45762" spans="23:23" x14ac:dyDescent="0.35">
      <c r="W45762" s="17"/>
    </row>
    <row r="45763" spans="23:23" x14ac:dyDescent="0.35">
      <c r="W45763" s="17"/>
    </row>
    <row r="45764" spans="23:23" x14ac:dyDescent="0.35">
      <c r="W45764" s="17"/>
    </row>
    <row r="45765" spans="23:23" x14ac:dyDescent="0.35">
      <c r="W45765" s="17"/>
    </row>
    <row r="45766" spans="23:23" x14ac:dyDescent="0.35">
      <c r="W45766" s="17"/>
    </row>
    <row r="45767" spans="23:23" x14ac:dyDescent="0.35">
      <c r="W45767" s="17"/>
    </row>
    <row r="45768" spans="23:23" x14ac:dyDescent="0.35">
      <c r="W45768" s="17"/>
    </row>
    <row r="45769" spans="23:23" x14ac:dyDescent="0.35">
      <c r="W45769" s="17"/>
    </row>
    <row r="45770" spans="23:23" x14ac:dyDescent="0.35">
      <c r="W45770" s="17"/>
    </row>
    <row r="45771" spans="23:23" x14ac:dyDescent="0.35">
      <c r="W45771" s="17"/>
    </row>
    <row r="45772" spans="23:23" x14ac:dyDescent="0.35">
      <c r="W45772" s="17"/>
    </row>
    <row r="45773" spans="23:23" x14ac:dyDescent="0.35">
      <c r="W45773" s="17"/>
    </row>
    <row r="45774" spans="23:23" x14ac:dyDescent="0.35">
      <c r="W45774" s="17"/>
    </row>
    <row r="45775" spans="23:23" x14ac:dyDescent="0.35">
      <c r="W45775" s="17"/>
    </row>
    <row r="45776" spans="23:23" x14ac:dyDescent="0.35">
      <c r="W45776" s="17"/>
    </row>
    <row r="45777" spans="23:23" x14ac:dyDescent="0.35">
      <c r="W45777" s="17"/>
    </row>
    <row r="45778" spans="23:23" x14ac:dyDescent="0.35">
      <c r="W45778" s="17"/>
    </row>
    <row r="45779" spans="23:23" x14ac:dyDescent="0.35">
      <c r="W45779" s="17"/>
    </row>
    <row r="45780" spans="23:23" x14ac:dyDescent="0.35">
      <c r="W45780" s="17"/>
    </row>
    <row r="45781" spans="23:23" x14ac:dyDescent="0.35">
      <c r="W45781" s="17"/>
    </row>
    <row r="45782" spans="23:23" x14ac:dyDescent="0.35">
      <c r="W45782" s="17"/>
    </row>
    <row r="45783" spans="23:23" x14ac:dyDescent="0.35">
      <c r="W45783" s="17"/>
    </row>
    <row r="45784" spans="23:23" x14ac:dyDescent="0.35">
      <c r="W45784" s="17"/>
    </row>
    <row r="45785" spans="23:23" x14ac:dyDescent="0.35">
      <c r="W45785" s="17"/>
    </row>
    <row r="45786" spans="23:23" x14ac:dyDescent="0.35">
      <c r="W45786" s="17"/>
    </row>
    <row r="45787" spans="23:23" x14ac:dyDescent="0.35">
      <c r="W45787" s="17"/>
    </row>
    <row r="45788" spans="23:23" x14ac:dyDescent="0.35">
      <c r="W45788" s="17"/>
    </row>
    <row r="45789" spans="23:23" x14ac:dyDescent="0.35">
      <c r="W45789" s="17"/>
    </row>
    <row r="45790" spans="23:23" x14ac:dyDescent="0.35">
      <c r="W45790" s="17"/>
    </row>
    <row r="45791" spans="23:23" x14ac:dyDescent="0.35">
      <c r="W45791" s="17"/>
    </row>
    <row r="45792" spans="23:23" x14ac:dyDescent="0.35">
      <c r="W45792" s="17"/>
    </row>
    <row r="45793" spans="23:23" x14ac:dyDescent="0.35">
      <c r="W45793" s="17"/>
    </row>
    <row r="45794" spans="23:23" x14ac:dyDescent="0.35">
      <c r="W45794" s="17"/>
    </row>
    <row r="45795" spans="23:23" x14ac:dyDescent="0.35">
      <c r="W45795" s="17"/>
    </row>
    <row r="45796" spans="23:23" x14ac:dyDescent="0.35">
      <c r="W45796" s="17"/>
    </row>
    <row r="45797" spans="23:23" x14ac:dyDescent="0.35">
      <c r="W45797" s="17"/>
    </row>
    <row r="45798" spans="23:23" x14ac:dyDescent="0.35">
      <c r="W45798" s="17"/>
    </row>
    <row r="45799" spans="23:23" x14ac:dyDescent="0.35">
      <c r="W45799" s="17"/>
    </row>
    <row r="45800" spans="23:23" x14ac:dyDescent="0.35">
      <c r="W45800" s="17"/>
    </row>
    <row r="45801" spans="23:23" x14ac:dyDescent="0.35">
      <c r="W45801" s="17"/>
    </row>
    <row r="45802" spans="23:23" x14ac:dyDescent="0.35">
      <c r="W45802" s="17"/>
    </row>
    <row r="45803" spans="23:23" x14ac:dyDescent="0.35">
      <c r="W45803" s="17"/>
    </row>
    <row r="45804" spans="23:23" x14ac:dyDescent="0.35">
      <c r="W45804" s="17"/>
    </row>
    <row r="45805" spans="23:23" x14ac:dyDescent="0.35">
      <c r="W45805" s="17"/>
    </row>
    <row r="45806" spans="23:23" x14ac:dyDescent="0.35">
      <c r="W45806" s="17"/>
    </row>
    <row r="45807" spans="23:23" x14ac:dyDescent="0.35">
      <c r="W45807" s="17"/>
    </row>
    <row r="45808" spans="23:23" x14ac:dyDescent="0.35">
      <c r="W45808" s="17"/>
    </row>
    <row r="45809" spans="23:23" x14ac:dyDescent="0.35">
      <c r="W45809" s="17"/>
    </row>
    <row r="45810" spans="23:23" x14ac:dyDescent="0.35">
      <c r="W45810" s="17"/>
    </row>
    <row r="45811" spans="23:23" x14ac:dyDescent="0.35">
      <c r="W45811" s="17"/>
    </row>
    <row r="45812" spans="23:23" x14ac:dyDescent="0.35">
      <c r="W45812" s="17"/>
    </row>
    <row r="45813" spans="23:23" x14ac:dyDescent="0.35">
      <c r="W45813" s="17"/>
    </row>
    <row r="45814" spans="23:23" x14ac:dyDescent="0.35">
      <c r="W45814" s="17"/>
    </row>
    <row r="45815" spans="23:23" x14ac:dyDescent="0.35">
      <c r="W45815" s="17"/>
    </row>
    <row r="45816" spans="23:23" x14ac:dyDescent="0.35">
      <c r="W45816" s="17"/>
    </row>
    <row r="45817" spans="23:23" x14ac:dyDescent="0.35">
      <c r="W45817" s="17"/>
    </row>
    <row r="45818" spans="23:23" x14ac:dyDescent="0.35">
      <c r="W45818" s="17"/>
    </row>
    <row r="45819" spans="23:23" x14ac:dyDescent="0.35">
      <c r="W45819" s="17"/>
    </row>
    <row r="45820" spans="23:23" x14ac:dyDescent="0.35">
      <c r="W45820" s="17"/>
    </row>
    <row r="45821" spans="23:23" x14ac:dyDescent="0.35">
      <c r="W45821" s="17"/>
    </row>
    <row r="45822" spans="23:23" x14ac:dyDescent="0.35">
      <c r="W45822" s="17"/>
    </row>
    <row r="45823" spans="23:23" x14ac:dyDescent="0.35">
      <c r="W45823" s="17"/>
    </row>
    <row r="45824" spans="23:23" x14ac:dyDescent="0.35">
      <c r="W45824" s="17"/>
    </row>
    <row r="45825" spans="23:23" x14ac:dyDescent="0.35">
      <c r="W45825" s="17"/>
    </row>
    <row r="45826" spans="23:23" x14ac:dyDescent="0.35">
      <c r="W45826" s="17"/>
    </row>
    <row r="45827" spans="23:23" x14ac:dyDescent="0.35">
      <c r="W45827" s="17"/>
    </row>
    <row r="45828" spans="23:23" x14ac:dyDescent="0.35">
      <c r="W45828" s="17"/>
    </row>
    <row r="45829" spans="23:23" x14ac:dyDescent="0.35">
      <c r="W45829" s="17"/>
    </row>
    <row r="45830" spans="23:23" x14ac:dyDescent="0.35">
      <c r="W45830" s="17"/>
    </row>
    <row r="45831" spans="23:23" x14ac:dyDescent="0.35">
      <c r="W45831" s="17"/>
    </row>
    <row r="45832" spans="23:23" x14ac:dyDescent="0.35">
      <c r="W45832" s="17"/>
    </row>
    <row r="45833" spans="23:23" x14ac:dyDescent="0.35">
      <c r="W45833" s="17"/>
    </row>
    <row r="45834" spans="23:23" x14ac:dyDescent="0.35">
      <c r="W45834" s="17"/>
    </row>
    <row r="45835" spans="23:23" x14ac:dyDescent="0.35">
      <c r="W45835" s="17"/>
    </row>
    <row r="45836" spans="23:23" x14ac:dyDescent="0.35">
      <c r="W45836" s="17"/>
    </row>
    <row r="45837" spans="23:23" x14ac:dyDescent="0.35">
      <c r="W45837" s="17"/>
    </row>
    <row r="45838" spans="23:23" x14ac:dyDescent="0.35">
      <c r="W45838" s="17"/>
    </row>
    <row r="45839" spans="23:23" x14ac:dyDescent="0.35">
      <c r="W45839" s="17"/>
    </row>
    <row r="45840" spans="23:23" x14ac:dyDescent="0.35">
      <c r="W45840" s="17"/>
    </row>
    <row r="45841" spans="23:23" x14ac:dyDescent="0.35">
      <c r="W45841" s="17"/>
    </row>
    <row r="45842" spans="23:23" x14ac:dyDescent="0.35">
      <c r="W45842" s="17"/>
    </row>
    <row r="45843" spans="23:23" x14ac:dyDescent="0.35">
      <c r="W45843" s="17"/>
    </row>
    <row r="45844" spans="23:23" x14ac:dyDescent="0.35">
      <c r="W45844" s="17"/>
    </row>
    <row r="45845" spans="23:23" x14ac:dyDescent="0.35">
      <c r="W45845" s="17"/>
    </row>
    <row r="45846" spans="23:23" x14ac:dyDescent="0.35">
      <c r="W45846" s="17"/>
    </row>
    <row r="45847" spans="23:23" x14ac:dyDescent="0.35">
      <c r="W45847" s="17"/>
    </row>
    <row r="45848" spans="23:23" x14ac:dyDescent="0.35">
      <c r="W45848" s="17"/>
    </row>
    <row r="45849" spans="23:23" x14ac:dyDescent="0.35">
      <c r="W45849" s="17"/>
    </row>
    <row r="45850" spans="23:23" x14ac:dyDescent="0.35">
      <c r="W45850" s="17"/>
    </row>
    <row r="45851" spans="23:23" x14ac:dyDescent="0.35">
      <c r="W45851" s="17"/>
    </row>
    <row r="45852" spans="23:23" x14ac:dyDescent="0.35">
      <c r="W45852" s="17"/>
    </row>
    <row r="45853" spans="23:23" x14ac:dyDescent="0.35">
      <c r="W45853" s="17"/>
    </row>
    <row r="45854" spans="23:23" x14ac:dyDescent="0.35">
      <c r="W45854" s="17"/>
    </row>
    <row r="45855" spans="23:23" x14ac:dyDescent="0.35">
      <c r="W45855" s="17"/>
    </row>
    <row r="45856" spans="23:23" x14ac:dyDescent="0.35">
      <c r="W45856" s="17"/>
    </row>
    <row r="45857" spans="23:23" x14ac:dyDescent="0.35">
      <c r="W45857" s="17"/>
    </row>
    <row r="45858" spans="23:23" x14ac:dyDescent="0.35">
      <c r="W45858" s="17"/>
    </row>
    <row r="45859" spans="23:23" x14ac:dyDescent="0.35">
      <c r="W45859" s="17"/>
    </row>
    <row r="45860" spans="23:23" x14ac:dyDescent="0.35">
      <c r="W45860" s="17"/>
    </row>
    <row r="45861" spans="23:23" x14ac:dyDescent="0.35">
      <c r="W45861" s="17"/>
    </row>
    <row r="45862" spans="23:23" x14ac:dyDescent="0.35">
      <c r="W45862" s="17"/>
    </row>
    <row r="45863" spans="23:23" x14ac:dyDescent="0.35">
      <c r="W45863" s="17"/>
    </row>
    <row r="45864" spans="23:23" x14ac:dyDescent="0.35">
      <c r="W45864" s="17"/>
    </row>
    <row r="45865" spans="23:23" x14ac:dyDescent="0.35">
      <c r="W45865" s="17"/>
    </row>
    <row r="45866" spans="23:23" x14ac:dyDescent="0.35">
      <c r="W45866" s="17"/>
    </row>
    <row r="45867" spans="23:23" x14ac:dyDescent="0.35">
      <c r="W45867" s="17"/>
    </row>
    <row r="45868" spans="23:23" x14ac:dyDescent="0.35">
      <c r="W45868" s="17"/>
    </row>
    <row r="45869" spans="23:23" x14ac:dyDescent="0.35">
      <c r="W45869" s="17"/>
    </row>
    <row r="45870" spans="23:23" x14ac:dyDescent="0.35">
      <c r="W45870" s="17"/>
    </row>
    <row r="45871" spans="23:23" x14ac:dyDescent="0.35">
      <c r="W45871" s="17"/>
    </row>
    <row r="45872" spans="23:23" x14ac:dyDescent="0.35">
      <c r="W45872" s="17"/>
    </row>
    <row r="45873" spans="23:23" x14ac:dyDescent="0.35">
      <c r="W45873" s="17"/>
    </row>
    <row r="45874" spans="23:23" x14ac:dyDescent="0.35">
      <c r="W45874" s="17"/>
    </row>
    <row r="45875" spans="23:23" x14ac:dyDescent="0.35">
      <c r="W45875" s="17"/>
    </row>
    <row r="45876" spans="23:23" x14ac:dyDescent="0.35">
      <c r="W45876" s="17"/>
    </row>
    <row r="45877" spans="23:23" x14ac:dyDescent="0.35">
      <c r="W45877" s="17"/>
    </row>
    <row r="45878" spans="23:23" x14ac:dyDescent="0.35">
      <c r="W45878" s="17"/>
    </row>
    <row r="45879" spans="23:23" x14ac:dyDescent="0.35">
      <c r="W45879" s="17"/>
    </row>
    <row r="45880" spans="23:23" x14ac:dyDescent="0.35">
      <c r="W45880" s="17"/>
    </row>
    <row r="45881" spans="23:23" x14ac:dyDescent="0.35">
      <c r="W45881" s="17"/>
    </row>
    <row r="45882" spans="23:23" x14ac:dyDescent="0.35">
      <c r="W45882" s="17"/>
    </row>
    <row r="45883" spans="23:23" x14ac:dyDescent="0.35">
      <c r="W45883" s="17"/>
    </row>
    <row r="45884" spans="23:23" x14ac:dyDescent="0.35">
      <c r="W45884" s="17"/>
    </row>
    <row r="45885" spans="23:23" x14ac:dyDescent="0.35">
      <c r="W45885" s="17"/>
    </row>
    <row r="45886" spans="23:23" x14ac:dyDescent="0.35">
      <c r="W45886" s="17"/>
    </row>
    <row r="45887" spans="23:23" x14ac:dyDescent="0.35">
      <c r="W45887" s="17"/>
    </row>
    <row r="45888" spans="23:23" x14ac:dyDescent="0.35">
      <c r="W45888" s="17"/>
    </row>
    <row r="45889" spans="23:23" x14ac:dyDescent="0.35">
      <c r="W45889" s="17"/>
    </row>
    <row r="45890" spans="23:23" x14ac:dyDescent="0.35">
      <c r="W45890" s="17"/>
    </row>
    <row r="45891" spans="23:23" x14ac:dyDescent="0.35">
      <c r="W45891" s="17"/>
    </row>
    <row r="45892" spans="23:23" x14ac:dyDescent="0.35">
      <c r="W45892" s="17"/>
    </row>
    <row r="45893" spans="23:23" x14ac:dyDescent="0.35">
      <c r="W45893" s="17"/>
    </row>
    <row r="45894" spans="23:23" x14ac:dyDescent="0.35">
      <c r="W45894" s="17"/>
    </row>
    <row r="45895" spans="23:23" x14ac:dyDescent="0.35">
      <c r="W45895" s="17"/>
    </row>
    <row r="45896" spans="23:23" x14ac:dyDescent="0.35">
      <c r="W45896" s="17"/>
    </row>
    <row r="45897" spans="23:23" x14ac:dyDescent="0.35">
      <c r="W45897" s="17"/>
    </row>
    <row r="45898" spans="23:23" x14ac:dyDescent="0.35">
      <c r="W45898" s="17"/>
    </row>
    <row r="45899" spans="23:23" x14ac:dyDescent="0.35">
      <c r="W45899" s="17"/>
    </row>
    <row r="45900" spans="23:23" x14ac:dyDescent="0.35">
      <c r="W45900" s="17"/>
    </row>
    <row r="45901" spans="23:23" x14ac:dyDescent="0.35">
      <c r="W45901" s="17"/>
    </row>
    <row r="45902" spans="23:23" x14ac:dyDescent="0.35">
      <c r="W45902" s="17"/>
    </row>
    <row r="45903" spans="23:23" x14ac:dyDescent="0.35">
      <c r="W45903" s="17"/>
    </row>
    <row r="45904" spans="23:23" x14ac:dyDescent="0.35">
      <c r="W45904" s="17"/>
    </row>
    <row r="45905" spans="23:23" x14ac:dyDescent="0.35">
      <c r="W45905" s="17"/>
    </row>
    <row r="45906" spans="23:23" x14ac:dyDescent="0.35">
      <c r="W45906" s="17"/>
    </row>
    <row r="45907" spans="23:23" x14ac:dyDescent="0.35">
      <c r="W45907" s="17"/>
    </row>
    <row r="45908" spans="23:23" x14ac:dyDescent="0.35">
      <c r="W45908" s="17"/>
    </row>
    <row r="45909" spans="23:23" x14ac:dyDescent="0.35">
      <c r="W45909" s="17"/>
    </row>
    <row r="45910" spans="23:23" x14ac:dyDescent="0.35">
      <c r="W45910" s="17"/>
    </row>
    <row r="45911" spans="23:23" x14ac:dyDescent="0.35">
      <c r="W45911" s="17"/>
    </row>
    <row r="45912" spans="23:23" x14ac:dyDescent="0.35">
      <c r="W45912" s="17"/>
    </row>
    <row r="45913" spans="23:23" x14ac:dyDescent="0.35">
      <c r="W45913" s="17"/>
    </row>
    <row r="45914" spans="23:23" x14ac:dyDescent="0.35">
      <c r="W45914" s="17"/>
    </row>
    <row r="45915" spans="23:23" x14ac:dyDescent="0.35">
      <c r="W45915" s="17"/>
    </row>
    <row r="45916" spans="23:23" x14ac:dyDescent="0.35">
      <c r="W45916" s="17"/>
    </row>
    <row r="45917" spans="23:23" x14ac:dyDescent="0.35">
      <c r="W45917" s="17"/>
    </row>
    <row r="45918" spans="23:23" x14ac:dyDescent="0.35">
      <c r="W45918" s="17"/>
    </row>
    <row r="45919" spans="23:23" x14ac:dyDescent="0.35">
      <c r="W45919" s="17"/>
    </row>
    <row r="45920" spans="23:23" x14ac:dyDescent="0.35">
      <c r="W45920" s="17"/>
    </row>
    <row r="45921" spans="23:23" x14ac:dyDescent="0.35">
      <c r="W45921" s="17"/>
    </row>
    <row r="45922" spans="23:23" x14ac:dyDescent="0.35">
      <c r="W45922" s="17"/>
    </row>
    <row r="45923" spans="23:23" x14ac:dyDescent="0.35">
      <c r="W45923" s="17"/>
    </row>
    <row r="45924" spans="23:23" x14ac:dyDescent="0.35">
      <c r="W45924" s="17"/>
    </row>
    <row r="45925" spans="23:23" x14ac:dyDescent="0.35">
      <c r="W45925" s="17"/>
    </row>
    <row r="45926" spans="23:23" x14ac:dyDescent="0.35">
      <c r="W45926" s="17"/>
    </row>
    <row r="45927" spans="23:23" x14ac:dyDescent="0.35">
      <c r="W45927" s="17"/>
    </row>
    <row r="45928" spans="23:23" x14ac:dyDescent="0.35">
      <c r="W45928" s="17"/>
    </row>
    <row r="45929" spans="23:23" x14ac:dyDescent="0.35">
      <c r="W45929" s="17"/>
    </row>
    <row r="45930" spans="23:23" x14ac:dyDescent="0.35">
      <c r="W45930" s="17"/>
    </row>
    <row r="45931" spans="23:23" x14ac:dyDescent="0.35">
      <c r="W45931" s="17"/>
    </row>
    <row r="45932" spans="23:23" x14ac:dyDescent="0.35">
      <c r="W45932" s="17"/>
    </row>
    <row r="45933" spans="23:23" x14ac:dyDescent="0.35">
      <c r="W45933" s="17"/>
    </row>
    <row r="45934" spans="23:23" x14ac:dyDescent="0.35">
      <c r="W45934" s="17"/>
    </row>
    <row r="45935" spans="23:23" x14ac:dyDescent="0.35">
      <c r="W45935" s="17"/>
    </row>
    <row r="45936" spans="23:23" x14ac:dyDescent="0.35">
      <c r="W45936" s="17"/>
    </row>
    <row r="45937" spans="23:23" x14ac:dyDescent="0.35">
      <c r="W45937" s="17"/>
    </row>
    <row r="45938" spans="23:23" x14ac:dyDescent="0.35">
      <c r="W45938" s="17"/>
    </row>
    <row r="45939" spans="23:23" x14ac:dyDescent="0.35">
      <c r="W45939" s="17"/>
    </row>
    <row r="45940" spans="23:23" x14ac:dyDescent="0.35">
      <c r="W45940" s="17"/>
    </row>
    <row r="45941" spans="23:23" x14ac:dyDescent="0.35">
      <c r="W45941" s="17"/>
    </row>
    <row r="45942" spans="23:23" x14ac:dyDescent="0.35">
      <c r="W45942" s="17"/>
    </row>
    <row r="45943" spans="23:23" x14ac:dyDescent="0.35">
      <c r="W45943" s="17"/>
    </row>
    <row r="45944" spans="23:23" x14ac:dyDescent="0.35">
      <c r="W45944" s="17"/>
    </row>
    <row r="45945" spans="23:23" x14ac:dyDescent="0.35">
      <c r="W45945" s="17"/>
    </row>
    <row r="45946" spans="23:23" x14ac:dyDescent="0.35">
      <c r="W45946" s="17"/>
    </row>
    <row r="45947" spans="23:23" x14ac:dyDescent="0.35">
      <c r="W45947" s="17"/>
    </row>
    <row r="45948" spans="23:23" x14ac:dyDescent="0.35">
      <c r="W45948" s="17"/>
    </row>
    <row r="45949" spans="23:23" x14ac:dyDescent="0.35">
      <c r="W45949" s="17"/>
    </row>
    <row r="45950" spans="23:23" x14ac:dyDescent="0.35">
      <c r="W45950" s="17"/>
    </row>
    <row r="45951" spans="23:23" x14ac:dyDescent="0.35">
      <c r="W45951" s="17"/>
    </row>
    <row r="45952" spans="23:23" x14ac:dyDescent="0.35">
      <c r="W45952" s="17"/>
    </row>
    <row r="45953" spans="23:23" x14ac:dyDescent="0.35">
      <c r="W45953" s="17"/>
    </row>
    <row r="45954" spans="23:23" x14ac:dyDescent="0.35">
      <c r="W45954" s="17"/>
    </row>
    <row r="45955" spans="23:23" x14ac:dyDescent="0.35">
      <c r="W45955" s="17"/>
    </row>
    <row r="45956" spans="23:23" x14ac:dyDescent="0.35">
      <c r="W45956" s="17"/>
    </row>
    <row r="45957" spans="23:23" x14ac:dyDescent="0.35">
      <c r="W45957" s="17"/>
    </row>
    <row r="45958" spans="23:23" x14ac:dyDescent="0.35">
      <c r="W45958" s="17"/>
    </row>
    <row r="45959" spans="23:23" x14ac:dyDescent="0.35">
      <c r="W45959" s="17"/>
    </row>
    <row r="45960" spans="23:23" x14ac:dyDescent="0.35">
      <c r="W45960" s="17"/>
    </row>
    <row r="45961" spans="23:23" x14ac:dyDescent="0.35">
      <c r="W45961" s="17"/>
    </row>
    <row r="45962" spans="23:23" x14ac:dyDescent="0.35">
      <c r="W45962" s="17"/>
    </row>
    <row r="45963" spans="23:23" x14ac:dyDescent="0.35">
      <c r="W45963" s="17"/>
    </row>
    <row r="45964" spans="23:23" x14ac:dyDescent="0.35">
      <c r="W45964" s="17"/>
    </row>
    <row r="45965" spans="23:23" x14ac:dyDescent="0.35">
      <c r="W45965" s="17"/>
    </row>
    <row r="45966" spans="23:23" x14ac:dyDescent="0.35">
      <c r="W45966" s="17"/>
    </row>
    <row r="45967" spans="23:23" x14ac:dyDescent="0.35">
      <c r="W45967" s="17"/>
    </row>
    <row r="45968" spans="23:23" x14ac:dyDescent="0.35">
      <c r="W45968" s="17"/>
    </row>
    <row r="45969" spans="23:23" x14ac:dyDescent="0.35">
      <c r="W45969" s="17"/>
    </row>
    <row r="45970" spans="23:23" x14ac:dyDescent="0.35">
      <c r="W45970" s="17"/>
    </row>
    <row r="45971" spans="23:23" x14ac:dyDescent="0.35">
      <c r="W45971" s="17"/>
    </row>
    <row r="45972" spans="23:23" x14ac:dyDescent="0.35">
      <c r="W45972" s="17"/>
    </row>
    <row r="45973" spans="23:23" x14ac:dyDescent="0.35">
      <c r="W45973" s="17"/>
    </row>
    <row r="45974" spans="23:23" x14ac:dyDescent="0.35">
      <c r="W45974" s="17"/>
    </row>
    <row r="45975" spans="23:23" x14ac:dyDescent="0.35">
      <c r="W45975" s="17"/>
    </row>
    <row r="45976" spans="23:23" x14ac:dyDescent="0.35">
      <c r="W45976" s="17"/>
    </row>
    <row r="45977" spans="23:23" x14ac:dyDescent="0.35">
      <c r="W45977" s="17"/>
    </row>
    <row r="45978" spans="23:23" x14ac:dyDescent="0.35">
      <c r="W45978" s="17"/>
    </row>
    <row r="45979" spans="23:23" x14ac:dyDescent="0.35">
      <c r="W45979" s="17"/>
    </row>
    <row r="45980" spans="23:23" x14ac:dyDescent="0.35">
      <c r="W45980" s="17"/>
    </row>
    <row r="45981" spans="23:23" x14ac:dyDescent="0.35">
      <c r="W45981" s="17"/>
    </row>
    <row r="45982" spans="23:23" x14ac:dyDescent="0.35">
      <c r="W45982" s="17"/>
    </row>
    <row r="45983" spans="23:23" x14ac:dyDescent="0.35">
      <c r="W45983" s="17"/>
    </row>
    <row r="45984" spans="23:23" x14ac:dyDescent="0.35">
      <c r="W45984" s="17"/>
    </row>
    <row r="45985" spans="23:23" x14ac:dyDescent="0.35">
      <c r="W45985" s="17"/>
    </row>
    <row r="45986" spans="23:23" x14ac:dyDescent="0.35">
      <c r="W45986" s="17"/>
    </row>
    <row r="45987" spans="23:23" x14ac:dyDescent="0.35">
      <c r="W45987" s="17"/>
    </row>
    <row r="45988" spans="23:23" x14ac:dyDescent="0.35">
      <c r="W45988" s="17"/>
    </row>
    <row r="45989" spans="23:23" x14ac:dyDescent="0.35">
      <c r="W45989" s="17"/>
    </row>
    <row r="45990" spans="23:23" x14ac:dyDescent="0.35">
      <c r="W45990" s="17"/>
    </row>
    <row r="45991" spans="23:23" x14ac:dyDescent="0.35">
      <c r="W45991" s="17"/>
    </row>
    <row r="45992" spans="23:23" x14ac:dyDescent="0.35">
      <c r="W45992" s="17"/>
    </row>
    <row r="45993" spans="23:23" x14ac:dyDescent="0.35">
      <c r="W45993" s="17"/>
    </row>
    <row r="45994" spans="23:23" x14ac:dyDescent="0.35">
      <c r="W45994" s="17"/>
    </row>
    <row r="45995" spans="23:23" x14ac:dyDescent="0.35">
      <c r="W45995" s="17"/>
    </row>
    <row r="45996" spans="23:23" x14ac:dyDescent="0.35">
      <c r="W45996" s="17"/>
    </row>
    <row r="45997" spans="23:23" x14ac:dyDescent="0.35">
      <c r="W45997" s="17"/>
    </row>
    <row r="45998" spans="23:23" x14ac:dyDescent="0.35">
      <c r="W45998" s="17"/>
    </row>
    <row r="45999" spans="23:23" x14ac:dyDescent="0.35">
      <c r="W45999" s="17"/>
    </row>
    <row r="46000" spans="23:23" x14ac:dyDescent="0.35">
      <c r="W46000" s="17"/>
    </row>
    <row r="46001" spans="23:23" x14ac:dyDescent="0.35">
      <c r="W46001" s="17"/>
    </row>
    <row r="46002" spans="23:23" x14ac:dyDescent="0.35">
      <c r="W46002" s="17"/>
    </row>
    <row r="46003" spans="23:23" x14ac:dyDescent="0.35">
      <c r="W46003" s="17"/>
    </row>
    <row r="46004" spans="23:23" x14ac:dyDescent="0.35">
      <c r="W46004" s="17"/>
    </row>
    <row r="46005" spans="23:23" x14ac:dyDescent="0.35">
      <c r="W46005" s="17"/>
    </row>
    <row r="46006" spans="23:23" x14ac:dyDescent="0.35">
      <c r="W46006" s="17"/>
    </row>
    <row r="46007" spans="23:23" x14ac:dyDescent="0.35">
      <c r="W46007" s="17"/>
    </row>
    <row r="46008" spans="23:23" x14ac:dyDescent="0.35">
      <c r="W46008" s="17"/>
    </row>
    <row r="46009" spans="23:23" x14ac:dyDescent="0.35">
      <c r="W46009" s="17"/>
    </row>
    <row r="46010" spans="23:23" x14ac:dyDescent="0.35">
      <c r="W46010" s="17"/>
    </row>
    <row r="46011" spans="23:23" x14ac:dyDescent="0.35">
      <c r="W46011" s="17"/>
    </row>
    <row r="46012" spans="23:23" x14ac:dyDescent="0.35">
      <c r="W46012" s="17"/>
    </row>
    <row r="46013" spans="23:23" x14ac:dyDescent="0.35">
      <c r="W46013" s="17"/>
    </row>
    <row r="46014" spans="23:23" x14ac:dyDescent="0.35">
      <c r="W46014" s="17"/>
    </row>
    <row r="46015" spans="23:23" x14ac:dyDescent="0.35">
      <c r="W46015" s="17"/>
    </row>
    <row r="46016" spans="23:23" x14ac:dyDescent="0.35">
      <c r="W46016" s="17"/>
    </row>
    <row r="46017" spans="23:23" x14ac:dyDescent="0.35">
      <c r="W46017" s="17"/>
    </row>
    <row r="46018" spans="23:23" x14ac:dyDescent="0.35">
      <c r="W46018" s="17"/>
    </row>
    <row r="46019" spans="23:23" x14ac:dyDescent="0.35">
      <c r="W46019" s="17"/>
    </row>
    <row r="46020" spans="23:23" x14ac:dyDescent="0.35">
      <c r="W46020" s="17"/>
    </row>
    <row r="46021" spans="23:23" x14ac:dyDescent="0.35">
      <c r="W46021" s="17"/>
    </row>
    <row r="46022" spans="23:23" x14ac:dyDescent="0.35">
      <c r="W46022" s="17"/>
    </row>
    <row r="46023" spans="23:23" x14ac:dyDescent="0.35">
      <c r="W46023" s="17"/>
    </row>
    <row r="46024" spans="23:23" x14ac:dyDescent="0.35">
      <c r="W46024" s="17"/>
    </row>
    <row r="46025" spans="23:23" x14ac:dyDescent="0.35">
      <c r="W46025" s="17"/>
    </row>
    <row r="46026" spans="23:23" x14ac:dyDescent="0.35">
      <c r="W46026" s="17"/>
    </row>
    <row r="46027" spans="23:23" x14ac:dyDescent="0.35">
      <c r="W46027" s="17"/>
    </row>
    <row r="46028" spans="23:23" x14ac:dyDescent="0.35">
      <c r="W46028" s="17"/>
    </row>
    <row r="46029" spans="23:23" x14ac:dyDescent="0.35">
      <c r="W46029" s="17"/>
    </row>
    <row r="46030" spans="23:23" x14ac:dyDescent="0.35">
      <c r="W46030" s="17"/>
    </row>
    <row r="46031" spans="23:23" x14ac:dyDescent="0.35">
      <c r="W46031" s="17"/>
    </row>
    <row r="46032" spans="23:23" x14ac:dyDescent="0.35">
      <c r="W46032" s="17"/>
    </row>
    <row r="46033" spans="23:23" x14ac:dyDescent="0.35">
      <c r="W46033" s="17"/>
    </row>
    <row r="46034" spans="23:23" x14ac:dyDescent="0.35">
      <c r="W46034" s="17"/>
    </row>
    <row r="46035" spans="23:23" x14ac:dyDescent="0.35">
      <c r="W46035" s="17"/>
    </row>
    <row r="46036" spans="23:23" x14ac:dyDescent="0.35">
      <c r="W46036" s="17"/>
    </row>
    <row r="46037" spans="23:23" x14ac:dyDescent="0.35">
      <c r="W46037" s="17"/>
    </row>
    <row r="46038" spans="23:23" x14ac:dyDescent="0.35">
      <c r="W46038" s="17"/>
    </row>
    <row r="46039" spans="23:23" x14ac:dyDescent="0.35">
      <c r="W46039" s="17"/>
    </row>
    <row r="46040" spans="23:23" x14ac:dyDescent="0.35">
      <c r="W46040" s="17"/>
    </row>
    <row r="46041" spans="23:23" x14ac:dyDescent="0.35">
      <c r="W46041" s="17"/>
    </row>
    <row r="46042" spans="23:23" x14ac:dyDescent="0.35">
      <c r="W46042" s="17"/>
    </row>
    <row r="46043" spans="23:23" x14ac:dyDescent="0.35">
      <c r="W46043" s="17"/>
    </row>
    <row r="46044" spans="23:23" x14ac:dyDescent="0.35">
      <c r="W46044" s="17"/>
    </row>
    <row r="46045" spans="23:23" x14ac:dyDescent="0.35">
      <c r="W46045" s="17"/>
    </row>
    <row r="46046" spans="23:23" x14ac:dyDescent="0.35">
      <c r="W46046" s="17"/>
    </row>
    <row r="46047" spans="23:23" x14ac:dyDescent="0.35">
      <c r="W46047" s="17"/>
    </row>
    <row r="46048" spans="23:23" x14ac:dyDescent="0.35">
      <c r="W46048" s="17"/>
    </row>
    <row r="46049" spans="23:23" x14ac:dyDescent="0.35">
      <c r="W46049" s="17"/>
    </row>
    <row r="46050" spans="23:23" x14ac:dyDescent="0.35">
      <c r="W46050" s="17"/>
    </row>
    <row r="46051" spans="23:23" x14ac:dyDescent="0.35">
      <c r="W46051" s="17"/>
    </row>
    <row r="46052" spans="23:23" x14ac:dyDescent="0.35">
      <c r="W46052" s="17"/>
    </row>
    <row r="46053" spans="23:23" x14ac:dyDescent="0.35">
      <c r="W46053" s="17"/>
    </row>
    <row r="46054" spans="23:23" x14ac:dyDescent="0.35">
      <c r="W46054" s="17"/>
    </row>
    <row r="46055" spans="23:23" x14ac:dyDescent="0.35">
      <c r="W46055" s="17"/>
    </row>
    <row r="46056" spans="23:23" x14ac:dyDescent="0.35">
      <c r="W46056" s="17"/>
    </row>
    <row r="46057" spans="23:23" x14ac:dyDescent="0.35">
      <c r="W46057" s="17"/>
    </row>
    <row r="46058" spans="23:23" x14ac:dyDescent="0.35">
      <c r="W46058" s="17"/>
    </row>
    <row r="46059" spans="23:23" x14ac:dyDescent="0.35">
      <c r="W46059" s="17"/>
    </row>
    <row r="46060" spans="23:23" x14ac:dyDescent="0.35">
      <c r="W46060" s="17"/>
    </row>
    <row r="46061" spans="23:23" x14ac:dyDescent="0.35">
      <c r="W46061" s="17"/>
    </row>
    <row r="46062" spans="23:23" x14ac:dyDescent="0.35">
      <c r="W46062" s="17"/>
    </row>
    <row r="46063" spans="23:23" x14ac:dyDescent="0.35">
      <c r="W46063" s="17"/>
    </row>
    <row r="46064" spans="23:23" x14ac:dyDescent="0.35">
      <c r="W46064" s="17"/>
    </row>
    <row r="46065" spans="23:23" x14ac:dyDescent="0.35">
      <c r="W46065" s="17"/>
    </row>
    <row r="46066" spans="23:23" x14ac:dyDescent="0.35">
      <c r="W46066" s="17"/>
    </row>
    <row r="46067" spans="23:23" x14ac:dyDescent="0.35">
      <c r="W46067" s="17"/>
    </row>
    <row r="46068" spans="23:23" x14ac:dyDescent="0.35">
      <c r="W46068" s="17"/>
    </row>
    <row r="46069" spans="23:23" x14ac:dyDescent="0.35">
      <c r="W46069" s="17"/>
    </row>
    <row r="46070" spans="23:23" x14ac:dyDescent="0.35">
      <c r="W46070" s="17"/>
    </row>
    <row r="46071" spans="23:23" x14ac:dyDescent="0.35">
      <c r="W46071" s="17"/>
    </row>
    <row r="46072" spans="23:23" x14ac:dyDescent="0.35">
      <c r="W46072" s="17"/>
    </row>
    <row r="46073" spans="23:23" x14ac:dyDescent="0.35">
      <c r="W46073" s="17"/>
    </row>
    <row r="46074" spans="23:23" x14ac:dyDescent="0.35">
      <c r="W46074" s="17"/>
    </row>
    <row r="46075" spans="23:23" x14ac:dyDescent="0.35">
      <c r="W46075" s="17"/>
    </row>
    <row r="46076" spans="23:23" x14ac:dyDescent="0.35">
      <c r="W46076" s="17"/>
    </row>
    <row r="46077" spans="23:23" x14ac:dyDescent="0.35">
      <c r="W46077" s="17"/>
    </row>
    <row r="46078" spans="23:23" x14ac:dyDescent="0.35">
      <c r="W46078" s="17"/>
    </row>
    <row r="46079" spans="23:23" x14ac:dyDescent="0.35">
      <c r="W46079" s="17"/>
    </row>
    <row r="46080" spans="23:23" x14ac:dyDescent="0.35">
      <c r="W46080" s="17"/>
    </row>
    <row r="46081" spans="23:23" x14ac:dyDescent="0.35">
      <c r="W46081" s="17"/>
    </row>
    <row r="46082" spans="23:23" x14ac:dyDescent="0.35">
      <c r="W46082" s="17"/>
    </row>
    <row r="46083" spans="23:23" x14ac:dyDescent="0.35">
      <c r="W46083" s="17"/>
    </row>
    <row r="46084" spans="23:23" x14ac:dyDescent="0.35">
      <c r="W46084" s="17"/>
    </row>
    <row r="46085" spans="23:23" x14ac:dyDescent="0.35">
      <c r="W46085" s="17"/>
    </row>
    <row r="46086" spans="23:23" x14ac:dyDescent="0.35">
      <c r="W46086" s="17"/>
    </row>
    <row r="46087" spans="23:23" x14ac:dyDescent="0.35">
      <c r="W46087" s="17"/>
    </row>
    <row r="46088" spans="23:23" x14ac:dyDescent="0.35">
      <c r="W46088" s="17"/>
    </row>
    <row r="46089" spans="23:23" x14ac:dyDescent="0.35">
      <c r="W46089" s="17"/>
    </row>
    <row r="46090" spans="23:23" x14ac:dyDescent="0.35">
      <c r="W46090" s="17"/>
    </row>
    <row r="46091" spans="23:23" x14ac:dyDescent="0.35">
      <c r="W46091" s="17"/>
    </row>
    <row r="46092" spans="23:23" x14ac:dyDescent="0.35">
      <c r="W46092" s="17"/>
    </row>
    <row r="46093" spans="23:23" x14ac:dyDescent="0.35">
      <c r="W46093" s="17"/>
    </row>
    <row r="46094" spans="23:23" x14ac:dyDescent="0.35">
      <c r="W46094" s="17"/>
    </row>
    <row r="46095" spans="23:23" x14ac:dyDescent="0.35">
      <c r="W46095" s="17"/>
    </row>
    <row r="46096" spans="23:23" x14ac:dyDescent="0.35">
      <c r="W46096" s="17"/>
    </row>
    <row r="46097" spans="23:23" x14ac:dyDescent="0.35">
      <c r="W46097" s="17"/>
    </row>
    <row r="46098" spans="23:23" x14ac:dyDescent="0.35">
      <c r="W46098" s="17"/>
    </row>
    <row r="46099" spans="23:23" x14ac:dyDescent="0.35">
      <c r="W46099" s="17"/>
    </row>
    <row r="46100" spans="23:23" x14ac:dyDescent="0.35">
      <c r="W46100" s="17"/>
    </row>
    <row r="46101" spans="23:23" x14ac:dyDescent="0.35">
      <c r="W46101" s="17"/>
    </row>
    <row r="46102" spans="23:23" x14ac:dyDescent="0.35">
      <c r="W46102" s="17"/>
    </row>
    <row r="46103" spans="23:23" x14ac:dyDescent="0.35">
      <c r="W46103" s="17"/>
    </row>
    <row r="46104" spans="23:23" x14ac:dyDescent="0.35">
      <c r="W46104" s="17"/>
    </row>
    <row r="46105" spans="23:23" x14ac:dyDescent="0.35">
      <c r="W46105" s="17"/>
    </row>
    <row r="46106" spans="23:23" x14ac:dyDescent="0.35">
      <c r="W46106" s="17"/>
    </row>
    <row r="46107" spans="23:23" x14ac:dyDescent="0.35">
      <c r="W46107" s="17"/>
    </row>
    <row r="46108" spans="23:23" x14ac:dyDescent="0.35">
      <c r="W46108" s="17"/>
    </row>
    <row r="46109" spans="23:23" x14ac:dyDescent="0.35">
      <c r="W46109" s="17"/>
    </row>
    <row r="46110" spans="23:23" x14ac:dyDescent="0.35">
      <c r="W46110" s="17"/>
    </row>
    <row r="46111" spans="23:23" x14ac:dyDescent="0.35">
      <c r="W46111" s="17"/>
    </row>
    <row r="46112" spans="23:23" x14ac:dyDescent="0.35">
      <c r="W46112" s="17"/>
    </row>
    <row r="46113" spans="23:23" x14ac:dyDescent="0.35">
      <c r="W46113" s="17"/>
    </row>
    <row r="46114" spans="23:23" x14ac:dyDescent="0.35">
      <c r="W46114" s="17"/>
    </row>
    <row r="46115" spans="23:23" x14ac:dyDescent="0.35">
      <c r="W46115" s="17"/>
    </row>
    <row r="46116" spans="23:23" x14ac:dyDescent="0.35">
      <c r="W46116" s="17"/>
    </row>
    <row r="46117" spans="23:23" x14ac:dyDescent="0.35">
      <c r="W46117" s="17"/>
    </row>
    <row r="46118" spans="23:23" x14ac:dyDescent="0.35">
      <c r="W46118" s="17"/>
    </row>
    <row r="46119" spans="23:23" x14ac:dyDescent="0.35">
      <c r="W46119" s="17"/>
    </row>
    <row r="46120" spans="23:23" x14ac:dyDescent="0.35">
      <c r="W46120" s="17"/>
    </row>
    <row r="46121" spans="23:23" x14ac:dyDescent="0.35">
      <c r="W46121" s="17"/>
    </row>
    <row r="46122" spans="23:23" x14ac:dyDescent="0.35">
      <c r="W46122" s="17"/>
    </row>
    <row r="46123" spans="23:23" x14ac:dyDescent="0.35">
      <c r="W46123" s="17"/>
    </row>
    <row r="46124" spans="23:23" x14ac:dyDescent="0.35">
      <c r="W46124" s="17"/>
    </row>
    <row r="46125" spans="23:23" x14ac:dyDescent="0.35">
      <c r="W46125" s="17"/>
    </row>
    <row r="46126" spans="23:23" x14ac:dyDescent="0.35">
      <c r="W46126" s="17"/>
    </row>
    <row r="46127" spans="23:23" x14ac:dyDescent="0.35">
      <c r="W46127" s="17"/>
    </row>
    <row r="46128" spans="23:23" x14ac:dyDescent="0.35">
      <c r="W46128" s="17"/>
    </row>
    <row r="46129" spans="23:23" x14ac:dyDescent="0.35">
      <c r="W46129" s="17"/>
    </row>
    <row r="46130" spans="23:23" x14ac:dyDescent="0.35">
      <c r="W46130" s="17"/>
    </row>
    <row r="46131" spans="23:23" x14ac:dyDescent="0.35">
      <c r="W46131" s="17"/>
    </row>
    <row r="46132" spans="23:23" x14ac:dyDescent="0.35">
      <c r="W46132" s="17"/>
    </row>
    <row r="46133" spans="23:23" x14ac:dyDescent="0.35">
      <c r="W46133" s="17"/>
    </row>
    <row r="46134" spans="23:23" x14ac:dyDescent="0.35">
      <c r="W46134" s="17"/>
    </row>
    <row r="46135" spans="23:23" x14ac:dyDescent="0.35">
      <c r="W46135" s="17"/>
    </row>
    <row r="46136" spans="23:23" x14ac:dyDescent="0.35">
      <c r="W46136" s="17"/>
    </row>
    <row r="46137" spans="23:23" x14ac:dyDescent="0.35">
      <c r="W46137" s="17"/>
    </row>
    <row r="46138" spans="23:23" x14ac:dyDescent="0.35">
      <c r="W46138" s="17"/>
    </row>
    <row r="46139" spans="23:23" x14ac:dyDescent="0.35">
      <c r="W46139" s="17"/>
    </row>
    <row r="46140" spans="23:23" x14ac:dyDescent="0.35">
      <c r="W46140" s="17"/>
    </row>
    <row r="46141" spans="23:23" x14ac:dyDescent="0.35">
      <c r="W46141" s="17"/>
    </row>
    <row r="46142" spans="23:23" x14ac:dyDescent="0.35">
      <c r="W46142" s="17"/>
    </row>
    <row r="46143" spans="23:23" x14ac:dyDescent="0.35">
      <c r="W46143" s="17"/>
    </row>
    <row r="46144" spans="23:23" x14ac:dyDescent="0.35">
      <c r="W46144" s="17"/>
    </row>
    <row r="46145" spans="23:23" x14ac:dyDescent="0.35">
      <c r="W46145" s="17"/>
    </row>
    <row r="46146" spans="23:23" x14ac:dyDescent="0.35">
      <c r="W46146" s="17"/>
    </row>
    <row r="46147" spans="23:23" x14ac:dyDescent="0.35">
      <c r="W46147" s="17"/>
    </row>
    <row r="46148" spans="23:23" x14ac:dyDescent="0.35">
      <c r="W46148" s="17"/>
    </row>
    <row r="46149" spans="23:23" x14ac:dyDescent="0.35">
      <c r="W46149" s="17"/>
    </row>
    <row r="46150" spans="23:23" x14ac:dyDescent="0.35">
      <c r="W46150" s="17"/>
    </row>
    <row r="46151" spans="23:23" x14ac:dyDescent="0.35">
      <c r="W46151" s="17"/>
    </row>
    <row r="46152" spans="23:23" x14ac:dyDescent="0.35">
      <c r="W46152" s="17"/>
    </row>
    <row r="46153" spans="23:23" x14ac:dyDescent="0.35">
      <c r="W46153" s="17"/>
    </row>
    <row r="46154" spans="23:23" x14ac:dyDescent="0.35">
      <c r="W46154" s="17"/>
    </row>
    <row r="46155" spans="23:23" x14ac:dyDescent="0.35">
      <c r="W46155" s="17"/>
    </row>
    <row r="46156" spans="23:23" x14ac:dyDescent="0.35">
      <c r="W46156" s="17"/>
    </row>
    <row r="46157" spans="23:23" x14ac:dyDescent="0.35">
      <c r="W46157" s="17"/>
    </row>
    <row r="46158" spans="23:23" x14ac:dyDescent="0.35">
      <c r="W46158" s="17"/>
    </row>
    <row r="46159" spans="23:23" x14ac:dyDescent="0.35">
      <c r="W46159" s="17"/>
    </row>
    <row r="46160" spans="23:23" x14ac:dyDescent="0.35">
      <c r="W46160" s="17"/>
    </row>
    <row r="46161" spans="23:23" x14ac:dyDescent="0.35">
      <c r="W46161" s="17"/>
    </row>
    <row r="46162" spans="23:23" x14ac:dyDescent="0.35">
      <c r="W46162" s="17"/>
    </row>
    <row r="46163" spans="23:23" x14ac:dyDescent="0.35">
      <c r="W46163" s="17"/>
    </row>
    <row r="46164" spans="23:23" x14ac:dyDescent="0.35">
      <c r="W46164" s="17"/>
    </row>
    <row r="46165" spans="23:23" x14ac:dyDescent="0.35">
      <c r="W46165" s="17"/>
    </row>
    <row r="46166" spans="23:23" x14ac:dyDescent="0.35">
      <c r="W46166" s="17"/>
    </row>
    <row r="46167" spans="23:23" x14ac:dyDescent="0.35">
      <c r="W46167" s="17"/>
    </row>
    <row r="46168" spans="23:23" x14ac:dyDescent="0.35">
      <c r="W46168" s="17"/>
    </row>
    <row r="46169" spans="23:23" x14ac:dyDescent="0.35">
      <c r="W46169" s="17"/>
    </row>
    <row r="46170" spans="23:23" x14ac:dyDescent="0.35">
      <c r="W46170" s="17"/>
    </row>
    <row r="46171" spans="23:23" x14ac:dyDescent="0.35">
      <c r="W46171" s="17"/>
    </row>
    <row r="46172" spans="23:23" x14ac:dyDescent="0.35">
      <c r="W46172" s="17"/>
    </row>
    <row r="46173" spans="23:23" x14ac:dyDescent="0.35">
      <c r="W46173" s="17"/>
    </row>
    <row r="46174" spans="23:23" x14ac:dyDescent="0.35">
      <c r="W46174" s="17"/>
    </row>
    <row r="46175" spans="23:23" x14ac:dyDescent="0.35">
      <c r="W46175" s="17"/>
    </row>
    <row r="46176" spans="23:23" x14ac:dyDescent="0.35">
      <c r="W46176" s="17"/>
    </row>
    <row r="46177" spans="23:23" x14ac:dyDescent="0.35">
      <c r="W46177" s="17"/>
    </row>
    <row r="46178" spans="23:23" x14ac:dyDescent="0.35">
      <c r="W46178" s="17"/>
    </row>
    <row r="46179" spans="23:23" x14ac:dyDescent="0.35">
      <c r="W46179" s="17"/>
    </row>
    <row r="46180" spans="23:23" x14ac:dyDescent="0.35">
      <c r="W46180" s="17"/>
    </row>
    <row r="46181" spans="23:23" x14ac:dyDescent="0.35">
      <c r="W46181" s="17"/>
    </row>
    <row r="46182" spans="23:23" x14ac:dyDescent="0.35">
      <c r="W46182" s="17"/>
    </row>
    <row r="46183" spans="23:23" x14ac:dyDescent="0.35">
      <c r="W46183" s="17"/>
    </row>
    <row r="46184" spans="23:23" x14ac:dyDescent="0.35">
      <c r="W46184" s="17"/>
    </row>
    <row r="46185" spans="23:23" x14ac:dyDescent="0.35">
      <c r="W46185" s="17"/>
    </row>
    <row r="46186" spans="23:23" x14ac:dyDescent="0.35">
      <c r="W46186" s="17"/>
    </row>
    <row r="46187" spans="23:23" x14ac:dyDescent="0.35">
      <c r="W46187" s="17"/>
    </row>
    <row r="46188" spans="23:23" x14ac:dyDescent="0.35">
      <c r="W46188" s="17"/>
    </row>
    <row r="46189" spans="23:23" x14ac:dyDescent="0.35">
      <c r="W46189" s="17"/>
    </row>
    <row r="46190" spans="23:23" x14ac:dyDescent="0.35">
      <c r="W46190" s="17"/>
    </row>
    <row r="46191" spans="23:23" x14ac:dyDescent="0.35">
      <c r="W46191" s="17"/>
    </row>
    <row r="46192" spans="23:23" x14ac:dyDescent="0.35">
      <c r="W46192" s="17"/>
    </row>
    <row r="46193" spans="23:23" x14ac:dyDescent="0.35">
      <c r="W46193" s="17"/>
    </row>
    <row r="46194" spans="23:23" x14ac:dyDescent="0.35">
      <c r="W46194" s="17"/>
    </row>
    <row r="46195" spans="23:23" x14ac:dyDescent="0.35">
      <c r="W46195" s="17"/>
    </row>
    <row r="46196" spans="23:23" x14ac:dyDescent="0.35">
      <c r="W46196" s="17"/>
    </row>
    <row r="46197" spans="23:23" x14ac:dyDescent="0.35">
      <c r="W46197" s="17"/>
    </row>
    <row r="46198" spans="23:23" x14ac:dyDescent="0.35">
      <c r="W46198" s="17"/>
    </row>
    <row r="46199" spans="23:23" x14ac:dyDescent="0.35">
      <c r="W46199" s="17"/>
    </row>
    <row r="46200" spans="23:23" x14ac:dyDescent="0.35">
      <c r="W46200" s="17"/>
    </row>
    <row r="46201" spans="23:23" x14ac:dyDescent="0.35">
      <c r="W46201" s="17"/>
    </row>
    <row r="46202" spans="23:23" x14ac:dyDescent="0.35">
      <c r="W46202" s="17"/>
    </row>
    <row r="46203" spans="23:23" x14ac:dyDescent="0.35">
      <c r="W46203" s="17"/>
    </row>
    <row r="46204" spans="23:23" x14ac:dyDescent="0.35">
      <c r="W46204" s="17"/>
    </row>
    <row r="46205" spans="23:23" x14ac:dyDescent="0.35">
      <c r="W46205" s="17"/>
    </row>
    <row r="46206" spans="23:23" x14ac:dyDescent="0.35">
      <c r="W46206" s="17"/>
    </row>
    <row r="46207" spans="23:23" x14ac:dyDescent="0.35">
      <c r="W46207" s="17"/>
    </row>
    <row r="46208" spans="23:23" x14ac:dyDescent="0.35">
      <c r="W46208" s="17"/>
    </row>
    <row r="46209" spans="23:23" x14ac:dyDescent="0.35">
      <c r="W46209" s="17"/>
    </row>
    <row r="46210" spans="23:23" x14ac:dyDescent="0.35">
      <c r="W46210" s="17"/>
    </row>
    <row r="46211" spans="23:23" x14ac:dyDescent="0.35">
      <c r="W46211" s="17"/>
    </row>
    <row r="46212" spans="23:23" x14ac:dyDescent="0.35">
      <c r="W46212" s="17"/>
    </row>
    <row r="46213" spans="23:23" x14ac:dyDescent="0.35">
      <c r="W46213" s="17"/>
    </row>
    <row r="46214" spans="23:23" x14ac:dyDescent="0.35">
      <c r="W46214" s="17"/>
    </row>
    <row r="46215" spans="23:23" x14ac:dyDescent="0.35">
      <c r="W46215" s="17"/>
    </row>
    <row r="46216" spans="23:23" x14ac:dyDescent="0.35">
      <c r="W46216" s="17"/>
    </row>
    <row r="46217" spans="23:23" x14ac:dyDescent="0.35">
      <c r="W46217" s="17"/>
    </row>
    <row r="46218" spans="23:23" x14ac:dyDescent="0.35">
      <c r="W46218" s="17"/>
    </row>
    <row r="46219" spans="23:23" x14ac:dyDescent="0.35">
      <c r="W46219" s="17"/>
    </row>
    <row r="46220" spans="23:23" x14ac:dyDescent="0.35">
      <c r="W46220" s="17"/>
    </row>
    <row r="46221" spans="23:23" x14ac:dyDescent="0.35">
      <c r="W46221" s="17"/>
    </row>
    <row r="46222" spans="23:23" x14ac:dyDescent="0.35">
      <c r="W46222" s="17"/>
    </row>
    <row r="46223" spans="23:23" x14ac:dyDescent="0.35">
      <c r="W46223" s="17"/>
    </row>
    <row r="46224" spans="23:23" x14ac:dyDescent="0.35">
      <c r="W46224" s="17"/>
    </row>
    <row r="46225" spans="23:23" x14ac:dyDescent="0.35">
      <c r="W46225" s="17"/>
    </row>
    <row r="46226" spans="23:23" x14ac:dyDescent="0.35">
      <c r="W46226" s="17"/>
    </row>
    <row r="46227" spans="23:23" x14ac:dyDescent="0.35">
      <c r="W46227" s="17"/>
    </row>
    <row r="46228" spans="23:23" x14ac:dyDescent="0.35">
      <c r="W46228" s="17"/>
    </row>
    <row r="46229" spans="23:23" x14ac:dyDescent="0.35">
      <c r="W46229" s="17"/>
    </row>
    <row r="46230" spans="23:23" x14ac:dyDescent="0.35">
      <c r="W46230" s="17"/>
    </row>
    <row r="46231" spans="23:23" x14ac:dyDescent="0.35">
      <c r="W46231" s="17"/>
    </row>
    <row r="46232" spans="23:23" x14ac:dyDescent="0.35">
      <c r="W46232" s="17"/>
    </row>
    <row r="46233" spans="23:23" x14ac:dyDescent="0.35">
      <c r="W46233" s="17"/>
    </row>
    <row r="46234" spans="23:23" x14ac:dyDescent="0.35">
      <c r="W46234" s="17"/>
    </row>
    <row r="46235" spans="23:23" x14ac:dyDescent="0.35">
      <c r="W46235" s="17"/>
    </row>
    <row r="46236" spans="23:23" x14ac:dyDescent="0.35">
      <c r="W46236" s="17"/>
    </row>
    <row r="46237" spans="23:23" x14ac:dyDescent="0.35">
      <c r="W46237" s="17"/>
    </row>
    <row r="46238" spans="23:23" x14ac:dyDescent="0.35">
      <c r="W46238" s="17"/>
    </row>
    <row r="46239" spans="23:23" x14ac:dyDescent="0.35">
      <c r="W46239" s="17"/>
    </row>
    <row r="46240" spans="23:23" x14ac:dyDescent="0.35">
      <c r="W46240" s="17"/>
    </row>
    <row r="46241" spans="23:23" x14ac:dyDescent="0.35">
      <c r="W46241" s="17"/>
    </row>
    <row r="46242" spans="23:23" x14ac:dyDescent="0.35">
      <c r="W46242" s="17"/>
    </row>
    <row r="46243" spans="23:23" x14ac:dyDescent="0.35">
      <c r="W46243" s="17"/>
    </row>
    <row r="46244" spans="23:23" x14ac:dyDescent="0.35">
      <c r="W46244" s="17"/>
    </row>
    <row r="46245" spans="23:23" x14ac:dyDescent="0.35">
      <c r="W46245" s="17"/>
    </row>
    <row r="46246" spans="23:23" x14ac:dyDescent="0.35">
      <c r="W46246" s="17"/>
    </row>
    <row r="46247" spans="23:23" x14ac:dyDescent="0.35">
      <c r="W46247" s="17"/>
    </row>
    <row r="46248" spans="23:23" x14ac:dyDescent="0.35">
      <c r="W46248" s="17"/>
    </row>
    <row r="46249" spans="23:23" x14ac:dyDescent="0.35">
      <c r="W46249" s="17"/>
    </row>
    <row r="46250" spans="23:23" x14ac:dyDescent="0.35">
      <c r="W46250" s="17"/>
    </row>
    <row r="46251" spans="23:23" x14ac:dyDescent="0.35">
      <c r="W46251" s="17"/>
    </row>
    <row r="46252" spans="23:23" x14ac:dyDescent="0.35">
      <c r="W46252" s="17"/>
    </row>
    <row r="46253" spans="23:23" x14ac:dyDescent="0.35">
      <c r="W46253" s="17"/>
    </row>
    <row r="46254" spans="23:23" x14ac:dyDescent="0.35">
      <c r="W46254" s="17"/>
    </row>
    <row r="46255" spans="23:23" x14ac:dyDescent="0.35">
      <c r="W46255" s="17"/>
    </row>
    <row r="46256" spans="23:23" x14ac:dyDescent="0.35">
      <c r="W46256" s="17"/>
    </row>
    <row r="46257" spans="23:23" x14ac:dyDescent="0.35">
      <c r="W46257" s="17"/>
    </row>
    <row r="46258" spans="23:23" x14ac:dyDescent="0.35">
      <c r="W46258" s="17"/>
    </row>
    <row r="46259" spans="23:23" x14ac:dyDescent="0.35">
      <c r="W46259" s="17"/>
    </row>
    <row r="46260" spans="23:23" x14ac:dyDescent="0.35">
      <c r="W46260" s="17"/>
    </row>
    <row r="46261" spans="23:23" x14ac:dyDescent="0.35">
      <c r="W46261" s="17"/>
    </row>
    <row r="46262" spans="23:23" x14ac:dyDescent="0.35">
      <c r="W46262" s="17"/>
    </row>
    <row r="46263" spans="23:23" x14ac:dyDescent="0.35">
      <c r="W46263" s="17"/>
    </row>
    <row r="46264" spans="23:23" x14ac:dyDescent="0.35">
      <c r="W46264" s="17"/>
    </row>
    <row r="46265" spans="23:23" x14ac:dyDescent="0.35">
      <c r="W46265" s="17"/>
    </row>
    <row r="46266" spans="23:23" x14ac:dyDescent="0.35">
      <c r="W46266" s="17"/>
    </row>
    <row r="46267" spans="23:23" x14ac:dyDescent="0.35">
      <c r="W46267" s="17"/>
    </row>
    <row r="46268" spans="23:23" x14ac:dyDescent="0.35">
      <c r="W46268" s="17"/>
    </row>
    <row r="46269" spans="23:23" x14ac:dyDescent="0.35">
      <c r="W46269" s="17"/>
    </row>
    <row r="46270" spans="23:23" x14ac:dyDescent="0.35">
      <c r="W46270" s="17"/>
    </row>
    <row r="46271" spans="23:23" x14ac:dyDescent="0.35">
      <c r="W46271" s="17"/>
    </row>
    <row r="46272" spans="23:23" x14ac:dyDescent="0.35">
      <c r="W46272" s="17"/>
    </row>
    <row r="46273" spans="23:23" x14ac:dyDescent="0.35">
      <c r="W46273" s="17"/>
    </row>
    <row r="46274" spans="23:23" x14ac:dyDescent="0.35">
      <c r="W46274" s="17"/>
    </row>
    <row r="46275" spans="23:23" x14ac:dyDescent="0.35">
      <c r="W46275" s="17"/>
    </row>
    <row r="46276" spans="23:23" x14ac:dyDescent="0.35">
      <c r="W46276" s="17"/>
    </row>
    <row r="46277" spans="23:23" x14ac:dyDescent="0.35">
      <c r="W46277" s="17"/>
    </row>
    <row r="46278" spans="23:23" x14ac:dyDescent="0.35">
      <c r="W46278" s="17"/>
    </row>
    <row r="46279" spans="23:23" x14ac:dyDescent="0.35">
      <c r="W46279" s="17"/>
    </row>
    <row r="46280" spans="23:23" x14ac:dyDescent="0.35">
      <c r="W46280" s="17"/>
    </row>
    <row r="46281" spans="23:23" x14ac:dyDescent="0.35">
      <c r="W46281" s="17"/>
    </row>
    <row r="46282" spans="23:23" x14ac:dyDescent="0.35">
      <c r="W46282" s="17"/>
    </row>
    <row r="46283" spans="23:23" x14ac:dyDescent="0.35">
      <c r="W46283" s="17"/>
    </row>
    <row r="46284" spans="23:23" x14ac:dyDescent="0.35">
      <c r="W46284" s="17"/>
    </row>
    <row r="46285" spans="23:23" x14ac:dyDescent="0.35">
      <c r="W46285" s="17"/>
    </row>
    <row r="46286" spans="23:23" x14ac:dyDescent="0.35">
      <c r="W46286" s="17"/>
    </row>
    <row r="46287" spans="23:23" x14ac:dyDescent="0.35">
      <c r="W46287" s="17"/>
    </row>
    <row r="46288" spans="23:23" x14ac:dyDescent="0.35">
      <c r="W46288" s="17"/>
    </row>
    <row r="46289" spans="23:23" x14ac:dyDescent="0.35">
      <c r="W46289" s="17"/>
    </row>
    <row r="46290" spans="23:23" x14ac:dyDescent="0.35">
      <c r="W46290" s="17"/>
    </row>
    <row r="46291" spans="23:23" x14ac:dyDescent="0.35">
      <c r="W46291" s="17"/>
    </row>
    <row r="46292" spans="23:23" x14ac:dyDescent="0.35">
      <c r="W46292" s="17"/>
    </row>
    <row r="46293" spans="23:23" x14ac:dyDescent="0.35">
      <c r="W46293" s="17"/>
    </row>
    <row r="46294" spans="23:23" x14ac:dyDescent="0.35">
      <c r="W46294" s="17"/>
    </row>
    <row r="46295" spans="23:23" x14ac:dyDescent="0.35">
      <c r="W46295" s="17"/>
    </row>
    <row r="46296" spans="23:23" x14ac:dyDescent="0.35">
      <c r="W46296" s="17"/>
    </row>
    <row r="46297" spans="23:23" x14ac:dyDescent="0.35">
      <c r="W46297" s="17"/>
    </row>
    <row r="46298" spans="23:23" x14ac:dyDescent="0.35">
      <c r="W46298" s="17"/>
    </row>
    <row r="46299" spans="23:23" x14ac:dyDescent="0.35">
      <c r="W46299" s="17"/>
    </row>
    <row r="46300" spans="23:23" x14ac:dyDescent="0.35">
      <c r="W46300" s="17"/>
    </row>
    <row r="46301" spans="23:23" x14ac:dyDescent="0.35">
      <c r="W46301" s="17"/>
    </row>
    <row r="46302" spans="23:23" x14ac:dyDescent="0.35">
      <c r="W46302" s="17"/>
    </row>
    <row r="46303" spans="23:23" x14ac:dyDescent="0.35">
      <c r="W46303" s="17"/>
    </row>
    <row r="46304" spans="23:23" x14ac:dyDescent="0.35">
      <c r="W46304" s="17"/>
    </row>
    <row r="46305" spans="23:23" x14ac:dyDescent="0.35">
      <c r="W46305" s="17"/>
    </row>
    <row r="46306" spans="23:23" x14ac:dyDescent="0.35">
      <c r="W46306" s="17"/>
    </row>
    <row r="46307" spans="23:23" x14ac:dyDescent="0.35">
      <c r="W46307" s="17"/>
    </row>
    <row r="46308" spans="23:23" x14ac:dyDescent="0.35">
      <c r="W46308" s="17"/>
    </row>
    <row r="46309" spans="23:23" x14ac:dyDescent="0.35">
      <c r="W46309" s="17"/>
    </row>
    <row r="46310" spans="23:23" x14ac:dyDescent="0.35">
      <c r="W46310" s="17"/>
    </row>
    <row r="46311" spans="23:23" x14ac:dyDescent="0.35">
      <c r="W46311" s="17"/>
    </row>
    <row r="46312" spans="23:23" x14ac:dyDescent="0.35">
      <c r="W46312" s="17"/>
    </row>
    <row r="46313" spans="23:23" x14ac:dyDescent="0.35">
      <c r="W46313" s="17"/>
    </row>
    <row r="46314" spans="23:23" x14ac:dyDescent="0.35">
      <c r="W46314" s="17"/>
    </row>
    <row r="46315" spans="23:23" x14ac:dyDescent="0.35">
      <c r="W46315" s="17"/>
    </row>
    <row r="46316" spans="23:23" x14ac:dyDescent="0.35">
      <c r="W46316" s="17"/>
    </row>
    <row r="46317" spans="23:23" x14ac:dyDescent="0.35">
      <c r="W46317" s="17"/>
    </row>
    <row r="46318" spans="23:23" x14ac:dyDescent="0.35">
      <c r="W46318" s="17"/>
    </row>
    <row r="46319" spans="23:23" x14ac:dyDescent="0.35">
      <c r="W46319" s="17"/>
    </row>
    <row r="46320" spans="23:23" x14ac:dyDescent="0.35">
      <c r="W46320" s="17"/>
    </row>
    <row r="46321" spans="23:23" x14ac:dyDescent="0.35">
      <c r="W46321" s="17"/>
    </row>
    <row r="46322" spans="23:23" x14ac:dyDescent="0.35">
      <c r="W46322" s="17"/>
    </row>
    <row r="46323" spans="23:23" x14ac:dyDescent="0.35">
      <c r="W46323" s="17"/>
    </row>
    <row r="46324" spans="23:23" x14ac:dyDescent="0.35">
      <c r="W46324" s="17"/>
    </row>
    <row r="46325" spans="23:23" x14ac:dyDescent="0.35">
      <c r="W46325" s="17"/>
    </row>
    <row r="46326" spans="23:23" x14ac:dyDescent="0.35">
      <c r="W46326" s="17"/>
    </row>
    <row r="46327" spans="23:23" x14ac:dyDescent="0.35">
      <c r="W46327" s="17"/>
    </row>
    <row r="46328" spans="23:23" x14ac:dyDescent="0.35">
      <c r="W46328" s="17"/>
    </row>
    <row r="46329" spans="23:23" x14ac:dyDescent="0.35">
      <c r="W46329" s="17"/>
    </row>
    <row r="46330" spans="23:23" x14ac:dyDescent="0.35">
      <c r="W46330" s="17"/>
    </row>
    <row r="46331" spans="23:23" x14ac:dyDescent="0.35">
      <c r="W46331" s="17"/>
    </row>
    <row r="46332" spans="23:23" x14ac:dyDescent="0.35">
      <c r="W46332" s="17"/>
    </row>
    <row r="46333" spans="23:23" x14ac:dyDescent="0.35">
      <c r="W46333" s="17"/>
    </row>
    <row r="46334" spans="23:23" x14ac:dyDescent="0.35">
      <c r="W46334" s="17"/>
    </row>
    <row r="46335" spans="23:23" x14ac:dyDescent="0.35">
      <c r="W46335" s="17"/>
    </row>
    <row r="46336" spans="23:23" x14ac:dyDescent="0.35">
      <c r="W46336" s="17"/>
    </row>
    <row r="46337" spans="23:23" x14ac:dyDescent="0.35">
      <c r="W46337" s="17"/>
    </row>
    <row r="46338" spans="23:23" x14ac:dyDescent="0.35">
      <c r="W46338" s="17"/>
    </row>
    <row r="46339" spans="23:23" x14ac:dyDescent="0.35">
      <c r="W46339" s="17"/>
    </row>
    <row r="46340" spans="23:23" x14ac:dyDescent="0.35">
      <c r="W46340" s="17"/>
    </row>
    <row r="46341" spans="23:23" x14ac:dyDescent="0.35">
      <c r="W46341" s="17"/>
    </row>
    <row r="46342" spans="23:23" x14ac:dyDescent="0.35">
      <c r="W46342" s="17"/>
    </row>
    <row r="46343" spans="23:23" x14ac:dyDescent="0.35">
      <c r="W46343" s="17"/>
    </row>
    <row r="46344" spans="23:23" x14ac:dyDescent="0.35">
      <c r="W46344" s="17"/>
    </row>
    <row r="46345" spans="23:23" x14ac:dyDescent="0.35">
      <c r="W46345" s="17"/>
    </row>
    <row r="46346" spans="23:23" x14ac:dyDescent="0.35">
      <c r="W46346" s="17"/>
    </row>
    <row r="46347" spans="23:23" x14ac:dyDescent="0.35">
      <c r="W46347" s="17"/>
    </row>
    <row r="46348" spans="23:23" x14ac:dyDescent="0.35">
      <c r="W46348" s="17"/>
    </row>
    <row r="46349" spans="23:23" x14ac:dyDescent="0.35">
      <c r="W46349" s="17"/>
    </row>
    <row r="46350" spans="23:23" x14ac:dyDescent="0.35">
      <c r="W46350" s="17"/>
    </row>
    <row r="46351" spans="23:23" x14ac:dyDescent="0.35">
      <c r="W46351" s="17"/>
    </row>
    <row r="46352" spans="23:23" x14ac:dyDescent="0.35">
      <c r="W46352" s="17"/>
    </row>
    <row r="46353" spans="23:23" x14ac:dyDescent="0.35">
      <c r="W46353" s="17"/>
    </row>
    <row r="46354" spans="23:23" x14ac:dyDescent="0.35">
      <c r="W46354" s="17"/>
    </row>
    <row r="46355" spans="23:23" x14ac:dyDescent="0.35">
      <c r="W46355" s="17"/>
    </row>
    <row r="46356" spans="23:23" x14ac:dyDescent="0.35">
      <c r="W46356" s="17"/>
    </row>
    <row r="46357" spans="23:23" x14ac:dyDescent="0.35">
      <c r="W46357" s="17"/>
    </row>
    <row r="46358" spans="23:23" x14ac:dyDescent="0.35">
      <c r="W46358" s="17"/>
    </row>
    <row r="46359" spans="23:23" x14ac:dyDescent="0.35">
      <c r="W46359" s="17"/>
    </row>
    <row r="46360" spans="23:23" x14ac:dyDescent="0.35">
      <c r="W46360" s="17"/>
    </row>
    <row r="46361" spans="23:23" x14ac:dyDescent="0.35">
      <c r="W46361" s="17"/>
    </row>
    <row r="46362" spans="23:23" x14ac:dyDescent="0.35">
      <c r="W46362" s="17"/>
    </row>
    <row r="46363" spans="23:23" x14ac:dyDescent="0.35">
      <c r="W46363" s="17"/>
    </row>
    <row r="46364" spans="23:23" x14ac:dyDescent="0.35">
      <c r="W46364" s="17"/>
    </row>
    <row r="46365" spans="23:23" x14ac:dyDescent="0.35">
      <c r="W46365" s="17"/>
    </row>
    <row r="46366" spans="23:23" x14ac:dyDescent="0.35">
      <c r="W46366" s="17"/>
    </row>
    <row r="46367" spans="23:23" x14ac:dyDescent="0.35">
      <c r="W46367" s="17"/>
    </row>
    <row r="46368" spans="23:23" x14ac:dyDescent="0.35">
      <c r="W46368" s="17"/>
    </row>
    <row r="46369" spans="23:23" x14ac:dyDescent="0.35">
      <c r="W46369" s="17"/>
    </row>
    <row r="46370" spans="23:23" x14ac:dyDescent="0.35">
      <c r="W46370" s="17"/>
    </row>
    <row r="46371" spans="23:23" x14ac:dyDescent="0.35">
      <c r="W46371" s="17"/>
    </row>
    <row r="46372" spans="23:23" x14ac:dyDescent="0.35">
      <c r="W46372" s="17"/>
    </row>
    <row r="46373" spans="23:23" x14ac:dyDescent="0.35">
      <c r="W46373" s="17"/>
    </row>
    <row r="46374" spans="23:23" x14ac:dyDescent="0.35">
      <c r="W46374" s="17"/>
    </row>
    <row r="46375" spans="23:23" x14ac:dyDescent="0.35">
      <c r="W46375" s="17"/>
    </row>
    <row r="46376" spans="23:23" x14ac:dyDescent="0.35">
      <c r="W46376" s="17"/>
    </row>
    <row r="46377" spans="23:23" x14ac:dyDescent="0.35">
      <c r="W46377" s="17"/>
    </row>
    <row r="46378" spans="23:23" x14ac:dyDescent="0.35">
      <c r="W46378" s="17"/>
    </row>
    <row r="46379" spans="23:23" x14ac:dyDescent="0.35">
      <c r="W46379" s="17"/>
    </row>
    <row r="46380" spans="23:23" x14ac:dyDescent="0.35">
      <c r="W46380" s="17"/>
    </row>
    <row r="46381" spans="23:23" x14ac:dyDescent="0.35">
      <c r="W46381" s="17"/>
    </row>
    <row r="46382" spans="23:23" x14ac:dyDescent="0.35">
      <c r="W46382" s="17"/>
    </row>
    <row r="46383" spans="23:23" x14ac:dyDescent="0.35">
      <c r="W46383" s="17"/>
    </row>
    <row r="46384" spans="23:23" x14ac:dyDescent="0.35">
      <c r="W46384" s="17"/>
    </row>
    <row r="46385" spans="23:23" x14ac:dyDescent="0.35">
      <c r="W46385" s="17"/>
    </row>
    <row r="46386" spans="23:23" x14ac:dyDescent="0.35">
      <c r="W46386" s="17"/>
    </row>
    <row r="46387" spans="23:23" x14ac:dyDescent="0.35">
      <c r="W46387" s="17"/>
    </row>
    <row r="46388" spans="23:23" x14ac:dyDescent="0.35">
      <c r="W46388" s="17"/>
    </row>
    <row r="46389" spans="23:23" x14ac:dyDescent="0.35">
      <c r="W46389" s="17"/>
    </row>
    <row r="46390" spans="23:23" x14ac:dyDescent="0.35">
      <c r="W46390" s="17"/>
    </row>
    <row r="46391" spans="23:23" x14ac:dyDescent="0.35">
      <c r="W46391" s="17"/>
    </row>
    <row r="46392" spans="23:23" x14ac:dyDescent="0.35">
      <c r="W46392" s="17"/>
    </row>
    <row r="46393" spans="23:23" x14ac:dyDescent="0.35">
      <c r="W46393" s="17"/>
    </row>
    <row r="46394" spans="23:23" x14ac:dyDescent="0.35">
      <c r="W46394" s="17"/>
    </row>
    <row r="46395" spans="23:23" x14ac:dyDescent="0.35">
      <c r="W46395" s="17"/>
    </row>
    <row r="46396" spans="23:23" x14ac:dyDescent="0.35">
      <c r="W46396" s="17"/>
    </row>
    <row r="46397" spans="23:23" x14ac:dyDescent="0.35">
      <c r="W46397" s="17"/>
    </row>
    <row r="46398" spans="23:23" x14ac:dyDescent="0.35">
      <c r="W46398" s="17"/>
    </row>
    <row r="46399" spans="23:23" x14ac:dyDescent="0.35">
      <c r="W46399" s="17"/>
    </row>
    <row r="46400" spans="23:23" x14ac:dyDescent="0.35">
      <c r="W46400" s="17"/>
    </row>
    <row r="46401" spans="23:23" x14ac:dyDescent="0.35">
      <c r="W46401" s="17"/>
    </row>
    <row r="46402" spans="23:23" x14ac:dyDescent="0.35">
      <c r="W46402" s="17"/>
    </row>
    <row r="46403" spans="23:23" x14ac:dyDescent="0.35">
      <c r="W46403" s="17"/>
    </row>
    <row r="46404" spans="23:23" x14ac:dyDescent="0.35">
      <c r="W46404" s="17"/>
    </row>
    <row r="46405" spans="23:23" x14ac:dyDescent="0.35">
      <c r="W46405" s="17"/>
    </row>
    <row r="46406" spans="23:23" x14ac:dyDescent="0.35">
      <c r="W46406" s="17"/>
    </row>
    <row r="46407" spans="23:23" x14ac:dyDescent="0.35">
      <c r="W46407" s="17"/>
    </row>
    <row r="46408" spans="23:23" x14ac:dyDescent="0.35">
      <c r="W46408" s="17"/>
    </row>
    <row r="46409" spans="23:23" x14ac:dyDescent="0.35">
      <c r="W46409" s="17"/>
    </row>
    <row r="46410" spans="23:23" x14ac:dyDescent="0.35">
      <c r="W46410" s="17"/>
    </row>
    <row r="46411" spans="23:23" x14ac:dyDescent="0.35">
      <c r="W46411" s="17"/>
    </row>
    <row r="46412" spans="23:23" x14ac:dyDescent="0.35">
      <c r="W46412" s="17"/>
    </row>
    <row r="46413" spans="23:23" x14ac:dyDescent="0.35">
      <c r="W46413" s="17"/>
    </row>
    <row r="46414" spans="23:23" x14ac:dyDescent="0.35">
      <c r="W46414" s="17"/>
    </row>
    <row r="46415" spans="23:23" x14ac:dyDescent="0.35">
      <c r="W46415" s="17"/>
    </row>
    <row r="46416" spans="23:23" x14ac:dyDescent="0.35">
      <c r="W46416" s="17"/>
    </row>
    <row r="46417" spans="23:23" x14ac:dyDescent="0.35">
      <c r="W46417" s="17"/>
    </row>
    <row r="46418" spans="23:23" x14ac:dyDescent="0.35">
      <c r="W46418" s="17"/>
    </row>
    <row r="46419" spans="23:23" x14ac:dyDescent="0.35">
      <c r="W46419" s="17"/>
    </row>
    <row r="46420" spans="23:23" x14ac:dyDescent="0.35">
      <c r="W46420" s="17"/>
    </row>
    <row r="46421" spans="23:23" x14ac:dyDescent="0.35">
      <c r="W46421" s="17"/>
    </row>
    <row r="46422" spans="23:23" x14ac:dyDescent="0.35">
      <c r="W46422" s="17"/>
    </row>
    <row r="46423" spans="23:23" x14ac:dyDescent="0.35">
      <c r="W46423" s="17"/>
    </row>
    <row r="46424" spans="23:23" x14ac:dyDescent="0.35">
      <c r="W46424" s="17"/>
    </row>
    <row r="46425" spans="23:23" x14ac:dyDescent="0.35">
      <c r="W46425" s="17"/>
    </row>
    <row r="46426" spans="23:23" x14ac:dyDescent="0.35">
      <c r="W46426" s="17"/>
    </row>
    <row r="46427" spans="23:23" x14ac:dyDescent="0.35">
      <c r="W46427" s="17"/>
    </row>
    <row r="46428" spans="23:23" x14ac:dyDescent="0.35">
      <c r="W46428" s="17"/>
    </row>
    <row r="46429" spans="23:23" x14ac:dyDescent="0.35">
      <c r="W46429" s="17"/>
    </row>
    <row r="46430" spans="23:23" x14ac:dyDescent="0.35">
      <c r="W46430" s="17"/>
    </row>
    <row r="46431" spans="23:23" x14ac:dyDescent="0.35">
      <c r="W46431" s="17"/>
    </row>
    <row r="46432" spans="23:23" x14ac:dyDescent="0.35">
      <c r="W46432" s="17"/>
    </row>
    <row r="46433" spans="23:23" x14ac:dyDescent="0.35">
      <c r="W46433" s="17"/>
    </row>
    <row r="46434" spans="23:23" x14ac:dyDescent="0.35">
      <c r="W46434" s="17"/>
    </row>
    <row r="46435" spans="23:23" x14ac:dyDescent="0.35">
      <c r="W46435" s="17"/>
    </row>
    <row r="46436" spans="23:23" x14ac:dyDescent="0.35">
      <c r="W46436" s="17"/>
    </row>
    <row r="46437" spans="23:23" x14ac:dyDescent="0.35">
      <c r="W46437" s="17"/>
    </row>
    <row r="46438" spans="23:23" x14ac:dyDescent="0.35">
      <c r="W46438" s="17"/>
    </row>
    <row r="46439" spans="23:23" x14ac:dyDescent="0.35">
      <c r="W46439" s="17"/>
    </row>
    <row r="46440" spans="23:23" x14ac:dyDescent="0.35">
      <c r="W46440" s="17"/>
    </row>
    <row r="46441" spans="23:23" x14ac:dyDescent="0.35">
      <c r="W46441" s="17"/>
    </row>
    <row r="46442" spans="23:23" x14ac:dyDescent="0.35">
      <c r="W46442" s="17"/>
    </row>
    <row r="46443" spans="23:23" x14ac:dyDescent="0.35">
      <c r="W46443" s="17"/>
    </row>
    <row r="46444" spans="23:23" x14ac:dyDescent="0.35">
      <c r="W46444" s="17"/>
    </row>
    <row r="46445" spans="23:23" x14ac:dyDescent="0.35">
      <c r="W46445" s="17"/>
    </row>
    <row r="46446" spans="23:23" x14ac:dyDescent="0.35">
      <c r="W46446" s="17"/>
    </row>
    <row r="46447" spans="23:23" x14ac:dyDescent="0.35">
      <c r="W46447" s="17"/>
    </row>
    <row r="46448" spans="23:23" x14ac:dyDescent="0.35">
      <c r="W46448" s="17"/>
    </row>
    <row r="46449" spans="23:23" x14ac:dyDescent="0.35">
      <c r="W46449" s="17"/>
    </row>
    <row r="46450" spans="23:23" x14ac:dyDescent="0.35">
      <c r="W46450" s="17"/>
    </row>
    <row r="46451" spans="23:23" x14ac:dyDescent="0.35">
      <c r="W46451" s="17"/>
    </row>
    <row r="46452" spans="23:23" x14ac:dyDescent="0.35">
      <c r="W46452" s="17"/>
    </row>
    <row r="46453" spans="23:23" x14ac:dyDescent="0.35">
      <c r="W46453" s="17"/>
    </row>
    <row r="46454" spans="23:23" x14ac:dyDescent="0.35">
      <c r="W46454" s="17"/>
    </row>
    <row r="46455" spans="23:23" x14ac:dyDescent="0.35">
      <c r="W46455" s="17"/>
    </row>
    <row r="46456" spans="23:23" x14ac:dyDescent="0.35">
      <c r="W46456" s="17"/>
    </row>
    <row r="46457" spans="23:23" x14ac:dyDescent="0.35">
      <c r="W46457" s="17"/>
    </row>
    <row r="46458" spans="23:23" x14ac:dyDescent="0.35">
      <c r="W46458" s="17"/>
    </row>
    <row r="46459" spans="23:23" x14ac:dyDescent="0.35">
      <c r="W46459" s="17"/>
    </row>
    <row r="46460" spans="23:23" x14ac:dyDescent="0.35">
      <c r="W46460" s="17"/>
    </row>
    <row r="46461" spans="23:23" x14ac:dyDescent="0.35">
      <c r="W46461" s="17"/>
    </row>
    <row r="46462" spans="23:23" x14ac:dyDescent="0.35">
      <c r="W46462" s="17"/>
    </row>
    <row r="46463" spans="23:23" x14ac:dyDescent="0.35">
      <c r="W46463" s="17"/>
    </row>
    <row r="46464" spans="23:23" x14ac:dyDescent="0.35">
      <c r="W46464" s="17"/>
    </row>
    <row r="46465" spans="23:23" x14ac:dyDescent="0.35">
      <c r="W46465" s="17"/>
    </row>
    <row r="46466" spans="23:23" x14ac:dyDescent="0.35">
      <c r="W46466" s="17"/>
    </row>
    <row r="46467" spans="23:23" x14ac:dyDescent="0.35">
      <c r="W46467" s="17"/>
    </row>
    <row r="46468" spans="23:23" x14ac:dyDescent="0.35">
      <c r="W46468" s="17"/>
    </row>
    <row r="46469" spans="23:23" x14ac:dyDescent="0.35">
      <c r="W46469" s="17"/>
    </row>
    <row r="46470" spans="23:23" x14ac:dyDescent="0.35">
      <c r="W46470" s="17"/>
    </row>
    <row r="46471" spans="23:23" x14ac:dyDescent="0.35">
      <c r="W46471" s="17"/>
    </row>
    <row r="46472" spans="23:23" x14ac:dyDescent="0.35">
      <c r="W46472" s="17"/>
    </row>
    <row r="46473" spans="23:23" x14ac:dyDescent="0.35">
      <c r="W46473" s="17"/>
    </row>
    <row r="46474" spans="23:23" x14ac:dyDescent="0.35">
      <c r="W46474" s="17"/>
    </row>
    <row r="46475" spans="23:23" x14ac:dyDescent="0.35">
      <c r="W46475" s="17"/>
    </row>
    <row r="46476" spans="23:23" x14ac:dyDescent="0.35">
      <c r="W46476" s="17"/>
    </row>
    <row r="46477" spans="23:23" x14ac:dyDescent="0.35">
      <c r="W46477" s="17"/>
    </row>
    <row r="46478" spans="23:23" x14ac:dyDescent="0.35">
      <c r="W46478" s="17"/>
    </row>
    <row r="46479" spans="23:23" x14ac:dyDescent="0.35">
      <c r="W46479" s="17"/>
    </row>
    <row r="46480" spans="23:23" x14ac:dyDescent="0.35">
      <c r="W46480" s="17"/>
    </row>
    <row r="46481" spans="23:23" x14ac:dyDescent="0.35">
      <c r="W46481" s="17"/>
    </row>
    <row r="46482" spans="23:23" x14ac:dyDescent="0.35">
      <c r="W46482" s="17"/>
    </row>
    <row r="46483" spans="23:23" x14ac:dyDescent="0.35">
      <c r="W46483" s="17"/>
    </row>
    <row r="46484" spans="23:23" x14ac:dyDescent="0.35">
      <c r="W46484" s="17"/>
    </row>
    <row r="46485" spans="23:23" x14ac:dyDescent="0.35">
      <c r="W46485" s="17"/>
    </row>
    <row r="46486" spans="23:23" x14ac:dyDescent="0.35">
      <c r="W46486" s="17"/>
    </row>
    <row r="46487" spans="23:23" x14ac:dyDescent="0.35">
      <c r="W46487" s="17"/>
    </row>
    <row r="46488" spans="23:23" x14ac:dyDescent="0.35">
      <c r="W46488" s="17"/>
    </row>
    <row r="46489" spans="23:23" x14ac:dyDescent="0.35">
      <c r="W46489" s="17"/>
    </row>
    <row r="46490" spans="23:23" x14ac:dyDescent="0.35">
      <c r="W46490" s="17"/>
    </row>
    <row r="46491" spans="23:23" x14ac:dyDescent="0.35">
      <c r="W46491" s="17"/>
    </row>
    <row r="46492" spans="23:23" x14ac:dyDescent="0.35">
      <c r="W46492" s="17"/>
    </row>
    <row r="46493" spans="23:23" x14ac:dyDescent="0.35">
      <c r="W46493" s="17"/>
    </row>
    <row r="46494" spans="23:23" x14ac:dyDescent="0.35">
      <c r="W46494" s="17"/>
    </row>
    <row r="46495" spans="23:23" x14ac:dyDescent="0.35">
      <c r="W46495" s="17"/>
    </row>
    <row r="46496" spans="23:23" x14ac:dyDescent="0.35">
      <c r="W46496" s="17"/>
    </row>
    <row r="46497" spans="23:23" x14ac:dyDescent="0.35">
      <c r="W46497" s="17"/>
    </row>
    <row r="46498" spans="23:23" x14ac:dyDescent="0.35">
      <c r="W46498" s="17"/>
    </row>
    <row r="46499" spans="23:23" x14ac:dyDescent="0.35">
      <c r="W46499" s="17"/>
    </row>
    <row r="46500" spans="23:23" x14ac:dyDescent="0.35">
      <c r="W46500" s="17"/>
    </row>
    <row r="46501" spans="23:23" x14ac:dyDescent="0.35">
      <c r="W46501" s="17"/>
    </row>
    <row r="46502" spans="23:23" x14ac:dyDescent="0.35">
      <c r="W46502" s="17"/>
    </row>
    <row r="46503" spans="23:23" x14ac:dyDescent="0.35">
      <c r="W46503" s="17"/>
    </row>
    <row r="46504" spans="23:23" x14ac:dyDescent="0.35">
      <c r="W46504" s="17"/>
    </row>
    <row r="46505" spans="23:23" x14ac:dyDescent="0.35">
      <c r="W46505" s="17"/>
    </row>
    <row r="46506" spans="23:23" x14ac:dyDescent="0.35">
      <c r="W46506" s="17"/>
    </row>
    <row r="46507" spans="23:23" x14ac:dyDescent="0.35">
      <c r="W46507" s="17"/>
    </row>
    <row r="46508" spans="23:23" x14ac:dyDescent="0.35">
      <c r="W46508" s="17"/>
    </row>
    <row r="46509" spans="23:23" x14ac:dyDescent="0.35">
      <c r="W46509" s="17"/>
    </row>
    <row r="46510" spans="23:23" x14ac:dyDescent="0.35">
      <c r="W46510" s="17"/>
    </row>
    <row r="46511" spans="23:23" x14ac:dyDescent="0.35">
      <c r="W46511" s="17"/>
    </row>
    <row r="46512" spans="23:23" x14ac:dyDescent="0.35">
      <c r="W46512" s="17"/>
    </row>
    <row r="46513" spans="23:23" x14ac:dyDescent="0.35">
      <c r="W46513" s="17"/>
    </row>
    <row r="46514" spans="23:23" x14ac:dyDescent="0.35">
      <c r="W46514" s="17"/>
    </row>
    <row r="46515" spans="23:23" x14ac:dyDescent="0.35">
      <c r="W46515" s="17"/>
    </row>
    <row r="46516" spans="23:23" x14ac:dyDescent="0.35">
      <c r="W46516" s="17"/>
    </row>
    <row r="46517" spans="23:23" x14ac:dyDescent="0.35">
      <c r="W46517" s="17"/>
    </row>
    <row r="46518" spans="23:23" x14ac:dyDescent="0.35">
      <c r="W46518" s="17"/>
    </row>
    <row r="46519" spans="23:23" x14ac:dyDescent="0.35">
      <c r="W46519" s="17"/>
    </row>
    <row r="46520" spans="23:23" x14ac:dyDescent="0.35">
      <c r="W46520" s="17"/>
    </row>
    <row r="46521" spans="23:23" x14ac:dyDescent="0.35">
      <c r="W46521" s="17"/>
    </row>
    <row r="46522" spans="23:23" x14ac:dyDescent="0.35">
      <c r="W46522" s="17"/>
    </row>
    <row r="46523" spans="23:23" x14ac:dyDescent="0.35">
      <c r="W46523" s="17"/>
    </row>
    <row r="46524" spans="23:23" x14ac:dyDescent="0.35">
      <c r="W46524" s="17"/>
    </row>
    <row r="46525" spans="23:23" x14ac:dyDescent="0.35">
      <c r="W46525" s="17"/>
    </row>
    <row r="46526" spans="23:23" x14ac:dyDescent="0.35">
      <c r="W46526" s="17"/>
    </row>
    <row r="46527" spans="23:23" x14ac:dyDescent="0.35">
      <c r="W46527" s="17"/>
    </row>
    <row r="46528" spans="23:23" x14ac:dyDescent="0.35">
      <c r="W46528" s="17"/>
    </row>
    <row r="46529" spans="23:23" x14ac:dyDescent="0.35">
      <c r="W46529" s="17"/>
    </row>
    <row r="46530" spans="23:23" x14ac:dyDescent="0.35">
      <c r="W46530" s="17"/>
    </row>
    <row r="46531" spans="23:23" x14ac:dyDescent="0.35">
      <c r="W46531" s="17"/>
    </row>
    <row r="46532" spans="23:23" x14ac:dyDescent="0.35">
      <c r="W46532" s="17"/>
    </row>
    <row r="46533" spans="23:23" x14ac:dyDescent="0.35">
      <c r="W46533" s="17"/>
    </row>
    <row r="46534" spans="23:23" x14ac:dyDescent="0.35">
      <c r="W46534" s="17"/>
    </row>
    <row r="46535" spans="23:23" x14ac:dyDescent="0.35">
      <c r="W46535" s="17"/>
    </row>
    <row r="46536" spans="23:23" x14ac:dyDescent="0.35">
      <c r="W46536" s="17"/>
    </row>
    <row r="46537" spans="23:23" x14ac:dyDescent="0.35">
      <c r="W46537" s="17"/>
    </row>
    <row r="46538" spans="23:23" x14ac:dyDescent="0.35">
      <c r="W46538" s="17"/>
    </row>
    <row r="46539" spans="23:23" x14ac:dyDescent="0.35">
      <c r="W46539" s="17"/>
    </row>
    <row r="46540" spans="23:23" x14ac:dyDescent="0.35">
      <c r="W46540" s="17"/>
    </row>
    <row r="46541" spans="23:23" x14ac:dyDescent="0.35">
      <c r="W46541" s="17"/>
    </row>
    <row r="46542" spans="23:23" x14ac:dyDescent="0.35">
      <c r="W46542" s="17"/>
    </row>
    <row r="46543" spans="23:23" x14ac:dyDescent="0.35">
      <c r="W46543" s="17"/>
    </row>
    <row r="46544" spans="23:23" x14ac:dyDescent="0.35">
      <c r="W46544" s="17"/>
    </row>
    <row r="46545" spans="23:23" x14ac:dyDescent="0.35">
      <c r="W46545" s="17"/>
    </row>
    <row r="46546" spans="23:23" x14ac:dyDescent="0.35">
      <c r="W46546" s="17"/>
    </row>
    <row r="46547" spans="23:23" x14ac:dyDescent="0.35">
      <c r="W46547" s="17"/>
    </row>
    <row r="46548" spans="23:23" x14ac:dyDescent="0.35">
      <c r="W46548" s="17"/>
    </row>
    <row r="46549" spans="23:23" x14ac:dyDescent="0.35">
      <c r="W46549" s="17"/>
    </row>
    <row r="46550" spans="23:23" x14ac:dyDescent="0.35">
      <c r="W46550" s="17"/>
    </row>
    <row r="46551" spans="23:23" x14ac:dyDescent="0.35">
      <c r="W46551" s="17"/>
    </row>
    <row r="46552" spans="23:23" x14ac:dyDescent="0.35">
      <c r="W46552" s="17"/>
    </row>
    <row r="46553" spans="23:23" x14ac:dyDescent="0.35">
      <c r="W46553" s="17"/>
    </row>
    <row r="46554" spans="23:23" x14ac:dyDescent="0.35">
      <c r="W46554" s="17"/>
    </row>
    <row r="46555" spans="23:23" x14ac:dyDescent="0.35">
      <c r="W46555" s="17"/>
    </row>
    <row r="46556" spans="23:23" x14ac:dyDescent="0.35">
      <c r="W46556" s="17"/>
    </row>
    <row r="46557" spans="23:23" x14ac:dyDescent="0.35">
      <c r="W46557" s="17"/>
    </row>
    <row r="46558" spans="23:23" x14ac:dyDescent="0.35">
      <c r="W46558" s="17"/>
    </row>
    <row r="46559" spans="23:23" x14ac:dyDescent="0.35">
      <c r="W46559" s="17"/>
    </row>
    <row r="46560" spans="23:23" x14ac:dyDescent="0.35">
      <c r="W46560" s="17"/>
    </row>
    <row r="46561" spans="23:23" x14ac:dyDescent="0.35">
      <c r="W46561" s="17"/>
    </row>
    <row r="46562" spans="23:23" x14ac:dyDescent="0.35">
      <c r="W46562" s="17"/>
    </row>
    <row r="46563" spans="23:23" x14ac:dyDescent="0.35">
      <c r="W46563" s="17"/>
    </row>
    <row r="46564" spans="23:23" x14ac:dyDescent="0.35">
      <c r="W46564" s="17"/>
    </row>
    <row r="46565" spans="23:23" x14ac:dyDescent="0.35">
      <c r="W46565" s="17"/>
    </row>
    <row r="46566" spans="23:23" x14ac:dyDescent="0.35">
      <c r="W46566" s="17"/>
    </row>
    <row r="46567" spans="23:23" x14ac:dyDescent="0.35">
      <c r="W46567" s="17"/>
    </row>
    <row r="46568" spans="23:23" x14ac:dyDescent="0.35">
      <c r="W46568" s="17"/>
    </row>
    <row r="46569" spans="23:23" x14ac:dyDescent="0.35">
      <c r="W46569" s="17"/>
    </row>
    <row r="46570" spans="23:23" x14ac:dyDescent="0.35">
      <c r="W46570" s="17"/>
    </row>
    <row r="46571" spans="23:23" x14ac:dyDescent="0.35">
      <c r="W46571" s="17"/>
    </row>
    <row r="46572" spans="23:23" x14ac:dyDescent="0.35">
      <c r="W46572" s="17"/>
    </row>
    <row r="46573" spans="23:23" x14ac:dyDescent="0.35">
      <c r="W46573" s="17"/>
    </row>
    <row r="46574" spans="23:23" x14ac:dyDescent="0.35">
      <c r="W46574" s="17"/>
    </row>
    <row r="46575" spans="23:23" x14ac:dyDescent="0.35">
      <c r="W46575" s="17"/>
    </row>
    <row r="46576" spans="23:23" x14ac:dyDescent="0.35">
      <c r="W46576" s="17"/>
    </row>
    <row r="46577" spans="23:23" x14ac:dyDescent="0.35">
      <c r="W46577" s="17"/>
    </row>
    <row r="46578" spans="23:23" x14ac:dyDescent="0.35">
      <c r="W46578" s="17"/>
    </row>
    <row r="46579" spans="23:23" x14ac:dyDescent="0.35">
      <c r="W46579" s="17"/>
    </row>
    <row r="46580" spans="23:23" x14ac:dyDescent="0.35">
      <c r="W46580" s="17"/>
    </row>
    <row r="46581" spans="23:23" x14ac:dyDescent="0.35">
      <c r="W46581" s="17"/>
    </row>
    <row r="46582" spans="23:23" x14ac:dyDescent="0.35">
      <c r="W46582" s="17"/>
    </row>
    <row r="46583" spans="23:23" x14ac:dyDescent="0.35">
      <c r="W46583" s="17"/>
    </row>
    <row r="46584" spans="23:23" x14ac:dyDescent="0.35">
      <c r="W46584" s="17"/>
    </row>
    <row r="46585" spans="23:23" x14ac:dyDescent="0.35">
      <c r="W46585" s="17"/>
    </row>
    <row r="46586" spans="23:23" x14ac:dyDescent="0.35">
      <c r="W46586" s="17"/>
    </row>
    <row r="46587" spans="23:23" x14ac:dyDescent="0.35">
      <c r="W46587" s="17"/>
    </row>
    <row r="46588" spans="23:23" x14ac:dyDescent="0.35">
      <c r="W46588" s="17"/>
    </row>
    <row r="46589" spans="23:23" x14ac:dyDescent="0.35">
      <c r="W46589" s="17"/>
    </row>
    <row r="46590" spans="23:23" x14ac:dyDescent="0.35">
      <c r="W46590" s="17"/>
    </row>
    <row r="46591" spans="23:23" x14ac:dyDescent="0.35">
      <c r="W46591" s="17"/>
    </row>
    <row r="46592" spans="23:23" x14ac:dyDescent="0.35">
      <c r="W46592" s="17"/>
    </row>
    <row r="46593" spans="23:23" x14ac:dyDescent="0.35">
      <c r="W46593" s="17"/>
    </row>
    <row r="46594" spans="23:23" x14ac:dyDescent="0.35">
      <c r="W46594" s="17"/>
    </row>
    <row r="46595" spans="23:23" x14ac:dyDescent="0.35">
      <c r="W46595" s="17"/>
    </row>
    <row r="46596" spans="23:23" x14ac:dyDescent="0.35">
      <c r="W46596" s="17"/>
    </row>
    <row r="46597" spans="23:23" x14ac:dyDescent="0.35">
      <c r="W46597" s="17"/>
    </row>
    <row r="46598" spans="23:23" x14ac:dyDescent="0.35">
      <c r="W46598" s="17"/>
    </row>
    <row r="46599" spans="23:23" x14ac:dyDescent="0.35">
      <c r="W46599" s="17"/>
    </row>
    <row r="46600" spans="23:23" x14ac:dyDescent="0.35">
      <c r="W46600" s="17"/>
    </row>
    <row r="46601" spans="23:23" x14ac:dyDescent="0.35">
      <c r="W46601" s="17"/>
    </row>
    <row r="46602" spans="23:23" x14ac:dyDescent="0.35">
      <c r="W46602" s="17"/>
    </row>
    <row r="46603" spans="23:23" x14ac:dyDescent="0.35">
      <c r="W46603" s="17"/>
    </row>
    <row r="46604" spans="23:23" x14ac:dyDescent="0.35">
      <c r="W46604" s="17"/>
    </row>
    <row r="46605" spans="23:23" x14ac:dyDescent="0.35">
      <c r="W46605" s="17"/>
    </row>
    <row r="46606" spans="23:23" x14ac:dyDescent="0.35">
      <c r="W46606" s="17"/>
    </row>
    <row r="46607" spans="23:23" x14ac:dyDescent="0.35">
      <c r="W46607" s="17"/>
    </row>
    <row r="46608" spans="23:23" x14ac:dyDescent="0.35">
      <c r="W46608" s="17"/>
    </row>
    <row r="46609" spans="23:23" x14ac:dyDescent="0.35">
      <c r="W46609" s="17"/>
    </row>
    <row r="46610" spans="23:23" x14ac:dyDescent="0.35">
      <c r="W46610" s="17"/>
    </row>
    <row r="46611" spans="23:23" x14ac:dyDescent="0.35">
      <c r="W46611" s="17"/>
    </row>
    <row r="46612" spans="23:23" x14ac:dyDescent="0.35">
      <c r="W46612" s="17"/>
    </row>
    <row r="46613" spans="23:23" x14ac:dyDescent="0.35">
      <c r="W46613" s="17"/>
    </row>
    <row r="46614" spans="23:23" x14ac:dyDescent="0.35">
      <c r="W46614" s="17"/>
    </row>
    <row r="46615" spans="23:23" x14ac:dyDescent="0.35">
      <c r="W46615" s="17"/>
    </row>
    <row r="46616" spans="23:23" x14ac:dyDescent="0.35">
      <c r="W46616" s="17"/>
    </row>
    <row r="46617" spans="23:23" x14ac:dyDescent="0.35">
      <c r="W46617" s="17"/>
    </row>
    <row r="46618" spans="23:23" x14ac:dyDescent="0.35">
      <c r="W46618" s="17"/>
    </row>
    <row r="46619" spans="23:23" x14ac:dyDescent="0.35">
      <c r="W46619" s="17"/>
    </row>
    <row r="46620" spans="23:23" x14ac:dyDescent="0.35">
      <c r="W46620" s="17"/>
    </row>
    <row r="46621" spans="23:23" x14ac:dyDescent="0.35">
      <c r="W46621" s="17"/>
    </row>
    <row r="46622" spans="23:23" x14ac:dyDescent="0.35">
      <c r="W46622" s="17"/>
    </row>
    <row r="46623" spans="23:23" x14ac:dyDescent="0.35">
      <c r="W46623" s="17"/>
    </row>
    <row r="46624" spans="23:23" x14ac:dyDescent="0.35">
      <c r="W46624" s="17"/>
    </row>
    <row r="46625" spans="23:23" x14ac:dyDescent="0.35">
      <c r="W46625" s="17"/>
    </row>
    <row r="46626" spans="23:23" x14ac:dyDescent="0.35">
      <c r="W46626" s="17"/>
    </row>
    <row r="46627" spans="23:23" x14ac:dyDescent="0.35">
      <c r="W46627" s="17"/>
    </row>
    <row r="46628" spans="23:23" x14ac:dyDescent="0.35">
      <c r="W46628" s="17"/>
    </row>
    <row r="46629" spans="23:23" x14ac:dyDescent="0.35">
      <c r="W46629" s="17"/>
    </row>
    <row r="46630" spans="23:23" x14ac:dyDescent="0.35">
      <c r="W46630" s="17"/>
    </row>
    <row r="46631" spans="23:23" x14ac:dyDescent="0.35">
      <c r="W46631" s="17"/>
    </row>
    <row r="46632" spans="23:23" x14ac:dyDescent="0.35">
      <c r="W46632" s="17"/>
    </row>
    <row r="46633" spans="23:23" x14ac:dyDescent="0.35">
      <c r="W46633" s="17"/>
    </row>
    <row r="46634" spans="23:23" x14ac:dyDescent="0.35">
      <c r="W46634" s="17"/>
    </row>
    <row r="46635" spans="23:23" x14ac:dyDescent="0.35">
      <c r="W46635" s="17"/>
    </row>
    <row r="46636" spans="23:23" x14ac:dyDescent="0.35">
      <c r="W46636" s="17"/>
    </row>
    <row r="46637" spans="23:23" x14ac:dyDescent="0.35">
      <c r="W46637" s="17"/>
    </row>
    <row r="46638" spans="23:23" x14ac:dyDescent="0.35">
      <c r="W46638" s="17"/>
    </row>
    <row r="46639" spans="23:23" x14ac:dyDescent="0.35">
      <c r="W46639" s="17"/>
    </row>
    <row r="46640" spans="23:23" x14ac:dyDescent="0.35">
      <c r="W46640" s="17"/>
    </row>
    <row r="46641" spans="23:23" x14ac:dyDescent="0.35">
      <c r="W46641" s="17"/>
    </row>
    <row r="46642" spans="23:23" x14ac:dyDescent="0.35">
      <c r="W46642" s="17"/>
    </row>
    <row r="46643" spans="23:23" x14ac:dyDescent="0.35">
      <c r="W46643" s="17"/>
    </row>
    <row r="46644" spans="23:23" x14ac:dyDescent="0.35">
      <c r="W46644" s="17"/>
    </row>
    <row r="46645" spans="23:23" x14ac:dyDescent="0.35">
      <c r="W46645" s="17"/>
    </row>
    <row r="46646" spans="23:23" x14ac:dyDescent="0.35">
      <c r="W46646" s="17"/>
    </row>
    <row r="46647" spans="23:23" x14ac:dyDescent="0.35">
      <c r="W46647" s="17"/>
    </row>
    <row r="46648" spans="23:23" x14ac:dyDescent="0.35">
      <c r="W46648" s="17"/>
    </row>
    <row r="46649" spans="23:23" x14ac:dyDescent="0.35">
      <c r="W46649" s="17"/>
    </row>
    <row r="46650" spans="23:23" x14ac:dyDescent="0.35">
      <c r="W46650" s="17"/>
    </row>
    <row r="46651" spans="23:23" x14ac:dyDescent="0.35">
      <c r="W46651" s="17"/>
    </row>
    <row r="46652" spans="23:23" x14ac:dyDescent="0.35">
      <c r="W46652" s="17"/>
    </row>
    <row r="46653" spans="23:23" x14ac:dyDescent="0.35">
      <c r="W46653" s="17"/>
    </row>
    <row r="46654" spans="23:23" x14ac:dyDescent="0.35">
      <c r="W46654" s="17"/>
    </row>
    <row r="46655" spans="23:23" x14ac:dyDescent="0.35">
      <c r="W46655" s="17"/>
    </row>
    <row r="46656" spans="23:23" x14ac:dyDescent="0.35">
      <c r="W46656" s="17"/>
    </row>
    <row r="46657" spans="23:23" x14ac:dyDescent="0.35">
      <c r="W46657" s="17"/>
    </row>
    <row r="46658" spans="23:23" x14ac:dyDescent="0.35">
      <c r="W46658" s="17"/>
    </row>
    <row r="46659" spans="23:23" x14ac:dyDescent="0.35">
      <c r="W46659" s="17"/>
    </row>
    <row r="46660" spans="23:23" x14ac:dyDescent="0.35">
      <c r="W46660" s="17"/>
    </row>
    <row r="46661" spans="23:23" x14ac:dyDescent="0.35">
      <c r="W46661" s="17"/>
    </row>
    <row r="46662" spans="23:23" x14ac:dyDescent="0.35">
      <c r="W46662" s="17"/>
    </row>
    <row r="46663" spans="23:23" x14ac:dyDescent="0.35">
      <c r="W46663" s="17"/>
    </row>
    <row r="46664" spans="23:23" x14ac:dyDescent="0.35">
      <c r="W46664" s="17"/>
    </row>
    <row r="46665" spans="23:23" x14ac:dyDescent="0.35">
      <c r="W46665" s="17"/>
    </row>
    <row r="46666" spans="23:23" x14ac:dyDescent="0.35">
      <c r="W46666" s="17"/>
    </row>
    <row r="46667" spans="23:23" x14ac:dyDescent="0.35">
      <c r="W46667" s="17"/>
    </row>
    <row r="46668" spans="23:23" x14ac:dyDescent="0.35">
      <c r="W46668" s="17"/>
    </row>
    <row r="46669" spans="23:23" x14ac:dyDescent="0.35">
      <c r="W46669" s="17"/>
    </row>
    <row r="46670" spans="23:23" x14ac:dyDescent="0.35">
      <c r="W46670" s="17"/>
    </row>
    <row r="46671" spans="23:23" x14ac:dyDescent="0.35">
      <c r="W46671" s="17"/>
    </row>
    <row r="46672" spans="23:23" x14ac:dyDescent="0.35">
      <c r="W46672" s="17"/>
    </row>
    <row r="46673" spans="23:23" x14ac:dyDescent="0.35">
      <c r="W46673" s="17"/>
    </row>
    <row r="46674" spans="23:23" x14ac:dyDescent="0.35">
      <c r="W46674" s="17"/>
    </row>
    <row r="46675" spans="23:23" x14ac:dyDescent="0.35">
      <c r="W46675" s="17"/>
    </row>
    <row r="46676" spans="23:23" x14ac:dyDescent="0.35">
      <c r="W46676" s="17"/>
    </row>
    <row r="46677" spans="23:23" x14ac:dyDescent="0.35">
      <c r="W46677" s="17"/>
    </row>
    <row r="46678" spans="23:23" x14ac:dyDescent="0.35">
      <c r="W46678" s="17"/>
    </row>
    <row r="46679" spans="23:23" x14ac:dyDescent="0.35">
      <c r="W46679" s="17"/>
    </row>
    <row r="46680" spans="23:23" x14ac:dyDescent="0.35">
      <c r="W46680" s="17"/>
    </row>
    <row r="46681" spans="23:23" x14ac:dyDescent="0.35">
      <c r="W46681" s="17"/>
    </row>
    <row r="46682" spans="23:23" x14ac:dyDescent="0.35">
      <c r="W46682" s="17"/>
    </row>
    <row r="46683" spans="23:23" x14ac:dyDescent="0.35">
      <c r="W46683" s="17"/>
    </row>
    <row r="46684" spans="23:23" x14ac:dyDescent="0.35">
      <c r="W46684" s="17"/>
    </row>
    <row r="46685" spans="23:23" x14ac:dyDescent="0.35">
      <c r="W46685" s="17"/>
    </row>
    <row r="46686" spans="23:23" x14ac:dyDescent="0.35">
      <c r="W46686" s="17"/>
    </row>
    <row r="46687" spans="23:23" x14ac:dyDescent="0.35">
      <c r="W46687" s="17"/>
    </row>
    <row r="46688" spans="23:23" x14ac:dyDescent="0.35">
      <c r="W46688" s="17"/>
    </row>
    <row r="46689" spans="23:23" x14ac:dyDescent="0.35">
      <c r="W46689" s="17"/>
    </row>
    <row r="46690" spans="23:23" x14ac:dyDescent="0.35">
      <c r="W46690" s="17"/>
    </row>
    <row r="46691" spans="23:23" x14ac:dyDescent="0.35">
      <c r="W46691" s="17"/>
    </row>
    <row r="46692" spans="23:23" x14ac:dyDescent="0.35">
      <c r="W46692" s="17"/>
    </row>
    <row r="46693" spans="23:23" x14ac:dyDescent="0.35">
      <c r="W46693" s="17"/>
    </row>
    <row r="46694" spans="23:23" x14ac:dyDescent="0.35">
      <c r="W46694" s="17"/>
    </row>
    <row r="46695" spans="23:23" x14ac:dyDescent="0.35">
      <c r="W46695" s="17"/>
    </row>
    <row r="46696" spans="23:23" x14ac:dyDescent="0.35">
      <c r="W46696" s="17"/>
    </row>
    <row r="46697" spans="23:23" x14ac:dyDescent="0.35">
      <c r="W46697" s="17"/>
    </row>
    <row r="46698" spans="23:23" x14ac:dyDescent="0.35">
      <c r="W46698" s="17"/>
    </row>
    <row r="46699" spans="23:23" x14ac:dyDescent="0.35">
      <c r="W46699" s="17"/>
    </row>
    <row r="46700" spans="23:23" x14ac:dyDescent="0.35">
      <c r="W46700" s="17"/>
    </row>
    <row r="46701" spans="23:23" x14ac:dyDescent="0.35">
      <c r="W46701" s="17"/>
    </row>
    <row r="46702" spans="23:23" x14ac:dyDescent="0.35">
      <c r="W46702" s="17"/>
    </row>
    <row r="46703" spans="23:23" x14ac:dyDescent="0.35">
      <c r="W46703" s="17"/>
    </row>
    <row r="46704" spans="23:23" x14ac:dyDescent="0.35">
      <c r="W46704" s="17"/>
    </row>
    <row r="46705" spans="23:23" x14ac:dyDescent="0.35">
      <c r="W46705" s="17"/>
    </row>
    <row r="46706" spans="23:23" x14ac:dyDescent="0.35">
      <c r="W46706" s="17"/>
    </row>
    <row r="46707" spans="23:23" x14ac:dyDescent="0.35">
      <c r="W46707" s="17"/>
    </row>
    <row r="46708" spans="23:23" x14ac:dyDescent="0.35">
      <c r="W46708" s="17"/>
    </row>
    <row r="46709" spans="23:23" x14ac:dyDescent="0.35">
      <c r="W46709" s="17"/>
    </row>
    <row r="46710" spans="23:23" x14ac:dyDescent="0.35">
      <c r="W46710" s="17"/>
    </row>
    <row r="46711" spans="23:23" x14ac:dyDescent="0.35">
      <c r="W46711" s="17"/>
    </row>
    <row r="46712" spans="23:23" x14ac:dyDescent="0.35">
      <c r="W46712" s="17"/>
    </row>
    <row r="46713" spans="23:23" x14ac:dyDescent="0.35">
      <c r="W46713" s="17"/>
    </row>
    <row r="46714" spans="23:23" x14ac:dyDescent="0.35">
      <c r="W46714" s="17"/>
    </row>
    <row r="46715" spans="23:23" x14ac:dyDescent="0.35">
      <c r="W46715" s="17"/>
    </row>
    <row r="46716" spans="23:23" x14ac:dyDescent="0.35">
      <c r="W46716" s="17"/>
    </row>
    <row r="46717" spans="23:23" x14ac:dyDescent="0.35">
      <c r="W46717" s="17"/>
    </row>
    <row r="46718" spans="23:23" x14ac:dyDescent="0.35">
      <c r="W46718" s="17"/>
    </row>
    <row r="46719" spans="23:23" x14ac:dyDescent="0.35">
      <c r="W46719" s="17"/>
    </row>
    <row r="46720" spans="23:23" x14ac:dyDescent="0.35">
      <c r="W46720" s="17"/>
    </row>
    <row r="46721" spans="23:23" x14ac:dyDescent="0.35">
      <c r="W46721" s="17"/>
    </row>
    <row r="46722" spans="23:23" x14ac:dyDescent="0.35">
      <c r="W46722" s="17"/>
    </row>
    <row r="46723" spans="23:23" x14ac:dyDescent="0.35">
      <c r="W46723" s="17"/>
    </row>
    <row r="46724" spans="23:23" x14ac:dyDescent="0.35">
      <c r="W46724" s="17"/>
    </row>
    <row r="46725" spans="23:23" x14ac:dyDescent="0.35">
      <c r="W46725" s="17"/>
    </row>
    <row r="46726" spans="23:23" x14ac:dyDescent="0.35">
      <c r="W46726" s="17"/>
    </row>
    <row r="46727" spans="23:23" x14ac:dyDescent="0.35">
      <c r="W46727" s="17"/>
    </row>
    <row r="46728" spans="23:23" x14ac:dyDescent="0.35">
      <c r="W46728" s="17"/>
    </row>
    <row r="46729" spans="23:23" x14ac:dyDescent="0.35">
      <c r="W46729" s="17"/>
    </row>
    <row r="46730" spans="23:23" x14ac:dyDescent="0.35">
      <c r="W46730" s="17"/>
    </row>
    <row r="46731" spans="23:23" x14ac:dyDescent="0.35">
      <c r="W46731" s="17"/>
    </row>
    <row r="46732" spans="23:23" x14ac:dyDescent="0.35">
      <c r="W46732" s="17"/>
    </row>
    <row r="46733" spans="23:23" x14ac:dyDescent="0.35">
      <c r="W46733" s="17"/>
    </row>
    <row r="46734" spans="23:23" x14ac:dyDescent="0.35">
      <c r="W46734" s="17"/>
    </row>
    <row r="46735" spans="23:23" x14ac:dyDescent="0.35">
      <c r="W46735" s="17"/>
    </row>
    <row r="46736" spans="23:23" x14ac:dyDescent="0.35">
      <c r="W46736" s="17"/>
    </row>
    <row r="46737" spans="23:23" x14ac:dyDescent="0.35">
      <c r="W46737" s="17"/>
    </row>
    <row r="46738" spans="23:23" x14ac:dyDescent="0.35">
      <c r="W46738" s="17"/>
    </row>
    <row r="46739" spans="23:23" x14ac:dyDescent="0.35">
      <c r="W46739" s="17"/>
    </row>
    <row r="46740" spans="23:23" x14ac:dyDescent="0.35">
      <c r="W46740" s="17"/>
    </row>
    <row r="46741" spans="23:23" x14ac:dyDescent="0.35">
      <c r="W46741" s="17"/>
    </row>
    <row r="46742" spans="23:23" x14ac:dyDescent="0.35">
      <c r="W46742" s="17"/>
    </row>
    <row r="46743" spans="23:23" x14ac:dyDescent="0.35">
      <c r="W46743" s="17"/>
    </row>
    <row r="46744" spans="23:23" x14ac:dyDescent="0.35">
      <c r="W46744" s="17"/>
    </row>
    <row r="46745" spans="23:23" x14ac:dyDescent="0.35">
      <c r="W46745" s="17"/>
    </row>
    <row r="46746" spans="23:23" x14ac:dyDescent="0.35">
      <c r="W46746" s="17"/>
    </row>
    <row r="46747" spans="23:23" x14ac:dyDescent="0.35">
      <c r="W46747" s="17"/>
    </row>
    <row r="46748" spans="23:23" x14ac:dyDescent="0.35">
      <c r="W46748" s="17"/>
    </row>
    <row r="46749" spans="23:23" x14ac:dyDescent="0.35">
      <c r="W46749" s="17"/>
    </row>
    <row r="46750" spans="23:23" x14ac:dyDescent="0.35">
      <c r="W46750" s="17"/>
    </row>
    <row r="46751" spans="23:23" x14ac:dyDescent="0.35">
      <c r="W46751" s="17"/>
    </row>
    <row r="46752" spans="23:23" x14ac:dyDescent="0.35">
      <c r="W46752" s="17"/>
    </row>
    <row r="46753" spans="23:23" x14ac:dyDescent="0.35">
      <c r="W46753" s="17"/>
    </row>
    <row r="46754" spans="23:23" x14ac:dyDescent="0.35">
      <c r="W46754" s="17"/>
    </row>
    <row r="46755" spans="23:23" x14ac:dyDescent="0.35">
      <c r="W46755" s="17"/>
    </row>
    <row r="46756" spans="23:23" x14ac:dyDescent="0.35">
      <c r="W46756" s="17"/>
    </row>
    <row r="46757" spans="23:23" x14ac:dyDescent="0.35">
      <c r="W46757" s="17"/>
    </row>
    <row r="46758" spans="23:23" x14ac:dyDescent="0.35">
      <c r="W46758" s="17"/>
    </row>
    <row r="46759" spans="23:23" x14ac:dyDescent="0.35">
      <c r="W46759" s="17"/>
    </row>
    <row r="46760" spans="23:23" x14ac:dyDescent="0.35">
      <c r="W46760" s="17"/>
    </row>
    <row r="46761" spans="23:23" x14ac:dyDescent="0.35">
      <c r="W46761" s="17"/>
    </row>
    <row r="46762" spans="23:23" x14ac:dyDescent="0.35">
      <c r="W46762" s="17"/>
    </row>
    <row r="46763" spans="23:23" x14ac:dyDescent="0.35">
      <c r="W46763" s="17"/>
    </row>
    <row r="46764" spans="23:23" x14ac:dyDescent="0.35">
      <c r="W46764" s="17"/>
    </row>
    <row r="46765" spans="23:23" x14ac:dyDescent="0.35">
      <c r="W46765" s="17"/>
    </row>
    <row r="46766" spans="23:23" x14ac:dyDescent="0.35">
      <c r="W46766" s="17"/>
    </row>
    <row r="46767" spans="23:23" x14ac:dyDescent="0.35">
      <c r="W46767" s="17"/>
    </row>
    <row r="46768" spans="23:23" x14ac:dyDescent="0.35">
      <c r="W46768" s="17"/>
    </row>
    <row r="46769" spans="23:23" x14ac:dyDescent="0.35">
      <c r="W46769" s="17"/>
    </row>
    <row r="46770" spans="23:23" x14ac:dyDescent="0.35">
      <c r="W46770" s="17"/>
    </row>
    <row r="46771" spans="23:23" x14ac:dyDescent="0.35">
      <c r="W46771" s="17"/>
    </row>
    <row r="46772" spans="23:23" x14ac:dyDescent="0.35">
      <c r="W46772" s="17"/>
    </row>
    <row r="46773" spans="23:23" x14ac:dyDescent="0.35">
      <c r="W46773" s="17"/>
    </row>
    <row r="46774" spans="23:23" x14ac:dyDescent="0.35">
      <c r="W46774" s="17"/>
    </row>
    <row r="46775" spans="23:23" x14ac:dyDescent="0.35">
      <c r="W46775" s="17"/>
    </row>
    <row r="46776" spans="23:23" x14ac:dyDescent="0.35">
      <c r="W46776" s="17"/>
    </row>
    <row r="46777" spans="23:23" x14ac:dyDescent="0.35">
      <c r="W46777" s="17"/>
    </row>
    <row r="46778" spans="23:23" x14ac:dyDescent="0.35">
      <c r="W46778" s="17"/>
    </row>
    <row r="46779" spans="23:23" x14ac:dyDescent="0.35">
      <c r="W46779" s="17"/>
    </row>
    <row r="46780" spans="23:23" x14ac:dyDescent="0.35">
      <c r="W46780" s="17"/>
    </row>
    <row r="46781" spans="23:23" x14ac:dyDescent="0.35">
      <c r="W46781" s="17"/>
    </row>
    <row r="46782" spans="23:23" x14ac:dyDescent="0.35">
      <c r="W46782" s="17"/>
    </row>
    <row r="46783" spans="23:23" x14ac:dyDescent="0.35">
      <c r="W46783" s="17"/>
    </row>
    <row r="46784" spans="23:23" x14ac:dyDescent="0.35">
      <c r="W46784" s="17"/>
    </row>
    <row r="46785" spans="23:23" x14ac:dyDescent="0.35">
      <c r="W46785" s="17"/>
    </row>
    <row r="46786" spans="23:23" x14ac:dyDescent="0.35">
      <c r="W46786" s="17"/>
    </row>
    <row r="46787" spans="23:23" x14ac:dyDescent="0.35">
      <c r="W46787" s="17"/>
    </row>
    <row r="46788" spans="23:23" x14ac:dyDescent="0.35">
      <c r="W46788" s="17"/>
    </row>
    <row r="46789" spans="23:23" x14ac:dyDescent="0.35">
      <c r="W46789" s="17"/>
    </row>
    <row r="46790" spans="23:23" x14ac:dyDescent="0.35">
      <c r="W46790" s="17"/>
    </row>
    <row r="46791" spans="23:23" x14ac:dyDescent="0.35">
      <c r="W46791" s="17"/>
    </row>
    <row r="46792" spans="23:23" x14ac:dyDescent="0.35">
      <c r="W46792" s="17"/>
    </row>
    <row r="46793" spans="23:23" x14ac:dyDescent="0.35">
      <c r="W46793" s="17"/>
    </row>
    <row r="46794" spans="23:23" x14ac:dyDescent="0.35">
      <c r="W46794" s="17"/>
    </row>
    <row r="46795" spans="23:23" x14ac:dyDescent="0.35">
      <c r="W46795" s="17"/>
    </row>
    <row r="46796" spans="23:23" x14ac:dyDescent="0.35">
      <c r="W46796" s="17"/>
    </row>
    <row r="46797" spans="23:23" x14ac:dyDescent="0.35">
      <c r="W46797" s="17"/>
    </row>
    <row r="46798" spans="23:23" x14ac:dyDescent="0.35">
      <c r="W46798" s="17"/>
    </row>
    <row r="46799" spans="23:23" x14ac:dyDescent="0.35">
      <c r="W46799" s="17"/>
    </row>
    <row r="46800" spans="23:23" x14ac:dyDescent="0.35">
      <c r="W46800" s="17"/>
    </row>
    <row r="46801" spans="23:23" x14ac:dyDescent="0.35">
      <c r="W46801" s="17"/>
    </row>
    <row r="46802" spans="23:23" x14ac:dyDescent="0.35">
      <c r="W46802" s="17"/>
    </row>
    <row r="46803" spans="23:23" x14ac:dyDescent="0.35">
      <c r="W46803" s="17"/>
    </row>
    <row r="46804" spans="23:23" x14ac:dyDescent="0.35">
      <c r="W46804" s="17"/>
    </row>
    <row r="46805" spans="23:23" x14ac:dyDescent="0.35">
      <c r="W46805" s="17"/>
    </row>
    <row r="46806" spans="23:23" x14ac:dyDescent="0.35">
      <c r="W46806" s="17"/>
    </row>
    <row r="46807" spans="23:23" x14ac:dyDescent="0.35">
      <c r="W46807" s="17"/>
    </row>
    <row r="46808" spans="23:23" x14ac:dyDescent="0.35">
      <c r="W46808" s="17"/>
    </row>
    <row r="46809" spans="23:23" x14ac:dyDescent="0.35">
      <c r="W46809" s="17"/>
    </row>
    <row r="46810" spans="23:23" x14ac:dyDescent="0.35">
      <c r="W46810" s="17"/>
    </row>
    <row r="46811" spans="23:23" x14ac:dyDescent="0.35">
      <c r="W46811" s="17"/>
    </row>
    <row r="46812" spans="23:23" x14ac:dyDescent="0.35">
      <c r="W46812" s="17"/>
    </row>
    <row r="46813" spans="23:23" x14ac:dyDescent="0.35">
      <c r="W46813" s="17"/>
    </row>
    <row r="46814" spans="23:23" x14ac:dyDescent="0.35">
      <c r="W46814" s="17"/>
    </row>
    <row r="46815" spans="23:23" x14ac:dyDescent="0.35">
      <c r="W46815" s="17"/>
    </row>
    <row r="46816" spans="23:23" x14ac:dyDescent="0.35">
      <c r="W46816" s="17"/>
    </row>
    <row r="46817" spans="23:23" x14ac:dyDescent="0.35">
      <c r="W46817" s="17"/>
    </row>
    <row r="46818" spans="23:23" x14ac:dyDescent="0.35">
      <c r="W46818" s="17"/>
    </row>
    <row r="46819" spans="23:23" x14ac:dyDescent="0.35">
      <c r="W46819" s="17"/>
    </row>
    <row r="46820" spans="23:23" x14ac:dyDescent="0.35">
      <c r="W46820" s="17"/>
    </row>
    <row r="46821" spans="23:23" x14ac:dyDescent="0.35">
      <c r="W46821" s="17"/>
    </row>
    <row r="46822" spans="23:23" x14ac:dyDescent="0.35">
      <c r="W46822" s="17"/>
    </row>
    <row r="46823" spans="23:23" x14ac:dyDescent="0.35">
      <c r="W46823" s="17"/>
    </row>
    <row r="46824" spans="23:23" x14ac:dyDescent="0.35">
      <c r="W46824" s="17"/>
    </row>
    <row r="46825" spans="23:23" x14ac:dyDescent="0.35">
      <c r="W46825" s="17"/>
    </row>
    <row r="46826" spans="23:23" x14ac:dyDescent="0.35">
      <c r="W46826" s="17"/>
    </row>
    <row r="46827" spans="23:23" x14ac:dyDescent="0.35">
      <c r="W46827" s="17"/>
    </row>
    <row r="46828" spans="23:23" x14ac:dyDescent="0.35">
      <c r="W46828" s="17"/>
    </row>
    <row r="46829" spans="23:23" x14ac:dyDescent="0.35">
      <c r="W46829" s="17"/>
    </row>
    <row r="46830" spans="23:23" x14ac:dyDescent="0.35">
      <c r="W46830" s="17"/>
    </row>
    <row r="46831" spans="23:23" x14ac:dyDescent="0.35">
      <c r="W46831" s="17"/>
    </row>
    <row r="46832" spans="23:23" x14ac:dyDescent="0.35">
      <c r="W46832" s="17"/>
    </row>
    <row r="46833" spans="23:23" x14ac:dyDescent="0.35">
      <c r="W46833" s="17"/>
    </row>
    <row r="46834" spans="23:23" x14ac:dyDescent="0.35">
      <c r="W46834" s="17"/>
    </row>
    <row r="46835" spans="23:23" x14ac:dyDescent="0.35">
      <c r="W46835" s="17"/>
    </row>
    <row r="46836" spans="23:23" x14ac:dyDescent="0.35">
      <c r="W46836" s="17"/>
    </row>
    <row r="46837" spans="23:23" x14ac:dyDescent="0.35">
      <c r="W46837" s="17"/>
    </row>
    <row r="46838" spans="23:23" x14ac:dyDescent="0.35">
      <c r="W46838" s="17"/>
    </row>
    <row r="46839" spans="23:23" x14ac:dyDescent="0.35">
      <c r="W46839" s="17"/>
    </row>
    <row r="46840" spans="23:23" x14ac:dyDescent="0.35">
      <c r="W46840" s="17"/>
    </row>
    <row r="46841" spans="23:23" x14ac:dyDescent="0.35">
      <c r="W46841" s="17"/>
    </row>
    <row r="46842" spans="23:23" x14ac:dyDescent="0.35">
      <c r="W46842" s="17"/>
    </row>
    <row r="46843" spans="23:23" x14ac:dyDescent="0.35">
      <c r="W46843" s="17"/>
    </row>
    <row r="46844" spans="23:23" x14ac:dyDescent="0.35">
      <c r="W46844" s="17"/>
    </row>
    <row r="46845" spans="23:23" x14ac:dyDescent="0.35">
      <c r="W46845" s="17"/>
    </row>
    <row r="46846" spans="23:23" x14ac:dyDescent="0.35">
      <c r="W46846" s="17"/>
    </row>
    <row r="46847" spans="23:23" x14ac:dyDescent="0.35">
      <c r="W46847" s="17"/>
    </row>
    <row r="46848" spans="23:23" x14ac:dyDescent="0.35">
      <c r="W46848" s="17"/>
    </row>
    <row r="46849" spans="23:23" x14ac:dyDescent="0.35">
      <c r="W46849" s="17"/>
    </row>
    <row r="46850" spans="23:23" x14ac:dyDescent="0.35">
      <c r="W46850" s="17"/>
    </row>
    <row r="46851" spans="23:23" x14ac:dyDescent="0.35">
      <c r="W46851" s="17"/>
    </row>
    <row r="46852" spans="23:23" x14ac:dyDescent="0.35">
      <c r="W46852" s="17"/>
    </row>
    <row r="46853" spans="23:23" x14ac:dyDescent="0.35">
      <c r="W46853" s="17"/>
    </row>
    <row r="46854" spans="23:23" x14ac:dyDescent="0.35">
      <c r="W46854" s="17"/>
    </row>
    <row r="46855" spans="23:23" x14ac:dyDescent="0.35">
      <c r="W46855" s="17"/>
    </row>
    <row r="46856" spans="23:23" x14ac:dyDescent="0.35">
      <c r="W46856" s="17"/>
    </row>
    <row r="46857" spans="23:23" x14ac:dyDescent="0.35">
      <c r="W46857" s="17"/>
    </row>
    <row r="46858" spans="23:23" x14ac:dyDescent="0.35">
      <c r="W46858" s="17"/>
    </row>
    <row r="46859" spans="23:23" x14ac:dyDescent="0.35">
      <c r="W46859" s="17"/>
    </row>
    <row r="46860" spans="23:23" x14ac:dyDescent="0.35">
      <c r="W46860" s="17"/>
    </row>
    <row r="46861" spans="23:23" x14ac:dyDescent="0.35">
      <c r="W46861" s="17"/>
    </row>
    <row r="46862" spans="23:23" x14ac:dyDescent="0.35">
      <c r="W46862" s="17"/>
    </row>
    <row r="46863" spans="23:23" x14ac:dyDescent="0.35">
      <c r="W46863" s="17"/>
    </row>
    <row r="46864" spans="23:23" x14ac:dyDescent="0.35">
      <c r="W46864" s="17"/>
    </row>
    <row r="46865" spans="23:23" x14ac:dyDescent="0.35">
      <c r="W46865" s="17"/>
    </row>
    <row r="46866" spans="23:23" x14ac:dyDescent="0.35">
      <c r="W46866" s="17"/>
    </row>
    <row r="46867" spans="23:23" x14ac:dyDescent="0.35">
      <c r="W46867" s="17"/>
    </row>
    <row r="46868" spans="23:23" x14ac:dyDescent="0.35">
      <c r="W46868" s="17"/>
    </row>
    <row r="46869" spans="23:23" x14ac:dyDescent="0.35">
      <c r="W46869" s="17"/>
    </row>
    <row r="46870" spans="23:23" x14ac:dyDescent="0.35">
      <c r="W46870" s="17"/>
    </row>
    <row r="46871" spans="23:23" x14ac:dyDescent="0.35">
      <c r="W46871" s="17"/>
    </row>
    <row r="46872" spans="23:23" x14ac:dyDescent="0.35">
      <c r="W46872" s="17"/>
    </row>
    <row r="46873" spans="23:23" x14ac:dyDescent="0.35">
      <c r="W46873" s="17"/>
    </row>
    <row r="46874" spans="23:23" x14ac:dyDescent="0.35">
      <c r="W46874" s="17"/>
    </row>
    <row r="46875" spans="23:23" x14ac:dyDescent="0.35">
      <c r="W46875" s="17"/>
    </row>
    <row r="46876" spans="23:23" x14ac:dyDescent="0.35">
      <c r="W46876" s="17"/>
    </row>
    <row r="46877" spans="23:23" x14ac:dyDescent="0.35">
      <c r="W46877" s="17"/>
    </row>
    <row r="46878" spans="23:23" x14ac:dyDescent="0.35">
      <c r="W46878" s="17"/>
    </row>
    <row r="46879" spans="23:23" x14ac:dyDescent="0.35">
      <c r="W46879" s="17"/>
    </row>
    <row r="46880" spans="23:23" x14ac:dyDescent="0.35">
      <c r="W46880" s="17"/>
    </row>
    <row r="46881" spans="23:23" x14ac:dyDescent="0.35">
      <c r="W46881" s="17"/>
    </row>
    <row r="46882" spans="23:23" x14ac:dyDescent="0.35">
      <c r="W46882" s="17"/>
    </row>
    <row r="46883" spans="23:23" x14ac:dyDescent="0.35">
      <c r="W46883" s="17"/>
    </row>
    <row r="46884" spans="23:23" x14ac:dyDescent="0.35">
      <c r="W46884" s="17"/>
    </row>
    <row r="46885" spans="23:23" x14ac:dyDescent="0.35">
      <c r="W46885" s="17"/>
    </row>
    <row r="46886" spans="23:23" x14ac:dyDescent="0.35">
      <c r="W46886" s="17"/>
    </row>
    <row r="46887" spans="23:23" x14ac:dyDescent="0.35">
      <c r="W46887" s="17"/>
    </row>
    <row r="46888" spans="23:23" x14ac:dyDescent="0.35">
      <c r="W46888" s="17"/>
    </row>
    <row r="46889" spans="23:23" x14ac:dyDescent="0.35">
      <c r="W46889" s="17"/>
    </row>
    <row r="46890" spans="23:23" x14ac:dyDescent="0.35">
      <c r="W46890" s="17"/>
    </row>
    <row r="46891" spans="23:23" x14ac:dyDescent="0.35">
      <c r="W46891" s="17"/>
    </row>
    <row r="46892" spans="23:23" x14ac:dyDescent="0.35">
      <c r="W46892" s="17"/>
    </row>
    <row r="46893" spans="23:23" x14ac:dyDescent="0.35">
      <c r="W46893" s="17"/>
    </row>
    <row r="46894" spans="23:23" x14ac:dyDescent="0.35">
      <c r="W46894" s="17"/>
    </row>
    <row r="46895" spans="23:23" x14ac:dyDescent="0.35">
      <c r="W46895" s="17"/>
    </row>
    <row r="46896" spans="23:23" x14ac:dyDescent="0.35">
      <c r="W46896" s="17"/>
    </row>
    <row r="46897" spans="23:23" x14ac:dyDescent="0.35">
      <c r="W46897" s="17"/>
    </row>
    <row r="46898" spans="23:23" x14ac:dyDescent="0.35">
      <c r="W46898" s="17"/>
    </row>
    <row r="46899" spans="23:23" x14ac:dyDescent="0.35">
      <c r="W46899" s="17"/>
    </row>
    <row r="46900" spans="23:23" x14ac:dyDescent="0.35">
      <c r="W46900" s="17"/>
    </row>
    <row r="46901" spans="23:23" x14ac:dyDescent="0.35">
      <c r="W46901" s="17"/>
    </row>
    <row r="46902" spans="23:23" x14ac:dyDescent="0.35">
      <c r="W46902" s="17"/>
    </row>
    <row r="46903" spans="23:23" x14ac:dyDescent="0.35">
      <c r="W46903" s="17"/>
    </row>
    <row r="46904" spans="23:23" x14ac:dyDescent="0.35">
      <c r="W46904" s="17"/>
    </row>
    <row r="46905" spans="23:23" x14ac:dyDescent="0.35">
      <c r="W46905" s="17"/>
    </row>
    <row r="46906" spans="23:23" x14ac:dyDescent="0.35">
      <c r="W46906" s="17"/>
    </row>
    <row r="46907" spans="23:23" x14ac:dyDescent="0.35">
      <c r="W46907" s="17"/>
    </row>
    <row r="46908" spans="23:23" x14ac:dyDescent="0.35">
      <c r="W46908" s="17"/>
    </row>
    <row r="46909" spans="23:23" x14ac:dyDescent="0.35">
      <c r="W46909" s="17"/>
    </row>
    <row r="46910" spans="23:23" x14ac:dyDescent="0.35">
      <c r="W46910" s="17"/>
    </row>
    <row r="46911" spans="23:23" x14ac:dyDescent="0.35">
      <c r="W46911" s="17"/>
    </row>
    <row r="46912" spans="23:23" x14ac:dyDescent="0.35">
      <c r="W46912" s="17"/>
    </row>
    <row r="46913" spans="23:23" x14ac:dyDescent="0.35">
      <c r="W46913" s="17"/>
    </row>
    <row r="46914" spans="23:23" x14ac:dyDescent="0.35">
      <c r="W46914" s="17"/>
    </row>
    <row r="46915" spans="23:23" x14ac:dyDescent="0.35">
      <c r="W46915" s="17"/>
    </row>
    <row r="46916" spans="23:23" x14ac:dyDescent="0.35">
      <c r="W46916" s="17"/>
    </row>
    <row r="46917" spans="23:23" x14ac:dyDescent="0.35">
      <c r="W46917" s="17"/>
    </row>
    <row r="46918" spans="23:23" x14ac:dyDescent="0.35">
      <c r="W46918" s="17"/>
    </row>
    <row r="46919" spans="23:23" x14ac:dyDescent="0.35">
      <c r="W46919" s="17"/>
    </row>
    <row r="46920" spans="23:23" x14ac:dyDescent="0.35">
      <c r="W46920" s="17"/>
    </row>
    <row r="46921" spans="23:23" x14ac:dyDescent="0.35">
      <c r="W46921" s="17"/>
    </row>
    <row r="46922" spans="23:23" x14ac:dyDescent="0.35">
      <c r="W46922" s="17"/>
    </row>
    <row r="46923" spans="23:23" x14ac:dyDescent="0.35">
      <c r="W46923" s="17"/>
    </row>
    <row r="46924" spans="23:23" x14ac:dyDescent="0.35">
      <c r="W46924" s="17"/>
    </row>
    <row r="46925" spans="23:23" x14ac:dyDescent="0.35">
      <c r="W46925" s="17"/>
    </row>
    <row r="46926" spans="23:23" x14ac:dyDescent="0.35">
      <c r="W46926" s="17"/>
    </row>
    <row r="46927" spans="23:23" x14ac:dyDescent="0.35">
      <c r="W46927" s="17"/>
    </row>
    <row r="46928" spans="23:23" x14ac:dyDescent="0.35">
      <c r="W46928" s="17"/>
    </row>
    <row r="46929" spans="23:23" x14ac:dyDescent="0.35">
      <c r="W46929" s="17"/>
    </row>
    <row r="46930" spans="23:23" x14ac:dyDescent="0.35">
      <c r="W46930" s="17"/>
    </row>
    <row r="46931" spans="23:23" x14ac:dyDescent="0.35">
      <c r="W46931" s="17"/>
    </row>
    <row r="46932" spans="23:23" x14ac:dyDescent="0.35">
      <c r="W46932" s="17"/>
    </row>
    <row r="46933" spans="23:23" x14ac:dyDescent="0.35">
      <c r="W46933" s="17"/>
    </row>
    <row r="46934" spans="23:23" x14ac:dyDescent="0.35">
      <c r="W46934" s="17"/>
    </row>
    <row r="46935" spans="23:23" x14ac:dyDescent="0.35">
      <c r="W46935" s="17"/>
    </row>
    <row r="46936" spans="23:23" x14ac:dyDescent="0.35">
      <c r="W46936" s="17"/>
    </row>
    <row r="46937" spans="23:23" x14ac:dyDescent="0.35">
      <c r="W46937" s="17"/>
    </row>
    <row r="46938" spans="23:23" x14ac:dyDescent="0.35">
      <c r="W46938" s="17"/>
    </row>
    <row r="46939" spans="23:23" x14ac:dyDescent="0.35">
      <c r="W46939" s="17"/>
    </row>
    <row r="46940" spans="23:23" x14ac:dyDescent="0.35">
      <c r="W46940" s="17"/>
    </row>
    <row r="46941" spans="23:23" x14ac:dyDescent="0.35">
      <c r="W46941" s="17"/>
    </row>
    <row r="46942" spans="23:23" x14ac:dyDescent="0.35">
      <c r="W46942" s="17"/>
    </row>
    <row r="46943" spans="23:23" x14ac:dyDescent="0.35">
      <c r="W46943" s="17"/>
    </row>
    <row r="46944" spans="23:23" x14ac:dyDescent="0.35">
      <c r="W46944" s="17"/>
    </row>
    <row r="46945" spans="23:23" x14ac:dyDescent="0.35">
      <c r="W46945" s="17"/>
    </row>
    <row r="46946" spans="23:23" x14ac:dyDescent="0.35">
      <c r="W46946" s="17"/>
    </row>
    <row r="46947" spans="23:23" x14ac:dyDescent="0.35">
      <c r="W46947" s="17"/>
    </row>
    <row r="46948" spans="23:23" x14ac:dyDescent="0.35">
      <c r="W46948" s="17"/>
    </row>
    <row r="46949" spans="23:23" x14ac:dyDescent="0.35">
      <c r="W46949" s="17"/>
    </row>
    <row r="46950" spans="23:23" x14ac:dyDescent="0.35">
      <c r="W46950" s="17"/>
    </row>
    <row r="46951" spans="23:23" x14ac:dyDescent="0.35">
      <c r="W46951" s="17"/>
    </row>
    <row r="46952" spans="23:23" x14ac:dyDescent="0.35">
      <c r="W46952" s="17"/>
    </row>
    <row r="46953" spans="23:23" x14ac:dyDescent="0.35">
      <c r="W46953" s="17"/>
    </row>
    <row r="46954" spans="23:23" x14ac:dyDescent="0.35">
      <c r="W46954" s="17"/>
    </row>
    <row r="46955" spans="23:23" x14ac:dyDescent="0.35">
      <c r="W46955" s="17"/>
    </row>
    <row r="46956" spans="23:23" x14ac:dyDescent="0.35">
      <c r="W46956" s="17"/>
    </row>
    <row r="46957" spans="23:23" x14ac:dyDescent="0.35">
      <c r="W46957" s="17"/>
    </row>
    <row r="46958" spans="23:23" x14ac:dyDescent="0.35">
      <c r="W46958" s="17"/>
    </row>
    <row r="46959" spans="23:23" x14ac:dyDescent="0.35">
      <c r="W46959" s="17"/>
    </row>
    <row r="46960" spans="23:23" x14ac:dyDescent="0.35">
      <c r="W46960" s="17"/>
    </row>
    <row r="46961" spans="23:23" x14ac:dyDescent="0.35">
      <c r="W46961" s="17"/>
    </row>
    <row r="46962" spans="23:23" x14ac:dyDescent="0.35">
      <c r="W46962" s="17"/>
    </row>
    <row r="46963" spans="23:23" x14ac:dyDescent="0.35">
      <c r="W46963" s="17"/>
    </row>
    <row r="46964" spans="23:23" x14ac:dyDescent="0.35">
      <c r="W46964" s="17"/>
    </row>
    <row r="46965" spans="23:23" x14ac:dyDescent="0.35">
      <c r="W46965" s="17"/>
    </row>
    <row r="46966" spans="23:23" x14ac:dyDescent="0.35">
      <c r="W46966" s="17"/>
    </row>
    <row r="46967" spans="23:23" x14ac:dyDescent="0.35">
      <c r="W46967" s="17"/>
    </row>
    <row r="46968" spans="23:23" x14ac:dyDescent="0.35">
      <c r="W46968" s="17"/>
    </row>
    <row r="46969" spans="23:23" x14ac:dyDescent="0.35">
      <c r="W46969" s="17"/>
    </row>
    <row r="46970" spans="23:23" x14ac:dyDescent="0.35">
      <c r="W46970" s="17"/>
    </row>
    <row r="46971" spans="23:23" x14ac:dyDescent="0.35">
      <c r="W46971" s="17"/>
    </row>
    <row r="46972" spans="23:23" x14ac:dyDescent="0.35">
      <c r="W46972" s="17"/>
    </row>
    <row r="46973" spans="23:23" x14ac:dyDescent="0.35">
      <c r="W46973" s="17"/>
    </row>
    <row r="46974" spans="23:23" x14ac:dyDescent="0.35">
      <c r="W46974" s="17"/>
    </row>
    <row r="46975" spans="23:23" x14ac:dyDescent="0.35">
      <c r="W46975" s="17"/>
    </row>
    <row r="46976" spans="23:23" x14ac:dyDescent="0.35">
      <c r="W46976" s="17"/>
    </row>
    <row r="46977" spans="23:23" x14ac:dyDescent="0.35">
      <c r="W46977" s="17"/>
    </row>
    <row r="46978" spans="23:23" x14ac:dyDescent="0.35">
      <c r="W46978" s="17"/>
    </row>
    <row r="46979" spans="23:23" x14ac:dyDescent="0.35">
      <c r="W46979" s="17"/>
    </row>
    <row r="46980" spans="23:23" x14ac:dyDescent="0.35">
      <c r="W46980" s="17"/>
    </row>
    <row r="46981" spans="23:23" x14ac:dyDescent="0.35">
      <c r="W46981" s="17"/>
    </row>
    <row r="46982" spans="23:23" x14ac:dyDescent="0.35">
      <c r="W46982" s="17"/>
    </row>
    <row r="46983" spans="23:23" x14ac:dyDescent="0.35">
      <c r="W46983" s="17"/>
    </row>
    <row r="46984" spans="23:23" x14ac:dyDescent="0.35">
      <c r="W46984" s="17"/>
    </row>
    <row r="46985" spans="23:23" x14ac:dyDescent="0.35">
      <c r="W46985" s="17"/>
    </row>
    <row r="46986" spans="23:23" x14ac:dyDescent="0.35">
      <c r="W46986" s="17"/>
    </row>
    <row r="46987" spans="23:23" x14ac:dyDescent="0.35">
      <c r="W46987" s="17"/>
    </row>
    <row r="46988" spans="23:23" x14ac:dyDescent="0.35">
      <c r="W46988" s="17"/>
    </row>
    <row r="46989" spans="23:23" x14ac:dyDescent="0.35">
      <c r="W46989" s="17"/>
    </row>
    <row r="46990" spans="23:23" x14ac:dyDescent="0.35">
      <c r="W46990" s="17"/>
    </row>
    <row r="46991" spans="23:23" x14ac:dyDescent="0.35">
      <c r="W46991" s="17"/>
    </row>
    <row r="46992" spans="23:23" x14ac:dyDescent="0.35">
      <c r="W46992" s="17"/>
    </row>
    <row r="46993" spans="23:23" x14ac:dyDescent="0.35">
      <c r="W46993" s="17"/>
    </row>
    <row r="46994" spans="23:23" x14ac:dyDescent="0.35">
      <c r="W46994" s="17"/>
    </row>
    <row r="46995" spans="23:23" x14ac:dyDescent="0.35">
      <c r="W46995" s="17"/>
    </row>
    <row r="46996" spans="23:23" x14ac:dyDescent="0.35">
      <c r="W46996" s="17"/>
    </row>
    <row r="46997" spans="23:23" x14ac:dyDescent="0.35">
      <c r="W46997" s="17"/>
    </row>
    <row r="46998" spans="23:23" x14ac:dyDescent="0.35">
      <c r="W46998" s="17"/>
    </row>
    <row r="46999" spans="23:23" x14ac:dyDescent="0.35">
      <c r="W46999" s="17"/>
    </row>
    <row r="47000" spans="23:23" x14ac:dyDescent="0.35">
      <c r="W47000" s="17"/>
    </row>
    <row r="47001" spans="23:23" x14ac:dyDescent="0.35">
      <c r="W47001" s="17"/>
    </row>
    <row r="47002" spans="23:23" x14ac:dyDescent="0.35">
      <c r="W47002" s="17"/>
    </row>
    <row r="47003" spans="23:23" x14ac:dyDescent="0.35">
      <c r="W47003" s="17"/>
    </row>
    <row r="47004" spans="23:23" x14ac:dyDescent="0.35">
      <c r="W47004" s="17"/>
    </row>
    <row r="47005" spans="23:23" x14ac:dyDescent="0.35">
      <c r="W47005" s="17"/>
    </row>
    <row r="47006" spans="23:23" x14ac:dyDescent="0.35">
      <c r="W47006" s="17"/>
    </row>
    <row r="47007" spans="23:23" x14ac:dyDescent="0.35">
      <c r="W47007" s="17"/>
    </row>
    <row r="47008" spans="23:23" x14ac:dyDescent="0.35">
      <c r="W47008" s="17"/>
    </row>
    <row r="47009" spans="23:23" x14ac:dyDescent="0.35">
      <c r="W47009" s="17"/>
    </row>
    <row r="47010" spans="23:23" x14ac:dyDescent="0.35">
      <c r="W47010" s="17"/>
    </row>
    <row r="47011" spans="23:23" x14ac:dyDescent="0.35">
      <c r="W47011" s="17"/>
    </row>
    <row r="47012" spans="23:23" x14ac:dyDescent="0.35">
      <c r="W47012" s="17"/>
    </row>
    <row r="47013" spans="23:23" x14ac:dyDescent="0.35">
      <c r="W47013" s="17"/>
    </row>
    <row r="47014" spans="23:23" x14ac:dyDescent="0.35">
      <c r="W47014" s="17"/>
    </row>
    <row r="47015" spans="23:23" x14ac:dyDescent="0.35">
      <c r="W47015" s="17"/>
    </row>
    <row r="47016" spans="23:23" x14ac:dyDescent="0.35">
      <c r="W47016" s="17"/>
    </row>
    <row r="47017" spans="23:23" x14ac:dyDescent="0.35">
      <c r="W47017" s="17"/>
    </row>
    <row r="47018" spans="23:23" x14ac:dyDescent="0.35">
      <c r="W47018" s="17"/>
    </row>
    <row r="47019" spans="23:23" x14ac:dyDescent="0.35">
      <c r="W47019" s="17"/>
    </row>
    <row r="47020" spans="23:23" x14ac:dyDescent="0.35">
      <c r="W47020" s="17"/>
    </row>
    <row r="47021" spans="23:23" x14ac:dyDescent="0.35">
      <c r="W47021" s="17"/>
    </row>
    <row r="47022" spans="23:23" x14ac:dyDescent="0.35">
      <c r="W47022" s="17"/>
    </row>
    <row r="47023" spans="23:23" x14ac:dyDescent="0.35">
      <c r="W47023" s="17"/>
    </row>
    <row r="47024" spans="23:23" x14ac:dyDescent="0.35">
      <c r="W47024" s="17"/>
    </row>
    <row r="47025" spans="23:23" x14ac:dyDescent="0.35">
      <c r="W47025" s="17"/>
    </row>
    <row r="47026" spans="23:23" x14ac:dyDescent="0.35">
      <c r="W47026" s="17"/>
    </row>
    <row r="47027" spans="23:23" x14ac:dyDescent="0.35">
      <c r="W47027" s="17"/>
    </row>
    <row r="47028" spans="23:23" x14ac:dyDescent="0.35">
      <c r="W47028" s="17"/>
    </row>
    <row r="47029" spans="23:23" x14ac:dyDescent="0.35">
      <c r="W47029" s="17"/>
    </row>
    <row r="47030" spans="23:23" x14ac:dyDescent="0.35">
      <c r="W47030" s="17"/>
    </row>
    <row r="47031" spans="23:23" x14ac:dyDescent="0.35">
      <c r="W47031" s="17"/>
    </row>
    <row r="47032" spans="23:23" x14ac:dyDescent="0.35">
      <c r="W47032" s="17"/>
    </row>
    <row r="47033" spans="23:23" x14ac:dyDescent="0.35">
      <c r="W47033" s="17"/>
    </row>
    <row r="47034" spans="23:23" x14ac:dyDescent="0.35">
      <c r="W47034" s="17"/>
    </row>
    <row r="47035" spans="23:23" x14ac:dyDescent="0.35">
      <c r="W47035" s="17"/>
    </row>
    <row r="47036" spans="23:23" x14ac:dyDescent="0.35">
      <c r="W47036" s="17"/>
    </row>
    <row r="47037" spans="23:23" x14ac:dyDescent="0.35">
      <c r="W47037" s="17"/>
    </row>
    <row r="47038" spans="23:23" x14ac:dyDescent="0.35">
      <c r="W47038" s="17"/>
    </row>
    <row r="47039" spans="23:23" x14ac:dyDescent="0.35">
      <c r="W47039" s="17"/>
    </row>
    <row r="47040" spans="23:23" x14ac:dyDescent="0.35">
      <c r="W47040" s="17"/>
    </row>
    <row r="47041" spans="23:23" x14ac:dyDescent="0.35">
      <c r="W47041" s="17"/>
    </row>
    <row r="47042" spans="23:23" x14ac:dyDescent="0.35">
      <c r="W47042" s="17"/>
    </row>
    <row r="47043" spans="23:23" x14ac:dyDescent="0.35">
      <c r="W47043" s="17"/>
    </row>
    <row r="47044" spans="23:23" x14ac:dyDescent="0.35">
      <c r="W47044" s="17"/>
    </row>
    <row r="47045" spans="23:23" x14ac:dyDescent="0.35">
      <c r="W47045" s="17"/>
    </row>
    <row r="47046" spans="23:23" x14ac:dyDescent="0.35">
      <c r="W47046" s="17"/>
    </row>
    <row r="47047" spans="23:23" x14ac:dyDescent="0.35">
      <c r="W47047" s="17"/>
    </row>
    <row r="47048" spans="23:23" x14ac:dyDescent="0.35">
      <c r="W47048" s="17"/>
    </row>
    <row r="47049" spans="23:23" x14ac:dyDescent="0.35">
      <c r="W47049" s="17"/>
    </row>
    <row r="47050" spans="23:23" x14ac:dyDescent="0.35">
      <c r="W47050" s="17"/>
    </row>
    <row r="47051" spans="23:23" x14ac:dyDescent="0.35">
      <c r="W47051" s="17"/>
    </row>
    <row r="47052" spans="23:23" x14ac:dyDescent="0.35">
      <c r="W47052" s="17"/>
    </row>
    <row r="47053" spans="23:23" x14ac:dyDescent="0.35">
      <c r="W47053" s="17"/>
    </row>
    <row r="47054" spans="23:23" x14ac:dyDescent="0.35">
      <c r="W47054" s="17"/>
    </row>
    <row r="47055" spans="23:23" x14ac:dyDescent="0.35">
      <c r="W47055" s="17"/>
    </row>
    <row r="47056" spans="23:23" x14ac:dyDescent="0.35">
      <c r="W47056" s="17"/>
    </row>
    <row r="47057" spans="23:23" x14ac:dyDescent="0.35">
      <c r="W47057" s="17"/>
    </row>
    <row r="47058" spans="23:23" x14ac:dyDescent="0.35">
      <c r="W47058" s="17"/>
    </row>
    <row r="47059" spans="23:23" x14ac:dyDescent="0.35">
      <c r="W47059" s="17"/>
    </row>
    <row r="47060" spans="23:23" x14ac:dyDescent="0.35">
      <c r="W47060" s="17"/>
    </row>
    <row r="47061" spans="23:23" x14ac:dyDescent="0.35">
      <c r="W47061" s="17"/>
    </row>
    <row r="47062" spans="23:23" x14ac:dyDescent="0.35">
      <c r="W47062" s="17"/>
    </row>
    <row r="47063" spans="23:23" x14ac:dyDescent="0.35">
      <c r="W47063" s="17"/>
    </row>
    <row r="47064" spans="23:23" x14ac:dyDescent="0.35">
      <c r="W47064" s="17"/>
    </row>
    <row r="47065" spans="23:23" x14ac:dyDescent="0.35">
      <c r="W47065" s="17"/>
    </row>
    <row r="47066" spans="23:23" x14ac:dyDescent="0.35">
      <c r="W47066" s="17"/>
    </row>
    <row r="47067" spans="23:23" x14ac:dyDescent="0.35">
      <c r="W47067" s="17"/>
    </row>
    <row r="47068" spans="23:23" x14ac:dyDescent="0.35">
      <c r="W47068" s="17"/>
    </row>
    <row r="47069" spans="23:23" x14ac:dyDescent="0.35">
      <c r="W47069" s="17"/>
    </row>
    <row r="47070" spans="23:23" x14ac:dyDescent="0.35">
      <c r="W47070" s="17"/>
    </row>
    <row r="47071" spans="23:23" x14ac:dyDescent="0.35">
      <c r="W47071" s="17"/>
    </row>
    <row r="47072" spans="23:23" x14ac:dyDescent="0.35">
      <c r="W47072" s="17"/>
    </row>
    <row r="47073" spans="23:23" x14ac:dyDescent="0.35">
      <c r="W47073" s="17"/>
    </row>
    <row r="47074" spans="23:23" x14ac:dyDescent="0.35">
      <c r="W47074" s="17"/>
    </row>
    <row r="47075" spans="23:23" x14ac:dyDescent="0.35">
      <c r="W47075" s="17"/>
    </row>
    <row r="47076" spans="23:23" x14ac:dyDescent="0.35">
      <c r="W47076" s="17"/>
    </row>
    <row r="47077" spans="23:23" x14ac:dyDescent="0.35">
      <c r="W47077" s="17"/>
    </row>
    <row r="47078" spans="23:23" x14ac:dyDescent="0.35">
      <c r="W47078" s="17"/>
    </row>
    <row r="47079" spans="23:23" x14ac:dyDescent="0.35">
      <c r="W47079" s="17"/>
    </row>
    <row r="47080" spans="23:23" x14ac:dyDescent="0.35">
      <c r="W47080" s="17"/>
    </row>
    <row r="47081" spans="23:23" x14ac:dyDescent="0.35">
      <c r="W47081" s="17"/>
    </row>
    <row r="47082" spans="23:23" x14ac:dyDescent="0.35">
      <c r="W47082" s="17"/>
    </row>
    <row r="47083" spans="23:23" x14ac:dyDescent="0.35">
      <c r="W47083" s="17"/>
    </row>
    <row r="47084" spans="23:23" x14ac:dyDescent="0.35">
      <c r="W47084" s="17"/>
    </row>
    <row r="47085" spans="23:23" x14ac:dyDescent="0.35">
      <c r="W47085" s="17"/>
    </row>
    <row r="47086" spans="23:23" x14ac:dyDescent="0.35">
      <c r="W47086" s="17"/>
    </row>
    <row r="47087" spans="23:23" x14ac:dyDescent="0.35">
      <c r="W47087" s="17"/>
    </row>
    <row r="47088" spans="23:23" x14ac:dyDescent="0.35">
      <c r="W47088" s="17"/>
    </row>
    <row r="47089" spans="23:23" x14ac:dyDescent="0.35">
      <c r="W47089" s="17"/>
    </row>
    <row r="47090" spans="23:23" x14ac:dyDescent="0.35">
      <c r="W47090" s="17"/>
    </row>
    <row r="47091" spans="23:23" x14ac:dyDescent="0.35">
      <c r="W47091" s="17"/>
    </row>
    <row r="47092" spans="23:23" x14ac:dyDescent="0.35">
      <c r="W47092" s="17"/>
    </row>
    <row r="47093" spans="23:23" x14ac:dyDescent="0.35">
      <c r="W47093" s="17"/>
    </row>
    <row r="47094" spans="23:23" x14ac:dyDescent="0.35">
      <c r="W47094" s="17"/>
    </row>
    <row r="47095" spans="23:23" x14ac:dyDescent="0.35">
      <c r="W47095" s="17"/>
    </row>
    <row r="47096" spans="23:23" x14ac:dyDescent="0.35">
      <c r="W47096" s="17"/>
    </row>
    <row r="47097" spans="23:23" x14ac:dyDescent="0.35">
      <c r="W47097" s="17"/>
    </row>
    <row r="47098" spans="23:23" x14ac:dyDescent="0.35">
      <c r="W47098" s="17"/>
    </row>
    <row r="47099" spans="23:23" x14ac:dyDescent="0.35">
      <c r="W47099" s="17"/>
    </row>
    <row r="47100" spans="23:23" x14ac:dyDescent="0.35">
      <c r="W47100" s="17"/>
    </row>
    <row r="47101" spans="23:23" x14ac:dyDescent="0.35">
      <c r="W47101" s="17"/>
    </row>
    <row r="47102" spans="23:23" x14ac:dyDescent="0.35">
      <c r="W47102" s="17"/>
    </row>
    <row r="47103" spans="23:23" x14ac:dyDescent="0.35">
      <c r="W47103" s="17"/>
    </row>
    <row r="47104" spans="23:23" x14ac:dyDescent="0.35">
      <c r="W47104" s="17"/>
    </row>
    <row r="47105" spans="23:23" x14ac:dyDescent="0.35">
      <c r="W47105" s="17"/>
    </row>
    <row r="47106" spans="23:23" x14ac:dyDescent="0.35">
      <c r="W47106" s="17"/>
    </row>
    <row r="47107" spans="23:23" x14ac:dyDescent="0.35">
      <c r="W47107" s="17"/>
    </row>
    <row r="47108" spans="23:23" x14ac:dyDescent="0.35">
      <c r="W47108" s="17"/>
    </row>
    <row r="47109" spans="23:23" x14ac:dyDescent="0.35">
      <c r="W47109" s="17"/>
    </row>
    <row r="47110" spans="23:23" x14ac:dyDescent="0.35">
      <c r="W47110" s="17"/>
    </row>
    <row r="47111" spans="23:23" x14ac:dyDescent="0.35">
      <c r="W47111" s="17"/>
    </row>
    <row r="47112" spans="23:23" x14ac:dyDescent="0.35">
      <c r="W47112" s="17"/>
    </row>
    <row r="47113" spans="23:23" x14ac:dyDescent="0.35">
      <c r="W47113" s="17"/>
    </row>
    <row r="47114" spans="23:23" x14ac:dyDescent="0.35">
      <c r="W47114" s="17"/>
    </row>
    <row r="47115" spans="23:23" x14ac:dyDescent="0.35">
      <c r="W47115" s="17"/>
    </row>
    <row r="47116" spans="23:23" x14ac:dyDescent="0.35">
      <c r="W47116" s="17"/>
    </row>
    <row r="47117" spans="23:23" x14ac:dyDescent="0.35">
      <c r="W47117" s="17"/>
    </row>
    <row r="47118" spans="23:23" x14ac:dyDescent="0.35">
      <c r="W47118" s="17"/>
    </row>
    <row r="47119" spans="23:23" x14ac:dyDescent="0.35">
      <c r="W47119" s="17"/>
    </row>
    <row r="47120" spans="23:23" x14ac:dyDescent="0.35">
      <c r="W47120" s="17"/>
    </row>
    <row r="47121" spans="23:23" x14ac:dyDescent="0.35">
      <c r="W47121" s="17"/>
    </row>
    <row r="47122" spans="23:23" x14ac:dyDescent="0.35">
      <c r="W47122" s="17"/>
    </row>
    <row r="47123" spans="23:23" x14ac:dyDescent="0.35">
      <c r="W47123" s="17"/>
    </row>
    <row r="47124" spans="23:23" x14ac:dyDescent="0.35">
      <c r="W47124" s="17"/>
    </row>
    <row r="47125" spans="23:23" x14ac:dyDescent="0.35">
      <c r="W47125" s="17"/>
    </row>
    <row r="47126" spans="23:23" x14ac:dyDescent="0.35">
      <c r="W47126" s="17"/>
    </row>
    <row r="47127" spans="23:23" x14ac:dyDescent="0.35">
      <c r="W47127" s="17"/>
    </row>
    <row r="47128" spans="23:23" x14ac:dyDescent="0.35">
      <c r="W47128" s="17"/>
    </row>
    <row r="47129" spans="23:23" x14ac:dyDescent="0.35">
      <c r="W47129" s="17"/>
    </row>
    <row r="47130" spans="23:23" x14ac:dyDescent="0.35">
      <c r="W47130" s="17"/>
    </row>
    <row r="47131" spans="23:23" x14ac:dyDescent="0.35">
      <c r="W47131" s="17"/>
    </row>
    <row r="47132" spans="23:23" x14ac:dyDescent="0.35">
      <c r="W47132" s="17"/>
    </row>
    <row r="47133" spans="23:23" x14ac:dyDescent="0.35">
      <c r="W47133" s="17"/>
    </row>
    <row r="47134" spans="23:23" x14ac:dyDescent="0.35">
      <c r="W47134" s="17"/>
    </row>
    <row r="47135" spans="23:23" x14ac:dyDescent="0.35">
      <c r="W47135" s="17"/>
    </row>
    <row r="47136" spans="23:23" x14ac:dyDescent="0.35">
      <c r="W47136" s="17"/>
    </row>
    <row r="47137" spans="23:23" x14ac:dyDescent="0.35">
      <c r="W47137" s="17"/>
    </row>
    <row r="47138" spans="23:23" x14ac:dyDescent="0.35">
      <c r="W47138" s="17"/>
    </row>
    <row r="47139" spans="23:23" x14ac:dyDescent="0.35">
      <c r="W47139" s="17"/>
    </row>
    <row r="47140" spans="23:23" x14ac:dyDescent="0.35">
      <c r="W47140" s="17"/>
    </row>
    <row r="47141" spans="23:23" x14ac:dyDescent="0.35">
      <c r="W47141" s="17"/>
    </row>
    <row r="47142" spans="23:23" x14ac:dyDescent="0.35">
      <c r="W47142" s="17"/>
    </row>
    <row r="47143" spans="23:23" x14ac:dyDescent="0.35">
      <c r="W47143" s="17"/>
    </row>
    <row r="47144" spans="23:23" x14ac:dyDescent="0.35">
      <c r="W47144" s="17"/>
    </row>
    <row r="47145" spans="23:23" x14ac:dyDescent="0.35">
      <c r="W47145" s="17"/>
    </row>
    <row r="47146" spans="23:23" x14ac:dyDescent="0.35">
      <c r="W47146" s="17"/>
    </row>
    <row r="47147" spans="23:23" x14ac:dyDescent="0.35">
      <c r="W47147" s="17"/>
    </row>
    <row r="47148" spans="23:23" x14ac:dyDescent="0.35">
      <c r="W47148" s="17"/>
    </row>
    <row r="47149" spans="23:23" x14ac:dyDescent="0.35">
      <c r="W47149" s="17"/>
    </row>
    <row r="47150" spans="23:23" x14ac:dyDescent="0.35">
      <c r="W47150" s="17"/>
    </row>
    <row r="47151" spans="23:23" x14ac:dyDescent="0.35">
      <c r="W47151" s="17"/>
    </row>
    <row r="47152" spans="23:23" x14ac:dyDescent="0.35">
      <c r="W47152" s="17"/>
    </row>
    <row r="47153" spans="23:23" x14ac:dyDescent="0.35">
      <c r="W47153" s="17"/>
    </row>
    <row r="47154" spans="23:23" x14ac:dyDescent="0.35">
      <c r="W47154" s="17"/>
    </row>
    <row r="47155" spans="23:23" x14ac:dyDescent="0.35">
      <c r="W47155" s="17"/>
    </row>
    <row r="47156" spans="23:23" x14ac:dyDescent="0.35">
      <c r="W47156" s="17"/>
    </row>
    <row r="47157" spans="23:23" x14ac:dyDescent="0.35">
      <c r="W47157" s="17"/>
    </row>
    <row r="47158" spans="23:23" x14ac:dyDescent="0.35">
      <c r="W47158" s="17"/>
    </row>
    <row r="47159" spans="23:23" x14ac:dyDescent="0.35">
      <c r="W47159" s="17"/>
    </row>
    <row r="47160" spans="23:23" x14ac:dyDescent="0.35">
      <c r="W47160" s="17"/>
    </row>
    <row r="47161" spans="23:23" x14ac:dyDescent="0.35">
      <c r="W47161" s="17"/>
    </row>
    <row r="47162" spans="23:23" x14ac:dyDescent="0.35">
      <c r="W47162" s="17"/>
    </row>
    <row r="47163" spans="23:23" x14ac:dyDescent="0.35">
      <c r="W47163" s="17"/>
    </row>
    <row r="47164" spans="23:23" x14ac:dyDescent="0.35">
      <c r="W47164" s="17"/>
    </row>
    <row r="47165" spans="23:23" x14ac:dyDescent="0.35">
      <c r="W47165" s="17"/>
    </row>
    <row r="47166" spans="23:23" x14ac:dyDescent="0.35">
      <c r="W47166" s="17"/>
    </row>
    <row r="47167" spans="23:23" x14ac:dyDescent="0.35">
      <c r="W47167" s="17"/>
    </row>
    <row r="47168" spans="23:23" x14ac:dyDescent="0.35">
      <c r="W47168" s="17"/>
    </row>
    <row r="47169" spans="23:23" x14ac:dyDescent="0.35">
      <c r="W47169" s="17"/>
    </row>
    <row r="47170" spans="23:23" x14ac:dyDescent="0.35">
      <c r="W47170" s="17"/>
    </row>
    <row r="47171" spans="23:23" x14ac:dyDescent="0.35">
      <c r="W47171" s="17"/>
    </row>
    <row r="47172" spans="23:23" x14ac:dyDescent="0.35">
      <c r="W47172" s="17"/>
    </row>
    <row r="47173" spans="23:23" x14ac:dyDescent="0.35">
      <c r="W47173" s="17"/>
    </row>
    <row r="47174" spans="23:23" x14ac:dyDescent="0.35">
      <c r="W47174" s="17"/>
    </row>
    <row r="47175" spans="23:23" x14ac:dyDescent="0.35">
      <c r="W47175" s="17"/>
    </row>
    <row r="47176" spans="23:23" x14ac:dyDescent="0.35">
      <c r="W47176" s="17"/>
    </row>
    <row r="47177" spans="23:23" x14ac:dyDescent="0.35">
      <c r="W47177" s="17"/>
    </row>
    <row r="47178" spans="23:23" x14ac:dyDescent="0.35">
      <c r="W47178" s="17"/>
    </row>
    <row r="47179" spans="23:23" x14ac:dyDescent="0.35">
      <c r="W47179" s="17"/>
    </row>
    <row r="47180" spans="23:23" x14ac:dyDescent="0.35">
      <c r="W47180" s="17"/>
    </row>
    <row r="47181" spans="23:23" x14ac:dyDescent="0.35">
      <c r="W47181" s="17"/>
    </row>
    <row r="47182" spans="23:23" x14ac:dyDescent="0.35">
      <c r="W47182" s="17"/>
    </row>
    <row r="47183" spans="23:23" x14ac:dyDescent="0.35">
      <c r="W47183" s="17"/>
    </row>
    <row r="47184" spans="23:23" x14ac:dyDescent="0.35">
      <c r="W47184" s="17"/>
    </row>
    <row r="47185" spans="23:23" x14ac:dyDescent="0.35">
      <c r="W47185" s="17"/>
    </row>
    <row r="47186" spans="23:23" x14ac:dyDescent="0.35">
      <c r="W47186" s="17"/>
    </row>
    <row r="47187" spans="23:23" x14ac:dyDescent="0.35">
      <c r="W47187" s="17"/>
    </row>
    <row r="47188" spans="23:23" x14ac:dyDescent="0.35">
      <c r="W47188" s="17"/>
    </row>
    <row r="47189" spans="23:23" x14ac:dyDescent="0.35">
      <c r="W47189" s="17"/>
    </row>
    <row r="47190" spans="23:23" x14ac:dyDescent="0.35">
      <c r="W47190" s="17"/>
    </row>
    <row r="47191" spans="23:23" x14ac:dyDescent="0.35">
      <c r="W47191" s="17"/>
    </row>
    <row r="47192" spans="23:23" x14ac:dyDescent="0.35">
      <c r="W47192" s="17"/>
    </row>
    <row r="47193" spans="23:23" x14ac:dyDescent="0.35">
      <c r="W47193" s="17"/>
    </row>
    <row r="47194" spans="23:23" x14ac:dyDescent="0.35">
      <c r="W47194" s="17"/>
    </row>
    <row r="47195" spans="23:23" x14ac:dyDescent="0.35">
      <c r="W47195" s="17"/>
    </row>
    <row r="47196" spans="23:23" x14ac:dyDescent="0.35">
      <c r="W47196" s="17"/>
    </row>
    <row r="47197" spans="23:23" x14ac:dyDescent="0.35">
      <c r="W47197" s="17"/>
    </row>
    <row r="47198" spans="23:23" x14ac:dyDescent="0.35">
      <c r="W47198" s="17"/>
    </row>
    <row r="47199" spans="23:23" x14ac:dyDescent="0.35">
      <c r="W47199" s="17"/>
    </row>
    <row r="47200" spans="23:23" x14ac:dyDescent="0.35">
      <c r="W47200" s="17"/>
    </row>
    <row r="47201" spans="23:23" x14ac:dyDescent="0.35">
      <c r="W47201" s="17"/>
    </row>
    <row r="47202" spans="23:23" x14ac:dyDescent="0.35">
      <c r="W47202" s="17"/>
    </row>
    <row r="47203" spans="23:23" x14ac:dyDescent="0.35">
      <c r="W47203" s="17"/>
    </row>
    <row r="47204" spans="23:23" x14ac:dyDescent="0.35">
      <c r="W47204" s="17"/>
    </row>
    <row r="47205" spans="23:23" x14ac:dyDescent="0.35">
      <c r="W47205" s="17"/>
    </row>
    <row r="47206" spans="23:23" x14ac:dyDescent="0.35">
      <c r="W47206" s="17"/>
    </row>
    <row r="47207" spans="23:23" x14ac:dyDescent="0.35">
      <c r="W47207" s="17"/>
    </row>
    <row r="47208" spans="23:23" x14ac:dyDescent="0.35">
      <c r="W47208" s="17"/>
    </row>
    <row r="47209" spans="23:23" x14ac:dyDescent="0.35">
      <c r="W47209" s="17"/>
    </row>
    <row r="47210" spans="23:23" x14ac:dyDescent="0.35">
      <c r="W47210" s="17"/>
    </row>
    <row r="47211" spans="23:23" x14ac:dyDescent="0.35">
      <c r="W47211" s="17"/>
    </row>
    <row r="47212" spans="23:23" x14ac:dyDescent="0.35">
      <c r="W47212" s="17"/>
    </row>
    <row r="47213" spans="23:23" x14ac:dyDescent="0.35">
      <c r="W47213" s="17"/>
    </row>
    <row r="47214" spans="23:23" x14ac:dyDescent="0.35">
      <c r="W47214" s="17"/>
    </row>
    <row r="47215" spans="23:23" x14ac:dyDescent="0.35">
      <c r="W47215" s="17"/>
    </row>
    <row r="47216" spans="23:23" x14ac:dyDescent="0.35">
      <c r="W47216" s="17"/>
    </row>
    <row r="47217" spans="23:23" x14ac:dyDescent="0.35">
      <c r="W47217" s="17"/>
    </row>
    <row r="47218" spans="23:23" x14ac:dyDescent="0.35">
      <c r="W47218" s="17"/>
    </row>
    <row r="47219" spans="23:23" x14ac:dyDescent="0.35">
      <c r="W47219" s="17"/>
    </row>
    <row r="47220" spans="23:23" x14ac:dyDescent="0.35">
      <c r="W47220" s="17"/>
    </row>
    <row r="47221" spans="23:23" x14ac:dyDescent="0.35">
      <c r="W47221" s="17"/>
    </row>
    <row r="47222" spans="23:23" x14ac:dyDescent="0.35">
      <c r="W47222" s="17"/>
    </row>
    <row r="47223" spans="23:23" x14ac:dyDescent="0.35">
      <c r="W47223" s="17"/>
    </row>
    <row r="47224" spans="23:23" x14ac:dyDescent="0.35">
      <c r="W47224" s="17"/>
    </row>
    <row r="47225" spans="23:23" x14ac:dyDescent="0.35">
      <c r="W47225" s="17"/>
    </row>
    <row r="47226" spans="23:23" x14ac:dyDescent="0.35">
      <c r="W47226" s="17"/>
    </row>
    <row r="47227" spans="23:23" x14ac:dyDescent="0.35">
      <c r="W47227" s="17"/>
    </row>
    <row r="47228" spans="23:23" x14ac:dyDescent="0.35">
      <c r="W47228" s="17"/>
    </row>
    <row r="47229" spans="23:23" x14ac:dyDescent="0.35">
      <c r="W47229" s="17"/>
    </row>
    <row r="47230" spans="23:23" x14ac:dyDescent="0.35">
      <c r="W47230" s="17"/>
    </row>
    <row r="47231" spans="23:23" x14ac:dyDescent="0.35">
      <c r="W47231" s="17"/>
    </row>
    <row r="47232" spans="23:23" x14ac:dyDescent="0.35">
      <c r="W47232" s="17"/>
    </row>
    <row r="47233" spans="23:23" x14ac:dyDescent="0.35">
      <c r="W47233" s="17"/>
    </row>
    <row r="47234" spans="23:23" x14ac:dyDescent="0.35">
      <c r="W47234" s="17"/>
    </row>
    <row r="47235" spans="23:23" x14ac:dyDescent="0.35">
      <c r="W47235" s="17"/>
    </row>
    <row r="47236" spans="23:23" x14ac:dyDescent="0.35">
      <c r="W47236" s="17"/>
    </row>
    <row r="47237" spans="23:23" x14ac:dyDescent="0.35">
      <c r="W47237" s="17"/>
    </row>
    <row r="47238" spans="23:23" x14ac:dyDescent="0.35">
      <c r="W47238" s="17"/>
    </row>
    <row r="47239" spans="23:23" x14ac:dyDescent="0.35">
      <c r="W47239" s="17"/>
    </row>
    <row r="47240" spans="23:23" x14ac:dyDescent="0.35">
      <c r="W47240" s="17"/>
    </row>
    <row r="47241" spans="23:23" x14ac:dyDescent="0.35">
      <c r="W47241" s="17"/>
    </row>
    <row r="47242" spans="23:23" x14ac:dyDescent="0.35">
      <c r="W47242" s="17"/>
    </row>
    <row r="47243" spans="23:23" x14ac:dyDescent="0.35">
      <c r="W47243" s="17"/>
    </row>
    <row r="47244" spans="23:23" x14ac:dyDescent="0.35">
      <c r="W47244" s="17"/>
    </row>
    <row r="47245" spans="23:23" x14ac:dyDescent="0.35">
      <c r="W47245" s="17"/>
    </row>
    <row r="47246" spans="23:23" x14ac:dyDescent="0.35">
      <c r="W47246" s="17"/>
    </row>
    <row r="47247" spans="23:23" x14ac:dyDescent="0.35">
      <c r="W47247" s="17"/>
    </row>
    <row r="47248" spans="23:23" x14ac:dyDescent="0.35">
      <c r="W47248" s="17"/>
    </row>
    <row r="47249" spans="23:23" x14ac:dyDescent="0.35">
      <c r="W47249" s="17"/>
    </row>
    <row r="47250" spans="23:23" x14ac:dyDescent="0.35">
      <c r="W47250" s="17"/>
    </row>
    <row r="47251" spans="23:23" x14ac:dyDescent="0.35">
      <c r="W47251" s="17"/>
    </row>
    <row r="47252" spans="23:23" x14ac:dyDescent="0.35">
      <c r="W47252" s="17"/>
    </row>
    <row r="47253" spans="23:23" x14ac:dyDescent="0.35">
      <c r="W47253" s="17"/>
    </row>
    <row r="47254" spans="23:23" x14ac:dyDescent="0.35">
      <c r="W47254" s="17"/>
    </row>
    <row r="47255" spans="23:23" x14ac:dyDescent="0.35">
      <c r="W47255" s="17"/>
    </row>
    <row r="47256" spans="23:23" x14ac:dyDescent="0.35">
      <c r="W47256" s="17"/>
    </row>
    <row r="47257" spans="23:23" x14ac:dyDescent="0.35">
      <c r="W47257" s="17"/>
    </row>
    <row r="47258" spans="23:23" x14ac:dyDescent="0.35">
      <c r="W47258" s="17"/>
    </row>
    <row r="47259" spans="23:23" x14ac:dyDescent="0.35">
      <c r="W47259" s="17"/>
    </row>
    <row r="47260" spans="23:23" x14ac:dyDescent="0.35">
      <c r="W47260" s="17"/>
    </row>
    <row r="47261" spans="23:23" x14ac:dyDescent="0.35">
      <c r="W47261" s="17"/>
    </row>
    <row r="47262" spans="23:23" x14ac:dyDescent="0.35">
      <c r="W47262" s="17"/>
    </row>
    <row r="47263" spans="23:23" x14ac:dyDescent="0.35">
      <c r="W47263" s="17"/>
    </row>
    <row r="47264" spans="23:23" x14ac:dyDescent="0.35">
      <c r="W47264" s="17"/>
    </row>
    <row r="47265" spans="23:23" x14ac:dyDescent="0.35">
      <c r="W47265" s="17"/>
    </row>
    <row r="47266" spans="23:23" x14ac:dyDescent="0.35">
      <c r="W47266" s="17"/>
    </row>
    <row r="47267" spans="23:23" x14ac:dyDescent="0.35">
      <c r="W47267" s="17"/>
    </row>
    <row r="47268" spans="23:23" x14ac:dyDescent="0.35">
      <c r="W47268" s="17"/>
    </row>
    <row r="47269" spans="23:23" x14ac:dyDescent="0.35">
      <c r="W47269" s="17"/>
    </row>
    <row r="47270" spans="23:23" x14ac:dyDescent="0.35">
      <c r="W47270" s="17"/>
    </row>
    <row r="47271" spans="23:23" x14ac:dyDescent="0.35">
      <c r="W47271" s="17"/>
    </row>
    <row r="47272" spans="23:23" x14ac:dyDescent="0.35">
      <c r="W47272" s="17"/>
    </row>
    <row r="47273" spans="23:23" x14ac:dyDescent="0.35">
      <c r="W47273" s="17"/>
    </row>
    <row r="47274" spans="23:23" x14ac:dyDescent="0.35">
      <c r="W47274" s="17"/>
    </row>
    <row r="47275" spans="23:23" x14ac:dyDescent="0.35">
      <c r="W47275" s="17"/>
    </row>
    <row r="47276" spans="23:23" x14ac:dyDescent="0.35">
      <c r="W47276" s="17"/>
    </row>
    <row r="47277" spans="23:23" x14ac:dyDescent="0.35">
      <c r="W47277" s="17"/>
    </row>
    <row r="47278" spans="23:23" x14ac:dyDescent="0.35">
      <c r="W47278" s="17"/>
    </row>
    <row r="47279" spans="23:23" x14ac:dyDescent="0.35">
      <c r="W47279" s="17"/>
    </row>
    <row r="47280" spans="23:23" x14ac:dyDescent="0.35">
      <c r="W47280" s="17"/>
    </row>
    <row r="47281" spans="23:23" x14ac:dyDescent="0.35">
      <c r="W47281" s="17"/>
    </row>
    <row r="47282" spans="23:23" x14ac:dyDescent="0.35">
      <c r="W47282" s="17"/>
    </row>
    <row r="47283" spans="23:23" x14ac:dyDescent="0.35">
      <c r="W47283" s="17"/>
    </row>
    <row r="47284" spans="23:23" x14ac:dyDescent="0.35">
      <c r="W47284" s="17"/>
    </row>
    <row r="47285" spans="23:23" x14ac:dyDescent="0.35">
      <c r="W47285" s="17"/>
    </row>
    <row r="47286" spans="23:23" x14ac:dyDescent="0.35">
      <c r="W47286" s="17"/>
    </row>
    <row r="47287" spans="23:23" x14ac:dyDescent="0.35">
      <c r="W47287" s="17"/>
    </row>
    <row r="47288" spans="23:23" x14ac:dyDescent="0.35">
      <c r="W47288" s="17"/>
    </row>
    <row r="47289" spans="23:23" x14ac:dyDescent="0.35">
      <c r="W47289" s="17"/>
    </row>
    <row r="47290" spans="23:23" x14ac:dyDescent="0.35">
      <c r="W47290" s="17"/>
    </row>
    <row r="47291" spans="23:23" x14ac:dyDescent="0.35">
      <c r="W47291" s="17"/>
    </row>
    <row r="47292" spans="23:23" x14ac:dyDescent="0.35">
      <c r="W47292" s="17"/>
    </row>
    <row r="47293" spans="23:23" x14ac:dyDescent="0.35">
      <c r="W47293" s="17"/>
    </row>
    <row r="47294" spans="23:23" x14ac:dyDescent="0.35">
      <c r="W47294" s="17"/>
    </row>
    <row r="47295" spans="23:23" x14ac:dyDescent="0.35">
      <c r="W47295" s="17"/>
    </row>
    <row r="47296" spans="23:23" x14ac:dyDescent="0.35">
      <c r="W47296" s="17"/>
    </row>
    <row r="47297" spans="23:23" x14ac:dyDescent="0.35">
      <c r="W47297" s="17"/>
    </row>
    <row r="47298" spans="23:23" x14ac:dyDescent="0.35">
      <c r="W47298" s="17"/>
    </row>
    <row r="47299" spans="23:23" x14ac:dyDescent="0.35">
      <c r="W47299" s="17"/>
    </row>
    <row r="47300" spans="23:23" x14ac:dyDescent="0.35">
      <c r="W47300" s="17"/>
    </row>
    <row r="47301" spans="23:23" x14ac:dyDescent="0.35">
      <c r="W47301" s="17"/>
    </row>
    <row r="47302" spans="23:23" x14ac:dyDescent="0.35">
      <c r="W47302" s="17"/>
    </row>
    <row r="47303" spans="23:23" x14ac:dyDescent="0.35">
      <c r="W47303" s="17"/>
    </row>
    <row r="47304" spans="23:23" x14ac:dyDescent="0.35">
      <c r="W47304" s="17"/>
    </row>
    <row r="47305" spans="23:23" x14ac:dyDescent="0.35">
      <c r="W47305" s="17"/>
    </row>
    <row r="47306" spans="23:23" x14ac:dyDescent="0.35">
      <c r="W47306" s="17"/>
    </row>
    <row r="47307" spans="23:23" x14ac:dyDescent="0.35">
      <c r="W47307" s="17"/>
    </row>
    <row r="47308" spans="23:23" x14ac:dyDescent="0.35">
      <c r="W47308" s="17"/>
    </row>
    <row r="47309" spans="23:23" x14ac:dyDescent="0.35">
      <c r="W47309" s="17"/>
    </row>
    <row r="47310" spans="23:23" x14ac:dyDescent="0.35">
      <c r="W47310" s="17"/>
    </row>
    <row r="47311" spans="23:23" x14ac:dyDescent="0.35">
      <c r="W47311" s="17"/>
    </row>
    <row r="47312" spans="23:23" x14ac:dyDescent="0.35">
      <c r="W47312" s="17"/>
    </row>
    <row r="47313" spans="23:23" x14ac:dyDescent="0.35">
      <c r="W47313" s="17"/>
    </row>
    <row r="47314" spans="23:23" x14ac:dyDescent="0.35">
      <c r="W47314" s="17"/>
    </row>
    <row r="47315" spans="23:23" x14ac:dyDescent="0.35">
      <c r="W47315" s="17"/>
    </row>
    <row r="47316" spans="23:23" x14ac:dyDescent="0.35">
      <c r="W47316" s="17"/>
    </row>
    <row r="47317" spans="23:23" x14ac:dyDescent="0.35">
      <c r="W47317" s="17"/>
    </row>
    <row r="47318" spans="23:23" x14ac:dyDescent="0.35">
      <c r="W47318" s="17"/>
    </row>
    <row r="47319" spans="23:23" x14ac:dyDescent="0.35">
      <c r="W47319" s="17"/>
    </row>
    <row r="47320" spans="23:23" x14ac:dyDescent="0.35">
      <c r="W47320" s="17"/>
    </row>
    <row r="47321" spans="23:23" x14ac:dyDescent="0.35">
      <c r="W47321" s="17"/>
    </row>
    <row r="47322" spans="23:23" x14ac:dyDescent="0.35">
      <c r="W47322" s="17"/>
    </row>
    <row r="47323" spans="23:23" x14ac:dyDescent="0.35">
      <c r="W47323" s="17"/>
    </row>
    <row r="47324" spans="23:23" x14ac:dyDescent="0.35">
      <c r="W47324" s="17"/>
    </row>
    <row r="47325" spans="23:23" x14ac:dyDescent="0.35">
      <c r="W47325" s="17"/>
    </row>
    <row r="47326" spans="23:23" x14ac:dyDescent="0.35">
      <c r="W47326" s="17"/>
    </row>
    <row r="47327" spans="23:23" x14ac:dyDescent="0.35">
      <c r="W47327" s="17"/>
    </row>
    <row r="47328" spans="23:23" x14ac:dyDescent="0.35">
      <c r="W47328" s="17"/>
    </row>
    <row r="47329" spans="23:23" x14ac:dyDescent="0.35">
      <c r="W47329" s="17"/>
    </row>
    <row r="47330" spans="23:23" x14ac:dyDescent="0.35">
      <c r="W47330" s="17"/>
    </row>
    <row r="47331" spans="23:23" x14ac:dyDescent="0.35">
      <c r="W47331" s="17"/>
    </row>
    <row r="47332" spans="23:23" x14ac:dyDescent="0.35">
      <c r="W47332" s="17"/>
    </row>
    <row r="47333" spans="23:23" x14ac:dyDescent="0.35">
      <c r="W47333" s="17"/>
    </row>
    <row r="47334" spans="23:23" x14ac:dyDescent="0.35">
      <c r="W47334" s="17"/>
    </row>
    <row r="47335" spans="23:23" x14ac:dyDescent="0.35">
      <c r="W47335" s="17"/>
    </row>
    <row r="47336" spans="23:23" x14ac:dyDescent="0.35">
      <c r="W47336" s="17"/>
    </row>
    <row r="47337" spans="23:23" x14ac:dyDescent="0.35">
      <c r="W47337" s="17"/>
    </row>
    <row r="47338" spans="23:23" x14ac:dyDescent="0.35">
      <c r="W47338" s="17"/>
    </row>
    <row r="47339" spans="23:23" x14ac:dyDescent="0.35">
      <c r="W47339" s="17"/>
    </row>
    <row r="47340" spans="23:23" x14ac:dyDescent="0.35">
      <c r="W47340" s="17"/>
    </row>
    <row r="47341" spans="23:23" x14ac:dyDescent="0.35">
      <c r="W47341" s="17"/>
    </row>
    <row r="47342" spans="23:23" x14ac:dyDescent="0.35">
      <c r="W47342" s="17"/>
    </row>
    <row r="47343" spans="23:23" x14ac:dyDescent="0.35">
      <c r="W47343" s="17"/>
    </row>
    <row r="47344" spans="23:23" x14ac:dyDescent="0.35">
      <c r="W47344" s="17"/>
    </row>
    <row r="47345" spans="23:23" x14ac:dyDescent="0.35">
      <c r="W47345" s="17"/>
    </row>
    <row r="47346" spans="23:23" x14ac:dyDescent="0.35">
      <c r="W47346" s="17"/>
    </row>
    <row r="47347" spans="23:23" x14ac:dyDescent="0.35">
      <c r="W47347" s="17"/>
    </row>
    <row r="47348" spans="23:23" x14ac:dyDescent="0.35">
      <c r="W47348" s="17"/>
    </row>
    <row r="47349" spans="23:23" x14ac:dyDescent="0.35">
      <c r="W47349" s="17"/>
    </row>
    <row r="47350" spans="23:23" x14ac:dyDescent="0.35">
      <c r="W47350" s="17"/>
    </row>
    <row r="47351" spans="23:23" x14ac:dyDescent="0.35">
      <c r="W47351" s="17"/>
    </row>
    <row r="47352" spans="23:23" x14ac:dyDescent="0.35">
      <c r="W47352" s="17"/>
    </row>
    <row r="47353" spans="23:23" x14ac:dyDescent="0.35">
      <c r="W47353" s="17"/>
    </row>
    <row r="47354" spans="23:23" x14ac:dyDescent="0.35">
      <c r="W47354" s="17"/>
    </row>
    <row r="47355" spans="23:23" x14ac:dyDescent="0.35">
      <c r="W47355" s="17"/>
    </row>
    <row r="47356" spans="23:23" x14ac:dyDescent="0.35">
      <c r="W47356" s="17"/>
    </row>
    <row r="47357" spans="23:23" x14ac:dyDescent="0.35">
      <c r="W47357" s="17"/>
    </row>
    <row r="47358" spans="23:23" x14ac:dyDescent="0.35">
      <c r="W47358" s="17"/>
    </row>
    <row r="47359" spans="23:23" x14ac:dyDescent="0.35">
      <c r="W47359" s="17"/>
    </row>
    <row r="47360" spans="23:23" x14ac:dyDescent="0.35">
      <c r="W47360" s="17"/>
    </row>
    <row r="47361" spans="23:23" x14ac:dyDescent="0.35">
      <c r="W47361" s="17"/>
    </row>
    <row r="47362" spans="23:23" x14ac:dyDescent="0.35">
      <c r="W47362" s="17"/>
    </row>
    <row r="47363" spans="23:23" x14ac:dyDescent="0.35">
      <c r="W47363" s="17"/>
    </row>
    <row r="47364" spans="23:23" x14ac:dyDescent="0.35">
      <c r="W47364" s="17"/>
    </row>
    <row r="47365" spans="23:23" x14ac:dyDescent="0.35">
      <c r="W47365" s="17"/>
    </row>
    <row r="47366" spans="23:23" x14ac:dyDescent="0.35">
      <c r="W47366" s="17"/>
    </row>
    <row r="47367" spans="23:23" x14ac:dyDescent="0.35">
      <c r="W47367" s="17"/>
    </row>
    <row r="47368" spans="23:23" x14ac:dyDescent="0.35">
      <c r="W47368" s="17"/>
    </row>
    <row r="47369" spans="23:23" x14ac:dyDescent="0.35">
      <c r="W47369" s="17"/>
    </row>
    <row r="47370" spans="23:23" x14ac:dyDescent="0.35">
      <c r="W47370" s="17"/>
    </row>
    <row r="47371" spans="23:23" x14ac:dyDescent="0.35">
      <c r="W47371" s="17"/>
    </row>
    <row r="47372" spans="23:23" x14ac:dyDescent="0.35">
      <c r="W47372" s="17"/>
    </row>
    <row r="47373" spans="23:23" x14ac:dyDescent="0.35">
      <c r="W47373" s="17"/>
    </row>
    <row r="47374" spans="23:23" x14ac:dyDescent="0.35">
      <c r="W47374" s="17"/>
    </row>
    <row r="47375" spans="23:23" x14ac:dyDescent="0.35">
      <c r="W47375" s="17"/>
    </row>
    <row r="47376" spans="23:23" x14ac:dyDescent="0.35">
      <c r="W47376" s="17"/>
    </row>
    <row r="47377" spans="23:23" x14ac:dyDescent="0.35">
      <c r="W47377" s="17"/>
    </row>
    <row r="47378" spans="23:23" x14ac:dyDescent="0.35">
      <c r="W47378" s="17"/>
    </row>
    <row r="47379" spans="23:23" x14ac:dyDescent="0.35">
      <c r="W47379" s="17"/>
    </row>
    <row r="47380" spans="23:23" x14ac:dyDescent="0.35">
      <c r="W47380" s="17"/>
    </row>
    <row r="47381" spans="23:23" x14ac:dyDescent="0.35">
      <c r="W47381" s="17"/>
    </row>
    <row r="47382" spans="23:23" x14ac:dyDescent="0.35">
      <c r="W47382" s="17"/>
    </row>
    <row r="47383" spans="23:23" x14ac:dyDescent="0.35">
      <c r="W47383" s="17"/>
    </row>
    <row r="47384" spans="23:23" x14ac:dyDescent="0.35">
      <c r="W47384" s="17"/>
    </row>
    <row r="47385" spans="23:23" x14ac:dyDescent="0.35">
      <c r="W47385" s="17"/>
    </row>
    <row r="47386" spans="23:23" x14ac:dyDescent="0.35">
      <c r="W47386" s="17"/>
    </row>
    <row r="47387" spans="23:23" x14ac:dyDescent="0.35">
      <c r="W47387" s="17"/>
    </row>
    <row r="47388" spans="23:23" x14ac:dyDescent="0.35">
      <c r="W47388" s="17"/>
    </row>
    <row r="47389" spans="23:23" x14ac:dyDescent="0.35">
      <c r="W47389" s="17"/>
    </row>
    <row r="47390" spans="23:23" x14ac:dyDescent="0.35">
      <c r="W47390" s="17"/>
    </row>
    <row r="47391" spans="23:23" x14ac:dyDescent="0.35">
      <c r="W47391" s="17"/>
    </row>
    <row r="47392" spans="23:23" x14ac:dyDescent="0.35">
      <c r="W47392" s="17"/>
    </row>
    <row r="47393" spans="23:23" x14ac:dyDescent="0.35">
      <c r="W47393" s="17"/>
    </row>
    <row r="47394" spans="23:23" x14ac:dyDescent="0.35">
      <c r="W47394" s="17"/>
    </row>
    <row r="47395" spans="23:23" x14ac:dyDescent="0.35">
      <c r="W47395" s="17"/>
    </row>
    <row r="47396" spans="23:23" x14ac:dyDescent="0.35">
      <c r="W47396" s="17"/>
    </row>
    <row r="47397" spans="23:23" x14ac:dyDescent="0.35">
      <c r="W47397" s="17"/>
    </row>
    <row r="47398" spans="23:23" x14ac:dyDescent="0.35">
      <c r="W47398" s="17"/>
    </row>
    <row r="47399" spans="23:23" x14ac:dyDescent="0.35">
      <c r="W47399" s="17"/>
    </row>
    <row r="47400" spans="23:23" x14ac:dyDescent="0.35">
      <c r="W47400" s="17"/>
    </row>
    <row r="47401" spans="23:23" x14ac:dyDescent="0.35">
      <c r="W47401" s="17"/>
    </row>
    <row r="47402" spans="23:23" x14ac:dyDescent="0.35">
      <c r="W47402" s="17"/>
    </row>
    <row r="47403" spans="23:23" x14ac:dyDescent="0.35">
      <c r="W47403" s="17"/>
    </row>
    <row r="47404" spans="23:23" x14ac:dyDescent="0.35">
      <c r="W47404" s="17"/>
    </row>
    <row r="47405" spans="23:23" x14ac:dyDescent="0.35">
      <c r="W47405" s="17"/>
    </row>
    <row r="47406" spans="23:23" x14ac:dyDescent="0.35">
      <c r="W47406" s="17"/>
    </row>
    <row r="47407" spans="23:23" x14ac:dyDescent="0.35">
      <c r="W47407" s="17"/>
    </row>
    <row r="47408" spans="23:23" x14ac:dyDescent="0.35">
      <c r="W47408" s="17"/>
    </row>
    <row r="47409" spans="23:23" x14ac:dyDescent="0.35">
      <c r="W47409" s="17"/>
    </row>
    <row r="47410" spans="23:23" x14ac:dyDescent="0.35">
      <c r="W47410" s="17"/>
    </row>
    <row r="47411" spans="23:23" x14ac:dyDescent="0.35">
      <c r="W47411" s="17"/>
    </row>
    <row r="47412" spans="23:23" x14ac:dyDescent="0.35">
      <c r="W47412" s="17"/>
    </row>
    <row r="47413" spans="23:23" x14ac:dyDescent="0.35">
      <c r="W47413" s="17"/>
    </row>
    <row r="47414" spans="23:23" x14ac:dyDescent="0.35">
      <c r="W47414" s="17"/>
    </row>
    <row r="47415" spans="23:23" x14ac:dyDescent="0.35">
      <c r="W47415" s="17"/>
    </row>
    <row r="47416" spans="23:23" x14ac:dyDescent="0.35">
      <c r="W47416" s="17"/>
    </row>
    <row r="47417" spans="23:23" x14ac:dyDescent="0.35">
      <c r="W47417" s="17"/>
    </row>
    <row r="47418" spans="23:23" x14ac:dyDescent="0.35">
      <c r="W47418" s="17"/>
    </row>
    <row r="47419" spans="23:23" x14ac:dyDescent="0.35">
      <c r="W47419" s="17"/>
    </row>
    <row r="47420" spans="23:23" x14ac:dyDescent="0.35">
      <c r="W47420" s="17"/>
    </row>
    <row r="47421" spans="23:23" x14ac:dyDescent="0.35">
      <c r="W47421" s="17"/>
    </row>
    <row r="47422" spans="23:23" x14ac:dyDescent="0.35">
      <c r="W47422" s="17"/>
    </row>
    <row r="47423" spans="23:23" x14ac:dyDescent="0.35">
      <c r="W47423" s="17"/>
    </row>
    <row r="47424" spans="23:23" x14ac:dyDescent="0.35">
      <c r="W47424" s="17"/>
    </row>
    <row r="47425" spans="23:23" x14ac:dyDescent="0.35">
      <c r="W47425" s="17"/>
    </row>
    <row r="47426" spans="23:23" x14ac:dyDescent="0.35">
      <c r="W47426" s="17"/>
    </row>
    <row r="47427" spans="23:23" x14ac:dyDescent="0.35">
      <c r="W47427" s="17"/>
    </row>
    <row r="47428" spans="23:23" x14ac:dyDescent="0.35">
      <c r="W47428" s="17"/>
    </row>
    <row r="47429" spans="23:23" x14ac:dyDescent="0.35">
      <c r="W47429" s="17"/>
    </row>
    <row r="47430" spans="23:23" x14ac:dyDescent="0.35">
      <c r="W47430" s="17"/>
    </row>
    <row r="47431" spans="23:23" x14ac:dyDescent="0.35">
      <c r="W47431" s="17"/>
    </row>
    <row r="47432" spans="23:23" x14ac:dyDescent="0.35">
      <c r="W47432" s="17"/>
    </row>
    <row r="47433" spans="23:23" x14ac:dyDescent="0.35">
      <c r="W47433" s="17"/>
    </row>
    <row r="47434" spans="23:23" x14ac:dyDescent="0.35">
      <c r="W47434" s="17"/>
    </row>
    <row r="47435" spans="23:23" x14ac:dyDescent="0.35">
      <c r="W47435" s="17"/>
    </row>
    <row r="47436" spans="23:23" x14ac:dyDescent="0.35">
      <c r="W47436" s="17"/>
    </row>
    <row r="47437" spans="23:23" x14ac:dyDescent="0.35">
      <c r="W47437" s="17"/>
    </row>
    <row r="47438" spans="23:23" x14ac:dyDescent="0.35">
      <c r="W47438" s="17"/>
    </row>
    <row r="47439" spans="23:23" x14ac:dyDescent="0.35">
      <c r="W47439" s="17"/>
    </row>
    <row r="47440" spans="23:23" x14ac:dyDescent="0.35">
      <c r="W47440" s="17"/>
    </row>
    <row r="47441" spans="23:23" x14ac:dyDescent="0.35">
      <c r="W47441" s="17"/>
    </row>
    <row r="47442" spans="23:23" x14ac:dyDescent="0.35">
      <c r="W47442" s="17"/>
    </row>
    <row r="47443" spans="23:23" x14ac:dyDescent="0.35">
      <c r="W47443" s="17"/>
    </row>
    <row r="47444" spans="23:23" x14ac:dyDescent="0.35">
      <c r="W47444" s="17"/>
    </row>
    <row r="47445" spans="23:23" x14ac:dyDescent="0.35">
      <c r="W47445" s="17"/>
    </row>
    <row r="47446" spans="23:23" x14ac:dyDescent="0.35">
      <c r="W47446" s="17"/>
    </row>
    <row r="47447" spans="23:23" x14ac:dyDescent="0.35">
      <c r="W47447" s="17"/>
    </row>
    <row r="47448" spans="23:23" x14ac:dyDescent="0.35">
      <c r="W47448" s="17"/>
    </row>
    <row r="47449" spans="23:23" x14ac:dyDescent="0.35">
      <c r="W47449" s="17"/>
    </row>
    <row r="47450" spans="23:23" x14ac:dyDescent="0.35">
      <c r="W47450" s="17"/>
    </row>
    <row r="47451" spans="23:23" x14ac:dyDescent="0.35">
      <c r="W47451" s="17"/>
    </row>
    <row r="47452" spans="23:23" x14ac:dyDescent="0.35">
      <c r="W47452" s="17"/>
    </row>
    <row r="47453" spans="23:23" x14ac:dyDescent="0.35">
      <c r="W47453" s="17"/>
    </row>
    <row r="47454" spans="23:23" x14ac:dyDescent="0.35">
      <c r="W47454" s="17"/>
    </row>
    <row r="47455" spans="23:23" x14ac:dyDescent="0.35">
      <c r="W47455" s="17"/>
    </row>
    <row r="47456" spans="23:23" x14ac:dyDescent="0.35">
      <c r="W47456" s="17"/>
    </row>
    <row r="47457" spans="23:23" x14ac:dyDescent="0.35">
      <c r="W47457" s="17"/>
    </row>
    <row r="47458" spans="23:23" x14ac:dyDescent="0.35">
      <c r="W47458" s="17"/>
    </row>
    <row r="47459" spans="23:23" x14ac:dyDescent="0.35">
      <c r="W47459" s="17"/>
    </row>
    <row r="47460" spans="23:23" x14ac:dyDescent="0.35">
      <c r="W47460" s="17"/>
    </row>
    <row r="47461" spans="23:23" x14ac:dyDescent="0.35">
      <c r="W47461" s="17"/>
    </row>
    <row r="47462" spans="23:23" x14ac:dyDescent="0.35">
      <c r="W47462" s="17"/>
    </row>
    <row r="47463" spans="23:23" x14ac:dyDescent="0.35">
      <c r="W47463" s="17"/>
    </row>
    <row r="47464" spans="23:23" x14ac:dyDescent="0.35">
      <c r="W47464" s="17"/>
    </row>
    <row r="47465" spans="23:23" x14ac:dyDescent="0.35">
      <c r="W47465" s="17"/>
    </row>
    <row r="47466" spans="23:23" x14ac:dyDescent="0.35">
      <c r="W47466" s="17"/>
    </row>
    <row r="47467" spans="23:23" x14ac:dyDescent="0.35">
      <c r="W47467" s="17"/>
    </row>
    <row r="47468" spans="23:23" x14ac:dyDescent="0.35">
      <c r="W47468" s="17"/>
    </row>
    <row r="47469" spans="23:23" x14ac:dyDescent="0.35">
      <c r="W47469" s="17"/>
    </row>
    <row r="47470" spans="23:23" x14ac:dyDescent="0.35">
      <c r="W47470" s="17"/>
    </row>
    <row r="47471" spans="23:23" x14ac:dyDescent="0.35">
      <c r="W47471" s="17"/>
    </row>
    <row r="47472" spans="23:23" x14ac:dyDescent="0.35">
      <c r="W47472" s="17"/>
    </row>
    <row r="47473" spans="23:23" x14ac:dyDescent="0.35">
      <c r="W47473" s="17"/>
    </row>
    <row r="47474" spans="23:23" x14ac:dyDescent="0.35">
      <c r="W47474" s="17"/>
    </row>
    <row r="47475" spans="23:23" x14ac:dyDescent="0.35">
      <c r="W47475" s="17"/>
    </row>
    <row r="47476" spans="23:23" x14ac:dyDescent="0.35">
      <c r="W47476" s="17"/>
    </row>
    <row r="47477" spans="23:23" x14ac:dyDescent="0.35">
      <c r="W47477" s="17"/>
    </row>
    <row r="47478" spans="23:23" x14ac:dyDescent="0.35">
      <c r="W47478" s="17"/>
    </row>
    <row r="47479" spans="23:23" x14ac:dyDescent="0.35">
      <c r="W47479" s="17"/>
    </row>
    <row r="47480" spans="23:23" x14ac:dyDescent="0.35">
      <c r="W47480" s="17"/>
    </row>
    <row r="47481" spans="23:23" x14ac:dyDescent="0.35">
      <c r="W47481" s="17"/>
    </row>
    <row r="47482" spans="23:23" x14ac:dyDescent="0.35">
      <c r="W47482" s="17"/>
    </row>
    <row r="47483" spans="23:23" x14ac:dyDescent="0.35">
      <c r="W47483" s="17"/>
    </row>
    <row r="47484" spans="23:23" x14ac:dyDescent="0.35">
      <c r="W47484" s="17"/>
    </row>
    <row r="47485" spans="23:23" x14ac:dyDescent="0.35">
      <c r="W47485" s="17"/>
    </row>
    <row r="47486" spans="23:23" x14ac:dyDescent="0.35">
      <c r="W47486" s="17"/>
    </row>
    <row r="47487" spans="23:23" x14ac:dyDescent="0.35">
      <c r="W47487" s="17"/>
    </row>
    <row r="47488" spans="23:23" x14ac:dyDescent="0.35">
      <c r="W47488" s="17"/>
    </row>
    <row r="47489" spans="23:23" x14ac:dyDescent="0.35">
      <c r="W47489" s="17"/>
    </row>
    <row r="47490" spans="23:23" x14ac:dyDescent="0.35">
      <c r="W47490" s="17"/>
    </row>
    <row r="47491" spans="23:23" x14ac:dyDescent="0.35">
      <c r="W47491" s="17"/>
    </row>
    <row r="47492" spans="23:23" x14ac:dyDescent="0.35">
      <c r="W47492" s="17"/>
    </row>
    <row r="47493" spans="23:23" x14ac:dyDescent="0.35">
      <c r="W47493" s="17"/>
    </row>
    <row r="47494" spans="23:23" x14ac:dyDescent="0.35">
      <c r="W47494" s="17"/>
    </row>
    <row r="47495" spans="23:23" x14ac:dyDescent="0.35">
      <c r="W47495" s="17"/>
    </row>
    <row r="47496" spans="23:23" x14ac:dyDescent="0.35">
      <c r="W47496" s="17"/>
    </row>
    <row r="47497" spans="23:23" x14ac:dyDescent="0.35">
      <c r="W47497" s="17"/>
    </row>
    <row r="47498" spans="23:23" x14ac:dyDescent="0.35">
      <c r="W47498" s="17"/>
    </row>
    <row r="47499" spans="23:23" x14ac:dyDescent="0.35">
      <c r="W47499" s="17"/>
    </row>
    <row r="47500" spans="23:23" x14ac:dyDescent="0.35">
      <c r="W47500" s="17"/>
    </row>
    <row r="47501" spans="23:23" x14ac:dyDescent="0.35">
      <c r="W47501" s="17"/>
    </row>
    <row r="47502" spans="23:23" x14ac:dyDescent="0.35">
      <c r="W47502" s="17"/>
    </row>
    <row r="47503" spans="23:23" x14ac:dyDescent="0.35">
      <c r="W47503" s="17"/>
    </row>
    <row r="47504" spans="23:23" x14ac:dyDescent="0.35">
      <c r="W47504" s="17"/>
    </row>
    <row r="47505" spans="23:23" x14ac:dyDescent="0.35">
      <c r="W47505" s="17"/>
    </row>
    <row r="47506" spans="23:23" x14ac:dyDescent="0.35">
      <c r="W47506" s="17"/>
    </row>
    <row r="47507" spans="23:23" x14ac:dyDescent="0.35">
      <c r="W47507" s="17"/>
    </row>
    <row r="47508" spans="23:23" x14ac:dyDescent="0.35">
      <c r="W47508" s="17"/>
    </row>
    <row r="47509" spans="23:23" x14ac:dyDescent="0.35">
      <c r="W47509" s="17"/>
    </row>
    <row r="47510" spans="23:23" x14ac:dyDescent="0.35">
      <c r="W47510" s="17"/>
    </row>
    <row r="47511" spans="23:23" x14ac:dyDescent="0.35">
      <c r="W47511" s="17"/>
    </row>
    <row r="47512" spans="23:23" x14ac:dyDescent="0.35">
      <c r="W47512" s="17"/>
    </row>
    <row r="47513" spans="23:23" x14ac:dyDescent="0.35">
      <c r="W47513" s="17"/>
    </row>
    <row r="47514" spans="23:23" x14ac:dyDescent="0.35">
      <c r="W47514" s="17"/>
    </row>
    <row r="47515" spans="23:23" x14ac:dyDescent="0.35">
      <c r="W47515" s="17"/>
    </row>
    <row r="47516" spans="23:23" x14ac:dyDescent="0.35">
      <c r="W47516" s="17"/>
    </row>
    <row r="47517" spans="23:23" x14ac:dyDescent="0.35">
      <c r="W47517" s="17"/>
    </row>
    <row r="47518" spans="23:23" x14ac:dyDescent="0.35">
      <c r="W47518" s="17"/>
    </row>
    <row r="47519" spans="23:23" x14ac:dyDescent="0.35">
      <c r="W47519" s="17"/>
    </row>
    <row r="47520" spans="23:23" x14ac:dyDescent="0.35">
      <c r="W47520" s="17"/>
    </row>
    <row r="47521" spans="23:23" x14ac:dyDescent="0.35">
      <c r="W47521" s="17"/>
    </row>
    <row r="47522" spans="23:23" x14ac:dyDescent="0.35">
      <c r="W47522" s="17"/>
    </row>
    <row r="47523" spans="23:23" x14ac:dyDescent="0.35">
      <c r="W47523" s="17"/>
    </row>
    <row r="47524" spans="23:23" x14ac:dyDescent="0.35">
      <c r="W47524" s="17"/>
    </row>
    <row r="47525" spans="23:23" x14ac:dyDescent="0.35">
      <c r="W47525" s="17"/>
    </row>
    <row r="47526" spans="23:23" x14ac:dyDescent="0.35">
      <c r="W47526" s="17"/>
    </row>
    <row r="47527" spans="23:23" x14ac:dyDescent="0.35">
      <c r="W47527" s="17"/>
    </row>
    <row r="47528" spans="23:23" x14ac:dyDescent="0.35">
      <c r="W47528" s="17"/>
    </row>
    <row r="47529" spans="23:23" x14ac:dyDescent="0.35">
      <c r="W47529" s="17"/>
    </row>
    <row r="47530" spans="23:23" x14ac:dyDescent="0.35">
      <c r="W47530" s="17"/>
    </row>
    <row r="47531" spans="23:23" x14ac:dyDescent="0.35">
      <c r="W47531" s="17"/>
    </row>
    <row r="47532" spans="23:23" x14ac:dyDescent="0.35">
      <c r="W47532" s="17"/>
    </row>
    <row r="47533" spans="23:23" x14ac:dyDescent="0.35">
      <c r="W47533" s="17"/>
    </row>
    <row r="47534" spans="23:23" x14ac:dyDescent="0.35">
      <c r="W47534" s="17"/>
    </row>
    <row r="47535" spans="23:23" x14ac:dyDescent="0.35">
      <c r="W47535" s="17"/>
    </row>
    <row r="47536" spans="23:23" x14ac:dyDescent="0.35">
      <c r="W47536" s="17"/>
    </row>
    <row r="47537" spans="23:23" x14ac:dyDescent="0.35">
      <c r="W47537" s="17"/>
    </row>
    <row r="47538" spans="23:23" x14ac:dyDescent="0.35">
      <c r="W47538" s="17"/>
    </row>
    <row r="47539" spans="23:23" x14ac:dyDescent="0.35">
      <c r="W47539" s="17"/>
    </row>
    <row r="47540" spans="23:23" x14ac:dyDescent="0.35">
      <c r="W47540" s="17"/>
    </row>
    <row r="47541" spans="23:23" x14ac:dyDescent="0.35">
      <c r="W47541" s="17"/>
    </row>
    <row r="47542" spans="23:23" x14ac:dyDescent="0.35">
      <c r="W47542" s="17"/>
    </row>
    <row r="47543" spans="23:23" x14ac:dyDescent="0.35">
      <c r="W47543" s="17"/>
    </row>
    <row r="47544" spans="23:23" x14ac:dyDescent="0.35">
      <c r="W47544" s="17"/>
    </row>
    <row r="47545" spans="23:23" x14ac:dyDescent="0.35">
      <c r="W47545" s="17"/>
    </row>
    <row r="47546" spans="23:23" x14ac:dyDescent="0.35">
      <c r="W47546" s="17"/>
    </row>
    <row r="47547" spans="23:23" x14ac:dyDescent="0.35">
      <c r="W47547" s="17"/>
    </row>
    <row r="47548" spans="23:23" x14ac:dyDescent="0.35">
      <c r="W47548" s="17"/>
    </row>
    <row r="47549" spans="23:23" x14ac:dyDescent="0.35">
      <c r="W47549" s="17"/>
    </row>
    <row r="47550" spans="23:23" x14ac:dyDescent="0.35">
      <c r="W47550" s="17"/>
    </row>
    <row r="47551" spans="23:23" x14ac:dyDescent="0.35">
      <c r="W47551" s="17"/>
    </row>
    <row r="47552" spans="23:23" x14ac:dyDescent="0.35">
      <c r="W47552" s="17"/>
    </row>
    <row r="47553" spans="23:23" x14ac:dyDescent="0.35">
      <c r="W47553" s="17"/>
    </row>
    <row r="47554" spans="23:23" x14ac:dyDescent="0.35">
      <c r="W47554" s="17"/>
    </row>
    <row r="47555" spans="23:23" x14ac:dyDescent="0.35">
      <c r="W47555" s="17"/>
    </row>
    <row r="47556" spans="23:23" x14ac:dyDescent="0.35">
      <c r="W47556" s="17"/>
    </row>
    <row r="47557" spans="23:23" x14ac:dyDescent="0.35">
      <c r="W47557" s="17"/>
    </row>
    <row r="47558" spans="23:23" x14ac:dyDescent="0.35">
      <c r="W47558" s="17"/>
    </row>
    <row r="47559" spans="23:23" x14ac:dyDescent="0.35">
      <c r="W47559" s="17"/>
    </row>
    <row r="47560" spans="23:23" x14ac:dyDescent="0.35">
      <c r="W47560" s="17"/>
    </row>
    <row r="47561" spans="23:23" x14ac:dyDescent="0.35">
      <c r="W47561" s="17"/>
    </row>
    <row r="47562" spans="23:23" x14ac:dyDescent="0.35">
      <c r="W47562" s="17"/>
    </row>
    <row r="47563" spans="23:23" x14ac:dyDescent="0.35">
      <c r="W47563" s="17"/>
    </row>
    <row r="47564" spans="23:23" x14ac:dyDescent="0.35">
      <c r="W47564" s="17"/>
    </row>
    <row r="47565" spans="23:23" x14ac:dyDescent="0.35">
      <c r="W47565" s="17"/>
    </row>
    <row r="47566" spans="23:23" x14ac:dyDescent="0.35">
      <c r="W47566" s="17"/>
    </row>
    <row r="47567" spans="23:23" x14ac:dyDescent="0.35">
      <c r="W47567" s="17"/>
    </row>
    <row r="47568" spans="23:23" x14ac:dyDescent="0.35">
      <c r="W47568" s="17"/>
    </row>
    <row r="47569" spans="23:23" x14ac:dyDescent="0.35">
      <c r="W47569" s="17"/>
    </row>
    <row r="47570" spans="23:23" x14ac:dyDescent="0.35">
      <c r="W47570" s="17"/>
    </row>
    <row r="47571" spans="23:23" x14ac:dyDescent="0.35">
      <c r="W47571" s="17"/>
    </row>
    <row r="47572" spans="23:23" x14ac:dyDescent="0.35">
      <c r="W47572" s="17"/>
    </row>
    <row r="47573" spans="23:23" x14ac:dyDescent="0.35">
      <c r="W47573" s="17"/>
    </row>
    <row r="47574" spans="23:23" x14ac:dyDescent="0.35">
      <c r="W47574" s="17"/>
    </row>
    <row r="47575" spans="23:23" x14ac:dyDescent="0.35">
      <c r="W47575" s="17"/>
    </row>
    <row r="47576" spans="23:23" x14ac:dyDescent="0.35">
      <c r="W47576" s="17"/>
    </row>
    <row r="47577" spans="23:23" x14ac:dyDescent="0.35">
      <c r="W47577" s="17"/>
    </row>
    <row r="47578" spans="23:23" x14ac:dyDescent="0.35">
      <c r="W47578" s="17"/>
    </row>
    <row r="47579" spans="23:23" x14ac:dyDescent="0.35">
      <c r="W47579" s="17"/>
    </row>
    <row r="47580" spans="23:23" x14ac:dyDescent="0.35">
      <c r="W47580" s="17"/>
    </row>
    <row r="47581" spans="23:23" x14ac:dyDescent="0.35">
      <c r="W47581" s="17"/>
    </row>
    <row r="47582" spans="23:23" x14ac:dyDescent="0.35">
      <c r="W47582" s="17"/>
    </row>
    <row r="47583" spans="23:23" x14ac:dyDescent="0.35">
      <c r="W47583" s="17"/>
    </row>
    <row r="47584" spans="23:23" x14ac:dyDescent="0.35">
      <c r="W47584" s="17"/>
    </row>
    <row r="47585" spans="23:23" x14ac:dyDescent="0.35">
      <c r="W47585" s="17"/>
    </row>
    <row r="47586" spans="23:23" x14ac:dyDescent="0.35">
      <c r="W47586" s="17"/>
    </row>
    <row r="47587" spans="23:23" x14ac:dyDescent="0.35">
      <c r="W47587" s="17"/>
    </row>
    <row r="47588" spans="23:23" x14ac:dyDescent="0.35">
      <c r="W47588" s="17"/>
    </row>
    <row r="47589" spans="23:23" x14ac:dyDescent="0.35">
      <c r="W47589" s="17"/>
    </row>
    <row r="47590" spans="23:23" x14ac:dyDescent="0.35">
      <c r="W47590" s="17"/>
    </row>
    <row r="47591" spans="23:23" x14ac:dyDescent="0.35">
      <c r="W47591" s="17"/>
    </row>
    <row r="47592" spans="23:23" x14ac:dyDescent="0.35">
      <c r="W47592" s="17"/>
    </row>
    <row r="47593" spans="23:23" x14ac:dyDescent="0.35">
      <c r="W47593" s="17"/>
    </row>
    <row r="47594" spans="23:23" x14ac:dyDescent="0.35">
      <c r="W47594" s="17"/>
    </row>
    <row r="47595" spans="23:23" x14ac:dyDescent="0.35">
      <c r="W47595" s="17"/>
    </row>
    <row r="47596" spans="23:23" x14ac:dyDescent="0.35">
      <c r="W47596" s="17"/>
    </row>
    <row r="47597" spans="23:23" x14ac:dyDescent="0.35">
      <c r="W47597" s="17"/>
    </row>
    <row r="47598" spans="23:23" x14ac:dyDescent="0.35">
      <c r="W47598" s="17"/>
    </row>
    <row r="47599" spans="23:23" x14ac:dyDescent="0.35">
      <c r="W47599" s="17"/>
    </row>
    <row r="47600" spans="23:23" x14ac:dyDescent="0.35">
      <c r="W47600" s="17"/>
    </row>
    <row r="47601" spans="23:23" x14ac:dyDescent="0.35">
      <c r="W47601" s="17"/>
    </row>
    <row r="47602" spans="23:23" x14ac:dyDescent="0.35">
      <c r="W47602" s="17"/>
    </row>
    <row r="47603" spans="23:23" x14ac:dyDescent="0.35">
      <c r="W47603" s="17"/>
    </row>
    <row r="47604" spans="23:23" x14ac:dyDescent="0.35">
      <c r="W47604" s="17"/>
    </row>
    <row r="47605" spans="23:23" x14ac:dyDescent="0.35">
      <c r="W47605" s="17"/>
    </row>
    <row r="47606" spans="23:23" x14ac:dyDescent="0.35">
      <c r="W47606" s="17"/>
    </row>
    <row r="47607" spans="23:23" x14ac:dyDescent="0.35">
      <c r="W47607" s="17"/>
    </row>
    <row r="47608" spans="23:23" x14ac:dyDescent="0.35">
      <c r="W47608" s="17"/>
    </row>
    <row r="47609" spans="23:23" x14ac:dyDescent="0.35">
      <c r="W47609" s="17"/>
    </row>
    <row r="47610" spans="23:23" x14ac:dyDescent="0.35">
      <c r="W47610" s="17"/>
    </row>
    <row r="47611" spans="23:23" x14ac:dyDescent="0.35">
      <c r="W47611" s="17"/>
    </row>
    <row r="47612" spans="23:23" x14ac:dyDescent="0.35">
      <c r="W47612" s="17"/>
    </row>
    <row r="47613" spans="23:23" x14ac:dyDescent="0.35">
      <c r="W47613" s="17"/>
    </row>
    <row r="47614" spans="23:23" x14ac:dyDescent="0.35">
      <c r="W47614" s="17"/>
    </row>
    <row r="47615" spans="23:23" x14ac:dyDescent="0.35">
      <c r="W47615" s="17"/>
    </row>
    <row r="47616" spans="23:23" x14ac:dyDescent="0.35">
      <c r="W47616" s="17"/>
    </row>
    <row r="47617" spans="23:23" x14ac:dyDescent="0.35">
      <c r="W47617" s="17"/>
    </row>
    <row r="47618" spans="23:23" x14ac:dyDescent="0.35">
      <c r="W47618" s="17"/>
    </row>
    <row r="47619" spans="23:23" x14ac:dyDescent="0.35">
      <c r="W47619" s="17"/>
    </row>
    <row r="47620" spans="23:23" x14ac:dyDescent="0.35">
      <c r="W47620" s="17"/>
    </row>
    <row r="47621" spans="23:23" x14ac:dyDescent="0.35">
      <c r="W47621" s="17"/>
    </row>
    <row r="47622" spans="23:23" x14ac:dyDescent="0.35">
      <c r="W47622" s="17"/>
    </row>
    <row r="47623" spans="23:23" x14ac:dyDescent="0.35">
      <c r="W47623" s="17"/>
    </row>
    <row r="47624" spans="23:23" x14ac:dyDescent="0.35">
      <c r="W47624" s="17"/>
    </row>
    <row r="47625" spans="23:23" x14ac:dyDescent="0.35">
      <c r="W47625" s="17"/>
    </row>
    <row r="47626" spans="23:23" x14ac:dyDescent="0.35">
      <c r="W47626" s="17"/>
    </row>
    <row r="47627" spans="23:23" x14ac:dyDescent="0.35">
      <c r="W47627" s="17"/>
    </row>
    <row r="47628" spans="23:23" x14ac:dyDescent="0.35">
      <c r="W47628" s="17"/>
    </row>
    <row r="47629" spans="23:23" x14ac:dyDescent="0.35">
      <c r="W47629" s="17"/>
    </row>
    <row r="47630" spans="23:23" x14ac:dyDescent="0.35">
      <c r="W47630" s="17"/>
    </row>
    <row r="47631" spans="23:23" x14ac:dyDescent="0.35">
      <c r="W47631" s="17"/>
    </row>
    <row r="47632" spans="23:23" x14ac:dyDescent="0.35">
      <c r="W47632" s="17"/>
    </row>
    <row r="47633" spans="23:23" x14ac:dyDescent="0.35">
      <c r="W47633" s="17"/>
    </row>
    <row r="47634" spans="23:23" x14ac:dyDescent="0.35">
      <c r="W47634" s="17"/>
    </row>
    <row r="47635" spans="23:23" x14ac:dyDescent="0.35">
      <c r="W47635" s="17"/>
    </row>
    <row r="47636" spans="23:23" x14ac:dyDescent="0.35">
      <c r="W47636" s="17"/>
    </row>
    <row r="47637" spans="23:23" x14ac:dyDescent="0.35">
      <c r="W47637" s="17"/>
    </row>
    <row r="47638" spans="23:23" x14ac:dyDescent="0.35">
      <c r="W47638" s="17"/>
    </row>
    <row r="47639" spans="23:23" x14ac:dyDescent="0.35">
      <c r="W47639" s="17"/>
    </row>
    <row r="47640" spans="23:23" x14ac:dyDescent="0.35">
      <c r="W47640" s="17"/>
    </row>
    <row r="47641" spans="23:23" x14ac:dyDescent="0.35">
      <c r="W47641" s="17"/>
    </row>
    <row r="47642" spans="23:23" x14ac:dyDescent="0.35">
      <c r="W47642" s="17"/>
    </row>
    <row r="47643" spans="23:23" x14ac:dyDescent="0.35">
      <c r="W47643" s="17"/>
    </row>
    <row r="47644" spans="23:23" x14ac:dyDescent="0.35">
      <c r="W47644" s="17"/>
    </row>
    <row r="47645" spans="23:23" x14ac:dyDescent="0.35">
      <c r="W47645" s="17"/>
    </row>
    <row r="47646" spans="23:23" x14ac:dyDescent="0.35">
      <c r="W47646" s="17"/>
    </row>
    <row r="47647" spans="23:23" x14ac:dyDescent="0.35">
      <c r="W47647" s="17"/>
    </row>
    <row r="47648" spans="23:23" x14ac:dyDescent="0.35">
      <c r="W47648" s="17"/>
    </row>
    <row r="47649" spans="23:23" x14ac:dyDescent="0.35">
      <c r="W47649" s="17"/>
    </row>
    <row r="47650" spans="23:23" x14ac:dyDescent="0.35">
      <c r="W47650" s="17"/>
    </row>
    <row r="47651" spans="23:23" x14ac:dyDescent="0.35">
      <c r="W47651" s="17"/>
    </row>
    <row r="47652" spans="23:23" x14ac:dyDescent="0.35">
      <c r="W47652" s="17"/>
    </row>
    <row r="47653" spans="23:23" x14ac:dyDescent="0.35">
      <c r="W47653" s="17"/>
    </row>
    <row r="47654" spans="23:23" x14ac:dyDescent="0.35">
      <c r="W47654" s="17"/>
    </row>
    <row r="47655" spans="23:23" x14ac:dyDescent="0.35">
      <c r="W47655" s="17"/>
    </row>
    <row r="47656" spans="23:23" x14ac:dyDescent="0.35">
      <c r="W47656" s="17"/>
    </row>
    <row r="47657" spans="23:23" x14ac:dyDescent="0.35">
      <c r="W47657" s="17"/>
    </row>
    <row r="47658" spans="23:23" x14ac:dyDescent="0.35">
      <c r="W47658" s="17"/>
    </row>
    <row r="47659" spans="23:23" x14ac:dyDescent="0.35">
      <c r="W47659" s="17"/>
    </row>
    <row r="47660" spans="23:23" x14ac:dyDescent="0.35">
      <c r="W47660" s="17"/>
    </row>
    <row r="47661" spans="23:23" x14ac:dyDescent="0.35">
      <c r="W47661" s="17"/>
    </row>
    <row r="47662" spans="23:23" x14ac:dyDescent="0.35">
      <c r="W47662" s="17"/>
    </row>
    <row r="47663" spans="23:23" x14ac:dyDescent="0.35">
      <c r="W47663" s="17"/>
    </row>
    <row r="47664" spans="23:23" x14ac:dyDescent="0.35">
      <c r="W47664" s="17"/>
    </row>
    <row r="47665" spans="23:23" x14ac:dyDescent="0.35">
      <c r="W47665" s="17"/>
    </row>
    <row r="47666" spans="23:23" x14ac:dyDescent="0.35">
      <c r="W47666" s="17"/>
    </row>
    <row r="47667" spans="23:23" x14ac:dyDescent="0.35">
      <c r="W47667" s="17"/>
    </row>
    <row r="47668" spans="23:23" x14ac:dyDescent="0.35">
      <c r="W47668" s="17"/>
    </row>
    <row r="47669" spans="23:23" x14ac:dyDescent="0.35">
      <c r="W47669" s="17"/>
    </row>
    <row r="47670" spans="23:23" x14ac:dyDescent="0.35">
      <c r="W47670" s="17"/>
    </row>
    <row r="47671" spans="23:23" x14ac:dyDescent="0.35">
      <c r="W47671" s="17"/>
    </row>
    <row r="47672" spans="23:23" x14ac:dyDescent="0.35">
      <c r="W47672" s="17"/>
    </row>
    <row r="47673" spans="23:23" x14ac:dyDescent="0.35">
      <c r="W47673" s="17"/>
    </row>
    <row r="47674" spans="23:23" x14ac:dyDescent="0.35">
      <c r="W47674" s="17"/>
    </row>
    <row r="47675" spans="23:23" x14ac:dyDescent="0.35">
      <c r="W47675" s="17"/>
    </row>
    <row r="47676" spans="23:23" x14ac:dyDescent="0.35">
      <c r="W47676" s="17"/>
    </row>
    <row r="47677" spans="23:23" x14ac:dyDescent="0.35">
      <c r="W47677" s="17"/>
    </row>
    <row r="47678" spans="23:23" x14ac:dyDescent="0.35">
      <c r="W47678" s="17"/>
    </row>
    <row r="47679" spans="23:23" x14ac:dyDescent="0.35">
      <c r="W47679" s="17"/>
    </row>
    <row r="47680" spans="23:23" x14ac:dyDescent="0.35">
      <c r="W47680" s="17"/>
    </row>
    <row r="47681" spans="23:23" x14ac:dyDescent="0.35">
      <c r="W47681" s="17"/>
    </row>
    <row r="47682" spans="23:23" x14ac:dyDescent="0.35">
      <c r="W47682" s="17"/>
    </row>
    <row r="47683" spans="23:23" x14ac:dyDescent="0.35">
      <c r="W47683" s="17"/>
    </row>
    <row r="47684" spans="23:23" x14ac:dyDescent="0.35">
      <c r="W47684" s="17"/>
    </row>
    <row r="47685" spans="23:23" x14ac:dyDescent="0.35">
      <c r="W47685" s="17"/>
    </row>
    <row r="47686" spans="23:23" x14ac:dyDescent="0.35">
      <c r="W47686" s="17"/>
    </row>
    <row r="47687" spans="23:23" x14ac:dyDescent="0.35">
      <c r="W47687" s="17"/>
    </row>
    <row r="47688" spans="23:23" x14ac:dyDescent="0.35">
      <c r="W47688" s="17"/>
    </row>
    <row r="47689" spans="23:23" x14ac:dyDescent="0.35">
      <c r="W47689" s="17"/>
    </row>
    <row r="47690" spans="23:23" x14ac:dyDescent="0.35">
      <c r="W47690" s="17"/>
    </row>
    <row r="47691" spans="23:23" x14ac:dyDescent="0.35">
      <c r="W47691" s="17"/>
    </row>
    <row r="47692" spans="23:23" x14ac:dyDescent="0.35">
      <c r="W47692" s="17"/>
    </row>
    <row r="47693" spans="23:23" x14ac:dyDescent="0.35">
      <c r="W47693" s="17"/>
    </row>
    <row r="47694" spans="23:23" x14ac:dyDescent="0.35">
      <c r="W47694" s="17"/>
    </row>
    <row r="47695" spans="23:23" x14ac:dyDescent="0.35">
      <c r="W47695" s="17"/>
    </row>
    <row r="47696" spans="23:23" x14ac:dyDescent="0.35">
      <c r="W47696" s="17"/>
    </row>
    <row r="47697" spans="23:23" x14ac:dyDescent="0.35">
      <c r="W47697" s="17"/>
    </row>
    <row r="47698" spans="23:23" x14ac:dyDescent="0.35">
      <c r="W47698" s="17"/>
    </row>
    <row r="47699" spans="23:23" x14ac:dyDescent="0.35">
      <c r="W47699" s="17"/>
    </row>
    <row r="47700" spans="23:23" x14ac:dyDescent="0.35">
      <c r="W47700" s="17"/>
    </row>
    <row r="47701" spans="23:23" x14ac:dyDescent="0.35">
      <c r="W47701" s="17"/>
    </row>
    <row r="47702" spans="23:23" x14ac:dyDescent="0.35">
      <c r="W47702" s="17"/>
    </row>
    <row r="47703" spans="23:23" x14ac:dyDescent="0.35">
      <c r="W47703" s="17"/>
    </row>
    <row r="47704" spans="23:23" x14ac:dyDescent="0.35">
      <c r="W47704" s="17"/>
    </row>
    <row r="47705" spans="23:23" x14ac:dyDescent="0.35">
      <c r="W47705" s="17"/>
    </row>
    <row r="47706" spans="23:23" x14ac:dyDescent="0.35">
      <c r="W47706" s="17"/>
    </row>
    <row r="47707" spans="23:23" x14ac:dyDescent="0.35">
      <c r="W47707" s="17"/>
    </row>
    <row r="47708" spans="23:23" x14ac:dyDescent="0.35">
      <c r="W47708" s="17"/>
    </row>
    <row r="47709" spans="23:23" x14ac:dyDescent="0.35">
      <c r="W47709" s="17"/>
    </row>
    <row r="47710" spans="23:23" x14ac:dyDescent="0.35">
      <c r="W47710" s="17"/>
    </row>
    <row r="47711" spans="23:23" x14ac:dyDescent="0.35">
      <c r="W47711" s="17"/>
    </row>
    <row r="47712" spans="23:23" x14ac:dyDescent="0.35">
      <c r="W47712" s="17"/>
    </row>
    <row r="47713" spans="23:23" x14ac:dyDescent="0.35">
      <c r="W47713" s="17"/>
    </row>
    <row r="47714" spans="23:23" x14ac:dyDescent="0.35">
      <c r="W47714" s="17"/>
    </row>
    <row r="47715" spans="23:23" x14ac:dyDescent="0.35">
      <c r="W47715" s="17"/>
    </row>
    <row r="47716" spans="23:23" x14ac:dyDescent="0.35">
      <c r="W47716" s="17"/>
    </row>
    <row r="47717" spans="23:23" x14ac:dyDescent="0.35">
      <c r="W47717" s="17"/>
    </row>
    <row r="47718" spans="23:23" x14ac:dyDescent="0.35">
      <c r="W47718" s="17"/>
    </row>
    <row r="47719" spans="23:23" x14ac:dyDescent="0.35">
      <c r="W47719" s="17"/>
    </row>
    <row r="47720" spans="23:23" x14ac:dyDescent="0.35">
      <c r="W47720" s="17"/>
    </row>
    <row r="47721" spans="23:23" x14ac:dyDescent="0.35">
      <c r="W47721" s="17"/>
    </row>
    <row r="47722" spans="23:23" x14ac:dyDescent="0.35">
      <c r="W47722" s="17"/>
    </row>
    <row r="47723" spans="23:23" x14ac:dyDescent="0.35">
      <c r="W47723" s="17"/>
    </row>
    <row r="47724" spans="23:23" x14ac:dyDescent="0.35">
      <c r="W47724" s="17"/>
    </row>
    <row r="47725" spans="23:23" x14ac:dyDescent="0.35">
      <c r="W47725" s="17"/>
    </row>
    <row r="47726" spans="23:23" x14ac:dyDescent="0.35">
      <c r="W47726" s="17"/>
    </row>
    <row r="47727" spans="23:23" x14ac:dyDescent="0.35">
      <c r="W47727" s="17"/>
    </row>
    <row r="47728" spans="23:23" x14ac:dyDescent="0.35">
      <c r="W47728" s="17"/>
    </row>
    <row r="47729" spans="23:23" x14ac:dyDescent="0.35">
      <c r="W47729" s="17"/>
    </row>
    <row r="47730" spans="23:23" x14ac:dyDescent="0.35">
      <c r="W47730" s="17"/>
    </row>
    <row r="47731" spans="23:23" x14ac:dyDescent="0.35">
      <c r="W47731" s="17"/>
    </row>
    <row r="47732" spans="23:23" x14ac:dyDescent="0.35">
      <c r="W47732" s="17"/>
    </row>
    <row r="47733" spans="23:23" x14ac:dyDescent="0.35">
      <c r="W47733" s="17"/>
    </row>
    <row r="47734" spans="23:23" x14ac:dyDescent="0.35">
      <c r="W47734" s="17"/>
    </row>
    <row r="47735" spans="23:23" x14ac:dyDescent="0.35">
      <c r="W47735" s="17"/>
    </row>
    <row r="47736" spans="23:23" x14ac:dyDescent="0.35">
      <c r="W47736" s="17"/>
    </row>
    <row r="47737" spans="23:23" x14ac:dyDescent="0.35">
      <c r="W47737" s="17"/>
    </row>
    <row r="47738" spans="23:23" x14ac:dyDescent="0.35">
      <c r="W47738" s="17"/>
    </row>
    <row r="47739" spans="23:23" x14ac:dyDescent="0.35">
      <c r="W47739" s="17"/>
    </row>
    <row r="47740" spans="23:23" x14ac:dyDescent="0.35">
      <c r="W47740" s="17"/>
    </row>
    <row r="47741" spans="23:23" x14ac:dyDescent="0.35">
      <c r="W47741" s="17"/>
    </row>
    <row r="47742" spans="23:23" x14ac:dyDescent="0.35">
      <c r="W47742" s="17"/>
    </row>
    <row r="47743" spans="23:23" x14ac:dyDescent="0.35">
      <c r="W47743" s="17"/>
    </row>
    <row r="47744" spans="23:23" x14ac:dyDescent="0.35">
      <c r="W47744" s="17"/>
    </row>
    <row r="47745" spans="23:23" x14ac:dyDescent="0.35">
      <c r="W47745" s="17"/>
    </row>
    <row r="47746" spans="23:23" x14ac:dyDescent="0.35">
      <c r="W47746" s="17"/>
    </row>
    <row r="47747" spans="23:23" x14ac:dyDescent="0.35">
      <c r="W47747" s="17"/>
    </row>
    <row r="47748" spans="23:23" x14ac:dyDescent="0.35">
      <c r="W47748" s="17"/>
    </row>
    <row r="47749" spans="23:23" x14ac:dyDescent="0.35">
      <c r="W47749" s="17"/>
    </row>
    <row r="47750" spans="23:23" x14ac:dyDescent="0.35">
      <c r="W47750" s="17"/>
    </row>
    <row r="47751" spans="23:23" x14ac:dyDescent="0.35">
      <c r="W47751" s="17"/>
    </row>
    <row r="47752" spans="23:23" x14ac:dyDescent="0.35">
      <c r="W47752" s="17"/>
    </row>
    <row r="47753" spans="23:23" x14ac:dyDescent="0.35">
      <c r="W47753" s="17"/>
    </row>
    <row r="47754" spans="23:23" x14ac:dyDescent="0.35">
      <c r="W47754" s="17"/>
    </row>
    <row r="47755" spans="23:23" x14ac:dyDescent="0.35">
      <c r="W47755" s="17"/>
    </row>
    <row r="47756" spans="23:23" x14ac:dyDescent="0.35">
      <c r="W47756" s="17"/>
    </row>
    <row r="47757" spans="23:23" x14ac:dyDescent="0.35">
      <c r="W47757" s="17"/>
    </row>
    <row r="47758" spans="23:23" x14ac:dyDescent="0.35">
      <c r="W47758" s="17"/>
    </row>
    <row r="47759" spans="23:23" x14ac:dyDescent="0.35">
      <c r="W47759" s="17"/>
    </row>
    <row r="47760" spans="23:23" x14ac:dyDescent="0.35">
      <c r="W47760" s="17"/>
    </row>
    <row r="47761" spans="23:23" x14ac:dyDescent="0.35">
      <c r="W47761" s="17"/>
    </row>
    <row r="47762" spans="23:23" x14ac:dyDescent="0.35">
      <c r="W47762" s="17"/>
    </row>
    <row r="47763" spans="23:23" x14ac:dyDescent="0.35">
      <c r="W47763" s="17"/>
    </row>
    <row r="47764" spans="23:23" x14ac:dyDescent="0.35">
      <c r="W47764" s="17"/>
    </row>
    <row r="47765" spans="23:23" x14ac:dyDescent="0.35">
      <c r="W47765" s="17"/>
    </row>
    <row r="47766" spans="23:23" x14ac:dyDescent="0.35">
      <c r="W47766" s="17"/>
    </row>
    <row r="47767" spans="23:23" x14ac:dyDescent="0.35">
      <c r="W47767" s="17"/>
    </row>
    <row r="47768" spans="23:23" x14ac:dyDescent="0.35">
      <c r="W47768" s="17"/>
    </row>
    <row r="47769" spans="23:23" x14ac:dyDescent="0.35">
      <c r="W47769" s="17"/>
    </row>
    <row r="47770" spans="23:23" x14ac:dyDescent="0.35">
      <c r="W47770" s="17"/>
    </row>
    <row r="47771" spans="23:23" x14ac:dyDescent="0.35">
      <c r="W47771" s="17"/>
    </row>
    <row r="47772" spans="23:23" x14ac:dyDescent="0.35">
      <c r="W47772" s="17"/>
    </row>
    <row r="47773" spans="23:23" x14ac:dyDescent="0.35">
      <c r="W47773" s="17"/>
    </row>
    <row r="47774" spans="23:23" x14ac:dyDescent="0.35">
      <c r="W47774" s="17"/>
    </row>
    <row r="47775" spans="23:23" x14ac:dyDescent="0.35">
      <c r="W47775" s="17"/>
    </row>
    <row r="47776" spans="23:23" x14ac:dyDescent="0.35">
      <c r="W47776" s="17"/>
    </row>
    <row r="47777" spans="23:23" x14ac:dyDescent="0.35">
      <c r="W47777" s="17"/>
    </row>
    <row r="47778" spans="23:23" x14ac:dyDescent="0.35">
      <c r="W47778" s="17"/>
    </row>
    <row r="47779" spans="23:23" x14ac:dyDescent="0.35">
      <c r="W47779" s="17"/>
    </row>
    <row r="47780" spans="23:23" x14ac:dyDescent="0.35">
      <c r="W47780" s="17"/>
    </row>
    <row r="47781" spans="23:23" x14ac:dyDescent="0.35">
      <c r="W47781" s="17"/>
    </row>
    <row r="47782" spans="23:23" x14ac:dyDescent="0.35">
      <c r="W47782" s="17"/>
    </row>
    <row r="47783" spans="23:23" x14ac:dyDescent="0.35">
      <c r="W47783" s="17"/>
    </row>
    <row r="47784" spans="23:23" x14ac:dyDescent="0.35">
      <c r="W47784" s="17"/>
    </row>
    <row r="47785" spans="23:23" x14ac:dyDescent="0.35">
      <c r="W47785" s="17"/>
    </row>
    <row r="47786" spans="23:23" x14ac:dyDescent="0.35">
      <c r="W47786" s="17"/>
    </row>
    <row r="47787" spans="23:23" x14ac:dyDescent="0.35">
      <c r="W47787" s="17"/>
    </row>
    <row r="47788" spans="23:23" x14ac:dyDescent="0.35">
      <c r="W47788" s="17"/>
    </row>
    <row r="47789" spans="23:23" x14ac:dyDescent="0.35">
      <c r="W47789" s="17"/>
    </row>
    <row r="47790" spans="23:23" x14ac:dyDescent="0.35">
      <c r="W47790" s="17"/>
    </row>
    <row r="47791" spans="23:23" x14ac:dyDescent="0.35">
      <c r="W47791" s="17"/>
    </row>
    <row r="47792" spans="23:23" x14ac:dyDescent="0.35">
      <c r="W47792" s="17"/>
    </row>
    <row r="47793" spans="23:23" x14ac:dyDescent="0.35">
      <c r="W47793" s="17"/>
    </row>
    <row r="47794" spans="23:23" x14ac:dyDescent="0.35">
      <c r="W47794" s="17"/>
    </row>
    <row r="47795" spans="23:23" x14ac:dyDescent="0.35">
      <c r="W47795" s="17"/>
    </row>
    <row r="47796" spans="23:23" x14ac:dyDescent="0.35">
      <c r="W47796" s="17"/>
    </row>
    <row r="47797" spans="23:23" x14ac:dyDescent="0.35">
      <c r="W47797" s="17"/>
    </row>
    <row r="47798" spans="23:23" x14ac:dyDescent="0.35">
      <c r="W47798" s="17"/>
    </row>
    <row r="47799" spans="23:23" x14ac:dyDescent="0.35">
      <c r="W47799" s="17"/>
    </row>
    <row r="47800" spans="23:23" x14ac:dyDescent="0.35">
      <c r="W47800" s="17"/>
    </row>
    <row r="47801" spans="23:23" x14ac:dyDescent="0.35">
      <c r="W47801" s="17"/>
    </row>
    <row r="47802" spans="23:23" x14ac:dyDescent="0.35">
      <c r="W47802" s="17"/>
    </row>
    <row r="47803" spans="23:23" x14ac:dyDescent="0.35">
      <c r="W47803" s="17"/>
    </row>
    <row r="47804" spans="23:23" x14ac:dyDescent="0.35">
      <c r="W47804" s="17"/>
    </row>
    <row r="47805" spans="23:23" x14ac:dyDescent="0.35">
      <c r="W47805" s="17"/>
    </row>
    <row r="47806" spans="23:23" x14ac:dyDescent="0.35">
      <c r="W47806" s="17"/>
    </row>
    <row r="47807" spans="23:23" x14ac:dyDescent="0.35">
      <c r="W47807" s="17"/>
    </row>
    <row r="47808" spans="23:23" x14ac:dyDescent="0.35">
      <c r="W47808" s="17"/>
    </row>
    <row r="47809" spans="23:23" x14ac:dyDescent="0.35">
      <c r="W47809" s="17"/>
    </row>
    <row r="47810" spans="23:23" x14ac:dyDescent="0.35">
      <c r="W47810" s="17"/>
    </row>
    <row r="47811" spans="23:23" x14ac:dyDescent="0.35">
      <c r="W47811" s="17"/>
    </row>
    <row r="47812" spans="23:23" x14ac:dyDescent="0.35">
      <c r="W47812" s="17"/>
    </row>
    <row r="47813" spans="23:23" x14ac:dyDescent="0.35">
      <c r="W47813" s="17"/>
    </row>
    <row r="47814" spans="23:23" x14ac:dyDescent="0.35">
      <c r="W47814" s="17"/>
    </row>
    <row r="47815" spans="23:23" x14ac:dyDescent="0.35">
      <c r="W47815" s="17"/>
    </row>
    <row r="47816" spans="23:23" x14ac:dyDescent="0.35">
      <c r="W47816" s="17"/>
    </row>
    <row r="47817" spans="23:23" x14ac:dyDescent="0.35">
      <c r="W47817" s="17"/>
    </row>
    <row r="47818" spans="23:23" x14ac:dyDescent="0.35">
      <c r="W47818" s="17"/>
    </row>
    <row r="47819" spans="23:23" x14ac:dyDescent="0.35">
      <c r="W47819" s="17"/>
    </row>
    <row r="47820" spans="23:23" x14ac:dyDescent="0.35">
      <c r="W47820" s="17"/>
    </row>
    <row r="47821" spans="23:23" x14ac:dyDescent="0.35">
      <c r="W47821" s="17"/>
    </row>
    <row r="47822" spans="23:23" x14ac:dyDescent="0.35">
      <c r="W47822" s="17"/>
    </row>
    <row r="47823" spans="23:23" x14ac:dyDescent="0.35">
      <c r="W47823" s="17"/>
    </row>
    <row r="47824" spans="23:23" x14ac:dyDescent="0.35">
      <c r="W47824" s="17"/>
    </row>
    <row r="47825" spans="23:23" x14ac:dyDescent="0.35">
      <c r="W47825" s="17"/>
    </row>
    <row r="47826" spans="23:23" x14ac:dyDescent="0.35">
      <c r="W47826" s="17"/>
    </row>
    <row r="47827" spans="23:23" x14ac:dyDescent="0.35">
      <c r="W47827" s="17"/>
    </row>
    <row r="47828" spans="23:23" x14ac:dyDescent="0.35">
      <c r="W47828" s="17"/>
    </row>
    <row r="47829" spans="23:23" x14ac:dyDescent="0.35">
      <c r="W47829" s="17"/>
    </row>
    <row r="47830" spans="23:23" x14ac:dyDescent="0.35">
      <c r="W47830" s="17"/>
    </row>
    <row r="47831" spans="23:23" x14ac:dyDescent="0.35">
      <c r="W47831" s="17"/>
    </row>
    <row r="47832" spans="23:23" x14ac:dyDescent="0.35">
      <c r="W47832" s="17"/>
    </row>
    <row r="47833" spans="23:23" x14ac:dyDescent="0.35">
      <c r="W47833" s="17"/>
    </row>
    <row r="47834" spans="23:23" x14ac:dyDescent="0.35">
      <c r="W47834" s="17"/>
    </row>
    <row r="47835" spans="23:23" x14ac:dyDescent="0.35">
      <c r="W47835" s="17"/>
    </row>
    <row r="47836" spans="23:23" x14ac:dyDescent="0.35">
      <c r="W47836" s="17"/>
    </row>
    <row r="47837" spans="23:23" x14ac:dyDescent="0.35">
      <c r="W47837" s="17"/>
    </row>
    <row r="47838" spans="23:23" x14ac:dyDescent="0.35">
      <c r="W47838" s="17"/>
    </row>
    <row r="47839" spans="23:23" x14ac:dyDescent="0.35">
      <c r="W47839" s="17"/>
    </row>
    <row r="47840" spans="23:23" x14ac:dyDescent="0.35">
      <c r="W47840" s="17"/>
    </row>
    <row r="47841" spans="23:23" x14ac:dyDescent="0.35">
      <c r="W47841" s="17"/>
    </row>
    <row r="47842" spans="23:23" x14ac:dyDescent="0.35">
      <c r="W47842" s="17"/>
    </row>
    <row r="47843" spans="23:23" x14ac:dyDescent="0.35">
      <c r="W47843" s="17"/>
    </row>
    <row r="47844" spans="23:23" x14ac:dyDescent="0.35">
      <c r="W47844" s="17"/>
    </row>
    <row r="47845" spans="23:23" x14ac:dyDescent="0.35">
      <c r="W47845" s="17"/>
    </row>
    <row r="47846" spans="23:23" x14ac:dyDescent="0.35">
      <c r="W47846" s="17"/>
    </row>
    <row r="47847" spans="23:23" x14ac:dyDescent="0.35">
      <c r="W47847" s="17"/>
    </row>
    <row r="47848" spans="23:23" x14ac:dyDescent="0.35">
      <c r="W47848" s="17"/>
    </row>
    <row r="47849" spans="23:23" x14ac:dyDescent="0.35">
      <c r="W47849" s="17"/>
    </row>
    <row r="47850" spans="23:23" x14ac:dyDescent="0.35">
      <c r="W47850" s="17"/>
    </row>
    <row r="47851" spans="23:23" x14ac:dyDescent="0.35">
      <c r="W47851" s="17"/>
    </row>
    <row r="47852" spans="23:23" x14ac:dyDescent="0.35">
      <c r="W47852" s="17"/>
    </row>
    <row r="47853" spans="23:23" x14ac:dyDescent="0.35">
      <c r="W47853" s="17"/>
    </row>
    <row r="47854" spans="23:23" x14ac:dyDescent="0.35">
      <c r="W47854" s="17"/>
    </row>
    <row r="47855" spans="23:23" x14ac:dyDescent="0.35">
      <c r="W47855" s="17"/>
    </row>
    <row r="47856" spans="23:23" x14ac:dyDescent="0.35">
      <c r="W47856" s="17"/>
    </row>
    <row r="47857" spans="23:23" x14ac:dyDescent="0.35">
      <c r="W47857" s="17"/>
    </row>
    <row r="47858" spans="23:23" x14ac:dyDescent="0.35">
      <c r="W47858" s="17"/>
    </row>
    <row r="47859" spans="23:23" x14ac:dyDescent="0.35">
      <c r="W47859" s="17"/>
    </row>
    <row r="47860" spans="23:23" x14ac:dyDescent="0.35">
      <c r="W47860" s="17"/>
    </row>
    <row r="47861" spans="23:23" x14ac:dyDescent="0.35">
      <c r="W47861" s="17"/>
    </row>
    <row r="47862" spans="23:23" x14ac:dyDescent="0.35">
      <c r="W47862" s="17"/>
    </row>
    <row r="47863" spans="23:23" x14ac:dyDescent="0.35">
      <c r="W47863" s="17"/>
    </row>
    <row r="47864" spans="23:23" x14ac:dyDescent="0.35">
      <c r="W47864" s="17"/>
    </row>
    <row r="47865" spans="23:23" x14ac:dyDescent="0.35">
      <c r="W47865" s="17"/>
    </row>
    <row r="47866" spans="23:23" x14ac:dyDescent="0.35">
      <c r="W47866" s="17"/>
    </row>
    <row r="47867" spans="23:23" x14ac:dyDescent="0.35">
      <c r="W47867" s="17"/>
    </row>
    <row r="47868" spans="23:23" x14ac:dyDescent="0.35">
      <c r="W47868" s="17"/>
    </row>
    <row r="47869" spans="23:23" x14ac:dyDescent="0.35">
      <c r="W47869" s="17"/>
    </row>
    <row r="47870" spans="23:23" x14ac:dyDescent="0.35">
      <c r="W47870" s="17"/>
    </row>
    <row r="47871" spans="23:23" x14ac:dyDescent="0.35">
      <c r="W47871" s="17"/>
    </row>
    <row r="47872" spans="23:23" x14ac:dyDescent="0.35">
      <c r="W47872" s="17"/>
    </row>
    <row r="47873" spans="23:23" x14ac:dyDescent="0.35">
      <c r="W47873" s="17"/>
    </row>
    <row r="47874" spans="23:23" x14ac:dyDescent="0.35">
      <c r="W47874" s="17"/>
    </row>
    <row r="47875" spans="23:23" x14ac:dyDescent="0.35">
      <c r="W47875" s="17"/>
    </row>
    <row r="47876" spans="23:23" x14ac:dyDescent="0.35">
      <c r="W47876" s="17"/>
    </row>
    <row r="47877" spans="23:23" x14ac:dyDescent="0.35">
      <c r="W47877" s="17"/>
    </row>
    <row r="47878" spans="23:23" x14ac:dyDescent="0.35">
      <c r="W47878" s="17"/>
    </row>
    <row r="47879" spans="23:23" x14ac:dyDescent="0.35">
      <c r="W47879" s="17"/>
    </row>
    <row r="47880" spans="23:23" x14ac:dyDescent="0.35">
      <c r="W47880" s="17"/>
    </row>
    <row r="47881" spans="23:23" x14ac:dyDescent="0.35">
      <c r="W47881" s="17"/>
    </row>
    <row r="47882" spans="23:23" x14ac:dyDescent="0.35">
      <c r="W47882" s="17"/>
    </row>
    <row r="47883" spans="23:23" x14ac:dyDescent="0.35">
      <c r="W47883" s="17"/>
    </row>
    <row r="47884" spans="23:23" x14ac:dyDescent="0.35">
      <c r="W47884" s="17"/>
    </row>
    <row r="47885" spans="23:23" x14ac:dyDescent="0.35">
      <c r="W47885" s="17"/>
    </row>
    <row r="47886" spans="23:23" x14ac:dyDescent="0.35">
      <c r="W47886" s="17"/>
    </row>
    <row r="47887" spans="23:23" x14ac:dyDescent="0.35">
      <c r="W47887" s="17"/>
    </row>
    <row r="47888" spans="23:23" x14ac:dyDescent="0.35">
      <c r="W47888" s="17"/>
    </row>
    <row r="47889" spans="23:23" x14ac:dyDescent="0.35">
      <c r="W47889" s="17"/>
    </row>
    <row r="47890" spans="23:23" x14ac:dyDescent="0.35">
      <c r="W47890" s="17"/>
    </row>
    <row r="47891" spans="23:23" x14ac:dyDescent="0.35">
      <c r="W47891" s="17"/>
    </row>
    <row r="47892" spans="23:23" x14ac:dyDescent="0.35">
      <c r="W47892" s="17"/>
    </row>
    <row r="47893" spans="23:23" x14ac:dyDescent="0.35">
      <c r="W47893" s="17"/>
    </row>
    <row r="47894" spans="23:23" x14ac:dyDescent="0.35">
      <c r="W47894" s="17"/>
    </row>
    <row r="47895" spans="23:23" x14ac:dyDescent="0.35">
      <c r="W47895" s="17"/>
    </row>
    <row r="47896" spans="23:23" x14ac:dyDescent="0.35">
      <c r="W47896" s="17"/>
    </row>
    <row r="47897" spans="23:23" x14ac:dyDescent="0.35">
      <c r="W47897" s="17"/>
    </row>
    <row r="47898" spans="23:23" x14ac:dyDescent="0.35">
      <c r="W47898" s="17"/>
    </row>
    <row r="47899" spans="23:23" x14ac:dyDescent="0.35">
      <c r="W47899" s="17"/>
    </row>
    <row r="47900" spans="23:23" x14ac:dyDescent="0.35">
      <c r="W47900" s="17"/>
    </row>
    <row r="47901" spans="23:23" x14ac:dyDescent="0.35">
      <c r="W47901" s="17"/>
    </row>
    <row r="47902" spans="23:23" x14ac:dyDescent="0.35">
      <c r="W47902" s="17"/>
    </row>
    <row r="47903" spans="23:23" x14ac:dyDescent="0.35">
      <c r="W47903" s="17"/>
    </row>
    <row r="47904" spans="23:23" x14ac:dyDescent="0.35">
      <c r="W47904" s="17"/>
    </row>
    <row r="47905" spans="23:23" x14ac:dyDescent="0.35">
      <c r="W47905" s="17"/>
    </row>
    <row r="47906" spans="23:23" x14ac:dyDescent="0.35">
      <c r="W47906" s="17"/>
    </row>
    <row r="47907" spans="23:23" x14ac:dyDescent="0.35">
      <c r="W47907" s="17"/>
    </row>
    <row r="47908" spans="23:23" x14ac:dyDescent="0.35">
      <c r="W47908" s="17"/>
    </row>
    <row r="47909" spans="23:23" x14ac:dyDescent="0.35">
      <c r="W47909" s="17"/>
    </row>
    <row r="47910" spans="23:23" x14ac:dyDescent="0.35">
      <c r="W47910" s="17"/>
    </row>
    <row r="47911" spans="23:23" x14ac:dyDescent="0.35">
      <c r="W47911" s="17"/>
    </row>
    <row r="47912" spans="23:23" x14ac:dyDescent="0.35">
      <c r="W47912" s="17"/>
    </row>
    <row r="47913" spans="23:23" x14ac:dyDescent="0.35">
      <c r="W47913" s="17"/>
    </row>
    <row r="47914" spans="23:23" x14ac:dyDescent="0.35">
      <c r="W47914" s="17"/>
    </row>
    <row r="47915" spans="23:23" x14ac:dyDescent="0.35">
      <c r="W47915" s="17"/>
    </row>
    <row r="47916" spans="23:23" x14ac:dyDescent="0.35">
      <c r="W47916" s="17"/>
    </row>
    <row r="47917" spans="23:23" x14ac:dyDescent="0.35">
      <c r="W47917" s="17"/>
    </row>
    <row r="47918" spans="23:23" x14ac:dyDescent="0.35">
      <c r="W47918" s="17"/>
    </row>
    <row r="47919" spans="23:23" x14ac:dyDescent="0.35">
      <c r="W47919" s="17"/>
    </row>
    <row r="47920" spans="23:23" x14ac:dyDescent="0.35">
      <c r="W47920" s="17"/>
    </row>
    <row r="47921" spans="23:23" x14ac:dyDescent="0.35">
      <c r="W47921" s="17"/>
    </row>
    <row r="47922" spans="23:23" x14ac:dyDescent="0.35">
      <c r="W47922" s="17"/>
    </row>
    <row r="47923" spans="23:23" x14ac:dyDescent="0.35">
      <c r="W47923" s="17"/>
    </row>
    <row r="47924" spans="23:23" x14ac:dyDescent="0.35">
      <c r="W47924" s="17"/>
    </row>
    <row r="47925" spans="23:23" x14ac:dyDescent="0.35">
      <c r="W47925" s="17"/>
    </row>
    <row r="47926" spans="23:23" x14ac:dyDescent="0.35">
      <c r="W47926" s="17"/>
    </row>
    <row r="47927" spans="23:23" x14ac:dyDescent="0.35">
      <c r="W47927" s="17"/>
    </row>
    <row r="47928" spans="23:23" x14ac:dyDescent="0.35">
      <c r="W47928" s="17"/>
    </row>
    <row r="47929" spans="23:23" x14ac:dyDescent="0.35">
      <c r="W47929" s="17"/>
    </row>
    <row r="47930" spans="23:23" x14ac:dyDescent="0.35">
      <c r="W47930" s="17"/>
    </row>
    <row r="47931" spans="23:23" x14ac:dyDescent="0.35">
      <c r="W47931" s="17"/>
    </row>
    <row r="47932" spans="23:23" x14ac:dyDescent="0.35">
      <c r="W47932" s="17"/>
    </row>
    <row r="47933" spans="23:23" x14ac:dyDescent="0.35">
      <c r="W47933" s="17"/>
    </row>
    <row r="47934" spans="23:23" x14ac:dyDescent="0.35">
      <c r="W47934" s="17"/>
    </row>
    <row r="47935" spans="23:23" x14ac:dyDescent="0.35">
      <c r="W47935" s="17"/>
    </row>
    <row r="47936" spans="23:23" x14ac:dyDescent="0.35">
      <c r="W47936" s="17"/>
    </row>
    <row r="47937" spans="23:23" x14ac:dyDescent="0.35">
      <c r="W47937" s="17"/>
    </row>
    <row r="47938" spans="23:23" x14ac:dyDescent="0.35">
      <c r="W47938" s="17"/>
    </row>
    <row r="47939" spans="23:23" x14ac:dyDescent="0.35">
      <c r="W47939" s="17"/>
    </row>
    <row r="47940" spans="23:23" x14ac:dyDescent="0.35">
      <c r="W47940" s="17"/>
    </row>
    <row r="47941" spans="23:23" x14ac:dyDescent="0.35">
      <c r="W47941" s="17"/>
    </row>
    <row r="47942" spans="23:23" x14ac:dyDescent="0.35">
      <c r="W47942" s="17"/>
    </row>
    <row r="47943" spans="23:23" x14ac:dyDescent="0.35">
      <c r="W47943" s="17"/>
    </row>
    <row r="47944" spans="23:23" x14ac:dyDescent="0.35">
      <c r="W47944" s="17"/>
    </row>
    <row r="47945" spans="23:23" x14ac:dyDescent="0.35">
      <c r="W47945" s="17"/>
    </row>
    <row r="47946" spans="23:23" x14ac:dyDescent="0.35">
      <c r="W47946" s="17"/>
    </row>
    <row r="47947" spans="23:23" x14ac:dyDescent="0.35">
      <c r="W47947" s="17"/>
    </row>
    <row r="47948" spans="23:23" x14ac:dyDescent="0.35">
      <c r="W47948" s="17"/>
    </row>
    <row r="47949" spans="23:23" x14ac:dyDescent="0.35">
      <c r="W47949" s="17"/>
    </row>
    <row r="47950" spans="23:23" x14ac:dyDescent="0.35">
      <c r="W47950" s="17"/>
    </row>
    <row r="47951" spans="23:23" x14ac:dyDescent="0.35">
      <c r="W47951" s="17"/>
    </row>
    <row r="47952" spans="23:23" x14ac:dyDescent="0.35">
      <c r="W47952" s="17"/>
    </row>
    <row r="47953" spans="23:23" x14ac:dyDescent="0.35">
      <c r="W47953" s="17"/>
    </row>
    <row r="47954" spans="23:23" x14ac:dyDescent="0.35">
      <c r="W47954" s="17"/>
    </row>
    <row r="47955" spans="23:23" x14ac:dyDescent="0.35">
      <c r="W47955" s="17"/>
    </row>
    <row r="47956" spans="23:23" x14ac:dyDescent="0.35">
      <c r="W47956" s="17"/>
    </row>
    <row r="47957" spans="23:23" x14ac:dyDescent="0.35">
      <c r="W47957" s="17"/>
    </row>
    <row r="47958" spans="23:23" x14ac:dyDescent="0.35">
      <c r="W47958" s="17"/>
    </row>
    <row r="47959" spans="23:23" x14ac:dyDescent="0.35">
      <c r="W47959" s="17"/>
    </row>
    <row r="47960" spans="23:23" x14ac:dyDescent="0.35">
      <c r="W47960" s="17"/>
    </row>
    <row r="47961" spans="23:23" x14ac:dyDescent="0.35">
      <c r="W47961" s="17"/>
    </row>
    <row r="47962" spans="23:23" x14ac:dyDescent="0.35">
      <c r="W47962" s="17"/>
    </row>
    <row r="47963" spans="23:23" x14ac:dyDescent="0.35">
      <c r="W47963" s="17"/>
    </row>
    <row r="47964" spans="23:23" x14ac:dyDescent="0.35">
      <c r="W47964" s="17"/>
    </row>
    <row r="47965" spans="23:23" x14ac:dyDescent="0.35">
      <c r="W47965" s="17"/>
    </row>
    <row r="47966" spans="23:23" x14ac:dyDescent="0.35">
      <c r="W47966" s="17"/>
    </row>
    <row r="47967" spans="23:23" x14ac:dyDescent="0.35">
      <c r="W47967" s="17"/>
    </row>
    <row r="47968" spans="23:23" x14ac:dyDescent="0.35">
      <c r="W47968" s="17"/>
    </row>
    <row r="47969" spans="23:23" x14ac:dyDescent="0.35">
      <c r="W47969" s="17"/>
    </row>
    <row r="47970" spans="23:23" x14ac:dyDescent="0.35">
      <c r="W47970" s="17"/>
    </row>
    <row r="47971" spans="23:23" x14ac:dyDescent="0.35">
      <c r="W47971" s="17"/>
    </row>
    <row r="47972" spans="23:23" x14ac:dyDescent="0.35">
      <c r="W47972" s="17"/>
    </row>
    <row r="47973" spans="23:23" x14ac:dyDescent="0.35">
      <c r="W47973" s="17"/>
    </row>
    <row r="47974" spans="23:23" x14ac:dyDescent="0.35">
      <c r="W47974" s="17"/>
    </row>
    <row r="47975" spans="23:23" x14ac:dyDescent="0.35">
      <c r="W47975" s="17"/>
    </row>
    <row r="47976" spans="23:23" x14ac:dyDescent="0.35">
      <c r="W47976" s="17"/>
    </row>
    <row r="47977" spans="23:23" x14ac:dyDescent="0.35">
      <c r="W47977" s="17"/>
    </row>
    <row r="47978" spans="23:23" x14ac:dyDescent="0.35">
      <c r="W47978" s="17"/>
    </row>
    <row r="47979" spans="23:23" x14ac:dyDescent="0.35">
      <c r="W47979" s="17"/>
    </row>
    <row r="47980" spans="23:23" x14ac:dyDescent="0.35">
      <c r="W47980" s="17"/>
    </row>
    <row r="47981" spans="23:23" x14ac:dyDescent="0.35">
      <c r="W47981" s="17"/>
    </row>
    <row r="47982" spans="23:23" x14ac:dyDescent="0.35">
      <c r="W47982" s="17"/>
    </row>
    <row r="47983" spans="23:23" x14ac:dyDescent="0.35">
      <c r="W47983" s="17"/>
    </row>
    <row r="47984" spans="23:23" x14ac:dyDescent="0.35">
      <c r="W47984" s="17"/>
    </row>
    <row r="47985" spans="23:23" x14ac:dyDescent="0.35">
      <c r="W47985" s="17"/>
    </row>
    <row r="47986" spans="23:23" x14ac:dyDescent="0.35">
      <c r="W47986" s="17"/>
    </row>
    <row r="47987" spans="23:23" x14ac:dyDescent="0.35">
      <c r="W47987" s="17"/>
    </row>
    <row r="47988" spans="23:23" x14ac:dyDescent="0.35">
      <c r="W47988" s="17"/>
    </row>
    <row r="47989" spans="23:23" x14ac:dyDescent="0.35">
      <c r="W47989" s="17"/>
    </row>
    <row r="47990" spans="23:23" x14ac:dyDescent="0.35">
      <c r="W47990" s="17"/>
    </row>
    <row r="47991" spans="23:23" x14ac:dyDescent="0.35">
      <c r="W47991" s="17"/>
    </row>
    <row r="47992" spans="23:23" x14ac:dyDescent="0.35">
      <c r="W47992" s="17"/>
    </row>
    <row r="47993" spans="23:23" x14ac:dyDescent="0.35">
      <c r="W47993" s="17"/>
    </row>
    <row r="47994" spans="23:23" x14ac:dyDescent="0.35">
      <c r="W47994" s="17"/>
    </row>
    <row r="47995" spans="23:23" x14ac:dyDescent="0.35">
      <c r="W47995" s="17"/>
    </row>
    <row r="47996" spans="23:23" x14ac:dyDescent="0.35">
      <c r="W47996" s="17"/>
    </row>
    <row r="47997" spans="23:23" x14ac:dyDescent="0.35">
      <c r="W47997" s="17"/>
    </row>
    <row r="47998" spans="23:23" x14ac:dyDescent="0.35">
      <c r="W47998" s="17"/>
    </row>
    <row r="47999" spans="23:23" x14ac:dyDescent="0.35">
      <c r="W47999" s="17"/>
    </row>
    <row r="48000" spans="23:23" x14ac:dyDescent="0.35">
      <c r="W48000" s="17"/>
    </row>
    <row r="48001" spans="23:23" x14ac:dyDescent="0.35">
      <c r="W48001" s="17"/>
    </row>
    <row r="48002" spans="23:23" x14ac:dyDescent="0.35">
      <c r="W48002" s="17"/>
    </row>
    <row r="48003" spans="23:23" x14ac:dyDescent="0.35">
      <c r="W48003" s="17"/>
    </row>
    <row r="48004" spans="23:23" x14ac:dyDescent="0.35">
      <c r="W48004" s="17"/>
    </row>
    <row r="48005" spans="23:23" x14ac:dyDescent="0.35">
      <c r="W48005" s="17"/>
    </row>
    <row r="48006" spans="23:23" x14ac:dyDescent="0.35">
      <c r="W48006" s="17"/>
    </row>
    <row r="48007" spans="23:23" x14ac:dyDescent="0.35">
      <c r="W48007" s="17"/>
    </row>
    <row r="48008" spans="23:23" x14ac:dyDescent="0.35">
      <c r="W48008" s="17"/>
    </row>
    <row r="48009" spans="23:23" x14ac:dyDescent="0.35">
      <c r="W48009" s="17"/>
    </row>
    <row r="48010" spans="23:23" x14ac:dyDescent="0.35">
      <c r="W48010" s="17"/>
    </row>
    <row r="48011" spans="23:23" x14ac:dyDescent="0.35">
      <c r="W48011" s="17"/>
    </row>
    <row r="48012" spans="23:23" x14ac:dyDescent="0.35">
      <c r="W48012" s="17"/>
    </row>
    <row r="48013" spans="23:23" x14ac:dyDescent="0.35">
      <c r="W48013" s="17"/>
    </row>
    <row r="48014" spans="23:23" x14ac:dyDescent="0.35">
      <c r="W48014" s="17"/>
    </row>
    <row r="48015" spans="23:23" x14ac:dyDescent="0.35">
      <c r="W48015" s="17"/>
    </row>
    <row r="48016" spans="23:23" x14ac:dyDescent="0.35">
      <c r="W48016" s="17"/>
    </row>
    <row r="48017" spans="23:23" x14ac:dyDescent="0.35">
      <c r="W48017" s="17"/>
    </row>
    <row r="48018" spans="23:23" x14ac:dyDescent="0.35">
      <c r="W48018" s="17"/>
    </row>
    <row r="48019" spans="23:23" x14ac:dyDescent="0.35">
      <c r="W48019" s="17"/>
    </row>
    <row r="48020" spans="23:23" x14ac:dyDescent="0.35">
      <c r="W48020" s="17"/>
    </row>
    <row r="48021" spans="23:23" x14ac:dyDescent="0.35">
      <c r="W48021" s="17"/>
    </row>
    <row r="48022" spans="23:23" x14ac:dyDescent="0.35">
      <c r="W48022" s="17"/>
    </row>
    <row r="48023" spans="23:23" x14ac:dyDescent="0.35">
      <c r="W48023" s="17"/>
    </row>
    <row r="48024" spans="23:23" x14ac:dyDescent="0.35">
      <c r="W48024" s="17"/>
    </row>
    <row r="48025" spans="23:23" x14ac:dyDescent="0.35">
      <c r="W48025" s="17"/>
    </row>
    <row r="48026" spans="23:23" x14ac:dyDescent="0.35">
      <c r="W48026" s="17"/>
    </row>
    <row r="48027" spans="23:23" x14ac:dyDescent="0.35">
      <c r="W48027" s="17"/>
    </row>
    <row r="48028" spans="23:23" x14ac:dyDescent="0.35">
      <c r="W48028" s="17"/>
    </row>
    <row r="48029" spans="23:23" x14ac:dyDescent="0.35">
      <c r="W48029" s="17"/>
    </row>
    <row r="48030" spans="23:23" x14ac:dyDescent="0.35">
      <c r="W48030" s="17"/>
    </row>
    <row r="48031" spans="23:23" x14ac:dyDescent="0.35">
      <c r="W48031" s="17"/>
    </row>
    <row r="48032" spans="23:23" x14ac:dyDescent="0.35">
      <c r="W48032" s="17"/>
    </row>
    <row r="48033" spans="23:23" x14ac:dyDescent="0.35">
      <c r="W48033" s="17"/>
    </row>
    <row r="48034" spans="23:23" x14ac:dyDescent="0.35">
      <c r="W48034" s="17"/>
    </row>
    <row r="48035" spans="23:23" x14ac:dyDescent="0.35">
      <c r="W48035" s="17"/>
    </row>
    <row r="48036" spans="23:23" x14ac:dyDescent="0.35">
      <c r="W48036" s="17"/>
    </row>
    <row r="48037" spans="23:23" x14ac:dyDescent="0.35">
      <c r="W48037" s="17"/>
    </row>
    <row r="48038" spans="23:23" x14ac:dyDescent="0.35">
      <c r="W48038" s="17"/>
    </row>
    <row r="48039" spans="23:23" x14ac:dyDescent="0.35">
      <c r="W48039" s="17"/>
    </row>
    <row r="48040" spans="23:23" x14ac:dyDescent="0.35">
      <c r="W48040" s="17"/>
    </row>
    <row r="48041" spans="23:23" x14ac:dyDescent="0.35">
      <c r="W48041" s="17"/>
    </row>
    <row r="48042" spans="23:23" x14ac:dyDescent="0.35">
      <c r="W48042" s="17"/>
    </row>
    <row r="48043" spans="23:23" x14ac:dyDescent="0.35">
      <c r="W48043" s="17"/>
    </row>
    <row r="48044" spans="23:23" x14ac:dyDescent="0.35">
      <c r="W48044" s="17"/>
    </row>
    <row r="48045" spans="23:23" x14ac:dyDescent="0.35">
      <c r="W48045" s="17"/>
    </row>
    <row r="48046" spans="23:23" x14ac:dyDescent="0.35">
      <c r="W48046" s="17"/>
    </row>
    <row r="48047" spans="23:23" x14ac:dyDescent="0.35">
      <c r="W48047" s="17"/>
    </row>
    <row r="48048" spans="23:23" x14ac:dyDescent="0.35">
      <c r="W48048" s="17"/>
    </row>
    <row r="48049" spans="23:23" x14ac:dyDescent="0.35">
      <c r="W48049" s="17"/>
    </row>
    <row r="48050" spans="23:23" x14ac:dyDescent="0.35">
      <c r="W48050" s="17"/>
    </row>
    <row r="48051" spans="23:23" x14ac:dyDescent="0.35">
      <c r="W48051" s="17"/>
    </row>
    <row r="48052" spans="23:23" x14ac:dyDescent="0.35">
      <c r="W48052" s="17"/>
    </row>
    <row r="48053" spans="23:23" x14ac:dyDescent="0.35">
      <c r="W48053" s="17"/>
    </row>
    <row r="48054" spans="23:23" x14ac:dyDescent="0.35">
      <c r="W48054" s="17"/>
    </row>
    <row r="48055" spans="23:23" x14ac:dyDescent="0.35">
      <c r="W48055" s="17"/>
    </row>
    <row r="48056" spans="23:23" x14ac:dyDescent="0.35">
      <c r="W48056" s="17"/>
    </row>
    <row r="48057" spans="23:23" x14ac:dyDescent="0.35">
      <c r="W48057" s="17"/>
    </row>
    <row r="48058" spans="23:23" x14ac:dyDescent="0.35">
      <c r="W48058" s="17"/>
    </row>
    <row r="48059" spans="23:23" x14ac:dyDescent="0.35">
      <c r="W48059" s="17"/>
    </row>
    <row r="48060" spans="23:23" x14ac:dyDescent="0.35">
      <c r="W48060" s="17"/>
    </row>
    <row r="48061" spans="23:23" x14ac:dyDescent="0.35">
      <c r="W48061" s="17"/>
    </row>
    <row r="48062" spans="23:23" x14ac:dyDescent="0.35">
      <c r="W48062" s="17"/>
    </row>
    <row r="48063" spans="23:23" x14ac:dyDescent="0.35">
      <c r="W48063" s="17"/>
    </row>
    <row r="48064" spans="23:23" x14ac:dyDescent="0.35">
      <c r="W48064" s="17"/>
    </row>
    <row r="48065" spans="23:23" x14ac:dyDescent="0.35">
      <c r="W48065" s="17"/>
    </row>
    <row r="48066" spans="23:23" x14ac:dyDescent="0.35">
      <c r="W48066" s="17"/>
    </row>
    <row r="48067" spans="23:23" x14ac:dyDescent="0.35">
      <c r="W48067" s="17"/>
    </row>
    <row r="48068" spans="23:23" x14ac:dyDescent="0.35">
      <c r="W48068" s="17"/>
    </row>
    <row r="48069" spans="23:23" x14ac:dyDescent="0.35">
      <c r="W48069" s="17"/>
    </row>
    <row r="48070" spans="23:23" x14ac:dyDescent="0.35">
      <c r="W48070" s="17"/>
    </row>
    <row r="48071" spans="23:23" x14ac:dyDescent="0.35">
      <c r="W48071" s="17"/>
    </row>
    <row r="48072" spans="23:23" x14ac:dyDescent="0.35">
      <c r="W48072" s="17"/>
    </row>
    <row r="48073" spans="23:23" x14ac:dyDescent="0.35">
      <c r="W48073" s="17"/>
    </row>
    <row r="48074" spans="23:23" x14ac:dyDescent="0.35">
      <c r="W48074" s="17"/>
    </row>
    <row r="48075" spans="23:23" x14ac:dyDescent="0.35">
      <c r="W48075" s="17"/>
    </row>
    <row r="48076" spans="23:23" x14ac:dyDescent="0.35">
      <c r="W48076" s="17"/>
    </row>
    <row r="48077" spans="23:23" x14ac:dyDescent="0.35">
      <c r="W48077" s="17"/>
    </row>
    <row r="48078" spans="23:23" x14ac:dyDescent="0.35">
      <c r="W48078" s="17"/>
    </row>
    <row r="48079" spans="23:23" x14ac:dyDescent="0.35">
      <c r="W48079" s="17"/>
    </row>
    <row r="48080" spans="23:23" x14ac:dyDescent="0.35">
      <c r="W48080" s="17"/>
    </row>
    <row r="48081" spans="23:23" x14ac:dyDescent="0.35">
      <c r="W48081" s="17"/>
    </row>
    <row r="48082" spans="23:23" x14ac:dyDescent="0.35">
      <c r="W48082" s="17"/>
    </row>
    <row r="48083" spans="23:23" x14ac:dyDescent="0.35">
      <c r="W48083" s="17"/>
    </row>
    <row r="48084" spans="23:23" x14ac:dyDescent="0.35">
      <c r="W48084" s="17"/>
    </row>
    <row r="48085" spans="23:23" x14ac:dyDescent="0.35">
      <c r="W48085" s="17"/>
    </row>
    <row r="48086" spans="23:23" x14ac:dyDescent="0.35">
      <c r="W48086" s="17"/>
    </row>
    <row r="48087" spans="23:23" x14ac:dyDescent="0.35">
      <c r="W48087" s="17"/>
    </row>
    <row r="48088" spans="23:23" x14ac:dyDescent="0.35">
      <c r="W48088" s="17"/>
    </row>
    <row r="48089" spans="23:23" x14ac:dyDescent="0.35">
      <c r="W48089" s="17"/>
    </row>
    <row r="48090" spans="23:23" x14ac:dyDescent="0.35">
      <c r="W48090" s="17"/>
    </row>
    <row r="48091" spans="23:23" x14ac:dyDescent="0.35">
      <c r="W48091" s="17"/>
    </row>
    <row r="48092" spans="23:23" x14ac:dyDescent="0.35">
      <c r="W48092" s="17"/>
    </row>
    <row r="48093" spans="23:23" x14ac:dyDescent="0.35">
      <c r="W48093" s="17"/>
    </row>
    <row r="48094" spans="23:23" x14ac:dyDescent="0.35">
      <c r="W48094" s="17"/>
    </row>
    <row r="48095" spans="23:23" x14ac:dyDescent="0.35">
      <c r="W48095" s="17"/>
    </row>
    <row r="48096" spans="23:23" x14ac:dyDescent="0.35">
      <c r="W48096" s="17"/>
    </row>
    <row r="48097" spans="23:23" x14ac:dyDescent="0.35">
      <c r="W48097" s="17"/>
    </row>
    <row r="48098" spans="23:23" x14ac:dyDescent="0.35">
      <c r="W48098" s="17"/>
    </row>
    <row r="48099" spans="23:23" x14ac:dyDescent="0.35">
      <c r="W48099" s="17"/>
    </row>
    <row r="48100" spans="23:23" x14ac:dyDescent="0.35">
      <c r="W48100" s="17"/>
    </row>
    <row r="48101" spans="23:23" x14ac:dyDescent="0.35">
      <c r="W48101" s="17"/>
    </row>
    <row r="48102" spans="23:23" x14ac:dyDescent="0.35">
      <c r="W48102" s="17"/>
    </row>
    <row r="48103" spans="23:23" x14ac:dyDescent="0.35">
      <c r="W48103" s="17"/>
    </row>
    <row r="48104" spans="23:23" x14ac:dyDescent="0.35">
      <c r="W48104" s="17"/>
    </row>
    <row r="48105" spans="23:23" x14ac:dyDescent="0.35">
      <c r="W48105" s="17"/>
    </row>
    <row r="48106" spans="23:23" x14ac:dyDescent="0.35">
      <c r="W48106" s="17"/>
    </row>
    <row r="48107" spans="23:23" x14ac:dyDescent="0.35">
      <c r="W48107" s="17"/>
    </row>
    <row r="48108" spans="23:23" x14ac:dyDescent="0.35">
      <c r="W48108" s="17"/>
    </row>
    <row r="48109" spans="23:23" x14ac:dyDescent="0.35">
      <c r="W48109" s="17"/>
    </row>
    <row r="48110" spans="23:23" x14ac:dyDescent="0.35">
      <c r="W48110" s="17"/>
    </row>
    <row r="48111" spans="23:23" x14ac:dyDescent="0.35">
      <c r="W48111" s="17"/>
    </row>
    <row r="48112" spans="23:23" x14ac:dyDescent="0.35">
      <c r="W48112" s="17"/>
    </row>
    <row r="48113" spans="23:23" x14ac:dyDescent="0.35">
      <c r="W48113" s="17"/>
    </row>
    <row r="48114" spans="23:23" x14ac:dyDescent="0.35">
      <c r="W48114" s="17"/>
    </row>
    <row r="48115" spans="23:23" x14ac:dyDescent="0.35">
      <c r="W48115" s="17"/>
    </row>
    <row r="48116" spans="23:23" x14ac:dyDescent="0.35">
      <c r="W48116" s="17"/>
    </row>
    <row r="48117" spans="23:23" x14ac:dyDescent="0.35">
      <c r="W48117" s="17"/>
    </row>
    <row r="48118" spans="23:23" x14ac:dyDescent="0.35">
      <c r="W48118" s="17"/>
    </row>
    <row r="48119" spans="23:23" x14ac:dyDescent="0.35">
      <c r="W48119" s="17"/>
    </row>
    <row r="48120" spans="23:23" x14ac:dyDescent="0.35">
      <c r="W48120" s="17"/>
    </row>
    <row r="48121" spans="23:23" x14ac:dyDescent="0.35">
      <c r="W48121" s="17"/>
    </row>
    <row r="48122" spans="23:23" x14ac:dyDescent="0.35">
      <c r="W48122" s="17"/>
    </row>
    <row r="48123" spans="23:23" x14ac:dyDescent="0.35">
      <c r="W48123" s="17"/>
    </row>
    <row r="48124" spans="23:23" x14ac:dyDescent="0.35">
      <c r="W48124" s="17"/>
    </row>
    <row r="48125" spans="23:23" x14ac:dyDescent="0.35">
      <c r="W48125" s="17"/>
    </row>
    <row r="48126" spans="23:23" x14ac:dyDescent="0.35">
      <c r="W48126" s="17"/>
    </row>
    <row r="48127" spans="23:23" x14ac:dyDescent="0.35">
      <c r="W48127" s="17"/>
    </row>
    <row r="48128" spans="23:23" x14ac:dyDescent="0.35">
      <c r="W48128" s="17"/>
    </row>
    <row r="48129" spans="23:23" x14ac:dyDescent="0.35">
      <c r="W48129" s="17"/>
    </row>
    <row r="48130" spans="23:23" x14ac:dyDescent="0.35">
      <c r="W48130" s="17"/>
    </row>
    <row r="48131" spans="23:23" x14ac:dyDescent="0.35">
      <c r="W48131" s="17"/>
    </row>
    <row r="48132" spans="23:23" x14ac:dyDescent="0.35">
      <c r="W48132" s="17"/>
    </row>
    <row r="48133" spans="23:23" x14ac:dyDescent="0.35">
      <c r="W48133" s="17"/>
    </row>
    <row r="48134" spans="23:23" x14ac:dyDescent="0.35">
      <c r="W48134" s="17"/>
    </row>
    <row r="48135" spans="23:23" x14ac:dyDescent="0.35">
      <c r="W48135" s="17"/>
    </row>
    <row r="48136" spans="23:23" x14ac:dyDescent="0.35">
      <c r="W48136" s="17"/>
    </row>
    <row r="48137" spans="23:23" x14ac:dyDescent="0.35">
      <c r="W48137" s="17"/>
    </row>
    <row r="48138" spans="23:23" x14ac:dyDescent="0.35">
      <c r="W48138" s="17"/>
    </row>
    <row r="48139" spans="23:23" x14ac:dyDescent="0.35">
      <c r="W48139" s="17"/>
    </row>
    <row r="48140" spans="23:23" x14ac:dyDescent="0.35">
      <c r="W48140" s="17"/>
    </row>
    <row r="48141" spans="23:23" x14ac:dyDescent="0.35">
      <c r="W48141" s="17"/>
    </row>
    <row r="48142" spans="23:23" x14ac:dyDescent="0.35">
      <c r="W48142" s="17"/>
    </row>
    <row r="48143" spans="23:23" x14ac:dyDescent="0.35">
      <c r="W48143" s="17"/>
    </row>
    <row r="48144" spans="23:23" x14ac:dyDescent="0.35">
      <c r="W48144" s="17"/>
    </row>
    <row r="48145" spans="23:23" x14ac:dyDescent="0.35">
      <c r="W48145" s="17"/>
    </row>
    <row r="48146" spans="23:23" x14ac:dyDescent="0.35">
      <c r="W48146" s="17"/>
    </row>
    <row r="48147" spans="23:23" x14ac:dyDescent="0.35">
      <c r="W48147" s="17"/>
    </row>
    <row r="48148" spans="23:23" x14ac:dyDescent="0.35">
      <c r="W48148" s="17"/>
    </row>
    <row r="48149" spans="23:23" x14ac:dyDescent="0.35">
      <c r="W48149" s="17"/>
    </row>
    <row r="48150" spans="23:23" x14ac:dyDescent="0.35">
      <c r="W48150" s="17"/>
    </row>
    <row r="48151" spans="23:23" x14ac:dyDescent="0.35">
      <c r="W48151" s="17"/>
    </row>
    <row r="48152" spans="23:23" x14ac:dyDescent="0.35">
      <c r="W48152" s="17"/>
    </row>
    <row r="48153" spans="23:23" x14ac:dyDescent="0.35">
      <c r="W48153" s="17"/>
    </row>
    <row r="48154" spans="23:23" x14ac:dyDescent="0.35">
      <c r="W48154" s="17"/>
    </row>
    <row r="48155" spans="23:23" x14ac:dyDescent="0.35">
      <c r="W48155" s="17"/>
    </row>
    <row r="48156" spans="23:23" x14ac:dyDescent="0.35">
      <c r="W48156" s="17"/>
    </row>
    <row r="48157" spans="23:23" x14ac:dyDescent="0.35">
      <c r="W48157" s="17"/>
    </row>
    <row r="48158" spans="23:23" x14ac:dyDescent="0.35">
      <c r="W48158" s="17"/>
    </row>
    <row r="48159" spans="23:23" x14ac:dyDescent="0.35">
      <c r="W48159" s="17"/>
    </row>
    <row r="48160" spans="23:23" x14ac:dyDescent="0.35">
      <c r="W48160" s="17"/>
    </row>
    <row r="48161" spans="23:23" x14ac:dyDescent="0.35">
      <c r="W48161" s="17"/>
    </row>
    <row r="48162" spans="23:23" x14ac:dyDescent="0.35">
      <c r="W48162" s="17"/>
    </row>
    <row r="48163" spans="23:23" x14ac:dyDescent="0.35">
      <c r="W48163" s="17"/>
    </row>
    <row r="48164" spans="23:23" x14ac:dyDescent="0.35">
      <c r="W48164" s="17"/>
    </row>
    <row r="48165" spans="23:23" x14ac:dyDescent="0.35">
      <c r="W48165" s="17"/>
    </row>
    <row r="48166" spans="23:23" x14ac:dyDescent="0.35">
      <c r="W48166" s="17"/>
    </row>
    <row r="48167" spans="23:23" x14ac:dyDescent="0.35">
      <c r="W48167" s="17"/>
    </row>
    <row r="48168" spans="23:23" x14ac:dyDescent="0.35">
      <c r="W48168" s="17"/>
    </row>
    <row r="48169" spans="23:23" x14ac:dyDescent="0.35">
      <c r="W48169" s="17"/>
    </row>
    <row r="48170" spans="23:23" x14ac:dyDescent="0.35">
      <c r="W48170" s="17"/>
    </row>
    <row r="48171" spans="23:23" x14ac:dyDescent="0.35">
      <c r="W48171" s="17"/>
    </row>
    <row r="48172" spans="23:23" x14ac:dyDescent="0.35">
      <c r="W48172" s="17"/>
    </row>
    <row r="48173" spans="23:23" x14ac:dyDescent="0.35">
      <c r="W48173" s="17"/>
    </row>
    <row r="48174" spans="23:23" x14ac:dyDescent="0.35">
      <c r="W48174" s="17"/>
    </row>
    <row r="48175" spans="23:23" x14ac:dyDescent="0.35">
      <c r="W48175" s="17"/>
    </row>
    <row r="48176" spans="23:23" x14ac:dyDescent="0.35">
      <c r="W48176" s="17"/>
    </row>
    <row r="48177" spans="23:23" x14ac:dyDescent="0.35">
      <c r="W48177" s="17"/>
    </row>
    <row r="48178" spans="23:23" x14ac:dyDescent="0.35">
      <c r="W48178" s="17"/>
    </row>
    <row r="48179" spans="23:23" x14ac:dyDescent="0.35">
      <c r="W48179" s="17"/>
    </row>
    <row r="48180" spans="23:23" x14ac:dyDescent="0.35">
      <c r="W48180" s="17"/>
    </row>
    <row r="48181" spans="23:23" x14ac:dyDescent="0.35">
      <c r="W48181" s="17"/>
    </row>
    <row r="48182" spans="23:23" x14ac:dyDescent="0.35">
      <c r="W48182" s="17"/>
    </row>
    <row r="48183" spans="23:23" x14ac:dyDescent="0.35">
      <c r="W48183" s="17"/>
    </row>
    <row r="48184" spans="23:23" x14ac:dyDescent="0.35">
      <c r="W48184" s="17"/>
    </row>
    <row r="48185" spans="23:23" x14ac:dyDescent="0.35">
      <c r="W48185" s="17"/>
    </row>
    <row r="48186" spans="23:23" x14ac:dyDescent="0.35">
      <c r="W48186" s="17"/>
    </row>
    <row r="48187" spans="23:23" x14ac:dyDescent="0.35">
      <c r="W48187" s="17"/>
    </row>
    <row r="48188" spans="23:23" x14ac:dyDescent="0.35">
      <c r="W48188" s="17"/>
    </row>
    <row r="48189" spans="23:23" x14ac:dyDescent="0.35">
      <c r="W48189" s="17"/>
    </row>
    <row r="48190" spans="23:23" x14ac:dyDescent="0.35">
      <c r="W48190" s="17"/>
    </row>
    <row r="48191" spans="23:23" x14ac:dyDescent="0.35">
      <c r="W48191" s="17"/>
    </row>
    <row r="48192" spans="23:23" x14ac:dyDescent="0.35">
      <c r="W48192" s="17"/>
    </row>
    <row r="48193" spans="23:23" x14ac:dyDescent="0.35">
      <c r="W48193" s="17"/>
    </row>
    <row r="48194" spans="23:23" x14ac:dyDescent="0.35">
      <c r="W48194" s="17"/>
    </row>
    <row r="48195" spans="23:23" x14ac:dyDescent="0.35">
      <c r="W48195" s="17"/>
    </row>
    <row r="48196" spans="23:23" x14ac:dyDescent="0.35">
      <c r="W48196" s="17"/>
    </row>
    <row r="48197" spans="23:23" x14ac:dyDescent="0.35">
      <c r="W48197" s="17"/>
    </row>
    <row r="48198" spans="23:23" x14ac:dyDescent="0.35">
      <c r="W48198" s="17"/>
    </row>
    <row r="48199" spans="23:23" x14ac:dyDescent="0.35">
      <c r="W48199" s="17"/>
    </row>
    <row r="48200" spans="23:23" x14ac:dyDescent="0.35">
      <c r="W48200" s="17"/>
    </row>
    <row r="48201" spans="23:23" x14ac:dyDescent="0.35">
      <c r="W48201" s="17"/>
    </row>
    <row r="48202" spans="23:23" x14ac:dyDescent="0.35">
      <c r="W48202" s="17"/>
    </row>
    <row r="48203" spans="23:23" x14ac:dyDescent="0.35">
      <c r="W48203" s="17"/>
    </row>
    <row r="48204" spans="23:23" x14ac:dyDescent="0.35">
      <c r="W48204" s="17"/>
    </row>
    <row r="48205" spans="23:23" x14ac:dyDescent="0.35">
      <c r="W48205" s="17"/>
    </row>
    <row r="48206" spans="23:23" x14ac:dyDescent="0.35">
      <c r="W48206" s="17"/>
    </row>
    <row r="48207" spans="23:23" x14ac:dyDescent="0.35">
      <c r="W48207" s="17"/>
    </row>
    <row r="48208" spans="23:23" x14ac:dyDescent="0.35">
      <c r="W48208" s="17"/>
    </row>
    <row r="48209" spans="23:23" x14ac:dyDescent="0.35">
      <c r="W48209" s="17"/>
    </row>
    <row r="48210" spans="23:23" x14ac:dyDescent="0.35">
      <c r="W48210" s="17"/>
    </row>
    <row r="48211" spans="23:23" x14ac:dyDescent="0.35">
      <c r="W48211" s="17"/>
    </row>
    <row r="48212" spans="23:23" x14ac:dyDescent="0.35">
      <c r="W48212" s="17"/>
    </row>
    <row r="48213" spans="23:23" x14ac:dyDescent="0.35">
      <c r="W48213" s="17"/>
    </row>
    <row r="48214" spans="23:23" x14ac:dyDescent="0.35">
      <c r="W48214" s="17"/>
    </row>
    <row r="48215" spans="23:23" x14ac:dyDescent="0.35">
      <c r="W48215" s="17"/>
    </row>
    <row r="48216" spans="23:23" x14ac:dyDescent="0.35">
      <c r="W48216" s="17"/>
    </row>
    <row r="48217" spans="23:23" x14ac:dyDescent="0.35">
      <c r="W48217" s="17"/>
    </row>
    <row r="48218" spans="23:23" x14ac:dyDescent="0.35">
      <c r="W48218" s="17"/>
    </row>
    <row r="48219" spans="23:23" x14ac:dyDescent="0.35">
      <c r="W48219" s="17"/>
    </row>
    <row r="48220" spans="23:23" x14ac:dyDescent="0.35">
      <c r="W48220" s="17"/>
    </row>
    <row r="48221" spans="23:23" x14ac:dyDescent="0.35">
      <c r="W48221" s="17"/>
    </row>
    <row r="48222" spans="23:23" x14ac:dyDescent="0.35">
      <c r="W48222" s="17"/>
    </row>
    <row r="48223" spans="23:23" x14ac:dyDescent="0.35">
      <c r="W48223" s="17"/>
    </row>
    <row r="48224" spans="23:23" x14ac:dyDescent="0.35">
      <c r="W48224" s="17"/>
    </row>
    <row r="48225" spans="23:23" x14ac:dyDescent="0.35">
      <c r="W48225" s="17"/>
    </row>
    <row r="48226" spans="23:23" x14ac:dyDescent="0.35">
      <c r="W48226" s="17"/>
    </row>
    <row r="48227" spans="23:23" x14ac:dyDescent="0.35">
      <c r="W48227" s="17"/>
    </row>
    <row r="48228" spans="23:23" x14ac:dyDescent="0.35">
      <c r="W48228" s="17"/>
    </row>
    <row r="48229" spans="23:23" x14ac:dyDescent="0.35">
      <c r="W48229" s="17"/>
    </row>
    <row r="48230" spans="23:23" x14ac:dyDescent="0.35">
      <c r="W48230" s="17"/>
    </row>
    <row r="48231" spans="23:23" x14ac:dyDescent="0.35">
      <c r="W48231" s="17"/>
    </row>
    <row r="48232" spans="23:23" x14ac:dyDescent="0.35">
      <c r="W48232" s="17"/>
    </row>
    <row r="48233" spans="23:23" x14ac:dyDescent="0.35">
      <c r="W48233" s="17"/>
    </row>
    <row r="48234" spans="23:23" x14ac:dyDescent="0.35">
      <c r="W48234" s="17"/>
    </row>
    <row r="48235" spans="23:23" x14ac:dyDescent="0.35">
      <c r="W48235" s="17"/>
    </row>
    <row r="48236" spans="23:23" x14ac:dyDescent="0.35">
      <c r="W48236" s="17"/>
    </row>
    <row r="48237" spans="23:23" x14ac:dyDescent="0.35">
      <c r="W48237" s="17"/>
    </row>
    <row r="48238" spans="23:23" x14ac:dyDescent="0.35">
      <c r="W48238" s="17"/>
    </row>
    <row r="48239" spans="23:23" x14ac:dyDescent="0.35">
      <c r="W48239" s="17"/>
    </row>
    <row r="48240" spans="23:23" x14ac:dyDescent="0.35">
      <c r="W48240" s="17"/>
    </row>
    <row r="48241" spans="23:23" x14ac:dyDescent="0.35">
      <c r="W48241" s="17"/>
    </row>
    <row r="48242" spans="23:23" x14ac:dyDescent="0.35">
      <c r="W48242" s="17"/>
    </row>
    <row r="48243" spans="23:23" x14ac:dyDescent="0.35">
      <c r="W48243" s="17"/>
    </row>
    <row r="48244" spans="23:23" x14ac:dyDescent="0.35">
      <c r="W48244" s="17"/>
    </row>
    <row r="48245" spans="23:23" x14ac:dyDescent="0.35">
      <c r="W48245" s="17"/>
    </row>
    <row r="48246" spans="23:23" x14ac:dyDescent="0.35">
      <c r="W48246" s="17"/>
    </row>
    <row r="48247" spans="23:23" x14ac:dyDescent="0.35">
      <c r="W48247" s="17"/>
    </row>
    <row r="48248" spans="23:23" x14ac:dyDescent="0.35">
      <c r="W48248" s="17"/>
    </row>
    <row r="48249" spans="23:23" x14ac:dyDescent="0.35">
      <c r="W48249" s="17"/>
    </row>
    <row r="48250" spans="23:23" x14ac:dyDescent="0.35">
      <c r="W48250" s="17"/>
    </row>
    <row r="48251" spans="23:23" x14ac:dyDescent="0.35">
      <c r="W48251" s="17"/>
    </row>
    <row r="48252" spans="23:23" x14ac:dyDescent="0.35">
      <c r="W48252" s="17"/>
    </row>
    <row r="48253" spans="23:23" x14ac:dyDescent="0.35">
      <c r="W48253" s="17"/>
    </row>
    <row r="48254" spans="23:23" x14ac:dyDescent="0.35">
      <c r="W48254" s="17"/>
    </row>
    <row r="48255" spans="23:23" x14ac:dyDescent="0.35">
      <c r="W48255" s="17"/>
    </row>
    <row r="48256" spans="23:23" x14ac:dyDescent="0.35">
      <c r="W48256" s="17"/>
    </row>
    <row r="48257" spans="23:23" x14ac:dyDescent="0.35">
      <c r="W48257" s="17"/>
    </row>
    <row r="48258" spans="23:23" x14ac:dyDescent="0.35">
      <c r="W48258" s="17"/>
    </row>
    <row r="48259" spans="23:23" x14ac:dyDescent="0.35">
      <c r="W48259" s="17"/>
    </row>
    <row r="48260" spans="23:23" x14ac:dyDescent="0.35">
      <c r="W48260" s="17"/>
    </row>
    <row r="48261" spans="23:23" x14ac:dyDescent="0.35">
      <c r="W48261" s="17"/>
    </row>
    <row r="48262" spans="23:23" x14ac:dyDescent="0.35">
      <c r="W48262" s="17"/>
    </row>
    <row r="48263" spans="23:23" x14ac:dyDescent="0.35">
      <c r="W48263" s="17"/>
    </row>
    <row r="48264" spans="23:23" x14ac:dyDescent="0.35">
      <c r="W48264" s="17"/>
    </row>
    <row r="48265" spans="23:23" x14ac:dyDescent="0.35">
      <c r="W48265" s="17"/>
    </row>
    <row r="48266" spans="23:23" x14ac:dyDescent="0.35">
      <c r="W48266" s="17"/>
    </row>
    <row r="48267" spans="23:23" x14ac:dyDescent="0.35">
      <c r="W48267" s="17"/>
    </row>
    <row r="48268" spans="23:23" x14ac:dyDescent="0.35">
      <c r="W48268" s="17"/>
    </row>
    <row r="48269" spans="23:23" x14ac:dyDescent="0.35">
      <c r="W48269" s="17"/>
    </row>
    <row r="48270" spans="23:23" x14ac:dyDescent="0.35">
      <c r="W48270" s="17"/>
    </row>
    <row r="48271" spans="23:23" x14ac:dyDescent="0.35">
      <c r="W48271" s="17"/>
    </row>
    <row r="48272" spans="23:23" x14ac:dyDescent="0.35">
      <c r="W48272" s="17"/>
    </row>
    <row r="48273" spans="23:23" x14ac:dyDescent="0.35">
      <c r="W48273" s="17"/>
    </row>
    <row r="48274" spans="23:23" x14ac:dyDescent="0.35">
      <c r="W48274" s="17"/>
    </row>
    <row r="48275" spans="23:23" x14ac:dyDescent="0.35">
      <c r="W48275" s="17"/>
    </row>
    <row r="48276" spans="23:23" x14ac:dyDescent="0.35">
      <c r="W48276" s="17"/>
    </row>
    <row r="48277" spans="23:23" x14ac:dyDescent="0.35">
      <c r="W48277" s="17"/>
    </row>
    <row r="48278" spans="23:23" x14ac:dyDescent="0.35">
      <c r="W48278" s="17"/>
    </row>
    <row r="48279" spans="23:23" x14ac:dyDescent="0.35">
      <c r="W48279" s="17"/>
    </row>
    <row r="48280" spans="23:23" x14ac:dyDescent="0.35">
      <c r="W48280" s="17"/>
    </row>
    <row r="48281" spans="23:23" x14ac:dyDescent="0.35">
      <c r="W48281" s="17"/>
    </row>
    <row r="48282" spans="23:23" x14ac:dyDescent="0.35">
      <c r="W48282" s="17"/>
    </row>
    <row r="48283" spans="23:23" x14ac:dyDescent="0.35">
      <c r="W48283" s="17"/>
    </row>
    <row r="48284" spans="23:23" x14ac:dyDescent="0.35">
      <c r="W48284" s="17"/>
    </row>
    <row r="48285" spans="23:23" x14ac:dyDescent="0.35">
      <c r="W48285" s="17"/>
    </row>
    <row r="48286" spans="23:23" x14ac:dyDescent="0.35">
      <c r="W48286" s="17"/>
    </row>
    <row r="48287" spans="23:23" x14ac:dyDescent="0.35">
      <c r="W48287" s="17"/>
    </row>
    <row r="48288" spans="23:23" x14ac:dyDescent="0.35">
      <c r="W48288" s="17"/>
    </row>
    <row r="48289" spans="23:23" x14ac:dyDescent="0.35">
      <c r="W48289" s="17"/>
    </row>
    <row r="48290" spans="23:23" x14ac:dyDescent="0.35">
      <c r="W48290" s="17"/>
    </row>
    <row r="48291" spans="23:23" x14ac:dyDescent="0.35">
      <c r="W48291" s="17"/>
    </row>
    <row r="48292" spans="23:23" x14ac:dyDescent="0.35">
      <c r="W48292" s="17"/>
    </row>
    <row r="48293" spans="23:23" x14ac:dyDescent="0.35">
      <c r="W48293" s="17"/>
    </row>
    <row r="48294" spans="23:23" x14ac:dyDescent="0.35">
      <c r="W48294" s="17"/>
    </row>
    <row r="48295" spans="23:23" x14ac:dyDescent="0.35">
      <c r="W48295" s="17"/>
    </row>
    <row r="48296" spans="23:23" x14ac:dyDescent="0.35">
      <c r="W48296" s="17"/>
    </row>
    <row r="48297" spans="23:23" x14ac:dyDescent="0.35">
      <c r="W48297" s="17"/>
    </row>
    <row r="48298" spans="23:23" x14ac:dyDescent="0.35">
      <c r="W48298" s="17"/>
    </row>
    <row r="48299" spans="23:23" x14ac:dyDescent="0.35">
      <c r="W48299" s="17"/>
    </row>
    <row r="48300" spans="23:23" x14ac:dyDescent="0.35">
      <c r="W48300" s="17"/>
    </row>
    <row r="48301" spans="23:23" x14ac:dyDescent="0.35">
      <c r="W48301" s="17"/>
    </row>
    <row r="48302" spans="23:23" x14ac:dyDescent="0.35">
      <c r="W48302" s="17"/>
    </row>
    <row r="48303" spans="23:23" x14ac:dyDescent="0.35">
      <c r="W48303" s="17"/>
    </row>
    <row r="48304" spans="23:23" x14ac:dyDescent="0.35">
      <c r="W48304" s="17"/>
    </row>
    <row r="48305" spans="23:23" x14ac:dyDescent="0.35">
      <c r="W48305" s="17"/>
    </row>
    <row r="48306" spans="23:23" x14ac:dyDescent="0.35">
      <c r="W48306" s="17"/>
    </row>
    <row r="48307" spans="23:23" x14ac:dyDescent="0.35">
      <c r="W48307" s="17"/>
    </row>
    <row r="48308" spans="23:23" x14ac:dyDescent="0.35">
      <c r="W48308" s="17"/>
    </row>
    <row r="48309" spans="23:23" x14ac:dyDescent="0.35">
      <c r="W48309" s="17"/>
    </row>
    <row r="48310" spans="23:23" x14ac:dyDescent="0.35">
      <c r="W48310" s="17"/>
    </row>
    <row r="48311" spans="23:23" x14ac:dyDescent="0.35">
      <c r="W48311" s="17"/>
    </row>
    <row r="48312" spans="23:23" x14ac:dyDescent="0.35">
      <c r="W48312" s="17"/>
    </row>
    <row r="48313" spans="23:23" x14ac:dyDescent="0.35">
      <c r="W48313" s="17"/>
    </row>
    <row r="48314" spans="23:23" x14ac:dyDescent="0.35">
      <c r="W48314" s="17"/>
    </row>
    <row r="48315" spans="23:23" x14ac:dyDescent="0.35">
      <c r="W48315" s="17"/>
    </row>
    <row r="48316" spans="23:23" x14ac:dyDescent="0.35">
      <c r="W48316" s="17"/>
    </row>
    <row r="48317" spans="23:23" x14ac:dyDescent="0.35">
      <c r="W48317" s="17"/>
    </row>
    <row r="48318" spans="23:23" x14ac:dyDescent="0.35">
      <c r="W48318" s="17"/>
    </row>
    <row r="48319" spans="23:23" x14ac:dyDescent="0.35">
      <c r="W48319" s="17"/>
    </row>
    <row r="48320" spans="23:23" x14ac:dyDescent="0.35">
      <c r="W48320" s="17"/>
    </row>
    <row r="48321" spans="23:23" x14ac:dyDescent="0.35">
      <c r="W48321" s="17"/>
    </row>
    <row r="48322" spans="23:23" x14ac:dyDescent="0.35">
      <c r="W48322" s="17"/>
    </row>
    <row r="48323" spans="23:23" x14ac:dyDescent="0.35">
      <c r="W48323" s="17"/>
    </row>
    <row r="48324" spans="23:23" x14ac:dyDescent="0.35">
      <c r="W48324" s="17"/>
    </row>
    <row r="48325" spans="23:23" x14ac:dyDescent="0.35">
      <c r="W48325" s="17"/>
    </row>
    <row r="48326" spans="23:23" x14ac:dyDescent="0.35">
      <c r="W48326" s="17"/>
    </row>
    <row r="48327" spans="23:23" x14ac:dyDescent="0.35">
      <c r="W48327" s="17"/>
    </row>
    <row r="48328" spans="23:23" x14ac:dyDescent="0.35">
      <c r="W48328" s="17"/>
    </row>
    <row r="48329" spans="23:23" x14ac:dyDescent="0.35">
      <c r="W48329" s="17"/>
    </row>
    <row r="48330" spans="23:23" x14ac:dyDescent="0.35">
      <c r="W48330" s="17"/>
    </row>
    <row r="48331" spans="23:23" x14ac:dyDescent="0.35">
      <c r="W48331" s="17"/>
    </row>
    <row r="48332" spans="23:23" x14ac:dyDescent="0.35">
      <c r="W48332" s="17"/>
    </row>
    <row r="48333" spans="23:23" x14ac:dyDescent="0.35">
      <c r="W48333" s="17"/>
    </row>
    <row r="48334" spans="23:23" x14ac:dyDescent="0.35">
      <c r="W48334" s="17"/>
    </row>
    <row r="48335" spans="23:23" x14ac:dyDescent="0.35">
      <c r="W48335" s="17"/>
    </row>
    <row r="48336" spans="23:23" x14ac:dyDescent="0.35">
      <c r="W48336" s="17"/>
    </row>
    <row r="48337" spans="23:23" x14ac:dyDescent="0.35">
      <c r="W48337" s="17"/>
    </row>
    <row r="48338" spans="23:23" x14ac:dyDescent="0.35">
      <c r="W48338" s="17"/>
    </row>
    <row r="48339" spans="23:23" x14ac:dyDescent="0.35">
      <c r="W48339" s="17"/>
    </row>
    <row r="48340" spans="23:23" x14ac:dyDescent="0.35">
      <c r="W48340" s="17"/>
    </row>
    <row r="48341" spans="23:23" x14ac:dyDescent="0.35">
      <c r="W48341" s="17"/>
    </row>
    <row r="48342" spans="23:23" x14ac:dyDescent="0.35">
      <c r="W48342" s="17"/>
    </row>
    <row r="48343" spans="23:23" x14ac:dyDescent="0.35">
      <c r="W48343" s="17"/>
    </row>
    <row r="48344" spans="23:23" x14ac:dyDescent="0.35">
      <c r="W48344" s="17"/>
    </row>
    <row r="48345" spans="23:23" x14ac:dyDescent="0.35">
      <c r="W48345" s="17"/>
    </row>
    <row r="48346" spans="23:23" x14ac:dyDescent="0.35">
      <c r="W48346" s="17"/>
    </row>
    <row r="48347" spans="23:23" x14ac:dyDescent="0.35">
      <c r="W48347" s="17"/>
    </row>
    <row r="48348" spans="23:23" x14ac:dyDescent="0.35">
      <c r="W48348" s="17"/>
    </row>
    <row r="48349" spans="23:23" x14ac:dyDescent="0.35">
      <c r="W48349" s="17"/>
    </row>
    <row r="48350" spans="23:23" x14ac:dyDescent="0.35">
      <c r="W48350" s="17"/>
    </row>
    <row r="48351" spans="23:23" x14ac:dyDescent="0.35">
      <c r="W48351" s="17"/>
    </row>
    <row r="48352" spans="23:23" x14ac:dyDescent="0.35">
      <c r="W48352" s="17"/>
    </row>
    <row r="48353" spans="23:23" x14ac:dyDescent="0.35">
      <c r="W48353" s="17"/>
    </row>
    <row r="48354" spans="23:23" x14ac:dyDescent="0.35">
      <c r="W48354" s="17"/>
    </row>
    <row r="48355" spans="23:23" x14ac:dyDescent="0.35">
      <c r="W48355" s="17"/>
    </row>
    <row r="48356" spans="23:23" x14ac:dyDescent="0.35">
      <c r="W48356" s="17"/>
    </row>
    <row r="48357" spans="23:23" x14ac:dyDescent="0.35">
      <c r="W48357" s="17"/>
    </row>
    <row r="48358" spans="23:23" x14ac:dyDescent="0.35">
      <c r="W48358" s="17"/>
    </row>
    <row r="48359" spans="23:23" x14ac:dyDescent="0.35">
      <c r="W48359" s="17"/>
    </row>
    <row r="48360" spans="23:23" x14ac:dyDescent="0.35">
      <c r="W48360" s="17"/>
    </row>
    <row r="48361" spans="23:23" x14ac:dyDescent="0.35">
      <c r="W48361" s="17"/>
    </row>
    <row r="48362" spans="23:23" x14ac:dyDescent="0.35">
      <c r="W48362" s="17"/>
    </row>
    <row r="48363" spans="23:23" x14ac:dyDescent="0.35">
      <c r="W48363" s="17"/>
    </row>
    <row r="48364" spans="23:23" x14ac:dyDescent="0.35">
      <c r="W48364" s="17"/>
    </row>
    <row r="48365" spans="23:23" x14ac:dyDescent="0.35">
      <c r="W48365" s="17"/>
    </row>
    <row r="48366" spans="23:23" x14ac:dyDescent="0.35">
      <c r="W48366" s="17"/>
    </row>
    <row r="48367" spans="23:23" x14ac:dyDescent="0.35">
      <c r="W48367" s="17"/>
    </row>
    <row r="48368" spans="23:23" x14ac:dyDescent="0.35">
      <c r="W48368" s="17"/>
    </row>
    <row r="48369" spans="23:23" x14ac:dyDescent="0.35">
      <c r="W48369" s="17"/>
    </row>
    <row r="48370" spans="23:23" x14ac:dyDescent="0.35">
      <c r="W48370" s="17"/>
    </row>
    <row r="48371" spans="23:23" x14ac:dyDescent="0.35">
      <c r="W48371" s="17"/>
    </row>
    <row r="48372" spans="23:23" x14ac:dyDescent="0.35">
      <c r="W48372" s="17"/>
    </row>
    <row r="48373" spans="23:23" x14ac:dyDescent="0.35">
      <c r="W48373" s="17"/>
    </row>
    <row r="48374" spans="23:23" x14ac:dyDescent="0.35">
      <c r="W48374" s="17"/>
    </row>
    <row r="48375" spans="23:23" x14ac:dyDescent="0.35">
      <c r="W48375" s="17"/>
    </row>
    <row r="48376" spans="23:23" x14ac:dyDescent="0.35">
      <c r="W48376" s="17"/>
    </row>
    <row r="48377" spans="23:23" x14ac:dyDescent="0.35">
      <c r="W48377" s="17"/>
    </row>
    <row r="48378" spans="23:23" x14ac:dyDescent="0.35">
      <c r="W48378" s="17"/>
    </row>
    <row r="48379" spans="23:23" x14ac:dyDescent="0.35">
      <c r="W48379" s="17"/>
    </row>
    <row r="48380" spans="23:23" x14ac:dyDescent="0.35">
      <c r="W48380" s="17"/>
    </row>
    <row r="48381" spans="23:23" x14ac:dyDescent="0.35">
      <c r="W48381" s="17"/>
    </row>
    <row r="48382" spans="23:23" x14ac:dyDescent="0.35">
      <c r="W48382" s="17"/>
    </row>
    <row r="48383" spans="23:23" x14ac:dyDescent="0.35">
      <c r="W48383" s="17"/>
    </row>
    <row r="48384" spans="23:23" x14ac:dyDescent="0.35">
      <c r="W48384" s="17"/>
    </row>
    <row r="48385" spans="23:23" x14ac:dyDescent="0.35">
      <c r="W48385" s="17"/>
    </row>
    <row r="48386" spans="23:23" x14ac:dyDescent="0.35">
      <c r="W48386" s="17"/>
    </row>
    <row r="48387" spans="23:23" x14ac:dyDescent="0.35">
      <c r="W48387" s="17"/>
    </row>
    <row r="48388" spans="23:23" x14ac:dyDescent="0.35">
      <c r="W48388" s="17"/>
    </row>
    <row r="48389" spans="23:23" x14ac:dyDescent="0.35">
      <c r="W48389" s="17"/>
    </row>
    <row r="48390" spans="23:23" x14ac:dyDescent="0.35">
      <c r="W48390" s="17"/>
    </row>
    <row r="48391" spans="23:23" x14ac:dyDescent="0.35">
      <c r="W48391" s="17"/>
    </row>
    <row r="48392" spans="23:23" x14ac:dyDescent="0.35">
      <c r="W48392" s="17"/>
    </row>
    <row r="48393" spans="23:23" x14ac:dyDescent="0.35">
      <c r="W48393" s="17"/>
    </row>
    <row r="48394" spans="23:23" x14ac:dyDescent="0.35">
      <c r="W48394" s="17"/>
    </row>
    <row r="48395" spans="23:23" x14ac:dyDescent="0.35">
      <c r="W48395" s="17"/>
    </row>
    <row r="48396" spans="23:23" x14ac:dyDescent="0.35">
      <c r="W48396" s="17"/>
    </row>
    <row r="48397" spans="23:23" x14ac:dyDescent="0.35">
      <c r="W48397" s="17"/>
    </row>
    <row r="48398" spans="23:23" x14ac:dyDescent="0.35">
      <c r="W48398" s="17"/>
    </row>
    <row r="48399" spans="23:23" x14ac:dyDescent="0.35">
      <c r="W48399" s="17"/>
    </row>
    <row r="48400" spans="23:23" x14ac:dyDescent="0.35">
      <c r="W48400" s="17"/>
    </row>
    <row r="48401" spans="23:23" x14ac:dyDescent="0.35">
      <c r="W48401" s="17"/>
    </row>
    <row r="48402" spans="23:23" x14ac:dyDescent="0.35">
      <c r="W48402" s="17"/>
    </row>
    <row r="48403" spans="23:23" x14ac:dyDescent="0.35">
      <c r="W48403" s="17"/>
    </row>
    <row r="48404" spans="23:23" x14ac:dyDescent="0.35">
      <c r="W48404" s="17"/>
    </row>
    <row r="48405" spans="23:23" x14ac:dyDescent="0.35">
      <c r="W48405" s="17"/>
    </row>
    <row r="48406" spans="23:23" x14ac:dyDescent="0.35">
      <c r="W48406" s="17"/>
    </row>
    <row r="48407" spans="23:23" x14ac:dyDescent="0.35">
      <c r="W48407" s="17"/>
    </row>
    <row r="48408" spans="23:23" x14ac:dyDescent="0.35">
      <c r="W48408" s="17"/>
    </row>
    <row r="48409" spans="23:23" x14ac:dyDescent="0.35">
      <c r="W48409" s="17"/>
    </row>
    <row r="48410" spans="23:23" x14ac:dyDescent="0.35">
      <c r="W48410" s="17"/>
    </row>
    <row r="48411" spans="23:23" x14ac:dyDescent="0.35">
      <c r="W48411" s="17"/>
    </row>
    <row r="48412" spans="23:23" x14ac:dyDescent="0.35">
      <c r="W48412" s="17"/>
    </row>
    <row r="48413" spans="23:23" x14ac:dyDescent="0.35">
      <c r="W48413" s="17"/>
    </row>
    <row r="48414" spans="23:23" x14ac:dyDescent="0.35">
      <c r="W48414" s="17"/>
    </row>
    <row r="48415" spans="23:23" x14ac:dyDescent="0.35">
      <c r="W48415" s="17"/>
    </row>
    <row r="48416" spans="23:23" x14ac:dyDescent="0.35">
      <c r="W48416" s="17"/>
    </row>
    <row r="48417" spans="23:23" x14ac:dyDescent="0.35">
      <c r="W48417" s="17"/>
    </row>
    <row r="48418" spans="23:23" x14ac:dyDescent="0.35">
      <c r="W48418" s="17"/>
    </row>
    <row r="48419" spans="23:23" x14ac:dyDescent="0.35">
      <c r="W48419" s="17"/>
    </row>
    <row r="48420" spans="23:23" x14ac:dyDescent="0.35">
      <c r="W48420" s="17"/>
    </row>
    <row r="48421" spans="23:23" x14ac:dyDescent="0.35">
      <c r="W48421" s="17"/>
    </row>
    <row r="48422" spans="23:23" x14ac:dyDescent="0.35">
      <c r="W48422" s="17"/>
    </row>
    <row r="48423" spans="23:23" x14ac:dyDescent="0.35">
      <c r="W48423" s="17"/>
    </row>
    <row r="48424" spans="23:23" x14ac:dyDescent="0.35">
      <c r="W48424" s="17"/>
    </row>
    <row r="48425" spans="23:23" x14ac:dyDescent="0.35">
      <c r="W48425" s="17"/>
    </row>
    <row r="48426" spans="23:23" x14ac:dyDescent="0.35">
      <c r="W48426" s="17"/>
    </row>
    <row r="48427" spans="23:23" x14ac:dyDescent="0.35">
      <c r="W48427" s="17"/>
    </row>
    <row r="48428" spans="23:23" x14ac:dyDescent="0.35">
      <c r="W48428" s="17"/>
    </row>
    <row r="48429" spans="23:23" x14ac:dyDescent="0.35">
      <c r="W48429" s="17"/>
    </row>
    <row r="48430" spans="23:23" x14ac:dyDescent="0.35">
      <c r="W48430" s="17"/>
    </row>
    <row r="48431" spans="23:23" x14ac:dyDescent="0.35">
      <c r="W48431" s="17"/>
    </row>
    <row r="48432" spans="23:23" x14ac:dyDescent="0.35">
      <c r="W48432" s="17"/>
    </row>
    <row r="48433" spans="23:23" x14ac:dyDescent="0.35">
      <c r="W48433" s="17"/>
    </row>
    <row r="48434" spans="23:23" x14ac:dyDescent="0.35">
      <c r="W48434" s="17"/>
    </row>
    <row r="48435" spans="23:23" x14ac:dyDescent="0.35">
      <c r="W48435" s="17"/>
    </row>
    <row r="48436" spans="23:23" x14ac:dyDescent="0.35">
      <c r="W48436" s="17"/>
    </row>
    <row r="48437" spans="23:23" x14ac:dyDescent="0.35">
      <c r="W48437" s="17"/>
    </row>
    <row r="48438" spans="23:23" x14ac:dyDescent="0.35">
      <c r="W48438" s="17"/>
    </row>
    <row r="48439" spans="23:23" x14ac:dyDescent="0.35">
      <c r="W48439" s="17"/>
    </row>
    <row r="48440" spans="23:23" x14ac:dyDescent="0.35">
      <c r="W48440" s="17"/>
    </row>
    <row r="48441" spans="23:23" x14ac:dyDescent="0.35">
      <c r="W48441" s="17"/>
    </row>
    <row r="48442" spans="23:23" x14ac:dyDescent="0.35">
      <c r="W48442" s="17"/>
    </row>
    <row r="48443" spans="23:23" x14ac:dyDescent="0.35">
      <c r="W48443" s="17"/>
    </row>
    <row r="48444" spans="23:23" x14ac:dyDescent="0.35">
      <c r="W48444" s="17"/>
    </row>
    <row r="48445" spans="23:23" x14ac:dyDescent="0.35">
      <c r="W48445" s="17"/>
    </row>
    <row r="48446" spans="23:23" x14ac:dyDescent="0.35">
      <c r="W48446" s="17"/>
    </row>
    <row r="48447" spans="23:23" x14ac:dyDescent="0.35">
      <c r="W48447" s="17"/>
    </row>
    <row r="48448" spans="23:23" x14ac:dyDescent="0.35">
      <c r="W48448" s="17"/>
    </row>
    <row r="48449" spans="23:23" x14ac:dyDescent="0.35">
      <c r="W48449" s="17"/>
    </row>
    <row r="48450" spans="23:23" x14ac:dyDescent="0.35">
      <c r="W48450" s="17"/>
    </row>
    <row r="48451" spans="23:23" x14ac:dyDescent="0.35">
      <c r="W48451" s="17"/>
    </row>
    <row r="48452" spans="23:23" x14ac:dyDescent="0.35">
      <c r="W48452" s="17"/>
    </row>
    <row r="48453" spans="23:23" x14ac:dyDescent="0.35">
      <c r="W48453" s="17"/>
    </row>
    <row r="48454" spans="23:23" x14ac:dyDescent="0.35">
      <c r="W48454" s="17"/>
    </row>
    <row r="48455" spans="23:23" x14ac:dyDescent="0.35">
      <c r="W48455" s="17"/>
    </row>
    <row r="48456" spans="23:23" x14ac:dyDescent="0.35">
      <c r="W48456" s="17"/>
    </row>
    <row r="48457" spans="23:23" x14ac:dyDescent="0.35">
      <c r="W48457" s="17"/>
    </row>
    <row r="48458" spans="23:23" x14ac:dyDescent="0.35">
      <c r="W48458" s="17"/>
    </row>
    <row r="48459" spans="23:23" x14ac:dyDescent="0.35">
      <c r="W48459" s="17"/>
    </row>
    <row r="48460" spans="23:23" x14ac:dyDescent="0.35">
      <c r="W48460" s="17"/>
    </row>
    <row r="48461" spans="23:23" x14ac:dyDescent="0.35">
      <c r="W48461" s="17"/>
    </row>
    <row r="48462" spans="23:23" x14ac:dyDescent="0.35">
      <c r="W48462" s="17"/>
    </row>
    <row r="48463" spans="23:23" x14ac:dyDescent="0.35">
      <c r="W48463" s="17"/>
    </row>
    <row r="48464" spans="23:23" x14ac:dyDescent="0.35">
      <c r="W48464" s="17"/>
    </row>
    <row r="48465" spans="23:23" x14ac:dyDescent="0.35">
      <c r="W48465" s="17"/>
    </row>
    <row r="48466" spans="23:23" x14ac:dyDescent="0.35">
      <c r="W48466" s="17"/>
    </row>
    <row r="48467" spans="23:23" x14ac:dyDescent="0.35">
      <c r="W48467" s="17"/>
    </row>
    <row r="48468" spans="23:23" x14ac:dyDescent="0.35">
      <c r="W48468" s="17"/>
    </row>
    <row r="48469" spans="23:23" x14ac:dyDescent="0.35">
      <c r="W48469" s="17"/>
    </row>
    <row r="48470" spans="23:23" x14ac:dyDescent="0.35">
      <c r="W48470" s="17"/>
    </row>
    <row r="48471" spans="23:23" x14ac:dyDescent="0.35">
      <c r="W48471" s="17"/>
    </row>
    <row r="48472" spans="23:23" x14ac:dyDescent="0.35">
      <c r="W48472" s="17"/>
    </row>
    <row r="48473" spans="23:23" x14ac:dyDescent="0.35">
      <c r="W48473" s="17"/>
    </row>
    <row r="48474" spans="23:23" x14ac:dyDescent="0.35">
      <c r="W48474" s="17"/>
    </row>
    <row r="48475" spans="23:23" x14ac:dyDescent="0.35">
      <c r="W48475" s="17"/>
    </row>
    <row r="48476" spans="23:23" x14ac:dyDescent="0.35">
      <c r="W48476" s="17"/>
    </row>
    <row r="48477" spans="23:23" x14ac:dyDescent="0.35">
      <c r="W48477" s="17"/>
    </row>
    <row r="48478" spans="23:23" x14ac:dyDescent="0.35">
      <c r="W48478" s="17"/>
    </row>
    <row r="48479" spans="23:23" x14ac:dyDescent="0.35">
      <c r="W48479" s="17"/>
    </row>
    <row r="48480" spans="23:23" x14ac:dyDescent="0.35">
      <c r="W48480" s="17"/>
    </row>
    <row r="48481" spans="23:23" x14ac:dyDescent="0.35">
      <c r="W48481" s="17"/>
    </row>
    <row r="48482" spans="23:23" x14ac:dyDescent="0.35">
      <c r="W48482" s="17"/>
    </row>
    <row r="48483" spans="23:23" x14ac:dyDescent="0.35">
      <c r="W48483" s="17"/>
    </row>
    <row r="48484" spans="23:23" x14ac:dyDescent="0.35">
      <c r="W48484" s="17"/>
    </row>
    <row r="48485" spans="23:23" x14ac:dyDescent="0.35">
      <c r="W48485" s="17"/>
    </row>
    <row r="48486" spans="23:23" x14ac:dyDescent="0.35">
      <c r="W48486" s="17"/>
    </row>
    <row r="48487" spans="23:23" x14ac:dyDescent="0.35">
      <c r="W48487" s="17"/>
    </row>
    <row r="48488" spans="23:23" x14ac:dyDescent="0.35">
      <c r="W48488" s="17"/>
    </row>
    <row r="48489" spans="23:23" x14ac:dyDescent="0.35">
      <c r="W48489" s="17"/>
    </row>
    <row r="48490" spans="23:23" x14ac:dyDescent="0.35">
      <c r="W48490" s="17"/>
    </row>
    <row r="48491" spans="23:23" x14ac:dyDescent="0.35">
      <c r="W48491" s="17"/>
    </row>
    <row r="48492" spans="23:23" x14ac:dyDescent="0.35">
      <c r="W48492" s="17"/>
    </row>
    <row r="48493" spans="23:23" x14ac:dyDescent="0.35">
      <c r="W48493" s="17"/>
    </row>
    <row r="48494" spans="23:23" x14ac:dyDescent="0.35">
      <c r="W48494" s="17"/>
    </row>
    <row r="48495" spans="23:23" x14ac:dyDescent="0.35">
      <c r="W48495" s="17"/>
    </row>
    <row r="48496" spans="23:23" x14ac:dyDescent="0.35">
      <c r="W48496" s="17"/>
    </row>
    <row r="48497" spans="23:23" x14ac:dyDescent="0.35">
      <c r="W48497" s="17"/>
    </row>
    <row r="48498" spans="23:23" x14ac:dyDescent="0.35">
      <c r="W48498" s="17"/>
    </row>
    <row r="48499" spans="23:23" x14ac:dyDescent="0.35">
      <c r="W48499" s="17"/>
    </row>
    <row r="48500" spans="23:23" x14ac:dyDescent="0.35">
      <c r="W48500" s="17"/>
    </row>
    <row r="48501" spans="23:23" x14ac:dyDescent="0.35">
      <c r="W48501" s="17"/>
    </row>
    <row r="48502" spans="23:23" x14ac:dyDescent="0.35">
      <c r="W48502" s="17"/>
    </row>
    <row r="48503" spans="23:23" x14ac:dyDescent="0.35">
      <c r="W48503" s="17"/>
    </row>
    <row r="48504" spans="23:23" x14ac:dyDescent="0.35">
      <c r="W48504" s="17"/>
    </row>
    <row r="48505" spans="23:23" x14ac:dyDescent="0.35">
      <c r="W48505" s="17"/>
    </row>
    <row r="48506" spans="23:23" x14ac:dyDescent="0.35">
      <c r="W48506" s="17"/>
    </row>
    <row r="48507" spans="23:23" x14ac:dyDescent="0.35">
      <c r="W48507" s="17"/>
    </row>
    <row r="48508" spans="23:23" x14ac:dyDescent="0.35">
      <c r="W48508" s="17"/>
    </row>
    <row r="48509" spans="23:23" x14ac:dyDescent="0.35">
      <c r="W48509" s="17"/>
    </row>
    <row r="48510" spans="23:23" x14ac:dyDescent="0.35">
      <c r="W48510" s="17"/>
    </row>
    <row r="48511" spans="23:23" x14ac:dyDescent="0.35">
      <c r="W48511" s="17"/>
    </row>
    <row r="48512" spans="23:23" x14ac:dyDescent="0.35">
      <c r="W48512" s="17"/>
    </row>
    <row r="48513" spans="23:23" x14ac:dyDescent="0.35">
      <c r="W48513" s="17"/>
    </row>
    <row r="48514" spans="23:23" x14ac:dyDescent="0.35">
      <c r="W48514" s="17"/>
    </row>
    <row r="48515" spans="23:23" x14ac:dyDescent="0.35">
      <c r="W48515" s="17"/>
    </row>
    <row r="48516" spans="23:23" x14ac:dyDescent="0.35">
      <c r="W48516" s="17"/>
    </row>
    <row r="48517" spans="23:23" x14ac:dyDescent="0.35">
      <c r="W48517" s="17"/>
    </row>
    <row r="48518" spans="23:23" x14ac:dyDescent="0.35">
      <c r="W48518" s="17"/>
    </row>
    <row r="48519" spans="23:23" x14ac:dyDescent="0.35">
      <c r="W48519" s="17"/>
    </row>
    <row r="48520" spans="23:23" x14ac:dyDescent="0.35">
      <c r="W48520" s="17"/>
    </row>
    <row r="48521" spans="23:23" x14ac:dyDescent="0.35">
      <c r="W48521" s="17"/>
    </row>
    <row r="48522" spans="23:23" x14ac:dyDescent="0.35">
      <c r="W48522" s="17"/>
    </row>
    <row r="48523" spans="23:23" x14ac:dyDescent="0.35">
      <c r="W48523" s="17"/>
    </row>
    <row r="48524" spans="23:23" x14ac:dyDescent="0.35">
      <c r="W48524" s="17"/>
    </row>
    <row r="48525" spans="23:23" x14ac:dyDescent="0.35">
      <c r="W48525" s="17"/>
    </row>
    <row r="48526" spans="23:23" x14ac:dyDescent="0.35">
      <c r="W48526" s="17"/>
    </row>
    <row r="48527" spans="23:23" x14ac:dyDescent="0.35">
      <c r="W48527" s="17"/>
    </row>
    <row r="48528" spans="23:23" x14ac:dyDescent="0.35">
      <c r="W48528" s="17"/>
    </row>
    <row r="48529" spans="23:23" x14ac:dyDescent="0.35">
      <c r="W48529" s="17"/>
    </row>
    <row r="48530" spans="23:23" x14ac:dyDescent="0.35">
      <c r="W48530" s="17"/>
    </row>
    <row r="48531" spans="23:23" x14ac:dyDescent="0.35">
      <c r="W48531" s="17"/>
    </row>
    <row r="48532" spans="23:23" x14ac:dyDescent="0.35">
      <c r="W48532" s="17"/>
    </row>
    <row r="48533" spans="23:23" x14ac:dyDescent="0.35">
      <c r="W48533" s="17"/>
    </row>
    <row r="48534" spans="23:23" x14ac:dyDescent="0.35">
      <c r="W48534" s="17"/>
    </row>
    <row r="48535" spans="23:23" x14ac:dyDescent="0.35">
      <c r="W48535" s="17"/>
    </row>
    <row r="48536" spans="23:23" x14ac:dyDescent="0.35">
      <c r="W48536" s="17"/>
    </row>
    <row r="48537" spans="23:23" x14ac:dyDescent="0.35">
      <c r="W48537" s="17"/>
    </row>
    <row r="48538" spans="23:23" x14ac:dyDescent="0.35">
      <c r="W48538" s="17"/>
    </row>
    <row r="48539" spans="23:23" x14ac:dyDescent="0.35">
      <c r="W48539" s="17"/>
    </row>
    <row r="48540" spans="23:23" x14ac:dyDescent="0.35">
      <c r="W48540" s="17"/>
    </row>
    <row r="48541" spans="23:23" x14ac:dyDescent="0.35">
      <c r="W48541" s="17"/>
    </row>
    <row r="48542" spans="23:23" x14ac:dyDescent="0.35">
      <c r="W48542" s="17"/>
    </row>
    <row r="48543" spans="23:23" x14ac:dyDescent="0.35">
      <c r="W48543" s="17"/>
    </row>
    <row r="48544" spans="23:23" x14ac:dyDescent="0.35">
      <c r="W48544" s="17"/>
    </row>
    <row r="48545" spans="23:23" x14ac:dyDescent="0.35">
      <c r="W48545" s="17"/>
    </row>
    <row r="48546" spans="23:23" x14ac:dyDescent="0.35">
      <c r="W48546" s="17"/>
    </row>
    <row r="48547" spans="23:23" x14ac:dyDescent="0.35">
      <c r="W48547" s="17"/>
    </row>
    <row r="48548" spans="23:23" x14ac:dyDescent="0.35">
      <c r="W48548" s="17"/>
    </row>
    <row r="48549" spans="23:23" x14ac:dyDescent="0.35">
      <c r="W48549" s="17"/>
    </row>
    <row r="48550" spans="23:23" x14ac:dyDescent="0.35">
      <c r="W48550" s="17"/>
    </row>
    <row r="48551" spans="23:23" x14ac:dyDescent="0.35">
      <c r="W48551" s="17"/>
    </row>
    <row r="48552" spans="23:23" x14ac:dyDescent="0.35">
      <c r="W48552" s="17"/>
    </row>
    <row r="48553" spans="23:23" x14ac:dyDescent="0.35">
      <c r="W48553" s="17"/>
    </row>
    <row r="48554" spans="23:23" x14ac:dyDescent="0.35">
      <c r="W48554" s="17"/>
    </row>
    <row r="48555" spans="23:23" x14ac:dyDescent="0.35">
      <c r="W48555" s="17"/>
    </row>
    <row r="48556" spans="23:23" x14ac:dyDescent="0.35">
      <c r="W48556" s="17"/>
    </row>
    <row r="48557" spans="23:23" x14ac:dyDescent="0.35">
      <c r="W48557" s="17"/>
    </row>
    <row r="48558" spans="23:23" x14ac:dyDescent="0.35">
      <c r="W48558" s="17"/>
    </row>
    <row r="48559" spans="23:23" x14ac:dyDescent="0.35">
      <c r="W48559" s="17"/>
    </row>
    <row r="48560" spans="23:23" x14ac:dyDescent="0.35">
      <c r="W48560" s="17"/>
    </row>
    <row r="48561" spans="23:23" x14ac:dyDescent="0.35">
      <c r="W48561" s="17"/>
    </row>
    <row r="48562" spans="23:23" x14ac:dyDescent="0.35">
      <c r="W48562" s="17"/>
    </row>
    <row r="48563" spans="23:23" x14ac:dyDescent="0.35">
      <c r="W48563" s="17"/>
    </row>
    <row r="48564" spans="23:23" x14ac:dyDescent="0.35">
      <c r="W48564" s="17"/>
    </row>
    <row r="48565" spans="23:23" x14ac:dyDescent="0.35">
      <c r="W48565" s="17"/>
    </row>
    <row r="48566" spans="23:23" x14ac:dyDescent="0.35">
      <c r="W48566" s="17"/>
    </row>
    <row r="48567" spans="23:23" x14ac:dyDescent="0.35">
      <c r="W48567" s="17"/>
    </row>
    <row r="48568" spans="23:23" x14ac:dyDescent="0.35">
      <c r="W48568" s="17"/>
    </row>
    <row r="48569" spans="23:23" x14ac:dyDescent="0.35">
      <c r="W48569" s="17"/>
    </row>
    <row r="48570" spans="23:23" x14ac:dyDescent="0.35">
      <c r="W48570" s="17"/>
    </row>
    <row r="48571" spans="23:23" x14ac:dyDescent="0.35">
      <c r="W48571" s="17"/>
    </row>
    <row r="48572" spans="23:23" x14ac:dyDescent="0.35">
      <c r="W48572" s="17"/>
    </row>
    <row r="48573" spans="23:23" x14ac:dyDescent="0.35">
      <c r="W48573" s="17"/>
    </row>
    <row r="48574" spans="23:23" x14ac:dyDescent="0.35">
      <c r="W48574" s="17"/>
    </row>
    <row r="48575" spans="23:23" x14ac:dyDescent="0.35">
      <c r="W48575" s="17"/>
    </row>
    <row r="48576" spans="23:23" x14ac:dyDescent="0.35">
      <c r="W48576" s="17"/>
    </row>
    <row r="48577" spans="23:23" x14ac:dyDescent="0.35">
      <c r="W48577" s="17"/>
    </row>
    <row r="48578" spans="23:23" x14ac:dyDescent="0.35">
      <c r="W48578" s="17"/>
    </row>
    <row r="48579" spans="23:23" x14ac:dyDescent="0.35">
      <c r="W48579" s="17"/>
    </row>
    <row r="48580" spans="23:23" x14ac:dyDescent="0.35">
      <c r="W48580" s="17"/>
    </row>
    <row r="48581" spans="23:23" x14ac:dyDescent="0.35">
      <c r="W48581" s="17"/>
    </row>
    <row r="48582" spans="23:23" x14ac:dyDescent="0.35">
      <c r="W48582" s="17"/>
    </row>
    <row r="48583" spans="23:23" x14ac:dyDescent="0.35">
      <c r="W48583" s="17"/>
    </row>
    <row r="48584" spans="23:23" x14ac:dyDescent="0.35">
      <c r="W48584" s="17"/>
    </row>
    <row r="48585" spans="23:23" x14ac:dyDescent="0.35">
      <c r="W48585" s="17"/>
    </row>
    <row r="48586" spans="23:23" x14ac:dyDescent="0.35">
      <c r="W48586" s="17"/>
    </row>
    <row r="48587" spans="23:23" x14ac:dyDescent="0.35">
      <c r="W48587" s="17"/>
    </row>
    <row r="48588" spans="23:23" x14ac:dyDescent="0.35">
      <c r="W48588" s="17"/>
    </row>
    <row r="48589" spans="23:23" x14ac:dyDescent="0.35">
      <c r="W48589" s="17"/>
    </row>
    <row r="48590" spans="23:23" x14ac:dyDescent="0.35">
      <c r="W48590" s="17"/>
    </row>
    <row r="48591" spans="23:23" x14ac:dyDescent="0.35">
      <c r="W48591" s="17"/>
    </row>
    <row r="48592" spans="23:23" x14ac:dyDescent="0.35">
      <c r="W48592" s="17"/>
    </row>
    <row r="48593" spans="23:23" x14ac:dyDescent="0.35">
      <c r="W48593" s="17"/>
    </row>
    <row r="48594" spans="23:23" x14ac:dyDescent="0.35">
      <c r="W48594" s="17"/>
    </row>
    <row r="48595" spans="23:23" x14ac:dyDescent="0.35">
      <c r="W48595" s="17"/>
    </row>
    <row r="48596" spans="23:23" x14ac:dyDescent="0.35">
      <c r="W48596" s="17"/>
    </row>
    <row r="48597" spans="23:23" x14ac:dyDescent="0.35">
      <c r="W48597" s="17"/>
    </row>
    <row r="48598" spans="23:23" x14ac:dyDescent="0.35">
      <c r="W48598" s="17"/>
    </row>
    <row r="48599" spans="23:23" x14ac:dyDescent="0.35">
      <c r="W48599" s="17"/>
    </row>
    <row r="48600" spans="23:23" x14ac:dyDescent="0.35">
      <c r="W48600" s="17"/>
    </row>
    <row r="48601" spans="23:23" x14ac:dyDescent="0.35">
      <c r="W48601" s="17"/>
    </row>
    <row r="48602" spans="23:23" x14ac:dyDescent="0.35">
      <c r="W48602" s="17"/>
    </row>
    <row r="48603" spans="23:23" x14ac:dyDescent="0.35">
      <c r="W48603" s="17"/>
    </row>
    <row r="48604" spans="23:23" x14ac:dyDescent="0.35">
      <c r="W48604" s="17"/>
    </row>
    <row r="48605" spans="23:23" x14ac:dyDescent="0.35">
      <c r="W48605" s="17"/>
    </row>
    <row r="48606" spans="23:23" x14ac:dyDescent="0.35">
      <c r="W48606" s="17"/>
    </row>
    <row r="48607" spans="23:23" x14ac:dyDescent="0.35">
      <c r="W48607" s="17"/>
    </row>
    <row r="48608" spans="23:23" x14ac:dyDescent="0.35">
      <c r="W48608" s="17"/>
    </row>
    <row r="48609" spans="23:23" x14ac:dyDescent="0.35">
      <c r="W48609" s="17"/>
    </row>
    <row r="48610" spans="23:23" x14ac:dyDescent="0.35">
      <c r="W48610" s="17"/>
    </row>
    <row r="48611" spans="23:23" x14ac:dyDescent="0.35">
      <c r="W48611" s="17"/>
    </row>
    <row r="48612" spans="23:23" x14ac:dyDescent="0.35">
      <c r="W48612" s="17"/>
    </row>
    <row r="48613" spans="23:23" x14ac:dyDescent="0.35">
      <c r="W48613" s="17"/>
    </row>
    <row r="48614" spans="23:23" x14ac:dyDescent="0.35">
      <c r="W48614" s="17"/>
    </row>
    <row r="48615" spans="23:23" x14ac:dyDescent="0.35">
      <c r="W48615" s="17"/>
    </row>
    <row r="48616" spans="23:23" x14ac:dyDescent="0.35">
      <c r="W48616" s="17"/>
    </row>
    <row r="48617" spans="23:23" x14ac:dyDescent="0.35">
      <c r="W48617" s="17"/>
    </row>
    <row r="48618" spans="23:23" x14ac:dyDescent="0.35">
      <c r="W48618" s="17"/>
    </row>
    <row r="48619" spans="23:23" x14ac:dyDescent="0.35">
      <c r="W48619" s="17"/>
    </row>
    <row r="48620" spans="23:23" x14ac:dyDescent="0.35">
      <c r="W48620" s="17"/>
    </row>
    <row r="48621" spans="23:23" x14ac:dyDescent="0.35">
      <c r="W48621" s="17"/>
    </row>
    <row r="48622" spans="23:23" x14ac:dyDescent="0.35">
      <c r="W48622" s="17"/>
    </row>
    <row r="48623" spans="23:23" x14ac:dyDescent="0.35">
      <c r="W48623" s="17"/>
    </row>
    <row r="48624" spans="23:23" x14ac:dyDescent="0.35">
      <c r="W48624" s="17"/>
    </row>
    <row r="48625" spans="23:23" x14ac:dyDescent="0.35">
      <c r="W48625" s="17"/>
    </row>
    <row r="48626" spans="23:23" x14ac:dyDescent="0.35">
      <c r="W48626" s="17"/>
    </row>
    <row r="48627" spans="23:23" x14ac:dyDescent="0.35">
      <c r="W48627" s="17"/>
    </row>
    <row r="48628" spans="23:23" x14ac:dyDescent="0.35">
      <c r="W48628" s="17"/>
    </row>
    <row r="48629" spans="23:23" x14ac:dyDescent="0.35">
      <c r="W48629" s="17"/>
    </row>
    <row r="48630" spans="23:23" x14ac:dyDescent="0.35">
      <c r="W48630" s="17"/>
    </row>
    <row r="48631" spans="23:23" x14ac:dyDescent="0.35">
      <c r="W48631" s="17"/>
    </row>
    <row r="48632" spans="23:23" x14ac:dyDescent="0.35">
      <c r="W48632" s="17"/>
    </row>
    <row r="48633" spans="23:23" x14ac:dyDescent="0.35">
      <c r="W48633" s="17"/>
    </row>
    <row r="48634" spans="23:23" x14ac:dyDescent="0.35">
      <c r="W48634" s="17"/>
    </row>
    <row r="48635" spans="23:23" x14ac:dyDescent="0.35">
      <c r="W48635" s="17"/>
    </row>
    <row r="48636" spans="23:23" x14ac:dyDescent="0.35">
      <c r="W48636" s="17"/>
    </row>
    <row r="48637" spans="23:23" x14ac:dyDescent="0.35">
      <c r="W48637" s="17"/>
    </row>
    <row r="48638" spans="23:23" x14ac:dyDescent="0.35">
      <c r="W48638" s="17"/>
    </row>
    <row r="48639" spans="23:23" x14ac:dyDescent="0.35">
      <c r="W48639" s="17"/>
    </row>
    <row r="48640" spans="23:23" x14ac:dyDescent="0.35">
      <c r="W48640" s="17"/>
    </row>
    <row r="48641" spans="23:23" x14ac:dyDescent="0.35">
      <c r="W48641" s="17"/>
    </row>
    <row r="48642" spans="23:23" x14ac:dyDescent="0.35">
      <c r="W48642" s="17"/>
    </row>
    <row r="48643" spans="23:23" x14ac:dyDescent="0.35">
      <c r="W48643" s="17"/>
    </row>
    <row r="48644" spans="23:23" x14ac:dyDescent="0.35">
      <c r="W48644" s="17"/>
    </row>
    <row r="48645" spans="23:23" x14ac:dyDescent="0.35">
      <c r="W48645" s="17"/>
    </row>
    <row r="48646" spans="23:23" x14ac:dyDescent="0.35">
      <c r="W48646" s="17"/>
    </row>
    <row r="48647" spans="23:23" x14ac:dyDescent="0.35">
      <c r="W48647" s="17"/>
    </row>
    <row r="48648" spans="23:23" x14ac:dyDescent="0.35">
      <c r="W48648" s="17"/>
    </row>
    <row r="48649" spans="23:23" x14ac:dyDescent="0.35">
      <c r="W48649" s="17"/>
    </row>
    <row r="48650" spans="23:23" x14ac:dyDescent="0.35">
      <c r="W48650" s="17"/>
    </row>
    <row r="48651" spans="23:23" x14ac:dyDescent="0.35">
      <c r="W48651" s="17"/>
    </row>
    <row r="48652" spans="23:23" x14ac:dyDescent="0.35">
      <c r="W48652" s="17"/>
    </row>
    <row r="48653" spans="23:23" x14ac:dyDescent="0.35">
      <c r="W48653" s="17"/>
    </row>
    <row r="48654" spans="23:23" x14ac:dyDescent="0.35">
      <c r="W48654" s="17"/>
    </row>
    <row r="48655" spans="23:23" x14ac:dyDescent="0.35">
      <c r="W48655" s="17"/>
    </row>
    <row r="48656" spans="23:23" x14ac:dyDescent="0.35">
      <c r="W48656" s="17"/>
    </row>
    <row r="48657" spans="23:23" x14ac:dyDescent="0.35">
      <c r="W48657" s="17"/>
    </row>
    <row r="48658" spans="23:23" x14ac:dyDescent="0.35">
      <c r="W48658" s="17"/>
    </row>
    <row r="48659" spans="23:23" x14ac:dyDescent="0.35">
      <c r="W48659" s="17"/>
    </row>
    <row r="48660" spans="23:23" x14ac:dyDescent="0.35">
      <c r="W48660" s="17"/>
    </row>
    <row r="48661" spans="23:23" x14ac:dyDescent="0.35">
      <c r="W48661" s="17"/>
    </row>
    <row r="48662" spans="23:23" x14ac:dyDescent="0.35">
      <c r="W48662" s="17"/>
    </row>
    <row r="48663" spans="23:23" x14ac:dyDescent="0.35">
      <c r="W48663" s="17"/>
    </row>
    <row r="48664" spans="23:23" x14ac:dyDescent="0.35">
      <c r="W48664" s="17"/>
    </row>
    <row r="48665" spans="23:23" x14ac:dyDescent="0.35">
      <c r="W48665" s="17"/>
    </row>
    <row r="48666" spans="23:23" x14ac:dyDescent="0.35">
      <c r="W48666" s="17"/>
    </row>
    <row r="48667" spans="23:23" x14ac:dyDescent="0.35">
      <c r="W48667" s="17"/>
    </row>
    <row r="48668" spans="23:23" x14ac:dyDescent="0.35">
      <c r="W48668" s="17"/>
    </row>
    <row r="48669" spans="23:23" x14ac:dyDescent="0.35">
      <c r="W48669" s="17"/>
    </row>
    <row r="48670" spans="23:23" x14ac:dyDescent="0.35">
      <c r="W48670" s="17"/>
    </row>
    <row r="48671" spans="23:23" x14ac:dyDescent="0.35">
      <c r="W48671" s="17"/>
    </row>
    <row r="48672" spans="23:23" x14ac:dyDescent="0.35">
      <c r="W48672" s="17"/>
    </row>
    <row r="48673" spans="23:23" x14ac:dyDescent="0.35">
      <c r="W48673" s="17"/>
    </row>
    <row r="48674" spans="23:23" x14ac:dyDescent="0.35">
      <c r="W48674" s="17"/>
    </row>
    <row r="48675" spans="23:23" x14ac:dyDescent="0.35">
      <c r="W48675" s="17"/>
    </row>
    <row r="48676" spans="23:23" x14ac:dyDescent="0.35">
      <c r="W48676" s="17"/>
    </row>
    <row r="48677" spans="23:23" x14ac:dyDescent="0.35">
      <c r="W48677" s="17"/>
    </row>
    <row r="48678" spans="23:23" x14ac:dyDescent="0.35">
      <c r="W48678" s="17"/>
    </row>
    <row r="48679" spans="23:23" x14ac:dyDescent="0.35">
      <c r="W48679" s="17"/>
    </row>
    <row r="48680" spans="23:23" x14ac:dyDescent="0.35">
      <c r="W48680" s="17"/>
    </row>
    <row r="48681" spans="23:23" x14ac:dyDescent="0.35">
      <c r="W48681" s="17"/>
    </row>
    <row r="48682" spans="23:23" x14ac:dyDescent="0.35">
      <c r="W48682" s="17"/>
    </row>
    <row r="48683" spans="23:23" x14ac:dyDescent="0.35">
      <c r="W48683" s="17"/>
    </row>
    <row r="48684" spans="23:23" x14ac:dyDescent="0.35">
      <c r="W48684" s="17"/>
    </row>
    <row r="48685" spans="23:23" x14ac:dyDescent="0.35">
      <c r="W48685" s="17"/>
    </row>
    <row r="48686" spans="23:23" x14ac:dyDescent="0.35">
      <c r="W48686" s="17"/>
    </row>
    <row r="48687" spans="23:23" x14ac:dyDescent="0.35">
      <c r="W48687" s="17"/>
    </row>
    <row r="48688" spans="23:23" x14ac:dyDescent="0.35">
      <c r="W48688" s="17"/>
    </row>
    <row r="48689" spans="23:23" x14ac:dyDescent="0.35">
      <c r="W48689" s="17"/>
    </row>
    <row r="48690" spans="23:23" x14ac:dyDescent="0.35">
      <c r="W48690" s="17"/>
    </row>
    <row r="48691" spans="23:23" x14ac:dyDescent="0.35">
      <c r="W48691" s="17"/>
    </row>
    <row r="48692" spans="23:23" x14ac:dyDescent="0.35">
      <c r="W48692" s="17"/>
    </row>
    <row r="48693" spans="23:23" x14ac:dyDescent="0.35">
      <c r="W48693" s="17"/>
    </row>
    <row r="48694" spans="23:23" x14ac:dyDescent="0.35">
      <c r="W48694" s="17"/>
    </row>
    <row r="48695" spans="23:23" x14ac:dyDescent="0.35">
      <c r="W48695" s="17"/>
    </row>
    <row r="48696" spans="23:23" x14ac:dyDescent="0.35">
      <c r="W48696" s="17"/>
    </row>
    <row r="48697" spans="23:23" x14ac:dyDescent="0.35">
      <c r="W48697" s="17"/>
    </row>
    <row r="48698" spans="23:23" x14ac:dyDescent="0.35">
      <c r="W48698" s="17"/>
    </row>
    <row r="48699" spans="23:23" x14ac:dyDescent="0.35">
      <c r="W48699" s="17"/>
    </row>
    <row r="48700" spans="23:23" x14ac:dyDescent="0.35">
      <c r="W48700" s="17"/>
    </row>
    <row r="48701" spans="23:23" x14ac:dyDescent="0.35">
      <c r="W48701" s="17"/>
    </row>
    <row r="48702" spans="23:23" x14ac:dyDescent="0.35">
      <c r="W48702" s="17"/>
    </row>
    <row r="48703" spans="23:23" x14ac:dyDescent="0.35">
      <c r="W48703" s="17"/>
    </row>
    <row r="48704" spans="23:23" x14ac:dyDescent="0.35">
      <c r="W48704" s="17"/>
    </row>
    <row r="48705" spans="23:23" x14ac:dyDescent="0.35">
      <c r="W48705" s="17"/>
    </row>
    <row r="48706" spans="23:23" x14ac:dyDescent="0.35">
      <c r="W48706" s="17"/>
    </row>
    <row r="48707" spans="23:23" x14ac:dyDescent="0.35">
      <c r="W48707" s="17"/>
    </row>
    <row r="48708" spans="23:23" x14ac:dyDescent="0.35">
      <c r="W48708" s="17"/>
    </row>
    <row r="48709" spans="23:23" x14ac:dyDescent="0.35">
      <c r="W48709" s="17"/>
    </row>
    <row r="48710" spans="23:23" x14ac:dyDescent="0.35">
      <c r="W48710" s="17"/>
    </row>
    <row r="48711" spans="23:23" x14ac:dyDescent="0.35">
      <c r="W48711" s="17"/>
    </row>
    <row r="48712" spans="23:23" x14ac:dyDescent="0.35">
      <c r="W48712" s="17"/>
    </row>
    <row r="48713" spans="23:23" x14ac:dyDescent="0.35">
      <c r="W48713" s="17"/>
    </row>
    <row r="48714" spans="23:23" x14ac:dyDescent="0.35">
      <c r="W48714" s="17"/>
    </row>
    <row r="48715" spans="23:23" x14ac:dyDescent="0.35">
      <c r="W48715" s="17"/>
    </row>
    <row r="48716" spans="23:23" x14ac:dyDescent="0.35">
      <c r="W48716" s="17"/>
    </row>
    <row r="48717" spans="23:23" x14ac:dyDescent="0.35">
      <c r="W48717" s="17"/>
    </row>
    <row r="48718" spans="23:23" x14ac:dyDescent="0.35">
      <c r="W48718" s="17"/>
    </row>
    <row r="48719" spans="23:23" x14ac:dyDescent="0.35">
      <c r="W48719" s="17"/>
    </row>
    <row r="48720" spans="23:23" x14ac:dyDescent="0.35">
      <c r="W48720" s="17"/>
    </row>
    <row r="48721" spans="23:23" x14ac:dyDescent="0.35">
      <c r="W48721" s="17"/>
    </row>
    <row r="48722" spans="23:23" x14ac:dyDescent="0.35">
      <c r="W48722" s="17"/>
    </row>
    <row r="48723" spans="23:23" x14ac:dyDescent="0.35">
      <c r="W48723" s="17"/>
    </row>
    <row r="48724" spans="23:23" x14ac:dyDescent="0.35">
      <c r="W48724" s="17"/>
    </row>
    <row r="48725" spans="23:23" x14ac:dyDescent="0.35">
      <c r="W48725" s="17"/>
    </row>
    <row r="48726" spans="23:23" x14ac:dyDescent="0.35">
      <c r="W48726" s="17"/>
    </row>
    <row r="48727" spans="23:23" x14ac:dyDescent="0.35">
      <c r="W48727" s="17"/>
    </row>
    <row r="48728" spans="23:23" x14ac:dyDescent="0.35">
      <c r="W48728" s="17"/>
    </row>
    <row r="48729" spans="23:23" x14ac:dyDescent="0.35">
      <c r="W48729" s="17"/>
    </row>
    <row r="48730" spans="23:23" x14ac:dyDescent="0.35">
      <c r="W48730" s="17"/>
    </row>
    <row r="48731" spans="23:23" x14ac:dyDescent="0.35">
      <c r="W48731" s="17"/>
    </row>
    <row r="48732" spans="23:23" x14ac:dyDescent="0.35">
      <c r="W48732" s="17"/>
    </row>
    <row r="48733" spans="23:23" x14ac:dyDescent="0.35">
      <c r="W48733" s="17"/>
    </row>
    <row r="48734" spans="23:23" x14ac:dyDescent="0.35">
      <c r="W48734" s="17"/>
    </row>
    <row r="48735" spans="23:23" x14ac:dyDescent="0.35">
      <c r="W48735" s="17"/>
    </row>
    <row r="48736" spans="23:23" x14ac:dyDescent="0.35">
      <c r="W48736" s="17"/>
    </row>
    <row r="48737" spans="23:23" x14ac:dyDescent="0.35">
      <c r="W48737" s="17"/>
    </row>
    <row r="48738" spans="23:23" x14ac:dyDescent="0.35">
      <c r="W48738" s="17"/>
    </row>
    <row r="48739" spans="23:23" x14ac:dyDescent="0.35">
      <c r="W48739" s="17"/>
    </row>
    <row r="48740" spans="23:23" x14ac:dyDescent="0.35">
      <c r="W48740" s="17"/>
    </row>
    <row r="48741" spans="23:23" x14ac:dyDescent="0.35">
      <c r="W48741" s="17"/>
    </row>
    <row r="48742" spans="23:23" x14ac:dyDescent="0.35">
      <c r="W48742" s="17"/>
    </row>
    <row r="48743" spans="23:23" x14ac:dyDescent="0.35">
      <c r="W48743" s="17"/>
    </row>
    <row r="48744" spans="23:23" x14ac:dyDescent="0.35">
      <c r="W48744" s="17"/>
    </row>
    <row r="48745" spans="23:23" x14ac:dyDescent="0.35">
      <c r="W48745" s="17"/>
    </row>
    <row r="48746" spans="23:23" x14ac:dyDescent="0.35">
      <c r="W48746" s="17"/>
    </row>
    <row r="48747" spans="23:23" x14ac:dyDescent="0.35">
      <c r="W48747" s="17"/>
    </row>
    <row r="48748" spans="23:23" x14ac:dyDescent="0.35">
      <c r="W48748" s="17"/>
    </row>
    <row r="48749" spans="23:23" x14ac:dyDescent="0.35">
      <c r="W48749" s="17"/>
    </row>
    <row r="48750" spans="23:23" x14ac:dyDescent="0.35">
      <c r="W48750" s="17"/>
    </row>
    <row r="48751" spans="23:23" x14ac:dyDescent="0.35">
      <c r="W48751" s="17"/>
    </row>
    <row r="48752" spans="23:23" x14ac:dyDescent="0.35">
      <c r="W48752" s="17"/>
    </row>
    <row r="48753" spans="23:23" x14ac:dyDescent="0.35">
      <c r="W48753" s="17"/>
    </row>
    <row r="48754" spans="23:23" x14ac:dyDescent="0.35">
      <c r="W48754" s="17"/>
    </row>
    <row r="48755" spans="23:23" x14ac:dyDescent="0.35">
      <c r="W48755" s="17"/>
    </row>
    <row r="48756" spans="23:23" x14ac:dyDescent="0.35">
      <c r="W48756" s="17"/>
    </row>
    <row r="48757" spans="23:23" x14ac:dyDescent="0.35">
      <c r="W48757" s="17"/>
    </row>
    <row r="48758" spans="23:23" x14ac:dyDescent="0.35">
      <c r="W48758" s="17"/>
    </row>
    <row r="48759" spans="23:23" x14ac:dyDescent="0.35">
      <c r="W48759" s="17"/>
    </row>
    <row r="48760" spans="23:23" x14ac:dyDescent="0.35">
      <c r="W48760" s="17"/>
    </row>
    <row r="48761" spans="23:23" x14ac:dyDescent="0.35">
      <c r="W48761" s="17"/>
    </row>
    <row r="48762" spans="23:23" x14ac:dyDescent="0.35">
      <c r="W48762" s="17"/>
    </row>
    <row r="48763" spans="23:23" x14ac:dyDescent="0.35">
      <c r="W48763" s="17"/>
    </row>
    <row r="48764" spans="23:23" x14ac:dyDescent="0.35">
      <c r="W48764" s="17"/>
    </row>
    <row r="48765" spans="23:23" x14ac:dyDescent="0.35">
      <c r="W48765" s="17"/>
    </row>
    <row r="48766" spans="23:23" x14ac:dyDescent="0.35">
      <c r="W48766" s="17"/>
    </row>
    <row r="48767" spans="23:23" x14ac:dyDescent="0.35">
      <c r="W48767" s="17"/>
    </row>
    <row r="48768" spans="23:23" x14ac:dyDescent="0.35">
      <c r="W48768" s="17"/>
    </row>
    <row r="48769" spans="23:23" x14ac:dyDescent="0.35">
      <c r="W48769" s="17"/>
    </row>
    <row r="48770" spans="23:23" x14ac:dyDescent="0.35">
      <c r="W48770" s="17"/>
    </row>
    <row r="48771" spans="23:23" x14ac:dyDescent="0.35">
      <c r="W48771" s="17"/>
    </row>
    <row r="48772" spans="23:23" x14ac:dyDescent="0.35">
      <c r="W48772" s="17"/>
    </row>
    <row r="48773" spans="23:23" x14ac:dyDescent="0.35">
      <c r="W48773" s="17"/>
    </row>
    <row r="48774" spans="23:23" x14ac:dyDescent="0.35">
      <c r="W48774" s="17"/>
    </row>
    <row r="48775" spans="23:23" x14ac:dyDescent="0.35">
      <c r="W48775" s="17"/>
    </row>
    <row r="48776" spans="23:23" x14ac:dyDescent="0.35">
      <c r="W48776" s="17"/>
    </row>
    <row r="48777" spans="23:23" x14ac:dyDescent="0.35">
      <c r="W48777" s="17"/>
    </row>
    <row r="48778" spans="23:23" x14ac:dyDescent="0.35">
      <c r="W48778" s="17"/>
    </row>
    <row r="48779" spans="23:23" x14ac:dyDescent="0.35">
      <c r="W48779" s="17"/>
    </row>
    <row r="48780" spans="23:23" x14ac:dyDescent="0.35">
      <c r="W48780" s="17"/>
    </row>
    <row r="48781" spans="23:23" x14ac:dyDescent="0.35">
      <c r="W48781" s="17"/>
    </row>
    <row r="48782" spans="23:23" x14ac:dyDescent="0.35">
      <c r="W48782" s="17"/>
    </row>
    <row r="48783" spans="23:23" x14ac:dyDescent="0.35">
      <c r="W48783" s="17"/>
    </row>
    <row r="48784" spans="23:23" x14ac:dyDescent="0.35">
      <c r="W48784" s="17"/>
    </row>
    <row r="48785" spans="23:23" x14ac:dyDescent="0.35">
      <c r="W48785" s="17"/>
    </row>
    <row r="48786" spans="23:23" x14ac:dyDescent="0.35">
      <c r="W48786" s="17"/>
    </row>
    <row r="48787" spans="23:23" x14ac:dyDescent="0.35">
      <c r="W48787" s="17"/>
    </row>
    <row r="48788" spans="23:23" x14ac:dyDescent="0.35">
      <c r="W48788" s="17"/>
    </row>
    <row r="48789" spans="23:23" x14ac:dyDescent="0.35">
      <c r="W48789" s="17"/>
    </row>
    <row r="48790" spans="23:23" x14ac:dyDescent="0.35">
      <c r="W48790" s="17"/>
    </row>
    <row r="48791" spans="23:23" x14ac:dyDescent="0.35">
      <c r="W48791" s="17"/>
    </row>
    <row r="48792" spans="23:23" x14ac:dyDescent="0.35">
      <c r="W48792" s="17"/>
    </row>
    <row r="48793" spans="23:23" x14ac:dyDescent="0.35">
      <c r="W48793" s="17"/>
    </row>
    <row r="48794" spans="23:23" x14ac:dyDescent="0.35">
      <c r="W48794" s="17"/>
    </row>
    <row r="48795" spans="23:23" x14ac:dyDescent="0.35">
      <c r="W48795" s="17"/>
    </row>
    <row r="48796" spans="23:23" x14ac:dyDescent="0.35">
      <c r="W48796" s="17"/>
    </row>
    <row r="48797" spans="23:23" x14ac:dyDescent="0.35">
      <c r="W48797" s="17"/>
    </row>
    <row r="48798" spans="23:23" x14ac:dyDescent="0.35">
      <c r="W48798" s="17"/>
    </row>
    <row r="48799" spans="23:23" x14ac:dyDescent="0.35">
      <c r="W48799" s="17"/>
    </row>
    <row r="48800" spans="23:23" x14ac:dyDescent="0.35">
      <c r="W48800" s="17"/>
    </row>
    <row r="48801" spans="23:23" x14ac:dyDescent="0.35">
      <c r="W48801" s="17"/>
    </row>
    <row r="48802" spans="23:23" x14ac:dyDescent="0.35">
      <c r="W48802" s="17"/>
    </row>
    <row r="48803" spans="23:23" x14ac:dyDescent="0.35">
      <c r="W48803" s="17"/>
    </row>
    <row r="48804" spans="23:23" x14ac:dyDescent="0.35">
      <c r="W48804" s="17"/>
    </row>
    <row r="48805" spans="23:23" x14ac:dyDescent="0.35">
      <c r="W48805" s="17"/>
    </row>
    <row r="48806" spans="23:23" x14ac:dyDescent="0.35">
      <c r="W48806" s="17"/>
    </row>
    <row r="48807" spans="23:23" x14ac:dyDescent="0.35">
      <c r="W48807" s="17"/>
    </row>
    <row r="48808" spans="23:23" x14ac:dyDescent="0.35">
      <c r="W48808" s="17"/>
    </row>
    <row r="48809" spans="23:23" x14ac:dyDescent="0.35">
      <c r="W48809" s="17"/>
    </row>
    <row r="48810" spans="23:23" x14ac:dyDescent="0.35">
      <c r="W48810" s="17"/>
    </row>
    <row r="48811" spans="23:23" x14ac:dyDescent="0.35">
      <c r="W48811" s="17"/>
    </row>
    <row r="48812" spans="23:23" x14ac:dyDescent="0.35">
      <c r="W48812" s="17"/>
    </row>
    <row r="48813" spans="23:23" x14ac:dyDescent="0.35">
      <c r="W48813" s="17"/>
    </row>
    <row r="48814" spans="23:23" x14ac:dyDescent="0.35">
      <c r="W48814" s="17"/>
    </row>
    <row r="48815" spans="23:23" x14ac:dyDescent="0.35">
      <c r="W48815" s="17"/>
    </row>
    <row r="48816" spans="23:23" x14ac:dyDescent="0.35">
      <c r="W48816" s="17"/>
    </row>
    <row r="48817" spans="23:23" x14ac:dyDescent="0.35">
      <c r="W48817" s="17"/>
    </row>
    <row r="48818" spans="23:23" x14ac:dyDescent="0.35">
      <c r="W48818" s="17"/>
    </row>
    <row r="48819" spans="23:23" x14ac:dyDescent="0.35">
      <c r="W48819" s="17"/>
    </row>
    <row r="48820" spans="23:23" x14ac:dyDescent="0.35">
      <c r="W48820" s="17"/>
    </row>
    <row r="48821" spans="23:23" x14ac:dyDescent="0.35">
      <c r="W48821" s="17"/>
    </row>
    <row r="48822" spans="23:23" x14ac:dyDescent="0.35">
      <c r="W48822" s="17"/>
    </row>
    <row r="48823" spans="23:23" x14ac:dyDescent="0.35">
      <c r="W48823" s="17"/>
    </row>
    <row r="48824" spans="23:23" x14ac:dyDescent="0.35">
      <c r="W48824" s="17"/>
    </row>
    <row r="48825" spans="23:23" x14ac:dyDescent="0.35">
      <c r="W48825" s="17"/>
    </row>
    <row r="48826" spans="23:23" x14ac:dyDescent="0.35">
      <c r="W48826" s="17"/>
    </row>
    <row r="48827" spans="23:23" x14ac:dyDescent="0.35">
      <c r="W48827" s="17"/>
    </row>
    <row r="48828" spans="23:23" x14ac:dyDescent="0.35">
      <c r="W48828" s="17"/>
    </row>
    <row r="48829" spans="23:23" x14ac:dyDescent="0.35">
      <c r="W48829" s="17"/>
    </row>
    <row r="48830" spans="23:23" x14ac:dyDescent="0.35">
      <c r="W48830" s="17"/>
    </row>
    <row r="48831" spans="23:23" x14ac:dyDescent="0.35">
      <c r="W48831" s="17"/>
    </row>
    <row r="48832" spans="23:23" x14ac:dyDescent="0.35">
      <c r="W48832" s="17"/>
    </row>
    <row r="48833" spans="23:23" x14ac:dyDescent="0.35">
      <c r="W48833" s="17"/>
    </row>
    <row r="48834" spans="23:23" x14ac:dyDescent="0.35">
      <c r="W48834" s="17"/>
    </row>
    <row r="48835" spans="23:23" x14ac:dyDescent="0.35">
      <c r="W48835" s="17"/>
    </row>
    <row r="48836" spans="23:23" x14ac:dyDescent="0.35">
      <c r="W48836" s="17"/>
    </row>
    <row r="48837" spans="23:23" x14ac:dyDescent="0.35">
      <c r="W48837" s="17"/>
    </row>
    <row r="48838" spans="23:23" x14ac:dyDescent="0.35">
      <c r="W48838" s="17"/>
    </row>
    <row r="48839" spans="23:23" x14ac:dyDescent="0.35">
      <c r="W48839" s="17"/>
    </row>
    <row r="48840" spans="23:23" x14ac:dyDescent="0.35">
      <c r="W48840" s="17"/>
    </row>
    <row r="48841" spans="23:23" x14ac:dyDescent="0.35">
      <c r="W48841" s="17"/>
    </row>
    <row r="48842" spans="23:23" x14ac:dyDescent="0.35">
      <c r="W48842" s="17"/>
    </row>
    <row r="48843" spans="23:23" x14ac:dyDescent="0.35">
      <c r="W48843" s="17"/>
    </row>
    <row r="48844" spans="23:23" x14ac:dyDescent="0.35">
      <c r="W48844" s="17"/>
    </row>
    <row r="48845" spans="23:23" x14ac:dyDescent="0.35">
      <c r="W48845" s="17"/>
    </row>
    <row r="48846" spans="23:23" x14ac:dyDescent="0.35">
      <c r="W48846" s="17"/>
    </row>
    <row r="48847" spans="23:23" x14ac:dyDescent="0.35">
      <c r="W48847" s="17"/>
    </row>
    <row r="48848" spans="23:23" x14ac:dyDescent="0.35">
      <c r="W48848" s="17"/>
    </row>
    <row r="48849" spans="23:23" x14ac:dyDescent="0.35">
      <c r="W48849" s="17"/>
    </row>
    <row r="48850" spans="23:23" x14ac:dyDescent="0.35">
      <c r="W48850" s="17"/>
    </row>
    <row r="48851" spans="23:23" x14ac:dyDescent="0.35">
      <c r="W48851" s="17"/>
    </row>
    <row r="48852" spans="23:23" x14ac:dyDescent="0.35">
      <c r="W48852" s="17"/>
    </row>
    <row r="48853" spans="23:23" x14ac:dyDescent="0.35">
      <c r="W48853" s="17"/>
    </row>
    <row r="48854" spans="23:23" x14ac:dyDescent="0.35">
      <c r="W48854" s="17"/>
    </row>
    <row r="48855" spans="23:23" x14ac:dyDescent="0.35">
      <c r="W48855" s="17"/>
    </row>
    <row r="48856" spans="23:23" x14ac:dyDescent="0.35">
      <c r="W48856" s="17"/>
    </row>
    <row r="48857" spans="23:23" x14ac:dyDescent="0.35">
      <c r="W48857" s="17"/>
    </row>
    <row r="48858" spans="23:23" x14ac:dyDescent="0.35">
      <c r="W48858" s="17"/>
    </row>
    <row r="48859" spans="23:23" x14ac:dyDescent="0.35">
      <c r="W48859" s="17"/>
    </row>
    <row r="48860" spans="23:23" x14ac:dyDescent="0.35">
      <c r="W48860" s="17"/>
    </row>
    <row r="48861" spans="23:23" x14ac:dyDescent="0.35">
      <c r="W48861" s="17"/>
    </row>
    <row r="48862" spans="23:23" x14ac:dyDescent="0.35">
      <c r="W48862" s="17"/>
    </row>
    <row r="48863" spans="23:23" x14ac:dyDescent="0.35">
      <c r="W48863" s="17"/>
    </row>
    <row r="48864" spans="23:23" x14ac:dyDescent="0.35">
      <c r="W48864" s="17"/>
    </row>
    <row r="48865" spans="23:23" x14ac:dyDescent="0.35">
      <c r="W48865" s="17"/>
    </row>
    <row r="48866" spans="23:23" x14ac:dyDescent="0.35">
      <c r="W48866" s="17"/>
    </row>
    <row r="48867" spans="23:23" x14ac:dyDescent="0.35">
      <c r="W48867" s="17"/>
    </row>
    <row r="48868" spans="23:23" x14ac:dyDescent="0.35">
      <c r="W48868" s="17"/>
    </row>
    <row r="48869" spans="23:23" x14ac:dyDescent="0.35">
      <c r="W48869" s="17"/>
    </row>
    <row r="48870" spans="23:23" x14ac:dyDescent="0.35">
      <c r="W48870" s="17"/>
    </row>
    <row r="48871" spans="23:23" x14ac:dyDescent="0.35">
      <c r="W48871" s="17"/>
    </row>
    <row r="48872" spans="23:23" x14ac:dyDescent="0.35">
      <c r="W48872" s="17"/>
    </row>
    <row r="48873" spans="23:23" x14ac:dyDescent="0.35">
      <c r="W48873" s="17"/>
    </row>
    <row r="48874" spans="23:23" x14ac:dyDescent="0.35">
      <c r="W48874" s="17"/>
    </row>
    <row r="48875" spans="23:23" x14ac:dyDescent="0.35">
      <c r="W48875" s="17"/>
    </row>
    <row r="48876" spans="23:23" x14ac:dyDescent="0.35">
      <c r="W48876" s="17"/>
    </row>
    <row r="48877" spans="23:23" x14ac:dyDescent="0.35">
      <c r="W48877" s="17"/>
    </row>
    <row r="48878" spans="23:23" x14ac:dyDescent="0.35">
      <c r="W48878" s="17"/>
    </row>
    <row r="48879" spans="23:23" x14ac:dyDescent="0.35">
      <c r="W48879" s="17"/>
    </row>
    <row r="48880" spans="23:23" x14ac:dyDescent="0.35">
      <c r="W48880" s="17"/>
    </row>
    <row r="48881" spans="23:23" x14ac:dyDescent="0.35">
      <c r="W48881" s="17"/>
    </row>
    <row r="48882" spans="23:23" x14ac:dyDescent="0.35">
      <c r="W48882" s="17"/>
    </row>
    <row r="48883" spans="23:23" x14ac:dyDescent="0.35">
      <c r="W48883" s="17"/>
    </row>
    <row r="48884" spans="23:23" x14ac:dyDescent="0.35">
      <c r="W48884" s="17"/>
    </row>
    <row r="48885" spans="23:23" x14ac:dyDescent="0.35">
      <c r="W48885" s="17"/>
    </row>
    <row r="48886" spans="23:23" x14ac:dyDescent="0.35">
      <c r="W48886" s="17"/>
    </row>
    <row r="48887" spans="23:23" x14ac:dyDescent="0.35">
      <c r="W48887" s="17"/>
    </row>
    <row r="48888" spans="23:23" x14ac:dyDescent="0.35">
      <c r="W48888" s="17"/>
    </row>
    <row r="48889" spans="23:23" x14ac:dyDescent="0.35">
      <c r="W48889" s="17"/>
    </row>
    <row r="48890" spans="23:23" x14ac:dyDescent="0.35">
      <c r="W48890" s="17"/>
    </row>
    <row r="48891" spans="23:23" x14ac:dyDescent="0.35">
      <c r="W48891" s="17"/>
    </row>
    <row r="48892" spans="23:23" x14ac:dyDescent="0.35">
      <c r="W48892" s="17"/>
    </row>
    <row r="48893" spans="23:23" x14ac:dyDescent="0.35">
      <c r="W48893" s="17"/>
    </row>
    <row r="48894" spans="23:23" x14ac:dyDescent="0.35">
      <c r="W48894" s="17"/>
    </row>
    <row r="48895" spans="23:23" x14ac:dyDescent="0.35">
      <c r="W48895" s="17"/>
    </row>
    <row r="48896" spans="23:23" x14ac:dyDescent="0.35">
      <c r="W48896" s="17"/>
    </row>
    <row r="48897" spans="23:23" x14ac:dyDescent="0.35">
      <c r="W48897" s="17"/>
    </row>
    <row r="48898" spans="23:23" x14ac:dyDescent="0.35">
      <c r="W48898" s="17"/>
    </row>
    <row r="48899" spans="23:23" x14ac:dyDescent="0.35">
      <c r="W48899" s="17"/>
    </row>
    <row r="48900" spans="23:23" x14ac:dyDescent="0.35">
      <c r="W48900" s="17"/>
    </row>
    <row r="48901" spans="23:23" x14ac:dyDescent="0.35">
      <c r="W48901" s="17"/>
    </row>
    <row r="48902" spans="23:23" x14ac:dyDescent="0.35">
      <c r="W48902" s="17"/>
    </row>
    <row r="48903" spans="23:23" x14ac:dyDescent="0.35">
      <c r="W48903" s="17"/>
    </row>
    <row r="48904" spans="23:23" x14ac:dyDescent="0.35">
      <c r="W48904" s="17"/>
    </row>
    <row r="48905" spans="23:23" x14ac:dyDescent="0.35">
      <c r="W48905" s="17"/>
    </row>
    <row r="48906" spans="23:23" x14ac:dyDescent="0.35">
      <c r="W48906" s="17"/>
    </row>
    <row r="48907" spans="23:23" x14ac:dyDescent="0.35">
      <c r="W48907" s="17"/>
    </row>
    <row r="48908" spans="23:23" x14ac:dyDescent="0.35">
      <c r="W48908" s="17"/>
    </row>
    <row r="48909" spans="23:23" x14ac:dyDescent="0.35">
      <c r="W48909" s="17"/>
    </row>
    <row r="48910" spans="23:23" x14ac:dyDescent="0.35">
      <c r="W48910" s="17"/>
    </row>
    <row r="48911" spans="23:23" x14ac:dyDescent="0.35">
      <c r="W48911" s="17"/>
    </row>
    <row r="48912" spans="23:23" x14ac:dyDescent="0.35">
      <c r="W48912" s="17"/>
    </row>
    <row r="48913" spans="23:23" x14ac:dyDescent="0.35">
      <c r="W48913" s="17"/>
    </row>
    <row r="48914" spans="23:23" x14ac:dyDescent="0.35">
      <c r="W48914" s="17"/>
    </row>
    <row r="48915" spans="23:23" x14ac:dyDescent="0.35">
      <c r="W48915" s="17"/>
    </row>
    <row r="48916" spans="23:23" x14ac:dyDescent="0.35">
      <c r="W48916" s="17"/>
    </row>
    <row r="48917" spans="23:23" x14ac:dyDescent="0.35">
      <c r="W48917" s="17"/>
    </row>
    <row r="48918" spans="23:23" x14ac:dyDescent="0.35">
      <c r="W48918" s="17"/>
    </row>
    <row r="48919" spans="23:23" x14ac:dyDescent="0.35">
      <c r="W48919" s="17"/>
    </row>
    <row r="48920" spans="23:23" x14ac:dyDescent="0.35">
      <c r="W48920" s="17"/>
    </row>
    <row r="48921" spans="23:23" x14ac:dyDescent="0.35">
      <c r="W48921" s="17"/>
    </row>
    <row r="48922" spans="23:23" x14ac:dyDescent="0.35">
      <c r="W48922" s="17"/>
    </row>
    <row r="48923" spans="23:23" x14ac:dyDescent="0.35">
      <c r="W48923" s="17"/>
    </row>
    <row r="48924" spans="23:23" x14ac:dyDescent="0.35">
      <c r="W48924" s="17"/>
    </row>
    <row r="48925" spans="23:23" x14ac:dyDescent="0.35">
      <c r="W48925" s="17"/>
    </row>
    <row r="48926" spans="23:23" x14ac:dyDescent="0.35">
      <c r="W48926" s="17"/>
    </row>
    <row r="48927" spans="23:23" x14ac:dyDescent="0.35">
      <c r="W48927" s="17"/>
    </row>
    <row r="48928" spans="23:23" x14ac:dyDescent="0.35">
      <c r="W48928" s="17"/>
    </row>
    <row r="48929" spans="23:23" x14ac:dyDescent="0.35">
      <c r="W48929" s="17"/>
    </row>
    <row r="48930" spans="23:23" x14ac:dyDescent="0.35">
      <c r="W48930" s="17"/>
    </row>
    <row r="48931" spans="23:23" x14ac:dyDescent="0.35">
      <c r="W48931" s="17"/>
    </row>
    <row r="48932" spans="23:23" x14ac:dyDescent="0.35">
      <c r="W48932" s="17"/>
    </row>
    <row r="48933" spans="23:23" x14ac:dyDescent="0.35">
      <c r="W48933" s="17"/>
    </row>
    <row r="48934" spans="23:23" x14ac:dyDescent="0.35">
      <c r="W48934" s="17"/>
    </row>
    <row r="48935" spans="23:23" x14ac:dyDescent="0.35">
      <c r="W48935" s="17"/>
    </row>
    <row r="48936" spans="23:23" x14ac:dyDescent="0.35">
      <c r="W48936" s="17"/>
    </row>
    <row r="48937" spans="23:23" x14ac:dyDescent="0.35">
      <c r="W48937" s="17"/>
    </row>
    <row r="48938" spans="23:23" x14ac:dyDescent="0.35">
      <c r="W48938" s="17"/>
    </row>
    <row r="48939" spans="23:23" x14ac:dyDescent="0.35">
      <c r="W48939" s="17"/>
    </row>
    <row r="48940" spans="23:23" x14ac:dyDescent="0.35">
      <c r="W48940" s="17"/>
    </row>
    <row r="48941" spans="23:23" x14ac:dyDescent="0.35">
      <c r="W48941" s="17"/>
    </row>
    <row r="48942" spans="23:23" x14ac:dyDescent="0.35">
      <c r="W48942" s="17"/>
    </row>
    <row r="48943" spans="23:23" x14ac:dyDescent="0.35">
      <c r="W48943" s="17"/>
    </row>
    <row r="48944" spans="23:23" x14ac:dyDescent="0.35">
      <c r="W48944" s="17"/>
    </row>
    <row r="48945" spans="23:23" x14ac:dyDescent="0.35">
      <c r="W48945" s="17"/>
    </row>
    <row r="48946" spans="23:23" x14ac:dyDescent="0.35">
      <c r="W48946" s="17"/>
    </row>
    <row r="48947" spans="23:23" x14ac:dyDescent="0.35">
      <c r="W48947" s="17"/>
    </row>
    <row r="48948" spans="23:23" x14ac:dyDescent="0.35">
      <c r="W48948" s="17"/>
    </row>
    <row r="48949" spans="23:23" x14ac:dyDescent="0.35">
      <c r="W48949" s="17"/>
    </row>
    <row r="48950" spans="23:23" x14ac:dyDescent="0.35">
      <c r="W48950" s="17"/>
    </row>
    <row r="48951" spans="23:23" x14ac:dyDescent="0.35">
      <c r="W48951" s="17"/>
    </row>
    <row r="48952" spans="23:23" x14ac:dyDescent="0.35">
      <c r="W48952" s="17"/>
    </row>
    <row r="48953" spans="23:23" x14ac:dyDescent="0.35">
      <c r="W48953" s="17"/>
    </row>
    <row r="48954" spans="23:23" x14ac:dyDescent="0.35">
      <c r="W48954" s="17"/>
    </row>
    <row r="48955" spans="23:23" x14ac:dyDescent="0.35">
      <c r="W48955" s="17"/>
    </row>
    <row r="48956" spans="23:23" x14ac:dyDescent="0.35">
      <c r="W48956" s="17"/>
    </row>
    <row r="48957" spans="23:23" x14ac:dyDescent="0.35">
      <c r="W48957" s="17"/>
    </row>
    <row r="48958" spans="23:23" x14ac:dyDescent="0.35">
      <c r="W48958" s="17"/>
    </row>
    <row r="48959" spans="23:23" x14ac:dyDescent="0.35">
      <c r="W48959" s="17"/>
    </row>
    <row r="48960" spans="23:23" x14ac:dyDescent="0.35">
      <c r="W48960" s="17"/>
    </row>
    <row r="48961" spans="23:23" x14ac:dyDescent="0.35">
      <c r="W48961" s="17"/>
    </row>
    <row r="48962" spans="23:23" x14ac:dyDescent="0.35">
      <c r="W48962" s="17"/>
    </row>
    <row r="48963" spans="23:23" x14ac:dyDescent="0.35">
      <c r="W48963" s="17"/>
    </row>
    <row r="48964" spans="23:23" x14ac:dyDescent="0.35">
      <c r="W48964" s="17"/>
    </row>
    <row r="48965" spans="23:23" x14ac:dyDescent="0.35">
      <c r="W48965" s="17"/>
    </row>
    <row r="48966" spans="23:23" x14ac:dyDescent="0.35">
      <c r="W48966" s="17"/>
    </row>
    <row r="48967" spans="23:23" x14ac:dyDescent="0.35">
      <c r="W48967" s="17"/>
    </row>
    <row r="48968" spans="23:23" x14ac:dyDescent="0.35">
      <c r="W48968" s="17"/>
    </row>
    <row r="48969" spans="23:23" x14ac:dyDescent="0.35">
      <c r="W48969" s="17"/>
    </row>
    <row r="48970" spans="23:23" x14ac:dyDescent="0.35">
      <c r="W48970" s="17"/>
    </row>
    <row r="48971" spans="23:23" x14ac:dyDescent="0.35">
      <c r="W48971" s="17"/>
    </row>
    <row r="48972" spans="23:23" x14ac:dyDescent="0.35">
      <c r="W48972" s="17"/>
    </row>
    <row r="48973" spans="23:23" x14ac:dyDescent="0.35">
      <c r="W48973" s="17"/>
    </row>
    <row r="48974" spans="23:23" x14ac:dyDescent="0.35">
      <c r="W48974" s="17"/>
    </row>
    <row r="48975" spans="23:23" x14ac:dyDescent="0.35">
      <c r="W48975" s="17"/>
    </row>
    <row r="48976" spans="23:23" x14ac:dyDescent="0.35">
      <c r="W48976" s="17"/>
    </row>
    <row r="48977" spans="23:23" x14ac:dyDescent="0.35">
      <c r="W48977" s="17"/>
    </row>
    <row r="48978" spans="23:23" x14ac:dyDescent="0.35">
      <c r="W48978" s="17"/>
    </row>
    <row r="48979" spans="23:23" x14ac:dyDescent="0.35">
      <c r="W48979" s="17"/>
    </row>
    <row r="48980" spans="23:23" x14ac:dyDescent="0.35">
      <c r="W48980" s="17"/>
    </row>
    <row r="48981" spans="23:23" x14ac:dyDescent="0.35">
      <c r="W48981" s="17"/>
    </row>
    <row r="48982" spans="23:23" x14ac:dyDescent="0.35">
      <c r="W48982" s="17"/>
    </row>
    <row r="48983" spans="23:23" x14ac:dyDescent="0.35">
      <c r="W48983" s="17"/>
    </row>
    <row r="48984" spans="23:23" x14ac:dyDescent="0.35">
      <c r="W48984" s="17"/>
    </row>
    <row r="48985" spans="23:23" x14ac:dyDescent="0.35">
      <c r="W48985" s="17"/>
    </row>
    <row r="48986" spans="23:23" x14ac:dyDescent="0.35">
      <c r="W48986" s="17"/>
    </row>
    <row r="48987" spans="23:23" x14ac:dyDescent="0.35">
      <c r="W48987" s="17"/>
    </row>
    <row r="48988" spans="23:23" x14ac:dyDescent="0.35">
      <c r="W48988" s="17"/>
    </row>
    <row r="48989" spans="23:23" x14ac:dyDescent="0.35">
      <c r="W48989" s="17"/>
    </row>
    <row r="48990" spans="23:23" x14ac:dyDescent="0.35">
      <c r="W48990" s="17"/>
    </row>
    <row r="48991" spans="23:23" x14ac:dyDescent="0.35">
      <c r="W48991" s="17"/>
    </row>
    <row r="48992" spans="23:23" x14ac:dyDescent="0.35">
      <c r="W48992" s="17"/>
    </row>
    <row r="48993" spans="23:23" x14ac:dyDescent="0.35">
      <c r="W48993" s="17"/>
    </row>
    <row r="48994" spans="23:23" x14ac:dyDescent="0.35">
      <c r="W48994" s="17"/>
    </row>
    <row r="48995" spans="23:23" x14ac:dyDescent="0.35">
      <c r="W48995" s="17"/>
    </row>
    <row r="48996" spans="23:23" x14ac:dyDescent="0.35">
      <c r="W48996" s="17"/>
    </row>
    <row r="48997" spans="23:23" x14ac:dyDescent="0.35">
      <c r="W48997" s="17"/>
    </row>
    <row r="48998" spans="23:23" x14ac:dyDescent="0.35">
      <c r="W48998" s="17"/>
    </row>
    <row r="48999" spans="23:23" x14ac:dyDescent="0.35">
      <c r="W48999" s="17"/>
    </row>
    <row r="49000" spans="23:23" x14ac:dyDescent="0.35">
      <c r="W49000" s="17"/>
    </row>
    <row r="49001" spans="23:23" x14ac:dyDescent="0.35">
      <c r="W49001" s="17"/>
    </row>
    <row r="49002" spans="23:23" x14ac:dyDescent="0.35">
      <c r="W49002" s="17"/>
    </row>
    <row r="49003" spans="23:23" x14ac:dyDescent="0.35">
      <c r="W49003" s="17"/>
    </row>
    <row r="49004" spans="23:23" x14ac:dyDescent="0.35">
      <c r="W49004" s="17"/>
    </row>
    <row r="49005" spans="23:23" x14ac:dyDescent="0.35">
      <c r="W49005" s="17"/>
    </row>
    <row r="49006" spans="23:23" x14ac:dyDescent="0.35">
      <c r="W49006" s="17"/>
    </row>
    <row r="49007" spans="23:23" x14ac:dyDescent="0.35">
      <c r="W49007" s="17"/>
    </row>
    <row r="49008" spans="23:23" x14ac:dyDescent="0.35">
      <c r="W49008" s="17"/>
    </row>
    <row r="49009" spans="23:23" x14ac:dyDescent="0.35">
      <c r="W49009" s="17"/>
    </row>
    <row r="49010" spans="23:23" x14ac:dyDescent="0.35">
      <c r="W49010" s="17"/>
    </row>
    <row r="49011" spans="23:23" x14ac:dyDescent="0.35">
      <c r="W49011" s="17"/>
    </row>
    <row r="49012" spans="23:23" x14ac:dyDescent="0.35">
      <c r="W49012" s="17"/>
    </row>
    <row r="49013" spans="23:23" x14ac:dyDescent="0.35">
      <c r="W49013" s="17"/>
    </row>
    <row r="49014" spans="23:23" x14ac:dyDescent="0.35">
      <c r="W49014" s="17"/>
    </row>
    <row r="49015" spans="23:23" x14ac:dyDescent="0.35">
      <c r="W49015" s="17"/>
    </row>
    <row r="49016" spans="23:23" x14ac:dyDescent="0.35">
      <c r="W49016" s="17"/>
    </row>
    <row r="49017" spans="23:23" x14ac:dyDescent="0.35">
      <c r="W49017" s="17"/>
    </row>
    <row r="49018" spans="23:23" x14ac:dyDescent="0.35">
      <c r="W49018" s="17"/>
    </row>
    <row r="49019" spans="23:23" x14ac:dyDescent="0.35">
      <c r="W49019" s="17"/>
    </row>
    <row r="49020" spans="23:23" x14ac:dyDescent="0.35">
      <c r="W49020" s="17"/>
    </row>
    <row r="49021" spans="23:23" x14ac:dyDescent="0.35">
      <c r="W49021" s="17"/>
    </row>
    <row r="49022" spans="23:23" x14ac:dyDescent="0.35">
      <c r="W49022" s="17"/>
    </row>
    <row r="49023" spans="23:23" x14ac:dyDescent="0.35">
      <c r="W49023" s="17"/>
    </row>
    <row r="49024" spans="23:23" x14ac:dyDescent="0.35">
      <c r="W49024" s="17"/>
    </row>
    <row r="49025" spans="23:23" x14ac:dyDescent="0.35">
      <c r="W49025" s="17"/>
    </row>
    <row r="49026" spans="23:23" x14ac:dyDescent="0.35">
      <c r="W49026" s="17"/>
    </row>
    <row r="49027" spans="23:23" x14ac:dyDescent="0.35">
      <c r="W49027" s="17"/>
    </row>
    <row r="49028" spans="23:23" x14ac:dyDescent="0.35">
      <c r="W49028" s="17"/>
    </row>
    <row r="49029" spans="23:23" x14ac:dyDescent="0.35">
      <c r="W49029" s="17"/>
    </row>
    <row r="49030" spans="23:23" x14ac:dyDescent="0.35">
      <c r="W49030" s="17"/>
    </row>
    <row r="49031" spans="23:23" x14ac:dyDescent="0.35">
      <c r="W49031" s="17"/>
    </row>
    <row r="49032" spans="23:23" x14ac:dyDescent="0.35">
      <c r="W49032" s="17"/>
    </row>
    <row r="49033" spans="23:23" x14ac:dyDescent="0.35">
      <c r="W49033" s="17"/>
    </row>
    <row r="49034" spans="23:23" x14ac:dyDescent="0.35">
      <c r="W49034" s="17"/>
    </row>
    <row r="49035" spans="23:23" x14ac:dyDescent="0.35">
      <c r="W49035" s="17"/>
    </row>
    <row r="49036" spans="23:23" x14ac:dyDescent="0.35">
      <c r="W49036" s="17"/>
    </row>
    <row r="49037" spans="23:23" x14ac:dyDescent="0.35">
      <c r="W49037" s="17"/>
    </row>
    <row r="49038" spans="23:23" x14ac:dyDescent="0.35">
      <c r="W49038" s="17"/>
    </row>
    <row r="49039" spans="23:23" x14ac:dyDescent="0.35">
      <c r="W49039" s="17"/>
    </row>
    <row r="49040" spans="23:23" x14ac:dyDescent="0.35">
      <c r="W49040" s="17"/>
    </row>
    <row r="49041" spans="23:23" x14ac:dyDescent="0.35">
      <c r="W49041" s="17"/>
    </row>
    <row r="49042" spans="23:23" x14ac:dyDescent="0.35">
      <c r="W49042" s="17"/>
    </row>
    <row r="49043" spans="23:23" x14ac:dyDescent="0.35">
      <c r="W49043" s="17"/>
    </row>
    <row r="49044" spans="23:23" x14ac:dyDescent="0.35">
      <c r="W49044" s="17"/>
    </row>
    <row r="49045" spans="23:23" x14ac:dyDescent="0.35">
      <c r="W49045" s="17"/>
    </row>
    <row r="49046" spans="23:23" x14ac:dyDescent="0.35">
      <c r="W49046" s="17"/>
    </row>
    <row r="49047" spans="23:23" x14ac:dyDescent="0.35">
      <c r="W49047" s="17"/>
    </row>
    <row r="49048" spans="23:23" x14ac:dyDescent="0.35">
      <c r="W49048" s="17"/>
    </row>
    <row r="49049" spans="23:23" x14ac:dyDescent="0.35">
      <c r="W49049" s="17"/>
    </row>
    <row r="49050" spans="23:23" x14ac:dyDescent="0.35">
      <c r="W49050" s="17"/>
    </row>
    <row r="49051" spans="23:23" x14ac:dyDescent="0.35">
      <c r="W49051" s="17"/>
    </row>
    <row r="49052" spans="23:23" x14ac:dyDescent="0.35">
      <c r="W49052" s="17"/>
    </row>
    <row r="49053" spans="23:23" x14ac:dyDescent="0.35">
      <c r="W49053" s="17"/>
    </row>
    <row r="49054" spans="23:23" x14ac:dyDescent="0.35">
      <c r="W49054" s="17"/>
    </row>
    <row r="49055" spans="23:23" x14ac:dyDescent="0.35">
      <c r="W49055" s="17"/>
    </row>
    <row r="49056" spans="23:23" x14ac:dyDescent="0.35">
      <c r="W49056" s="17"/>
    </row>
    <row r="49057" spans="23:23" x14ac:dyDescent="0.35">
      <c r="W49057" s="17"/>
    </row>
    <row r="49058" spans="23:23" x14ac:dyDescent="0.35">
      <c r="W49058" s="17"/>
    </row>
    <row r="49059" spans="23:23" x14ac:dyDescent="0.35">
      <c r="W49059" s="17"/>
    </row>
    <row r="49060" spans="23:23" x14ac:dyDescent="0.35">
      <c r="W49060" s="17"/>
    </row>
    <row r="49061" spans="23:23" x14ac:dyDescent="0.35">
      <c r="W49061" s="17"/>
    </row>
    <row r="49062" spans="23:23" x14ac:dyDescent="0.35">
      <c r="W49062" s="17"/>
    </row>
    <row r="49063" spans="23:23" x14ac:dyDescent="0.35">
      <c r="W49063" s="17"/>
    </row>
    <row r="49064" spans="23:23" x14ac:dyDescent="0.35">
      <c r="W49064" s="17"/>
    </row>
    <row r="49065" spans="23:23" x14ac:dyDescent="0.35">
      <c r="W49065" s="17"/>
    </row>
    <row r="49066" spans="23:23" x14ac:dyDescent="0.35">
      <c r="W49066" s="17"/>
    </row>
    <row r="49067" spans="23:23" x14ac:dyDescent="0.35">
      <c r="W49067" s="17"/>
    </row>
    <row r="49068" spans="23:23" x14ac:dyDescent="0.35">
      <c r="W49068" s="17"/>
    </row>
    <row r="49069" spans="23:23" x14ac:dyDescent="0.35">
      <c r="W49069" s="17"/>
    </row>
    <row r="49070" spans="23:23" x14ac:dyDescent="0.35">
      <c r="W49070" s="17"/>
    </row>
    <row r="49071" spans="23:23" x14ac:dyDescent="0.35">
      <c r="W49071" s="17"/>
    </row>
    <row r="49072" spans="23:23" x14ac:dyDescent="0.35">
      <c r="W49072" s="17"/>
    </row>
    <row r="49073" spans="23:23" x14ac:dyDescent="0.35">
      <c r="W49073" s="17"/>
    </row>
    <row r="49074" spans="23:23" x14ac:dyDescent="0.35">
      <c r="W49074" s="17"/>
    </row>
    <row r="49075" spans="23:23" x14ac:dyDescent="0.35">
      <c r="W49075" s="17"/>
    </row>
    <row r="49076" spans="23:23" x14ac:dyDescent="0.35">
      <c r="W49076" s="17"/>
    </row>
    <row r="49077" spans="23:23" x14ac:dyDescent="0.35">
      <c r="W49077" s="17"/>
    </row>
    <row r="49078" spans="23:23" x14ac:dyDescent="0.35">
      <c r="W49078" s="17"/>
    </row>
    <row r="49079" spans="23:23" x14ac:dyDescent="0.35">
      <c r="W49079" s="17"/>
    </row>
    <row r="49080" spans="23:23" x14ac:dyDescent="0.35">
      <c r="W49080" s="17"/>
    </row>
    <row r="49081" spans="23:23" x14ac:dyDescent="0.35">
      <c r="W49081" s="17"/>
    </row>
    <row r="49082" spans="23:23" x14ac:dyDescent="0.35">
      <c r="W49082" s="17"/>
    </row>
    <row r="49083" spans="23:23" x14ac:dyDescent="0.35">
      <c r="W49083" s="17"/>
    </row>
    <row r="49084" spans="23:23" x14ac:dyDescent="0.35">
      <c r="W49084" s="17"/>
    </row>
    <row r="49085" spans="23:23" x14ac:dyDescent="0.35">
      <c r="W49085" s="17"/>
    </row>
    <row r="49086" spans="23:23" x14ac:dyDescent="0.35">
      <c r="W49086" s="17"/>
    </row>
    <row r="49087" spans="23:23" x14ac:dyDescent="0.35">
      <c r="W49087" s="17"/>
    </row>
    <row r="49088" spans="23:23" x14ac:dyDescent="0.35">
      <c r="W49088" s="17"/>
    </row>
    <row r="49089" spans="23:23" x14ac:dyDescent="0.35">
      <c r="W49089" s="17"/>
    </row>
    <row r="49090" spans="23:23" x14ac:dyDescent="0.35">
      <c r="W49090" s="17"/>
    </row>
    <row r="49091" spans="23:23" x14ac:dyDescent="0.35">
      <c r="W49091" s="17"/>
    </row>
    <row r="49092" spans="23:23" x14ac:dyDescent="0.35">
      <c r="W49092" s="17"/>
    </row>
    <row r="49093" spans="23:23" x14ac:dyDescent="0.35">
      <c r="W49093" s="17"/>
    </row>
    <row r="49094" spans="23:23" x14ac:dyDescent="0.35">
      <c r="W49094" s="17"/>
    </row>
    <row r="49095" spans="23:23" x14ac:dyDescent="0.35">
      <c r="W49095" s="17"/>
    </row>
    <row r="49096" spans="23:23" x14ac:dyDescent="0.35">
      <c r="W49096" s="17"/>
    </row>
    <row r="49097" spans="23:23" x14ac:dyDescent="0.35">
      <c r="W49097" s="17"/>
    </row>
    <row r="49098" spans="23:23" x14ac:dyDescent="0.35">
      <c r="W49098" s="17"/>
    </row>
    <row r="49099" spans="23:23" x14ac:dyDescent="0.35">
      <c r="W49099" s="17"/>
    </row>
    <row r="49100" spans="23:23" x14ac:dyDescent="0.35">
      <c r="W49100" s="17"/>
    </row>
    <row r="49101" spans="23:23" x14ac:dyDescent="0.35">
      <c r="W49101" s="17"/>
    </row>
    <row r="49102" spans="23:23" x14ac:dyDescent="0.35">
      <c r="W49102" s="17"/>
    </row>
    <row r="49103" spans="23:23" x14ac:dyDescent="0.35">
      <c r="W49103" s="17"/>
    </row>
    <row r="49104" spans="23:23" x14ac:dyDescent="0.35">
      <c r="W49104" s="17"/>
    </row>
    <row r="49105" spans="23:23" x14ac:dyDescent="0.35">
      <c r="W49105" s="17"/>
    </row>
    <row r="49106" spans="23:23" x14ac:dyDescent="0.35">
      <c r="W49106" s="17"/>
    </row>
    <row r="49107" spans="23:23" x14ac:dyDescent="0.35">
      <c r="W49107" s="17"/>
    </row>
    <row r="49108" spans="23:23" x14ac:dyDescent="0.35">
      <c r="W49108" s="17"/>
    </row>
    <row r="49109" spans="23:23" x14ac:dyDescent="0.35">
      <c r="W49109" s="17"/>
    </row>
    <row r="49110" spans="23:23" x14ac:dyDescent="0.35">
      <c r="W49110" s="17"/>
    </row>
    <row r="49111" spans="23:23" x14ac:dyDescent="0.35">
      <c r="W49111" s="17"/>
    </row>
    <row r="49112" spans="23:23" x14ac:dyDescent="0.35">
      <c r="W49112" s="17"/>
    </row>
    <row r="49113" spans="23:23" x14ac:dyDescent="0.35">
      <c r="W49113" s="17"/>
    </row>
    <row r="49114" spans="23:23" x14ac:dyDescent="0.35">
      <c r="W49114" s="17"/>
    </row>
    <row r="49115" spans="23:23" x14ac:dyDescent="0.35">
      <c r="W49115" s="17"/>
    </row>
    <row r="49116" spans="23:23" x14ac:dyDescent="0.35">
      <c r="W49116" s="17"/>
    </row>
    <row r="49117" spans="23:23" x14ac:dyDescent="0.35">
      <c r="W49117" s="17"/>
    </row>
    <row r="49118" spans="23:23" x14ac:dyDescent="0.35">
      <c r="W49118" s="17"/>
    </row>
    <row r="49119" spans="23:23" x14ac:dyDescent="0.35">
      <c r="W49119" s="17"/>
    </row>
    <row r="49120" spans="23:23" x14ac:dyDescent="0.35">
      <c r="W49120" s="17"/>
    </row>
    <row r="49121" spans="23:23" x14ac:dyDescent="0.35">
      <c r="W49121" s="17"/>
    </row>
    <row r="49122" spans="23:23" x14ac:dyDescent="0.35">
      <c r="W49122" s="17"/>
    </row>
    <row r="49123" spans="23:23" x14ac:dyDescent="0.35">
      <c r="W49123" s="17"/>
    </row>
    <row r="49124" spans="23:23" x14ac:dyDescent="0.35">
      <c r="W49124" s="17"/>
    </row>
    <row r="49125" spans="23:23" x14ac:dyDescent="0.35">
      <c r="W49125" s="17"/>
    </row>
    <row r="49126" spans="23:23" x14ac:dyDescent="0.35">
      <c r="W49126" s="17"/>
    </row>
    <row r="49127" spans="23:23" x14ac:dyDescent="0.35">
      <c r="W49127" s="17"/>
    </row>
    <row r="49128" spans="23:23" x14ac:dyDescent="0.35">
      <c r="W49128" s="17"/>
    </row>
    <row r="49129" spans="23:23" x14ac:dyDescent="0.35">
      <c r="W49129" s="17"/>
    </row>
    <row r="49130" spans="23:23" x14ac:dyDescent="0.35">
      <c r="W49130" s="17"/>
    </row>
    <row r="49131" spans="23:23" x14ac:dyDescent="0.35">
      <c r="W49131" s="17"/>
    </row>
    <row r="49132" spans="23:23" x14ac:dyDescent="0.35">
      <c r="W49132" s="17"/>
    </row>
    <row r="49133" spans="23:23" x14ac:dyDescent="0.35">
      <c r="W49133" s="17"/>
    </row>
    <row r="49134" spans="23:23" x14ac:dyDescent="0.35">
      <c r="W49134" s="17"/>
    </row>
    <row r="49135" spans="23:23" x14ac:dyDescent="0.35">
      <c r="W49135" s="17"/>
    </row>
    <row r="49136" spans="23:23" x14ac:dyDescent="0.35">
      <c r="W49136" s="17"/>
    </row>
    <row r="49137" spans="23:23" x14ac:dyDescent="0.35">
      <c r="W49137" s="17"/>
    </row>
    <row r="49138" spans="23:23" x14ac:dyDescent="0.35">
      <c r="W49138" s="17"/>
    </row>
    <row r="49139" spans="23:23" x14ac:dyDescent="0.35">
      <c r="W49139" s="17"/>
    </row>
    <row r="49140" spans="23:23" x14ac:dyDescent="0.35">
      <c r="W49140" s="17"/>
    </row>
    <row r="49141" spans="23:23" x14ac:dyDescent="0.35">
      <c r="W49141" s="17"/>
    </row>
    <row r="49142" spans="23:23" x14ac:dyDescent="0.35">
      <c r="W49142" s="17"/>
    </row>
    <row r="49143" spans="23:23" x14ac:dyDescent="0.35">
      <c r="W49143" s="17"/>
    </row>
    <row r="49144" spans="23:23" x14ac:dyDescent="0.35">
      <c r="W49144" s="17"/>
    </row>
    <row r="49145" spans="23:23" x14ac:dyDescent="0.35">
      <c r="W49145" s="17"/>
    </row>
    <row r="49146" spans="23:23" x14ac:dyDescent="0.35">
      <c r="W49146" s="17"/>
    </row>
    <row r="49147" spans="23:23" x14ac:dyDescent="0.35">
      <c r="W49147" s="17"/>
    </row>
    <row r="49148" spans="23:23" x14ac:dyDescent="0.35">
      <c r="W49148" s="17"/>
    </row>
    <row r="49149" spans="23:23" x14ac:dyDescent="0.35">
      <c r="W49149" s="17"/>
    </row>
    <row r="49150" spans="23:23" x14ac:dyDescent="0.35">
      <c r="W49150" s="17"/>
    </row>
    <row r="49151" spans="23:23" x14ac:dyDescent="0.35">
      <c r="W49151" s="17"/>
    </row>
    <row r="49152" spans="23:23" x14ac:dyDescent="0.35">
      <c r="W49152" s="17"/>
    </row>
    <row r="49153" spans="23:23" x14ac:dyDescent="0.35">
      <c r="W49153" s="17"/>
    </row>
    <row r="49154" spans="23:23" x14ac:dyDescent="0.35">
      <c r="W49154" s="17"/>
    </row>
    <row r="49155" spans="23:23" x14ac:dyDescent="0.35">
      <c r="W49155" s="17"/>
    </row>
    <row r="49156" spans="23:23" x14ac:dyDescent="0.35">
      <c r="W49156" s="17"/>
    </row>
    <row r="49157" spans="23:23" x14ac:dyDescent="0.35">
      <c r="W49157" s="17"/>
    </row>
    <row r="49158" spans="23:23" x14ac:dyDescent="0.35">
      <c r="W49158" s="17"/>
    </row>
    <row r="49159" spans="23:23" x14ac:dyDescent="0.35">
      <c r="W49159" s="17"/>
    </row>
    <row r="49160" spans="23:23" x14ac:dyDescent="0.35">
      <c r="W49160" s="17"/>
    </row>
    <row r="49161" spans="23:23" x14ac:dyDescent="0.35">
      <c r="W49161" s="17"/>
    </row>
    <row r="49162" spans="23:23" x14ac:dyDescent="0.35">
      <c r="W49162" s="17"/>
    </row>
    <row r="49163" spans="23:23" x14ac:dyDescent="0.35">
      <c r="W49163" s="17"/>
    </row>
    <row r="49164" spans="23:23" x14ac:dyDescent="0.35">
      <c r="W49164" s="17"/>
    </row>
    <row r="49165" spans="23:23" x14ac:dyDescent="0.35">
      <c r="W49165" s="17"/>
    </row>
    <row r="49166" spans="23:23" x14ac:dyDescent="0.35">
      <c r="W49166" s="17"/>
    </row>
    <row r="49167" spans="23:23" x14ac:dyDescent="0.35">
      <c r="W49167" s="17"/>
    </row>
    <row r="49168" spans="23:23" x14ac:dyDescent="0.35">
      <c r="W49168" s="17"/>
    </row>
    <row r="49169" spans="23:23" x14ac:dyDescent="0.35">
      <c r="W49169" s="17"/>
    </row>
    <row r="49170" spans="23:23" x14ac:dyDescent="0.35">
      <c r="W49170" s="17"/>
    </row>
    <row r="49171" spans="23:23" x14ac:dyDescent="0.35">
      <c r="W49171" s="17"/>
    </row>
    <row r="49172" spans="23:23" x14ac:dyDescent="0.35">
      <c r="W49172" s="17"/>
    </row>
    <row r="49173" spans="23:23" x14ac:dyDescent="0.35">
      <c r="W49173" s="17"/>
    </row>
    <row r="49174" spans="23:23" x14ac:dyDescent="0.35">
      <c r="W49174" s="17"/>
    </row>
    <row r="49175" spans="23:23" x14ac:dyDescent="0.35">
      <c r="W49175" s="17"/>
    </row>
    <row r="49176" spans="23:23" x14ac:dyDescent="0.35">
      <c r="W49176" s="17"/>
    </row>
    <row r="49177" spans="23:23" x14ac:dyDescent="0.35">
      <c r="W49177" s="17"/>
    </row>
    <row r="49178" spans="23:23" x14ac:dyDescent="0.35">
      <c r="W49178" s="17"/>
    </row>
    <row r="49179" spans="23:23" x14ac:dyDescent="0.35">
      <c r="W49179" s="17"/>
    </row>
    <row r="49180" spans="23:23" x14ac:dyDescent="0.35">
      <c r="W49180" s="17"/>
    </row>
    <row r="49181" spans="23:23" x14ac:dyDescent="0.35">
      <c r="W49181" s="17"/>
    </row>
    <row r="49182" spans="23:23" x14ac:dyDescent="0.35">
      <c r="W49182" s="17"/>
    </row>
    <row r="49183" spans="23:23" x14ac:dyDescent="0.35">
      <c r="W49183" s="17"/>
    </row>
    <row r="49184" spans="23:23" x14ac:dyDescent="0.35">
      <c r="W49184" s="17"/>
    </row>
    <row r="49185" spans="23:23" x14ac:dyDescent="0.35">
      <c r="W49185" s="17"/>
    </row>
    <row r="49186" spans="23:23" x14ac:dyDescent="0.35">
      <c r="W49186" s="17"/>
    </row>
    <row r="49187" spans="23:23" x14ac:dyDescent="0.35">
      <c r="W49187" s="17"/>
    </row>
    <row r="49188" spans="23:23" x14ac:dyDescent="0.35">
      <c r="W49188" s="17"/>
    </row>
    <row r="49189" spans="23:23" x14ac:dyDescent="0.35">
      <c r="W49189" s="17"/>
    </row>
    <row r="49190" spans="23:23" x14ac:dyDescent="0.35">
      <c r="W49190" s="17"/>
    </row>
    <row r="49191" spans="23:23" x14ac:dyDescent="0.35">
      <c r="W49191" s="17"/>
    </row>
    <row r="49192" spans="23:23" x14ac:dyDescent="0.35">
      <c r="W49192" s="17"/>
    </row>
    <row r="49193" spans="23:23" x14ac:dyDescent="0.35">
      <c r="W49193" s="17"/>
    </row>
    <row r="49194" spans="23:23" x14ac:dyDescent="0.35">
      <c r="W49194" s="17"/>
    </row>
    <row r="49195" spans="23:23" x14ac:dyDescent="0.35">
      <c r="W49195" s="17"/>
    </row>
    <row r="49196" spans="23:23" x14ac:dyDescent="0.35">
      <c r="W49196" s="17"/>
    </row>
    <row r="49197" spans="23:23" x14ac:dyDescent="0.35">
      <c r="W49197" s="17"/>
    </row>
    <row r="49198" spans="23:23" x14ac:dyDescent="0.35">
      <c r="W49198" s="17"/>
    </row>
    <row r="49199" spans="23:23" x14ac:dyDescent="0.35">
      <c r="W49199" s="17"/>
    </row>
    <row r="49200" spans="23:23" x14ac:dyDescent="0.35">
      <c r="W49200" s="17"/>
    </row>
    <row r="49201" spans="23:23" x14ac:dyDescent="0.35">
      <c r="W49201" s="17"/>
    </row>
    <row r="49202" spans="23:23" x14ac:dyDescent="0.35">
      <c r="W49202" s="17"/>
    </row>
    <row r="49203" spans="23:23" x14ac:dyDescent="0.35">
      <c r="W49203" s="17"/>
    </row>
    <row r="49204" spans="23:23" x14ac:dyDescent="0.35">
      <c r="W49204" s="17"/>
    </row>
    <row r="49205" spans="23:23" x14ac:dyDescent="0.35">
      <c r="W49205" s="17"/>
    </row>
    <row r="49206" spans="23:23" x14ac:dyDescent="0.35">
      <c r="W49206" s="17"/>
    </row>
    <row r="49207" spans="23:23" x14ac:dyDescent="0.35">
      <c r="W49207" s="17"/>
    </row>
    <row r="49208" spans="23:23" x14ac:dyDescent="0.35">
      <c r="W49208" s="17"/>
    </row>
    <row r="49209" spans="23:23" x14ac:dyDescent="0.35">
      <c r="W49209" s="17"/>
    </row>
    <row r="49210" spans="23:23" x14ac:dyDescent="0.35">
      <c r="W49210" s="17"/>
    </row>
    <row r="49211" spans="23:23" x14ac:dyDescent="0.35">
      <c r="W49211" s="17"/>
    </row>
    <row r="49212" spans="23:23" x14ac:dyDescent="0.35">
      <c r="W49212" s="17"/>
    </row>
    <row r="49213" spans="23:23" x14ac:dyDescent="0.35">
      <c r="W49213" s="17"/>
    </row>
    <row r="49214" spans="23:23" x14ac:dyDescent="0.35">
      <c r="W49214" s="17"/>
    </row>
    <row r="49215" spans="23:23" x14ac:dyDescent="0.35">
      <c r="W49215" s="17"/>
    </row>
    <row r="49216" spans="23:23" x14ac:dyDescent="0.35">
      <c r="W49216" s="17"/>
    </row>
    <row r="49217" spans="23:23" x14ac:dyDescent="0.35">
      <c r="W49217" s="17"/>
    </row>
    <row r="49218" spans="23:23" x14ac:dyDescent="0.35">
      <c r="W49218" s="17"/>
    </row>
    <row r="49219" spans="23:23" x14ac:dyDescent="0.35">
      <c r="W49219" s="17"/>
    </row>
    <row r="49220" spans="23:23" x14ac:dyDescent="0.35">
      <c r="W49220" s="17"/>
    </row>
    <row r="49221" spans="23:23" x14ac:dyDescent="0.35">
      <c r="W49221" s="17"/>
    </row>
    <row r="49222" spans="23:23" x14ac:dyDescent="0.35">
      <c r="W49222" s="17"/>
    </row>
    <row r="49223" spans="23:23" x14ac:dyDescent="0.35">
      <c r="W49223" s="17"/>
    </row>
    <row r="49224" spans="23:23" x14ac:dyDescent="0.35">
      <c r="W49224" s="17"/>
    </row>
    <row r="49225" spans="23:23" x14ac:dyDescent="0.35">
      <c r="W49225" s="17"/>
    </row>
    <row r="49226" spans="23:23" x14ac:dyDescent="0.35">
      <c r="W49226" s="17"/>
    </row>
    <row r="49227" spans="23:23" x14ac:dyDescent="0.35">
      <c r="W49227" s="17"/>
    </row>
    <row r="49228" spans="23:23" x14ac:dyDescent="0.35">
      <c r="W49228" s="17"/>
    </row>
    <row r="49229" spans="23:23" x14ac:dyDescent="0.35">
      <c r="W49229" s="17"/>
    </row>
    <row r="49230" spans="23:23" x14ac:dyDescent="0.35">
      <c r="W49230" s="17"/>
    </row>
    <row r="49231" spans="23:23" x14ac:dyDescent="0.35">
      <c r="W49231" s="17"/>
    </row>
    <row r="49232" spans="23:23" x14ac:dyDescent="0.35">
      <c r="W49232" s="17"/>
    </row>
    <row r="49233" spans="23:23" x14ac:dyDescent="0.35">
      <c r="W49233" s="17"/>
    </row>
    <row r="49234" spans="23:23" x14ac:dyDescent="0.35">
      <c r="W49234" s="17"/>
    </row>
    <row r="49235" spans="23:23" x14ac:dyDescent="0.35">
      <c r="W49235" s="17"/>
    </row>
    <row r="49236" spans="23:23" x14ac:dyDescent="0.35">
      <c r="W49236" s="17"/>
    </row>
    <row r="49237" spans="23:23" x14ac:dyDescent="0.35">
      <c r="W49237" s="17"/>
    </row>
    <row r="49238" spans="23:23" x14ac:dyDescent="0.35">
      <c r="W49238" s="17"/>
    </row>
    <row r="49239" spans="23:23" x14ac:dyDescent="0.35">
      <c r="W49239" s="17"/>
    </row>
    <row r="49240" spans="23:23" x14ac:dyDescent="0.35">
      <c r="W49240" s="17"/>
    </row>
    <row r="49241" spans="23:23" x14ac:dyDescent="0.35">
      <c r="W49241" s="17"/>
    </row>
    <row r="49242" spans="23:23" x14ac:dyDescent="0.35">
      <c r="W49242" s="17"/>
    </row>
    <row r="49243" spans="23:23" x14ac:dyDescent="0.35">
      <c r="W49243" s="17"/>
    </row>
    <row r="49244" spans="23:23" x14ac:dyDescent="0.35">
      <c r="W49244" s="17"/>
    </row>
    <row r="49245" spans="23:23" x14ac:dyDescent="0.35">
      <c r="W49245" s="17"/>
    </row>
    <row r="49246" spans="23:23" x14ac:dyDescent="0.35">
      <c r="W49246" s="17"/>
    </row>
    <row r="49247" spans="23:23" x14ac:dyDescent="0.35">
      <c r="W49247" s="17"/>
    </row>
    <row r="49248" spans="23:23" x14ac:dyDescent="0.35">
      <c r="W49248" s="17"/>
    </row>
    <row r="49249" spans="23:23" x14ac:dyDescent="0.35">
      <c r="W49249" s="17"/>
    </row>
    <row r="49250" spans="23:23" x14ac:dyDescent="0.35">
      <c r="W49250" s="17"/>
    </row>
    <row r="49251" spans="23:23" x14ac:dyDescent="0.35">
      <c r="W49251" s="17"/>
    </row>
    <row r="49252" spans="23:23" x14ac:dyDescent="0.35">
      <c r="W49252" s="17"/>
    </row>
    <row r="49253" spans="23:23" x14ac:dyDescent="0.35">
      <c r="W49253" s="17"/>
    </row>
    <row r="49254" spans="23:23" x14ac:dyDescent="0.35">
      <c r="W49254" s="17"/>
    </row>
    <row r="49255" spans="23:23" x14ac:dyDescent="0.35">
      <c r="W49255" s="17"/>
    </row>
    <row r="49256" spans="23:23" x14ac:dyDescent="0.35">
      <c r="W49256" s="17"/>
    </row>
    <row r="49257" spans="23:23" x14ac:dyDescent="0.35">
      <c r="W49257" s="17"/>
    </row>
    <row r="49258" spans="23:23" x14ac:dyDescent="0.35">
      <c r="W49258" s="17"/>
    </row>
    <row r="49259" spans="23:23" x14ac:dyDescent="0.35">
      <c r="W49259" s="17"/>
    </row>
    <row r="49260" spans="23:23" x14ac:dyDescent="0.35">
      <c r="W49260" s="17"/>
    </row>
    <row r="49261" spans="23:23" x14ac:dyDescent="0.35">
      <c r="W49261" s="17"/>
    </row>
    <row r="49262" spans="23:23" x14ac:dyDescent="0.35">
      <c r="W49262" s="17"/>
    </row>
    <row r="49263" spans="23:23" x14ac:dyDescent="0.35">
      <c r="W49263" s="17"/>
    </row>
    <row r="49264" spans="23:23" x14ac:dyDescent="0.35">
      <c r="W49264" s="17"/>
    </row>
    <row r="49265" spans="23:23" x14ac:dyDescent="0.35">
      <c r="W49265" s="17"/>
    </row>
    <row r="49266" spans="23:23" x14ac:dyDescent="0.35">
      <c r="W49266" s="17"/>
    </row>
    <row r="49267" spans="23:23" x14ac:dyDescent="0.35">
      <c r="W49267" s="17"/>
    </row>
    <row r="49268" spans="23:23" x14ac:dyDescent="0.35">
      <c r="W49268" s="17"/>
    </row>
    <row r="49269" spans="23:23" x14ac:dyDescent="0.35">
      <c r="W49269" s="17"/>
    </row>
    <row r="49270" spans="23:23" x14ac:dyDescent="0.35">
      <c r="W49270" s="17"/>
    </row>
    <row r="49271" spans="23:23" x14ac:dyDescent="0.35">
      <c r="W49271" s="17"/>
    </row>
    <row r="49272" spans="23:23" x14ac:dyDescent="0.35">
      <c r="W49272" s="17"/>
    </row>
    <row r="49273" spans="23:23" x14ac:dyDescent="0.35">
      <c r="W49273" s="17"/>
    </row>
    <row r="49274" spans="23:23" x14ac:dyDescent="0.35">
      <c r="W49274" s="17"/>
    </row>
    <row r="49275" spans="23:23" x14ac:dyDescent="0.35">
      <c r="W49275" s="17"/>
    </row>
    <row r="49276" spans="23:23" x14ac:dyDescent="0.35">
      <c r="W49276" s="17"/>
    </row>
    <row r="49277" spans="23:23" x14ac:dyDescent="0.35">
      <c r="W49277" s="17"/>
    </row>
    <row r="49278" spans="23:23" x14ac:dyDescent="0.35">
      <c r="W49278" s="17"/>
    </row>
    <row r="49279" spans="23:23" x14ac:dyDescent="0.35">
      <c r="W49279" s="17"/>
    </row>
    <row r="49280" spans="23:23" x14ac:dyDescent="0.35">
      <c r="W49280" s="17"/>
    </row>
    <row r="49281" spans="23:23" x14ac:dyDescent="0.35">
      <c r="W49281" s="17"/>
    </row>
    <row r="49282" spans="23:23" x14ac:dyDescent="0.35">
      <c r="W49282" s="17"/>
    </row>
    <row r="49283" spans="23:23" x14ac:dyDescent="0.35">
      <c r="W49283" s="17"/>
    </row>
    <row r="49284" spans="23:23" x14ac:dyDescent="0.35">
      <c r="W49284" s="17"/>
    </row>
    <row r="49285" spans="23:23" x14ac:dyDescent="0.35">
      <c r="W49285" s="17"/>
    </row>
    <row r="49286" spans="23:23" x14ac:dyDescent="0.35">
      <c r="W49286" s="17"/>
    </row>
    <row r="49287" spans="23:23" x14ac:dyDescent="0.35">
      <c r="W49287" s="17"/>
    </row>
    <row r="49288" spans="23:23" x14ac:dyDescent="0.35">
      <c r="W49288" s="17"/>
    </row>
    <row r="49289" spans="23:23" x14ac:dyDescent="0.35">
      <c r="W49289" s="17"/>
    </row>
    <row r="49290" spans="23:23" x14ac:dyDescent="0.35">
      <c r="W49290" s="17"/>
    </row>
    <row r="49291" spans="23:23" x14ac:dyDescent="0.35">
      <c r="W49291" s="17"/>
    </row>
    <row r="49292" spans="23:23" x14ac:dyDescent="0.35">
      <c r="W49292" s="17"/>
    </row>
    <row r="49293" spans="23:23" x14ac:dyDescent="0.35">
      <c r="W49293" s="17"/>
    </row>
    <row r="49294" spans="23:23" x14ac:dyDescent="0.35">
      <c r="W49294" s="17"/>
    </row>
    <row r="49295" spans="23:23" x14ac:dyDescent="0.35">
      <c r="W49295" s="17"/>
    </row>
    <row r="49296" spans="23:23" x14ac:dyDescent="0.35">
      <c r="W49296" s="17"/>
    </row>
    <row r="49297" spans="23:23" x14ac:dyDescent="0.35">
      <c r="W49297" s="17"/>
    </row>
    <row r="49298" spans="23:23" x14ac:dyDescent="0.35">
      <c r="W49298" s="17"/>
    </row>
    <row r="49299" spans="23:23" x14ac:dyDescent="0.35">
      <c r="W49299" s="17"/>
    </row>
    <row r="49300" spans="23:23" x14ac:dyDescent="0.35">
      <c r="W49300" s="17"/>
    </row>
    <row r="49301" spans="23:23" x14ac:dyDescent="0.35">
      <c r="W49301" s="17"/>
    </row>
    <row r="49302" spans="23:23" x14ac:dyDescent="0.35">
      <c r="W49302" s="17"/>
    </row>
    <row r="49303" spans="23:23" x14ac:dyDescent="0.35">
      <c r="W49303" s="17"/>
    </row>
    <row r="49304" spans="23:23" x14ac:dyDescent="0.35">
      <c r="W49304" s="17"/>
    </row>
    <row r="49305" spans="23:23" x14ac:dyDescent="0.35">
      <c r="W49305" s="17"/>
    </row>
    <row r="49306" spans="23:23" x14ac:dyDescent="0.35">
      <c r="W49306" s="17"/>
    </row>
    <row r="49307" spans="23:23" x14ac:dyDescent="0.35">
      <c r="W49307" s="17"/>
    </row>
    <row r="49308" spans="23:23" x14ac:dyDescent="0.35">
      <c r="W49308" s="17"/>
    </row>
    <row r="49309" spans="23:23" x14ac:dyDescent="0.35">
      <c r="W49309" s="17"/>
    </row>
    <row r="49310" spans="23:23" x14ac:dyDescent="0.35">
      <c r="W49310" s="17"/>
    </row>
    <row r="49311" spans="23:23" x14ac:dyDescent="0.35">
      <c r="W49311" s="17"/>
    </row>
    <row r="49312" spans="23:23" x14ac:dyDescent="0.35">
      <c r="W49312" s="17"/>
    </row>
    <row r="49313" spans="23:23" x14ac:dyDescent="0.35">
      <c r="W49313" s="17"/>
    </row>
    <row r="49314" spans="23:23" x14ac:dyDescent="0.35">
      <c r="W49314" s="17"/>
    </row>
    <row r="49315" spans="23:23" x14ac:dyDescent="0.35">
      <c r="W49315" s="17"/>
    </row>
    <row r="49316" spans="23:23" x14ac:dyDescent="0.35">
      <c r="W49316" s="17"/>
    </row>
    <row r="49317" spans="23:23" x14ac:dyDescent="0.35">
      <c r="W49317" s="17"/>
    </row>
    <row r="49318" spans="23:23" x14ac:dyDescent="0.35">
      <c r="W49318" s="17"/>
    </row>
    <row r="49319" spans="23:23" x14ac:dyDescent="0.35">
      <c r="W49319" s="17"/>
    </row>
    <row r="49320" spans="23:23" x14ac:dyDescent="0.35">
      <c r="W49320" s="17"/>
    </row>
    <row r="49321" spans="23:23" x14ac:dyDescent="0.35">
      <c r="W49321" s="17"/>
    </row>
    <row r="49322" spans="23:23" x14ac:dyDescent="0.35">
      <c r="W49322" s="17"/>
    </row>
    <row r="49323" spans="23:23" x14ac:dyDescent="0.35">
      <c r="W49323" s="17"/>
    </row>
    <row r="49324" spans="23:23" x14ac:dyDescent="0.35">
      <c r="W49324" s="17"/>
    </row>
    <row r="49325" spans="23:23" x14ac:dyDescent="0.35">
      <c r="W49325" s="17"/>
    </row>
    <row r="49326" spans="23:23" x14ac:dyDescent="0.35">
      <c r="W49326" s="17"/>
    </row>
    <row r="49327" spans="23:23" x14ac:dyDescent="0.35">
      <c r="W49327" s="17"/>
    </row>
    <row r="49328" spans="23:23" x14ac:dyDescent="0.35">
      <c r="W49328" s="17"/>
    </row>
    <row r="49329" spans="23:23" x14ac:dyDescent="0.35">
      <c r="W49329" s="17"/>
    </row>
    <row r="49330" spans="23:23" x14ac:dyDescent="0.35">
      <c r="W49330" s="17"/>
    </row>
    <row r="49331" spans="23:23" x14ac:dyDescent="0.35">
      <c r="W49331" s="17"/>
    </row>
    <row r="49332" spans="23:23" x14ac:dyDescent="0.35">
      <c r="W49332" s="17"/>
    </row>
    <row r="49333" spans="23:23" x14ac:dyDescent="0.35">
      <c r="W49333" s="17"/>
    </row>
    <row r="49334" spans="23:23" x14ac:dyDescent="0.35">
      <c r="W49334" s="17"/>
    </row>
    <row r="49335" spans="23:23" x14ac:dyDescent="0.35">
      <c r="W49335" s="17"/>
    </row>
    <row r="49336" spans="23:23" x14ac:dyDescent="0.35">
      <c r="W49336" s="17"/>
    </row>
    <row r="49337" spans="23:23" x14ac:dyDescent="0.35">
      <c r="W49337" s="17"/>
    </row>
    <row r="49338" spans="23:23" x14ac:dyDescent="0.35">
      <c r="W49338" s="17"/>
    </row>
    <row r="49339" spans="23:23" x14ac:dyDescent="0.35">
      <c r="W49339" s="17"/>
    </row>
    <row r="49340" spans="23:23" x14ac:dyDescent="0.35">
      <c r="W49340" s="17"/>
    </row>
    <row r="49341" spans="23:23" x14ac:dyDescent="0.35">
      <c r="W49341" s="17"/>
    </row>
    <row r="49342" spans="23:23" x14ac:dyDescent="0.35">
      <c r="W49342" s="17"/>
    </row>
    <row r="49343" spans="23:23" x14ac:dyDescent="0.35">
      <c r="W49343" s="17"/>
    </row>
    <row r="49344" spans="23:23" x14ac:dyDescent="0.35">
      <c r="W49344" s="17"/>
    </row>
    <row r="49345" spans="23:23" x14ac:dyDescent="0.35">
      <c r="W49345" s="17"/>
    </row>
    <row r="49346" spans="23:23" x14ac:dyDescent="0.35">
      <c r="W49346" s="17"/>
    </row>
    <row r="49347" spans="23:23" x14ac:dyDescent="0.35">
      <c r="W49347" s="17"/>
    </row>
    <row r="49348" spans="23:23" x14ac:dyDescent="0.35">
      <c r="W49348" s="17"/>
    </row>
    <row r="49349" spans="23:23" x14ac:dyDescent="0.35">
      <c r="W49349" s="17"/>
    </row>
    <row r="49350" spans="23:23" x14ac:dyDescent="0.35">
      <c r="W49350" s="17"/>
    </row>
    <row r="49351" spans="23:23" x14ac:dyDescent="0.35">
      <c r="W49351" s="17"/>
    </row>
    <row r="49352" spans="23:23" x14ac:dyDescent="0.35">
      <c r="W49352" s="17"/>
    </row>
    <row r="49353" spans="23:23" x14ac:dyDescent="0.35">
      <c r="W49353" s="17"/>
    </row>
    <row r="49354" spans="23:23" x14ac:dyDescent="0.35">
      <c r="W49354" s="17"/>
    </row>
    <row r="49355" spans="23:23" x14ac:dyDescent="0.35">
      <c r="W49355" s="17"/>
    </row>
    <row r="49356" spans="23:23" x14ac:dyDescent="0.35">
      <c r="W49356" s="17"/>
    </row>
    <row r="49357" spans="23:23" x14ac:dyDescent="0.35">
      <c r="W49357" s="17"/>
    </row>
    <row r="49358" spans="23:23" x14ac:dyDescent="0.35">
      <c r="W49358" s="17"/>
    </row>
    <row r="49359" spans="23:23" x14ac:dyDescent="0.35">
      <c r="W49359" s="17"/>
    </row>
    <row r="49360" spans="23:23" x14ac:dyDescent="0.35">
      <c r="W49360" s="17"/>
    </row>
    <row r="49361" spans="23:23" x14ac:dyDescent="0.35">
      <c r="W49361" s="17"/>
    </row>
    <row r="49362" spans="23:23" x14ac:dyDescent="0.35">
      <c r="W49362" s="17"/>
    </row>
    <row r="49363" spans="23:23" x14ac:dyDescent="0.35">
      <c r="W49363" s="17"/>
    </row>
    <row r="49364" spans="23:23" x14ac:dyDescent="0.35">
      <c r="W49364" s="17"/>
    </row>
    <row r="49365" spans="23:23" x14ac:dyDescent="0.35">
      <c r="W49365" s="17"/>
    </row>
    <row r="49366" spans="23:23" x14ac:dyDescent="0.35">
      <c r="W49366" s="17"/>
    </row>
    <row r="49367" spans="23:23" x14ac:dyDescent="0.35">
      <c r="W49367" s="17"/>
    </row>
    <row r="49368" spans="23:23" x14ac:dyDescent="0.35">
      <c r="W49368" s="17"/>
    </row>
    <row r="49369" spans="23:23" x14ac:dyDescent="0.35">
      <c r="W49369" s="17"/>
    </row>
    <row r="49370" spans="23:23" x14ac:dyDescent="0.35">
      <c r="W49370" s="17"/>
    </row>
    <row r="49371" spans="23:23" x14ac:dyDescent="0.35">
      <c r="W49371" s="17"/>
    </row>
    <row r="49372" spans="23:23" x14ac:dyDescent="0.35">
      <c r="W49372" s="17"/>
    </row>
    <row r="49373" spans="23:23" x14ac:dyDescent="0.35">
      <c r="W49373" s="17"/>
    </row>
    <row r="49374" spans="23:23" x14ac:dyDescent="0.35">
      <c r="W49374" s="17"/>
    </row>
    <row r="49375" spans="23:23" x14ac:dyDescent="0.35">
      <c r="W49375" s="17"/>
    </row>
    <row r="49376" spans="23:23" x14ac:dyDescent="0.35">
      <c r="W49376" s="17"/>
    </row>
    <row r="49377" spans="23:23" x14ac:dyDescent="0.35">
      <c r="W49377" s="17"/>
    </row>
    <row r="49378" spans="23:23" x14ac:dyDescent="0.35">
      <c r="W49378" s="17"/>
    </row>
    <row r="49379" spans="23:23" x14ac:dyDescent="0.35">
      <c r="W49379" s="17"/>
    </row>
    <row r="49380" spans="23:23" x14ac:dyDescent="0.35">
      <c r="W49380" s="17"/>
    </row>
    <row r="49381" spans="23:23" x14ac:dyDescent="0.35">
      <c r="W49381" s="17"/>
    </row>
    <row r="49382" spans="23:23" x14ac:dyDescent="0.35">
      <c r="W49382" s="17"/>
    </row>
    <row r="49383" spans="23:23" x14ac:dyDescent="0.35">
      <c r="W49383" s="17"/>
    </row>
    <row r="49384" spans="23:23" x14ac:dyDescent="0.35">
      <c r="W49384" s="17"/>
    </row>
    <row r="49385" spans="23:23" x14ac:dyDescent="0.35">
      <c r="W49385" s="17"/>
    </row>
    <row r="49386" spans="23:23" x14ac:dyDescent="0.35">
      <c r="W49386" s="17"/>
    </row>
    <row r="49387" spans="23:23" x14ac:dyDescent="0.35">
      <c r="W49387" s="17"/>
    </row>
    <row r="49388" spans="23:23" x14ac:dyDescent="0.35">
      <c r="W49388" s="17"/>
    </row>
    <row r="49389" spans="23:23" x14ac:dyDescent="0.35">
      <c r="W49389" s="17"/>
    </row>
    <row r="49390" spans="23:23" x14ac:dyDescent="0.35">
      <c r="W49390" s="17"/>
    </row>
    <row r="49391" spans="23:23" x14ac:dyDescent="0.35">
      <c r="W49391" s="17"/>
    </row>
    <row r="49392" spans="23:23" x14ac:dyDescent="0.35">
      <c r="W49392" s="17"/>
    </row>
    <row r="49393" spans="23:23" x14ac:dyDescent="0.35">
      <c r="W49393" s="17"/>
    </row>
    <row r="49394" spans="23:23" x14ac:dyDescent="0.35">
      <c r="W49394" s="17"/>
    </row>
    <row r="49395" spans="23:23" x14ac:dyDescent="0.35">
      <c r="W49395" s="17"/>
    </row>
    <row r="49396" spans="23:23" x14ac:dyDescent="0.35">
      <c r="W49396" s="17"/>
    </row>
    <row r="49397" spans="23:23" x14ac:dyDescent="0.35">
      <c r="W49397" s="17"/>
    </row>
    <row r="49398" spans="23:23" x14ac:dyDescent="0.35">
      <c r="W49398" s="17"/>
    </row>
    <row r="49399" spans="23:23" x14ac:dyDescent="0.35">
      <c r="W49399" s="17"/>
    </row>
    <row r="49400" spans="23:23" x14ac:dyDescent="0.35">
      <c r="W49400" s="17"/>
    </row>
    <row r="49401" spans="23:23" x14ac:dyDescent="0.35">
      <c r="W49401" s="17"/>
    </row>
    <row r="49402" spans="23:23" x14ac:dyDescent="0.35">
      <c r="W49402" s="17"/>
    </row>
    <row r="49403" spans="23:23" x14ac:dyDescent="0.35">
      <c r="W49403" s="17"/>
    </row>
    <row r="49404" spans="23:23" x14ac:dyDescent="0.35">
      <c r="W49404" s="17"/>
    </row>
    <row r="49405" spans="23:23" x14ac:dyDescent="0.35">
      <c r="W49405" s="17"/>
    </row>
    <row r="49406" spans="23:23" x14ac:dyDescent="0.35">
      <c r="W49406" s="17"/>
    </row>
    <row r="49407" spans="23:23" x14ac:dyDescent="0.35">
      <c r="W49407" s="17"/>
    </row>
    <row r="49408" spans="23:23" x14ac:dyDescent="0.35">
      <c r="W49408" s="17"/>
    </row>
    <row r="49409" spans="23:23" x14ac:dyDescent="0.35">
      <c r="W49409" s="17"/>
    </row>
    <row r="49410" spans="23:23" x14ac:dyDescent="0.35">
      <c r="W49410" s="17"/>
    </row>
    <row r="49411" spans="23:23" x14ac:dyDescent="0.35">
      <c r="W49411" s="17"/>
    </row>
    <row r="49412" spans="23:23" x14ac:dyDescent="0.35">
      <c r="W49412" s="17"/>
    </row>
    <row r="49413" spans="23:23" x14ac:dyDescent="0.35">
      <c r="W49413" s="17"/>
    </row>
    <row r="49414" spans="23:23" x14ac:dyDescent="0.35">
      <c r="W49414" s="17"/>
    </row>
    <row r="49415" spans="23:23" x14ac:dyDescent="0.35">
      <c r="W49415" s="17"/>
    </row>
    <row r="49416" spans="23:23" x14ac:dyDescent="0.35">
      <c r="W49416" s="17"/>
    </row>
    <row r="49417" spans="23:23" x14ac:dyDescent="0.35">
      <c r="W49417" s="17"/>
    </row>
    <row r="49418" spans="23:23" x14ac:dyDescent="0.35">
      <c r="W49418" s="17"/>
    </row>
    <row r="49419" spans="23:23" x14ac:dyDescent="0.35">
      <c r="W49419" s="17"/>
    </row>
    <row r="49420" spans="23:23" x14ac:dyDescent="0.35">
      <c r="W49420" s="17"/>
    </row>
    <row r="49421" spans="23:23" x14ac:dyDescent="0.35">
      <c r="W49421" s="17"/>
    </row>
    <row r="49422" spans="23:23" x14ac:dyDescent="0.35">
      <c r="W49422" s="17"/>
    </row>
    <row r="49423" spans="23:23" x14ac:dyDescent="0.35">
      <c r="W49423" s="17"/>
    </row>
    <row r="49424" spans="23:23" x14ac:dyDescent="0.35">
      <c r="W49424" s="17"/>
    </row>
    <row r="49425" spans="23:23" x14ac:dyDescent="0.35">
      <c r="W49425" s="17"/>
    </row>
    <row r="49426" spans="23:23" x14ac:dyDescent="0.35">
      <c r="W49426" s="17"/>
    </row>
    <row r="49427" spans="23:23" x14ac:dyDescent="0.35">
      <c r="W49427" s="17"/>
    </row>
    <row r="49428" spans="23:23" x14ac:dyDescent="0.35">
      <c r="W49428" s="17"/>
    </row>
    <row r="49429" spans="23:23" x14ac:dyDescent="0.35">
      <c r="W49429" s="17"/>
    </row>
    <row r="49430" spans="23:23" x14ac:dyDescent="0.35">
      <c r="W49430" s="17"/>
    </row>
    <row r="49431" spans="23:23" x14ac:dyDescent="0.35">
      <c r="W49431" s="17"/>
    </row>
    <row r="49432" spans="23:23" x14ac:dyDescent="0.35">
      <c r="W49432" s="17"/>
    </row>
    <row r="49433" spans="23:23" x14ac:dyDescent="0.35">
      <c r="W49433" s="17"/>
    </row>
    <row r="49434" spans="23:23" x14ac:dyDescent="0.35">
      <c r="W49434" s="17"/>
    </row>
    <row r="49435" spans="23:23" x14ac:dyDescent="0.35">
      <c r="W49435" s="17"/>
    </row>
    <row r="49436" spans="23:23" x14ac:dyDescent="0.35">
      <c r="W49436" s="17"/>
    </row>
    <row r="49437" spans="23:23" x14ac:dyDescent="0.35">
      <c r="W49437" s="17"/>
    </row>
    <row r="49438" spans="23:23" x14ac:dyDescent="0.35">
      <c r="W49438" s="17"/>
    </row>
    <row r="49439" spans="23:23" x14ac:dyDescent="0.35">
      <c r="W49439" s="17"/>
    </row>
    <row r="49440" spans="23:23" x14ac:dyDescent="0.35">
      <c r="W49440" s="17"/>
    </row>
    <row r="49441" spans="23:23" x14ac:dyDescent="0.35">
      <c r="W49441" s="17"/>
    </row>
    <row r="49442" spans="23:23" x14ac:dyDescent="0.35">
      <c r="W49442" s="17"/>
    </row>
    <row r="49443" spans="23:23" x14ac:dyDescent="0.35">
      <c r="W49443" s="17"/>
    </row>
    <row r="49444" spans="23:23" x14ac:dyDescent="0.35">
      <c r="W49444" s="17"/>
    </row>
    <row r="49445" spans="23:23" x14ac:dyDescent="0.35">
      <c r="W49445" s="17"/>
    </row>
    <row r="49446" spans="23:23" x14ac:dyDescent="0.35">
      <c r="W49446" s="17"/>
    </row>
    <row r="49447" spans="23:23" x14ac:dyDescent="0.35">
      <c r="W49447" s="17"/>
    </row>
    <row r="49448" spans="23:23" x14ac:dyDescent="0.35">
      <c r="W49448" s="17"/>
    </row>
    <row r="49449" spans="23:23" x14ac:dyDescent="0.35">
      <c r="W49449" s="17"/>
    </row>
    <row r="49450" spans="23:23" x14ac:dyDescent="0.35">
      <c r="W49450" s="17"/>
    </row>
    <row r="49451" spans="23:23" x14ac:dyDescent="0.35">
      <c r="W49451" s="17"/>
    </row>
    <row r="49452" spans="23:23" x14ac:dyDescent="0.35">
      <c r="W49452" s="17"/>
    </row>
    <row r="49453" spans="23:23" x14ac:dyDescent="0.35">
      <c r="W49453" s="17"/>
    </row>
    <row r="49454" spans="23:23" x14ac:dyDescent="0.35">
      <c r="W49454" s="17"/>
    </row>
    <row r="49455" spans="23:23" x14ac:dyDescent="0.35">
      <c r="W49455" s="17"/>
    </row>
    <row r="49456" spans="23:23" x14ac:dyDescent="0.35">
      <c r="W49456" s="17"/>
    </row>
    <row r="49457" spans="23:23" x14ac:dyDescent="0.35">
      <c r="W49457" s="17"/>
    </row>
    <row r="49458" spans="23:23" x14ac:dyDescent="0.35">
      <c r="W49458" s="17"/>
    </row>
    <row r="49459" spans="23:23" x14ac:dyDescent="0.35">
      <c r="W49459" s="17"/>
    </row>
    <row r="49460" spans="23:23" x14ac:dyDescent="0.35">
      <c r="W49460" s="17"/>
    </row>
    <row r="49461" spans="23:23" x14ac:dyDescent="0.35">
      <c r="W49461" s="17"/>
    </row>
    <row r="49462" spans="23:23" x14ac:dyDescent="0.35">
      <c r="W49462" s="17"/>
    </row>
    <row r="49463" spans="23:23" x14ac:dyDescent="0.35">
      <c r="W49463" s="17"/>
    </row>
    <row r="49464" spans="23:23" x14ac:dyDescent="0.35">
      <c r="W49464" s="17"/>
    </row>
    <row r="49465" spans="23:23" x14ac:dyDescent="0.35">
      <c r="W49465" s="17"/>
    </row>
    <row r="49466" spans="23:23" x14ac:dyDescent="0.35">
      <c r="W49466" s="17"/>
    </row>
    <row r="49467" spans="23:23" x14ac:dyDescent="0.35">
      <c r="W49467" s="17"/>
    </row>
    <row r="49468" spans="23:23" x14ac:dyDescent="0.35">
      <c r="W49468" s="17"/>
    </row>
    <row r="49469" spans="23:23" x14ac:dyDescent="0.35">
      <c r="W49469" s="17"/>
    </row>
    <row r="49470" spans="23:23" x14ac:dyDescent="0.35">
      <c r="W49470" s="17"/>
    </row>
    <row r="49471" spans="23:23" x14ac:dyDescent="0.35">
      <c r="W49471" s="17"/>
    </row>
    <row r="49472" spans="23:23" x14ac:dyDescent="0.35">
      <c r="W49472" s="17"/>
    </row>
    <row r="49473" spans="23:23" x14ac:dyDescent="0.35">
      <c r="W49473" s="17"/>
    </row>
    <row r="49474" spans="23:23" x14ac:dyDescent="0.35">
      <c r="W49474" s="17"/>
    </row>
    <row r="49475" spans="23:23" x14ac:dyDescent="0.35">
      <c r="W49475" s="17"/>
    </row>
    <row r="49476" spans="23:23" x14ac:dyDescent="0.35">
      <c r="W49476" s="17"/>
    </row>
    <row r="49477" spans="23:23" x14ac:dyDescent="0.35">
      <c r="W49477" s="17"/>
    </row>
    <row r="49478" spans="23:23" x14ac:dyDescent="0.35">
      <c r="W49478" s="17"/>
    </row>
    <row r="49479" spans="23:23" x14ac:dyDescent="0.35">
      <c r="W49479" s="17"/>
    </row>
    <row r="49480" spans="23:23" x14ac:dyDescent="0.35">
      <c r="W49480" s="17"/>
    </row>
    <row r="49481" spans="23:23" x14ac:dyDescent="0.35">
      <c r="W49481" s="17"/>
    </row>
    <row r="49482" spans="23:23" x14ac:dyDescent="0.35">
      <c r="W49482" s="17"/>
    </row>
    <row r="49483" spans="23:23" x14ac:dyDescent="0.35">
      <c r="W49483" s="17"/>
    </row>
    <row r="49484" spans="23:23" x14ac:dyDescent="0.35">
      <c r="W49484" s="17"/>
    </row>
    <row r="49485" spans="23:23" x14ac:dyDescent="0.35">
      <c r="W49485" s="17"/>
    </row>
    <row r="49486" spans="23:23" x14ac:dyDescent="0.35">
      <c r="W49486" s="17"/>
    </row>
    <row r="49487" spans="23:23" x14ac:dyDescent="0.35">
      <c r="W49487" s="17"/>
    </row>
    <row r="49488" spans="23:23" x14ac:dyDescent="0.35">
      <c r="W49488" s="17"/>
    </row>
    <row r="49489" spans="23:23" x14ac:dyDescent="0.35">
      <c r="W49489" s="17"/>
    </row>
    <row r="49490" spans="23:23" x14ac:dyDescent="0.35">
      <c r="W49490" s="17"/>
    </row>
    <row r="49491" spans="23:23" x14ac:dyDescent="0.35">
      <c r="W49491" s="17"/>
    </row>
    <row r="49492" spans="23:23" x14ac:dyDescent="0.35">
      <c r="W49492" s="17"/>
    </row>
    <row r="49493" spans="23:23" x14ac:dyDescent="0.35">
      <c r="W49493" s="17"/>
    </row>
    <row r="49494" spans="23:23" x14ac:dyDescent="0.35">
      <c r="W49494" s="17"/>
    </row>
    <row r="49495" spans="23:23" x14ac:dyDescent="0.35">
      <c r="W49495" s="17"/>
    </row>
    <row r="49496" spans="23:23" x14ac:dyDescent="0.35">
      <c r="W49496" s="17"/>
    </row>
    <row r="49497" spans="23:23" x14ac:dyDescent="0.35">
      <c r="W49497" s="17"/>
    </row>
    <row r="49498" spans="23:23" x14ac:dyDescent="0.35">
      <c r="W49498" s="17"/>
    </row>
    <row r="49499" spans="23:23" x14ac:dyDescent="0.35">
      <c r="W49499" s="17"/>
    </row>
    <row r="49500" spans="23:23" x14ac:dyDescent="0.35">
      <c r="W49500" s="17"/>
    </row>
    <row r="49501" spans="23:23" x14ac:dyDescent="0.35">
      <c r="W49501" s="17"/>
    </row>
    <row r="49502" spans="23:23" x14ac:dyDescent="0.35">
      <c r="W49502" s="17"/>
    </row>
    <row r="49503" spans="23:23" x14ac:dyDescent="0.35">
      <c r="W49503" s="17"/>
    </row>
    <row r="49504" spans="23:23" x14ac:dyDescent="0.35">
      <c r="W49504" s="17"/>
    </row>
    <row r="49505" spans="23:23" x14ac:dyDescent="0.35">
      <c r="W49505" s="17"/>
    </row>
    <row r="49506" spans="23:23" x14ac:dyDescent="0.35">
      <c r="W49506" s="17"/>
    </row>
    <row r="49507" spans="23:23" x14ac:dyDescent="0.35">
      <c r="W49507" s="17"/>
    </row>
    <row r="49508" spans="23:23" x14ac:dyDescent="0.35">
      <c r="W49508" s="17"/>
    </row>
    <row r="49509" spans="23:23" x14ac:dyDescent="0.35">
      <c r="W49509" s="17"/>
    </row>
    <row r="49510" spans="23:23" x14ac:dyDescent="0.35">
      <c r="W49510" s="17"/>
    </row>
    <row r="49511" spans="23:23" x14ac:dyDescent="0.35">
      <c r="W49511" s="17"/>
    </row>
    <row r="49512" spans="23:23" x14ac:dyDescent="0.35">
      <c r="W49512" s="17"/>
    </row>
    <row r="49513" spans="23:23" x14ac:dyDescent="0.35">
      <c r="W49513" s="17"/>
    </row>
    <row r="49514" spans="23:23" x14ac:dyDescent="0.35">
      <c r="W49514" s="17"/>
    </row>
    <row r="49515" spans="23:23" x14ac:dyDescent="0.35">
      <c r="W49515" s="17"/>
    </row>
    <row r="49516" spans="23:23" x14ac:dyDescent="0.35">
      <c r="W49516" s="17"/>
    </row>
    <row r="49517" spans="23:23" x14ac:dyDescent="0.35">
      <c r="W49517" s="17"/>
    </row>
    <row r="49518" spans="23:23" x14ac:dyDescent="0.35">
      <c r="W49518" s="17"/>
    </row>
    <row r="49519" spans="23:23" x14ac:dyDescent="0.35">
      <c r="W49519" s="17"/>
    </row>
    <row r="49520" spans="23:23" x14ac:dyDescent="0.35">
      <c r="W49520" s="17"/>
    </row>
    <row r="49521" spans="23:23" x14ac:dyDescent="0.35">
      <c r="W49521" s="17"/>
    </row>
    <row r="49522" spans="23:23" x14ac:dyDescent="0.35">
      <c r="W49522" s="17"/>
    </row>
    <row r="49523" spans="23:23" x14ac:dyDescent="0.35">
      <c r="W49523" s="17"/>
    </row>
    <row r="49524" spans="23:23" x14ac:dyDescent="0.35">
      <c r="W49524" s="17"/>
    </row>
    <row r="49525" spans="23:23" x14ac:dyDescent="0.35">
      <c r="W49525" s="17"/>
    </row>
    <row r="49526" spans="23:23" x14ac:dyDescent="0.35">
      <c r="W49526" s="17"/>
    </row>
    <row r="49527" spans="23:23" x14ac:dyDescent="0.35">
      <c r="W49527" s="17"/>
    </row>
    <row r="49528" spans="23:23" x14ac:dyDescent="0.35">
      <c r="W49528" s="17"/>
    </row>
    <row r="49529" spans="23:23" x14ac:dyDescent="0.35">
      <c r="W49529" s="17"/>
    </row>
    <row r="49530" spans="23:23" x14ac:dyDescent="0.35">
      <c r="W49530" s="17"/>
    </row>
    <row r="49531" spans="23:23" x14ac:dyDescent="0.35">
      <c r="W49531" s="17"/>
    </row>
    <row r="49532" spans="23:23" x14ac:dyDescent="0.35">
      <c r="W49532" s="17"/>
    </row>
    <row r="49533" spans="23:23" x14ac:dyDescent="0.35">
      <c r="W49533" s="17"/>
    </row>
    <row r="49534" spans="23:23" x14ac:dyDescent="0.35">
      <c r="W49534" s="17"/>
    </row>
    <row r="49535" spans="23:23" x14ac:dyDescent="0.35">
      <c r="W49535" s="17"/>
    </row>
    <row r="49536" spans="23:23" x14ac:dyDescent="0.35">
      <c r="W49536" s="17"/>
    </row>
    <row r="49537" spans="23:23" x14ac:dyDescent="0.35">
      <c r="W49537" s="17"/>
    </row>
    <row r="49538" spans="23:23" x14ac:dyDescent="0.35">
      <c r="W49538" s="17"/>
    </row>
    <row r="49539" spans="23:23" x14ac:dyDescent="0.35">
      <c r="W49539" s="17"/>
    </row>
    <row r="49540" spans="23:23" x14ac:dyDescent="0.35">
      <c r="W49540" s="17"/>
    </row>
    <row r="49541" spans="23:23" x14ac:dyDescent="0.35">
      <c r="W49541" s="17"/>
    </row>
    <row r="49542" spans="23:23" x14ac:dyDescent="0.35">
      <c r="W49542" s="17"/>
    </row>
    <row r="49543" spans="23:23" x14ac:dyDescent="0.35">
      <c r="W49543" s="17"/>
    </row>
    <row r="49544" spans="23:23" x14ac:dyDescent="0.35">
      <c r="W49544" s="17"/>
    </row>
    <row r="49545" spans="23:23" x14ac:dyDescent="0.35">
      <c r="W49545" s="17"/>
    </row>
    <row r="49546" spans="23:23" x14ac:dyDescent="0.35">
      <c r="W49546" s="17"/>
    </row>
    <row r="49547" spans="23:23" x14ac:dyDescent="0.35">
      <c r="W49547" s="17"/>
    </row>
    <row r="49548" spans="23:23" x14ac:dyDescent="0.35">
      <c r="W49548" s="17"/>
    </row>
    <row r="49549" spans="23:23" x14ac:dyDescent="0.35">
      <c r="W49549" s="17"/>
    </row>
    <row r="49550" spans="23:23" x14ac:dyDescent="0.35">
      <c r="W49550" s="17"/>
    </row>
    <row r="49551" spans="23:23" x14ac:dyDescent="0.35">
      <c r="W49551" s="17"/>
    </row>
    <row r="49552" spans="23:23" x14ac:dyDescent="0.35">
      <c r="W49552" s="17"/>
    </row>
    <row r="49553" spans="23:23" x14ac:dyDescent="0.35">
      <c r="W49553" s="17"/>
    </row>
    <row r="49554" spans="23:23" x14ac:dyDescent="0.35">
      <c r="W49554" s="17"/>
    </row>
    <row r="49555" spans="23:23" x14ac:dyDescent="0.35">
      <c r="W49555" s="17"/>
    </row>
    <row r="49556" spans="23:23" x14ac:dyDescent="0.35">
      <c r="W49556" s="17"/>
    </row>
    <row r="49557" spans="23:23" x14ac:dyDescent="0.35">
      <c r="W49557" s="17"/>
    </row>
    <row r="49558" spans="23:23" x14ac:dyDescent="0.35">
      <c r="W49558" s="17"/>
    </row>
    <row r="49559" spans="23:23" x14ac:dyDescent="0.35">
      <c r="W49559" s="17"/>
    </row>
    <row r="49560" spans="23:23" x14ac:dyDescent="0.35">
      <c r="W49560" s="17"/>
    </row>
    <row r="49561" spans="23:23" x14ac:dyDescent="0.35">
      <c r="W49561" s="17"/>
    </row>
    <row r="49562" spans="23:23" x14ac:dyDescent="0.35">
      <c r="W49562" s="17"/>
    </row>
    <row r="49563" spans="23:23" x14ac:dyDescent="0.35">
      <c r="W49563" s="17"/>
    </row>
    <row r="49564" spans="23:23" x14ac:dyDescent="0.35">
      <c r="W49564" s="17"/>
    </row>
    <row r="49565" spans="23:23" x14ac:dyDescent="0.35">
      <c r="W49565" s="17"/>
    </row>
    <row r="49566" spans="23:23" x14ac:dyDescent="0.35">
      <c r="W49566" s="17"/>
    </row>
    <row r="49567" spans="23:23" x14ac:dyDescent="0.35">
      <c r="W49567" s="17"/>
    </row>
    <row r="49568" spans="23:23" x14ac:dyDescent="0.35">
      <c r="W49568" s="17"/>
    </row>
    <row r="49569" spans="23:23" x14ac:dyDescent="0.35">
      <c r="W49569" s="17"/>
    </row>
    <row r="49570" spans="23:23" x14ac:dyDescent="0.35">
      <c r="W49570" s="17"/>
    </row>
    <row r="49571" spans="23:23" x14ac:dyDescent="0.35">
      <c r="W49571" s="17"/>
    </row>
    <row r="49572" spans="23:23" x14ac:dyDescent="0.35">
      <c r="W49572" s="17"/>
    </row>
    <row r="49573" spans="23:23" x14ac:dyDescent="0.35">
      <c r="W49573" s="17"/>
    </row>
    <row r="49574" spans="23:23" x14ac:dyDescent="0.35">
      <c r="W49574" s="17"/>
    </row>
    <row r="49575" spans="23:23" x14ac:dyDescent="0.35">
      <c r="W49575" s="17"/>
    </row>
    <row r="49576" spans="23:23" x14ac:dyDescent="0.35">
      <c r="W49576" s="17"/>
    </row>
    <row r="49577" spans="23:23" x14ac:dyDescent="0.35">
      <c r="W49577" s="17"/>
    </row>
    <row r="49578" spans="23:23" x14ac:dyDescent="0.35">
      <c r="W49578" s="17"/>
    </row>
    <row r="49579" spans="23:23" x14ac:dyDescent="0.35">
      <c r="W49579" s="17"/>
    </row>
    <row r="49580" spans="23:23" x14ac:dyDescent="0.35">
      <c r="W49580" s="17"/>
    </row>
    <row r="49581" spans="23:23" x14ac:dyDescent="0.35">
      <c r="W49581" s="17"/>
    </row>
    <row r="49582" spans="23:23" x14ac:dyDescent="0.35">
      <c r="W49582" s="17"/>
    </row>
    <row r="49583" spans="23:23" x14ac:dyDescent="0.35">
      <c r="W49583" s="17"/>
    </row>
    <row r="49584" spans="23:23" x14ac:dyDescent="0.35">
      <c r="W49584" s="17"/>
    </row>
    <row r="49585" spans="23:23" x14ac:dyDescent="0.35">
      <c r="W49585" s="17"/>
    </row>
    <row r="49586" spans="23:23" x14ac:dyDescent="0.35">
      <c r="W49586" s="17"/>
    </row>
    <row r="49587" spans="23:23" x14ac:dyDescent="0.35">
      <c r="W49587" s="17"/>
    </row>
    <row r="49588" spans="23:23" x14ac:dyDescent="0.35">
      <c r="W49588" s="17"/>
    </row>
    <row r="49589" spans="23:23" x14ac:dyDescent="0.35">
      <c r="W49589" s="17"/>
    </row>
    <row r="49590" spans="23:23" x14ac:dyDescent="0.35">
      <c r="W49590" s="17"/>
    </row>
    <row r="49591" spans="23:23" x14ac:dyDescent="0.35">
      <c r="W49591" s="17"/>
    </row>
    <row r="49592" spans="23:23" x14ac:dyDescent="0.35">
      <c r="W49592" s="17"/>
    </row>
    <row r="49593" spans="23:23" x14ac:dyDescent="0.35">
      <c r="W49593" s="17"/>
    </row>
    <row r="49594" spans="23:23" x14ac:dyDescent="0.35">
      <c r="W49594" s="17"/>
    </row>
    <row r="49595" spans="23:23" x14ac:dyDescent="0.35">
      <c r="W49595" s="17"/>
    </row>
    <row r="49596" spans="23:23" x14ac:dyDescent="0.35">
      <c r="W49596" s="17"/>
    </row>
    <row r="49597" spans="23:23" x14ac:dyDescent="0.35">
      <c r="W49597" s="17"/>
    </row>
    <row r="49598" spans="23:23" x14ac:dyDescent="0.35">
      <c r="W49598" s="17"/>
    </row>
    <row r="49599" spans="23:23" x14ac:dyDescent="0.35">
      <c r="W49599" s="17"/>
    </row>
    <row r="49600" spans="23:23" x14ac:dyDescent="0.35">
      <c r="W49600" s="17"/>
    </row>
    <row r="49601" spans="23:23" x14ac:dyDescent="0.35">
      <c r="W49601" s="17"/>
    </row>
    <row r="49602" spans="23:23" x14ac:dyDescent="0.35">
      <c r="W49602" s="17"/>
    </row>
    <row r="49603" spans="23:23" x14ac:dyDescent="0.35">
      <c r="W49603" s="17"/>
    </row>
    <row r="49604" spans="23:23" x14ac:dyDescent="0.35">
      <c r="W49604" s="17"/>
    </row>
    <row r="49605" spans="23:23" x14ac:dyDescent="0.35">
      <c r="W49605" s="17"/>
    </row>
    <row r="49606" spans="23:23" x14ac:dyDescent="0.35">
      <c r="W49606" s="17"/>
    </row>
    <row r="49607" spans="23:23" x14ac:dyDescent="0.35">
      <c r="W49607" s="17"/>
    </row>
    <row r="49608" spans="23:23" x14ac:dyDescent="0.35">
      <c r="W49608" s="17"/>
    </row>
    <row r="49609" spans="23:23" x14ac:dyDescent="0.35">
      <c r="W49609" s="17"/>
    </row>
    <row r="49610" spans="23:23" x14ac:dyDescent="0.35">
      <c r="W49610" s="17"/>
    </row>
    <row r="49611" spans="23:23" x14ac:dyDescent="0.35">
      <c r="W49611" s="17"/>
    </row>
    <row r="49612" spans="23:23" x14ac:dyDescent="0.35">
      <c r="W49612" s="17"/>
    </row>
    <row r="49613" spans="23:23" x14ac:dyDescent="0.35">
      <c r="W49613" s="17"/>
    </row>
    <row r="49614" spans="23:23" x14ac:dyDescent="0.35">
      <c r="W49614" s="17"/>
    </row>
    <row r="49615" spans="23:23" x14ac:dyDescent="0.35">
      <c r="W49615" s="17"/>
    </row>
    <row r="49616" spans="23:23" x14ac:dyDescent="0.35">
      <c r="W49616" s="17"/>
    </row>
    <row r="49617" spans="23:23" x14ac:dyDescent="0.35">
      <c r="W49617" s="17"/>
    </row>
    <row r="49618" spans="23:23" x14ac:dyDescent="0.35">
      <c r="W49618" s="17"/>
    </row>
    <row r="49619" spans="23:23" x14ac:dyDescent="0.35">
      <c r="W49619" s="17"/>
    </row>
    <row r="49620" spans="23:23" x14ac:dyDescent="0.35">
      <c r="W49620" s="17"/>
    </row>
    <row r="49621" spans="23:23" x14ac:dyDescent="0.35">
      <c r="W49621" s="17"/>
    </row>
    <row r="49622" spans="23:23" x14ac:dyDescent="0.35">
      <c r="W49622" s="17"/>
    </row>
    <row r="49623" spans="23:23" x14ac:dyDescent="0.35">
      <c r="W49623" s="17"/>
    </row>
    <row r="49624" spans="23:23" x14ac:dyDescent="0.35">
      <c r="W49624" s="17"/>
    </row>
    <row r="49625" spans="23:23" x14ac:dyDescent="0.35">
      <c r="W49625" s="17"/>
    </row>
    <row r="49626" spans="23:23" x14ac:dyDescent="0.35">
      <c r="W49626" s="17"/>
    </row>
    <row r="49627" spans="23:23" x14ac:dyDescent="0.35">
      <c r="W49627" s="17"/>
    </row>
    <row r="49628" spans="23:23" x14ac:dyDescent="0.35">
      <c r="W49628" s="17"/>
    </row>
    <row r="49629" spans="23:23" x14ac:dyDescent="0.35">
      <c r="W49629" s="17"/>
    </row>
    <row r="49630" spans="23:23" x14ac:dyDescent="0.35">
      <c r="W49630" s="17"/>
    </row>
    <row r="49631" spans="23:23" x14ac:dyDescent="0.35">
      <c r="W49631" s="17"/>
    </row>
    <row r="49632" spans="23:23" x14ac:dyDescent="0.35">
      <c r="W49632" s="17"/>
    </row>
    <row r="49633" spans="23:23" x14ac:dyDescent="0.35">
      <c r="W49633" s="17"/>
    </row>
    <row r="49634" spans="23:23" x14ac:dyDescent="0.35">
      <c r="W49634" s="17"/>
    </row>
    <row r="49635" spans="23:23" x14ac:dyDescent="0.35">
      <c r="W49635" s="17"/>
    </row>
    <row r="49636" spans="23:23" x14ac:dyDescent="0.35">
      <c r="W49636" s="17"/>
    </row>
    <row r="49637" spans="23:23" x14ac:dyDescent="0.35">
      <c r="W49637" s="17"/>
    </row>
    <row r="49638" spans="23:23" x14ac:dyDescent="0.35">
      <c r="W49638" s="17"/>
    </row>
    <row r="49639" spans="23:23" x14ac:dyDescent="0.35">
      <c r="W49639" s="17"/>
    </row>
    <row r="49640" spans="23:23" x14ac:dyDescent="0.35">
      <c r="W49640" s="17"/>
    </row>
    <row r="49641" spans="23:23" x14ac:dyDescent="0.35">
      <c r="W49641" s="17"/>
    </row>
    <row r="49642" spans="23:23" x14ac:dyDescent="0.35">
      <c r="W49642" s="17"/>
    </row>
    <row r="49643" spans="23:23" x14ac:dyDescent="0.35">
      <c r="W49643" s="17"/>
    </row>
    <row r="49644" spans="23:23" x14ac:dyDescent="0.35">
      <c r="W49644" s="17"/>
    </row>
    <row r="49645" spans="23:23" x14ac:dyDescent="0.35">
      <c r="W49645" s="17"/>
    </row>
    <row r="49646" spans="23:23" x14ac:dyDescent="0.35">
      <c r="W49646" s="17"/>
    </row>
    <row r="49647" spans="23:23" x14ac:dyDescent="0.35">
      <c r="W49647" s="17"/>
    </row>
    <row r="49648" spans="23:23" x14ac:dyDescent="0.35">
      <c r="W49648" s="17"/>
    </row>
    <row r="49649" spans="23:23" x14ac:dyDescent="0.35">
      <c r="W49649" s="17"/>
    </row>
    <row r="49650" spans="23:23" x14ac:dyDescent="0.35">
      <c r="W49650" s="17"/>
    </row>
    <row r="49651" spans="23:23" x14ac:dyDescent="0.35">
      <c r="W49651" s="17"/>
    </row>
    <row r="49652" spans="23:23" x14ac:dyDescent="0.35">
      <c r="W49652" s="17"/>
    </row>
    <row r="49653" spans="23:23" x14ac:dyDescent="0.35">
      <c r="W49653" s="17"/>
    </row>
    <row r="49654" spans="23:23" x14ac:dyDescent="0.35">
      <c r="W49654" s="17"/>
    </row>
    <row r="49655" spans="23:23" x14ac:dyDescent="0.35">
      <c r="W49655" s="17"/>
    </row>
    <row r="49656" spans="23:23" x14ac:dyDescent="0.35">
      <c r="W49656" s="17"/>
    </row>
    <row r="49657" spans="23:23" x14ac:dyDescent="0.35">
      <c r="W49657" s="17"/>
    </row>
    <row r="49658" spans="23:23" x14ac:dyDescent="0.35">
      <c r="W49658" s="17"/>
    </row>
    <row r="49659" spans="23:23" x14ac:dyDescent="0.35">
      <c r="W49659" s="17"/>
    </row>
    <row r="49660" spans="23:23" x14ac:dyDescent="0.35">
      <c r="W49660" s="17"/>
    </row>
    <row r="49661" spans="23:23" x14ac:dyDescent="0.35">
      <c r="W49661" s="17"/>
    </row>
    <row r="49662" spans="23:23" x14ac:dyDescent="0.35">
      <c r="W49662" s="17"/>
    </row>
    <row r="49663" spans="23:23" x14ac:dyDescent="0.35">
      <c r="W49663" s="17"/>
    </row>
    <row r="49664" spans="23:23" x14ac:dyDescent="0.35">
      <c r="W49664" s="17"/>
    </row>
    <row r="49665" spans="23:23" x14ac:dyDescent="0.35">
      <c r="W49665" s="17"/>
    </row>
    <row r="49666" spans="23:23" x14ac:dyDescent="0.35">
      <c r="W49666" s="17"/>
    </row>
    <row r="49667" spans="23:23" x14ac:dyDescent="0.35">
      <c r="W49667" s="17"/>
    </row>
    <row r="49668" spans="23:23" x14ac:dyDescent="0.35">
      <c r="W49668" s="17"/>
    </row>
    <row r="49669" spans="23:23" x14ac:dyDescent="0.35">
      <c r="W49669" s="17"/>
    </row>
    <row r="49670" spans="23:23" x14ac:dyDescent="0.35">
      <c r="W49670" s="17"/>
    </row>
    <row r="49671" spans="23:23" x14ac:dyDescent="0.35">
      <c r="W49671" s="17"/>
    </row>
    <row r="49672" spans="23:23" x14ac:dyDescent="0.35">
      <c r="W49672" s="17"/>
    </row>
    <row r="49673" spans="23:23" x14ac:dyDescent="0.35">
      <c r="W49673" s="17"/>
    </row>
    <row r="49674" spans="23:23" x14ac:dyDescent="0.35">
      <c r="W49674" s="17"/>
    </row>
    <row r="49675" spans="23:23" x14ac:dyDescent="0.35">
      <c r="W49675" s="17"/>
    </row>
    <row r="49676" spans="23:23" x14ac:dyDescent="0.35">
      <c r="W49676" s="17"/>
    </row>
    <row r="49677" spans="23:23" x14ac:dyDescent="0.35">
      <c r="W49677" s="17"/>
    </row>
    <row r="49678" spans="23:23" x14ac:dyDescent="0.35">
      <c r="W49678" s="17"/>
    </row>
    <row r="49679" spans="23:23" x14ac:dyDescent="0.35">
      <c r="W49679" s="17"/>
    </row>
    <row r="49680" spans="23:23" x14ac:dyDescent="0.35">
      <c r="W49680" s="17"/>
    </row>
    <row r="49681" spans="23:23" x14ac:dyDescent="0.35">
      <c r="W49681" s="17"/>
    </row>
    <row r="49682" spans="23:23" x14ac:dyDescent="0.35">
      <c r="W49682" s="17"/>
    </row>
    <row r="49683" spans="23:23" x14ac:dyDescent="0.35">
      <c r="W49683" s="17"/>
    </row>
    <row r="49684" spans="23:23" x14ac:dyDescent="0.35">
      <c r="W49684" s="17"/>
    </row>
    <row r="49685" spans="23:23" x14ac:dyDescent="0.35">
      <c r="W49685" s="17"/>
    </row>
    <row r="49686" spans="23:23" x14ac:dyDescent="0.35">
      <c r="W49686" s="17"/>
    </row>
    <row r="49687" spans="23:23" x14ac:dyDescent="0.35">
      <c r="W49687" s="17"/>
    </row>
    <row r="49688" spans="23:23" x14ac:dyDescent="0.35">
      <c r="W49688" s="17"/>
    </row>
    <row r="49689" spans="23:23" x14ac:dyDescent="0.35">
      <c r="W49689" s="17"/>
    </row>
    <row r="49690" spans="23:23" x14ac:dyDescent="0.35">
      <c r="W49690" s="17"/>
    </row>
    <row r="49691" spans="23:23" x14ac:dyDescent="0.35">
      <c r="W49691" s="17"/>
    </row>
    <row r="49692" spans="23:23" x14ac:dyDescent="0.35">
      <c r="W49692" s="17"/>
    </row>
    <row r="49693" spans="23:23" x14ac:dyDescent="0.35">
      <c r="W49693" s="17"/>
    </row>
    <row r="49694" spans="23:23" x14ac:dyDescent="0.35">
      <c r="W49694" s="17"/>
    </row>
    <row r="49695" spans="23:23" x14ac:dyDescent="0.35">
      <c r="W49695" s="17"/>
    </row>
    <row r="49696" spans="23:23" x14ac:dyDescent="0.35">
      <c r="W49696" s="17"/>
    </row>
    <row r="49697" spans="23:23" x14ac:dyDescent="0.35">
      <c r="W49697" s="17"/>
    </row>
    <row r="49698" spans="23:23" x14ac:dyDescent="0.35">
      <c r="W49698" s="17"/>
    </row>
    <row r="49699" spans="23:23" x14ac:dyDescent="0.35">
      <c r="W49699" s="17"/>
    </row>
    <row r="49700" spans="23:23" x14ac:dyDescent="0.35">
      <c r="W49700" s="17"/>
    </row>
    <row r="49701" spans="23:23" x14ac:dyDescent="0.35">
      <c r="W49701" s="17"/>
    </row>
    <row r="49702" spans="23:23" x14ac:dyDescent="0.35">
      <c r="W49702" s="17"/>
    </row>
    <row r="49703" spans="23:23" x14ac:dyDescent="0.35">
      <c r="W49703" s="17"/>
    </row>
    <row r="49704" spans="23:23" x14ac:dyDescent="0.35">
      <c r="W49704" s="17"/>
    </row>
    <row r="49705" spans="23:23" x14ac:dyDescent="0.35">
      <c r="W49705" s="17"/>
    </row>
    <row r="49706" spans="23:23" x14ac:dyDescent="0.35">
      <c r="W49706" s="17"/>
    </row>
    <row r="49707" spans="23:23" x14ac:dyDescent="0.35">
      <c r="W49707" s="17"/>
    </row>
    <row r="49708" spans="23:23" x14ac:dyDescent="0.35">
      <c r="W49708" s="17"/>
    </row>
    <row r="49709" spans="23:23" x14ac:dyDescent="0.35">
      <c r="W49709" s="17"/>
    </row>
    <row r="49710" spans="23:23" x14ac:dyDescent="0.35">
      <c r="W49710" s="17"/>
    </row>
    <row r="49711" spans="23:23" x14ac:dyDescent="0.35">
      <c r="W49711" s="17"/>
    </row>
    <row r="49712" spans="23:23" x14ac:dyDescent="0.35">
      <c r="W49712" s="17"/>
    </row>
    <row r="49713" spans="23:23" x14ac:dyDescent="0.35">
      <c r="W49713" s="17"/>
    </row>
    <row r="49714" spans="23:23" x14ac:dyDescent="0.35">
      <c r="W49714" s="17"/>
    </row>
    <row r="49715" spans="23:23" x14ac:dyDescent="0.35">
      <c r="W49715" s="17"/>
    </row>
    <row r="49716" spans="23:23" x14ac:dyDescent="0.35">
      <c r="W49716" s="17"/>
    </row>
    <row r="49717" spans="23:23" x14ac:dyDescent="0.35">
      <c r="W49717" s="17"/>
    </row>
    <row r="49718" spans="23:23" x14ac:dyDescent="0.35">
      <c r="W49718" s="17"/>
    </row>
    <row r="49719" spans="23:23" x14ac:dyDescent="0.35">
      <c r="W49719" s="17"/>
    </row>
    <row r="49720" spans="23:23" x14ac:dyDescent="0.35">
      <c r="W49720" s="17"/>
    </row>
    <row r="49721" spans="23:23" x14ac:dyDescent="0.35">
      <c r="W49721" s="17"/>
    </row>
    <row r="49722" spans="23:23" x14ac:dyDescent="0.35">
      <c r="W49722" s="17"/>
    </row>
    <row r="49723" spans="23:23" x14ac:dyDescent="0.35">
      <c r="W49723" s="17"/>
    </row>
    <row r="49724" spans="23:23" x14ac:dyDescent="0.35">
      <c r="W49724" s="17"/>
    </row>
    <row r="49725" spans="23:23" x14ac:dyDescent="0.35">
      <c r="W49725" s="17"/>
    </row>
    <row r="49726" spans="23:23" x14ac:dyDescent="0.35">
      <c r="W49726" s="17"/>
    </row>
    <row r="49727" spans="23:23" x14ac:dyDescent="0.35">
      <c r="W49727" s="17"/>
    </row>
    <row r="49728" spans="23:23" x14ac:dyDescent="0.35">
      <c r="W49728" s="17"/>
    </row>
    <row r="49729" spans="23:23" x14ac:dyDescent="0.35">
      <c r="W49729" s="17"/>
    </row>
    <row r="49730" spans="23:23" x14ac:dyDescent="0.35">
      <c r="W49730" s="17"/>
    </row>
    <row r="49731" spans="23:23" x14ac:dyDescent="0.35">
      <c r="W49731" s="17"/>
    </row>
    <row r="49732" spans="23:23" x14ac:dyDescent="0.35">
      <c r="W49732" s="17"/>
    </row>
    <row r="49733" spans="23:23" x14ac:dyDescent="0.35">
      <c r="W49733" s="17"/>
    </row>
    <row r="49734" spans="23:23" x14ac:dyDescent="0.35">
      <c r="W49734" s="17"/>
    </row>
    <row r="49735" spans="23:23" x14ac:dyDescent="0.35">
      <c r="W49735" s="17"/>
    </row>
    <row r="49736" spans="23:23" x14ac:dyDescent="0.35">
      <c r="W49736" s="17"/>
    </row>
    <row r="49737" spans="23:23" x14ac:dyDescent="0.35">
      <c r="W49737" s="17"/>
    </row>
    <row r="49738" spans="23:23" x14ac:dyDescent="0.35">
      <c r="W49738" s="17"/>
    </row>
    <row r="49739" spans="23:23" x14ac:dyDescent="0.35">
      <c r="W49739" s="17"/>
    </row>
    <row r="49740" spans="23:23" x14ac:dyDescent="0.35">
      <c r="W49740" s="17"/>
    </row>
    <row r="49741" spans="23:23" x14ac:dyDescent="0.35">
      <c r="W49741" s="17"/>
    </row>
    <row r="49742" spans="23:23" x14ac:dyDescent="0.35">
      <c r="W49742" s="17"/>
    </row>
    <row r="49743" spans="23:23" x14ac:dyDescent="0.35">
      <c r="W49743" s="17"/>
    </row>
    <row r="49744" spans="23:23" x14ac:dyDescent="0.35">
      <c r="W49744" s="17"/>
    </row>
    <row r="49745" spans="23:23" x14ac:dyDescent="0.35">
      <c r="W49745" s="17"/>
    </row>
    <row r="49746" spans="23:23" x14ac:dyDescent="0.35">
      <c r="W49746" s="17"/>
    </row>
    <row r="49747" spans="23:23" x14ac:dyDescent="0.35">
      <c r="W49747" s="17"/>
    </row>
    <row r="49748" spans="23:23" x14ac:dyDescent="0.35">
      <c r="W49748" s="17"/>
    </row>
    <row r="49749" spans="23:23" x14ac:dyDescent="0.35">
      <c r="W49749" s="17"/>
    </row>
    <row r="49750" spans="23:23" x14ac:dyDescent="0.35">
      <c r="W49750" s="17"/>
    </row>
    <row r="49751" spans="23:23" x14ac:dyDescent="0.35">
      <c r="W49751" s="17"/>
    </row>
    <row r="49752" spans="23:23" x14ac:dyDescent="0.35">
      <c r="W49752" s="17"/>
    </row>
    <row r="49753" spans="23:23" x14ac:dyDescent="0.35">
      <c r="W49753" s="17"/>
    </row>
    <row r="49754" spans="23:23" x14ac:dyDescent="0.35">
      <c r="W49754" s="17"/>
    </row>
    <row r="49755" spans="23:23" x14ac:dyDescent="0.35">
      <c r="W49755" s="17"/>
    </row>
    <row r="49756" spans="23:23" x14ac:dyDescent="0.35">
      <c r="W49756" s="17"/>
    </row>
    <row r="49757" spans="23:23" x14ac:dyDescent="0.35">
      <c r="W49757" s="17"/>
    </row>
    <row r="49758" spans="23:23" x14ac:dyDescent="0.35">
      <c r="W49758" s="17"/>
    </row>
    <row r="49759" spans="23:23" x14ac:dyDescent="0.35">
      <c r="W49759" s="17"/>
    </row>
    <row r="49760" spans="23:23" x14ac:dyDescent="0.35">
      <c r="W49760" s="17"/>
    </row>
    <row r="49761" spans="23:23" x14ac:dyDescent="0.35">
      <c r="W49761" s="17"/>
    </row>
    <row r="49762" spans="23:23" x14ac:dyDescent="0.35">
      <c r="W49762" s="17"/>
    </row>
    <row r="49763" spans="23:23" x14ac:dyDescent="0.35">
      <c r="W49763" s="17"/>
    </row>
    <row r="49764" spans="23:23" x14ac:dyDescent="0.35">
      <c r="W49764" s="17"/>
    </row>
    <row r="49765" spans="23:23" x14ac:dyDescent="0.35">
      <c r="W49765" s="17"/>
    </row>
    <row r="49766" spans="23:23" x14ac:dyDescent="0.35">
      <c r="W49766" s="17"/>
    </row>
    <row r="49767" spans="23:23" x14ac:dyDescent="0.35">
      <c r="W49767" s="17"/>
    </row>
    <row r="49768" spans="23:23" x14ac:dyDescent="0.35">
      <c r="W49768" s="17"/>
    </row>
    <row r="49769" spans="23:23" x14ac:dyDescent="0.35">
      <c r="W49769" s="17"/>
    </row>
    <row r="49770" spans="23:23" x14ac:dyDescent="0.35">
      <c r="W49770" s="17"/>
    </row>
    <row r="49771" spans="23:23" x14ac:dyDescent="0.35">
      <c r="W49771" s="17"/>
    </row>
    <row r="49772" spans="23:23" x14ac:dyDescent="0.35">
      <c r="W49772" s="17"/>
    </row>
    <row r="49773" spans="23:23" x14ac:dyDescent="0.35">
      <c r="W49773" s="17"/>
    </row>
    <row r="49774" spans="23:23" x14ac:dyDescent="0.35">
      <c r="W49774" s="17"/>
    </row>
    <row r="49775" spans="23:23" x14ac:dyDescent="0.35">
      <c r="W49775" s="17"/>
    </row>
    <row r="49776" spans="23:23" x14ac:dyDescent="0.35">
      <c r="W49776" s="17"/>
    </row>
    <row r="49777" spans="23:23" x14ac:dyDescent="0.35">
      <c r="W49777" s="17"/>
    </row>
    <row r="49778" spans="23:23" x14ac:dyDescent="0.35">
      <c r="W49778" s="17"/>
    </row>
    <row r="49779" spans="23:23" x14ac:dyDescent="0.35">
      <c r="W49779" s="17"/>
    </row>
    <row r="49780" spans="23:23" x14ac:dyDescent="0.35">
      <c r="W49780" s="17"/>
    </row>
    <row r="49781" spans="23:23" x14ac:dyDescent="0.35">
      <c r="W49781" s="17"/>
    </row>
    <row r="49782" spans="23:23" x14ac:dyDescent="0.35">
      <c r="W49782" s="17"/>
    </row>
    <row r="49783" spans="23:23" x14ac:dyDescent="0.35">
      <c r="W49783" s="17"/>
    </row>
    <row r="49784" spans="23:23" x14ac:dyDescent="0.35">
      <c r="W49784" s="17"/>
    </row>
    <row r="49785" spans="23:23" x14ac:dyDescent="0.35">
      <c r="W49785" s="17"/>
    </row>
    <row r="49786" spans="23:23" x14ac:dyDescent="0.35">
      <c r="W49786" s="17"/>
    </row>
    <row r="49787" spans="23:23" x14ac:dyDescent="0.35">
      <c r="W49787" s="17"/>
    </row>
    <row r="49788" spans="23:23" x14ac:dyDescent="0.35">
      <c r="W49788" s="17"/>
    </row>
    <row r="49789" spans="23:23" x14ac:dyDescent="0.35">
      <c r="W49789" s="17"/>
    </row>
    <row r="49790" spans="23:23" x14ac:dyDescent="0.35">
      <c r="W49790" s="17"/>
    </row>
    <row r="49791" spans="23:23" x14ac:dyDescent="0.35">
      <c r="W49791" s="17"/>
    </row>
    <row r="49792" spans="23:23" x14ac:dyDescent="0.35">
      <c r="W49792" s="17"/>
    </row>
    <row r="49793" spans="23:23" x14ac:dyDescent="0.35">
      <c r="W49793" s="17"/>
    </row>
    <row r="49794" spans="23:23" x14ac:dyDescent="0.35">
      <c r="W49794" s="17"/>
    </row>
    <row r="49795" spans="23:23" x14ac:dyDescent="0.35">
      <c r="W49795" s="17"/>
    </row>
    <row r="49796" spans="23:23" x14ac:dyDescent="0.35">
      <c r="W49796" s="17"/>
    </row>
    <row r="49797" spans="23:23" x14ac:dyDescent="0.35">
      <c r="W49797" s="17"/>
    </row>
    <row r="49798" spans="23:23" x14ac:dyDescent="0.35">
      <c r="W49798" s="17"/>
    </row>
    <row r="49799" spans="23:23" x14ac:dyDescent="0.35">
      <c r="W49799" s="17"/>
    </row>
    <row r="49800" spans="23:23" x14ac:dyDescent="0.35">
      <c r="W49800" s="17"/>
    </row>
    <row r="49801" spans="23:23" x14ac:dyDescent="0.35">
      <c r="W49801" s="17"/>
    </row>
    <row r="49802" spans="23:23" x14ac:dyDescent="0.35">
      <c r="W49802" s="17"/>
    </row>
    <row r="49803" spans="23:23" x14ac:dyDescent="0.35">
      <c r="W49803" s="17"/>
    </row>
    <row r="49804" spans="23:23" x14ac:dyDescent="0.35">
      <c r="W49804" s="17"/>
    </row>
    <row r="49805" spans="23:23" x14ac:dyDescent="0.35">
      <c r="W49805" s="17"/>
    </row>
    <row r="49806" spans="23:23" x14ac:dyDescent="0.35">
      <c r="W49806" s="17"/>
    </row>
    <row r="49807" spans="23:23" x14ac:dyDescent="0.35">
      <c r="W49807" s="17"/>
    </row>
    <row r="49808" spans="23:23" x14ac:dyDescent="0.35">
      <c r="W49808" s="17"/>
    </row>
    <row r="49809" spans="23:23" x14ac:dyDescent="0.35">
      <c r="W49809" s="17"/>
    </row>
    <row r="49810" spans="23:23" x14ac:dyDescent="0.35">
      <c r="W49810" s="17"/>
    </row>
    <row r="49811" spans="23:23" x14ac:dyDescent="0.35">
      <c r="W49811" s="17"/>
    </row>
    <row r="49812" spans="23:23" x14ac:dyDescent="0.35">
      <c r="W49812" s="17"/>
    </row>
    <row r="49813" spans="23:23" x14ac:dyDescent="0.35">
      <c r="W49813" s="17"/>
    </row>
    <row r="49814" spans="23:23" x14ac:dyDescent="0.35">
      <c r="W49814" s="17"/>
    </row>
    <row r="49815" spans="23:23" x14ac:dyDescent="0.35">
      <c r="W49815" s="17"/>
    </row>
    <row r="49816" spans="23:23" x14ac:dyDescent="0.35">
      <c r="W49816" s="17"/>
    </row>
    <row r="49817" spans="23:23" x14ac:dyDescent="0.35">
      <c r="W49817" s="17"/>
    </row>
    <row r="49818" spans="23:23" x14ac:dyDescent="0.35">
      <c r="W49818" s="17"/>
    </row>
    <row r="49819" spans="23:23" x14ac:dyDescent="0.35">
      <c r="W49819" s="17"/>
    </row>
    <row r="49820" spans="23:23" x14ac:dyDescent="0.35">
      <c r="W49820" s="17"/>
    </row>
    <row r="49821" spans="23:23" x14ac:dyDescent="0.35">
      <c r="W49821" s="17"/>
    </row>
    <row r="49822" spans="23:23" x14ac:dyDescent="0.35">
      <c r="W49822" s="17"/>
    </row>
    <row r="49823" spans="23:23" x14ac:dyDescent="0.35">
      <c r="W49823" s="17"/>
    </row>
    <row r="49824" spans="23:23" x14ac:dyDescent="0.35">
      <c r="W49824" s="17"/>
    </row>
    <row r="49825" spans="23:23" x14ac:dyDescent="0.35">
      <c r="W49825" s="17"/>
    </row>
    <row r="49826" spans="23:23" x14ac:dyDescent="0.35">
      <c r="W49826" s="17"/>
    </row>
    <row r="49827" spans="23:23" x14ac:dyDescent="0.35">
      <c r="W49827" s="17"/>
    </row>
    <row r="49828" spans="23:23" x14ac:dyDescent="0.35">
      <c r="W49828" s="17"/>
    </row>
    <row r="49829" spans="23:23" x14ac:dyDescent="0.35">
      <c r="W49829" s="17"/>
    </row>
    <row r="49830" spans="23:23" x14ac:dyDescent="0.35">
      <c r="W49830" s="17"/>
    </row>
    <row r="49831" spans="23:23" x14ac:dyDescent="0.35">
      <c r="W49831" s="17"/>
    </row>
    <row r="49832" spans="23:23" x14ac:dyDescent="0.35">
      <c r="W49832" s="17"/>
    </row>
    <row r="49833" spans="23:23" x14ac:dyDescent="0.35">
      <c r="W49833" s="17"/>
    </row>
    <row r="49834" spans="23:23" x14ac:dyDescent="0.35">
      <c r="W49834" s="17"/>
    </row>
    <row r="49835" spans="23:23" x14ac:dyDescent="0.35">
      <c r="W49835" s="17"/>
    </row>
    <row r="49836" spans="23:23" x14ac:dyDescent="0.35">
      <c r="W49836" s="17"/>
    </row>
    <row r="49837" spans="23:23" x14ac:dyDescent="0.35">
      <c r="W49837" s="17"/>
    </row>
    <row r="49838" spans="23:23" x14ac:dyDescent="0.35">
      <c r="W49838" s="17"/>
    </row>
    <row r="49839" spans="23:23" x14ac:dyDescent="0.35">
      <c r="W49839" s="17"/>
    </row>
    <row r="49840" spans="23:23" x14ac:dyDescent="0.35">
      <c r="W49840" s="17"/>
    </row>
    <row r="49841" spans="23:23" x14ac:dyDescent="0.35">
      <c r="W49841" s="17"/>
    </row>
    <row r="49842" spans="23:23" x14ac:dyDescent="0.35">
      <c r="W49842" s="17"/>
    </row>
    <row r="49843" spans="23:23" x14ac:dyDescent="0.35">
      <c r="W49843" s="17"/>
    </row>
    <row r="49844" spans="23:23" x14ac:dyDescent="0.35">
      <c r="W49844" s="17"/>
    </row>
    <row r="49845" spans="23:23" x14ac:dyDescent="0.35">
      <c r="W49845" s="17"/>
    </row>
    <row r="49846" spans="23:23" x14ac:dyDescent="0.35">
      <c r="W49846" s="17"/>
    </row>
    <row r="49847" spans="23:23" x14ac:dyDescent="0.35">
      <c r="W49847" s="17"/>
    </row>
    <row r="49848" spans="23:23" x14ac:dyDescent="0.35">
      <c r="W49848" s="17"/>
    </row>
    <row r="49849" spans="23:23" x14ac:dyDescent="0.35">
      <c r="W49849" s="17"/>
    </row>
    <row r="49850" spans="23:23" x14ac:dyDescent="0.35">
      <c r="W49850" s="17"/>
    </row>
    <row r="49851" spans="23:23" x14ac:dyDescent="0.35">
      <c r="W49851" s="17"/>
    </row>
    <row r="49852" spans="23:23" x14ac:dyDescent="0.35">
      <c r="W49852" s="17"/>
    </row>
    <row r="49853" spans="23:23" x14ac:dyDescent="0.35">
      <c r="W49853" s="17"/>
    </row>
    <row r="49854" spans="23:23" x14ac:dyDescent="0.35">
      <c r="W49854" s="17"/>
    </row>
    <row r="49855" spans="23:23" x14ac:dyDescent="0.35">
      <c r="W49855" s="17"/>
    </row>
    <row r="49856" spans="23:23" x14ac:dyDescent="0.35">
      <c r="W49856" s="17"/>
    </row>
    <row r="49857" spans="23:23" x14ac:dyDescent="0.35">
      <c r="W49857" s="17"/>
    </row>
    <row r="49858" spans="23:23" x14ac:dyDescent="0.35">
      <c r="W49858" s="17"/>
    </row>
    <row r="49859" spans="23:23" x14ac:dyDescent="0.35">
      <c r="W49859" s="17"/>
    </row>
    <row r="49860" spans="23:23" x14ac:dyDescent="0.35">
      <c r="W49860" s="17"/>
    </row>
    <row r="49861" spans="23:23" x14ac:dyDescent="0.35">
      <c r="W49861" s="17"/>
    </row>
    <row r="49862" spans="23:23" x14ac:dyDescent="0.35">
      <c r="W49862" s="17"/>
    </row>
    <row r="49863" spans="23:23" x14ac:dyDescent="0.35">
      <c r="W49863" s="17"/>
    </row>
    <row r="49864" spans="23:23" x14ac:dyDescent="0.35">
      <c r="W49864" s="17"/>
    </row>
    <row r="49865" spans="23:23" x14ac:dyDescent="0.35">
      <c r="W49865" s="17"/>
    </row>
    <row r="49866" spans="23:23" x14ac:dyDescent="0.35">
      <c r="W49866" s="17"/>
    </row>
    <row r="49867" spans="23:23" x14ac:dyDescent="0.35">
      <c r="W49867" s="17"/>
    </row>
    <row r="49868" spans="23:23" x14ac:dyDescent="0.35">
      <c r="W49868" s="17"/>
    </row>
    <row r="49869" spans="23:23" x14ac:dyDescent="0.35">
      <c r="W49869" s="17"/>
    </row>
    <row r="49870" spans="23:23" x14ac:dyDescent="0.35">
      <c r="W49870" s="17"/>
    </row>
    <row r="49871" spans="23:23" x14ac:dyDescent="0.35">
      <c r="W49871" s="17"/>
    </row>
    <row r="49872" spans="23:23" x14ac:dyDescent="0.35">
      <c r="W49872" s="17"/>
    </row>
    <row r="49873" spans="23:23" x14ac:dyDescent="0.35">
      <c r="W49873" s="17"/>
    </row>
    <row r="49874" spans="23:23" x14ac:dyDescent="0.35">
      <c r="W49874" s="17"/>
    </row>
    <row r="49875" spans="23:23" x14ac:dyDescent="0.35">
      <c r="W49875" s="17"/>
    </row>
    <row r="49876" spans="23:23" x14ac:dyDescent="0.35">
      <c r="W49876" s="17"/>
    </row>
    <row r="49877" spans="23:23" x14ac:dyDescent="0.35">
      <c r="W49877" s="17"/>
    </row>
    <row r="49878" spans="23:23" x14ac:dyDescent="0.35">
      <c r="W49878" s="17"/>
    </row>
    <row r="49879" spans="23:23" x14ac:dyDescent="0.35">
      <c r="W49879" s="17"/>
    </row>
    <row r="49880" spans="23:23" x14ac:dyDescent="0.35">
      <c r="W49880" s="17"/>
    </row>
    <row r="49881" spans="23:23" x14ac:dyDescent="0.35">
      <c r="W49881" s="17"/>
    </row>
    <row r="49882" spans="23:23" x14ac:dyDescent="0.35">
      <c r="W49882" s="17"/>
    </row>
    <row r="49883" spans="23:23" x14ac:dyDescent="0.35">
      <c r="W49883" s="17"/>
    </row>
    <row r="49884" spans="23:23" x14ac:dyDescent="0.35">
      <c r="W49884" s="17"/>
    </row>
    <row r="49885" spans="23:23" x14ac:dyDescent="0.35">
      <c r="W49885" s="17"/>
    </row>
    <row r="49886" spans="23:23" x14ac:dyDescent="0.35">
      <c r="W49886" s="17"/>
    </row>
    <row r="49887" spans="23:23" x14ac:dyDescent="0.35">
      <c r="W49887" s="17"/>
    </row>
    <row r="49888" spans="23:23" x14ac:dyDescent="0.35">
      <c r="W49888" s="17"/>
    </row>
    <row r="49889" spans="23:23" x14ac:dyDescent="0.35">
      <c r="W49889" s="17"/>
    </row>
    <row r="49890" spans="23:23" x14ac:dyDescent="0.35">
      <c r="W49890" s="17"/>
    </row>
    <row r="49891" spans="23:23" x14ac:dyDescent="0.35">
      <c r="W49891" s="17"/>
    </row>
    <row r="49892" spans="23:23" x14ac:dyDescent="0.35">
      <c r="W49892" s="17"/>
    </row>
    <row r="49893" spans="23:23" x14ac:dyDescent="0.35">
      <c r="W49893" s="17"/>
    </row>
    <row r="49894" spans="23:23" x14ac:dyDescent="0.35">
      <c r="W49894" s="17"/>
    </row>
    <row r="49895" spans="23:23" x14ac:dyDescent="0.35">
      <c r="W49895" s="17"/>
    </row>
    <row r="49896" spans="23:23" x14ac:dyDescent="0.35">
      <c r="W49896" s="17"/>
    </row>
    <row r="49897" spans="23:23" x14ac:dyDescent="0.35">
      <c r="W49897" s="17"/>
    </row>
    <row r="49898" spans="23:23" x14ac:dyDescent="0.35">
      <c r="W49898" s="17"/>
    </row>
    <row r="49899" spans="23:23" x14ac:dyDescent="0.35">
      <c r="W49899" s="17"/>
    </row>
    <row r="49900" spans="23:23" x14ac:dyDescent="0.35">
      <c r="W49900" s="17"/>
    </row>
    <row r="49901" spans="23:23" x14ac:dyDescent="0.35">
      <c r="W49901" s="17"/>
    </row>
    <row r="49902" spans="23:23" x14ac:dyDescent="0.35">
      <c r="W49902" s="17"/>
    </row>
    <row r="49903" spans="23:23" x14ac:dyDescent="0.35">
      <c r="W49903" s="17"/>
    </row>
    <row r="49904" spans="23:23" x14ac:dyDescent="0.35">
      <c r="W49904" s="17"/>
    </row>
    <row r="49905" spans="23:23" x14ac:dyDescent="0.35">
      <c r="W49905" s="17"/>
    </row>
    <row r="49906" spans="23:23" x14ac:dyDescent="0.35">
      <c r="W49906" s="17"/>
    </row>
    <row r="49907" spans="23:23" x14ac:dyDescent="0.35">
      <c r="W49907" s="17"/>
    </row>
    <row r="49908" spans="23:23" x14ac:dyDescent="0.35">
      <c r="W49908" s="17"/>
    </row>
    <row r="49909" spans="23:23" x14ac:dyDescent="0.35">
      <c r="W49909" s="17"/>
    </row>
    <row r="49910" spans="23:23" x14ac:dyDescent="0.35">
      <c r="W49910" s="17"/>
    </row>
    <row r="49911" spans="23:23" x14ac:dyDescent="0.35">
      <c r="W49911" s="17"/>
    </row>
    <row r="49912" spans="23:23" x14ac:dyDescent="0.35">
      <c r="W49912" s="17"/>
    </row>
    <row r="49913" spans="23:23" x14ac:dyDescent="0.35">
      <c r="W49913" s="17"/>
    </row>
    <row r="49914" spans="23:23" x14ac:dyDescent="0.35">
      <c r="W49914" s="17"/>
    </row>
    <row r="49915" spans="23:23" x14ac:dyDescent="0.35">
      <c r="W49915" s="17"/>
    </row>
    <row r="49916" spans="23:23" x14ac:dyDescent="0.35">
      <c r="W49916" s="17"/>
    </row>
    <row r="49917" spans="23:23" x14ac:dyDescent="0.35">
      <c r="W49917" s="17"/>
    </row>
    <row r="49918" spans="23:23" x14ac:dyDescent="0.35">
      <c r="W49918" s="17"/>
    </row>
    <row r="49919" spans="23:23" x14ac:dyDescent="0.35">
      <c r="W49919" s="17"/>
    </row>
    <row r="49920" spans="23:23" x14ac:dyDescent="0.35">
      <c r="W49920" s="17"/>
    </row>
    <row r="49921" spans="23:23" x14ac:dyDescent="0.35">
      <c r="W49921" s="17"/>
    </row>
    <row r="49922" spans="23:23" x14ac:dyDescent="0.35">
      <c r="W49922" s="17"/>
    </row>
    <row r="49923" spans="23:23" x14ac:dyDescent="0.35">
      <c r="W49923" s="17"/>
    </row>
    <row r="49924" spans="23:23" x14ac:dyDescent="0.35">
      <c r="W49924" s="17"/>
    </row>
    <row r="49925" spans="23:23" x14ac:dyDescent="0.35">
      <c r="W49925" s="17"/>
    </row>
    <row r="49926" spans="23:23" x14ac:dyDescent="0.35">
      <c r="W49926" s="17"/>
    </row>
    <row r="49927" spans="23:23" x14ac:dyDescent="0.35">
      <c r="W49927" s="17"/>
    </row>
    <row r="49928" spans="23:23" x14ac:dyDescent="0.35">
      <c r="W49928" s="17"/>
    </row>
    <row r="49929" spans="23:23" x14ac:dyDescent="0.35">
      <c r="W49929" s="17"/>
    </row>
    <row r="49930" spans="23:23" x14ac:dyDescent="0.35">
      <c r="W49930" s="17"/>
    </row>
    <row r="49931" spans="23:23" x14ac:dyDescent="0.35">
      <c r="W49931" s="17"/>
    </row>
    <row r="49932" spans="23:23" x14ac:dyDescent="0.35">
      <c r="W49932" s="17"/>
    </row>
    <row r="49933" spans="23:23" x14ac:dyDescent="0.35">
      <c r="W49933" s="17"/>
    </row>
    <row r="49934" spans="23:23" x14ac:dyDescent="0.35">
      <c r="W49934" s="17"/>
    </row>
    <row r="49935" spans="23:23" x14ac:dyDescent="0.35">
      <c r="W49935" s="17"/>
    </row>
    <row r="49936" spans="23:23" x14ac:dyDescent="0.35">
      <c r="W49936" s="17"/>
    </row>
    <row r="49937" spans="23:23" x14ac:dyDescent="0.35">
      <c r="W49937" s="17"/>
    </row>
    <row r="49938" spans="23:23" x14ac:dyDescent="0.35">
      <c r="W49938" s="17"/>
    </row>
    <row r="49939" spans="23:23" x14ac:dyDescent="0.35">
      <c r="W49939" s="17"/>
    </row>
    <row r="49940" spans="23:23" x14ac:dyDescent="0.35">
      <c r="W49940" s="17"/>
    </row>
    <row r="49941" spans="23:23" x14ac:dyDescent="0.35">
      <c r="W49941" s="17"/>
    </row>
    <row r="49942" spans="23:23" x14ac:dyDescent="0.35">
      <c r="W49942" s="17"/>
    </row>
    <row r="49943" spans="23:23" x14ac:dyDescent="0.35">
      <c r="W49943" s="17"/>
    </row>
    <row r="49944" spans="23:23" x14ac:dyDescent="0.35">
      <c r="W49944" s="17"/>
    </row>
    <row r="49945" spans="23:23" x14ac:dyDescent="0.35">
      <c r="W49945" s="17"/>
    </row>
    <row r="49946" spans="23:23" x14ac:dyDescent="0.35">
      <c r="W49946" s="17"/>
    </row>
    <row r="49947" spans="23:23" x14ac:dyDescent="0.35">
      <c r="W49947" s="17"/>
    </row>
    <row r="49948" spans="23:23" x14ac:dyDescent="0.35">
      <c r="W49948" s="17"/>
    </row>
    <row r="49949" spans="23:23" x14ac:dyDescent="0.35">
      <c r="W49949" s="17"/>
    </row>
    <row r="49950" spans="23:23" x14ac:dyDescent="0.35">
      <c r="W49950" s="17"/>
    </row>
    <row r="49951" spans="23:23" x14ac:dyDescent="0.35">
      <c r="W49951" s="17"/>
    </row>
    <row r="49952" spans="23:23" x14ac:dyDescent="0.35">
      <c r="W49952" s="17"/>
    </row>
    <row r="49953" spans="23:23" x14ac:dyDescent="0.35">
      <c r="W49953" s="17"/>
    </row>
    <row r="49954" spans="23:23" x14ac:dyDescent="0.35">
      <c r="W49954" s="17"/>
    </row>
    <row r="49955" spans="23:23" x14ac:dyDescent="0.35">
      <c r="W49955" s="17"/>
    </row>
    <row r="49956" spans="23:23" x14ac:dyDescent="0.35">
      <c r="W49956" s="17"/>
    </row>
    <row r="49957" spans="23:23" x14ac:dyDescent="0.35">
      <c r="W49957" s="17"/>
    </row>
    <row r="49958" spans="23:23" x14ac:dyDescent="0.35">
      <c r="W49958" s="17"/>
    </row>
    <row r="49959" spans="23:23" x14ac:dyDescent="0.35">
      <c r="W49959" s="17"/>
    </row>
    <row r="49960" spans="23:23" x14ac:dyDescent="0.35">
      <c r="W49960" s="17"/>
    </row>
    <row r="49961" spans="23:23" x14ac:dyDescent="0.35">
      <c r="W49961" s="17"/>
    </row>
    <row r="49962" spans="23:23" x14ac:dyDescent="0.35">
      <c r="W49962" s="17"/>
    </row>
    <row r="49963" spans="23:23" x14ac:dyDescent="0.35">
      <c r="W49963" s="17"/>
    </row>
    <row r="49964" spans="23:23" x14ac:dyDescent="0.35">
      <c r="W49964" s="17"/>
    </row>
    <row r="49965" spans="23:23" x14ac:dyDescent="0.35">
      <c r="W49965" s="17"/>
    </row>
    <row r="49966" spans="23:23" x14ac:dyDescent="0.35">
      <c r="W49966" s="17"/>
    </row>
    <row r="49967" spans="23:23" x14ac:dyDescent="0.35">
      <c r="W49967" s="17"/>
    </row>
    <row r="49968" spans="23:23" x14ac:dyDescent="0.35">
      <c r="W49968" s="17"/>
    </row>
    <row r="49969" spans="23:23" x14ac:dyDescent="0.35">
      <c r="W49969" s="17"/>
    </row>
    <row r="49970" spans="23:23" x14ac:dyDescent="0.35">
      <c r="W49970" s="17"/>
    </row>
    <row r="49971" spans="23:23" x14ac:dyDescent="0.35">
      <c r="W49971" s="17"/>
    </row>
    <row r="49972" spans="23:23" x14ac:dyDescent="0.35">
      <c r="W49972" s="17"/>
    </row>
    <row r="49973" spans="23:23" x14ac:dyDescent="0.35">
      <c r="W49973" s="17"/>
    </row>
    <row r="49974" spans="23:23" x14ac:dyDescent="0.35">
      <c r="W49974" s="17"/>
    </row>
    <row r="49975" spans="23:23" x14ac:dyDescent="0.35">
      <c r="W49975" s="17"/>
    </row>
    <row r="49976" spans="23:23" x14ac:dyDescent="0.35">
      <c r="W49976" s="17"/>
    </row>
    <row r="49977" spans="23:23" x14ac:dyDescent="0.35">
      <c r="W49977" s="17"/>
    </row>
    <row r="49978" spans="23:23" x14ac:dyDescent="0.35">
      <c r="W49978" s="17"/>
    </row>
    <row r="49979" spans="23:23" x14ac:dyDescent="0.35">
      <c r="W49979" s="17"/>
    </row>
    <row r="49980" spans="23:23" x14ac:dyDescent="0.35">
      <c r="W49980" s="17"/>
    </row>
    <row r="49981" spans="23:23" x14ac:dyDescent="0.35">
      <c r="W49981" s="17"/>
    </row>
    <row r="49982" spans="23:23" x14ac:dyDescent="0.35">
      <c r="W49982" s="17"/>
    </row>
    <row r="49983" spans="23:23" x14ac:dyDescent="0.35">
      <c r="W49983" s="17"/>
    </row>
    <row r="49984" spans="23:23" x14ac:dyDescent="0.35">
      <c r="W49984" s="17"/>
    </row>
    <row r="49985" spans="23:23" x14ac:dyDescent="0.35">
      <c r="W49985" s="17"/>
    </row>
    <row r="49986" spans="23:23" x14ac:dyDescent="0.35">
      <c r="W49986" s="17"/>
    </row>
    <row r="49987" spans="23:23" x14ac:dyDescent="0.35">
      <c r="W49987" s="17"/>
    </row>
    <row r="49988" spans="23:23" x14ac:dyDescent="0.35">
      <c r="W49988" s="17"/>
    </row>
    <row r="49989" spans="23:23" x14ac:dyDescent="0.35">
      <c r="W49989" s="17"/>
    </row>
    <row r="49990" spans="23:23" x14ac:dyDescent="0.35">
      <c r="W49990" s="17"/>
    </row>
    <row r="49991" spans="23:23" x14ac:dyDescent="0.35">
      <c r="W49991" s="17"/>
    </row>
    <row r="49992" spans="23:23" x14ac:dyDescent="0.35">
      <c r="W49992" s="17"/>
    </row>
    <row r="49993" spans="23:23" x14ac:dyDescent="0.35">
      <c r="W49993" s="17"/>
    </row>
    <row r="49994" spans="23:23" x14ac:dyDescent="0.35">
      <c r="W49994" s="17"/>
    </row>
    <row r="49995" spans="23:23" x14ac:dyDescent="0.35">
      <c r="W49995" s="17"/>
    </row>
    <row r="49996" spans="23:23" x14ac:dyDescent="0.35">
      <c r="W49996" s="17"/>
    </row>
    <row r="49997" spans="23:23" x14ac:dyDescent="0.35">
      <c r="W49997" s="17"/>
    </row>
    <row r="49998" spans="23:23" x14ac:dyDescent="0.35">
      <c r="W49998" s="17"/>
    </row>
    <row r="49999" spans="23:23" x14ac:dyDescent="0.35">
      <c r="W49999" s="17"/>
    </row>
    <row r="50000" spans="23:23" x14ac:dyDescent="0.35">
      <c r="W50000" s="17"/>
    </row>
    <row r="50001" spans="23:23" x14ac:dyDescent="0.35">
      <c r="W50001" s="17"/>
    </row>
    <row r="50002" spans="23:23" x14ac:dyDescent="0.35">
      <c r="W50002" s="17"/>
    </row>
    <row r="50003" spans="23:23" x14ac:dyDescent="0.35">
      <c r="W50003" s="17"/>
    </row>
    <row r="50004" spans="23:23" x14ac:dyDescent="0.35">
      <c r="W50004" s="17"/>
    </row>
    <row r="50005" spans="23:23" x14ac:dyDescent="0.35">
      <c r="W50005" s="17"/>
    </row>
    <row r="50006" spans="23:23" x14ac:dyDescent="0.35">
      <c r="W50006" s="17"/>
    </row>
    <row r="50007" spans="23:23" x14ac:dyDescent="0.35">
      <c r="W50007" s="17"/>
    </row>
    <row r="50008" spans="23:23" x14ac:dyDescent="0.35">
      <c r="W50008" s="17"/>
    </row>
    <row r="50009" spans="23:23" x14ac:dyDescent="0.35">
      <c r="W50009" s="17"/>
    </row>
    <row r="50010" spans="23:23" x14ac:dyDescent="0.35">
      <c r="W50010" s="17"/>
    </row>
    <row r="50011" spans="23:23" x14ac:dyDescent="0.35">
      <c r="W50011" s="17"/>
    </row>
    <row r="50012" spans="23:23" x14ac:dyDescent="0.35">
      <c r="W50012" s="17"/>
    </row>
    <row r="50013" spans="23:23" x14ac:dyDescent="0.35">
      <c r="W50013" s="17"/>
    </row>
    <row r="50014" spans="23:23" x14ac:dyDescent="0.35">
      <c r="W50014" s="17"/>
    </row>
    <row r="50015" spans="23:23" x14ac:dyDescent="0.35">
      <c r="W50015" s="17"/>
    </row>
    <row r="50016" spans="23:23" x14ac:dyDescent="0.35">
      <c r="W50016" s="17"/>
    </row>
    <row r="50017" spans="23:23" x14ac:dyDescent="0.35">
      <c r="W50017" s="17"/>
    </row>
    <row r="50018" spans="23:23" x14ac:dyDescent="0.35">
      <c r="W50018" s="17"/>
    </row>
    <row r="50019" spans="23:23" x14ac:dyDescent="0.35">
      <c r="W50019" s="17"/>
    </row>
    <row r="50020" spans="23:23" x14ac:dyDescent="0.35">
      <c r="W50020" s="17"/>
    </row>
    <row r="50021" spans="23:23" x14ac:dyDescent="0.35">
      <c r="W50021" s="17"/>
    </row>
    <row r="50022" spans="23:23" x14ac:dyDescent="0.35">
      <c r="W50022" s="17"/>
    </row>
    <row r="50023" spans="23:23" x14ac:dyDescent="0.35">
      <c r="W50023" s="17"/>
    </row>
    <row r="50024" spans="23:23" x14ac:dyDescent="0.35">
      <c r="W50024" s="17"/>
    </row>
    <row r="50025" spans="23:23" x14ac:dyDescent="0.35">
      <c r="W50025" s="17"/>
    </row>
    <row r="50026" spans="23:23" x14ac:dyDescent="0.35">
      <c r="W50026" s="17"/>
    </row>
    <row r="50027" spans="23:23" x14ac:dyDescent="0.35">
      <c r="W50027" s="17"/>
    </row>
    <row r="50028" spans="23:23" x14ac:dyDescent="0.35">
      <c r="W50028" s="17"/>
    </row>
    <row r="50029" spans="23:23" x14ac:dyDescent="0.35">
      <c r="W50029" s="17"/>
    </row>
    <row r="50030" spans="23:23" x14ac:dyDescent="0.35">
      <c r="W50030" s="17"/>
    </row>
    <row r="50031" spans="23:23" x14ac:dyDescent="0.35">
      <c r="W50031" s="17"/>
    </row>
    <row r="50032" spans="23:23" x14ac:dyDescent="0.35">
      <c r="W50032" s="17"/>
    </row>
    <row r="50033" spans="23:23" x14ac:dyDescent="0.35">
      <c r="W50033" s="17"/>
    </row>
    <row r="50034" spans="23:23" x14ac:dyDescent="0.35">
      <c r="W50034" s="17"/>
    </row>
    <row r="50035" spans="23:23" x14ac:dyDescent="0.35">
      <c r="W50035" s="17"/>
    </row>
    <row r="50036" spans="23:23" x14ac:dyDescent="0.35">
      <c r="W50036" s="17"/>
    </row>
    <row r="50037" spans="23:23" x14ac:dyDescent="0.35">
      <c r="W50037" s="17"/>
    </row>
    <row r="50038" spans="23:23" x14ac:dyDescent="0.35">
      <c r="W50038" s="17"/>
    </row>
    <row r="50039" spans="23:23" x14ac:dyDescent="0.35">
      <c r="W50039" s="17"/>
    </row>
    <row r="50040" spans="23:23" x14ac:dyDescent="0.35">
      <c r="W50040" s="17"/>
    </row>
    <row r="50041" spans="23:23" x14ac:dyDescent="0.35">
      <c r="W50041" s="17"/>
    </row>
    <row r="50042" spans="23:23" x14ac:dyDescent="0.35">
      <c r="W50042" s="17"/>
    </row>
    <row r="50043" spans="23:23" x14ac:dyDescent="0.35">
      <c r="W50043" s="17"/>
    </row>
    <row r="50044" spans="23:23" x14ac:dyDescent="0.35">
      <c r="W50044" s="17"/>
    </row>
    <row r="50045" spans="23:23" x14ac:dyDescent="0.35">
      <c r="W50045" s="17"/>
    </row>
    <row r="50046" spans="23:23" x14ac:dyDescent="0.35">
      <c r="W50046" s="17"/>
    </row>
    <row r="50047" spans="23:23" x14ac:dyDescent="0.35">
      <c r="W50047" s="17"/>
    </row>
    <row r="50048" spans="23:23" x14ac:dyDescent="0.35">
      <c r="W50048" s="17"/>
    </row>
    <row r="50049" spans="23:23" x14ac:dyDescent="0.35">
      <c r="W50049" s="17"/>
    </row>
    <row r="50050" spans="23:23" x14ac:dyDescent="0.35">
      <c r="W50050" s="17"/>
    </row>
    <row r="50051" spans="23:23" x14ac:dyDescent="0.35">
      <c r="W50051" s="17"/>
    </row>
    <row r="50052" spans="23:23" x14ac:dyDescent="0.35">
      <c r="W50052" s="17"/>
    </row>
    <row r="50053" spans="23:23" x14ac:dyDescent="0.35">
      <c r="W50053" s="17"/>
    </row>
    <row r="50054" spans="23:23" x14ac:dyDescent="0.35">
      <c r="W50054" s="17"/>
    </row>
    <row r="50055" spans="23:23" x14ac:dyDescent="0.35">
      <c r="W50055" s="17"/>
    </row>
    <row r="50056" spans="23:23" x14ac:dyDescent="0.35">
      <c r="W50056" s="17"/>
    </row>
    <row r="50057" spans="23:23" x14ac:dyDescent="0.35">
      <c r="W50057" s="17"/>
    </row>
    <row r="50058" spans="23:23" x14ac:dyDescent="0.35">
      <c r="W50058" s="17"/>
    </row>
    <row r="50059" spans="23:23" x14ac:dyDescent="0.35">
      <c r="W50059" s="17"/>
    </row>
    <row r="50060" spans="23:23" x14ac:dyDescent="0.35">
      <c r="W50060" s="17"/>
    </row>
    <row r="50061" spans="23:23" x14ac:dyDescent="0.35">
      <c r="W50061" s="17"/>
    </row>
    <row r="50062" spans="23:23" x14ac:dyDescent="0.35">
      <c r="W50062" s="17"/>
    </row>
    <row r="50063" spans="23:23" x14ac:dyDescent="0.35">
      <c r="W50063" s="17"/>
    </row>
    <row r="50064" spans="23:23" x14ac:dyDescent="0.35">
      <c r="W50064" s="17"/>
    </row>
    <row r="50065" spans="23:23" x14ac:dyDescent="0.35">
      <c r="W50065" s="17"/>
    </row>
    <row r="50066" spans="23:23" x14ac:dyDescent="0.35">
      <c r="W50066" s="17"/>
    </row>
    <row r="50067" spans="23:23" x14ac:dyDescent="0.35">
      <c r="W50067" s="17"/>
    </row>
    <row r="50068" spans="23:23" x14ac:dyDescent="0.35">
      <c r="W50068" s="17"/>
    </row>
    <row r="50069" spans="23:23" x14ac:dyDescent="0.35">
      <c r="W50069" s="17"/>
    </row>
    <row r="50070" spans="23:23" x14ac:dyDescent="0.35">
      <c r="W50070" s="17"/>
    </row>
    <row r="50071" spans="23:23" x14ac:dyDescent="0.35">
      <c r="W50071" s="17"/>
    </row>
    <row r="50072" spans="23:23" x14ac:dyDescent="0.35">
      <c r="W50072" s="17"/>
    </row>
    <row r="50073" spans="23:23" x14ac:dyDescent="0.35">
      <c r="W50073" s="17"/>
    </row>
    <row r="50074" spans="23:23" x14ac:dyDescent="0.35">
      <c r="W50074" s="17"/>
    </row>
    <row r="50075" spans="23:23" x14ac:dyDescent="0.35">
      <c r="W50075" s="17"/>
    </row>
    <row r="50076" spans="23:23" x14ac:dyDescent="0.35">
      <c r="W50076" s="17"/>
    </row>
    <row r="50077" spans="23:23" x14ac:dyDescent="0.35">
      <c r="W50077" s="17"/>
    </row>
    <row r="50078" spans="23:23" x14ac:dyDescent="0.35">
      <c r="W50078" s="17"/>
    </row>
    <row r="50079" spans="23:23" x14ac:dyDescent="0.35">
      <c r="W50079" s="17"/>
    </row>
    <row r="50080" spans="23:23" x14ac:dyDescent="0.35">
      <c r="W50080" s="17"/>
    </row>
    <row r="50081" spans="23:23" x14ac:dyDescent="0.35">
      <c r="W50081" s="17"/>
    </row>
    <row r="50082" spans="23:23" x14ac:dyDescent="0.35">
      <c r="W50082" s="17"/>
    </row>
    <row r="50083" spans="23:23" x14ac:dyDescent="0.35">
      <c r="W50083" s="17"/>
    </row>
    <row r="50084" spans="23:23" x14ac:dyDescent="0.35">
      <c r="W50084" s="17"/>
    </row>
    <row r="50085" spans="23:23" x14ac:dyDescent="0.35">
      <c r="W50085" s="17"/>
    </row>
    <row r="50086" spans="23:23" x14ac:dyDescent="0.35">
      <c r="W50086" s="17"/>
    </row>
    <row r="50087" spans="23:23" x14ac:dyDescent="0.35">
      <c r="W50087" s="17"/>
    </row>
    <row r="50088" spans="23:23" x14ac:dyDescent="0.35">
      <c r="W50088" s="17"/>
    </row>
    <row r="50089" spans="23:23" x14ac:dyDescent="0.35">
      <c r="W50089" s="17"/>
    </row>
    <row r="50090" spans="23:23" x14ac:dyDescent="0.35">
      <c r="W50090" s="17"/>
    </row>
    <row r="50091" spans="23:23" x14ac:dyDescent="0.35">
      <c r="W50091" s="17"/>
    </row>
    <row r="50092" spans="23:23" x14ac:dyDescent="0.35">
      <c r="W50092" s="17"/>
    </row>
    <row r="50093" spans="23:23" x14ac:dyDescent="0.35">
      <c r="W50093" s="17"/>
    </row>
    <row r="50094" spans="23:23" x14ac:dyDescent="0.35">
      <c r="W50094" s="17"/>
    </row>
    <row r="50095" spans="23:23" x14ac:dyDescent="0.35">
      <c r="W50095" s="17"/>
    </row>
    <row r="50096" spans="23:23" x14ac:dyDescent="0.35">
      <c r="W50096" s="17"/>
    </row>
    <row r="50097" spans="23:23" x14ac:dyDescent="0.35">
      <c r="W50097" s="17"/>
    </row>
    <row r="50098" spans="23:23" x14ac:dyDescent="0.35">
      <c r="W50098" s="17"/>
    </row>
    <row r="50099" spans="23:23" x14ac:dyDescent="0.35">
      <c r="W50099" s="17"/>
    </row>
    <row r="50100" spans="23:23" x14ac:dyDescent="0.35">
      <c r="W50100" s="17"/>
    </row>
    <row r="50101" spans="23:23" x14ac:dyDescent="0.35">
      <c r="W50101" s="17"/>
    </row>
    <row r="50102" spans="23:23" x14ac:dyDescent="0.35">
      <c r="W50102" s="17"/>
    </row>
    <row r="50103" spans="23:23" x14ac:dyDescent="0.35">
      <c r="W50103" s="17"/>
    </row>
    <row r="50104" spans="23:23" x14ac:dyDescent="0.35">
      <c r="W50104" s="17"/>
    </row>
    <row r="50105" spans="23:23" x14ac:dyDescent="0.35">
      <c r="W50105" s="17"/>
    </row>
    <row r="50106" spans="23:23" x14ac:dyDescent="0.35">
      <c r="W50106" s="17"/>
    </row>
    <row r="50107" spans="23:23" x14ac:dyDescent="0.35">
      <c r="W50107" s="17"/>
    </row>
    <row r="50108" spans="23:23" x14ac:dyDescent="0.35">
      <c r="W50108" s="17"/>
    </row>
    <row r="50109" spans="23:23" x14ac:dyDescent="0.35">
      <c r="W50109" s="17"/>
    </row>
    <row r="50110" spans="23:23" x14ac:dyDescent="0.35">
      <c r="W50110" s="17"/>
    </row>
    <row r="50111" spans="23:23" x14ac:dyDescent="0.35">
      <c r="W50111" s="17"/>
    </row>
    <row r="50112" spans="23:23" x14ac:dyDescent="0.35">
      <c r="W50112" s="17"/>
    </row>
    <row r="50113" spans="23:23" x14ac:dyDescent="0.35">
      <c r="W50113" s="17"/>
    </row>
    <row r="50114" spans="23:23" x14ac:dyDescent="0.35">
      <c r="W50114" s="17"/>
    </row>
    <row r="50115" spans="23:23" x14ac:dyDescent="0.35">
      <c r="W50115" s="17"/>
    </row>
    <row r="50116" spans="23:23" x14ac:dyDescent="0.35">
      <c r="W50116" s="17"/>
    </row>
    <row r="50117" spans="23:23" x14ac:dyDescent="0.35">
      <c r="W50117" s="17"/>
    </row>
    <row r="50118" spans="23:23" x14ac:dyDescent="0.35">
      <c r="W50118" s="17"/>
    </row>
    <row r="50119" spans="23:23" x14ac:dyDescent="0.35">
      <c r="W50119" s="17"/>
    </row>
    <row r="50120" spans="23:23" x14ac:dyDescent="0.35">
      <c r="W50120" s="17"/>
    </row>
    <row r="50121" spans="23:23" x14ac:dyDescent="0.35">
      <c r="W50121" s="17"/>
    </row>
    <row r="50122" spans="23:23" x14ac:dyDescent="0.35">
      <c r="W50122" s="17"/>
    </row>
    <row r="50123" spans="23:23" x14ac:dyDescent="0.35">
      <c r="W50123" s="17"/>
    </row>
    <row r="50124" spans="23:23" x14ac:dyDescent="0.35">
      <c r="W50124" s="17"/>
    </row>
    <row r="50125" spans="23:23" x14ac:dyDescent="0.35">
      <c r="W50125" s="17"/>
    </row>
    <row r="50126" spans="23:23" x14ac:dyDescent="0.35">
      <c r="W50126" s="17"/>
    </row>
    <row r="50127" spans="23:23" x14ac:dyDescent="0.35">
      <c r="W50127" s="17"/>
    </row>
    <row r="50128" spans="23:23" x14ac:dyDescent="0.35">
      <c r="W50128" s="17"/>
    </row>
    <row r="50129" spans="23:23" x14ac:dyDescent="0.35">
      <c r="W50129" s="17"/>
    </row>
    <row r="50130" spans="23:23" x14ac:dyDescent="0.35">
      <c r="W50130" s="17"/>
    </row>
    <row r="50131" spans="23:23" x14ac:dyDescent="0.35">
      <c r="W50131" s="17"/>
    </row>
    <row r="50132" spans="23:23" x14ac:dyDescent="0.35">
      <c r="W50132" s="17"/>
    </row>
    <row r="50133" spans="23:23" x14ac:dyDescent="0.35">
      <c r="W50133" s="17"/>
    </row>
    <row r="50134" spans="23:23" x14ac:dyDescent="0.35">
      <c r="W50134" s="17"/>
    </row>
    <row r="50135" spans="23:23" x14ac:dyDescent="0.35">
      <c r="W50135" s="17"/>
    </row>
    <row r="50136" spans="23:23" x14ac:dyDescent="0.35">
      <c r="W50136" s="17"/>
    </row>
    <row r="50137" spans="23:23" x14ac:dyDescent="0.35">
      <c r="W50137" s="17"/>
    </row>
    <row r="50138" spans="23:23" x14ac:dyDescent="0.35">
      <c r="W50138" s="17"/>
    </row>
    <row r="50139" spans="23:23" x14ac:dyDescent="0.35">
      <c r="W50139" s="17"/>
    </row>
    <row r="50140" spans="23:23" x14ac:dyDescent="0.35">
      <c r="W50140" s="17"/>
    </row>
    <row r="50141" spans="23:23" x14ac:dyDescent="0.35">
      <c r="W50141" s="17"/>
    </row>
    <row r="50142" spans="23:23" x14ac:dyDescent="0.35">
      <c r="W50142" s="17"/>
    </row>
    <row r="50143" spans="23:23" x14ac:dyDescent="0.35">
      <c r="W50143" s="17"/>
    </row>
    <row r="50144" spans="23:23" x14ac:dyDescent="0.35">
      <c r="W50144" s="17"/>
    </row>
    <row r="50145" spans="23:23" x14ac:dyDescent="0.35">
      <c r="W50145" s="17"/>
    </row>
    <row r="50146" spans="23:23" x14ac:dyDescent="0.35">
      <c r="W50146" s="17"/>
    </row>
    <row r="50147" spans="23:23" x14ac:dyDescent="0.35">
      <c r="W50147" s="17"/>
    </row>
    <row r="50148" spans="23:23" x14ac:dyDescent="0.35">
      <c r="W50148" s="17"/>
    </row>
    <row r="50149" spans="23:23" x14ac:dyDescent="0.35">
      <c r="W50149" s="17"/>
    </row>
    <row r="50150" spans="23:23" x14ac:dyDescent="0.35">
      <c r="W50150" s="17"/>
    </row>
    <row r="50151" spans="23:23" x14ac:dyDescent="0.35">
      <c r="W50151" s="17"/>
    </row>
    <row r="50152" spans="23:23" x14ac:dyDescent="0.35">
      <c r="W50152" s="17"/>
    </row>
    <row r="50153" spans="23:23" x14ac:dyDescent="0.35">
      <c r="W50153" s="17"/>
    </row>
    <row r="50154" spans="23:23" x14ac:dyDescent="0.35">
      <c r="W50154" s="17"/>
    </row>
    <row r="50155" spans="23:23" x14ac:dyDescent="0.35">
      <c r="W50155" s="17"/>
    </row>
    <row r="50156" spans="23:23" x14ac:dyDescent="0.35">
      <c r="W50156" s="17"/>
    </row>
    <row r="50157" spans="23:23" x14ac:dyDescent="0.35">
      <c r="W50157" s="17"/>
    </row>
    <row r="50158" spans="23:23" x14ac:dyDescent="0.35">
      <c r="W50158" s="17"/>
    </row>
    <row r="50159" spans="23:23" x14ac:dyDescent="0.35">
      <c r="W50159" s="17"/>
    </row>
    <row r="50160" spans="23:23" x14ac:dyDescent="0.35">
      <c r="W50160" s="17"/>
    </row>
    <row r="50161" spans="23:23" x14ac:dyDescent="0.35">
      <c r="W50161" s="17"/>
    </row>
    <row r="50162" spans="23:23" x14ac:dyDescent="0.35">
      <c r="W50162" s="17"/>
    </row>
    <row r="50163" spans="23:23" x14ac:dyDescent="0.35">
      <c r="W50163" s="17"/>
    </row>
    <row r="50164" spans="23:23" x14ac:dyDescent="0.35">
      <c r="W50164" s="17"/>
    </row>
    <row r="50165" spans="23:23" x14ac:dyDescent="0.35">
      <c r="W50165" s="17"/>
    </row>
    <row r="50166" spans="23:23" x14ac:dyDescent="0.35">
      <c r="W50166" s="17"/>
    </row>
    <row r="50167" spans="23:23" x14ac:dyDescent="0.35">
      <c r="W50167" s="17"/>
    </row>
    <row r="50168" spans="23:23" x14ac:dyDescent="0.35">
      <c r="W50168" s="17"/>
    </row>
    <row r="50169" spans="23:23" x14ac:dyDescent="0.35">
      <c r="W50169" s="17"/>
    </row>
    <row r="50170" spans="23:23" x14ac:dyDescent="0.35">
      <c r="W50170" s="17"/>
    </row>
    <row r="50171" spans="23:23" x14ac:dyDescent="0.35">
      <c r="W50171" s="17"/>
    </row>
    <row r="50172" spans="23:23" x14ac:dyDescent="0.35">
      <c r="W50172" s="17"/>
    </row>
    <row r="50173" spans="23:23" x14ac:dyDescent="0.35">
      <c r="W50173" s="17"/>
    </row>
    <row r="50174" spans="23:23" x14ac:dyDescent="0.35">
      <c r="W50174" s="17"/>
    </row>
    <row r="50175" spans="23:23" x14ac:dyDescent="0.35">
      <c r="W50175" s="17"/>
    </row>
    <row r="50176" spans="23:23" x14ac:dyDescent="0.35">
      <c r="W50176" s="17"/>
    </row>
    <row r="50177" spans="23:23" x14ac:dyDescent="0.35">
      <c r="W50177" s="17"/>
    </row>
    <row r="50178" spans="23:23" x14ac:dyDescent="0.35">
      <c r="W50178" s="17"/>
    </row>
    <row r="50179" spans="23:23" x14ac:dyDescent="0.35">
      <c r="W50179" s="17"/>
    </row>
    <row r="50180" spans="23:23" x14ac:dyDescent="0.35">
      <c r="W50180" s="17"/>
    </row>
    <row r="50181" spans="23:23" x14ac:dyDescent="0.35">
      <c r="W50181" s="17"/>
    </row>
    <row r="50182" spans="23:23" x14ac:dyDescent="0.35">
      <c r="W50182" s="17"/>
    </row>
    <row r="50183" spans="23:23" x14ac:dyDescent="0.35">
      <c r="W50183" s="17"/>
    </row>
    <row r="50184" spans="23:23" x14ac:dyDescent="0.35">
      <c r="W50184" s="17"/>
    </row>
    <row r="50185" spans="23:23" x14ac:dyDescent="0.35">
      <c r="W50185" s="17"/>
    </row>
    <row r="50186" spans="23:23" x14ac:dyDescent="0.35">
      <c r="W50186" s="17"/>
    </row>
    <row r="50187" spans="23:23" x14ac:dyDescent="0.35">
      <c r="W50187" s="17"/>
    </row>
    <row r="50188" spans="23:23" x14ac:dyDescent="0.35">
      <c r="W50188" s="17"/>
    </row>
    <row r="50189" spans="23:23" x14ac:dyDescent="0.35">
      <c r="W50189" s="17"/>
    </row>
    <row r="50190" spans="23:23" x14ac:dyDescent="0.35">
      <c r="W50190" s="17"/>
    </row>
    <row r="50191" spans="23:23" x14ac:dyDescent="0.35">
      <c r="W50191" s="17"/>
    </row>
    <row r="50192" spans="23:23" x14ac:dyDescent="0.35">
      <c r="W50192" s="17"/>
    </row>
    <row r="50193" spans="23:23" x14ac:dyDescent="0.35">
      <c r="W50193" s="17"/>
    </row>
    <row r="50194" spans="23:23" x14ac:dyDescent="0.35">
      <c r="W50194" s="17"/>
    </row>
    <row r="50195" spans="23:23" x14ac:dyDescent="0.35">
      <c r="W50195" s="17"/>
    </row>
    <row r="50196" spans="23:23" x14ac:dyDescent="0.35">
      <c r="W50196" s="17"/>
    </row>
    <row r="50197" spans="23:23" x14ac:dyDescent="0.35">
      <c r="W50197" s="17"/>
    </row>
    <row r="50198" spans="23:23" x14ac:dyDescent="0.35">
      <c r="W50198" s="17"/>
    </row>
    <row r="50199" spans="23:23" x14ac:dyDescent="0.35">
      <c r="W50199" s="17"/>
    </row>
    <row r="50200" spans="23:23" x14ac:dyDescent="0.35">
      <c r="W50200" s="17"/>
    </row>
    <row r="50201" spans="23:23" x14ac:dyDescent="0.35">
      <c r="W50201" s="17"/>
    </row>
    <row r="50202" spans="23:23" x14ac:dyDescent="0.35">
      <c r="W50202" s="17"/>
    </row>
    <row r="50203" spans="23:23" x14ac:dyDescent="0.35">
      <c r="W50203" s="17"/>
    </row>
    <row r="50204" spans="23:23" x14ac:dyDescent="0.35">
      <c r="W50204" s="17"/>
    </row>
    <row r="50205" spans="23:23" x14ac:dyDescent="0.35">
      <c r="W50205" s="17"/>
    </row>
    <row r="50206" spans="23:23" x14ac:dyDescent="0.35">
      <c r="W50206" s="17"/>
    </row>
    <row r="50207" spans="23:23" x14ac:dyDescent="0.35">
      <c r="W50207" s="17"/>
    </row>
    <row r="50208" spans="23:23" x14ac:dyDescent="0.35">
      <c r="W50208" s="17"/>
    </row>
    <row r="50209" spans="23:23" x14ac:dyDescent="0.35">
      <c r="W50209" s="17"/>
    </row>
    <row r="50210" spans="23:23" x14ac:dyDescent="0.35">
      <c r="W50210" s="17"/>
    </row>
    <row r="50211" spans="23:23" x14ac:dyDescent="0.35">
      <c r="W50211" s="17"/>
    </row>
    <row r="50212" spans="23:23" x14ac:dyDescent="0.35">
      <c r="W50212" s="17"/>
    </row>
    <row r="50213" spans="23:23" x14ac:dyDescent="0.35">
      <c r="W50213" s="17"/>
    </row>
    <row r="50214" spans="23:23" x14ac:dyDescent="0.35">
      <c r="W50214" s="17"/>
    </row>
    <row r="50215" spans="23:23" x14ac:dyDescent="0.35">
      <c r="W50215" s="17"/>
    </row>
    <row r="50216" spans="23:23" x14ac:dyDescent="0.35">
      <c r="W50216" s="17"/>
    </row>
    <row r="50217" spans="23:23" x14ac:dyDescent="0.35">
      <c r="W50217" s="17"/>
    </row>
    <row r="50218" spans="23:23" x14ac:dyDescent="0.35">
      <c r="W50218" s="17"/>
    </row>
    <row r="50219" spans="23:23" x14ac:dyDescent="0.35">
      <c r="W50219" s="17"/>
    </row>
    <row r="50220" spans="23:23" x14ac:dyDescent="0.35">
      <c r="W50220" s="17"/>
    </row>
    <row r="50221" spans="23:23" x14ac:dyDescent="0.35">
      <c r="W50221" s="17"/>
    </row>
    <row r="50222" spans="23:23" x14ac:dyDescent="0.35">
      <c r="W50222" s="17"/>
    </row>
    <row r="50223" spans="23:23" x14ac:dyDescent="0.35">
      <c r="W50223" s="17"/>
    </row>
    <row r="50224" spans="23:23" x14ac:dyDescent="0.35">
      <c r="W50224" s="17"/>
    </row>
    <row r="50225" spans="23:23" x14ac:dyDescent="0.35">
      <c r="W50225" s="17"/>
    </row>
    <row r="50226" spans="23:23" x14ac:dyDescent="0.35">
      <c r="W50226" s="17"/>
    </row>
    <row r="50227" spans="23:23" x14ac:dyDescent="0.35">
      <c r="W50227" s="17"/>
    </row>
    <row r="50228" spans="23:23" x14ac:dyDescent="0.35">
      <c r="W50228" s="17"/>
    </row>
    <row r="50229" spans="23:23" x14ac:dyDescent="0.35">
      <c r="W50229" s="17"/>
    </row>
    <row r="50230" spans="23:23" x14ac:dyDescent="0.35">
      <c r="W50230" s="17"/>
    </row>
    <row r="50231" spans="23:23" x14ac:dyDescent="0.35">
      <c r="W50231" s="17"/>
    </row>
    <row r="50232" spans="23:23" x14ac:dyDescent="0.35">
      <c r="W50232" s="17"/>
    </row>
    <row r="50233" spans="23:23" x14ac:dyDescent="0.35">
      <c r="W50233" s="17"/>
    </row>
    <row r="50234" spans="23:23" x14ac:dyDescent="0.35">
      <c r="W50234" s="17"/>
    </row>
    <row r="50235" spans="23:23" x14ac:dyDescent="0.35">
      <c r="W50235" s="17"/>
    </row>
    <row r="50236" spans="23:23" x14ac:dyDescent="0.35">
      <c r="W50236" s="17"/>
    </row>
    <row r="50237" spans="23:23" x14ac:dyDescent="0.35">
      <c r="W50237" s="17"/>
    </row>
    <row r="50238" spans="23:23" x14ac:dyDescent="0.35">
      <c r="W50238" s="17"/>
    </row>
    <row r="50239" spans="23:23" x14ac:dyDescent="0.35">
      <c r="W50239" s="17"/>
    </row>
    <row r="50240" spans="23:23" x14ac:dyDescent="0.35">
      <c r="W50240" s="17"/>
    </row>
    <row r="50241" spans="23:23" x14ac:dyDescent="0.35">
      <c r="W50241" s="17"/>
    </row>
    <row r="50242" spans="23:23" x14ac:dyDescent="0.35">
      <c r="W50242" s="17"/>
    </row>
    <row r="50243" spans="23:23" x14ac:dyDescent="0.35">
      <c r="W50243" s="17"/>
    </row>
    <row r="50244" spans="23:23" x14ac:dyDescent="0.35">
      <c r="W50244" s="17"/>
    </row>
    <row r="50245" spans="23:23" x14ac:dyDescent="0.35">
      <c r="W50245" s="17"/>
    </row>
    <row r="50246" spans="23:23" x14ac:dyDescent="0.35">
      <c r="W50246" s="17"/>
    </row>
    <row r="50247" spans="23:23" x14ac:dyDescent="0.35">
      <c r="W50247" s="17"/>
    </row>
    <row r="50248" spans="23:23" x14ac:dyDescent="0.35">
      <c r="W50248" s="17"/>
    </row>
    <row r="50249" spans="23:23" x14ac:dyDescent="0.35">
      <c r="W50249" s="17"/>
    </row>
    <row r="50250" spans="23:23" x14ac:dyDescent="0.35">
      <c r="W50250" s="17"/>
    </row>
    <row r="50251" spans="23:23" x14ac:dyDescent="0.35">
      <c r="W50251" s="17"/>
    </row>
    <row r="50252" spans="23:23" x14ac:dyDescent="0.35">
      <c r="W50252" s="17"/>
    </row>
    <row r="50253" spans="23:23" x14ac:dyDescent="0.35">
      <c r="W50253" s="17"/>
    </row>
    <row r="50254" spans="23:23" x14ac:dyDescent="0.35">
      <c r="W50254" s="17"/>
    </row>
    <row r="50255" spans="23:23" x14ac:dyDescent="0.35">
      <c r="W50255" s="17"/>
    </row>
    <row r="50256" spans="23:23" x14ac:dyDescent="0.35">
      <c r="W50256" s="17"/>
    </row>
    <row r="50257" spans="23:23" x14ac:dyDescent="0.35">
      <c r="W50257" s="17"/>
    </row>
    <row r="50258" spans="23:23" x14ac:dyDescent="0.35">
      <c r="W50258" s="17"/>
    </row>
    <row r="50259" spans="23:23" x14ac:dyDescent="0.35">
      <c r="W50259" s="17"/>
    </row>
    <row r="50260" spans="23:23" x14ac:dyDescent="0.35">
      <c r="W50260" s="17"/>
    </row>
    <row r="50261" spans="23:23" x14ac:dyDescent="0.35">
      <c r="W50261" s="17"/>
    </row>
    <row r="50262" spans="23:23" x14ac:dyDescent="0.35">
      <c r="W50262" s="17"/>
    </row>
    <row r="50263" spans="23:23" x14ac:dyDescent="0.35">
      <c r="W50263" s="17"/>
    </row>
    <row r="50264" spans="23:23" x14ac:dyDescent="0.35">
      <c r="W50264" s="17"/>
    </row>
    <row r="50265" spans="23:23" x14ac:dyDescent="0.35">
      <c r="W50265" s="17"/>
    </row>
    <row r="50266" spans="23:23" x14ac:dyDescent="0.35">
      <c r="W50266" s="17"/>
    </row>
    <row r="50267" spans="23:23" x14ac:dyDescent="0.35">
      <c r="W50267" s="17"/>
    </row>
    <row r="50268" spans="23:23" x14ac:dyDescent="0.35">
      <c r="W50268" s="17"/>
    </row>
    <row r="50269" spans="23:23" x14ac:dyDescent="0.35">
      <c r="W50269" s="17"/>
    </row>
    <row r="50270" spans="23:23" x14ac:dyDescent="0.35">
      <c r="W50270" s="17"/>
    </row>
    <row r="50271" spans="23:23" x14ac:dyDescent="0.35">
      <c r="W50271" s="17"/>
    </row>
    <row r="50272" spans="23:23" x14ac:dyDescent="0.35">
      <c r="W50272" s="17"/>
    </row>
    <row r="50273" spans="23:23" x14ac:dyDescent="0.35">
      <c r="W50273" s="17"/>
    </row>
    <row r="50274" spans="23:23" x14ac:dyDescent="0.35">
      <c r="W50274" s="17"/>
    </row>
    <row r="50275" spans="23:23" x14ac:dyDescent="0.35">
      <c r="W50275" s="17"/>
    </row>
    <row r="50276" spans="23:23" x14ac:dyDescent="0.35">
      <c r="W50276" s="17"/>
    </row>
    <row r="50277" spans="23:23" x14ac:dyDescent="0.35">
      <c r="W50277" s="17"/>
    </row>
    <row r="50278" spans="23:23" x14ac:dyDescent="0.35">
      <c r="W50278" s="17"/>
    </row>
    <row r="50279" spans="23:23" x14ac:dyDescent="0.35">
      <c r="W50279" s="17"/>
    </row>
    <row r="50280" spans="23:23" x14ac:dyDescent="0.35">
      <c r="W50280" s="17"/>
    </row>
    <row r="50281" spans="23:23" x14ac:dyDescent="0.35">
      <c r="W50281" s="17"/>
    </row>
    <row r="50282" spans="23:23" x14ac:dyDescent="0.35">
      <c r="W50282" s="17"/>
    </row>
    <row r="50283" spans="23:23" x14ac:dyDescent="0.35">
      <c r="W50283" s="17"/>
    </row>
    <row r="50284" spans="23:23" x14ac:dyDescent="0.35">
      <c r="W50284" s="17"/>
    </row>
    <row r="50285" spans="23:23" x14ac:dyDescent="0.35">
      <c r="W50285" s="17"/>
    </row>
    <row r="50286" spans="23:23" x14ac:dyDescent="0.35">
      <c r="W50286" s="17"/>
    </row>
    <row r="50287" spans="23:23" x14ac:dyDescent="0.35">
      <c r="W50287" s="17"/>
    </row>
    <row r="50288" spans="23:23" x14ac:dyDescent="0.35">
      <c r="W50288" s="17"/>
    </row>
    <row r="50289" spans="23:23" x14ac:dyDescent="0.35">
      <c r="W50289" s="17"/>
    </row>
    <row r="50290" spans="23:23" x14ac:dyDescent="0.35">
      <c r="W50290" s="17"/>
    </row>
    <row r="50291" spans="23:23" x14ac:dyDescent="0.35">
      <c r="W50291" s="17"/>
    </row>
    <row r="50292" spans="23:23" x14ac:dyDescent="0.35">
      <c r="W50292" s="17"/>
    </row>
    <row r="50293" spans="23:23" x14ac:dyDescent="0.35">
      <c r="W50293" s="17"/>
    </row>
    <row r="50294" spans="23:23" x14ac:dyDescent="0.35">
      <c r="W50294" s="17"/>
    </row>
    <row r="50295" spans="23:23" x14ac:dyDescent="0.35">
      <c r="W50295" s="17"/>
    </row>
    <row r="50296" spans="23:23" x14ac:dyDescent="0.35">
      <c r="W50296" s="17"/>
    </row>
    <row r="50297" spans="23:23" x14ac:dyDescent="0.35">
      <c r="W50297" s="17"/>
    </row>
    <row r="50298" spans="23:23" x14ac:dyDescent="0.35">
      <c r="W50298" s="17"/>
    </row>
    <row r="50299" spans="23:23" x14ac:dyDescent="0.35">
      <c r="W50299" s="17"/>
    </row>
    <row r="50300" spans="23:23" x14ac:dyDescent="0.35">
      <c r="W50300" s="17"/>
    </row>
    <row r="50301" spans="23:23" x14ac:dyDescent="0.35">
      <c r="W50301" s="17"/>
    </row>
    <row r="50302" spans="23:23" x14ac:dyDescent="0.35">
      <c r="W50302" s="17"/>
    </row>
    <row r="50303" spans="23:23" x14ac:dyDescent="0.35">
      <c r="W50303" s="17"/>
    </row>
    <row r="50304" spans="23:23" x14ac:dyDescent="0.35">
      <c r="W50304" s="17"/>
    </row>
    <row r="50305" spans="23:23" x14ac:dyDescent="0.35">
      <c r="W50305" s="17"/>
    </row>
    <row r="50306" spans="23:23" x14ac:dyDescent="0.35">
      <c r="W50306" s="17"/>
    </row>
    <row r="50307" spans="23:23" x14ac:dyDescent="0.35">
      <c r="W50307" s="17"/>
    </row>
    <row r="50308" spans="23:23" x14ac:dyDescent="0.35">
      <c r="W50308" s="17"/>
    </row>
    <row r="50309" spans="23:23" x14ac:dyDescent="0.35">
      <c r="W50309" s="17"/>
    </row>
    <row r="50310" spans="23:23" x14ac:dyDescent="0.35">
      <c r="W50310" s="17"/>
    </row>
    <row r="50311" spans="23:23" x14ac:dyDescent="0.35">
      <c r="W50311" s="17"/>
    </row>
    <row r="50312" spans="23:23" x14ac:dyDescent="0.35">
      <c r="W50312" s="17"/>
    </row>
    <row r="50313" spans="23:23" x14ac:dyDescent="0.35">
      <c r="W50313" s="17"/>
    </row>
    <row r="50314" spans="23:23" x14ac:dyDescent="0.35">
      <c r="W50314" s="17"/>
    </row>
    <row r="50315" spans="23:23" x14ac:dyDescent="0.35">
      <c r="W50315" s="17"/>
    </row>
    <row r="50316" spans="23:23" x14ac:dyDescent="0.35">
      <c r="W50316" s="17"/>
    </row>
    <row r="50317" spans="23:23" x14ac:dyDescent="0.35">
      <c r="W50317" s="17"/>
    </row>
    <row r="50318" spans="23:23" x14ac:dyDescent="0.35">
      <c r="W50318" s="17"/>
    </row>
    <row r="50319" spans="23:23" x14ac:dyDescent="0.35">
      <c r="W50319" s="17"/>
    </row>
    <row r="50320" spans="23:23" x14ac:dyDescent="0.35">
      <c r="W50320" s="17"/>
    </row>
    <row r="50321" spans="23:23" x14ac:dyDescent="0.35">
      <c r="W50321" s="17"/>
    </row>
    <row r="50322" spans="23:23" x14ac:dyDescent="0.35">
      <c r="W50322" s="17"/>
    </row>
    <row r="50323" spans="23:23" x14ac:dyDescent="0.35">
      <c r="W50323" s="17"/>
    </row>
    <row r="50324" spans="23:23" x14ac:dyDescent="0.35">
      <c r="W50324" s="17"/>
    </row>
    <row r="50325" spans="23:23" x14ac:dyDescent="0.35">
      <c r="W50325" s="17"/>
    </row>
    <row r="50326" spans="23:23" x14ac:dyDescent="0.35">
      <c r="W50326" s="17"/>
    </row>
    <row r="50327" spans="23:23" x14ac:dyDescent="0.35">
      <c r="W50327" s="17"/>
    </row>
    <row r="50328" spans="23:23" x14ac:dyDescent="0.35">
      <c r="W50328" s="17"/>
    </row>
    <row r="50329" spans="23:23" x14ac:dyDescent="0.35">
      <c r="W50329" s="17"/>
    </row>
    <row r="50330" spans="23:23" x14ac:dyDescent="0.35">
      <c r="W50330" s="17"/>
    </row>
    <row r="50331" spans="23:23" x14ac:dyDescent="0.35">
      <c r="W50331" s="17"/>
    </row>
    <row r="50332" spans="23:23" x14ac:dyDescent="0.35">
      <c r="W50332" s="17"/>
    </row>
    <row r="50333" spans="23:23" x14ac:dyDescent="0.35">
      <c r="W50333" s="17"/>
    </row>
    <row r="50334" spans="23:23" x14ac:dyDescent="0.35">
      <c r="W50334" s="17"/>
    </row>
    <row r="50335" spans="23:23" x14ac:dyDescent="0.35">
      <c r="W50335" s="17"/>
    </row>
    <row r="50336" spans="23:23" x14ac:dyDescent="0.35">
      <c r="W50336" s="17"/>
    </row>
    <row r="50337" spans="23:23" x14ac:dyDescent="0.35">
      <c r="W50337" s="17"/>
    </row>
    <row r="50338" spans="23:23" x14ac:dyDescent="0.35">
      <c r="W50338" s="17"/>
    </row>
    <row r="50339" spans="23:23" x14ac:dyDescent="0.35">
      <c r="W50339" s="17"/>
    </row>
    <row r="50340" spans="23:23" x14ac:dyDescent="0.35">
      <c r="W50340" s="17"/>
    </row>
    <row r="50341" spans="23:23" x14ac:dyDescent="0.35">
      <c r="W50341" s="17"/>
    </row>
    <row r="50342" spans="23:23" x14ac:dyDescent="0.35">
      <c r="W50342" s="17"/>
    </row>
    <row r="50343" spans="23:23" x14ac:dyDescent="0.35">
      <c r="W50343" s="17"/>
    </row>
    <row r="50344" spans="23:23" x14ac:dyDescent="0.35">
      <c r="W50344" s="17"/>
    </row>
    <row r="50345" spans="23:23" x14ac:dyDescent="0.35">
      <c r="W50345" s="17"/>
    </row>
    <row r="50346" spans="23:23" x14ac:dyDescent="0.35">
      <c r="W50346" s="17"/>
    </row>
    <row r="50347" spans="23:23" x14ac:dyDescent="0.35">
      <c r="W50347" s="17"/>
    </row>
    <row r="50348" spans="23:23" x14ac:dyDescent="0.35">
      <c r="W50348" s="17"/>
    </row>
    <row r="50349" spans="23:23" x14ac:dyDescent="0.35">
      <c r="W50349" s="17"/>
    </row>
    <row r="50350" spans="23:23" x14ac:dyDescent="0.35">
      <c r="W50350" s="17"/>
    </row>
    <row r="50351" spans="23:23" x14ac:dyDescent="0.35">
      <c r="W50351" s="17"/>
    </row>
    <row r="50352" spans="23:23" x14ac:dyDescent="0.35">
      <c r="W50352" s="17"/>
    </row>
    <row r="50353" spans="23:23" x14ac:dyDescent="0.35">
      <c r="W50353" s="17"/>
    </row>
    <row r="50354" spans="23:23" x14ac:dyDescent="0.35">
      <c r="W50354" s="17"/>
    </row>
    <row r="50355" spans="23:23" x14ac:dyDescent="0.35">
      <c r="W50355" s="17"/>
    </row>
    <row r="50356" spans="23:23" x14ac:dyDescent="0.35">
      <c r="W50356" s="17"/>
    </row>
    <row r="50357" spans="23:23" x14ac:dyDescent="0.35">
      <c r="W50357" s="17"/>
    </row>
    <row r="50358" spans="23:23" x14ac:dyDescent="0.35">
      <c r="W50358" s="17"/>
    </row>
    <row r="50359" spans="23:23" x14ac:dyDescent="0.35">
      <c r="W50359" s="17"/>
    </row>
    <row r="50360" spans="23:23" x14ac:dyDescent="0.35">
      <c r="W50360" s="17"/>
    </row>
    <row r="50361" spans="23:23" x14ac:dyDescent="0.35">
      <c r="W50361" s="17"/>
    </row>
    <row r="50362" spans="23:23" x14ac:dyDescent="0.35">
      <c r="W50362" s="17"/>
    </row>
    <row r="50363" spans="23:23" x14ac:dyDescent="0.35">
      <c r="W50363" s="17"/>
    </row>
    <row r="50364" spans="23:23" x14ac:dyDescent="0.35">
      <c r="W50364" s="17"/>
    </row>
    <row r="50365" spans="23:23" x14ac:dyDescent="0.35">
      <c r="W50365" s="17"/>
    </row>
    <row r="50366" spans="23:23" x14ac:dyDescent="0.35">
      <c r="W50366" s="17"/>
    </row>
    <row r="50367" spans="23:23" x14ac:dyDescent="0.35">
      <c r="W50367" s="17"/>
    </row>
    <row r="50368" spans="23:23" x14ac:dyDescent="0.35">
      <c r="W50368" s="17"/>
    </row>
    <row r="50369" spans="23:23" x14ac:dyDescent="0.35">
      <c r="W50369" s="17"/>
    </row>
    <row r="50370" spans="23:23" x14ac:dyDescent="0.35">
      <c r="W50370" s="17"/>
    </row>
    <row r="50371" spans="23:23" x14ac:dyDescent="0.35">
      <c r="W50371" s="17"/>
    </row>
    <row r="50372" spans="23:23" x14ac:dyDescent="0.35">
      <c r="W50372" s="17"/>
    </row>
    <row r="50373" spans="23:23" x14ac:dyDescent="0.35">
      <c r="W50373" s="17"/>
    </row>
    <row r="50374" spans="23:23" x14ac:dyDescent="0.35">
      <c r="W50374" s="17"/>
    </row>
    <row r="50375" spans="23:23" x14ac:dyDescent="0.35">
      <c r="W50375" s="17"/>
    </row>
    <row r="50376" spans="23:23" x14ac:dyDescent="0.35">
      <c r="W50376" s="17"/>
    </row>
    <row r="50377" spans="23:23" x14ac:dyDescent="0.35">
      <c r="W50377" s="17"/>
    </row>
    <row r="50378" spans="23:23" x14ac:dyDescent="0.35">
      <c r="W50378" s="17"/>
    </row>
    <row r="50379" spans="23:23" x14ac:dyDescent="0.35">
      <c r="W50379" s="17"/>
    </row>
    <row r="50380" spans="23:23" x14ac:dyDescent="0.35">
      <c r="W50380" s="17"/>
    </row>
    <row r="50381" spans="23:23" x14ac:dyDescent="0.35">
      <c r="W50381" s="17"/>
    </row>
    <row r="50382" spans="23:23" x14ac:dyDescent="0.35">
      <c r="W50382" s="17"/>
    </row>
    <row r="50383" spans="23:23" x14ac:dyDescent="0.35">
      <c r="W50383" s="17"/>
    </row>
    <row r="50384" spans="23:23" x14ac:dyDescent="0.35">
      <c r="W50384" s="17"/>
    </row>
    <row r="50385" spans="23:23" x14ac:dyDescent="0.35">
      <c r="W50385" s="17"/>
    </row>
    <row r="50386" spans="23:23" x14ac:dyDescent="0.35">
      <c r="W50386" s="17"/>
    </row>
    <row r="50387" spans="23:23" x14ac:dyDescent="0.35">
      <c r="W50387" s="17"/>
    </row>
    <row r="50388" spans="23:23" x14ac:dyDescent="0.35">
      <c r="W50388" s="17"/>
    </row>
    <row r="50389" spans="23:23" x14ac:dyDescent="0.35">
      <c r="W50389" s="17"/>
    </row>
    <row r="50390" spans="23:23" x14ac:dyDescent="0.35">
      <c r="W50390" s="17"/>
    </row>
    <row r="50391" spans="23:23" x14ac:dyDescent="0.35">
      <c r="W50391" s="17"/>
    </row>
    <row r="50392" spans="23:23" x14ac:dyDescent="0.35">
      <c r="W50392" s="17"/>
    </row>
    <row r="50393" spans="23:23" x14ac:dyDescent="0.35">
      <c r="W50393" s="17"/>
    </row>
    <row r="50394" spans="23:23" x14ac:dyDescent="0.35">
      <c r="W50394" s="17"/>
    </row>
    <row r="50395" spans="23:23" x14ac:dyDescent="0.35">
      <c r="W50395" s="17"/>
    </row>
    <row r="50396" spans="23:23" x14ac:dyDescent="0.35">
      <c r="W50396" s="17"/>
    </row>
    <row r="50397" spans="23:23" x14ac:dyDescent="0.35">
      <c r="W50397" s="17"/>
    </row>
    <row r="50398" spans="23:23" x14ac:dyDescent="0.35">
      <c r="W50398" s="17"/>
    </row>
    <row r="50399" spans="23:23" x14ac:dyDescent="0.35">
      <c r="W50399" s="17"/>
    </row>
    <row r="50400" spans="23:23" x14ac:dyDescent="0.35">
      <c r="W50400" s="17"/>
    </row>
    <row r="50401" spans="23:23" x14ac:dyDescent="0.35">
      <c r="W50401" s="17"/>
    </row>
    <row r="50402" spans="23:23" x14ac:dyDescent="0.35">
      <c r="W50402" s="17"/>
    </row>
    <row r="50403" spans="23:23" x14ac:dyDescent="0.35">
      <c r="W50403" s="17"/>
    </row>
    <row r="50404" spans="23:23" x14ac:dyDescent="0.35">
      <c r="W50404" s="17"/>
    </row>
    <row r="50405" spans="23:23" x14ac:dyDescent="0.35">
      <c r="W50405" s="17"/>
    </row>
    <row r="50406" spans="23:23" x14ac:dyDescent="0.35">
      <c r="W50406" s="17"/>
    </row>
    <row r="50407" spans="23:23" x14ac:dyDescent="0.35">
      <c r="W50407" s="17"/>
    </row>
    <row r="50408" spans="23:23" x14ac:dyDescent="0.35">
      <c r="W50408" s="17"/>
    </row>
    <row r="50409" spans="23:23" x14ac:dyDescent="0.35">
      <c r="W50409" s="17"/>
    </row>
    <row r="50410" spans="23:23" x14ac:dyDescent="0.35">
      <c r="W50410" s="17"/>
    </row>
    <row r="50411" spans="23:23" x14ac:dyDescent="0.35">
      <c r="W50411" s="17"/>
    </row>
    <row r="50412" spans="23:23" x14ac:dyDescent="0.35">
      <c r="W50412" s="17"/>
    </row>
    <row r="50413" spans="23:23" x14ac:dyDescent="0.35">
      <c r="W50413" s="17"/>
    </row>
    <row r="50414" spans="23:23" x14ac:dyDescent="0.35">
      <c r="W50414" s="17"/>
    </row>
    <row r="50415" spans="23:23" x14ac:dyDescent="0.35">
      <c r="W50415" s="17"/>
    </row>
    <row r="50416" spans="23:23" x14ac:dyDescent="0.35">
      <c r="W50416" s="17"/>
    </row>
    <row r="50417" spans="23:23" x14ac:dyDescent="0.35">
      <c r="W50417" s="17"/>
    </row>
    <row r="50418" spans="23:23" x14ac:dyDescent="0.35">
      <c r="W50418" s="17"/>
    </row>
    <row r="50419" spans="23:23" x14ac:dyDescent="0.35">
      <c r="W50419" s="17"/>
    </row>
    <row r="50420" spans="23:23" x14ac:dyDescent="0.35">
      <c r="W50420" s="17"/>
    </row>
    <row r="50421" spans="23:23" x14ac:dyDescent="0.35">
      <c r="W50421" s="17"/>
    </row>
    <row r="50422" spans="23:23" x14ac:dyDescent="0.35">
      <c r="W50422" s="17"/>
    </row>
    <row r="50423" spans="23:23" x14ac:dyDescent="0.35">
      <c r="W50423" s="17"/>
    </row>
    <row r="50424" spans="23:23" x14ac:dyDescent="0.35">
      <c r="W50424" s="17"/>
    </row>
    <row r="50425" spans="23:23" x14ac:dyDescent="0.35">
      <c r="W50425" s="17"/>
    </row>
    <row r="50426" spans="23:23" x14ac:dyDescent="0.35">
      <c r="W50426" s="17"/>
    </row>
    <row r="50427" spans="23:23" x14ac:dyDescent="0.35">
      <c r="W50427" s="17"/>
    </row>
    <row r="50428" spans="23:23" x14ac:dyDescent="0.35">
      <c r="W50428" s="17"/>
    </row>
    <row r="50429" spans="23:23" x14ac:dyDescent="0.35">
      <c r="W50429" s="17"/>
    </row>
    <row r="50430" spans="23:23" x14ac:dyDescent="0.35">
      <c r="W50430" s="17"/>
    </row>
    <row r="50431" spans="23:23" x14ac:dyDescent="0.35">
      <c r="W50431" s="17"/>
    </row>
    <row r="50432" spans="23:23" x14ac:dyDescent="0.35">
      <c r="W50432" s="17"/>
    </row>
    <row r="50433" spans="23:23" x14ac:dyDescent="0.35">
      <c r="W50433" s="17"/>
    </row>
    <row r="50434" spans="23:23" x14ac:dyDescent="0.35">
      <c r="W50434" s="17"/>
    </row>
    <row r="50435" spans="23:23" x14ac:dyDescent="0.35">
      <c r="W50435" s="17"/>
    </row>
    <row r="50436" spans="23:23" x14ac:dyDescent="0.35">
      <c r="W50436" s="17"/>
    </row>
    <row r="50437" spans="23:23" x14ac:dyDescent="0.35">
      <c r="W50437" s="17"/>
    </row>
    <row r="50438" spans="23:23" x14ac:dyDescent="0.35">
      <c r="W50438" s="17"/>
    </row>
    <row r="50439" spans="23:23" x14ac:dyDescent="0.35">
      <c r="W50439" s="17"/>
    </row>
    <row r="50440" spans="23:23" x14ac:dyDescent="0.35">
      <c r="W50440" s="17"/>
    </row>
    <row r="50441" spans="23:23" x14ac:dyDescent="0.35">
      <c r="W50441" s="17"/>
    </row>
    <row r="50442" spans="23:23" x14ac:dyDescent="0.35">
      <c r="W50442" s="17"/>
    </row>
    <row r="50443" spans="23:23" x14ac:dyDescent="0.35">
      <c r="W50443" s="17"/>
    </row>
    <row r="50444" spans="23:23" x14ac:dyDescent="0.35">
      <c r="W50444" s="17"/>
    </row>
    <row r="50445" spans="23:23" x14ac:dyDescent="0.35">
      <c r="W50445" s="17"/>
    </row>
    <row r="50446" spans="23:23" x14ac:dyDescent="0.35">
      <c r="W50446" s="17"/>
    </row>
    <row r="50447" spans="23:23" x14ac:dyDescent="0.35">
      <c r="W50447" s="17"/>
    </row>
    <row r="50448" spans="23:23" x14ac:dyDescent="0.35">
      <c r="W50448" s="17"/>
    </row>
    <row r="50449" spans="23:23" x14ac:dyDescent="0.35">
      <c r="W50449" s="17"/>
    </row>
    <row r="50450" spans="23:23" x14ac:dyDescent="0.35">
      <c r="W50450" s="17"/>
    </row>
    <row r="50451" spans="23:23" x14ac:dyDescent="0.35">
      <c r="W50451" s="17"/>
    </row>
    <row r="50452" spans="23:23" x14ac:dyDescent="0.35">
      <c r="W50452" s="17"/>
    </row>
    <row r="50453" spans="23:23" x14ac:dyDescent="0.35">
      <c r="W50453" s="17"/>
    </row>
    <row r="50454" spans="23:23" x14ac:dyDescent="0.35">
      <c r="W50454" s="17"/>
    </row>
    <row r="50455" spans="23:23" x14ac:dyDescent="0.35">
      <c r="W50455" s="17"/>
    </row>
    <row r="50456" spans="23:23" x14ac:dyDescent="0.35">
      <c r="W50456" s="17"/>
    </row>
    <row r="50457" spans="23:23" x14ac:dyDescent="0.35">
      <c r="W50457" s="17"/>
    </row>
    <row r="50458" spans="23:23" x14ac:dyDescent="0.35">
      <c r="W50458" s="17"/>
    </row>
    <row r="50459" spans="23:23" x14ac:dyDescent="0.35">
      <c r="W50459" s="17"/>
    </row>
    <row r="50460" spans="23:23" x14ac:dyDescent="0.35">
      <c r="W50460" s="17"/>
    </row>
    <row r="50461" spans="23:23" x14ac:dyDescent="0.35">
      <c r="W50461" s="17"/>
    </row>
    <row r="50462" spans="23:23" x14ac:dyDescent="0.35">
      <c r="W50462" s="17"/>
    </row>
    <row r="50463" spans="23:23" x14ac:dyDescent="0.35">
      <c r="W50463" s="17"/>
    </row>
    <row r="50464" spans="23:23" x14ac:dyDescent="0.35">
      <c r="W50464" s="17"/>
    </row>
    <row r="50465" spans="23:23" x14ac:dyDescent="0.35">
      <c r="W50465" s="17"/>
    </row>
    <row r="50466" spans="23:23" x14ac:dyDescent="0.35">
      <c r="W50466" s="17"/>
    </row>
    <row r="50467" spans="23:23" x14ac:dyDescent="0.35">
      <c r="W50467" s="17"/>
    </row>
    <row r="50468" spans="23:23" x14ac:dyDescent="0.35">
      <c r="W50468" s="17"/>
    </row>
    <row r="50469" spans="23:23" x14ac:dyDescent="0.35">
      <c r="W50469" s="17"/>
    </row>
    <row r="50470" spans="23:23" x14ac:dyDescent="0.35">
      <c r="W50470" s="17"/>
    </row>
    <row r="50471" spans="23:23" x14ac:dyDescent="0.35">
      <c r="W50471" s="17"/>
    </row>
    <row r="50472" spans="23:23" x14ac:dyDescent="0.35">
      <c r="W50472" s="17"/>
    </row>
    <row r="50473" spans="23:23" x14ac:dyDescent="0.35">
      <c r="W50473" s="17"/>
    </row>
    <row r="50474" spans="23:23" x14ac:dyDescent="0.35">
      <c r="W50474" s="17"/>
    </row>
    <row r="50475" spans="23:23" x14ac:dyDescent="0.35">
      <c r="W50475" s="17"/>
    </row>
    <row r="50476" spans="23:23" x14ac:dyDescent="0.35">
      <c r="W50476" s="17"/>
    </row>
    <row r="50477" spans="23:23" x14ac:dyDescent="0.35">
      <c r="W50477" s="17"/>
    </row>
    <row r="50478" spans="23:23" x14ac:dyDescent="0.35">
      <c r="W50478" s="17"/>
    </row>
    <row r="50479" spans="23:23" x14ac:dyDescent="0.35">
      <c r="W50479" s="17"/>
    </row>
    <row r="50480" spans="23:23" x14ac:dyDescent="0.35">
      <c r="W50480" s="17"/>
    </row>
    <row r="50481" spans="23:23" x14ac:dyDescent="0.35">
      <c r="W50481" s="17"/>
    </row>
    <row r="50482" spans="23:23" x14ac:dyDescent="0.35">
      <c r="W50482" s="17"/>
    </row>
    <row r="50483" spans="23:23" x14ac:dyDescent="0.35">
      <c r="W50483" s="17"/>
    </row>
    <row r="50484" spans="23:23" x14ac:dyDescent="0.35">
      <c r="W50484" s="17"/>
    </row>
    <row r="50485" spans="23:23" x14ac:dyDescent="0.35">
      <c r="W50485" s="17"/>
    </row>
    <row r="50486" spans="23:23" x14ac:dyDescent="0.35">
      <c r="W50486" s="17"/>
    </row>
    <row r="50487" spans="23:23" x14ac:dyDescent="0.35">
      <c r="W50487" s="17"/>
    </row>
    <row r="50488" spans="23:23" x14ac:dyDescent="0.35">
      <c r="W50488" s="17"/>
    </row>
    <row r="50489" spans="23:23" x14ac:dyDescent="0.35">
      <c r="W50489" s="17"/>
    </row>
    <row r="50490" spans="23:23" x14ac:dyDescent="0.35">
      <c r="W50490" s="17"/>
    </row>
    <row r="50491" spans="23:23" x14ac:dyDescent="0.35">
      <c r="W50491" s="17"/>
    </row>
    <row r="50492" spans="23:23" x14ac:dyDescent="0.35">
      <c r="W50492" s="17"/>
    </row>
    <row r="50493" spans="23:23" x14ac:dyDescent="0.35">
      <c r="W50493" s="17"/>
    </row>
    <row r="50494" spans="23:23" x14ac:dyDescent="0.35">
      <c r="W50494" s="17"/>
    </row>
    <row r="50495" spans="23:23" x14ac:dyDescent="0.35">
      <c r="W50495" s="17"/>
    </row>
    <row r="50496" spans="23:23" x14ac:dyDescent="0.35">
      <c r="W50496" s="17"/>
    </row>
    <row r="50497" spans="23:23" x14ac:dyDescent="0.35">
      <c r="W50497" s="17"/>
    </row>
    <row r="50498" spans="23:23" x14ac:dyDescent="0.35">
      <c r="W50498" s="17"/>
    </row>
    <row r="50499" spans="23:23" x14ac:dyDescent="0.35">
      <c r="W50499" s="17"/>
    </row>
    <row r="50500" spans="23:23" x14ac:dyDescent="0.35">
      <c r="W50500" s="17"/>
    </row>
    <row r="50501" spans="23:23" x14ac:dyDescent="0.35">
      <c r="W50501" s="17"/>
    </row>
    <row r="50502" spans="23:23" x14ac:dyDescent="0.35">
      <c r="W50502" s="17"/>
    </row>
    <row r="50503" spans="23:23" x14ac:dyDescent="0.35">
      <c r="W50503" s="17"/>
    </row>
    <row r="50504" spans="23:23" x14ac:dyDescent="0.35">
      <c r="W50504" s="17"/>
    </row>
    <row r="50505" spans="23:23" x14ac:dyDescent="0.35">
      <c r="W50505" s="17"/>
    </row>
    <row r="50506" spans="23:23" x14ac:dyDescent="0.35">
      <c r="W50506" s="17"/>
    </row>
    <row r="50507" spans="23:23" x14ac:dyDescent="0.35">
      <c r="W50507" s="17"/>
    </row>
    <row r="50508" spans="23:23" x14ac:dyDescent="0.35">
      <c r="W50508" s="17"/>
    </row>
    <row r="50509" spans="23:23" x14ac:dyDescent="0.35">
      <c r="W50509" s="17"/>
    </row>
    <row r="50510" spans="23:23" x14ac:dyDescent="0.35">
      <c r="W50510" s="17"/>
    </row>
    <row r="50511" spans="23:23" x14ac:dyDescent="0.35">
      <c r="W50511" s="17"/>
    </row>
    <row r="50512" spans="23:23" x14ac:dyDescent="0.35">
      <c r="W50512" s="17"/>
    </row>
    <row r="50513" spans="23:23" x14ac:dyDescent="0.35">
      <c r="W50513" s="17"/>
    </row>
    <row r="50514" spans="23:23" x14ac:dyDescent="0.35">
      <c r="W50514" s="17"/>
    </row>
    <row r="50515" spans="23:23" x14ac:dyDescent="0.35">
      <c r="W50515" s="17"/>
    </row>
    <row r="50516" spans="23:23" x14ac:dyDescent="0.35">
      <c r="W50516" s="17"/>
    </row>
    <row r="50517" spans="23:23" x14ac:dyDescent="0.35">
      <c r="W50517" s="17"/>
    </row>
    <row r="50518" spans="23:23" x14ac:dyDescent="0.35">
      <c r="W50518" s="17"/>
    </row>
    <row r="50519" spans="23:23" x14ac:dyDescent="0.35">
      <c r="W50519" s="17"/>
    </row>
    <row r="50520" spans="23:23" x14ac:dyDescent="0.35">
      <c r="W50520" s="17"/>
    </row>
    <row r="50521" spans="23:23" x14ac:dyDescent="0.35">
      <c r="W50521" s="17"/>
    </row>
    <row r="50522" spans="23:23" x14ac:dyDescent="0.35">
      <c r="W50522" s="17"/>
    </row>
    <row r="50523" spans="23:23" x14ac:dyDescent="0.35">
      <c r="W50523" s="17"/>
    </row>
    <row r="50524" spans="23:23" x14ac:dyDescent="0.35">
      <c r="W50524" s="17"/>
    </row>
    <row r="50525" spans="23:23" x14ac:dyDescent="0.35">
      <c r="W50525" s="17"/>
    </row>
    <row r="50526" spans="23:23" x14ac:dyDescent="0.35">
      <c r="W50526" s="17"/>
    </row>
    <row r="50527" spans="23:23" x14ac:dyDescent="0.35">
      <c r="W50527" s="17"/>
    </row>
    <row r="50528" spans="23:23" x14ac:dyDescent="0.35">
      <c r="W50528" s="17"/>
    </row>
    <row r="50529" spans="23:23" x14ac:dyDescent="0.35">
      <c r="W50529" s="17"/>
    </row>
    <row r="50530" spans="23:23" x14ac:dyDescent="0.35">
      <c r="W50530" s="17"/>
    </row>
    <row r="50531" spans="23:23" x14ac:dyDescent="0.35">
      <c r="W50531" s="17"/>
    </row>
    <row r="50532" spans="23:23" x14ac:dyDescent="0.35">
      <c r="W50532" s="17"/>
    </row>
    <row r="50533" spans="23:23" x14ac:dyDescent="0.35">
      <c r="W50533" s="17"/>
    </row>
    <row r="50534" spans="23:23" x14ac:dyDescent="0.35">
      <c r="W50534" s="17"/>
    </row>
    <row r="50535" spans="23:23" x14ac:dyDescent="0.35">
      <c r="W50535" s="17"/>
    </row>
    <row r="50536" spans="23:23" x14ac:dyDescent="0.35">
      <c r="W50536" s="17"/>
    </row>
    <row r="50537" spans="23:23" x14ac:dyDescent="0.35">
      <c r="W50537" s="17"/>
    </row>
    <row r="50538" spans="23:23" x14ac:dyDescent="0.35">
      <c r="W50538" s="17"/>
    </row>
    <row r="50539" spans="23:23" x14ac:dyDescent="0.35">
      <c r="W50539" s="17"/>
    </row>
    <row r="50540" spans="23:23" x14ac:dyDescent="0.35">
      <c r="W50540" s="17"/>
    </row>
    <row r="50541" spans="23:23" x14ac:dyDescent="0.35">
      <c r="W50541" s="17"/>
    </row>
    <row r="50542" spans="23:23" x14ac:dyDescent="0.35">
      <c r="W50542" s="17"/>
    </row>
    <row r="50543" spans="23:23" x14ac:dyDescent="0.35">
      <c r="W50543" s="17"/>
    </row>
    <row r="50544" spans="23:23" x14ac:dyDescent="0.35">
      <c r="W50544" s="17"/>
    </row>
    <row r="50545" spans="23:23" x14ac:dyDescent="0.35">
      <c r="W50545" s="17"/>
    </row>
    <row r="50546" spans="23:23" x14ac:dyDescent="0.35">
      <c r="W50546" s="17"/>
    </row>
    <row r="50547" spans="23:23" x14ac:dyDescent="0.35">
      <c r="W50547" s="17"/>
    </row>
    <row r="50548" spans="23:23" x14ac:dyDescent="0.35">
      <c r="W50548" s="17"/>
    </row>
    <row r="50549" spans="23:23" x14ac:dyDescent="0.35">
      <c r="W50549" s="17"/>
    </row>
    <row r="50550" spans="23:23" x14ac:dyDescent="0.35">
      <c r="W50550" s="17"/>
    </row>
    <row r="50551" spans="23:23" x14ac:dyDescent="0.35">
      <c r="W50551" s="17"/>
    </row>
    <row r="50552" spans="23:23" x14ac:dyDescent="0.35">
      <c r="W50552" s="17"/>
    </row>
    <row r="50553" spans="23:23" x14ac:dyDescent="0.35">
      <c r="W50553" s="17"/>
    </row>
    <row r="50554" spans="23:23" x14ac:dyDescent="0.35">
      <c r="W50554" s="17"/>
    </row>
    <row r="50555" spans="23:23" x14ac:dyDescent="0.35">
      <c r="W50555" s="17"/>
    </row>
    <row r="50556" spans="23:23" x14ac:dyDescent="0.35">
      <c r="W50556" s="17"/>
    </row>
    <row r="50557" spans="23:23" x14ac:dyDescent="0.35">
      <c r="W50557" s="17"/>
    </row>
    <row r="50558" spans="23:23" x14ac:dyDescent="0.35">
      <c r="W50558" s="17"/>
    </row>
    <row r="50559" spans="23:23" x14ac:dyDescent="0.35">
      <c r="W50559" s="17"/>
    </row>
    <row r="50560" spans="23:23" x14ac:dyDescent="0.35">
      <c r="W50560" s="17"/>
    </row>
    <row r="50561" spans="23:23" x14ac:dyDescent="0.35">
      <c r="W50561" s="17"/>
    </row>
    <row r="50562" spans="23:23" x14ac:dyDescent="0.35">
      <c r="W50562" s="17"/>
    </row>
    <row r="50563" spans="23:23" x14ac:dyDescent="0.35">
      <c r="W50563" s="17"/>
    </row>
    <row r="50564" spans="23:23" x14ac:dyDescent="0.35">
      <c r="W50564" s="17"/>
    </row>
    <row r="50565" spans="23:23" x14ac:dyDescent="0.35">
      <c r="W50565" s="17"/>
    </row>
    <row r="50566" spans="23:23" x14ac:dyDescent="0.35">
      <c r="W50566" s="17"/>
    </row>
    <row r="50567" spans="23:23" x14ac:dyDescent="0.35">
      <c r="W50567" s="17"/>
    </row>
    <row r="50568" spans="23:23" x14ac:dyDescent="0.35">
      <c r="W50568" s="17"/>
    </row>
    <row r="50569" spans="23:23" x14ac:dyDescent="0.35">
      <c r="W50569" s="17"/>
    </row>
    <row r="50570" spans="23:23" x14ac:dyDescent="0.35">
      <c r="W50570" s="17"/>
    </row>
    <row r="50571" spans="23:23" x14ac:dyDescent="0.35">
      <c r="W50571" s="17"/>
    </row>
    <row r="50572" spans="23:23" x14ac:dyDescent="0.35">
      <c r="W50572" s="17"/>
    </row>
    <row r="50573" spans="23:23" x14ac:dyDescent="0.35">
      <c r="W50573" s="17"/>
    </row>
    <row r="50574" spans="23:23" x14ac:dyDescent="0.35">
      <c r="W50574" s="17"/>
    </row>
    <row r="50575" spans="23:23" x14ac:dyDescent="0.35">
      <c r="W50575" s="17"/>
    </row>
    <row r="50576" spans="23:23" x14ac:dyDescent="0.35">
      <c r="W50576" s="17"/>
    </row>
    <row r="50577" spans="23:23" x14ac:dyDescent="0.35">
      <c r="W50577" s="17"/>
    </row>
    <row r="50578" spans="23:23" x14ac:dyDescent="0.35">
      <c r="W50578" s="17"/>
    </row>
    <row r="50579" spans="23:23" x14ac:dyDescent="0.35">
      <c r="W50579" s="17"/>
    </row>
    <row r="50580" spans="23:23" x14ac:dyDescent="0.35">
      <c r="W50580" s="17"/>
    </row>
    <row r="50581" spans="23:23" x14ac:dyDescent="0.35">
      <c r="W50581" s="17"/>
    </row>
    <row r="50582" spans="23:23" x14ac:dyDescent="0.35">
      <c r="W50582" s="17"/>
    </row>
    <row r="50583" spans="23:23" x14ac:dyDescent="0.35">
      <c r="W50583" s="17"/>
    </row>
    <row r="50584" spans="23:23" x14ac:dyDescent="0.35">
      <c r="W50584" s="17"/>
    </row>
    <row r="50585" spans="23:23" x14ac:dyDescent="0.35">
      <c r="W50585" s="17"/>
    </row>
    <row r="50586" spans="23:23" x14ac:dyDescent="0.35">
      <c r="W50586" s="17"/>
    </row>
    <row r="50587" spans="23:23" x14ac:dyDescent="0.35">
      <c r="W50587" s="17"/>
    </row>
    <row r="50588" spans="23:23" x14ac:dyDescent="0.35">
      <c r="W50588" s="17"/>
    </row>
    <row r="50589" spans="23:23" x14ac:dyDescent="0.35">
      <c r="W50589" s="17"/>
    </row>
    <row r="50590" spans="23:23" x14ac:dyDescent="0.35">
      <c r="W50590" s="17"/>
    </row>
    <row r="50591" spans="23:23" x14ac:dyDescent="0.35">
      <c r="W50591" s="17"/>
    </row>
    <row r="50592" spans="23:23" x14ac:dyDescent="0.35">
      <c r="W50592" s="17"/>
    </row>
    <row r="50593" spans="23:23" x14ac:dyDescent="0.35">
      <c r="W50593" s="17"/>
    </row>
    <row r="50594" spans="23:23" x14ac:dyDescent="0.35">
      <c r="W50594" s="17"/>
    </row>
    <row r="50595" spans="23:23" x14ac:dyDescent="0.35">
      <c r="W50595" s="17"/>
    </row>
    <row r="50596" spans="23:23" x14ac:dyDescent="0.35">
      <c r="W50596" s="17"/>
    </row>
    <row r="50597" spans="23:23" x14ac:dyDescent="0.35">
      <c r="W50597" s="17"/>
    </row>
    <row r="50598" spans="23:23" x14ac:dyDescent="0.35">
      <c r="W50598" s="17"/>
    </row>
    <row r="50599" spans="23:23" x14ac:dyDescent="0.35">
      <c r="W50599" s="17"/>
    </row>
    <row r="50600" spans="23:23" x14ac:dyDescent="0.35">
      <c r="W50600" s="17"/>
    </row>
    <row r="50601" spans="23:23" x14ac:dyDescent="0.35">
      <c r="W50601" s="17"/>
    </row>
    <row r="50602" spans="23:23" x14ac:dyDescent="0.35">
      <c r="W50602" s="17"/>
    </row>
    <row r="50603" spans="23:23" x14ac:dyDescent="0.35">
      <c r="W50603" s="17"/>
    </row>
    <row r="50604" spans="23:23" x14ac:dyDescent="0.35">
      <c r="W50604" s="17"/>
    </row>
    <row r="50605" spans="23:23" x14ac:dyDescent="0.35">
      <c r="W50605" s="17"/>
    </row>
    <row r="50606" spans="23:23" x14ac:dyDescent="0.35">
      <c r="W50606" s="17"/>
    </row>
    <row r="50607" spans="23:23" x14ac:dyDescent="0.35">
      <c r="W50607" s="17"/>
    </row>
    <row r="50608" spans="23:23" x14ac:dyDescent="0.35">
      <c r="W50608" s="17"/>
    </row>
    <row r="50609" spans="23:23" x14ac:dyDescent="0.35">
      <c r="W50609" s="17"/>
    </row>
    <row r="50610" spans="23:23" x14ac:dyDescent="0.35">
      <c r="W50610" s="17"/>
    </row>
    <row r="50611" spans="23:23" x14ac:dyDescent="0.35">
      <c r="W50611" s="17"/>
    </row>
    <row r="50612" spans="23:23" x14ac:dyDescent="0.35">
      <c r="W50612" s="17"/>
    </row>
    <row r="50613" spans="23:23" x14ac:dyDescent="0.35">
      <c r="W50613" s="17"/>
    </row>
    <row r="50614" spans="23:23" x14ac:dyDescent="0.35">
      <c r="W50614" s="17"/>
    </row>
    <row r="50615" spans="23:23" x14ac:dyDescent="0.35">
      <c r="W50615" s="17"/>
    </row>
    <row r="50616" spans="23:23" x14ac:dyDescent="0.35">
      <c r="W50616" s="17"/>
    </row>
    <row r="50617" spans="23:23" x14ac:dyDescent="0.35">
      <c r="W50617" s="17"/>
    </row>
    <row r="50618" spans="23:23" x14ac:dyDescent="0.35">
      <c r="W50618" s="17"/>
    </row>
    <row r="50619" spans="23:23" x14ac:dyDescent="0.35">
      <c r="W50619" s="17"/>
    </row>
    <row r="50620" spans="23:23" x14ac:dyDescent="0.35">
      <c r="W50620" s="17"/>
    </row>
    <row r="50621" spans="23:23" x14ac:dyDescent="0.35">
      <c r="W50621" s="17"/>
    </row>
    <row r="50622" spans="23:23" x14ac:dyDescent="0.35">
      <c r="W50622" s="17"/>
    </row>
    <row r="50623" spans="23:23" x14ac:dyDescent="0.35">
      <c r="W50623" s="17"/>
    </row>
    <row r="50624" spans="23:23" x14ac:dyDescent="0.35">
      <c r="W50624" s="17"/>
    </row>
    <row r="50625" spans="23:23" x14ac:dyDescent="0.35">
      <c r="W50625" s="17"/>
    </row>
    <row r="50626" spans="23:23" x14ac:dyDescent="0.35">
      <c r="W50626" s="17"/>
    </row>
    <row r="50627" spans="23:23" x14ac:dyDescent="0.35">
      <c r="W50627" s="17"/>
    </row>
    <row r="50628" spans="23:23" x14ac:dyDescent="0.35">
      <c r="W50628" s="17"/>
    </row>
    <row r="50629" spans="23:23" x14ac:dyDescent="0.35">
      <c r="W50629" s="17"/>
    </row>
    <row r="50630" spans="23:23" x14ac:dyDescent="0.35">
      <c r="W50630" s="17"/>
    </row>
    <row r="50631" spans="23:23" x14ac:dyDescent="0.35">
      <c r="W50631" s="17"/>
    </row>
    <row r="50632" spans="23:23" x14ac:dyDescent="0.35">
      <c r="W50632" s="17"/>
    </row>
    <row r="50633" spans="23:23" x14ac:dyDescent="0.35">
      <c r="W50633" s="17"/>
    </row>
    <row r="50634" spans="23:23" x14ac:dyDescent="0.35">
      <c r="W50634" s="17"/>
    </row>
    <row r="50635" spans="23:23" x14ac:dyDescent="0.35">
      <c r="W50635" s="17"/>
    </row>
    <row r="50636" spans="23:23" x14ac:dyDescent="0.35">
      <c r="W50636" s="17"/>
    </row>
    <row r="50637" spans="23:23" x14ac:dyDescent="0.35">
      <c r="W50637" s="17"/>
    </row>
    <row r="50638" spans="23:23" x14ac:dyDescent="0.35">
      <c r="W50638" s="17"/>
    </row>
    <row r="50639" spans="23:23" x14ac:dyDescent="0.35">
      <c r="W50639" s="17"/>
    </row>
    <row r="50640" spans="23:23" x14ac:dyDescent="0.35">
      <c r="W50640" s="17"/>
    </row>
    <row r="50641" spans="23:23" x14ac:dyDescent="0.35">
      <c r="W50641" s="17"/>
    </row>
    <row r="50642" spans="23:23" x14ac:dyDescent="0.35">
      <c r="W50642" s="17"/>
    </row>
    <row r="50643" spans="23:23" x14ac:dyDescent="0.35">
      <c r="W50643" s="17"/>
    </row>
    <row r="50644" spans="23:23" x14ac:dyDescent="0.35">
      <c r="W50644" s="17"/>
    </row>
    <row r="50645" spans="23:23" x14ac:dyDescent="0.35">
      <c r="W50645" s="17"/>
    </row>
    <row r="50646" spans="23:23" x14ac:dyDescent="0.35">
      <c r="W50646" s="17"/>
    </row>
    <row r="50647" spans="23:23" x14ac:dyDescent="0.35">
      <c r="W50647" s="17"/>
    </row>
    <row r="50648" spans="23:23" x14ac:dyDescent="0.35">
      <c r="W50648" s="17"/>
    </row>
    <row r="50649" spans="23:23" x14ac:dyDescent="0.35">
      <c r="W50649" s="17"/>
    </row>
    <row r="50650" spans="23:23" x14ac:dyDescent="0.35">
      <c r="W50650" s="17"/>
    </row>
    <row r="50651" spans="23:23" x14ac:dyDescent="0.35">
      <c r="W50651" s="17"/>
    </row>
    <row r="50652" spans="23:23" x14ac:dyDescent="0.35">
      <c r="W50652" s="17"/>
    </row>
    <row r="50653" spans="23:23" x14ac:dyDescent="0.35">
      <c r="W50653" s="17"/>
    </row>
    <row r="50654" spans="23:23" x14ac:dyDescent="0.35">
      <c r="W50654" s="17"/>
    </row>
    <row r="50655" spans="23:23" x14ac:dyDescent="0.35">
      <c r="W50655" s="17"/>
    </row>
    <row r="50656" spans="23:23" x14ac:dyDescent="0.35">
      <c r="W50656" s="17"/>
    </row>
    <row r="50657" spans="23:23" x14ac:dyDescent="0.35">
      <c r="W50657" s="17"/>
    </row>
    <row r="50658" spans="23:23" x14ac:dyDescent="0.35">
      <c r="W50658" s="17"/>
    </row>
    <row r="50659" spans="23:23" x14ac:dyDescent="0.35">
      <c r="W50659" s="17"/>
    </row>
    <row r="50660" spans="23:23" x14ac:dyDescent="0.35">
      <c r="W50660" s="17"/>
    </row>
    <row r="50661" spans="23:23" x14ac:dyDescent="0.35">
      <c r="W50661" s="17"/>
    </row>
    <row r="50662" spans="23:23" x14ac:dyDescent="0.35">
      <c r="W50662" s="17"/>
    </row>
    <row r="50663" spans="23:23" x14ac:dyDescent="0.35">
      <c r="W50663" s="17"/>
    </row>
    <row r="50664" spans="23:23" x14ac:dyDescent="0.35">
      <c r="W50664" s="17"/>
    </row>
    <row r="50665" spans="23:23" x14ac:dyDescent="0.35">
      <c r="W50665" s="17"/>
    </row>
    <row r="50666" spans="23:23" x14ac:dyDescent="0.35">
      <c r="W50666" s="17"/>
    </row>
    <row r="50667" spans="23:23" x14ac:dyDescent="0.35">
      <c r="W50667" s="17"/>
    </row>
    <row r="50668" spans="23:23" x14ac:dyDescent="0.35">
      <c r="W50668" s="17"/>
    </row>
    <row r="50669" spans="23:23" x14ac:dyDescent="0.35">
      <c r="W50669" s="17"/>
    </row>
    <row r="50670" spans="23:23" x14ac:dyDescent="0.35">
      <c r="W50670" s="17"/>
    </row>
    <row r="50671" spans="23:23" x14ac:dyDescent="0.35">
      <c r="W50671" s="17"/>
    </row>
    <row r="50672" spans="23:23" x14ac:dyDescent="0.35">
      <c r="W50672" s="17"/>
    </row>
    <row r="50673" spans="23:23" x14ac:dyDescent="0.35">
      <c r="W50673" s="17"/>
    </row>
    <row r="50674" spans="23:23" x14ac:dyDescent="0.35">
      <c r="W50674" s="17"/>
    </row>
    <row r="50675" spans="23:23" x14ac:dyDescent="0.35">
      <c r="W50675" s="17"/>
    </row>
    <row r="50676" spans="23:23" x14ac:dyDescent="0.35">
      <c r="W50676" s="17"/>
    </row>
    <row r="50677" spans="23:23" x14ac:dyDescent="0.35">
      <c r="W50677" s="17"/>
    </row>
    <row r="50678" spans="23:23" x14ac:dyDescent="0.35">
      <c r="W50678" s="17"/>
    </row>
    <row r="50679" spans="23:23" x14ac:dyDescent="0.35">
      <c r="W50679" s="17"/>
    </row>
    <row r="50680" spans="23:23" x14ac:dyDescent="0.35">
      <c r="W50680" s="17"/>
    </row>
    <row r="50681" spans="23:23" x14ac:dyDescent="0.35">
      <c r="W50681" s="17"/>
    </row>
    <row r="50682" spans="23:23" x14ac:dyDescent="0.35">
      <c r="W50682" s="17"/>
    </row>
    <row r="50683" spans="23:23" x14ac:dyDescent="0.35">
      <c r="W50683" s="17"/>
    </row>
    <row r="50684" spans="23:23" x14ac:dyDescent="0.35">
      <c r="W50684" s="17"/>
    </row>
    <row r="50685" spans="23:23" x14ac:dyDescent="0.35">
      <c r="W50685" s="17"/>
    </row>
    <row r="50686" spans="23:23" x14ac:dyDescent="0.35">
      <c r="W50686" s="17"/>
    </row>
    <row r="50687" spans="23:23" x14ac:dyDescent="0.35">
      <c r="W50687" s="17"/>
    </row>
    <row r="50688" spans="23:23" x14ac:dyDescent="0.35">
      <c r="W50688" s="17"/>
    </row>
    <row r="50689" spans="23:23" x14ac:dyDescent="0.35">
      <c r="W50689" s="17"/>
    </row>
    <row r="50690" spans="23:23" x14ac:dyDescent="0.35">
      <c r="W50690" s="17"/>
    </row>
    <row r="50691" spans="23:23" x14ac:dyDescent="0.35">
      <c r="W50691" s="17"/>
    </row>
    <row r="50692" spans="23:23" x14ac:dyDescent="0.35">
      <c r="W50692" s="17"/>
    </row>
    <row r="50693" spans="23:23" x14ac:dyDescent="0.35">
      <c r="W50693" s="17"/>
    </row>
    <row r="50694" spans="23:23" x14ac:dyDescent="0.35">
      <c r="W50694" s="17"/>
    </row>
    <row r="50695" spans="23:23" x14ac:dyDescent="0.35">
      <c r="W50695" s="17"/>
    </row>
    <row r="50696" spans="23:23" x14ac:dyDescent="0.35">
      <c r="W50696" s="17"/>
    </row>
    <row r="50697" spans="23:23" x14ac:dyDescent="0.35">
      <c r="W50697" s="17"/>
    </row>
    <row r="50698" spans="23:23" x14ac:dyDescent="0.35">
      <c r="W50698" s="17"/>
    </row>
    <row r="50699" spans="23:23" x14ac:dyDescent="0.35">
      <c r="W50699" s="17"/>
    </row>
    <row r="50700" spans="23:23" x14ac:dyDescent="0.35">
      <c r="W50700" s="17"/>
    </row>
    <row r="50701" spans="23:23" x14ac:dyDescent="0.35">
      <c r="W50701" s="17"/>
    </row>
    <row r="50702" spans="23:23" x14ac:dyDescent="0.35">
      <c r="W50702" s="17"/>
    </row>
    <row r="50703" spans="23:23" x14ac:dyDescent="0.35">
      <c r="W50703" s="17"/>
    </row>
    <row r="50704" spans="23:23" x14ac:dyDescent="0.35">
      <c r="W50704" s="17"/>
    </row>
    <row r="50705" spans="23:23" x14ac:dyDescent="0.35">
      <c r="W50705" s="17"/>
    </row>
    <row r="50706" spans="23:23" x14ac:dyDescent="0.35">
      <c r="W50706" s="17"/>
    </row>
    <row r="50707" spans="23:23" x14ac:dyDescent="0.35">
      <c r="W50707" s="17"/>
    </row>
    <row r="50708" spans="23:23" x14ac:dyDescent="0.35">
      <c r="W50708" s="17"/>
    </row>
    <row r="50709" spans="23:23" x14ac:dyDescent="0.35">
      <c r="W50709" s="17"/>
    </row>
    <row r="50710" spans="23:23" x14ac:dyDescent="0.35">
      <c r="W50710" s="17"/>
    </row>
    <row r="50711" spans="23:23" x14ac:dyDescent="0.35">
      <c r="W50711" s="17"/>
    </row>
    <row r="50712" spans="23:23" x14ac:dyDescent="0.35">
      <c r="W50712" s="17"/>
    </row>
    <row r="50713" spans="23:23" x14ac:dyDescent="0.35">
      <c r="W50713" s="17"/>
    </row>
    <row r="50714" spans="23:23" x14ac:dyDescent="0.35">
      <c r="W50714" s="17"/>
    </row>
    <row r="50715" spans="23:23" x14ac:dyDescent="0.35">
      <c r="W50715" s="17"/>
    </row>
    <row r="50716" spans="23:23" x14ac:dyDescent="0.35">
      <c r="W50716" s="17"/>
    </row>
    <row r="50717" spans="23:23" x14ac:dyDescent="0.35">
      <c r="W50717" s="17"/>
    </row>
    <row r="50718" spans="23:23" x14ac:dyDescent="0.35">
      <c r="W50718" s="17"/>
    </row>
    <row r="50719" spans="23:23" x14ac:dyDescent="0.35">
      <c r="W50719" s="17"/>
    </row>
    <row r="50720" spans="23:23" x14ac:dyDescent="0.35">
      <c r="W50720" s="17"/>
    </row>
    <row r="50721" spans="23:23" x14ac:dyDescent="0.35">
      <c r="W50721" s="17"/>
    </row>
    <row r="50722" spans="23:23" x14ac:dyDescent="0.35">
      <c r="W50722" s="17"/>
    </row>
    <row r="50723" spans="23:23" x14ac:dyDescent="0.35">
      <c r="W50723" s="17"/>
    </row>
    <row r="50724" spans="23:23" x14ac:dyDescent="0.35">
      <c r="W50724" s="17"/>
    </row>
    <row r="50725" spans="23:23" x14ac:dyDescent="0.35">
      <c r="W50725" s="17"/>
    </row>
    <row r="50726" spans="23:23" x14ac:dyDescent="0.35">
      <c r="W50726" s="17"/>
    </row>
    <row r="50727" spans="23:23" x14ac:dyDescent="0.35">
      <c r="W50727" s="17"/>
    </row>
    <row r="50728" spans="23:23" x14ac:dyDescent="0.35">
      <c r="W50728" s="17"/>
    </row>
    <row r="50729" spans="23:23" x14ac:dyDescent="0.35">
      <c r="W50729" s="17"/>
    </row>
    <row r="50730" spans="23:23" x14ac:dyDescent="0.35">
      <c r="W50730" s="17"/>
    </row>
    <row r="50731" spans="23:23" x14ac:dyDescent="0.35">
      <c r="W50731" s="17"/>
    </row>
    <row r="50732" spans="23:23" x14ac:dyDescent="0.35">
      <c r="W50732" s="17"/>
    </row>
    <row r="50733" spans="23:23" x14ac:dyDescent="0.35">
      <c r="W50733" s="17"/>
    </row>
    <row r="50734" spans="23:23" x14ac:dyDescent="0.35">
      <c r="W50734" s="17"/>
    </row>
    <row r="50735" spans="23:23" x14ac:dyDescent="0.35">
      <c r="W50735" s="17"/>
    </row>
    <row r="50736" spans="23:23" x14ac:dyDescent="0.35">
      <c r="W50736" s="17"/>
    </row>
    <row r="50737" spans="23:23" x14ac:dyDescent="0.35">
      <c r="W50737" s="17"/>
    </row>
    <row r="50738" spans="23:23" x14ac:dyDescent="0.35">
      <c r="W50738" s="17"/>
    </row>
    <row r="50739" spans="23:23" x14ac:dyDescent="0.35">
      <c r="W50739" s="17"/>
    </row>
    <row r="50740" spans="23:23" x14ac:dyDescent="0.35">
      <c r="W50740" s="17"/>
    </row>
    <row r="50741" spans="23:23" x14ac:dyDescent="0.35">
      <c r="W50741" s="17"/>
    </row>
    <row r="50742" spans="23:23" x14ac:dyDescent="0.35">
      <c r="W50742" s="17"/>
    </row>
    <row r="50743" spans="23:23" x14ac:dyDescent="0.35">
      <c r="W50743" s="17"/>
    </row>
    <row r="50744" spans="23:23" x14ac:dyDescent="0.35">
      <c r="W50744" s="17"/>
    </row>
    <row r="50745" spans="23:23" x14ac:dyDescent="0.35">
      <c r="W50745" s="17"/>
    </row>
    <row r="50746" spans="23:23" x14ac:dyDescent="0.35">
      <c r="W50746" s="17"/>
    </row>
    <row r="50747" spans="23:23" x14ac:dyDescent="0.35">
      <c r="W50747" s="17"/>
    </row>
    <row r="50748" spans="23:23" x14ac:dyDescent="0.35">
      <c r="W50748" s="17"/>
    </row>
    <row r="50749" spans="23:23" x14ac:dyDescent="0.35">
      <c r="W50749" s="17"/>
    </row>
    <row r="50750" spans="23:23" x14ac:dyDescent="0.35">
      <c r="W50750" s="17"/>
    </row>
    <row r="50751" spans="23:23" x14ac:dyDescent="0.35">
      <c r="W50751" s="17"/>
    </row>
    <row r="50752" spans="23:23" x14ac:dyDescent="0.35">
      <c r="W50752" s="17"/>
    </row>
    <row r="50753" spans="23:23" x14ac:dyDescent="0.35">
      <c r="W50753" s="17"/>
    </row>
    <row r="50754" spans="23:23" x14ac:dyDescent="0.35">
      <c r="W50754" s="17"/>
    </row>
    <row r="50755" spans="23:23" x14ac:dyDescent="0.35">
      <c r="W50755" s="17"/>
    </row>
    <row r="50756" spans="23:23" x14ac:dyDescent="0.35">
      <c r="W50756" s="17"/>
    </row>
    <row r="50757" spans="23:23" x14ac:dyDescent="0.35">
      <c r="W50757" s="17"/>
    </row>
    <row r="50758" spans="23:23" x14ac:dyDescent="0.35">
      <c r="W50758" s="17"/>
    </row>
    <row r="50759" spans="23:23" x14ac:dyDescent="0.35">
      <c r="W50759" s="17"/>
    </row>
    <row r="50760" spans="23:23" x14ac:dyDescent="0.35">
      <c r="W50760" s="17"/>
    </row>
    <row r="50761" spans="23:23" x14ac:dyDescent="0.35">
      <c r="W50761" s="17"/>
    </row>
    <row r="50762" spans="23:23" x14ac:dyDescent="0.35">
      <c r="W50762" s="17"/>
    </row>
    <row r="50763" spans="23:23" x14ac:dyDescent="0.35">
      <c r="W50763" s="17"/>
    </row>
    <row r="50764" spans="23:23" x14ac:dyDescent="0.35">
      <c r="W50764" s="17"/>
    </row>
    <row r="50765" spans="23:23" x14ac:dyDescent="0.35">
      <c r="W50765" s="17"/>
    </row>
    <row r="50766" spans="23:23" x14ac:dyDescent="0.35">
      <c r="W50766" s="17"/>
    </row>
    <row r="50767" spans="23:23" x14ac:dyDescent="0.35">
      <c r="W50767" s="17"/>
    </row>
    <row r="50768" spans="23:23" x14ac:dyDescent="0.35">
      <c r="W50768" s="17"/>
    </row>
    <row r="50769" spans="23:23" x14ac:dyDescent="0.35">
      <c r="W50769" s="17"/>
    </row>
    <row r="50770" spans="23:23" x14ac:dyDescent="0.35">
      <c r="W50770" s="17"/>
    </row>
    <row r="50771" spans="23:23" x14ac:dyDescent="0.35">
      <c r="W50771" s="17"/>
    </row>
    <row r="50772" spans="23:23" x14ac:dyDescent="0.35">
      <c r="W50772" s="17"/>
    </row>
    <row r="50773" spans="23:23" x14ac:dyDescent="0.35">
      <c r="W50773" s="17"/>
    </row>
    <row r="50774" spans="23:23" x14ac:dyDescent="0.35">
      <c r="W50774" s="17"/>
    </row>
    <row r="50775" spans="23:23" x14ac:dyDescent="0.35">
      <c r="W50775" s="17"/>
    </row>
    <row r="50776" spans="23:23" x14ac:dyDescent="0.35">
      <c r="W50776" s="17"/>
    </row>
    <row r="50777" spans="23:23" x14ac:dyDescent="0.35">
      <c r="W50777" s="17"/>
    </row>
    <row r="50778" spans="23:23" x14ac:dyDescent="0.35">
      <c r="W50778" s="17"/>
    </row>
    <row r="50779" spans="23:23" x14ac:dyDescent="0.35">
      <c r="W50779" s="17"/>
    </row>
    <row r="50780" spans="23:23" x14ac:dyDescent="0.35">
      <c r="W50780" s="17"/>
    </row>
    <row r="50781" spans="23:23" x14ac:dyDescent="0.35">
      <c r="W50781" s="17"/>
    </row>
    <row r="50782" spans="23:23" x14ac:dyDescent="0.35">
      <c r="W50782" s="17"/>
    </row>
    <row r="50783" spans="23:23" x14ac:dyDescent="0.35">
      <c r="W50783" s="17"/>
    </row>
    <row r="50784" spans="23:23" x14ac:dyDescent="0.35">
      <c r="W50784" s="17"/>
    </row>
    <row r="50785" spans="23:23" x14ac:dyDescent="0.35">
      <c r="W50785" s="17"/>
    </row>
    <row r="50786" spans="23:23" x14ac:dyDescent="0.35">
      <c r="W50786" s="17"/>
    </row>
    <row r="50787" spans="23:23" x14ac:dyDescent="0.35">
      <c r="W50787" s="17"/>
    </row>
    <row r="50788" spans="23:23" x14ac:dyDescent="0.35">
      <c r="W50788" s="17"/>
    </row>
    <row r="50789" spans="23:23" x14ac:dyDescent="0.35">
      <c r="W50789" s="17"/>
    </row>
    <row r="50790" spans="23:23" x14ac:dyDescent="0.35">
      <c r="W50790" s="17"/>
    </row>
    <row r="50791" spans="23:23" x14ac:dyDescent="0.35">
      <c r="W50791" s="17"/>
    </row>
    <row r="50792" spans="23:23" x14ac:dyDescent="0.35">
      <c r="W50792" s="17"/>
    </row>
    <row r="50793" spans="23:23" x14ac:dyDescent="0.35">
      <c r="W50793" s="17"/>
    </row>
    <row r="50794" spans="23:23" x14ac:dyDescent="0.35">
      <c r="W50794" s="17"/>
    </row>
    <row r="50795" spans="23:23" x14ac:dyDescent="0.35">
      <c r="W50795" s="17"/>
    </row>
    <row r="50796" spans="23:23" x14ac:dyDescent="0.35">
      <c r="W50796" s="17"/>
    </row>
    <row r="50797" spans="23:23" x14ac:dyDescent="0.35">
      <c r="W50797" s="17"/>
    </row>
    <row r="50798" spans="23:23" x14ac:dyDescent="0.35">
      <c r="W50798" s="17"/>
    </row>
    <row r="50799" spans="23:23" x14ac:dyDescent="0.35">
      <c r="W50799" s="17"/>
    </row>
    <row r="50800" spans="23:23" x14ac:dyDescent="0.35">
      <c r="W50800" s="17"/>
    </row>
    <row r="50801" spans="23:23" x14ac:dyDescent="0.35">
      <c r="W50801" s="17"/>
    </row>
    <row r="50802" spans="23:23" x14ac:dyDescent="0.35">
      <c r="W50802" s="17"/>
    </row>
    <row r="50803" spans="23:23" x14ac:dyDescent="0.35">
      <c r="W50803" s="17"/>
    </row>
    <row r="50804" spans="23:23" x14ac:dyDescent="0.35">
      <c r="W50804" s="17"/>
    </row>
    <row r="50805" spans="23:23" x14ac:dyDescent="0.35">
      <c r="W50805" s="17"/>
    </row>
    <row r="50806" spans="23:23" x14ac:dyDescent="0.35">
      <c r="W50806" s="17"/>
    </row>
    <row r="50807" spans="23:23" x14ac:dyDescent="0.35">
      <c r="W50807" s="17"/>
    </row>
    <row r="50808" spans="23:23" x14ac:dyDescent="0.35">
      <c r="W50808" s="17"/>
    </row>
    <row r="50809" spans="23:23" x14ac:dyDescent="0.35">
      <c r="W50809" s="17"/>
    </row>
    <row r="50810" spans="23:23" x14ac:dyDescent="0.35">
      <c r="W50810" s="17"/>
    </row>
    <row r="50811" spans="23:23" x14ac:dyDescent="0.35">
      <c r="W50811" s="17"/>
    </row>
    <row r="50812" spans="23:23" x14ac:dyDescent="0.35">
      <c r="W50812" s="17"/>
    </row>
    <row r="50813" spans="23:23" x14ac:dyDescent="0.35">
      <c r="W50813" s="17"/>
    </row>
    <row r="50814" spans="23:23" x14ac:dyDescent="0.35">
      <c r="W50814" s="17"/>
    </row>
    <row r="50815" spans="23:23" x14ac:dyDescent="0.35">
      <c r="W50815" s="17"/>
    </row>
    <row r="50816" spans="23:23" x14ac:dyDescent="0.35">
      <c r="W50816" s="17"/>
    </row>
    <row r="50817" spans="23:23" x14ac:dyDescent="0.35">
      <c r="W50817" s="17"/>
    </row>
    <row r="50818" spans="23:23" x14ac:dyDescent="0.35">
      <c r="W50818" s="17"/>
    </row>
    <row r="50819" spans="23:23" x14ac:dyDescent="0.35">
      <c r="W50819" s="17"/>
    </row>
    <row r="50820" spans="23:23" x14ac:dyDescent="0.35">
      <c r="W50820" s="17"/>
    </row>
    <row r="50821" spans="23:23" x14ac:dyDescent="0.35">
      <c r="W50821" s="17"/>
    </row>
    <row r="50822" spans="23:23" x14ac:dyDescent="0.35">
      <c r="W50822" s="17"/>
    </row>
    <row r="50823" spans="23:23" x14ac:dyDescent="0.35">
      <c r="W50823" s="17"/>
    </row>
    <row r="50824" spans="23:23" x14ac:dyDescent="0.35">
      <c r="W50824" s="17"/>
    </row>
    <row r="50825" spans="23:23" x14ac:dyDescent="0.35">
      <c r="W50825" s="17"/>
    </row>
    <row r="50826" spans="23:23" x14ac:dyDescent="0.35">
      <c r="W50826" s="17"/>
    </row>
    <row r="50827" spans="23:23" x14ac:dyDescent="0.35">
      <c r="W50827" s="17"/>
    </row>
    <row r="50828" spans="23:23" x14ac:dyDescent="0.35">
      <c r="W50828" s="17"/>
    </row>
    <row r="50829" spans="23:23" x14ac:dyDescent="0.35">
      <c r="W50829" s="17"/>
    </row>
    <row r="50830" spans="23:23" x14ac:dyDescent="0.35">
      <c r="W50830" s="17"/>
    </row>
    <row r="50831" spans="23:23" x14ac:dyDescent="0.35">
      <c r="W50831" s="17"/>
    </row>
    <row r="50832" spans="23:23" x14ac:dyDescent="0.35">
      <c r="W50832" s="17"/>
    </row>
    <row r="50833" spans="23:23" x14ac:dyDescent="0.35">
      <c r="W50833" s="17"/>
    </row>
    <row r="50834" spans="23:23" x14ac:dyDescent="0.35">
      <c r="W50834" s="17"/>
    </row>
    <row r="50835" spans="23:23" x14ac:dyDescent="0.35">
      <c r="W50835" s="17"/>
    </row>
    <row r="50836" spans="23:23" x14ac:dyDescent="0.35">
      <c r="W50836" s="17"/>
    </row>
    <row r="50837" spans="23:23" x14ac:dyDescent="0.35">
      <c r="W50837" s="17"/>
    </row>
    <row r="50838" spans="23:23" x14ac:dyDescent="0.35">
      <c r="W50838" s="17"/>
    </row>
    <row r="50839" spans="23:23" x14ac:dyDescent="0.35">
      <c r="W50839" s="17"/>
    </row>
    <row r="50840" spans="23:23" x14ac:dyDescent="0.35">
      <c r="W50840" s="17"/>
    </row>
    <row r="50841" spans="23:23" x14ac:dyDescent="0.35">
      <c r="W50841" s="17"/>
    </row>
    <row r="50842" spans="23:23" x14ac:dyDescent="0.35">
      <c r="W50842" s="17"/>
    </row>
    <row r="50843" spans="23:23" x14ac:dyDescent="0.35">
      <c r="W50843" s="17"/>
    </row>
    <row r="50844" spans="23:23" x14ac:dyDescent="0.35">
      <c r="W50844" s="17"/>
    </row>
    <row r="50845" spans="23:23" x14ac:dyDescent="0.35">
      <c r="W50845" s="17"/>
    </row>
    <row r="50846" spans="23:23" x14ac:dyDescent="0.35">
      <c r="W50846" s="17"/>
    </row>
    <row r="50847" spans="23:23" x14ac:dyDescent="0.35">
      <c r="W50847" s="17"/>
    </row>
    <row r="50848" spans="23:23" x14ac:dyDescent="0.35">
      <c r="W50848" s="17"/>
    </row>
    <row r="50849" spans="23:23" x14ac:dyDescent="0.35">
      <c r="W50849" s="17"/>
    </row>
    <row r="50850" spans="23:23" x14ac:dyDescent="0.35">
      <c r="W50850" s="17"/>
    </row>
    <row r="50851" spans="23:23" x14ac:dyDescent="0.35">
      <c r="W50851" s="17"/>
    </row>
    <row r="50852" spans="23:23" x14ac:dyDescent="0.35">
      <c r="W50852" s="17"/>
    </row>
    <row r="50853" spans="23:23" x14ac:dyDescent="0.35">
      <c r="W50853" s="17"/>
    </row>
    <row r="50854" spans="23:23" x14ac:dyDescent="0.35">
      <c r="W50854" s="17"/>
    </row>
    <row r="50855" spans="23:23" x14ac:dyDescent="0.35">
      <c r="W50855" s="17"/>
    </row>
    <row r="50856" spans="23:23" x14ac:dyDescent="0.35">
      <c r="W50856" s="17"/>
    </row>
    <row r="50857" spans="23:23" x14ac:dyDescent="0.35">
      <c r="W50857" s="17"/>
    </row>
    <row r="50858" spans="23:23" x14ac:dyDescent="0.35">
      <c r="W50858" s="17"/>
    </row>
    <row r="50859" spans="23:23" x14ac:dyDescent="0.35">
      <c r="W50859" s="17"/>
    </row>
    <row r="50860" spans="23:23" x14ac:dyDescent="0.35">
      <c r="W50860" s="17"/>
    </row>
    <row r="50861" spans="23:23" x14ac:dyDescent="0.35">
      <c r="W50861" s="17"/>
    </row>
    <row r="50862" spans="23:23" x14ac:dyDescent="0.35">
      <c r="W50862" s="17"/>
    </row>
    <row r="50863" spans="23:23" x14ac:dyDescent="0.35">
      <c r="W50863" s="17"/>
    </row>
    <row r="50864" spans="23:23" x14ac:dyDescent="0.35">
      <c r="W50864" s="17"/>
    </row>
    <row r="50865" spans="23:23" x14ac:dyDescent="0.35">
      <c r="W50865" s="17"/>
    </row>
    <row r="50866" spans="23:23" x14ac:dyDescent="0.35">
      <c r="W50866" s="17"/>
    </row>
    <row r="50867" spans="23:23" x14ac:dyDescent="0.35">
      <c r="W50867" s="17"/>
    </row>
    <row r="50868" spans="23:23" x14ac:dyDescent="0.35">
      <c r="W50868" s="17"/>
    </row>
    <row r="50869" spans="23:23" x14ac:dyDescent="0.35">
      <c r="W50869" s="17"/>
    </row>
    <row r="50870" spans="23:23" x14ac:dyDescent="0.35">
      <c r="W50870" s="17"/>
    </row>
    <row r="50871" spans="23:23" x14ac:dyDescent="0.35">
      <c r="W50871" s="17"/>
    </row>
    <row r="50872" spans="23:23" x14ac:dyDescent="0.35">
      <c r="W50872" s="17"/>
    </row>
    <row r="50873" spans="23:23" x14ac:dyDescent="0.35">
      <c r="W50873" s="17"/>
    </row>
    <row r="50874" spans="23:23" x14ac:dyDescent="0.35">
      <c r="W50874" s="17"/>
    </row>
    <row r="50875" spans="23:23" x14ac:dyDescent="0.35">
      <c r="W50875" s="17"/>
    </row>
    <row r="50876" spans="23:23" x14ac:dyDescent="0.35">
      <c r="W50876" s="17"/>
    </row>
    <row r="50877" spans="23:23" x14ac:dyDescent="0.35">
      <c r="W50877" s="17"/>
    </row>
    <row r="50878" spans="23:23" x14ac:dyDescent="0.35">
      <c r="W50878" s="17"/>
    </row>
    <row r="50879" spans="23:23" x14ac:dyDescent="0.35">
      <c r="W50879" s="17"/>
    </row>
    <row r="50880" spans="23:23" x14ac:dyDescent="0.35">
      <c r="W50880" s="17"/>
    </row>
    <row r="50881" spans="23:23" x14ac:dyDescent="0.35">
      <c r="W50881" s="17"/>
    </row>
    <row r="50882" spans="23:23" x14ac:dyDescent="0.35">
      <c r="W50882" s="17"/>
    </row>
    <row r="50883" spans="23:23" x14ac:dyDescent="0.35">
      <c r="W50883" s="17"/>
    </row>
    <row r="50884" spans="23:23" x14ac:dyDescent="0.35">
      <c r="W50884" s="17"/>
    </row>
    <row r="50885" spans="23:23" x14ac:dyDescent="0.35">
      <c r="W50885" s="17"/>
    </row>
    <row r="50886" spans="23:23" x14ac:dyDescent="0.35">
      <c r="W50886" s="17"/>
    </row>
    <row r="50887" spans="23:23" x14ac:dyDescent="0.35">
      <c r="W50887" s="17"/>
    </row>
    <row r="50888" spans="23:23" x14ac:dyDescent="0.35">
      <c r="W50888" s="17"/>
    </row>
    <row r="50889" spans="23:23" x14ac:dyDescent="0.35">
      <c r="W50889" s="17"/>
    </row>
    <row r="50890" spans="23:23" x14ac:dyDescent="0.35">
      <c r="W50890" s="17"/>
    </row>
    <row r="50891" spans="23:23" x14ac:dyDescent="0.35">
      <c r="W50891" s="17"/>
    </row>
    <row r="50892" spans="23:23" x14ac:dyDescent="0.35">
      <c r="W50892" s="17"/>
    </row>
    <row r="50893" spans="23:23" x14ac:dyDescent="0.35">
      <c r="W50893" s="17"/>
    </row>
    <row r="50894" spans="23:23" x14ac:dyDescent="0.35">
      <c r="W50894" s="17"/>
    </row>
    <row r="50895" spans="23:23" x14ac:dyDescent="0.35">
      <c r="W50895" s="17"/>
    </row>
    <row r="50896" spans="23:23" x14ac:dyDescent="0.35">
      <c r="W50896" s="17"/>
    </row>
    <row r="50897" spans="23:23" x14ac:dyDescent="0.35">
      <c r="W50897" s="17"/>
    </row>
    <row r="50898" spans="23:23" x14ac:dyDescent="0.35">
      <c r="W50898" s="17"/>
    </row>
    <row r="50899" spans="23:23" x14ac:dyDescent="0.35">
      <c r="W50899" s="17"/>
    </row>
    <row r="50900" spans="23:23" x14ac:dyDescent="0.35">
      <c r="W50900" s="17"/>
    </row>
    <row r="50901" spans="23:23" x14ac:dyDescent="0.35">
      <c r="W50901" s="17"/>
    </row>
    <row r="50902" spans="23:23" x14ac:dyDescent="0.35">
      <c r="W50902" s="17"/>
    </row>
    <row r="50903" spans="23:23" x14ac:dyDescent="0.35">
      <c r="W50903" s="17"/>
    </row>
    <row r="50904" spans="23:23" x14ac:dyDescent="0.35">
      <c r="W50904" s="17"/>
    </row>
    <row r="50905" spans="23:23" x14ac:dyDescent="0.35">
      <c r="W50905" s="17"/>
    </row>
    <row r="50906" spans="23:23" x14ac:dyDescent="0.35">
      <c r="W50906" s="17"/>
    </row>
    <row r="50907" spans="23:23" x14ac:dyDescent="0.35">
      <c r="W50907" s="17"/>
    </row>
    <row r="50908" spans="23:23" x14ac:dyDescent="0.35">
      <c r="W50908" s="17"/>
    </row>
    <row r="50909" spans="23:23" x14ac:dyDescent="0.35">
      <c r="W50909" s="17"/>
    </row>
    <row r="50910" spans="23:23" x14ac:dyDescent="0.35">
      <c r="W50910" s="17"/>
    </row>
    <row r="50911" spans="23:23" x14ac:dyDescent="0.35">
      <c r="W50911" s="17"/>
    </row>
    <row r="50912" spans="23:23" x14ac:dyDescent="0.35">
      <c r="W50912" s="17"/>
    </row>
    <row r="50913" spans="23:23" x14ac:dyDescent="0.35">
      <c r="W50913" s="17"/>
    </row>
    <row r="50914" spans="23:23" x14ac:dyDescent="0.35">
      <c r="W50914" s="17"/>
    </row>
    <row r="50915" spans="23:23" x14ac:dyDescent="0.35">
      <c r="W50915" s="17"/>
    </row>
    <row r="50916" spans="23:23" x14ac:dyDescent="0.35">
      <c r="W50916" s="17"/>
    </row>
    <row r="50917" spans="23:23" x14ac:dyDescent="0.35">
      <c r="W50917" s="17"/>
    </row>
    <row r="50918" spans="23:23" x14ac:dyDescent="0.35">
      <c r="W50918" s="17"/>
    </row>
    <row r="50919" spans="23:23" x14ac:dyDescent="0.35">
      <c r="W50919" s="17"/>
    </row>
    <row r="50920" spans="23:23" x14ac:dyDescent="0.35">
      <c r="W50920" s="17"/>
    </row>
    <row r="50921" spans="23:23" x14ac:dyDescent="0.35">
      <c r="W50921" s="17"/>
    </row>
    <row r="50922" spans="23:23" x14ac:dyDescent="0.35">
      <c r="W50922" s="17"/>
    </row>
    <row r="50923" spans="23:23" x14ac:dyDescent="0.35">
      <c r="W50923" s="17"/>
    </row>
    <row r="50924" spans="23:23" x14ac:dyDescent="0.35">
      <c r="W50924" s="17"/>
    </row>
    <row r="50925" spans="23:23" x14ac:dyDescent="0.35">
      <c r="W50925" s="17"/>
    </row>
    <row r="50926" spans="23:23" x14ac:dyDescent="0.35">
      <c r="W50926" s="17"/>
    </row>
    <row r="50927" spans="23:23" x14ac:dyDescent="0.35">
      <c r="W50927" s="17"/>
    </row>
    <row r="50928" spans="23:23" x14ac:dyDescent="0.35">
      <c r="W50928" s="17"/>
    </row>
    <row r="50929" spans="23:23" x14ac:dyDescent="0.35">
      <c r="W50929" s="17"/>
    </row>
    <row r="50930" spans="23:23" x14ac:dyDescent="0.35">
      <c r="W50930" s="17"/>
    </row>
    <row r="50931" spans="23:23" x14ac:dyDescent="0.35">
      <c r="W50931" s="17"/>
    </row>
    <row r="50932" spans="23:23" x14ac:dyDescent="0.35">
      <c r="W50932" s="17"/>
    </row>
    <row r="50933" spans="23:23" x14ac:dyDescent="0.35">
      <c r="W50933" s="17"/>
    </row>
    <row r="50934" spans="23:23" x14ac:dyDescent="0.35">
      <c r="W50934" s="17"/>
    </row>
    <row r="50935" spans="23:23" x14ac:dyDescent="0.35">
      <c r="W50935" s="17"/>
    </row>
    <row r="50936" spans="23:23" x14ac:dyDescent="0.35">
      <c r="W50936" s="17"/>
    </row>
    <row r="50937" spans="23:23" x14ac:dyDescent="0.35">
      <c r="W50937" s="17"/>
    </row>
    <row r="50938" spans="23:23" x14ac:dyDescent="0.35">
      <c r="W50938" s="17"/>
    </row>
    <row r="50939" spans="23:23" x14ac:dyDescent="0.35">
      <c r="W50939" s="17"/>
    </row>
    <row r="50940" spans="23:23" x14ac:dyDescent="0.35">
      <c r="W50940" s="17"/>
    </row>
    <row r="50941" spans="23:23" x14ac:dyDescent="0.35">
      <c r="W50941" s="17"/>
    </row>
    <row r="50942" spans="23:23" x14ac:dyDescent="0.35">
      <c r="W50942" s="17"/>
    </row>
    <row r="50943" spans="23:23" x14ac:dyDescent="0.35">
      <c r="W50943" s="17"/>
    </row>
    <row r="50944" spans="23:23" x14ac:dyDescent="0.35">
      <c r="W50944" s="17"/>
    </row>
    <row r="50945" spans="23:23" x14ac:dyDescent="0.35">
      <c r="W50945" s="17"/>
    </row>
    <row r="50946" spans="23:23" x14ac:dyDescent="0.35">
      <c r="W50946" s="17"/>
    </row>
    <row r="50947" spans="23:23" x14ac:dyDescent="0.35">
      <c r="W50947" s="17"/>
    </row>
    <row r="50948" spans="23:23" x14ac:dyDescent="0.35">
      <c r="W50948" s="17"/>
    </row>
    <row r="50949" spans="23:23" x14ac:dyDescent="0.35">
      <c r="W50949" s="17"/>
    </row>
    <row r="50950" spans="23:23" x14ac:dyDescent="0.35">
      <c r="W50950" s="17"/>
    </row>
    <row r="50951" spans="23:23" x14ac:dyDescent="0.35">
      <c r="W50951" s="17"/>
    </row>
    <row r="50952" spans="23:23" x14ac:dyDescent="0.35">
      <c r="W50952" s="17"/>
    </row>
    <row r="50953" spans="23:23" x14ac:dyDescent="0.35">
      <c r="W50953" s="17"/>
    </row>
    <row r="50954" spans="23:23" x14ac:dyDescent="0.35">
      <c r="W50954" s="17"/>
    </row>
    <row r="50955" spans="23:23" x14ac:dyDescent="0.35">
      <c r="W50955" s="17"/>
    </row>
    <row r="50956" spans="23:23" x14ac:dyDescent="0.35">
      <c r="W50956" s="17"/>
    </row>
    <row r="50957" spans="23:23" x14ac:dyDescent="0.35">
      <c r="W50957" s="17"/>
    </row>
    <row r="50958" spans="23:23" x14ac:dyDescent="0.35">
      <c r="W50958" s="17"/>
    </row>
    <row r="50959" spans="23:23" x14ac:dyDescent="0.35">
      <c r="W50959" s="17"/>
    </row>
    <row r="50960" spans="23:23" x14ac:dyDescent="0.35">
      <c r="W50960" s="17"/>
    </row>
    <row r="50961" spans="23:23" x14ac:dyDescent="0.35">
      <c r="W50961" s="17"/>
    </row>
    <row r="50962" spans="23:23" x14ac:dyDescent="0.35">
      <c r="W50962" s="17"/>
    </row>
    <row r="50963" spans="23:23" x14ac:dyDescent="0.35">
      <c r="W50963" s="17"/>
    </row>
    <row r="50964" spans="23:23" x14ac:dyDescent="0.35">
      <c r="W50964" s="17"/>
    </row>
    <row r="50965" spans="23:23" x14ac:dyDescent="0.35">
      <c r="W50965" s="17"/>
    </row>
    <row r="50966" spans="23:23" x14ac:dyDescent="0.35">
      <c r="W50966" s="17"/>
    </row>
    <row r="50967" spans="23:23" x14ac:dyDescent="0.35">
      <c r="W50967" s="17"/>
    </row>
    <row r="50968" spans="23:23" x14ac:dyDescent="0.35">
      <c r="W50968" s="17"/>
    </row>
    <row r="50969" spans="23:23" x14ac:dyDescent="0.35">
      <c r="W50969" s="17"/>
    </row>
    <row r="50970" spans="23:23" x14ac:dyDescent="0.35">
      <c r="W50970" s="17"/>
    </row>
    <row r="50971" spans="23:23" x14ac:dyDescent="0.35">
      <c r="W50971" s="17"/>
    </row>
    <row r="50972" spans="23:23" x14ac:dyDescent="0.35">
      <c r="W50972" s="17"/>
    </row>
    <row r="50973" spans="23:23" x14ac:dyDescent="0.35">
      <c r="W50973" s="17"/>
    </row>
    <row r="50974" spans="23:23" x14ac:dyDescent="0.35">
      <c r="W50974" s="17"/>
    </row>
    <row r="50975" spans="23:23" x14ac:dyDescent="0.35">
      <c r="W50975" s="17"/>
    </row>
    <row r="50976" spans="23:23" x14ac:dyDescent="0.35">
      <c r="W50976" s="17"/>
    </row>
    <row r="50977" spans="23:23" x14ac:dyDescent="0.35">
      <c r="W50977" s="17"/>
    </row>
    <row r="50978" spans="23:23" x14ac:dyDescent="0.35">
      <c r="W50978" s="17"/>
    </row>
    <row r="50979" spans="23:23" x14ac:dyDescent="0.35">
      <c r="W50979" s="17"/>
    </row>
    <row r="50980" spans="23:23" x14ac:dyDescent="0.35">
      <c r="W50980" s="17"/>
    </row>
    <row r="50981" spans="23:23" x14ac:dyDescent="0.35">
      <c r="W50981" s="17"/>
    </row>
    <row r="50982" spans="23:23" x14ac:dyDescent="0.35">
      <c r="W50982" s="17"/>
    </row>
    <row r="50983" spans="23:23" x14ac:dyDescent="0.35">
      <c r="W50983" s="17"/>
    </row>
    <row r="50984" spans="23:23" x14ac:dyDescent="0.35">
      <c r="W50984" s="17"/>
    </row>
    <row r="50985" spans="23:23" x14ac:dyDescent="0.35">
      <c r="W50985" s="17"/>
    </row>
    <row r="50986" spans="23:23" x14ac:dyDescent="0.35">
      <c r="W50986" s="17"/>
    </row>
    <row r="50987" spans="23:23" x14ac:dyDescent="0.35">
      <c r="W50987" s="17"/>
    </row>
    <row r="50988" spans="23:23" x14ac:dyDescent="0.35">
      <c r="W50988" s="17"/>
    </row>
    <row r="50989" spans="23:23" x14ac:dyDescent="0.35">
      <c r="W50989" s="17"/>
    </row>
    <row r="50990" spans="23:23" x14ac:dyDescent="0.35">
      <c r="W50990" s="17"/>
    </row>
    <row r="50991" spans="23:23" x14ac:dyDescent="0.35">
      <c r="W50991" s="17"/>
    </row>
    <row r="50992" spans="23:23" x14ac:dyDescent="0.35">
      <c r="W50992" s="17"/>
    </row>
    <row r="50993" spans="23:23" x14ac:dyDescent="0.35">
      <c r="W50993" s="17"/>
    </row>
    <row r="50994" spans="23:23" x14ac:dyDescent="0.35">
      <c r="W50994" s="17"/>
    </row>
    <row r="50995" spans="23:23" x14ac:dyDescent="0.35">
      <c r="W50995" s="17"/>
    </row>
    <row r="50996" spans="23:23" x14ac:dyDescent="0.35">
      <c r="W50996" s="17"/>
    </row>
    <row r="50997" spans="23:23" x14ac:dyDescent="0.35">
      <c r="W50997" s="17"/>
    </row>
    <row r="50998" spans="23:23" x14ac:dyDescent="0.35">
      <c r="W50998" s="17"/>
    </row>
    <row r="50999" spans="23:23" x14ac:dyDescent="0.35">
      <c r="W50999" s="17"/>
    </row>
    <row r="51000" spans="23:23" x14ac:dyDescent="0.35">
      <c r="W51000" s="17"/>
    </row>
    <row r="51001" spans="23:23" x14ac:dyDescent="0.35">
      <c r="W51001" s="17"/>
    </row>
    <row r="51002" spans="23:23" x14ac:dyDescent="0.35">
      <c r="W51002" s="17"/>
    </row>
    <row r="51003" spans="23:23" x14ac:dyDescent="0.35">
      <c r="W51003" s="17"/>
    </row>
    <row r="51004" spans="23:23" x14ac:dyDescent="0.35">
      <c r="W51004" s="17"/>
    </row>
    <row r="51005" spans="23:23" x14ac:dyDescent="0.35">
      <c r="W51005" s="17"/>
    </row>
    <row r="51006" spans="23:23" x14ac:dyDescent="0.35">
      <c r="W51006" s="17"/>
    </row>
    <row r="51007" spans="23:23" x14ac:dyDescent="0.35">
      <c r="W51007" s="17"/>
    </row>
    <row r="51008" spans="23:23" x14ac:dyDescent="0.35">
      <c r="W51008" s="17"/>
    </row>
    <row r="51009" spans="23:23" x14ac:dyDescent="0.35">
      <c r="W51009" s="17"/>
    </row>
    <row r="51010" spans="23:23" x14ac:dyDescent="0.35">
      <c r="W51010" s="17"/>
    </row>
    <row r="51011" spans="23:23" x14ac:dyDescent="0.35">
      <c r="W51011" s="17"/>
    </row>
    <row r="51012" spans="23:23" x14ac:dyDescent="0.35">
      <c r="W51012" s="17"/>
    </row>
    <row r="51013" spans="23:23" x14ac:dyDescent="0.35">
      <c r="W51013" s="17"/>
    </row>
    <row r="51014" spans="23:23" x14ac:dyDescent="0.35">
      <c r="W51014" s="17"/>
    </row>
    <row r="51015" spans="23:23" x14ac:dyDescent="0.35">
      <c r="W51015" s="17"/>
    </row>
    <row r="51016" spans="23:23" x14ac:dyDescent="0.35">
      <c r="W51016" s="17"/>
    </row>
    <row r="51017" spans="23:23" x14ac:dyDescent="0.35">
      <c r="W51017" s="17"/>
    </row>
    <row r="51018" spans="23:23" x14ac:dyDescent="0.35">
      <c r="W51018" s="17"/>
    </row>
    <row r="51019" spans="23:23" x14ac:dyDescent="0.35">
      <c r="W51019" s="17"/>
    </row>
    <row r="51020" spans="23:23" x14ac:dyDescent="0.35">
      <c r="W51020" s="17"/>
    </row>
    <row r="51021" spans="23:23" x14ac:dyDescent="0.35">
      <c r="W51021" s="17"/>
    </row>
    <row r="51022" spans="23:23" x14ac:dyDescent="0.35">
      <c r="W51022" s="17"/>
    </row>
    <row r="51023" spans="23:23" x14ac:dyDescent="0.35">
      <c r="W51023" s="17"/>
    </row>
    <row r="51024" spans="23:23" x14ac:dyDescent="0.35">
      <c r="W51024" s="17"/>
    </row>
    <row r="51025" spans="23:23" x14ac:dyDescent="0.35">
      <c r="W51025" s="17"/>
    </row>
    <row r="51026" spans="23:23" x14ac:dyDescent="0.35">
      <c r="W51026" s="17"/>
    </row>
    <row r="51027" spans="23:23" x14ac:dyDescent="0.35">
      <c r="W51027" s="17"/>
    </row>
    <row r="51028" spans="23:23" x14ac:dyDescent="0.35">
      <c r="W51028" s="17"/>
    </row>
    <row r="51029" spans="23:23" x14ac:dyDescent="0.35">
      <c r="W51029" s="17"/>
    </row>
    <row r="51030" spans="23:23" x14ac:dyDescent="0.35">
      <c r="W51030" s="17"/>
    </row>
    <row r="51031" spans="23:23" x14ac:dyDescent="0.35">
      <c r="W51031" s="17"/>
    </row>
    <row r="51032" spans="23:23" x14ac:dyDescent="0.35">
      <c r="W51032" s="17"/>
    </row>
    <row r="51033" spans="23:23" x14ac:dyDescent="0.35">
      <c r="W51033" s="17"/>
    </row>
    <row r="51034" spans="23:23" x14ac:dyDescent="0.35">
      <c r="W51034" s="17"/>
    </row>
    <row r="51035" spans="23:23" x14ac:dyDescent="0.35">
      <c r="W51035" s="17"/>
    </row>
    <row r="51036" spans="23:23" x14ac:dyDescent="0.35">
      <c r="W51036" s="17"/>
    </row>
    <row r="51037" spans="23:23" x14ac:dyDescent="0.35">
      <c r="W51037" s="17"/>
    </row>
    <row r="51038" spans="23:23" x14ac:dyDescent="0.35">
      <c r="W51038" s="17"/>
    </row>
    <row r="51039" spans="23:23" x14ac:dyDescent="0.35">
      <c r="W51039" s="17"/>
    </row>
    <row r="51040" spans="23:23" x14ac:dyDescent="0.35">
      <c r="W51040" s="17"/>
    </row>
    <row r="51041" spans="23:23" x14ac:dyDescent="0.35">
      <c r="W51041" s="17"/>
    </row>
    <row r="51042" spans="23:23" x14ac:dyDescent="0.35">
      <c r="W51042" s="17"/>
    </row>
    <row r="51043" spans="23:23" x14ac:dyDescent="0.35">
      <c r="W51043" s="17"/>
    </row>
    <row r="51044" spans="23:23" x14ac:dyDescent="0.35">
      <c r="W51044" s="17"/>
    </row>
    <row r="51045" spans="23:23" x14ac:dyDescent="0.35">
      <c r="W51045" s="17"/>
    </row>
    <row r="51046" spans="23:23" x14ac:dyDescent="0.35">
      <c r="W51046" s="17"/>
    </row>
    <row r="51047" spans="23:23" x14ac:dyDescent="0.35">
      <c r="W51047" s="17"/>
    </row>
    <row r="51048" spans="23:23" x14ac:dyDescent="0.35">
      <c r="W51048" s="17"/>
    </row>
    <row r="51049" spans="23:23" x14ac:dyDescent="0.35">
      <c r="W51049" s="17"/>
    </row>
    <row r="51050" spans="23:23" x14ac:dyDescent="0.35">
      <c r="W51050" s="17"/>
    </row>
    <row r="51051" spans="23:23" x14ac:dyDescent="0.35">
      <c r="W51051" s="17"/>
    </row>
    <row r="51052" spans="23:23" x14ac:dyDescent="0.35">
      <c r="W51052" s="17"/>
    </row>
    <row r="51053" spans="23:23" x14ac:dyDescent="0.35">
      <c r="W51053" s="17"/>
    </row>
    <row r="51054" spans="23:23" x14ac:dyDescent="0.35">
      <c r="W51054" s="17"/>
    </row>
    <row r="51055" spans="23:23" x14ac:dyDescent="0.35">
      <c r="W51055" s="17"/>
    </row>
    <row r="51056" spans="23:23" x14ac:dyDescent="0.35">
      <c r="W51056" s="17"/>
    </row>
    <row r="51057" spans="23:23" x14ac:dyDescent="0.35">
      <c r="W51057" s="17"/>
    </row>
    <row r="51058" spans="23:23" x14ac:dyDescent="0.35">
      <c r="W51058" s="17"/>
    </row>
    <row r="51059" spans="23:23" x14ac:dyDescent="0.35">
      <c r="W51059" s="17"/>
    </row>
    <row r="51060" spans="23:23" x14ac:dyDescent="0.35">
      <c r="W51060" s="17"/>
    </row>
    <row r="51061" spans="23:23" x14ac:dyDescent="0.35">
      <c r="W51061" s="17"/>
    </row>
    <row r="51062" spans="23:23" x14ac:dyDescent="0.35">
      <c r="W51062" s="17"/>
    </row>
    <row r="51063" spans="23:23" x14ac:dyDescent="0.35">
      <c r="W51063" s="17"/>
    </row>
    <row r="51064" spans="23:23" x14ac:dyDescent="0.35">
      <c r="W51064" s="17"/>
    </row>
    <row r="51065" spans="23:23" x14ac:dyDescent="0.35">
      <c r="W51065" s="17"/>
    </row>
    <row r="51066" spans="23:23" x14ac:dyDescent="0.35">
      <c r="W51066" s="17"/>
    </row>
    <row r="51067" spans="23:23" x14ac:dyDescent="0.35">
      <c r="W51067" s="17"/>
    </row>
    <row r="51068" spans="23:23" x14ac:dyDescent="0.35">
      <c r="W51068" s="17"/>
    </row>
    <row r="51069" spans="23:23" x14ac:dyDescent="0.35">
      <c r="W51069" s="17"/>
    </row>
    <row r="51070" spans="23:23" x14ac:dyDescent="0.35">
      <c r="W51070" s="17"/>
    </row>
    <row r="51071" spans="23:23" x14ac:dyDescent="0.35">
      <c r="W51071" s="17"/>
    </row>
    <row r="51072" spans="23:23" x14ac:dyDescent="0.35">
      <c r="W51072" s="17"/>
    </row>
    <row r="51073" spans="23:23" x14ac:dyDescent="0.35">
      <c r="W51073" s="17"/>
    </row>
    <row r="51074" spans="23:23" x14ac:dyDescent="0.35">
      <c r="W51074" s="17"/>
    </row>
    <row r="51075" spans="23:23" x14ac:dyDescent="0.35">
      <c r="W51075" s="17"/>
    </row>
    <row r="51076" spans="23:23" x14ac:dyDescent="0.35">
      <c r="W51076" s="17"/>
    </row>
    <row r="51077" spans="23:23" x14ac:dyDescent="0.35">
      <c r="W51077" s="17"/>
    </row>
    <row r="51078" spans="23:23" x14ac:dyDescent="0.35">
      <c r="W51078" s="17"/>
    </row>
    <row r="51079" spans="23:23" x14ac:dyDescent="0.35">
      <c r="W51079" s="17"/>
    </row>
    <row r="51080" spans="23:23" x14ac:dyDescent="0.35">
      <c r="W51080" s="17"/>
    </row>
    <row r="51081" spans="23:23" x14ac:dyDescent="0.35">
      <c r="W51081" s="17"/>
    </row>
    <row r="51082" spans="23:23" x14ac:dyDescent="0.35">
      <c r="W51082" s="17"/>
    </row>
    <row r="51083" spans="23:23" x14ac:dyDescent="0.35">
      <c r="W51083" s="17"/>
    </row>
    <row r="51084" spans="23:23" x14ac:dyDescent="0.35">
      <c r="W51084" s="17"/>
    </row>
    <row r="51085" spans="23:23" x14ac:dyDescent="0.35">
      <c r="W51085" s="17"/>
    </row>
    <row r="51086" spans="23:23" x14ac:dyDescent="0.35">
      <c r="W51086" s="17"/>
    </row>
    <row r="51087" spans="23:23" x14ac:dyDescent="0.35">
      <c r="W51087" s="17"/>
    </row>
    <row r="51088" spans="23:23" x14ac:dyDescent="0.35">
      <c r="W51088" s="17"/>
    </row>
    <row r="51089" spans="23:23" x14ac:dyDescent="0.35">
      <c r="W51089" s="17"/>
    </row>
    <row r="51090" spans="23:23" x14ac:dyDescent="0.35">
      <c r="W51090" s="17"/>
    </row>
    <row r="51091" spans="23:23" x14ac:dyDescent="0.35">
      <c r="W51091" s="17"/>
    </row>
    <row r="51092" spans="23:23" x14ac:dyDescent="0.35">
      <c r="W51092" s="17"/>
    </row>
    <row r="51093" spans="23:23" x14ac:dyDescent="0.35">
      <c r="W51093" s="17"/>
    </row>
    <row r="51094" spans="23:23" x14ac:dyDescent="0.35">
      <c r="W51094" s="17"/>
    </row>
    <row r="51095" spans="23:23" x14ac:dyDescent="0.35">
      <c r="W51095" s="17"/>
    </row>
    <row r="51096" spans="23:23" x14ac:dyDescent="0.35">
      <c r="W51096" s="17"/>
    </row>
    <row r="51097" spans="23:23" x14ac:dyDescent="0.35">
      <c r="W51097" s="17"/>
    </row>
    <row r="51098" spans="23:23" x14ac:dyDescent="0.35">
      <c r="W51098" s="17"/>
    </row>
    <row r="51099" spans="23:23" x14ac:dyDescent="0.35">
      <c r="W51099" s="17"/>
    </row>
    <row r="51100" spans="23:23" x14ac:dyDescent="0.35">
      <c r="W51100" s="17"/>
    </row>
    <row r="51101" spans="23:23" x14ac:dyDescent="0.35">
      <c r="W51101" s="17"/>
    </row>
    <row r="51102" spans="23:23" x14ac:dyDescent="0.35">
      <c r="W51102" s="17"/>
    </row>
    <row r="51103" spans="23:23" x14ac:dyDescent="0.35">
      <c r="W51103" s="17"/>
    </row>
    <row r="51104" spans="23:23" x14ac:dyDescent="0.35">
      <c r="W51104" s="17"/>
    </row>
    <row r="51105" spans="23:23" x14ac:dyDescent="0.35">
      <c r="W51105" s="17"/>
    </row>
    <row r="51106" spans="23:23" x14ac:dyDescent="0.35">
      <c r="W51106" s="17"/>
    </row>
    <row r="51107" spans="23:23" x14ac:dyDescent="0.35">
      <c r="W51107" s="17"/>
    </row>
    <row r="51108" spans="23:23" x14ac:dyDescent="0.35">
      <c r="W51108" s="17"/>
    </row>
    <row r="51109" spans="23:23" x14ac:dyDescent="0.35">
      <c r="W51109" s="17"/>
    </row>
    <row r="51110" spans="23:23" x14ac:dyDescent="0.35">
      <c r="W51110" s="17"/>
    </row>
    <row r="51111" spans="23:23" x14ac:dyDescent="0.35">
      <c r="W51111" s="17"/>
    </row>
    <row r="51112" spans="23:23" x14ac:dyDescent="0.35">
      <c r="W51112" s="17"/>
    </row>
    <row r="51113" spans="23:23" x14ac:dyDescent="0.35">
      <c r="W51113" s="17"/>
    </row>
    <row r="51114" spans="23:23" x14ac:dyDescent="0.35">
      <c r="W51114" s="17"/>
    </row>
    <row r="51115" spans="23:23" x14ac:dyDescent="0.35">
      <c r="W51115" s="17"/>
    </row>
    <row r="51116" spans="23:23" x14ac:dyDescent="0.35">
      <c r="W51116" s="17"/>
    </row>
    <row r="51117" spans="23:23" x14ac:dyDescent="0.35">
      <c r="W51117" s="17"/>
    </row>
    <row r="51118" spans="23:23" x14ac:dyDescent="0.35">
      <c r="W51118" s="17"/>
    </row>
    <row r="51119" spans="23:23" x14ac:dyDescent="0.35">
      <c r="W51119" s="17"/>
    </row>
    <row r="51120" spans="23:23" x14ac:dyDescent="0.35">
      <c r="W51120" s="17"/>
    </row>
    <row r="51121" spans="23:23" x14ac:dyDescent="0.35">
      <c r="W51121" s="17"/>
    </row>
    <row r="51122" spans="23:23" x14ac:dyDescent="0.35">
      <c r="W51122" s="17"/>
    </row>
    <row r="51123" spans="23:23" x14ac:dyDescent="0.35">
      <c r="W51123" s="17"/>
    </row>
    <row r="51124" spans="23:23" x14ac:dyDescent="0.35">
      <c r="W51124" s="17"/>
    </row>
    <row r="51125" spans="23:23" x14ac:dyDescent="0.35">
      <c r="W51125" s="17"/>
    </row>
    <row r="51126" spans="23:23" x14ac:dyDescent="0.35">
      <c r="W51126" s="17"/>
    </row>
    <row r="51127" spans="23:23" x14ac:dyDescent="0.35">
      <c r="W51127" s="17"/>
    </row>
    <row r="51128" spans="23:23" x14ac:dyDescent="0.35">
      <c r="W51128" s="17"/>
    </row>
    <row r="51129" spans="23:23" x14ac:dyDescent="0.35">
      <c r="W51129" s="17"/>
    </row>
    <row r="51130" spans="23:23" x14ac:dyDescent="0.35">
      <c r="W51130" s="17"/>
    </row>
    <row r="51131" spans="23:23" x14ac:dyDescent="0.35">
      <c r="W51131" s="17"/>
    </row>
    <row r="51132" spans="23:23" x14ac:dyDescent="0.35">
      <c r="W51132" s="17"/>
    </row>
    <row r="51133" spans="23:23" x14ac:dyDescent="0.35">
      <c r="W51133" s="17"/>
    </row>
    <row r="51134" spans="23:23" x14ac:dyDescent="0.35">
      <c r="W51134" s="17"/>
    </row>
    <row r="51135" spans="23:23" x14ac:dyDescent="0.35">
      <c r="W51135" s="17"/>
    </row>
    <row r="51136" spans="23:23" x14ac:dyDescent="0.35">
      <c r="W51136" s="17"/>
    </row>
    <row r="51137" spans="23:23" x14ac:dyDescent="0.35">
      <c r="W51137" s="17"/>
    </row>
    <row r="51138" spans="23:23" x14ac:dyDescent="0.35">
      <c r="W51138" s="17"/>
    </row>
    <row r="51139" spans="23:23" x14ac:dyDescent="0.35">
      <c r="W51139" s="17"/>
    </row>
    <row r="51140" spans="23:23" x14ac:dyDescent="0.35">
      <c r="W51140" s="17"/>
    </row>
    <row r="51141" spans="23:23" x14ac:dyDescent="0.35">
      <c r="W51141" s="17"/>
    </row>
    <row r="51142" spans="23:23" x14ac:dyDescent="0.35">
      <c r="W51142" s="17"/>
    </row>
    <row r="51143" spans="23:23" x14ac:dyDescent="0.35">
      <c r="W51143" s="17"/>
    </row>
    <row r="51144" spans="23:23" x14ac:dyDescent="0.35">
      <c r="W51144" s="17"/>
    </row>
    <row r="51145" spans="23:23" x14ac:dyDescent="0.35">
      <c r="W51145" s="17"/>
    </row>
    <row r="51146" spans="23:23" x14ac:dyDescent="0.35">
      <c r="W51146" s="17"/>
    </row>
    <row r="51147" spans="23:23" x14ac:dyDescent="0.35">
      <c r="W51147" s="17"/>
    </row>
    <row r="51148" spans="23:23" x14ac:dyDescent="0.35">
      <c r="W51148" s="17"/>
    </row>
    <row r="51149" spans="23:23" x14ac:dyDescent="0.35">
      <c r="W51149" s="17"/>
    </row>
    <row r="51150" spans="23:23" x14ac:dyDescent="0.35">
      <c r="W51150" s="17"/>
    </row>
    <row r="51151" spans="23:23" x14ac:dyDescent="0.35">
      <c r="W51151" s="17"/>
    </row>
    <row r="51152" spans="23:23" x14ac:dyDescent="0.35">
      <c r="W51152" s="17"/>
    </row>
    <row r="51153" spans="23:23" x14ac:dyDescent="0.35">
      <c r="W51153" s="17"/>
    </row>
    <row r="51154" spans="23:23" x14ac:dyDescent="0.35">
      <c r="W51154" s="17"/>
    </row>
    <row r="51155" spans="23:23" x14ac:dyDescent="0.35">
      <c r="W51155" s="17"/>
    </row>
    <row r="51156" spans="23:23" x14ac:dyDescent="0.35">
      <c r="W51156" s="17"/>
    </row>
    <row r="51157" spans="23:23" x14ac:dyDescent="0.35">
      <c r="W51157" s="17"/>
    </row>
    <row r="51158" spans="23:23" x14ac:dyDescent="0.35">
      <c r="W51158" s="17"/>
    </row>
    <row r="51159" spans="23:23" x14ac:dyDescent="0.35">
      <c r="W51159" s="17"/>
    </row>
    <row r="51160" spans="23:23" x14ac:dyDescent="0.35">
      <c r="W51160" s="17"/>
    </row>
    <row r="51161" spans="23:23" x14ac:dyDescent="0.35">
      <c r="W51161" s="17"/>
    </row>
    <row r="51162" spans="23:23" x14ac:dyDescent="0.35">
      <c r="W51162" s="17"/>
    </row>
    <row r="51163" spans="23:23" x14ac:dyDescent="0.35">
      <c r="W51163" s="17"/>
    </row>
    <row r="51164" spans="23:23" x14ac:dyDescent="0.35">
      <c r="W51164" s="17"/>
    </row>
    <row r="51165" spans="23:23" x14ac:dyDescent="0.35">
      <c r="W51165" s="17"/>
    </row>
    <row r="51166" spans="23:23" x14ac:dyDescent="0.35">
      <c r="W51166" s="17"/>
    </row>
    <row r="51167" spans="23:23" x14ac:dyDescent="0.35">
      <c r="W51167" s="17"/>
    </row>
    <row r="51168" spans="23:23" x14ac:dyDescent="0.35">
      <c r="W51168" s="17"/>
    </row>
    <row r="51169" spans="23:23" x14ac:dyDescent="0.35">
      <c r="W51169" s="17"/>
    </row>
    <row r="51170" spans="23:23" x14ac:dyDescent="0.35">
      <c r="W51170" s="17"/>
    </row>
    <row r="51171" spans="23:23" x14ac:dyDescent="0.35">
      <c r="W51171" s="17"/>
    </row>
    <row r="51172" spans="23:23" x14ac:dyDescent="0.35">
      <c r="W51172" s="17"/>
    </row>
    <row r="51173" spans="23:23" x14ac:dyDescent="0.35">
      <c r="W51173" s="17"/>
    </row>
    <row r="51174" spans="23:23" x14ac:dyDescent="0.35">
      <c r="W51174" s="17"/>
    </row>
    <row r="51175" spans="23:23" x14ac:dyDescent="0.35">
      <c r="W51175" s="17"/>
    </row>
    <row r="51176" spans="23:23" x14ac:dyDescent="0.35">
      <c r="W51176" s="17"/>
    </row>
    <row r="51177" spans="23:23" x14ac:dyDescent="0.35">
      <c r="W51177" s="17"/>
    </row>
    <row r="51178" spans="23:23" x14ac:dyDescent="0.35">
      <c r="W51178" s="17"/>
    </row>
    <row r="51179" spans="23:23" x14ac:dyDescent="0.35">
      <c r="W51179" s="17"/>
    </row>
    <row r="51180" spans="23:23" x14ac:dyDescent="0.35">
      <c r="W51180" s="17"/>
    </row>
    <row r="51181" spans="23:23" x14ac:dyDescent="0.35">
      <c r="W51181" s="17"/>
    </row>
    <row r="51182" spans="23:23" x14ac:dyDescent="0.35">
      <c r="W51182" s="17"/>
    </row>
    <row r="51183" spans="23:23" x14ac:dyDescent="0.35">
      <c r="W51183" s="17"/>
    </row>
    <row r="51184" spans="23:23" x14ac:dyDescent="0.35">
      <c r="W51184" s="17"/>
    </row>
    <row r="51185" spans="23:23" x14ac:dyDescent="0.35">
      <c r="W51185" s="17"/>
    </row>
    <row r="51186" spans="23:23" x14ac:dyDescent="0.35">
      <c r="W51186" s="17"/>
    </row>
    <row r="51187" spans="23:23" x14ac:dyDescent="0.35">
      <c r="W51187" s="17"/>
    </row>
    <row r="51188" spans="23:23" x14ac:dyDescent="0.35">
      <c r="W51188" s="17"/>
    </row>
    <row r="51189" spans="23:23" x14ac:dyDescent="0.35">
      <c r="W51189" s="17"/>
    </row>
    <row r="51190" spans="23:23" x14ac:dyDescent="0.35">
      <c r="W51190" s="17"/>
    </row>
    <row r="51191" spans="23:23" x14ac:dyDescent="0.35">
      <c r="W51191" s="17"/>
    </row>
    <row r="51192" spans="23:23" x14ac:dyDescent="0.35">
      <c r="W51192" s="17"/>
    </row>
    <row r="51193" spans="23:23" x14ac:dyDescent="0.35">
      <c r="W51193" s="17"/>
    </row>
    <row r="51194" spans="23:23" x14ac:dyDescent="0.35">
      <c r="W51194" s="17"/>
    </row>
    <row r="51195" spans="23:23" x14ac:dyDescent="0.35">
      <c r="W51195" s="17"/>
    </row>
    <row r="51196" spans="23:23" x14ac:dyDescent="0.35">
      <c r="W51196" s="17"/>
    </row>
    <row r="51197" spans="23:23" x14ac:dyDescent="0.35">
      <c r="W51197" s="17"/>
    </row>
    <row r="51198" spans="23:23" x14ac:dyDescent="0.35">
      <c r="W51198" s="17"/>
    </row>
    <row r="51199" spans="23:23" x14ac:dyDescent="0.35">
      <c r="W51199" s="17"/>
    </row>
    <row r="51200" spans="23:23" x14ac:dyDescent="0.35">
      <c r="W51200" s="17"/>
    </row>
    <row r="51201" spans="23:23" x14ac:dyDescent="0.35">
      <c r="W51201" s="17"/>
    </row>
    <row r="51202" spans="23:23" x14ac:dyDescent="0.35">
      <c r="W51202" s="17"/>
    </row>
    <row r="51203" spans="23:23" x14ac:dyDescent="0.35">
      <c r="W51203" s="17"/>
    </row>
    <row r="51204" spans="23:23" x14ac:dyDescent="0.35">
      <c r="W51204" s="17"/>
    </row>
    <row r="51205" spans="23:23" x14ac:dyDescent="0.35">
      <c r="W51205" s="17"/>
    </row>
    <row r="51206" spans="23:23" x14ac:dyDescent="0.35">
      <c r="W51206" s="17"/>
    </row>
    <row r="51207" spans="23:23" x14ac:dyDescent="0.35">
      <c r="W51207" s="17"/>
    </row>
    <row r="51208" spans="23:23" x14ac:dyDescent="0.35">
      <c r="W51208" s="17"/>
    </row>
    <row r="51209" spans="23:23" x14ac:dyDescent="0.35">
      <c r="W51209" s="17"/>
    </row>
    <row r="51210" spans="23:23" x14ac:dyDescent="0.35">
      <c r="W51210" s="17"/>
    </row>
    <row r="51211" spans="23:23" x14ac:dyDescent="0.35">
      <c r="W51211" s="17"/>
    </row>
    <row r="51212" spans="23:23" x14ac:dyDescent="0.35">
      <c r="W51212" s="17"/>
    </row>
    <row r="51213" spans="23:23" x14ac:dyDescent="0.35">
      <c r="W51213" s="17"/>
    </row>
    <row r="51214" spans="23:23" x14ac:dyDescent="0.35">
      <c r="W51214" s="17"/>
    </row>
    <row r="51215" spans="23:23" x14ac:dyDescent="0.35">
      <c r="W51215" s="17"/>
    </row>
    <row r="51216" spans="23:23" x14ac:dyDescent="0.35">
      <c r="W51216" s="17"/>
    </row>
    <row r="51217" spans="23:23" x14ac:dyDescent="0.35">
      <c r="W51217" s="17"/>
    </row>
    <row r="51218" spans="23:23" x14ac:dyDescent="0.35">
      <c r="W51218" s="17"/>
    </row>
    <row r="51219" spans="23:23" x14ac:dyDescent="0.35">
      <c r="W51219" s="17"/>
    </row>
    <row r="51220" spans="23:23" x14ac:dyDescent="0.35">
      <c r="W51220" s="17"/>
    </row>
    <row r="51221" spans="23:23" x14ac:dyDescent="0.35">
      <c r="W51221" s="17"/>
    </row>
    <row r="51222" spans="23:23" x14ac:dyDescent="0.35">
      <c r="W51222" s="17"/>
    </row>
    <row r="51223" spans="23:23" x14ac:dyDescent="0.35">
      <c r="W51223" s="17"/>
    </row>
    <row r="51224" spans="23:23" x14ac:dyDescent="0.35">
      <c r="W51224" s="17"/>
    </row>
    <row r="51225" spans="23:23" x14ac:dyDescent="0.35">
      <c r="W51225" s="17"/>
    </row>
    <row r="51226" spans="23:23" x14ac:dyDescent="0.35">
      <c r="W51226" s="17"/>
    </row>
    <row r="51227" spans="23:23" x14ac:dyDescent="0.35">
      <c r="W51227" s="17"/>
    </row>
    <row r="51228" spans="23:23" x14ac:dyDescent="0.35">
      <c r="W51228" s="17"/>
    </row>
    <row r="51229" spans="23:23" x14ac:dyDescent="0.35">
      <c r="W51229" s="17"/>
    </row>
    <row r="51230" spans="23:23" x14ac:dyDescent="0.35">
      <c r="W51230" s="17"/>
    </row>
    <row r="51231" spans="23:23" x14ac:dyDescent="0.35">
      <c r="W51231" s="17"/>
    </row>
    <row r="51232" spans="23:23" x14ac:dyDescent="0.35">
      <c r="W51232" s="17"/>
    </row>
    <row r="51233" spans="23:23" x14ac:dyDescent="0.35">
      <c r="W51233" s="17"/>
    </row>
    <row r="51234" spans="23:23" x14ac:dyDescent="0.35">
      <c r="W51234" s="17"/>
    </row>
    <row r="51235" spans="23:23" x14ac:dyDescent="0.35">
      <c r="W51235" s="17"/>
    </row>
    <row r="51236" spans="23:23" x14ac:dyDescent="0.35">
      <c r="W51236" s="17"/>
    </row>
    <row r="51237" spans="23:23" x14ac:dyDescent="0.35">
      <c r="W51237" s="17"/>
    </row>
    <row r="51238" spans="23:23" x14ac:dyDescent="0.35">
      <c r="W51238" s="17"/>
    </row>
    <row r="51239" spans="23:23" x14ac:dyDescent="0.35">
      <c r="W51239" s="17"/>
    </row>
    <row r="51240" spans="23:23" x14ac:dyDescent="0.35">
      <c r="W51240" s="17"/>
    </row>
    <row r="51241" spans="23:23" x14ac:dyDescent="0.35">
      <c r="W51241" s="17"/>
    </row>
    <row r="51242" spans="23:23" x14ac:dyDescent="0.35">
      <c r="W51242" s="17"/>
    </row>
    <row r="51243" spans="23:23" x14ac:dyDescent="0.35">
      <c r="W51243" s="17"/>
    </row>
    <row r="51244" spans="23:23" x14ac:dyDescent="0.35">
      <c r="W51244" s="17"/>
    </row>
    <row r="51245" spans="23:23" x14ac:dyDescent="0.35">
      <c r="W51245" s="17"/>
    </row>
    <row r="51246" spans="23:23" x14ac:dyDescent="0.35">
      <c r="W51246" s="17"/>
    </row>
    <row r="51247" spans="23:23" x14ac:dyDescent="0.35">
      <c r="W51247" s="17"/>
    </row>
    <row r="51248" spans="23:23" x14ac:dyDescent="0.35">
      <c r="W51248" s="17"/>
    </row>
    <row r="51249" spans="23:23" x14ac:dyDescent="0.35">
      <c r="W51249" s="17"/>
    </row>
    <row r="51250" spans="23:23" x14ac:dyDescent="0.35">
      <c r="W51250" s="17"/>
    </row>
    <row r="51251" spans="23:23" x14ac:dyDescent="0.35">
      <c r="W51251" s="17"/>
    </row>
    <row r="51252" spans="23:23" x14ac:dyDescent="0.35">
      <c r="W51252" s="17"/>
    </row>
    <row r="51253" spans="23:23" x14ac:dyDescent="0.35">
      <c r="W51253" s="17"/>
    </row>
    <row r="51254" spans="23:23" x14ac:dyDescent="0.35">
      <c r="W51254" s="17"/>
    </row>
    <row r="51255" spans="23:23" x14ac:dyDescent="0.35">
      <c r="W51255" s="17"/>
    </row>
    <row r="51256" spans="23:23" x14ac:dyDescent="0.35">
      <c r="W51256" s="17"/>
    </row>
    <row r="51257" spans="23:23" x14ac:dyDescent="0.35">
      <c r="W51257" s="17"/>
    </row>
    <row r="51258" spans="23:23" x14ac:dyDescent="0.35">
      <c r="W51258" s="17"/>
    </row>
    <row r="51259" spans="23:23" x14ac:dyDescent="0.35">
      <c r="W51259" s="17"/>
    </row>
    <row r="51260" spans="23:23" x14ac:dyDescent="0.35">
      <c r="W51260" s="17"/>
    </row>
    <row r="51261" spans="23:23" x14ac:dyDescent="0.35">
      <c r="W51261" s="17"/>
    </row>
    <row r="51262" spans="23:23" x14ac:dyDescent="0.35">
      <c r="W51262" s="17"/>
    </row>
    <row r="51263" spans="23:23" x14ac:dyDescent="0.35">
      <c r="W51263" s="17"/>
    </row>
    <row r="51264" spans="23:23" x14ac:dyDescent="0.35">
      <c r="W51264" s="17"/>
    </row>
    <row r="51265" spans="23:23" x14ac:dyDescent="0.35">
      <c r="W51265" s="17"/>
    </row>
    <row r="51266" spans="23:23" x14ac:dyDescent="0.35">
      <c r="W51266" s="17"/>
    </row>
    <row r="51267" spans="23:23" x14ac:dyDescent="0.35">
      <c r="W51267" s="17"/>
    </row>
    <row r="51268" spans="23:23" x14ac:dyDescent="0.35">
      <c r="W51268" s="17"/>
    </row>
    <row r="51269" spans="23:23" x14ac:dyDescent="0.35">
      <c r="W51269" s="17"/>
    </row>
    <row r="51270" spans="23:23" x14ac:dyDescent="0.35">
      <c r="W51270" s="17"/>
    </row>
    <row r="51271" spans="23:23" x14ac:dyDescent="0.35">
      <c r="W51271" s="17"/>
    </row>
    <row r="51272" spans="23:23" x14ac:dyDescent="0.35">
      <c r="W51272" s="17"/>
    </row>
    <row r="51273" spans="23:23" x14ac:dyDescent="0.35">
      <c r="W51273" s="17"/>
    </row>
    <row r="51274" spans="23:23" x14ac:dyDescent="0.35">
      <c r="W51274" s="17"/>
    </row>
    <row r="51275" spans="23:23" x14ac:dyDescent="0.35">
      <c r="W51275" s="17"/>
    </row>
    <row r="51276" spans="23:23" x14ac:dyDescent="0.35">
      <c r="W51276" s="17"/>
    </row>
    <row r="51277" spans="23:23" x14ac:dyDescent="0.35">
      <c r="W51277" s="17"/>
    </row>
    <row r="51278" spans="23:23" x14ac:dyDescent="0.35">
      <c r="W51278" s="17"/>
    </row>
    <row r="51279" spans="23:23" x14ac:dyDescent="0.35">
      <c r="W51279" s="17"/>
    </row>
    <row r="51280" spans="23:23" x14ac:dyDescent="0.35">
      <c r="W51280" s="17"/>
    </row>
    <row r="51281" spans="23:23" x14ac:dyDescent="0.35">
      <c r="W51281" s="17"/>
    </row>
    <row r="51282" spans="23:23" x14ac:dyDescent="0.35">
      <c r="W51282" s="17"/>
    </row>
    <row r="51283" spans="23:23" x14ac:dyDescent="0.35">
      <c r="W51283" s="17"/>
    </row>
    <row r="51284" spans="23:23" x14ac:dyDescent="0.35">
      <c r="W51284" s="17"/>
    </row>
    <row r="51285" spans="23:23" x14ac:dyDescent="0.35">
      <c r="W51285" s="17"/>
    </row>
    <row r="51286" spans="23:23" x14ac:dyDescent="0.35">
      <c r="W51286" s="17"/>
    </row>
    <row r="51287" spans="23:23" x14ac:dyDescent="0.35">
      <c r="W51287" s="17"/>
    </row>
    <row r="51288" spans="23:23" x14ac:dyDescent="0.35">
      <c r="W51288" s="17"/>
    </row>
    <row r="51289" spans="23:23" x14ac:dyDescent="0.35">
      <c r="W51289" s="17"/>
    </row>
    <row r="51290" spans="23:23" x14ac:dyDescent="0.35">
      <c r="W51290" s="17"/>
    </row>
    <row r="51291" spans="23:23" x14ac:dyDescent="0.35">
      <c r="W51291" s="17"/>
    </row>
    <row r="51292" spans="23:23" x14ac:dyDescent="0.35">
      <c r="W51292" s="17"/>
    </row>
    <row r="51293" spans="23:23" x14ac:dyDescent="0.35">
      <c r="W51293" s="17"/>
    </row>
    <row r="51294" spans="23:23" x14ac:dyDescent="0.35">
      <c r="W51294" s="17"/>
    </row>
    <row r="51295" spans="23:23" x14ac:dyDescent="0.35">
      <c r="W51295" s="17"/>
    </row>
    <row r="51296" spans="23:23" x14ac:dyDescent="0.35">
      <c r="W51296" s="17"/>
    </row>
    <row r="51297" spans="23:23" x14ac:dyDescent="0.35">
      <c r="W51297" s="17"/>
    </row>
    <row r="51298" spans="23:23" x14ac:dyDescent="0.35">
      <c r="W51298" s="17"/>
    </row>
    <row r="51299" spans="23:23" x14ac:dyDescent="0.35">
      <c r="W51299" s="17"/>
    </row>
    <row r="51300" spans="23:23" x14ac:dyDescent="0.35">
      <c r="W51300" s="17"/>
    </row>
    <row r="51301" spans="23:23" x14ac:dyDescent="0.35">
      <c r="W51301" s="17"/>
    </row>
    <row r="51302" spans="23:23" x14ac:dyDescent="0.35">
      <c r="W51302" s="17"/>
    </row>
    <row r="51303" spans="23:23" x14ac:dyDescent="0.35">
      <c r="W51303" s="17"/>
    </row>
    <row r="51304" spans="23:23" x14ac:dyDescent="0.35">
      <c r="W51304" s="17"/>
    </row>
    <row r="51305" spans="23:23" x14ac:dyDescent="0.35">
      <c r="W51305" s="17"/>
    </row>
    <row r="51306" spans="23:23" x14ac:dyDescent="0.35">
      <c r="W51306" s="17"/>
    </row>
    <row r="51307" spans="23:23" x14ac:dyDescent="0.35">
      <c r="W51307" s="17"/>
    </row>
    <row r="51308" spans="23:23" x14ac:dyDescent="0.35">
      <c r="W51308" s="17"/>
    </row>
    <row r="51309" spans="23:23" x14ac:dyDescent="0.35">
      <c r="W51309" s="17"/>
    </row>
    <row r="51310" spans="23:23" x14ac:dyDescent="0.35">
      <c r="W51310" s="17"/>
    </row>
    <row r="51311" spans="23:23" x14ac:dyDescent="0.35">
      <c r="W51311" s="17"/>
    </row>
    <row r="51312" spans="23:23" x14ac:dyDescent="0.35">
      <c r="W51312" s="17"/>
    </row>
    <row r="51313" spans="23:23" x14ac:dyDescent="0.35">
      <c r="W51313" s="17"/>
    </row>
    <row r="51314" spans="23:23" x14ac:dyDescent="0.35">
      <c r="W51314" s="17"/>
    </row>
    <row r="51315" spans="23:23" x14ac:dyDescent="0.35">
      <c r="W51315" s="17"/>
    </row>
    <row r="51316" spans="23:23" x14ac:dyDescent="0.35">
      <c r="W51316" s="17"/>
    </row>
    <row r="51317" spans="23:23" x14ac:dyDescent="0.35">
      <c r="W51317" s="17"/>
    </row>
    <row r="51318" spans="23:23" x14ac:dyDescent="0.35">
      <c r="W51318" s="17"/>
    </row>
    <row r="51319" spans="23:23" x14ac:dyDescent="0.35">
      <c r="W51319" s="17"/>
    </row>
    <row r="51320" spans="23:23" x14ac:dyDescent="0.35">
      <c r="W51320" s="17"/>
    </row>
    <row r="51321" spans="23:23" x14ac:dyDescent="0.35">
      <c r="W51321" s="17"/>
    </row>
    <row r="51322" spans="23:23" x14ac:dyDescent="0.35">
      <c r="W51322" s="17"/>
    </row>
    <row r="51323" spans="23:23" x14ac:dyDescent="0.35">
      <c r="W51323" s="17"/>
    </row>
    <row r="51324" spans="23:23" x14ac:dyDescent="0.35">
      <c r="W51324" s="17"/>
    </row>
    <row r="51325" spans="23:23" x14ac:dyDescent="0.35">
      <c r="W51325" s="17"/>
    </row>
    <row r="51326" spans="23:23" x14ac:dyDescent="0.35">
      <c r="W51326" s="17"/>
    </row>
    <row r="51327" spans="23:23" x14ac:dyDescent="0.35">
      <c r="W51327" s="17"/>
    </row>
    <row r="51328" spans="23:23" x14ac:dyDescent="0.35">
      <c r="W51328" s="17"/>
    </row>
    <row r="51329" spans="23:23" x14ac:dyDescent="0.35">
      <c r="W51329" s="17"/>
    </row>
    <row r="51330" spans="23:23" x14ac:dyDescent="0.35">
      <c r="W51330" s="17"/>
    </row>
    <row r="51331" spans="23:23" x14ac:dyDescent="0.35">
      <c r="W51331" s="17"/>
    </row>
    <row r="51332" spans="23:23" x14ac:dyDescent="0.35">
      <c r="W51332" s="17"/>
    </row>
    <row r="51333" spans="23:23" x14ac:dyDescent="0.35">
      <c r="W51333" s="17"/>
    </row>
    <row r="51334" spans="23:23" x14ac:dyDescent="0.35">
      <c r="W51334" s="17"/>
    </row>
    <row r="51335" spans="23:23" x14ac:dyDescent="0.35">
      <c r="W51335" s="17"/>
    </row>
    <row r="51336" spans="23:23" x14ac:dyDescent="0.35">
      <c r="W51336" s="17"/>
    </row>
    <row r="51337" spans="23:23" x14ac:dyDescent="0.35">
      <c r="W51337" s="17"/>
    </row>
    <row r="51338" spans="23:23" x14ac:dyDescent="0.35">
      <c r="W51338" s="17"/>
    </row>
    <row r="51339" spans="23:23" x14ac:dyDescent="0.35">
      <c r="W51339" s="17"/>
    </row>
    <row r="51340" spans="23:23" x14ac:dyDescent="0.35">
      <c r="W51340" s="17"/>
    </row>
    <row r="51341" spans="23:23" x14ac:dyDescent="0.35">
      <c r="W51341" s="17"/>
    </row>
    <row r="51342" spans="23:23" x14ac:dyDescent="0.35">
      <c r="W51342" s="17"/>
    </row>
    <row r="51343" spans="23:23" x14ac:dyDescent="0.35">
      <c r="W51343" s="17"/>
    </row>
    <row r="51344" spans="23:23" x14ac:dyDescent="0.35">
      <c r="W51344" s="17"/>
    </row>
    <row r="51345" spans="23:23" x14ac:dyDescent="0.35">
      <c r="W51345" s="17"/>
    </row>
    <row r="51346" spans="23:23" x14ac:dyDescent="0.35">
      <c r="W51346" s="17"/>
    </row>
    <row r="51347" spans="23:23" x14ac:dyDescent="0.35">
      <c r="W51347" s="17"/>
    </row>
    <row r="51348" spans="23:23" x14ac:dyDescent="0.35">
      <c r="W51348" s="17"/>
    </row>
    <row r="51349" spans="23:23" x14ac:dyDescent="0.35">
      <c r="W51349" s="17"/>
    </row>
    <row r="51350" spans="23:23" x14ac:dyDescent="0.35">
      <c r="W51350" s="17"/>
    </row>
    <row r="51351" spans="23:23" x14ac:dyDescent="0.35">
      <c r="W51351" s="17"/>
    </row>
    <row r="51352" spans="23:23" x14ac:dyDescent="0.35">
      <c r="W51352" s="17"/>
    </row>
    <row r="51353" spans="23:23" x14ac:dyDescent="0.35">
      <c r="W51353" s="17"/>
    </row>
    <row r="51354" spans="23:23" x14ac:dyDescent="0.35">
      <c r="W51354" s="17"/>
    </row>
    <row r="51355" spans="23:23" x14ac:dyDescent="0.35">
      <c r="W51355" s="17"/>
    </row>
    <row r="51356" spans="23:23" x14ac:dyDescent="0.35">
      <c r="W51356" s="17"/>
    </row>
    <row r="51357" spans="23:23" x14ac:dyDescent="0.35">
      <c r="W51357" s="17"/>
    </row>
    <row r="51358" spans="23:23" x14ac:dyDescent="0.35">
      <c r="W51358" s="17"/>
    </row>
    <row r="51359" spans="23:23" x14ac:dyDescent="0.35">
      <c r="W51359" s="17"/>
    </row>
    <row r="51360" spans="23:23" x14ac:dyDescent="0.35">
      <c r="W51360" s="17"/>
    </row>
    <row r="51361" spans="23:23" x14ac:dyDescent="0.35">
      <c r="W51361" s="17"/>
    </row>
    <row r="51362" spans="23:23" x14ac:dyDescent="0.35">
      <c r="W51362" s="17"/>
    </row>
    <row r="51363" spans="23:23" x14ac:dyDescent="0.35">
      <c r="W51363" s="17"/>
    </row>
    <row r="51364" spans="23:23" x14ac:dyDescent="0.35">
      <c r="W51364" s="17"/>
    </row>
    <row r="51365" spans="23:23" x14ac:dyDescent="0.35">
      <c r="W51365" s="17"/>
    </row>
    <row r="51366" spans="23:23" x14ac:dyDescent="0.35">
      <c r="W51366" s="17"/>
    </row>
    <row r="51367" spans="23:23" x14ac:dyDescent="0.35">
      <c r="W51367" s="17"/>
    </row>
    <row r="51368" spans="23:23" x14ac:dyDescent="0.35">
      <c r="W51368" s="17"/>
    </row>
    <row r="51369" spans="23:23" x14ac:dyDescent="0.35">
      <c r="W51369" s="17"/>
    </row>
    <row r="51370" spans="23:23" x14ac:dyDescent="0.35">
      <c r="W51370" s="17"/>
    </row>
    <row r="51371" spans="23:23" x14ac:dyDescent="0.35">
      <c r="W51371" s="17"/>
    </row>
    <row r="51372" spans="23:23" x14ac:dyDescent="0.35">
      <c r="W51372" s="17"/>
    </row>
    <row r="51373" spans="23:23" x14ac:dyDescent="0.35">
      <c r="W51373" s="17"/>
    </row>
    <row r="51374" spans="23:23" x14ac:dyDescent="0.35">
      <c r="W51374" s="17"/>
    </row>
    <row r="51375" spans="23:23" x14ac:dyDescent="0.35">
      <c r="W51375" s="17"/>
    </row>
    <row r="51376" spans="23:23" x14ac:dyDescent="0.35">
      <c r="W51376" s="17"/>
    </row>
    <row r="51377" spans="23:23" x14ac:dyDescent="0.35">
      <c r="W51377" s="17"/>
    </row>
    <row r="51378" spans="23:23" x14ac:dyDescent="0.35">
      <c r="W51378" s="17"/>
    </row>
    <row r="51379" spans="23:23" x14ac:dyDescent="0.35">
      <c r="W51379" s="17"/>
    </row>
    <row r="51380" spans="23:23" x14ac:dyDescent="0.35">
      <c r="W51380" s="17"/>
    </row>
    <row r="51381" spans="23:23" x14ac:dyDescent="0.35">
      <c r="W51381" s="17"/>
    </row>
    <row r="51382" spans="23:23" x14ac:dyDescent="0.35">
      <c r="W51382" s="17"/>
    </row>
    <row r="51383" spans="23:23" x14ac:dyDescent="0.35">
      <c r="W51383" s="17"/>
    </row>
    <row r="51384" spans="23:23" x14ac:dyDescent="0.35">
      <c r="W51384" s="17"/>
    </row>
    <row r="51385" spans="23:23" x14ac:dyDescent="0.35">
      <c r="W51385" s="17"/>
    </row>
    <row r="51386" spans="23:23" x14ac:dyDescent="0.35">
      <c r="W51386" s="17"/>
    </row>
    <row r="51387" spans="23:23" x14ac:dyDescent="0.35">
      <c r="W51387" s="17"/>
    </row>
    <row r="51388" spans="23:23" x14ac:dyDescent="0.35">
      <c r="W51388" s="17"/>
    </row>
    <row r="51389" spans="23:23" x14ac:dyDescent="0.35">
      <c r="W51389" s="17"/>
    </row>
    <row r="51390" spans="23:23" x14ac:dyDescent="0.35">
      <c r="W51390" s="17"/>
    </row>
    <row r="51391" spans="23:23" x14ac:dyDescent="0.35">
      <c r="W51391" s="17"/>
    </row>
    <row r="51392" spans="23:23" x14ac:dyDescent="0.35">
      <c r="W51392" s="17"/>
    </row>
    <row r="51393" spans="23:23" x14ac:dyDescent="0.35">
      <c r="W51393" s="17"/>
    </row>
    <row r="51394" spans="23:23" x14ac:dyDescent="0.35">
      <c r="W51394" s="17"/>
    </row>
    <row r="51395" spans="23:23" x14ac:dyDescent="0.35">
      <c r="W51395" s="17"/>
    </row>
    <row r="51396" spans="23:23" x14ac:dyDescent="0.35">
      <c r="W51396" s="17"/>
    </row>
    <row r="51397" spans="23:23" x14ac:dyDescent="0.35">
      <c r="W51397" s="17"/>
    </row>
    <row r="51398" spans="23:23" x14ac:dyDescent="0.35">
      <c r="W51398" s="17"/>
    </row>
    <row r="51399" spans="23:23" x14ac:dyDescent="0.35">
      <c r="W51399" s="17"/>
    </row>
    <row r="51400" spans="23:23" x14ac:dyDescent="0.35">
      <c r="W51400" s="17"/>
    </row>
    <row r="51401" spans="23:23" x14ac:dyDescent="0.35">
      <c r="W51401" s="17"/>
    </row>
    <row r="51402" spans="23:23" x14ac:dyDescent="0.35">
      <c r="W51402" s="17"/>
    </row>
    <row r="51403" spans="23:23" x14ac:dyDescent="0.35">
      <c r="W51403" s="17"/>
    </row>
    <row r="51404" spans="23:23" x14ac:dyDescent="0.35">
      <c r="W51404" s="17"/>
    </row>
    <row r="51405" spans="23:23" x14ac:dyDescent="0.35">
      <c r="W51405" s="17"/>
    </row>
    <row r="51406" spans="23:23" x14ac:dyDescent="0.35">
      <c r="W51406" s="17"/>
    </row>
    <row r="51407" spans="23:23" x14ac:dyDescent="0.35">
      <c r="W51407" s="17"/>
    </row>
    <row r="51408" spans="23:23" x14ac:dyDescent="0.35">
      <c r="W51408" s="17"/>
    </row>
    <row r="51409" spans="23:23" x14ac:dyDescent="0.35">
      <c r="W51409" s="17"/>
    </row>
    <row r="51410" spans="23:23" x14ac:dyDescent="0.35">
      <c r="W51410" s="17"/>
    </row>
    <row r="51411" spans="23:23" x14ac:dyDescent="0.35">
      <c r="W51411" s="17"/>
    </row>
    <row r="51412" spans="23:23" x14ac:dyDescent="0.35">
      <c r="W51412" s="17"/>
    </row>
    <row r="51413" spans="23:23" x14ac:dyDescent="0.35">
      <c r="W51413" s="17"/>
    </row>
    <row r="51414" spans="23:23" x14ac:dyDescent="0.35">
      <c r="W51414" s="17"/>
    </row>
    <row r="51415" spans="23:23" x14ac:dyDescent="0.35">
      <c r="W51415" s="17"/>
    </row>
    <row r="51416" spans="23:23" x14ac:dyDescent="0.35">
      <c r="W51416" s="17"/>
    </row>
    <row r="51417" spans="23:23" x14ac:dyDescent="0.35">
      <c r="W51417" s="17"/>
    </row>
    <row r="51418" spans="23:23" x14ac:dyDescent="0.35">
      <c r="W51418" s="17"/>
    </row>
    <row r="51419" spans="23:23" x14ac:dyDescent="0.35">
      <c r="W51419" s="17"/>
    </row>
    <row r="51420" spans="23:23" x14ac:dyDescent="0.35">
      <c r="W51420" s="17"/>
    </row>
    <row r="51421" spans="23:23" x14ac:dyDescent="0.35">
      <c r="W51421" s="17"/>
    </row>
    <row r="51422" spans="23:23" x14ac:dyDescent="0.35">
      <c r="W51422" s="17"/>
    </row>
    <row r="51423" spans="23:23" x14ac:dyDescent="0.35">
      <c r="W51423" s="17"/>
    </row>
    <row r="51424" spans="23:23" x14ac:dyDescent="0.35">
      <c r="W51424" s="17"/>
    </row>
    <row r="51425" spans="23:23" x14ac:dyDescent="0.35">
      <c r="W51425" s="17"/>
    </row>
    <row r="51426" spans="23:23" x14ac:dyDescent="0.35">
      <c r="W51426" s="17"/>
    </row>
    <row r="51427" spans="23:23" x14ac:dyDescent="0.35">
      <c r="W51427" s="17"/>
    </row>
    <row r="51428" spans="23:23" x14ac:dyDescent="0.35">
      <c r="W51428" s="17"/>
    </row>
    <row r="51429" spans="23:23" x14ac:dyDescent="0.35">
      <c r="W51429" s="17"/>
    </row>
    <row r="51430" spans="23:23" x14ac:dyDescent="0.35">
      <c r="W51430" s="17"/>
    </row>
    <row r="51431" spans="23:23" x14ac:dyDescent="0.35">
      <c r="W51431" s="17"/>
    </row>
    <row r="51432" spans="23:23" x14ac:dyDescent="0.35">
      <c r="W51432" s="17"/>
    </row>
    <row r="51433" spans="23:23" x14ac:dyDescent="0.35">
      <c r="W51433" s="17"/>
    </row>
    <row r="51434" spans="23:23" x14ac:dyDescent="0.35">
      <c r="W51434" s="17"/>
    </row>
    <row r="51435" spans="23:23" x14ac:dyDescent="0.35">
      <c r="W51435" s="17"/>
    </row>
    <row r="51436" spans="23:23" x14ac:dyDescent="0.35">
      <c r="W51436" s="17"/>
    </row>
    <row r="51437" spans="23:23" x14ac:dyDescent="0.35">
      <c r="W51437" s="17"/>
    </row>
    <row r="51438" spans="23:23" x14ac:dyDescent="0.35">
      <c r="W51438" s="17"/>
    </row>
    <row r="51439" spans="23:23" x14ac:dyDescent="0.35">
      <c r="W51439" s="17"/>
    </row>
    <row r="51440" spans="23:23" x14ac:dyDescent="0.35">
      <c r="W51440" s="17"/>
    </row>
    <row r="51441" spans="23:23" x14ac:dyDescent="0.35">
      <c r="W51441" s="17"/>
    </row>
    <row r="51442" spans="23:23" x14ac:dyDescent="0.35">
      <c r="W51442" s="17"/>
    </row>
    <row r="51443" spans="23:23" x14ac:dyDescent="0.35">
      <c r="W51443" s="17"/>
    </row>
    <row r="51444" spans="23:23" x14ac:dyDescent="0.35">
      <c r="W51444" s="17"/>
    </row>
    <row r="51445" spans="23:23" x14ac:dyDescent="0.35">
      <c r="W51445" s="17"/>
    </row>
    <row r="51446" spans="23:23" x14ac:dyDescent="0.35">
      <c r="W51446" s="17"/>
    </row>
    <row r="51447" spans="23:23" x14ac:dyDescent="0.35">
      <c r="W51447" s="17"/>
    </row>
    <row r="51448" spans="23:23" x14ac:dyDescent="0.35">
      <c r="W51448" s="17"/>
    </row>
    <row r="51449" spans="23:23" x14ac:dyDescent="0.35">
      <c r="W51449" s="17"/>
    </row>
    <row r="51450" spans="23:23" x14ac:dyDescent="0.35">
      <c r="W51450" s="17"/>
    </row>
    <row r="51451" spans="23:23" x14ac:dyDescent="0.35">
      <c r="W51451" s="17"/>
    </row>
    <row r="51452" spans="23:23" x14ac:dyDescent="0.35">
      <c r="W51452" s="17"/>
    </row>
    <row r="51453" spans="23:23" x14ac:dyDescent="0.35">
      <c r="W51453" s="17"/>
    </row>
    <row r="51454" spans="23:23" x14ac:dyDescent="0.35">
      <c r="W51454" s="17"/>
    </row>
    <row r="51455" spans="23:23" x14ac:dyDescent="0.35">
      <c r="W51455" s="17"/>
    </row>
    <row r="51456" spans="23:23" x14ac:dyDescent="0.35">
      <c r="W51456" s="17"/>
    </row>
    <row r="51457" spans="23:23" x14ac:dyDescent="0.35">
      <c r="W51457" s="17"/>
    </row>
    <row r="51458" spans="23:23" x14ac:dyDescent="0.35">
      <c r="W51458" s="17"/>
    </row>
    <row r="51459" spans="23:23" x14ac:dyDescent="0.35">
      <c r="W51459" s="17"/>
    </row>
    <row r="51460" spans="23:23" x14ac:dyDescent="0.35">
      <c r="W51460" s="17"/>
    </row>
    <row r="51461" spans="23:23" x14ac:dyDescent="0.35">
      <c r="W51461" s="17"/>
    </row>
    <row r="51462" spans="23:23" x14ac:dyDescent="0.35">
      <c r="W51462" s="17"/>
    </row>
    <row r="51463" spans="23:23" x14ac:dyDescent="0.35">
      <c r="W51463" s="17"/>
    </row>
    <row r="51464" spans="23:23" x14ac:dyDescent="0.35">
      <c r="W51464" s="17"/>
    </row>
    <row r="51465" spans="23:23" x14ac:dyDescent="0.35">
      <c r="W51465" s="17"/>
    </row>
    <row r="51466" spans="23:23" x14ac:dyDescent="0.35">
      <c r="W51466" s="17"/>
    </row>
    <row r="51467" spans="23:23" x14ac:dyDescent="0.35">
      <c r="W51467" s="17"/>
    </row>
    <row r="51468" spans="23:23" x14ac:dyDescent="0.35">
      <c r="W51468" s="17"/>
    </row>
    <row r="51469" spans="23:23" x14ac:dyDescent="0.35">
      <c r="W51469" s="17"/>
    </row>
    <row r="51470" spans="23:23" x14ac:dyDescent="0.35">
      <c r="W51470" s="17"/>
    </row>
    <row r="51471" spans="23:23" x14ac:dyDescent="0.35">
      <c r="W51471" s="17"/>
    </row>
    <row r="51472" spans="23:23" x14ac:dyDescent="0.35">
      <c r="W51472" s="17"/>
    </row>
    <row r="51473" spans="23:23" x14ac:dyDescent="0.35">
      <c r="W51473" s="17"/>
    </row>
    <row r="51474" spans="23:23" x14ac:dyDescent="0.35">
      <c r="W51474" s="17"/>
    </row>
    <row r="51475" spans="23:23" x14ac:dyDescent="0.35">
      <c r="W51475" s="17"/>
    </row>
    <row r="51476" spans="23:23" x14ac:dyDescent="0.35">
      <c r="W51476" s="17"/>
    </row>
    <row r="51477" spans="23:23" x14ac:dyDescent="0.35">
      <c r="W51477" s="17"/>
    </row>
    <row r="51478" spans="23:23" x14ac:dyDescent="0.35">
      <c r="W51478" s="17"/>
    </row>
    <row r="51479" spans="23:23" x14ac:dyDescent="0.35">
      <c r="W51479" s="17"/>
    </row>
    <row r="51480" spans="23:23" x14ac:dyDescent="0.35">
      <c r="W51480" s="17"/>
    </row>
    <row r="51481" spans="23:23" x14ac:dyDescent="0.35">
      <c r="W51481" s="17"/>
    </row>
    <row r="51482" spans="23:23" x14ac:dyDescent="0.35">
      <c r="W51482" s="17"/>
    </row>
    <row r="51483" spans="23:23" x14ac:dyDescent="0.35">
      <c r="W51483" s="17"/>
    </row>
    <row r="51484" spans="23:23" x14ac:dyDescent="0.35">
      <c r="W51484" s="17"/>
    </row>
    <row r="51485" spans="23:23" x14ac:dyDescent="0.35">
      <c r="W51485" s="17"/>
    </row>
    <row r="51486" spans="23:23" x14ac:dyDescent="0.35">
      <c r="W51486" s="17"/>
    </row>
    <row r="51487" spans="23:23" x14ac:dyDescent="0.35">
      <c r="W51487" s="17"/>
    </row>
    <row r="51488" spans="23:23" x14ac:dyDescent="0.35">
      <c r="W51488" s="17"/>
    </row>
    <row r="51489" spans="23:23" x14ac:dyDescent="0.35">
      <c r="W51489" s="17"/>
    </row>
    <row r="51490" spans="23:23" x14ac:dyDescent="0.35">
      <c r="W51490" s="17"/>
    </row>
    <row r="51491" spans="23:23" x14ac:dyDescent="0.35">
      <c r="W51491" s="17"/>
    </row>
    <row r="51492" spans="23:23" x14ac:dyDescent="0.35">
      <c r="W51492" s="17"/>
    </row>
    <row r="51493" spans="23:23" x14ac:dyDescent="0.35">
      <c r="W51493" s="17"/>
    </row>
    <row r="51494" spans="23:23" x14ac:dyDescent="0.35">
      <c r="W51494" s="17"/>
    </row>
    <row r="51495" spans="23:23" x14ac:dyDescent="0.35">
      <c r="W51495" s="17"/>
    </row>
    <row r="51496" spans="23:23" x14ac:dyDescent="0.35">
      <c r="W51496" s="17"/>
    </row>
    <row r="51497" spans="23:23" x14ac:dyDescent="0.35">
      <c r="W51497" s="17"/>
    </row>
    <row r="51498" spans="23:23" x14ac:dyDescent="0.35">
      <c r="W51498" s="17"/>
    </row>
    <row r="51499" spans="23:23" x14ac:dyDescent="0.35">
      <c r="W51499" s="17"/>
    </row>
    <row r="51500" spans="23:23" x14ac:dyDescent="0.35">
      <c r="W51500" s="17"/>
    </row>
    <row r="51501" spans="23:23" x14ac:dyDescent="0.35">
      <c r="W51501" s="17"/>
    </row>
    <row r="51502" spans="23:23" x14ac:dyDescent="0.35">
      <c r="W51502" s="17"/>
    </row>
    <row r="51503" spans="23:23" x14ac:dyDescent="0.35">
      <c r="W51503" s="17"/>
    </row>
    <row r="51504" spans="23:23" x14ac:dyDescent="0.35">
      <c r="W51504" s="17"/>
    </row>
    <row r="51505" spans="23:23" x14ac:dyDescent="0.35">
      <c r="W51505" s="17"/>
    </row>
    <row r="51506" spans="23:23" x14ac:dyDescent="0.35">
      <c r="W51506" s="17"/>
    </row>
    <row r="51507" spans="23:23" x14ac:dyDescent="0.35">
      <c r="W51507" s="17"/>
    </row>
    <row r="51508" spans="23:23" x14ac:dyDescent="0.35">
      <c r="W51508" s="17"/>
    </row>
    <row r="51509" spans="23:23" x14ac:dyDescent="0.35">
      <c r="W51509" s="17"/>
    </row>
    <row r="51510" spans="23:23" x14ac:dyDescent="0.35">
      <c r="W51510" s="17"/>
    </row>
    <row r="51511" spans="23:23" x14ac:dyDescent="0.35">
      <c r="W51511" s="17"/>
    </row>
    <row r="51512" spans="23:23" x14ac:dyDescent="0.35">
      <c r="W51512" s="17"/>
    </row>
    <row r="51513" spans="23:23" x14ac:dyDescent="0.35">
      <c r="W51513" s="17"/>
    </row>
    <row r="51514" spans="23:23" x14ac:dyDescent="0.35">
      <c r="W51514" s="17"/>
    </row>
    <row r="51515" spans="23:23" x14ac:dyDescent="0.35">
      <c r="W51515" s="17"/>
    </row>
    <row r="51516" spans="23:23" x14ac:dyDescent="0.35">
      <c r="W51516" s="17"/>
    </row>
    <row r="51517" spans="23:23" x14ac:dyDescent="0.35">
      <c r="W51517" s="17"/>
    </row>
    <row r="51518" spans="23:23" x14ac:dyDescent="0.35">
      <c r="W51518" s="17"/>
    </row>
    <row r="51519" spans="23:23" x14ac:dyDescent="0.35">
      <c r="W51519" s="17"/>
    </row>
    <row r="51520" spans="23:23" x14ac:dyDescent="0.35">
      <c r="W51520" s="17"/>
    </row>
    <row r="51521" spans="23:23" x14ac:dyDescent="0.35">
      <c r="W51521" s="17"/>
    </row>
    <row r="51522" spans="23:23" x14ac:dyDescent="0.35">
      <c r="W51522" s="17"/>
    </row>
    <row r="51523" spans="23:23" x14ac:dyDescent="0.35">
      <c r="W51523" s="17"/>
    </row>
    <row r="51524" spans="23:23" x14ac:dyDescent="0.35">
      <c r="W51524" s="17"/>
    </row>
    <row r="51525" spans="23:23" x14ac:dyDescent="0.35">
      <c r="W51525" s="17"/>
    </row>
    <row r="51526" spans="23:23" x14ac:dyDescent="0.35">
      <c r="W51526" s="17"/>
    </row>
    <row r="51527" spans="23:23" x14ac:dyDescent="0.35">
      <c r="W51527" s="17"/>
    </row>
    <row r="51528" spans="23:23" x14ac:dyDescent="0.35">
      <c r="W51528" s="17"/>
    </row>
    <row r="51529" spans="23:23" x14ac:dyDescent="0.35">
      <c r="W51529" s="17"/>
    </row>
    <row r="51530" spans="23:23" x14ac:dyDescent="0.35">
      <c r="W51530" s="17"/>
    </row>
    <row r="51531" spans="23:23" x14ac:dyDescent="0.35">
      <c r="W51531" s="17"/>
    </row>
    <row r="51532" spans="23:23" x14ac:dyDescent="0.35">
      <c r="W51532" s="17"/>
    </row>
    <row r="51533" spans="23:23" x14ac:dyDescent="0.35">
      <c r="W51533" s="17"/>
    </row>
    <row r="51534" spans="23:23" x14ac:dyDescent="0.35">
      <c r="W51534" s="17"/>
    </row>
    <row r="51535" spans="23:23" x14ac:dyDescent="0.35">
      <c r="W51535" s="17"/>
    </row>
    <row r="51536" spans="23:23" x14ac:dyDescent="0.35">
      <c r="W51536" s="17"/>
    </row>
    <row r="51537" spans="23:23" x14ac:dyDescent="0.35">
      <c r="W51537" s="17"/>
    </row>
    <row r="51538" spans="23:23" x14ac:dyDescent="0.35">
      <c r="W51538" s="17"/>
    </row>
    <row r="51539" spans="23:23" x14ac:dyDescent="0.35">
      <c r="W51539" s="17"/>
    </row>
    <row r="51540" spans="23:23" x14ac:dyDescent="0.35">
      <c r="W51540" s="17"/>
    </row>
    <row r="51541" spans="23:23" x14ac:dyDescent="0.35">
      <c r="W51541" s="17"/>
    </row>
    <row r="51542" spans="23:23" x14ac:dyDescent="0.35">
      <c r="W51542" s="17"/>
    </row>
    <row r="51543" spans="23:23" x14ac:dyDescent="0.35">
      <c r="W51543" s="17"/>
    </row>
    <row r="51544" spans="23:23" x14ac:dyDescent="0.35">
      <c r="W51544" s="17"/>
    </row>
    <row r="51545" spans="23:23" x14ac:dyDescent="0.35">
      <c r="W51545" s="17"/>
    </row>
    <row r="51546" spans="23:23" x14ac:dyDescent="0.35">
      <c r="W51546" s="17"/>
    </row>
    <row r="51547" spans="23:23" x14ac:dyDescent="0.35">
      <c r="W51547" s="17"/>
    </row>
    <row r="51548" spans="23:23" x14ac:dyDescent="0.35">
      <c r="W51548" s="17"/>
    </row>
    <row r="51549" spans="23:23" x14ac:dyDescent="0.35">
      <c r="W51549" s="17"/>
    </row>
    <row r="51550" spans="23:23" x14ac:dyDescent="0.35">
      <c r="W51550" s="17"/>
    </row>
    <row r="51551" spans="23:23" x14ac:dyDescent="0.35">
      <c r="W51551" s="17"/>
    </row>
    <row r="51552" spans="23:23" x14ac:dyDescent="0.35">
      <c r="W51552" s="17"/>
    </row>
    <row r="51553" spans="23:23" x14ac:dyDescent="0.35">
      <c r="W51553" s="17"/>
    </row>
    <row r="51554" spans="23:23" x14ac:dyDescent="0.35">
      <c r="W51554" s="17"/>
    </row>
    <row r="51555" spans="23:23" x14ac:dyDescent="0.35">
      <c r="W51555" s="17"/>
    </row>
    <row r="51556" spans="23:23" x14ac:dyDescent="0.35">
      <c r="W51556" s="17"/>
    </row>
    <row r="51557" spans="23:23" x14ac:dyDescent="0.35">
      <c r="W51557" s="17"/>
    </row>
    <row r="51558" spans="23:23" x14ac:dyDescent="0.35">
      <c r="W51558" s="17"/>
    </row>
    <row r="51559" spans="23:23" x14ac:dyDescent="0.35">
      <c r="W51559" s="17"/>
    </row>
    <row r="51560" spans="23:23" x14ac:dyDescent="0.35">
      <c r="W51560" s="17"/>
    </row>
    <row r="51561" spans="23:23" x14ac:dyDescent="0.35">
      <c r="W51561" s="17"/>
    </row>
    <row r="51562" spans="23:23" x14ac:dyDescent="0.35">
      <c r="W51562" s="17"/>
    </row>
    <row r="51563" spans="23:23" x14ac:dyDescent="0.35">
      <c r="W51563" s="17"/>
    </row>
    <row r="51564" spans="23:23" x14ac:dyDescent="0.35">
      <c r="W51564" s="17"/>
    </row>
    <row r="51565" spans="23:23" x14ac:dyDescent="0.35">
      <c r="W51565" s="17"/>
    </row>
    <row r="51566" spans="23:23" x14ac:dyDescent="0.35">
      <c r="W51566" s="17"/>
    </row>
    <row r="51567" spans="23:23" x14ac:dyDescent="0.35">
      <c r="W51567" s="17"/>
    </row>
    <row r="51568" spans="23:23" x14ac:dyDescent="0.35">
      <c r="W51568" s="17"/>
    </row>
    <row r="51569" spans="23:23" x14ac:dyDescent="0.35">
      <c r="W51569" s="17"/>
    </row>
    <row r="51570" spans="23:23" x14ac:dyDescent="0.35">
      <c r="W51570" s="17"/>
    </row>
    <row r="51571" spans="23:23" x14ac:dyDescent="0.35">
      <c r="W51571" s="17"/>
    </row>
    <row r="51572" spans="23:23" x14ac:dyDescent="0.35">
      <c r="W51572" s="17"/>
    </row>
    <row r="51573" spans="23:23" x14ac:dyDescent="0.35">
      <c r="W51573" s="17"/>
    </row>
    <row r="51574" spans="23:23" x14ac:dyDescent="0.35">
      <c r="W51574" s="17"/>
    </row>
    <row r="51575" spans="23:23" x14ac:dyDescent="0.35">
      <c r="W51575" s="17"/>
    </row>
    <row r="51576" spans="23:23" x14ac:dyDescent="0.35">
      <c r="W51576" s="17"/>
    </row>
    <row r="51577" spans="23:23" x14ac:dyDescent="0.35">
      <c r="W51577" s="17"/>
    </row>
    <row r="51578" spans="23:23" x14ac:dyDescent="0.35">
      <c r="W51578" s="17"/>
    </row>
    <row r="51579" spans="23:23" x14ac:dyDescent="0.35">
      <c r="W51579" s="17"/>
    </row>
    <row r="51580" spans="23:23" x14ac:dyDescent="0.35">
      <c r="W51580" s="17"/>
    </row>
    <row r="51581" spans="23:23" x14ac:dyDescent="0.35">
      <c r="W51581" s="17"/>
    </row>
    <row r="51582" spans="23:23" x14ac:dyDescent="0.35">
      <c r="W51582" s="17"/>
    </row>
    <row r="51583" spans="23:23" x14ac:dyDescent="0.35">
      <c r="W51583" s="17"/>
    </row>
    <row r="51584" spans="23:23" x14ac:dyDescent="0.35">
      <c r="W51584" s="17"/>
    </row>
    <row r="51585" spans="23:23" x14ac:dyDescent="0.35">
      <c r="W51585" s="17"/>
    </row>
    <row r="51586" spans="23:23" x14ac:dyDescent="0.35">
      <c r="W51586" s="17"/>
    </row>
    <row r="51587" spans="23:23" x14ac:dyDescent="0.35">
      <c r="W51587" s="17"/>
    </row>
    <row r="51588" spans="23:23" x14ac:dyDescent="0.35">
      <c r="W51588" s="17"/>
    </row>
    <row r="51589" spans="23:23" x14ac:dyDescent="0.35">
      <c r="W51589" s="17"/>
    </row>
    <row r="51590" spans="23:23" x14ac:dyDescent="0.35">
      <c r="W51590" s="17"/>
    </row>
    <row r="51591" spans="23:23" x14ac:dyDescent="0.35">
      <c r="W51591" s="17"/>
    </row>
    <row r="51592" spans="23:23" x14ac:dyDescent="0.35">
      <c r="W51592" s="17"/>
    </row>
    <row r="51593" spans="23:23" x14ac:dyDescent="0.35">
      <c r="W51593" s="17"/>
    </row>
    <row r="51594" spans="23:23" x14ac:dyDescent="0.35">
      <c r="W51594" s="17"/>
    </row>
    <row r="51595" spans="23:23" x14ac:dyDescent="0.35">
      <c r="W51595" s="17"/>
    </row>
    <row r="51596" spans="23:23" x14ac:dyDescent="0.35">
      <c r="W51596" s="17"/>
    </row>
    <row r="51597" spans="23:23" x14ac:dyDescent="0.35">
      <c r="W51597" s="17"/>
    </row>
    <row r="51598" spans="23:23" x14ac:dyDescent="0.35">
      <c r="W51598" s="17"/>
    </row>
    <row r="51599" spans="23:23" x14ac:dyDescent="0.35">
      <c r="W51599" s="17"/>
    </row>
    <row r="51600" spans="23:23" x14ac:dyDescent="0.35">
      <c r="W51600" s="17"/>
    </row>
    <row r="51601" spans="23:23" x14ac:dyDescent="0.35">
      <c r="W51601" s="17"/>
    </row>
    <row r="51602" spans="23:23" x14ac:dyDescent="0.35">
      <c r="W51602" s="17"/>
    </row>
    <row r="51603" spans="23:23" x14ac:dyDescent="0.35">
      <c r="W51603" s="17"/>
    </row>
    <row r="51604" spans="23:23" x14ac:dyDescent="0.35">
      <c r="W51604" s="17"/>
    </row>
    <row r="51605" spans="23:23" x14ac:dyDescent="0.35">
      <c r="W51605" s="17"/>
    </row>
    <row r="51606" spans="23:23" x14ac:dyDescent="0.35">
      <c r="W51606" s="17"/>
    </row>
    <row r="51607" spans="23:23" x14ac:dyDescent="0.35">
      <c r="W51607" s="17"/>
    </row>
    <row r="51608" spans="23:23" x14ac:dyDescent="0.35">
      <c r="W51608" s="17"/>
    </row>
    <row r="51609" spans="23:23" x14ac:dyDescent="0.35">
      <c r="W51609" s="17"/>
    </row>
    <row r="51610" spans="23:23" x14ac:dyDescent="0.35">
      <c r="W51610" s="17"/>
    </row>
    <row r="51611" spans="23:23" x14ac:dyDescent="0.35">
      <c r="W51611" s="17"/>
    </row>
    <row r="51612" spans="23:23" x14ac:dyDescent="0.35">
      <c r="W51612" s="17"/>
    </row>
    <row r="51613" spans="23:23" x14ac:dyDescent="0.35">
      <c r="W51613" s="17"/>
    </row>
    <row r="51614" spans="23:23" x14ac:dyDescent="0.35">
      <c r="W51614" s="17"/>
    </row>
    <row r="51615" spans="23:23" x14ac:dyDescent="0.35">
      <c r="W51615" s="17"/>
    </row>
    <row r="51616" spans="23:23" x14ac:dyDescent="0.35">
      <c r="W51616" s="17"/>
    </row>
    <row r="51617" spans="23:23" x14ac:dyDescent="0.35">
      <c r="W51617" s="17"/>
    </row>
    <row r="51618" spans="23:23" x14ac:dyDescent="0.35">
      <c r="W51618" s="17"/>
    </row>
    <row r="51619" spans="23:23" x14ac:dyDescent="0.35">
      <c r="W51619" s="17"/>
    </row>
    <row r="51620" spans="23:23" x14ac:dyDescent="0.35">
      <c r="W51620" s="17"/>
    </row>
    <row r="51621" spans="23:23" x14ac:dyDescent="0.35">
      <c r="W51621" s="17"/>
    </row>
    <row r="51622" spans="23:23" x14ac:dyDescent="0.35">
      <c r="W51622" s="17"/>
    </row>
    <row r="51623" spans="23:23" x14ac:dyDescent="0.35">
      <c r="W51623" s="17"/>
    </row>
    <row r="51624" spans="23:23" x14ac:dyDescent="0.35">
      <c r="W51624" s="17"/>
    </row>
    <row r="51625" spans="23:23" x14ac:dyDescent="0.35">
      <c r="W51625" s="17"/>
    </row>
    <row r="51626" spans="23:23" x14ac:dyDescent="0.35">
      <c r="W51626" s="17"/>
    </row>
    <row r="51627" spans="23:23" x14ac:dyDescent="0.35">
      <c r="W51627" s="17"/>
    </row>
    <row r="51628" spans="23:23" x14ac:dyDescent="0.35">
      <c r="W51628" s="17"/>
    </row>
    <row r="51629" spans="23:23" x14ac:dyDescent="0.35">
      <c r="W51629" s="17"/>
    </row>
    <row r="51630" spans="23:23" x14ac:dyDescent="0.35">
      <c r="W51630" s="17"/>
    </row>
    <row r="51631" spans="23:23" x14ac:dyDescent="0.35">
      <c r="W51631" s="17"/>
    </row>
    <row r="51632" spans="23:23" x14ac:dyDescent="0.35">
      <c r="W51632" s="17"/>
    </row>
    <row r="51633" spans="23:23" x14ac:dyDescent="0.35">
      <c r="W51633" s="17"/>
    </row>
    <row r="51634" spans="23:23" x14ac:dyDescent="0.35">
      <c r="W51634" s="17"/>
    </row>
    <row r="51635" spans="23:23" x14ac:dyDescent="0.35">
      <c r="W51635" s="17"/>
    </row>
    <row r="51636" spans="23:23" x14ac:dyDescent="0.35">
      <c r="W51636" s="17"/>
    </row>
    <row r="51637" spans="23:23" x14ac:dyDescent="0.35">
      <c r="W51637" s="17"/>
    </row>
    <row r="51638" spans="23:23" x14ac:dyDescent="0.35">
      <c r="W51638" s="17"/>
    </row>
    <row r="51639" spans="23:23" x14ac:dyDescent="0.35">
      <c r="W51639" s="17"/>
    </row>
    <row r="51640" spans="23:23" x14ac:dyDescent="0.35">
      <c r="W51640" s="17"/>
    </row>
    <row r="51641" spans="23:23" x14ac:dyDescent="0.35">
      <c r="W51641" s="17"/>
    </row>
    <row r="51642" spans="23:23" x14ac:dyDescent="0.35">
      <c r="W51642" s="17"/>
    </row>
    <row r="51643" spans="23:23" x14ac:dyDescent="0.35">
      <c r="W51643" s="17"/>
    </row>
    <row r="51644" spans="23:23" x14ac:dyDescent="0.35">
      <c r="W51644" s="17"/>
    </row>
    <row r="51645" spans="23:23" x14ac:dyDescent="0.35">
      <c r="W51645" s="17"/>
    </row>
    <row r="51646" spans="23:23" x14ac:dyDescent="0.35">
      <c r="W51646" s="17"/>
    </row>
    <row r="51647" spans="23:23" x14ac:dyDescent="0.35">
      <c r="W51647" s="17"/>
    </row>
    <row r="51648" spans="23:23" x14ac:dyDescent="0.35">
      <c r="W51648" s="17"/>
    </row>
    <row r="51649" spans="23:23" x14ac:dyDescent="0.35">
      <c r="W51649" s="17"/>
    </row>
    <row r="51650" spans="23:23" x14ac:dyDescent="0.35">
      <c r="W51650" s="17"/>
    </row>
    <row r="51651" spans="23:23" x14ac:dyDescent="0.35">
      <c r="W51651" s="17"/>
    </row>
    <row r="51652" spans="23:23" x14ac:dyDescent="0.35">
      <c r="W51652" s="17"/>
    </row>
    <row r="51653" spans="23:23" x14ac:dyDescent="0.35">
      <c r="W51653" s="17"/>
    </row>
    <row r="51654" spans="23:23" x14ac:dyDescent="0.35">
      <c r="W51654" s="17"/>
    </row>
    <row r="51655" spans="23:23" x14ac:dyDescent="0.35">
      <c r="W51655" s="17"/>
    </row>
    <row r="51656" spans="23:23" x14ac:dyDescent="0.35">
      <c r="W51656" s="17"/>
    </row>
    <row r="51657" spans="23:23" x14ac:dyDescent="0.35">
      <c r="W51657" s="17"/>
    </row>
    <row r="51658" spans="23:23" x14ac:dyDescent="0.35">
      <c r="W51658" s="17"/>
    </row>
    <row r="51659" spans="23:23" x14ac:dyDescent="0.35">
      <c r="W51659" s="17"/>
    </row>
    <row r="51660" spans="23:23" x14ac:dyDescent="0.35">
      <c r="W51660" s="17"/>
    </row>
    <row r="51661" spans="23:23" x14ac:dyDescent="0.35">
      <c r="W51661" s="17"/>
    </row>
    <row r="51662" spans="23:23" x14ac:dyDescent="0.35">
      <c r="W51662" s="17"/>
    </row>
    <row r="51663" spans="23:23" x14ac:dyDescent="0.35">
      <c r="W51663" s="17"/>
    </row>
    <row r="51664" spans="23:23" x14ac:dyDescent="0.35">
      <c r="W51664" s="17"/>
    </row>
    <row r="51665" spans="23:23" x14ac:dyDescent="0.35">
      <c r="W51665" s="17"/>
    </row>
    <row r="51666" spans="23:23" x14ac:dyDescent="0.35">
      <c r="W51666" s="17"/>
    </row>
    <row r="51667" spans="23:23" x14ac:dyDescent="0.35">
      <c r="W51667" s="17"/>
    </row>
    <row r="51668" spans="23:23" x14ac:dyDescent="0.35">
      <c r="W51668" s="17"/>
    </row>
    <row r="51669" spans="23:23" x14ac:dyDescent="0.35">
      <c r="W51669" s="17"/>
    </row>
    <row r="51670" spans="23:23" x14ac:dyDescent="0.35">
      <c r="W51670" s="17"/>
    </row>
    <row r="51671" spans="23:23" x14ac:dyDescent="0.35">
      <c r="W51671" s="17"/>
    </row>
    <row r="51672" spans="23:23" x14ac:dyDescent="0.35">
      <c r="W51672" s="17"/>
    </row>
    <row r="51673" spans="23:23" x14ac:dyDescent="0.35">
      <c r="W51673" s="17"/>
    </row>
    <row r="51674" spans="23:23" x14ac:dyDescent="0.35">
      <c r="W51674" s="17"/>
    </row>
    <row r="51675" spans="23:23" x14ac:dyDescent="0.35">
      <c r="W51675" s="17"/>
    </row>
    <row r="51676" spans="23:23" x14ac:dyDescent="0.35">
      <c r="W51676" s="17"/>
    </row>
    <row r="51677" spans="23:23" x14ac:dyDescent="0.35">
      <c r="W51677" s="17"/>
    </row>
    <row r="51678" spans="23:23" x14ac:dyDescent="0.35">
      <c r="W51678" s="17"/>
    </row>
    <row r="51679" spans="23:23" x14ac:dyDescent="0.35">
      <c r="W51679" s="17"/>
    </row>
    <row r="51680" spans="23:23" x14ac:dyDescent="0.35">
      <c r="W51680" s="17"/>
    </row>
    <row r="51681" spans="23:23" x14ac:dyDescent="0.35">
      <c r="W51681" s="17"/>
    </row>
    <row r="51682" spans="23:23" x14ac:dyDescent="0.35">
      <c r="W51682" s="17"/>
    </row>
    <row r="51683" spans="23:23" x14ac:dyDescent="0.35">
      <c r="W51683" s="17"/>
    </row>
    <row r="51684" spans="23:23" x14ac:dyDescent="0.35">
      <c r="W51684" s="17"/>
    </row>
    <row r="51685" spans="23:23" x14ac:dyDescent="0.35">
      <c r="W51685" s="17"/>
    </row>
    <row r="51686" spans="23:23" x14ac:dyDescent="0.35">
      <c r="W51686" s="17"/>
    </row>
    <row r="51687" spans="23:23" x14ac:dyDescent="0.35">
      <c r="W51687" s="17"/>
    </row>
    <row r="51688" spans="23:23" x14ac:dyDescent="0.35">
      <c r="W51688" s="17"/>
    </row>
    <row r="51689" spans="23:23" x14ac:dyDescent="0.35">
      <c r="W51689" s="17"/>
    </row>
    <row r="51690" spans="23:23" x14ac:dyDescent="0.35">
      <c r="W51690" s="17"/>
    </row>
    <row r="51691" spans="23:23" x14ac:dyDescent="0.35">
      <c r="W51691" s="17"/>
    </row>
    <row r="51692" spans="23:23" x14ac:dyDescent="0.35">
      <c r="W51692" s="17"/>
    </row>
    <row r="51693" spans="23:23" x14ac:dyDescent="0.35">
      <c r="W51693" s="17"/>
    </row>
    <row r="51694" spans="23:23" x14ac:dyDescent="0.35">
      <c r="W51694" s="17"/>
    </row>
    <row r="51695" spans="23:23" x14ac:dyDescent="0.35">
      <c r="W51695" s="17"/>
    </row>
    <row r="51696" spans="23:23" x14ac:dyDescent="0.35">
      <c r="W51696" s="17"/>
    </row>
    <row r="51697" spans="23:23" x14ac:dyDescent="0.35">
      <c r="W51697" s="17"/>
    </row>
    <row r="51698" spans="23:23" x14ac:dyDescent="0.35">
      <c r="W51698" s="17"/>
    </row>
    <row r="51699" spans="23:23" x14ac:dyDescent="0.35">
      <c r="W51699" s="17"/>
    </row>
    <row r="51700" spans="23:23" x14ac:dyDescent="0.35">
      <c r="W51700" s="17"/>
    </row>
    <row r="51701" spans="23:23" x14ac:dyDescent="0.35">
      <c r="W51701" s="17"/>
    </row>
    <row r="51702" spans="23:23" x14ac:dyDescent="0.35">
      <c r="W51702" s="17"/>
    </row>
    <row r="51703" spans="23:23" x14ac:dyDescent="0.35">
      <c r="W51703" s="17"/>
    </row>
    <row r="51704" spans="23:23" x14ac:dyDescent="0.35">
      <c r="W51704" s="17"/>
    </row>
    <row r="51705" spans="23:23" x14ac:dyDescent="0.35">
      <c r="W51705" s="17"/>
    </row>
    <row r="51706" spans="23:23" x14ac:dyDescent="0.35">
      <c r="W51706" s="17"/>
    </row>
    <row r="51707" spans="23:23" x14ac:dyDescent="0.35">
      <c r="W51707" s="17"/>
    </row>
    <row r="51708" spans="23:23" x14ac:dyDescent="0.35">
      <c r="W51708" s="17"/>
    </row>
    <row r="51709" spans="23:23" x14ac:dyDescent="0.35">
      <c r="W51709" s="17"/>
    </row>
    <row r="51710" spans="23:23" x14ac:dyDescent="0.35">
      <c r="W51710" s="17"/>
    </row>
    <row r="51711" spans="23:23" x14ac:dyDescent="0.35">
      <c r="W51711" s="17"/>
    </row>
    <row r="51712" spans="23:23" x14ac:dyDescent="0.35">
      <c r="W51712" s="17"/>
    </row>
    <row r="51713" spans="23:23" x14ac:dyDescent="0.35">
      <c r="W51713" s="17"/>
    </row>
    <row r="51714" spans="23:23" x14ac:dyDescent="0.35">
      <c r="W51714" s="17"/>
    </row>
    <row r="51715" spans="23:23" x14ac:dyDescent="0.35">
      <c r="W51715" s="17"/>
    </row>
    <row r="51716" spans="23:23" x14ac:dyDescent="0.35">
      <c r="W51716" s="17"/>
    </row>
    <row r="51717" spans="23:23" x14ac:dyDescent="0.35">
      <c r="W51717" s="17"/>
    </row>
    <row r="51718" spans="23:23" x14ac:dyDescent="0.35">
      <c r="W51718" s="17"/>
    </row>
    <row r="51719" spans="23:23" x14ac:dyDescent="0.35">
      <c r="W51719" s="17"/>
    </row>
    <row r="51720" spans="23:23" x14ac:dyDescent="0.35">
      <c r="W51720" s="17"/>
    </row>
    <row r="51721" spans="23:23" x14ac:dyDescent="0.35">
      <c r="W51721" s="17"/>
    </row>
    <row r="51722" spans="23:23" x14ac:dyDescent="0.35">
      <c r="W51722" s="17"/>
    </row>
    <row r="51723" spans="23:23" x14ac:dyDescent="0.35">
      <c r="W51723" s="17"/>
    </row>
    <row r="51724" spans="23:23" x14ac:dyDescent="0.35">
      <c r="W51724" s="17"/>
    </row>
    <row r="51725" spans="23:23" x14ac:dyDescent="0.35">
      <c r="W51725" s="17"/>
    </row>
    <row r="51726" spans="23:23" x14ac:dyDescent="0.35">
      <c r="W51726" s="17"/>
    </row>
    <row r="51727" spans="23:23" x14ac:dyDescent="0.35">
      <c r="W51727" s="17"/>
    </row>
    <row r="51728" spans="23:23" x14ac:dyDescent="0.35">
      <c r="W51728" s="17"/>
    </row>
    <row r="51729" spans="23:23" x14ac:dyDescent="0.35">
      <c r="W51729" s="17"/>
    </row>
    <row r="51730" spans="23:23" x14ac:dyDescent="0.35">
      <c r="W51730" s="17"/>
    </row>
    <row r="51731" spans="23:23" x14ac:dyDescent="0.35">
      <c r="W51731" s="17"/>
    </row>
    <row r="51732" spans="23:23" x14ac:dyDescent="0.35">
      <c r="W51732" s="17"/>
    </row>
    <row r="51733" spans="23:23" x14ac:dyDescent="0.35">
      <c r="W51733" s="17"/>
    </row>
    <row r="51734" spans="23:23" x14ac:dyDescent="0.35">
      <c r="W51734" s="17"/>
    </row>
    <row r="51735" spans="23:23" x14ac:dyDescent="0.35">
      <c r="W51735" s="17"/>
    </row>
    <row r="51736" spans="23:23" x14ac:dyDescent="0.35">
      <c r="W51736" s="17"/>
    </row>
    <row r="51737" spans="23:23" x14ac:dyDescent="0.35">
      <c r="W51737" s="17"/>
    </row>
    <row r="51738" spans="23:23" x14ac:dyDescent="0.35">
      <c r="W51738" s="17"/>
    </row>
    <row r="51739" spans="23:23" x14ac:dyDescent="0.35">
      <c r="W51739" s="17"/>
    </row>
    <row r="51740" spans="23:23" x14ac:dyDescent="0.35">
      <c r="W51740" s="17"/>
    </row>
    <row r="51741" spans="23:23" x14ac:dyDescent="0.35">
      <c r="W51741" s="17"/>
    </row>
    <row r="51742" spans="23:23" x14ac:dyDescent="0.35">
      <c r="W51742" s="17"/>
    </row>
    <row r="51743" spans="23:23" x14ac:dyDescent="0.35">
      <c r="W51743" s="17"/>
    </row>
    <row r="51744" spans="23:23" x14ac:dyDescent="0.35">
      <c r="W51744" s="17"/>
    </row>
    <row r="51745" spans="23:23" x14ac:dyDescent="0.35">
      <c r="W51745" s="17"/>
    </row>
    <row r="51746" spans="23:23" x14ac:dyDescent="0.35">
      <c r="W51746" s="17"/>
    </row>
    <row r="51747" spans="23:23" x14ac:dyDescent="0.35">
      <c r="W51747" s="17"/>
    </row>
    <row r="51748" spans="23:23" x14ac:dyDescent="0.35">
      <c r="W51748" s="17"/>
    </row>
    <row r="51749" spans="23:23" x14ac:dyDescent="0.35">
      <c r="W51749" s="17"/>
    </row>
    <row r="51750" spans="23:23" x14ac:dyDescent="0.35">
      <c r="W51750" s="17"/>
    </row>
    <row r="51751" spans="23:23" x14ac:dyDescent="0.35">
      <c r="W51751" s="17"/>
    </row>
    <row r="51752" spans="23:23" x14ac:dyDescent="0.35">
      <c r="W51752" s="17"/>
    </row>
    <row r="51753" spans="23:23" x14ac:dyDescent="0.35">
      <c r="W51753" s="17"/>
    </row>
    <row r="51754" spans="23:23" x14ac:dyDescent="0.35">
      <c r="W51754" s="17"/>
    </row>
    <row r="51755" spans="23:23" x14ac:dyDescent="0.35">
      <c r="W51755" s="17"/>
    </row>
    <row r="51756" spans="23:23" x14ac:dyDescent="0.35">
      <c r="W51756" s="17"/>
    </row>
    <row r="51757" spans="23:23" x14ac:dyDescent="0.35">
      <c r="W51757" s="17"/>
    </row>
    <row r="51758" spans="23:23" x14ac:dyDescent="0.35">
      <c r="W51758" s="17"/>
    </row>
    <row r="51759" spans="23:23" x14ac:dyDescent="0.35">
      <c r="W51759" s="17"/>
    </row>
    <row r="51760" spans="23:23" x14ac:dyDescent="0.35">
      <c r="W51760" s="17"/>
    </row>
    <row r="51761" spans="23:23" x14ac:dyDescent="0.35">
      <c r="W51761" s="17"/>
    </row>
    <row r="51762" spans="23:23" x14ac:dyDescent="0.35">
      <c r="W51762" s="17"/>
    </row>
    <row r="51763" spans="23:23" x14ac:dyDescent="0.35">
      <c r="W51763" s="17"/>
    </row>
    <row r="51764" spans="23:23" x14ac:dyDescent="0.35">
      <c r="W51764" s="17"/>
    </row>
    <row r="51765" spans="23:23" x14ac:dyDescent="0.35">
      <c r="W51765" s="17"/>
    </row>
    <row r="51766" spans="23:23" x14ac:dyDescent="0.35">
      <c r="W51766" s="17"/>
    </row>
    <row r="51767" spans="23:23" x14ac:dyDescent="0.35">
      <c r="W51767" s="17"/>
    </row>
    <row r="51768" spans="23:23" x14ac:dyDescent="0.35">
      <c r="W51768" s="17"/>
    </row>
    <row r="51769" spans="23:23" x14ac:dyDescent="0.35">
      <c r="W51769" s="17"/>
    </row>
    <row r="51770" spans="23:23" x14ac:dyDescent="0.35">
      <c r="W51770" s="17"/>
    </row>
    <row r="51771" spans="23:23" x14ac:dyDescent="0.35">
      <c r="W51771" s="17"/>
    </row>
    <row r="51772" spans="23:23" x14ac:dyDescent="0.35">
      <c r="W51772" s="17"/>
    </row>
    <row r="51773" spans="23:23" x14ac:dyDescent="0.35">
      <c r="W51773" s="17"/>
    </row>
    <row r="51774" spans="23:23" x14ac:dyDescent="0.35">
      <c r="W51774" s="17"/>
    </row>
    <row r="51775" spans="23:23" x14ac:dyDescent="0.35">
      <c r="W51775" s="17"/>
    </row>
    <row r="51776" spans="23:23" x14ac:dyDescent="0.35">
      <c r="W51776" s="17"/>
    </row>
    <row r="51777" spans="23:23" x14ac:dyDescent="0.35">
      <c r="W51777" s="17"/>
    </row>
    <row r="51778" spans="23:23" x14ac:dyDescent="0.35">
      <c r="W51778" s="17"/>
    </row>
    <row r="51779" spans="23:23" x14ac:dyDescent="0.35">
      <c r="W51779" s="17"/>
    </row>
    <row r="51780" spans="23:23" x14ac:dyDescent="0.35">
      <c r="W51780" s="17"/>
    </row>
    <row r="51781" spans="23:23" x14ac:dyDescent="0.35">
      <c r="W51781" s="17"/>
    </row>
    <row r="51782" spans="23:23" x14ac:dyDescent="0.35">
      <c r="W51782" s="17"/>
    </row>
    <row r="51783" spans="23:23" x14ac:dyDescent="0.35">
      <c r="W51783" s="17"/>
    </row>
    <row r="51784" spans="23:23" x14ac:dyDescent="0.35">
      <c r="W51784" s="17"/>
    </row>
    <row r="51785" spans="23:23" x14ac:dyDescent="0.35">
      <c r="W51785" s="17"/>
    </row>
    <row r="51786" spans="23:23" x14ac:dyDescent="0.35">
      <c r="W51786" s="17"/>
    </row>
    <row r="51787" spans="23:23" x14ac:dyDescent="0.35">
      <c r="W51787" s="17"/>
    </row>
    <row r="51788" spans="23:23" x14ac:dyDescent="0.35">
      <c r="W51788" s="17"/>
    </row>
    <row r="51789" spans="23:23" x14ac:dyDescent="0.35">
      <c r="W51789" s="17"/>
    </row>
    <row r="51790" spans="23:23" x14ac:dyDescent="0.35">
      <c r="W51790" s="17"/>
    </row>
    <row r="51791" spans="23:23" x14ac:dyDescent="0.35">
      <c r="W51791" s="17"/>
    </row>
    <row r="51792" spans="23:23" x14ac:dyDescent="0.35">
      <c r="W51792" s="17"/>
    </row>
    <row r="51793" spans="23:23" x14ac:dyDescent="0.35">
      <c r="W51793" s="17"/>
    </row>
    <row r="51794" spans="23:23" x14ac:dyDescent="0.35">
      <c r="W51794" s="17"/>
    </row>
    <row r="51795" spans="23:23" x14ac:dyDescent="0.35">
      <c r="W51795" s="17"/>
    </row>
    <row r="51796" spans="23:23" x14ac:dyDescent="0.35">
      <c r="W51796" s="17"/>
    </row>
    <row r="51797" spans="23:23" x14ac:dyDescent="0.35">
      <c r="W51797" s="17"/>
    </row>
    <row r="51798" spans="23:23" x14ac:dyDescent="0.35">
      <c r="W51798" s="17"/>
    </row>
    <row r="51799" spans="23:23" x14ac:dyDescent="0.35">
      <c r="W51799" s="17"/>
    </row>
    <row r="51800" spans="23:23" x14ac:dyDescent="0.35">
      <c r="W51800" s="17"/>
    </row>
    <row r="51801" spans="23:23" x14ac:dyDescent="0.35">
      <c r="W51801" s="17"/>
    </row>
    <row r="51802" spans="23:23" x14ac:dyDescent="0.35">
      <c r="W51802" s="17"/>
    </row>
    <row r="51803" spans="23:23" x14ac:dyDescent="0.35">
      <c r="W51803" s="17"/>
    </row>
    <row r="51804" spans="23:23" x14ac:dyDescent="0.35">
      <c r="W51804" s="17"/>
    </row>
    <row r="51805" spans="23:23" x14ac:dyDescent="0.35">
      <c r="W51805" s="17"/>
    </row>
    <row r="51806" spans="23:23" x14ac:dyDescent="0.35">
      <c r="W51806" s="17"/>
    </row>
    <row r="51807" spans="23:23" x14ac:dyDescent="0.35">
      <c r="W51807" s="17"/>
    </row>
    <row r="51808" spans="23:23" x14ac:dyDescent="0.35">
      <c r="W51808" s="17"/>
    </row>
    <row r="51809" spans="23:23" x14ac:dyDescent="0.35">
      <c r="W51809" s="17"/>
    </row>
    <row r="51810" spans="23:23" x14ac:dyDescent="0.35">
      <c r="W51810" s="17"/>
    </row>
    <row r="51811" spans="23:23" x14ac:dyDescent="0.35">
      <c r="W51811" s="17"/>
    </row>
    <row r="51812" spans="23:23" x14ac:dyDescent="0.35">
      <c r="W51812" s="17"/>
    </row>
    <row r="51813" spans="23:23" x14ac:dyDescent="0.35">
      <c r="W51813" s="17"/>
    </row>
    <row r="51814" spans="23:23" x14ac:dyDescent="0.35">
      <c r="W51814" s="17"/>
    </row>
    <row r="51815" spans="23:23" x14ac:dyDescent="0.35">
      <c r="W51815" s="17"/>
    </row>
    <row r="51816" spans="23:23" x14ac:dyDescent="0.35">
      <c r="W51816" s="17"/>
    </row>
    <row r="51817" spans="23:23" x14ac:dyDescent="0.35">
      <c r="W51817" s="17"/>
    </row>
    <row r="51818" spans="23:23" x14ac:dyDescent="0.35">
      <c r="W51818" s="17"/>
    </row>
    <row r="51819" spans="23:23" x14ac:dyDescent="0.35">
      <c r="W51819" s="17"/>
    </row>
    <row r="51820" spans="23:23" x14ac:dyDescent="0.35">
      <c r="W51820" s="17"/>
    </row>
    <row r="51821" spans="23:23" x14ac:dyDescent="0.35">
      <c r="W51821" s="17"/>
    </row>
    <row r="51822" spans="23:23" x14ac:dyDescent="0.35">
      <c r="W51822" s="17"/>
    </row>
    <row r="51823" spans="23:23" x14ac:dyDescent="0.35">
      <c r="W51823" s="17"/>
    </row>
    <row r="51824" spans="23:23" x14ac:dyDescent="0.35">
      <c r="W51824" s="17"/>
    </row>
    <row r="51825" spans="23:23" x14ac:dyDescent="0.35">
      <c r="W51825" s="17"/>
    </row>
    <row r="51826" spans="23:23" x14ac:dyDescent="0.35">
      <c r="W51826" s="17"/>
    </row>
    <row r="51827" spans="23:23" x14ac:dyDescent="0.35">
      <c r="W51827" s="17"/>
    </row>
    <row r="51828" spans="23:23" x14ac:dyDescent="0.35">
      <c r="W51828" s="17"/>
    </row>
    <row r="51829" spans="23:23" x14ac:dyDescent="0.35">
      <c r="W51829" s="17"/>
    </row>
    <row r="51830" spans="23:23" x14ac:dyDescent="0.35">
      <c r="W51830" s="17"/>
    </row>
    <row r="51831" spans="23:23" x14ac:dyDescent="0.35">
      <c r="W51831" s="17"/>
    </row>
    <row r="51832" spans="23:23" x14ac:dyDescent="0.35">
      <c r="W51832" s="17"/>
    </row>
    <row r="51833" spans="23:23" x14ac:dyDescent="0.35">
      <c r="W51833" s="17"/>
    </row>
    <row r="51834" spans="23:23" x14ac:dyDescent="0.35">
      <c r="W51834" s="17"/>
    </row>
    <row r="51835" spans="23:23" x14ac:dyDescent="0.35">
      <c r="W51835" s="17"/>
    </row>
    <row r="51836" spans="23:23" x14ac:dyDescent="0.35">
      <c r="W51836" s="17"/>
    </row>
    <row r="51837" spans="23:23" x14ac:dyDescent="0.35">
      <c r="W51837" s="17"/>
    </row>
    <row r="51838" spans="23:23" x14ac:dyDescent="0.35">
      <c r="W51838" s="17"/>
    </row>
    <row r="51839" spans="23:23" x14ac:dyDescent="0.35">
      <c r="W51839" s="17"/>
    </row>
    <row r="51840" spans="23:23" x14ac:dyDescent="0.35">
      <c r="W51840" s="17"/>
    </row>
    <row r="51841" spans="23:23" x14ac:dyDescent="0.35">
      <c r="W51841" s="17"/>
    </row>
    <row r="51842" spans="23:23" x14ac:dyDescent="0.35">
      <c r="W51842" s="17"/>
    </row>
    <row r="51843" spans="23:23" x14ac:dyDescent="0.35">
      <c r="W51843" s="17"/>
    </row>
    <row r="51844" spans="23:23" x14ac:dyDescent="0.35">
      <c r="W51844" s="17"/>
    </row>
    <row r="51845" spans="23:23" x14ac:dyDescent="0.35">
      <c r="W51845" s="17"/>
    </row>
    <row r="51846" spans="23:23" x14ac:dyDescent="0.35">
      <c r="W51846" s="17"/>
    </row>
    <row r="51847" spans="23:23" x14ac:dyDescent="0.35">
      <c r="W51847" s="17"/>
    </row>
    <row r="51848" spans="23:23" x14ac:dyDescent="0.35">
      <c r="W51848" s="17"/>
    </row>
    <row r="51849" spans="23:23" x14ac:dyDescent="0.35">
      <c r="W51849" s="17"/>
    </row>
    <row r="51850" spans="23:23" x14ac:dyDescent="0.35">
      <c r="W51850" s="17"/>
    </row>
    <row r="51851" spans="23:23" x14ac:dyDescent="0.35">
      <c r="W51851" s="17"/>
    </row>
    <row r="51852" spans="23:23" x14ac:dyDescent="0.35">
      <c r="W51852" s="17"/>
    </row>
    <row r="51853" spans="23:23" x14ac:dyDescent="0.35">
      <c r="W51853" s="17"/>
    </row>
    <row r="51854" spans="23:23" x14ac:dyDescent="0.35">
      <c r="W51854" s="17"/>
    </row>
    <row r="51855" spans="23:23" x14ac:dyDescent="0.35">
      <c r="W51855" s="17"/>
    </row>
    <row r="51856" spans="23:23" x14ac:dyDescent="0.35">
      <c r="W51856" s="17"/>
    </row>
    <row r="51857" spans="23:23" x14ac:dyDescent="0.35">
      <c r="W51857" s="17"/>
    </row>
    <row r="51858" spans="23:23" x14ac:dyDescent="0.35">
      <c r="W51858" s="17"/>
    </row>
    <row r="51859" spans="23:23" x14ac:dyDescent="0.35">
      <c r="W51859" s="17"/>
    </row>
    <row r="51860" spans="23:23" x14ac:dyDescent="0.35">
      <c r="W51860" s="17"/>
    </row>
    <row r="51861" spans="23:23" x14ac:dyDescent="0.35">
      <c r="W51861" s="17"/>
    </row>
    <row r="51862" spans="23:23" x14ac:dyDescent="0.35">
      <c r="W51862" s="17"/>
    </row>
    <row r="51863" spans="23:23" x14ac:dyDescent="0.35">
      <c r="W51863" s="17"/>
    </row>
    <row r="51864" spans="23:23" x14ac:dyDescent="0.35">
      <c r="W51864" s="17"/>
    </row>
    <row r="51865" spans="23:23" x14ac:dyDescent="0.35">
      <c r="W51865" s="17"/>
    </row>
    <row r="51866" spans="23:23" x14ac:dyDescent="0.35">
      <c r="W51866" s="17"/>
    </row>
    <row r="51867" spans="23:23" x14ac:dyDescent="0.35">
      <c r="W51867" s="17"/>
    </row>
    <row r="51868" spans="23:23" x14ac:dyDescent="0.35">
      <c r="W51868" s="17"/>
    </row>
    <row r="51869" spans="23:23" x14ac:dyDescent="0.35">
      <c r="W51869" s="17"/>
    </row>
    <row r="51870" spans="23:23" x14ac:dyDescent="0.35">
      <c r="W51870" s="17"/>
    </row>
    <row r="51871" spans="23:23" x14ac:dyDescent="0.35">
      <c r="W51871" s="17"/>
    </row>
    <row r="51872" spans="23:23" x14ac:dyDescent="0.35">
      <c r="W51872" s="17"/>
    </row>
    <row r="51873" spans="23:23" x14ac:dyDescent="0.35">
      <c r="W51873" s="17"/>
    </row>
    <row r="51874" spans="23:23" x14ac:dyDescent="0.35">
      <c r="W51874" s="17"/>
    </row>
    <row r="51875" spans="23:23" x14ac:dyDescent="0.35">
      <c r="W51875" s="17"/>
    </row>
    <row r="51876" spans="23:23" x14ac:dyDescent="0.35">
      <c r="W51876" s="17"/>
    </row>
    <row r="51877" spans="23:23" x14ac:dyDescent="0.35">
      <c r="W51877" s="17"/>
    </row>
    <row r="51878" spans="23:23" x14ac:dyDescent="0.35">
      <c r="W51878" s="17"/>
    </row>
    <row r="51879" spans="23:23" x14ac:dyDescent="0.35">
      <c r="W51879" s="17"/>
    </row>
    <row r="51880" spans="23:23" x14ac:dyDescent="0.35">
      <c r="W51880" s="17"/>
    </row>
    <row r="51881" spans="23:23" x14ac:dyDescent="0.35">
      <c r="W51881" s="17"/>
    </row>
    <row r="51882" spans="23:23" x14ac:dyDescent="0.35">
      <c r="W51882" s="17"/>
    </row>
    <row r="51883" spans="23:23" x14ac:dyDescent="0.35">
      <c r="W51883" s="17"/>
    </row>
    <row r="51884" spans="23:23" x14ac:dyDescent="0.35">
      <c r="W51884" s="17"/>
    </row>
    <row r="51885" spans="23:23" x14ac:dyDescent="0.35">
      <c r="W51885" s="17"/>
    </row>
    <row r="51886" spans="23:23" x14ac:dyDescent="0.35">
      <c r="W51886" s="17"/>
    </row>
    <row r="51887" spans="23:23" x14ac:dyDescent="0.35">
      <c r="W51887" s="17"/>
    </row>
    <row r="51888" spans="23:23" x14ac:dyDescent="0.35">
      <c r="W51888" s="17"/>
    </row>
    <row r="51889" spans="23:23" x14ac:dyDescent="0.35">
      <c r="W51889" s="17"/>
    </row>
    <row r="51890" spans="23:23" x14ac:dyDescent="0.35">
      <c r="W51890" s="17"/>
    </row>
    <row r="51891" spans="23:23" x14ac:dyDescent="0.35">
      <c r="W51891" s="17"/>
    </row>
    <row r="51892" spans="23:23" x14ac:dyDescent="0.35">
      <c r="W51892" s="17"/>
    </row>
    <row r="51893" spans="23:23" x14ac:dyDescent="0.35">
      <c r="W51893" s="17"/>
    </row>
    <row r="51894" spans="23:23" x14ac:dyDescent="0.35">
      <c r="W51894" s="17"/>
    </row>
    <row r="51895" spans="23:23" x14ac:dyDescent="0.35">
      <c r="W51895" s="17"/>
    </row>
    <row r="51896" spans="23:23" x14ac:dyDescent="0.35">
      <c r="W51896" s="17"/>
    </row>
    <row r="51897" spans="23:23" x14ac:dyDescent="0.35">
      <c r="W51897" s="17"/>
    </row>
    <row r="51898" spans="23:23" x14ac:dyDescent="0.35">
      <c r="W51898" s="17"/>
    </row>
    <row r="51899" spans="23:23" x14ac:dyDescent="0.35">
      <c r="W51899" s="17"/>
    </row>
    <row r="51900" spans="23:23" x14ac:dyDescent="0.35">
      <c r="W51900" s="17"/>
    </row>
    <row r="51901" spans="23:23" x14ac:dyDescent="0.35">
      <c r="W51901" s="17"/>
    </row>
    <row r="51902" spans="23:23" x14ac:dyDescent="0.35">
      <c r="W51902" s="17"/>
    </row>
    <row r="51903" spans="23:23" x14ac:dyDescent="0.35">
      <c r="W51903" s="17"/>
    </row>
    <row r="51904" spans="23:23" x14ac:dyDescent="0.35">
      <c r="W51904" s="17"/>
    </row>
    <row r="51905" spans="23:23" x14ac:dyDescent="0.35">
      <c r="W51905" s="17"/>
    </row>
    <row r="51906" spans="23:23" x14ac:dyDescent="0.35">
      <c r="W51906" s="17"/>
    </row>
    <row r="51907" spans="23:23" x14ac:dyDescent="0.35">
      <c r="W51907" s="17"/>
    </row>
    <row r="51908" spans="23:23" x14ac:dyDescent="0.35">
      <c r="W51908" s="17"/>
    </row>
    <row r="51909" spans="23:23" x14ac:dyDescent="0.35">
      <c r="W51909" s="17"/>
    </row>
    <row r="51910" spans="23:23" x14ac:dyDescent="0.35">
      <c r="W51910" s="17"/>
    </row>
    <row r="51911" spans="23:23" x14ac:dyDescent="0.35">
      <c r="W51911" s="17"/>
    </row>
    <row r="51912" spans="23:23" x14ac:dyDescent="0.35">
      <c r="W51912" s="17"/>
    </row>
    <row r="51913" spans="23:23" x14ac:dyDescent="0.35">
      <c r="W51913" s="17"/>
    </row>
    <row r="51914" spans="23:23" x14ac:dyDescent="0.35">
      <c r="W51914" s="17"/>
    </row>
    <row r="51915" spans="23:23" x14ac:dyDescent="0.35">
      <c r="W51915" s="17"/>
    </row>
    <row r="51916" spans="23:23" x14ac:dyDescent="0.35">
      <c r="W51916" s="17"/>
    </row>
    <row r="51917" spans="23:23" x14ac:dyDescent="0.35">
      <c r="W51917" s="17"/>
    </row>
    <row r="51918" spans="23:23" x14ac:dyDescent="0.35">
      <c r="W51918" s="17"/>
    </row>
    <row r="51919" spans="23:23" x14ac:dyDescent="0.35">
      <c r="W51919" s="17"/>
    </row>
    <row r="51920" spans="23:23" x14ac:dyDescent="0.35">
      <c r="W51920" s="17"/>
    </row>
    <row r="51921" spans="23:23" x14ac:dyDescent="0.35">
      <c r="W51921" s="17"/>
    </row>
    <row r="51922" spans="23:23" x14ac:dyDescent="0.35">
      <c r="W51922" s="17"/>
    </row>
    <row r="51923" spans="23:23" x14ac:dyDescent="0.35">
      <c r="W51923" s="17"/>
    </row>
    <row r="51924" spans="23:23" x14ac:dyDescent="0.35">
      <c r="W51924" s="17"/>
    </row>
    <row r="51925" spans="23:23" x14ac:dyDescent="0.35">
      <c r="W51925" s="17"/>
    </row>
    <row r="51926" spans="23:23" x14ac:dyDescent="0.35">
      <c r="W51926" s="17"/>
    </row>
    <row r="51927" spans="23:23" x14ac:dyDescent="0.35">
      <c r="W51927" s="17"/>
    </row>
    <row r="51928" spans="23:23" x14ac:dyDescent="0.35">
      <c r="W51928" s="17"/>
    </row>
    <row r="51929" spans="23:23" x14ac:dyDescent="0.35">
      <c r="W51929" s="17"/>
    </row>
    <row r="51930" spans="23:23" x14ac:dyDescent="0.35">
      <c r="W51930" s="17"/>
    </row>
    <row r="51931" spans="23:23" x14ac:dyDescent="0.35">
      <c r="W51931" s="17"/>
    </row>
    <row r="51932" spans="23:23" x14ac:dyDescent="0.35">
      <c r="W51932" s="17"/>
    </row>
    <row r="51933" spans="23:23" x14ac:dyDescent="0.35">
      <c r="W51933" s="17"/>
    </row>
    <row r="51934" spans="23:23" x14ac:dyDescent="0.35">
      <c r="W51934" s="17"/>
    </row>
    <row r="51935" spans="23:23" x14ac:dyDescent="0.35">
      <c r="W51935" s="17"/>
    </row>
    <row r="51936" spans="23:23" x14ac:dyDescent="0.35">
      <c r="W51936" s="17"/>
    </row>
    <row r="51937" spans="23:23" x14ac:dyDescent="0.35">
      <c r="W51937" s="17"/>
    </row>
    <row r="51938" spans="23:23" x14ac:dyDescent="0.35">
      <c r="W51938" s="17"/>
    </row>
    <row r="51939" spans="23:23" x14ac:dyDescent="0.35">
      <c r="W51939" s="17"/>
    </row>
    <row r="51940" spans="23:23" x14ac:dyDescent="0.35">
      <c r="W51940" s="17"/>
    </row>
    <row r="51941" spans="23:23" x14ac:dyDescent="0.35">
      <c r="W51941" s="17"/>
    </row>
    <row r="51942" spans="23:23" x14ac:dyDescent="0.35">
      <c r="W51942" s="17"/>
    </row>
    <row r="51943" spans="23:23" x14ac:dyDescent="0.35">
      <c r="W51943" s="17"/>
    </row>
    <row r="51944" spans="23:23" x14ac:dyDescent="0.35">
      <c r="W51944" s="17"/>
    </row>
    <row r="51945" spans="23:23" x14ac:dyDescent="0.35">
      <c r="W51945" s="17"/>
    </row>
    <row r="51946" spans="23:23" x14ac:dyDescent="0.35">
      <c r="W51946" s="17"/>
    </row>
    <row r="51947" spans="23:23" x14ac:dyDescent="0.35">
      <c r="W51947" s="17"/>
    </row>
    <row r="51948" spans="23:23" x14ac:dyDescent="0.35">
      <c r="W51948" s="17"/>
    </row>
    <row r="51949" spans="23:23" x14ac:dyDescent="0.35">
      <c r="W51949" s="17"/>
    </row>
    <row r="51950" spans="23:23" x14ac:dyDescent="0.35">
      <c r="W51950" s="17"/>
    </row>
    <row r="51951" spans="23:23" x14ac:dyDescent="0.35">
      <c r="W51951" s="17"/>
    </row>
    <row r="51952" spans="23:23" x14ac:dyDescent="0.35">
      <c r="W51952" s="17"/>
    </row>
    <row r="51953" spans="23:23" x14ac:dyDescent="0.35">
      <c r="W51953" s="17"/>
    </row>
    <row r="51954" spans="23:23" x14ac:dyDescent="0.35">
      <c r="W51954" s="17"/>
    </row>
    <row r="51955" spans="23:23" x14ac:dyDescent="0.35">
      <c r="W51955" s="17"/>
    </row>
    <row r="51956" spans="23:23" x14ac:dyDescent="0.35">
      <c r="W51956" s="17"/>
    </row>
    <row r="51957" spans="23:23" x14ac:dyDescent="0.35">
      <c r="W51957" s="17"/>
    </row>
    <row r="51958" spans="23:23" x14ac:dyDescent="0.35">
      <c r="W51958" s="17"/>
    </row>
    <row r="51959" spans="23:23" x14ac:dyDescent="0.35">
      <c r="W51959" s="17"/>
    </row>
    <row r="51960" spans="23:23" x14ac:dyDescent="0.35">
      <c r="W51960" s="17"/>
    </row>
    <row r="51961" spans="23:23" x14ac:dyDescent="0.35">
      <c r="W51961" s="17"/>
    </row>
    <row r="51962" spans="23:23" x14ac:dyDescent="0.35">
      <c r="W51962" s="17"/>
    </row>
    <row r="51963" spans="23:23" x14ac:dyDescent="0.35">
      <c r="W51963" s="17"/>
    </row>
    <row r="51964" spans="23:23" x14ac:dyDescent="0.35">
      <c r="W51964" s="17"/>
    </row>
    <row r="51965" spans="23:23" x14ac:dyDescent="0.35">
      <c r="W51965" s="17"/>
    </row>
    <row r="51966" spans="23:23" x14ac:dyDescent="0.35">
      <c r="W51966" s="17"/>
    </row>
    <row r="51967" spans="23:23" x14ac:dyDescent="0.35">
      <c r="W51967" s="17"/>
    </row>
    <row r="51968" spans="23:23" x14ac:dyDescent="0.35">
      <c r="W51968" s="17"/>
    </row>
    <row r="51969" spans="23:23" x14ac:dyDescent="0.35">
      <c r="W51969" s="17"/>
    </row>
    <row r="51970" spans="23:23" x14ac:dyDescent="0.35">
      <c r="W51970" s="17"/>
    </row>
    <row r="51971" spans="23:23" x14ac:dyDescent="0.35">
      <c r="W51971" s="17"/>
    </row>
    <row r="51972" spans="23:23" x14ac:dyDescent="0.35">
      <c r="W51972" s="17"/>
    </row>
    <row r="51973" spans="23:23" x14ac:dyDescent="0.35">
      <c r="W51973" s="17"/>
    </row>
    <row r="51974" spans="23:23" x14ac:dyDescent="0.35">
      <c r="W51974" s="17"/>
    </row>
    <row r="51975" spans="23:23" x14ac:dyDescent="0.35">
      <c r="W51975" s="17"/>
    </row>
    <row r="51976" spans="23:23" x14ac:dyDescent="0.35">
      <c r="W51976" s="17"/>
    </row>
    <row r="51977" spans="23:23" x14ac:dyDescent="0.35">
      <c r="W51977" s="17"/>
    </row>
    <row r="51978" spans="23:23" x14ac:dyDescent="0.35">
      <c r="W51978" s="17"/>
    </row>
    <row r="51979" spans="23:23" x14ac:dyDescent="0.35">
      <c r="W51979" s="17"/>
    </row>
    <row r="51980" spans="23:23" x14ac:dyDescent="0.35">
      <c r="W51980" s="17"/>
    </row>
    <row r="51981" spans="23:23" x14ac:dyDescent="0.35">
      <c r="W51981" s="17"/>
    </row>
    <row r="51982" spans="23:23" x14ac:dyDescent="0.35">
      <c r="W51982" s="17"/>
    </row>
    <row r="51983" spans="23:23" x14ac:dyDescent="0.35">
      <c r="W51983" s="17"/>
    </row>
    <row r="51984" spans="23:23" x14ac:dyDescent="0.35">
      <c r="W51984" s="17"/>
    </row>
    <row r="51985" spans="23:23" x14ac:dyDescent="0.35">
      <c r="W51985" s="17"/>
    </row>
    <row r="51986" spans="23:23" x14ac:dyDescent="0.35">
      <c r="W51986" s="17"/>
    </row>
    <row r="51987" spans="23:23" x14ac:dyDescent="0.35">
      <c r="W51987" s="17"/>
    </row>
    <row r="51988" spans="23:23" x14ac:dyDescent="0.35">
      <c r="W51988" s="17"/>
    </row>
    <row r="51989" spans="23:23" x14ac:dyDescent="0.35">
      <c r="W51989" s="17"/>
    </row>
    <row r="51990" spans="23:23" x14ac:dyDescent="0.35">
      <c r="W51990" s="17"/>
    </row>
    <row r="51991" spans="23:23" x14ac:dyDescent="0.35">
      <c r="W51991" s="17"/>
    </row>
    <row r="51992" spans="23:23" x14ac:dyDescent="0.35">
      <c r="W51992" s="17"/>
    </row>
    <row r="51993" spans="23:23" x14ac:dyDescent="0.35">
      <c r="W51993" s="17"/>
    </row>
    <row r="51994" spans="23:23" x14ac:dyDescent="0.35">
      <c r="W51994" s="17"/>
    </row>
    <row r="51995" spans="23:23" x14ac:dyDescent="0.35">
      <c r="W51995" s="17"/>
    </row>
    <row r="51996" spans="23:23" x14ac:dyDescent="0.35">
      <c r="W51996" s="17"/>
    </row>
    <row r="51997" spans="23:23" x14ac:dyDescent="0.35">
      <c r="W51997" s="17"/>
    </row>
    <row r="51998" spans="23:23" x14ac:dyDescent="0.35">
      <c r="W51998" s="17"/>
    </row>
    <row r="51999" spans="23:23" x14ac:dyDescent="0.35">
      <c r="W51999" s="17"/>
    </row>
    <row r="52000" spans="23:23" x14ac:dyDescent="0.35">
      <c r="W52000" s="17"/>
    </row>
    <row r="52001" spans="23:23" x14ac:dyDescent="0.35">
      <c r="W52001" s="17"/>
    </row>
    <row r="52002" spans="23:23" x14ac:dyDescent="0.35">
      <c r="W52002" s="17"/>
    </row>
    <row r="52003" spans="23:23" x14ac:dyDescent="0.35">
      <c r="W52003" s="17"/>
    </row>
    <row r="52004" spans="23:23" x14ac:dyDescent="0.35">
      <c r="W52004" s="17"/>
    </row>
    <row r="52005" spans="23:23" x14ac:dyDescent="0.35">
      <c r="W52005" s="17"/>
    </row>
    <row r="52006" spans="23:23" x14ac:dyDescent="0.35">
      <c r="W52006" s="17"/>
    </row>
    <row r="52007" spans="23:23" x14ac:dyDescent="0.35">
      <c r="W52007" s="17"/>
    </row>
    <row r="52008" spans="23:23" x14ac:dyDescent="0.35">
      <c r="W52008" s="17"/>
    </row>
    <row r="52009" spans="23:23" x14ac:dyDescent="0.35">
      <c r="W52009" s="17"/>
    </row>
    <row r="52010" spans="23:23" x14ac:dyDescent="0.35">
      <c r="W52010" s="17"/>
    </row>
    <row r="52011" spans="23:23" x14ac:dyDescent="0.35">
      <c r="W52011" s="17"/>
    </row>
    <row r="52012" spans="23:23" x14ac:dyDescent="0.35">
      <c r="W52012" s="17"/>
    </row>
    <row r="52013" spans="23:23" x14ac:dyDescent="0.35">
      <c r="W52013" s="17"/>
    </row>
    <row r="52014" spans="23:23" x14ac:dyDescent="0.35">
      <c r="W52014" s="17"/>
    </row>
    <row r="52015" spans="23:23" x14ac:dyDescent="0.35">
      <c r="W52015" s="17"/>
    </row>
    <row r="52016" spans="23:23" x14ac:dyDescent="0.35">
      <c r="W52016" s="17"/>
    </row>
    <row r="52017" spans="23:23" x14ac:dyDescent="0.35">
      <c r="W52017" s="17"/>
    </row>
    <row r="52018" spans="23:23" x14ac:dyDescent="0.35">
      <c r="W52018" s="17"/>
    </row>
    <row r="52019" spans="23:23" x14ac:dyDescent="0.35">
      <c r="W52019" s="17"/>
    </row>
    <row r="52020" spans="23:23" x14ac:dyDescent="0.35">
      <c r="W52020" s="17"/>
    </row>
    <row r="52021" spans="23:23" x14ac:dyDescent="0.35">
      <c r="W52021" s="17"/>
    </row>
    <row r="52022" spans="23:23" x14ac:dyDescent="0.35">
      <c r="W52022" s="17"/>
    </row>
    <row r="52023" spans="23:23" x14ac:dyDescent="0.35">
      <c r="W52023" s="17"/>
    </row>
    <row r="52024" spans="23:23" x14ac:dyDescent="0.35">
      <c r="W52024" s="17"/>
    </row>
    <row r="52025" spans="23:23" x14ac:dyDescent="0.35">
      <c r="W52025" s="17"/>
    </row>
    <row r="52026" spans="23:23" x14ac:dyDescent="0.35">
      <c r="W52026" s="17"/>
    </row>
    <row r="52027" spans="23:23" x14ac:dyDescent="0.35">
      <c r="W52027" s="17"/>
    </row>
    <row r="52028" spans="23:23" x14ac:dyDescent="0.35">
      <c r="W52028" s="17"/>
    </row>
    <row r="52029" spans="23:23" x14ac:dyDescent="0.35">
      <c r="W52029" s="17"/>
    </row>
    <row r="52030" spans="23:23" x14ac:dyDescent="0.35">
      <c r="W52030" s="17"/>
    </row>
    <row r="52031" spans="23:23" x14ac:dyDescent="0.35">
      <c r="W52031" s="17"/>
    </row>
    <row r="52032" spans="23:23" x14ac:dyDescent="0.35">
      <c r="W52032" s="17"/>
    </row>
    <row r="52033" spans="23:23" x14ac:dyDescent="0.35">
      <c r="W52033" s="17"/>
    </row>
    <row r="52034" spans="23:23" x14ac:dyDescent="0.35">
      <c r="W52034" s="17"/>
    </row>
    <row r="52035" spans="23:23" x14ac:dyDescent="0.35">
      <c r="W52035" s="17"/>
    </row>
    <row r="52036" spans="23:23" x14ac:dyDescent="0.35">
      <c r="W52036" s="17"/>
    </row>
    <row r="52037" spans="23:23" x14ac:dyDescent="0.35">
      <c r="W52037" s="17"/>
    </row>
    <row r="52038" spans="23:23" x14ac:dyDescent="0.35">
      <c r="W52038" s="17"/>
    </row>
    <row r="52039" spans="23:23" x14ac:dyDescent="0.35">
      <c r="W52039" s="17"/>
    </row>
    <row r="52040" spans="23:23" x14ac:dyDescent="0.35">
      <c r="W52040" s="17"/>
    </row>
    <row r="52041" spans="23:23" x14ac:dyDescent="0.35">
      <c r="W52041" s="17"/>
    </row>
    <row r="52042" spans="23:23" x14ac:dyDescent="0.35">
      <c r="W52042" s="17"/>
    </row>
    <row r="52043" spans="23:23" x14ac:dyDescent="0.35">
      <c r="W52043" s="17"/>
    </row>
    <row r="52044" spans="23:23" x14ac:dyDescent="0.35">
      <c r="W52044" s="17"/>
    </row>
    <row r="52045" spans="23:23" x14ac:dyDescent="0.35">
      <c r="W52045" s="17"/>
    </row>
    <row r="52046" spans="23:23" x14ac:dyDescent="0.35">
      <c r="W52046" s="17"/>
    </row>
    <row r="52047" spans="23:23" x14ac:dyDescent="0.35">
      <c r="W52047" s="17"/>
    </row>
    <row r="52048" spans="23:23" x14ac:dyDescent="0.35">
      <c r="W52048" s="17"/>
    </row>
    <row r="52049" spans="23:23" x14ac:dyDescent="0.35">
      <c r="W52049" s="17"/>
    </row>
    <row r="52050" spans="23:23" x14ac:dyDescent="0.35">
      <c r="W52050" s="17"/>
    </row>
    <row r="52051" spans="23:23" x14ac:dyDescent="0.35">
      <c r="W52051" s="17"/>
    </row>
    <row r="52052" spans="23:23" x14ac:dyDescent="0.35">
      <c r="W52052" s="17"/>
    </row>
    <row r="52053" spans="23:23" x14ac:dyDescent="0.35">
      <c r="W52053" s="17"/>
    </row>
    <row r="52054" spans="23:23" x14ac:dyDescent="0.35">
      <c r="W52054" s="17"/>
    </row>
    <row r="52055" spans="23:23" x14ac:dyDescent="0.35">
      <c r="W52055" s="17"/>
    </row>
    <row r="52056" spans="23:23" x14ac:dyDescent="0.35">
      <c r="W52056" s="17"/>
    </row>
    <row r="52057" spans="23:23" x14ac:dyDescent="0.35">
      <c r="W52057" s="17"/>
    </row>
    <row r="52058" spans="23:23" x14ac:dyDescent="0.35">
      <c r="W52058" s="17"/>
    </row>
    <row r="52059" spans="23:23" x14ac:dyDescent="0.35">
      <c r="W52059" s="17"/>
    </row>
    <row r="52060" spans="23:23" x14ac:dyDescent="0.35">
      <c r="W52060" s="17"/>
    </row>
    <row r="52061" spans="23:23" x14ac:dyDescent="0.35">
      <c r="W52061" s="17"/>
    </row>
    <row r="52062" spans="23:23" x14ac:dyDescent="0.35">
      <c r="W52062" s="17"/>
    </row>
    <row r="52063" spans="23:23" x14ac:dyDescent="0.35">
      <c r="W52063" s="17"/>
    </row>
    <row r="52064" spans="23:23" x14ac:dyDescent="0.35">
      <c r="W52064" s="17"/>
    </row>
    <row r="52065" spans="23:23" x14ac:dyDescent="0.35">
      <c r="W52065" s="17"/>
    </row>
    <row r="52066" spans="23:23" x14ac:dyDescent="0.35">
      <c r="W52066" s="17"/>
    </row>
    <row r="52067" spans="23:23" x14ac:dyDescent="0.35">
      <c r="W52067" s="17"/>
    </row>
    <row r="52068" spans="23:23" x14ac:dyDescent="0.35">
      <c r="W52068" s="17"/>
    </row>
    <row r="52069" spans="23:23" x14ac:dyDescent="0.35">
      <c r="W52069" s="17"/>
    </row>
    <row r="52070" spans="23:23" x14ac:dyDescent="0.35">
      <c r="W52070" s="17"/>
    </row>
    <row r="52071" spans="23:23" x14ac:dyDescent="0.35">
      <c r="W52071" s="17"/>
    </row>
    <row r="52072" spans="23:23" x14ac:dyDescent="0.35">
      <c r="W52072" s="17"/>
    </row>
    <row r="52073" spans="23:23" x14ac:dyDescent="0.35">
      <c r="W52073" s="17"/>
    </row>
    <row r="52074" spans="23:23" x14ac:dyDescent="0.35">
      <c r="W52074" s="17"/>
    </row>
    <row r="52075" spans="23:23" x14ac:dyDescent="0.35">
      <c r="W52075" s="17"/>
    </row>
    <row r="52076" spans="23:23" x14ac:dyDescent="0.35">
      <c r="W52076" s="17"/>
    </row>
    <row r="52077" spans="23:23" x14ac:dyDescent="0.35">
      <c r="W52077" s="17"/>
    </row>
    <row r="52078" spans="23:23" x14ac:dyDescent="0.35">
      <c r="W52078" s="17"/>
    </row>
    <row r="52079" spans="23:23" x14ac:dyDescent="0.35">
      <c r="W52079" s="17"/>
    </row>
    <row r="52080" spans="23:23" x14ac:dyDescent="0.35">
      <c r="W52080" s="17"/>
    </row>
    <row r="52081" spans="23:23" x14ac:dyDescent="0.35">
      <c r="W52081" s="17"/>
    </row>
    <row r="52082" spans="23:23" x14ac:dyDescent="0.35">
      <c r="W52082" s="17"/>
    </row>
    <row r="52083" spans="23:23" x14ac:dyDescent="0.35">
      <c r="W52083" s="17"/>
    </row>
    <row r="52084" spans="23:23" x14ac:dyDescent="0.35">
      <c r="W52084" s="17"/>
    </row>
    <row r="52085" spans="23:23" x14ac:dyDescent="0.35">
      <c r="W52085" s="17"/>
    </row>
    <row r="52086" spans="23:23" x14ac:dyDescent="0.35">
      <c r="W52086" s="17"/>
    </row>
    <row r="52087" spans="23:23" x14ac:dyDescent="0.35">
      <c r="W52087" s="17"/>
    </row>
    <row r="52088" spans="23:23" x14ac:dyDescent="0.35">
      <c r="W52088" s="17"/>
    </row>
    <row r="52089" spans="23:23" x14ac:dyDescent="0.35">
      <c r="W52089" s="17"/>
    </row>
    <row r="52090" spans="23:23" x14ac:dyDescent="0.35">
      <c r="W52090" s="17"/>
    </row>
    <row r="52091" spans="23:23" x14ac:dyDescent="0.35">
      <c r="W52091" s="17"/>
    </row>
    <row r="52092" spans="23:23" x14ac:dyDescent="0.35">
      <c r="W52092" s="17"/>
    </row>
    <row r="52093" spans="23:23" x14ac:dyDescent="0.35">
      <c r="W52093" s="17"/>
    </row>
    <row r="52094" spans="23:23" x14ac:dyDescent="0.35">
      <c r="W52094" s="17"/>
    </row>
    <row r="52095" spans="23:23" x14ac:dyDescent="0.35">
      <c r="W52095" s="17"/>
    </row>
    <row r="52096" spans="23:23" x14ac:dyDescent="0.35">
      <c r="W52096" s="17"/>
    </row>
    <row r="52097" spans="23:23" x14ac:dyDescent="0.35">
      <c r="W52097" s="17"/>
    </row>
    <row r="52098" spans="23:23" x14ac:dyDescent="0.35">
      <c r="W52098" s="17"/>
    </row>
    <row r="52099" spans="23:23" x14ac:dyDescent="0.35">
      <c r="W52099" s="17"/>
    </row>
    <row r="52100" spans="23:23" x14ac:dyDescent="0.35">
      <c r="W52100" s="17"/>
    </row>
    <row r="52101" spans="23:23" x14ac:dyDescent="0.35">
      <c r="W52101" s="17"/>
    </row>
    <row r="52102" spans="23:23" x14ac:dyDescent="0.35">
      <c r="W52102" s="17"/>
    </row>
    <row r="52103" spans="23:23" x14ac:dyDescent="0.35">
      <c r="W52103" s="17"/>
    </row>
    <row r="52104" spans="23:23" x14ac:dyDescent="0.35">
      <c r="W52104" s="17"/>
    </row>
    <row r="52105" spans="23:23" x14ac:dyDescent="0.35">
      <c r="W52105" s="17"/>
    </row>
    <row r="52106" spans="23:23" x14ac:dyDescent="0.35">
      <c r="W52106" s="17"/>
    </row>
    <row r="52107" spans="23:23" x14ac:dyDescent="0.35">
      <c r="W52107" s="17"/>
    </row>
    <row r="52108" spans="23:23" x14ac:dyDescent="0.35">
      <c r="W52108" s="17"/>
    </row>
    <row r="52109" spans="23:23" x14ac:dyDescent="0.35">
      <c r="W52109" s="17"/>
    </row>
    <row r="52110" spans="23:23" x14ac:dyDescent="0.35">
      <c r="W52110" s="17"/>
    </row>
    <row r="52111" spans="23:23" x14ac:dyDescent="0.35">
      <c r="W52111" s="17"/>
    </row>
    <row r="52112" spans="23:23" x14ac:dyDescent="0.35">
      <c r="W52112" s="17"/>
    </row>
    <row r="52113" spans="23:23" x14ac:dyDescent="0.35">
      <c r="W52113" s="17"/>
    </row>
    <row r="52114" spans="23:23" x14ac:dyDescent="0.35">
      <c r="W52114" s="17"/>
    </row>
    <row r="52115" spans="23:23" x14ac:dyDescent="0.35">
      <c r="W52115" s="17"/>
    </row>
    <row r="52116" spans="23:23" x14ac:dyDescent="0.35">
      <c r="W52116" s="17"/>
    </row>
    <row r="52117" spans="23:23" x14ac:dyDescent="0.35">
      <c r="W52117" s="17"/>
    </row>
    <row r="52118" spans="23:23" x14ac:dyDescent="0.35">
      <c r="W52118" s="17"/>
    </row>
    <row r="52119" spans="23:23" x14ac:dyDescent="0.35">
      <c r="W52119" s="17"/>
    </row>
    <row r="52120" spans="23:23" x14ac:dyDescent="0.35">
      <c r="W52120" s="17"/>
    </row>
    <row r="52121" spans="23:23" x14ac:dyDescent="0.35">
      <c r="W52121" s="17"/>
    </row>
    <row r="52122" spans="23:23" x14ac:dyDescent="0.35">
      <c r="W52122" s="17"/>
    </row>
    <row r="52123" spans="23:23" x14ac:dyDescent="0.35">
      <c r="W52123" s="17"/>
    </row>
    <row r="52124" spans="23:23" x14ac:dyDescent="0.35">
      <c r="W52124" s="17"/>
    </row>
    <row r="52125" spans="23:23" x14ac:dyDescent="0.35">
      <c r="W52125" s="17"/>
    </row>
    <row r="52126" spans="23:23" x14ac:dyDescent="0.35">
      <c r="W52126" s="17"/>
    </row>
    <row r="52127" spans="23:23" x14ac:dyDescent="0.35">
      <c r="W52127" s="17"/>
    </row>
    <row r="52128" spans="23:23" x14ac:dyDescent="0.35">
      <c r="W52128" s="17"/>
    </row>
    <row r="52129" spans="23:23" x14ac:dyDescent="0.35">
      <c r="W52129" s="17"/>
    </row>
    <row r="52130" spans="23:23" x14ac:dyDescent="0.35">
      <c r="W52130" s="17"/>
    </row>
    <row r="52131" spans="23:23" x14ac:dyDescent="0.35">
      <c r="W52131" s="17"/>
    </row>
    <row r="52132" spans="23:23" x14ac:dyDescent="0.35">
      <c r="W52132" s="17"/>
    </row>
    <row r="52133" spans="23:23" x14ac:dyDescent="0.35">
      <c r="W52133" s="17"/>
    </row>
    <row r="52134" spans="23:23" x14ac:dyDescent="0.35">
      <c r="W52134" s="17"/>
    </row>
    <row r="52135" spans="23:23" x14ac:dyDescent="0.35">
      <c r="W52135" s="17"/>
    </row>
    <row r="52136" spans="23:23" x14ac:dyDescent="0.35">
      <c r="W52136" s="17"/>
    </row>
    <row r="52137" spans="23:23" x14ac:dyDescent="0.35">
      <c r="W52137" s="17"/>
    </row>
    <row r="52138" spans="23:23" x14ac:dyDescent="0.35">
      <c r="W52138" s="17"/>
    </row>
    <row r="52139" spans="23:23" x14ac:dyDescent="0.35">
      <c r="W52139" s="17"/>
    </row>
    <row r="52140" spans="23:23" x14ac:dyDescent="0.35">
      <c r="W52140" s="17"/>
    </row>
    <row r="52141" spans="23:23" x14ac:dyDescent="0.35">
      <c r="W52141" s="17"/>
    </row>
    <row r="52142" spans="23:23" x14ac:dyDescent="0.35">
      <c r="W52142" s="17"/>
    </row>
    <row r="52143" spans="23:23" x14ac:dyDescent="0.35">
      <c r="W52143" s="17"/>
    </row>
    <row r="52144" spans="23:23" x14ac:dyDescent="0.35">
      <c r="W52144" s="17"/>
    </row>
    <row r="52145" spans="23:23" x14ac:dyDescent="0.35">
      <c r="W52145" s="17"/>
    </row>
    <row r="52146" spans="23:23" x14ac:dyDescent="0.35">
      <c r="W52146" s="17"/>
    </row>
    <row r="52147" spans="23:23" x14ac:dyDescent="0.35">
      <c r="W52147" s="17"/>
    </row>
    <row r="52148" spans="23:23" x14ac:dyDescent="0.35">
      <c r="W52148" s="17"/>
    </row>
    <row r="52149" spans="23:23" x14ac:dyDescent="0.35">
      <c r="W52149" s="17"/>
    </row>
    <row r="52150" spans="23:23" x14ac:dyDescent="0.35">
      <c r="W52150" s="17"/>
    </row>
    <row r="52151" spans="23:23" x14ac:dyDescent="0.35">
      <c r="W52151" s="17"/>
    </row>
    <row r="52152" spans="23:23" x14ac:dyDescent="0.35">
      <c r="W52152" s="17"/>
    </row>
    <row r="52153" spans="23:23" x14ac:dyDescent="0.35">
      <c r="W52153" s="17"/>
    </row>
    <row r="52154" spans="23:23" x14ac:dyDescent="0.35">
      <c r="W52154" s="17"/>
    </row>
    <row r="52155" spans="23:23" x14ac:dyDescent="0.35">
      <c r="W52155" s="17"/>
    </row>
    <row r="52156" spans="23:23" x14ac:dyDescent="0.35">
      <c r="W52156" s="17"/>
    </row>
    <row r="52157" spans="23:23" x14ac:dyDescent="0.35">
      <c r="W52157" s="17"/>
    </row>
    <row r="52158" spans="23:23" x14ac:dyDescent="0.35">
      <c r="W52158" s="17"/>
    </row>
    <row r="52159" spans="23:23" x14ac:dyDescent="0.35">
      <c r="W52159" s="17"/>
    </row>
    <row r="52160" spans="23:23" x14ac:dyDescent="0.35">
      <c r="W52160" s="17"/>
    </row>
    <row r="52161" spans="23:23" x14ac:dyDescent="0.35">
      <c r="W52161" s="17"/>
    </row>
    <row r="52162" spans="23:23" x14ac:dyDescent="0.35">
      <c r="W52162" s="17"/>
    </row>
    <row r="52163" spans="23:23" x14ac:dyDescent="0.35">
      <c r="W52163" s="17"/>
    </row>
    <row r="52164" spans="23:23" x14ac:dyDescent="0.35">
      <c r="W52164" s="17"/>
    </row>
    <row r="52165" spans="23:23" x14ac:dyDescent="0.35">
      <c r="W52165" s="17"/>
    </row>
    <row r="52166" spans="23:23" x14ac:dyDescent="0.35">
      <c r="W52166" s="17"/>
    </row>
    <row r="52167" spans="23:23" x14ac:dyDescent="0.35">
      <c r="W52167" s="17"/>
    </row>
    <row r="52168" spans="23:23" x14ac:dyDescent="0.35">
      <c r="W52168" s="17"/>
    </row>
    <row r="52169" spans="23:23" x14ac:dyDescent="0.35">
      <c r="W52169" s="17"/>
    </row>
    <row r="52170" spans="23:23" x14ac:dyDescent="0.35">
      <c r="W52170" s="17"/>
    </row>
    <row r="52171" spans="23:23" x14ac:dyDescent="0.35">
      <c r="W52171" s="17"/>
    </row>
    <row r="52172" spans="23:23" x14ac:dyDescent="0.35">
      <c r="W52172" s="17"/>
    </row>
    <row r="52173" spans="23:23" x14ac:dyDescent="0.35">
      <c r="W52173" s="17"/>
    </row>
    <row r="52174" spans="23:23" x14ac:dyDescent="0.35">
      <c r="W52174" s="17"/>
    </row>
    <row r="52175" spans="23:23" x14ac:dyDescent="0.35">
      <c r="W52175" s="17"/>
    </row>
    <row r="52176" spans="23:23" x14ac:dyDescent="0.35">
      <c r="W52176" s="17"/>
    </row>
    <row r="52177" spans="23:23" x14ac:dyDescent="0.35">
      <c r="W52177" s="17"/>
    </row>
    <row r="52178" spans="23:23" x14ac:dyDescent="0.35">
      <c r="W52178" s="17"/>
    </row>
    <row r="52179" spans="23:23" x14ac:dyDescent="0.35">
      <c r="W52179" s="17"/>
    </row>
    <row r="52180" spans="23:23" x14ac:dyDescent="0.35">
      <c r="W52180" s="17"/>
    </row>
    <row r="52181" spans="23:23" x14ac:dyDescent="0.35">
      <c r="W52181" s="17"/>
    </row>
    <row r="52182" spans="23:23" x14ac:dyDescent="0.35">
      <c r="W52182" s="17"/>
    </row>
    <row r="52183" spans="23:23" x14ac:dyDescent="0.35">
      <c r="W52183" s="17"/>
    </row>
    <row r="52184" spans="23:23" x14ac:dyDescent="0.35">
      <c r="W52184" s="17"/>
    </row>
    <row r="52185" spans="23:23" x14ac:dyDescent="0.35">
      <c r="W52185" s="17"/>
    </row>
    <row r="52186" spans="23:23" x14ac:dyDescent="0.35">
      <c r="W52186" s="17"/>
    </row>
    <row r="52187" spans="23:23" x14ac:dyDescent="0.35">
      <c r="W52187" s="17"/>
    </row>
    <row r="52188" spans="23:23" x14ac:dyDescent="0.35">
      <c r="W52188" s="17"/>
    </row>
    <row r="52189" spans="23:23" x14ac:dyDescent="0.35">
      <c r="W52189" s="17"/>
    </row>
    <row r="52190" spans="23:23" x14ac:dyDescent="0.35">
      <c r="W52190" s="17"/>
    </row>
    <row r="52191" spans="23:23" x14ac:dyDescent="0.35">
      <c r="W52191" s="17"/>
    </row>
    <row r="52192" spans="23:23" x14ac:dyDescent="0.35">
      <c r="W52192" s="17"/>
    </row>
    <row r="52193" spans="23:23" x14ac:dyDescent="0.35">
      <c r="W52193" s="17"/>
    </row>
    <row r="52194" spans="23:23" x14ac:dyDescent="0.35">
      <c r="W52194" s="17"/>
    </row>
    <row r="52195" spans="23:23" x14ac:dyDescent="0.35">
      <c r="W52195" s="17"/>
    </row>
    <row r="52196" spans="23:23" x14ac:dyDescent="0.35">
      <c r="W52196" s="17"/>
    </row>
    <row r="52197" spans="23:23" x14ac:dyDescent="0.35">
      <c r="W52197" s="17"/>
    </row>
    <row r="52198" spans="23:23" x14ac:dyDescent="0.35">
      <c r="W52198" s="17"/>
    </row>
    <row r="52199" spans="23:23" x14ac:dyDescent="0.35">
      <c r="W52199" s="17"/>
    </row>
    <row r="52200" spans="23:23" x14ac:dyDescent="0.35">
      <c r="W52200" s="17"/>
    </row>
    <row r="52201" spans="23:23" x14ac:dyDescent="0.35">
      <c r="W52201" s="17"/>
    </row>
    <row r="52202" spans="23:23" x14ac:dyDescent="0.35">
      <c r="W52202" s="17"/>
    </row>
    <row r="52203" spans="23:23" x14ac:dyDescent="0.35">
      <c r="W52203" s="17"/>
    </row>
    <row r="52204" spans="23:23" x14ac:dyDescent="0.35">
      <c r="W52204" s="17"/>
    </row>
    <row r="52205" spans="23:23" x14ac:dyDescent="0.35">
      <c r="W52205" s="17"/>
    </row>
    <row r="52206" spans="23:23" x14ac:dyDescent="0.35">
      <c r="W52206" s="17"/>
    </row>
    <row r="52207" spans="23:23" x14ac:dyDescent="0.35">
      <c r="W52207" s="17"/>
    </row>
    <row r="52208" spans="23:23" x14ac:dyDescent="0.35">
      <c r="W52208" s="17"/>
    </row>
    <row r="52209" spans="23:23" x14ac:dyDescent="0.35">
      <c r="W52209" s="17"/>
    </row>
    <row r="52210" spans="23:23" x14ac:dyDescent="0.35">
      <c r="W52210" s="17"/>
    </row>
    <row r="52211" spans="23:23" x14ac:dyDescent="0.35">
      <c r="W52211" s="17"/>
    </row>
    <row r="52212" spans="23:23" x14ac:dyDescent="0.35">
      <c r="W52212" s="17"/>
    </row>
    <row r="52213" spans="23:23" x14ac:dyDescent="0.35">
      <c r="W52213" s="17"/>
    </row>
    <row r="52214" spans="23:23" x14ac:dyDescent="0.35">
      <c r="W52214" s="17"/>
    </row>
    <row r="52215" spans="23:23" x14ac:dyDescent="0.35">
      <c r="W52215" s="17"/>
    </row>
    <row r="52216" spans="23:23" x14ac:dyDescent="0.35">
      <c r="W52216" s="17"/>
    </row>
    <row r="52217" spans="23:23" x14ac:dyDescent="0.35">
      <c r="W52217" s="17"/>
    </row>
    <row r="52218" spans="23:23" x14ac:dyDescent="0.35">
      <c r="W52218" s="17"/>
    </row>
    <row r="52219" spans="23:23" x14ac:dyDescent="0.35">
      <c r="W52219" s="17"/>
    </row>
    <row r="52220" spans="23:23" x14ac:dyDescent="0.35">
      <c r="W52220" s="17"/>
    </row>
    <row r="52221" spans="23:23" x14ac:dyDescent="0.35">
      <c r="W52221" s="17"/>
    </row>
    <row r="52222" spans="23:23" x14ac:dyDescent="0.35">
      <c r="W52222" s="17"/>
    </row>
    <row r="52223" spans="23:23" x14ac:dyDescent="0.35">
      <c r="W52223" s="17"/>
    </row>
    <row r="52224" spans="23:23" x14ac:dyDescent="0.35">
      <c r="W52224" s="17"/>
    </row>
    <row r="52225" spans="23:23" x14ac:dyDescent="0.35">
      <c r="W52225" s="17"/>
    </row>
    <row r="52226" spans="23:23" x14ac:dyDescent="0.35">
      <c r="W52226" s="17"/>
    </row>
    <row r="52227" spans="23:23" x14ac:dyDescent="0.35">
      <c r="W52227" s="17"/>
    </row>
    <row r="52228" spans="23:23" x14ac:dyDescent="0.35">
      <c r="W52228" s="17"/>
    </row>
    <row r="52229" spans="23:23" x14ac:dyDescent="0.35">
      <c r="W52229" s="17"/>
    </row>
    <row r="52230" spans="23:23" x14ac:dyDescent="0.35">
      <c r="W52230" s="17"/>
    </row>
    <row r="52231" spans="23:23" x14ac:dyDescent="0.35">
      <c r="W52231" s="17"/>
    </row>
    <row r="52232" spans="23:23" x14ac:dyDescent="0.35">
      <c r="W52232" s="17"/>
    </row>
    <row r="52233" spans="23:23" x14ac:dyDescent="0.35">
      <c r="W52233" s="17"/>
    </row>
    <row r="52234" spans="23:23" x14ac:dyDescent="0.35">
      <c r="W52234" s="17"/>
    </row>
    <row r="52235" spans="23:23" x14ac:dyDescent="0.35">
      <c r="W52235" s="17"/>
    </row>
    <row r="52236" spans="23:23" x14ac:dyDescent="0.35">
      <c r="W52236" s="17"/>
    </row>
    <row r="52237" spans="23:23" x14ac:dyDescent="0.35">
      <c r="W52237" s="17"/>
    </row>
    <row r="52238" spans="23:23" x14ac:dyDescent="0.35">
      <c r="W52238" s="17"/>
    </row>
    <row r="52239" spans="23:23" x14ac:dyDescent="0.35">
      <c r="W52239" s="17"/>
    </row>
    <row r="52240" spans="23:23" x14ac:dyDescent="0.35">
      <c r="W52240" s="17"/>
    </row>
    <row r="52241" spans="23:23" x14ac:dyDescent="0.35">
      <c r="W52241" s="17"/>
    </row>
    <row r="52242" spans="23:23" x14ac:dyDescent="0.35">
      <c r="W52242" s="17"/>
    </row>
    <row r="52243" spans="23:23" x14ac:dyDescent="0.35">
      <c r="W52243" s="17"/>
    </row>
    <row r="52244" spans="23:23" x14ac:dyDescent="0.35">
      <c r="W52244" s="17"/>
    </row>
    <row r="52245" spans="23:23" x14ac:dyDescent="0.35">
      <c r="W52245" s="17"/>
    </row>
    <row r="52246" spans="23:23" x14ac:dyDescent="0.35">
      <c r="W52246" s="17"/>
    </row>
    <row r="52247" spans="23:23" x14ac:dyDescent="0.35">
      <c r="W52247" s="17"/>
    </row>
    <row r="52248" spans="23:23" x14ac:dyDescent="0.35">
      <c r="W52248" s="17"/>
    </row>
    <row r="52249" spans="23:23" x14ac:dyDescent="0.35">
      <c r="W52249" s="17"/>
    </row>
    <row r="52250" spans="23:23" x14ac:dyDescent="0.35">
      <c r="W52250" s="17"/>
    </row>
    <row r="52251" spans="23:23" x14ac:dyDescent="0.35">
      <c r="W52251" s="17"/>
    </row>
    <row r="52252" spans="23:23" x14ac:dyDescent="0.35">
      <c r="W52252" s="17"/>
    </row>
    <row r="52253" spans="23:23" x14ac:dyDescent="0.35">
      <c r="W52253" s="17"/>
    </row>
    <row r="52254" spans="23:23" x14ac:dyDescent="0.35">
      <c r="W52254" s="17"/>
    </row>
    <row r="52255" spans="23:23" x14ac:dyDescent="0.35">
      <c r="W52255" s="17"/>
    </row>
    <row r="52256" spans="23:23" x14ac:dyDescent="0.35">
      <c r="W52256" s="17"/>
    </row>
    <row r="52257" spans="23:23" x14ac:dyDescent="0.35">
      <c r="W52257" s="17"/>
    </row>
    <row r="52258" spans="23:23" x14ac:dyDescent="0.35">
      <c r="W52258" s="17"/>
    </row>
    <row r="52259" spans="23:23" x14ac:dyDescent="0.35">
      <c r="W52259" s="17"/>
    </row>
    <row r="52260" spans="23:23" x14ac:dyDescent="0.35">
      <c r="W52260" s="17"/>
    </row>
    <row r="52261" spans="23:23" x14ac:dyDescent="0.35">
      <c r="W52261" s="17"/>
    </row>
    <row r="52262" spans="23:23" x14ac:dyDescent="0.35">
      <c r="W52262" s="17"/>
    </row>
    <row r="52263" spans="23:23" x14ac:dyDescent="0.35">
      <c r="W52263" s="17"/>
    </row>
    <row r="52264" spans="23:23" x14ac:dyDescent="0.35">
      <c r="W52264" s="17"/>
    </row>
    <row r="52265" spans="23:23" x14ac:dyDescent="0.35">
      <c r="W52265" s="17"/>
    </row>
    <row r="52266" spans="23:23" x14ac:dyDescent="0.35">
      <c r="W52266" s="17"/>
    </row>
    <row r="52267" spans="23:23" x14ac:dyDescent="0.35">
      <c r="W52267" s="17"/>
    </row>
    <row r="52268" spans="23:23" x14ac:dyDescent="0.35">
      <c r="W52268" s="17"/>
    </row>
    <row r="52269" spans="23:23" x14ac:dyDescent="0.35">
      <c r="W52269" s="17"/>
    </row>
    <row r="52270" spans="23:23" x14ac:dyDescent="0.35">
      <c r="W52270" s="17"/>
    </row>
    <row r="52271" spans="23:23" x14ac:dyDescent="0.35">
      <c r="W52271" s="17"/>
    </row>
    <row r="52272" spans="23:23" x14ac:dyDescent="0.35">
      <c r="W52272" s="17"/>
    </row>
    <row r="52273" spans="23:23" x14ac:dyDescent="0.35">
      <c r="W52273" s="17"/>
    </row>
    <row r="52274" spans="23:23" x14ac:dyDescent="0.35">
      <c r="W52274" s="17"/>
    </row>
    <row r="52275" spans="23:23" x14ac:dyDescent="0.35">
      <c r="W52275" s="17"/>
    </row>
    <row r="52276" spans="23:23" x14ac:dyDescent="0.35">
      <c r="W52276" s="17"/>
    </row>
    <row r="52277" spans="23:23" x14ac:dyDescent="0.35">
      <c r="W52277" s="17"/>
    </row>
    <row r="52278" spans="23:23" x14ac:dyDescent="0.35">
      <c r="W52278" s="17"/>
    </row>
    <row r="52279" spans="23:23" x14ac:dyDescent="0.35">
      <c r="W52279" s="17"/>
    </row>
    <row r="52280" spans="23:23" x14ac:dyDescent="0.35">
      <c r="W52280" s="17"/>
    </row>
    <row r="52281" spans="23:23" x14ac:dyDescent="0.35">
      <c r="W52281" s="17"/>
    </row>
    <row r="52282" spans="23:23" x14ac:dyDescent="0.35">
      <c r="W52282" s="17"/>
    </row>
    <row r="52283" spans="23:23" x14ac:dyDescent="0.35">
      <c r="W52283" s="17"/>
    </row>
    <row r="52284" spans="23:23" x14ac:dyDescent="0.35">
      <c r="W52284" s="17"/>
    </row>
    <row r="52285" spans="23:23" x14ac:dyDescent="0.35">
      <c r="W52285" s="17"/>
    </row>
    <row r="52286" spans="23:23" x14ac:dyDescent="0.35">
      <c r="W52286" s="17"/>
    </row>
    <row r="52287" spans="23:23" x14ac:dyDescent="0.35">
      <c r="W52287" s="17"/>
    </row>
    <row r="52288" spans="23:23" x14ac:dyDescent="0.35">
      <c r="W52288" s="17"/>
    </row>
    <row r="52289" spans="23:23" x14ac:dyDescent="0.35">
      <c r="W52289" s="17"/>
    </row>
    <row r="52290" spans="23:23" x14ac:dyDescent="0.35">
      <c r="W52290" s="17"/>
    </row>
    <row r="52291" spans="23:23" x14ac:dyDescent="0.35">
      <c r="W52291" s="17"/>
    </row>
    <row r="52292" spans="23:23" x14ac:dyDescent="0.35">
      <c r="W52292" s="17"/>
    </row>
    <row r="52293" spans="23:23" x14ac:dyDescent="0.35">
      <c r="W52293" s="17"/>
    </row>
    <row r="52294" spans="23:23" x14ac:dyDescent="0.35">
      <c r="W52294" s="17"/>
    </row>
    <row r="52295" spans="23:23" x14ac:dyDescent="0.35">
      <c r="W52295" s="17"/>
    </row>
    <row r="52296" spans="23:23" x14ac:dyDescent="0.35">
      <c r="W52296" s="17"/>
    </row>
    <row r="52297" spans="23:23" x14ac:dyDescent="0.35">
      <c r="W52297" s="17"/>
    </row>
    <row r="52298" spans="23:23" x14ac:dyDescent="0.35">
      <c r="W52298" s="17"/>
    </row>
    <row r="52299" spans="23:23" x14ac:dyDescent="0.35">
      <c r="W52299" s="17"/>
    </row>
    <row r="52300" spans="23:23" x14ac:dyDescent="0.35">
      <c r="W52300" s="17"/>
    </row>
    <row r="52301" spans="23:23" x14ac:dyDescent="0.35">
      <c r="W52301" s="17"/>
    </row>
    <row r="52302" spans="23:23" x14ac:dyDescent="0.35">
      <c r="W52302" s="17"/>
    </row>
    <row r="52303" spans="23:23" x14ac:dyDescent="0.35">
      <c r="W52303" s="17"/>
    </row>
    <row r="52304" spans="23:23" x14ac:dyDescent="0.35">
      <c r="W52304" s="17"/>
    </row>
    <row r="52305" spans="23:23" x14ac:dyDescent="0.35">
      <c r="W52305" s="17"/>
    </row>
    <row r="52306" spans="23:23" x14ac:dyDescent="0.35">
      <c r="W52306" s="17"/>
    </row>
    <row r="52307" spans="23:23" x14ac:dyDescent="0.35">
      <c r="W52307" s="17"/>
    </row>
    <row r="52308" spans="23:23" x14ac:dyDescent="0.35">
      <c r="W52308" s="17"/>
    </row>
    <row r="52309" spans="23:23" x14ac:dyDescent="0.35">
      <c r="W52309" s="17"/>
    </row>
    <row r="52310" spans="23:23" x14ac:dyDescent="0.35">
      <c r="W52310" s="17"/>
    </row>
    <row r="52311" spans="23:23" x14ac:dyDescent="0.35">
      <c r="W52311" s="17"/>
    </row>
    <row r="52312" spans="23:23" x14ac:dyDescent="0.35">
      <c r="W52312" s="17"/>
    </row>
    <row r="52313" spans="23:23" x14ac:dyDescent="0.35">
      <c r="W52313" s="17"/>
    </row>
    <row r="52314" spans="23:23" x14ac:dyDescent="0.35">
      <c r="W52314" s="17"/>
    </row>
    <row r="52315" spans="23:23" x14ac:dyDescent="0.35">
      <c r="W52315" s="17"/>
    </row>
    <row r="52316" spans="23:23" x14ac:dyDescent="0.35">
      <c r="W52316" s="17"/>
    </row>
    <row r="52317" spans="23:23" x14ac:dyDescent="0.35">
      <c r="W52317" s="17"/>
    </row>
    <row r="52318" spans="23:23" x14ac:dyDescent="0.35">
      <c r="W52318" s="17"/>
    </row>
    <row r="52319" spans="23:23" x14ac:dyDescent="0.35">
      <c r="W52319" s="17"/>
    </row>
    <row r="52320" spans="23:23" x14ac:dyDescent="0.35">
      <c r="W52320" s="17"/>
    </row>
    <row r="52321" spans="23:23" x14ac:dyDescent="0.35">
      <c r="W52321" s="17"/>
    </row>
    <row r="52322" spans="23:23" x14ac:dyDescent="0.35">
      <c r="W52322" s="17"/>
    </row>
    <row r="52323" spans="23:23" x14ac:dyDescent="0.35">
      <c r="W52323" s="17"/>
    </row>
    <row r="52324" spans="23:23" x14ac:dyDescent="0.35">
      <c r="W52324" s="17"/>
    </row>
    <row r="52325" spans="23:23" x14ac:dyDescent="0.35">
      <c r="W52325" s="17"/>
    </row>
    <row r="52326" spans="23:23" x14ac:dyDescent="0.35">
      <c r="W52326" s="17"/>
    </row>
    <row r="52327" spans="23:23" x14ac:dyDescent="0.35">
      <c r="W52327" s="17"/>
    </row>
    <row r="52328" spans="23:23" x14ac:dyDescent="0.35">
      <c r="W52328" s="17"/>
    </row>
    <row r="52329" spans="23:23" x14ac:dyDescent="0.35">
      <c r="W52329" s="17"/>
    </row>
    <row r="52330" spans="23:23" x14ac:dyDescent="0.35">
      <c r="W52330" s="17"/>
    </row>
    <row r="52331" spans="23:23" x14ac:dyDescent="0.35">
      <c r="W52331" s="17"/>
    </row>
    <row r="52332" spans="23:23" x14ac:dyDescent="0.35">
      <c r="W52332" s="17"/>
    </row>
    <row r="52333" spans="23:23" x14ac:dyDescent="0.35">
      <c r="W52333" s="17"/>
    </row>
    <row r="52334" spans="23:23" x14ac:dyDescent="0.35">
      <c r="W52334" s="17"/>
    </row>
    <row r="52335" spans="23:23" x14ac:dyDescent="0.35">
      <c r="W52335" s="17"/>
    </row>
    <row r="52336" spans="23:23" x14ac:dyDescent="0.35">
      <c r="W52336" s="17"/>
    </row>
    <row r="52337" spans="23:23" x14ac:dyDescent="0.35">
      <c r="W52337" s="17"/>
    </row>
    <row r="52338" spans="23:23" x14ac:dyDescent="0.35">
      <c r="W52338" s="17"/>
    </row>
    <row r="52339" spans="23:23" x14ac:dyDescent="0.35">
      <c r="W52339" s="17"/>
    </row>
    <row r="52340" spans="23:23" x14ac:dyDescent="0.35">
      <c r="W52340" s="17"/>
    </row>
    <row r="52341" spans="23:23" x14ac:dyDescent="0.35">
      <c r="W52341" s="17"/>
    </row>
    <row r="52342" spans="23:23" x14ac:dyDescent="0.35">
      <c r="W52342" s="17"/>
    </row>
    <row r="52343" spans="23:23" x14ac:dyDescent="0.35">
      <c r="W52343" s="17"/>
    </row>
    <row r="52344" spans="23:23" x14ac:dyDescent="0.35">
      <c r="W52344" s="17"/>
    </row>
    <row r="52345" spans="23:23" x14ac:dyDescent="0.35">
      <c r="W52345" s="17"/>
    </row>
    <row r="52346" spans="23:23" x14ac:dyDescent="0.35">
      <c r="W52346" s="17"/>
    </row>
    <row r="52347" spans="23:23" x14ac:dyDescent="0.35">
      <c r="W52347" s="17"/>
    </row>
    <row r="52348" spans="23:23" x14ac:dyDescent="0.35">
      <c r="W52348" s="17"/>
    </row>
    <row r="52349" spans="23:23" x14ac:dyDescent="0.35">
      <c r="W52349" s="17"/>
    </row>
    <row r="52350" spans="23:23" x14ac:dyDescent="0.35">
      <c r="W52350" s="17"/>
    </row>
    <row r="52351" spans="23:23" x14ac:dyDescent="0.35">
      <c r="W52351" s="17"/>
    </row>
    <row r="52352" spans="23:23" x14ac:dyDescent="0.35">
      <c r="W52352" s="17"/>
    </row>
    <row r="52353" spans="23:23" x14ac:dyDescent="0.35">
      <c r="W52353" s="17"/>
    </row>
    <row r="52354" spans="23:23" x14ac:dyDescent="0.35">
      <c r="W52354" s="17"/>
    </row>
    <row r="52355" spans="23:23" x14ac:dyDescent="0.35">
      <c r="W52355" s="17"/>
    </row>
    <row r="52356" spans="23:23" x14ac:dyDescent="0.35">
      <c r="W52356" s="17"/>
    </row>
    <row r="52357" spans="23:23" x14ac:dyDescent="0.35">
      <c r="W52357" s="17"/>
    </row>
    <row r="52358" spans="23:23" x14ac:dyDescent="0.35">
      <c r="W52358" s="17"/>
    </row>
    <row r="52359" spans="23:23" x14ac:dyDescent="0.35">
      <c r="W52359" s="17"/>
    </row>
    <row r="52360" spans="23:23" x14ac:dyDescent="0.35">
      <c r="W52360" s="17"/>
    </row>
    <row r="52361" spans="23:23" x14ac:dyDescent="0.35">
      <c r="W52361" s="17"/>
    </row>
    <row r="52362" spans="23:23" x14ac:dyDescent="0.35">
      <c r="W52362" s="17"/>
    </row>
    <row r="52363" spans="23:23" x14ac:dyDescent="0.35">
      <c r="W52363" s="17"/>
    </row>
    <row r="52364" spans="23:23" x14ac:dyDescent="0.35">
      <c r="W52364" s="17"/>
    </row>
    <row r="52365" spans="23:23" x14ac:dyDescent="0.35">
      <c r="W52365" s="17"/>
    </row>
    <row r="52366" spans="23:23" x14ac:dyDescent="0.35">
      <c r="W52366" s="17"/>
    </row>
    <row r="52367" spans="23:23" x14ac:dyDescent="0.35">
      <c r="W52367" s="17"/>
    </row>
    <row r="52368" spans="23:23" x14ac:dyDescent="0.35">
      <c r="W52368" s="17"/>
    </row>
    <row r="52369" spans="23:23" x14ac:dyDescent="0.35">
      <c r="W52369" s="17"/>
    </row>
    <row r="52370" spans="23:23" x14ac:dyDescent="0.35">
      <c r="W52370" s="17"/>
    </row>
    <row r="52371" spans="23:23" x14ac:dyDescent="0.35">
      <c r="W52371" s="17"/>
    </row>
    <row r="52372" spans="23:23" x14ac:dyDescent="0.35">
      <c r="W52372" s="17"/>
    </row>
    <row r="52373" spans="23:23" x14ac:dyDescent="0.35">
      <c r="W52373" s="17"/>
    </row>
    <row r="52374" spans="23:23" x14ac:dyDescent="0.35">
      <c r="W52374" s="17"/>
    </row>
    <row r="52375" spans="23:23" x14ac:dyDescent="0.35">
      <c r="W52375" s="17"/>
    </row>
    <row r="52376" spans="23:23" x14ac:dyDescent="0.35">
      <c r="W52376" s="17"/>
    </row>
    <row r="52377" spans="23:23" x14ac:dyDescent="0.35">
      <c r="W52377" s="17"/>
    </row>
    <row r="52378" spans="23:23" x14ac:dyDescent="0.35">
      <c r="W52378" s="17"/>
    </row>
    <row r="52379" spans="23:23" x14ac:dyDescent="0.35">
      <c r="W52379" s="17"/>
    </row>
    <row r="52380" spans="23:23" x14ac:dyDescent="0.35">
      <c r="W52380" s="17"/>
    </row>
    <row r="52381" spans="23:23" x14ac:dyDescent="0.35">
      <c r="W52381" s="17"/>
    </row>
    <row r="52382" spans="23:23" x14ac:dyDescent="0.35">
      <c r="W52382" s="17"/>
    </row>
    <row r="52383" spans="23:23" x14ac:dyDescent="0.35">
      <c r="W52383" s="17"/>
    </row>
    <row r="52384" spans="23:23" x14ac:dyDescent="0.35">
      <c r="W52384" s="17"/>
    </row>
    <row r="52385" spans="23:23" x14ac:dyDescent="0.35">
      <c r="W52385" s="17"/>
    </row>
    <row r="52386" spans="23:23" x14ac:dyDescent="0.35">
      <c r="W52386" s="17"/>
    </row>
    <row r="52387" spans="23:23" x14ac:dyDescent="0.35">
      <c r="W52387" s="17"/>
    </row>
    <row r="52388" spans="23:23" x14ac:dyDescent="0.35">
      <c r="W52388" s="17"/>
    </row>
    <row r="52389" spans="23:23" x14ac:dyDescent="0.35">
      <c r="W52389" s="17"/>
    </row>
    <row r="52390" spans="23:23" x14ac:dyDescent="0.35">
      <c r="W52390" s="17"/>
    </row>
    <row r="52391" spans="23:23" x14ac:dyDescent="0.35">
      <c r="W52391" s="17"/>
    </row>
    <row r="52392" spans="23:23" x14ac:dyDescent="0.35">
      <c r="W52392" s="17"/>
    </row>
    <row r="52393" spans="23:23" x14ac:dyDescent="0.35">
      <c r="W52393" s="17"/>
    </row>
    <row r="52394" spans="23:23" x14ac:dyDescent="0.35">
      <c r="W52394" s="17"/>
    </row>
    <row r="52395" spans="23:23" x14ac:dyDescent="0.35">
      <c r="W52395" s="17"/>
    </row>
    <row r="52396" spans="23:23" x14ac:dyDescent="0.35">
      <c r="W52396" s="17"/>
    </row>
    <row r="52397" spans="23:23" x14ac:dyDescent="0.35">
      <c r="W52397" s="17"/>
    </row>
    <row r="52398" spans="23:23" x14ac:dyDescent="0.35">
      <c r="W52398" s="17"/>
    </row>
    <row r="52399" spans="23:23" x14ac:dyDescent="0.35">
      <c r="W52399" s="17"/>
    </row>
    <row r="52400" spans="23:23" x14ac:dyDescent="0.35">
      <c r="W52400" s="17"/>
    </row>
    <row r="52401" spans="23:23" x14ac:dyDescent="0.35">
      <c r="W52401" s="17"/>
    </row>
    <row r="52402" spans="23:23" x14ac:dyDescent="0.35">
      <c r="W52402" s="17"/>
    </row>
    <row r="52403" spans="23:23" x14ac:dyDescent="0.35">
      <c r="W52403" s="17"/>
    </row>
    <row r="52404" spans="23:23" x14ac:dyDescent="0.35">
      <c r="W52404" s="17"/>
    </row>
    <row r="52405" spans="23:23" x14ac:dyDescent="0.35">
      <c r="W52405" s="17"/>
    </row>
    <row r="52406" spans="23:23" x14ac:dyDescent="0.35">
      <c r="W52406" s="17"/>
    </row>
    <row r="52407" spans="23:23" x14ac:dyDescent="0.35">
      <c r="W52407" s="17"/>
    </row>
    <row r="52408" spans="23:23" x14ac:dyDescent="0.35">
      <c r="W52408" s="17"/>
    </row>
    <row r="52409" spans="23:23" x14ac:dyDescent="0.35">
      <c r="W52409" s="17"/>
    </row>
    <row r="52410" spans="23:23" x14ac:dyDescent="0.35">
      <c r="W52410" s="17"/>
    </row>
    <row r="52411" spans="23:23" x14ac:dyDescent="0.35">
      <c r="W52411" s="17"/>
    </row>
    <row r="52412" spans="23:23" x14ac:dyDescent="0.35">
      <c r="W52412" s="17"/>
    </row>
    <row r="52413" spans="23:23" x14ac:dyDescent="0.35">
      <c r="W52413" s="17"/>
    </row>
    <row r="52414" spans="23:23" x14ac:dyDescent="0.35">
      <c r="W52414" s="17"/>
    </row>
    <row r="52415" spans="23:23" x14ac:dyDescent="0.35">
      <c r="W52415" s="17"/>
    </row>
    <row r="52416" spans="23:23" x14ac:dyDescent="0.35">
      <c r="W52416" s="17"/>
    </row>
    <row r="52417" spans="23:23" x14ac:dyDescent="0.35">
      <c r="W52417" s="17"/>
    </row>
    <row r="52418" spans="23:23" x14ac:dyDescent="0.35">
      <c r="W52418" s="17"/>
    </row>
    <row r="52419" spans="23:23" x14ac:dyDescent="0.35">
      <c r="W52419" s="17"/>
    </row>
    <row r="52420" spans="23:23" x14ac:dyDescent="0.35">
      <c r="W52420" s="17"/>
    </row>
    <row r="52421" spans="23:23" x14ac:dyDescent="0.35">
      <c r="W52421" s="17"/>
    </row>
    <row r="52422" spans="23:23" x14ac:dyDescent="0.35">
      <c r="W52422" s="17"/>
    </row>
    <row r="52423" spans="23:23" x14ac:dyDescent="0.35">
      <c r="W52423" s="17"/>
    </row>
    <row r="52424" spans="23:23" x14ac:dyDescent="0.35">
      <c r="W52424" s="17"/>
    </row>
    <row r="52425" spans="23:23" x14ac:dyDescent="0.35">
      <c r="W52425" s="17"/>
    </row>
    <row r="52426" spans="23:23" x14ac:dyDescent="0.35">
      <c r="W52426" s="17"/>
    </row>
    <row r="52427" spans="23:23" x14ac:dyDescent="0.35">
      <c r="W52427" s="17"/>
    </row>
    <row r="52428" spans="23:23" x14ac:dyDescent="0.35">
      <c r="W52428" s="17"/>
    </row>
    <row r="52429" spans="23:23" x14ac:dyDescent="0.35">
      <c r="W52429" s="17"/>
    </row>
    <row r="52430" spans="23:23" x14ac:dyDescent="0.35">
      <c r="W52430" s="17"/>
    </row>
    <row r="52431" spans="23:23" x14ac:dyDescent="0.35">
      <c r="W52431" s="17"/>
    </row>
    <row r="52432" spans="23:23" x14ac:dyDescent="0.35">
      <c r="W52432" s="17"/>
    </row>
    <row r="52433" spans="23:23" x14ac:dyDescent="0.35">
      <c r="W52433" s="17"/>
    </row>
    <row r="52434" spans="23:23" x14ac:dyDescent="0.35">
      <c r="W52434" s="17"/>
    </row>
    <row r="52435" spans="23:23" x14ac:dyDescent="0.35">
      <c r="W52435" s="17"/>
    </row>
    <row r="52436" spans="23:23" x14ac:dyDescent="0.35">
      <c r="W52436" s="17"/>
    </row>
    <row r="52437" spans="23:23" x14ac:dyDescent="0.35">
      <c r="W52437" s="17"/>
    </row>
    <row r="52438" spans="23:23" x14ac:dyDescent="0.35">
      <c r="W52438" s="17"/>
    </row>
    <row r="52439" spans="23:23" x14ac:dyDescent="0.35">
      <c r="W52439" s="17"/>
    </row>
    <row r="52440" spans="23:23" x14ac:dyDescent="0.35">
      <c r="W52440" s="17"/>
    </row>
    <row r="52441" spans="23:23" x14ac:dyDescent="0.35">
      <c r="W52441" s="17"/>
    </row>
    <row r="52442" spans="23:23" x14ac:dyDescent="0.35">
      <c r="W52442" s="17"/>
    </row>
    <row r="52443" spans="23:23" x14ac:dyDescent="0.35">
      <c r="W52443" s="17"/>
    </row>
    <row r="52444" spans="23:23" x14ac:dyDescent="0.35">
      <c r="W52444" s="17"/>
    </row>
    <row r="52445" spans="23:23" x14ac:dyDescent="0.35">
      <c r="W52445" s="17"/>
    </row>
    <row r="52446" spans="23:23" x14ac:dyDescent="0.35">
      <c r="W52446" s="17"/>
    </row>
    <row r="52447" spans="23:23" x14ac:dyDescent="0.35">
      <c r="W52447" s="17"/>
    </row>
    <row r="52448" spans="23:23" x14ac:dyDescent="0.35">
      <c r="W52448" s="17"/>
    </row>
    <row r="52449" spans="23:23" x14ac:dyDescent="0.35">
      <c r="W52449" s="17"/>
    </row>
    <row r="52450" spans="23:23" x14ac:dyDescent="0.35">
      <c r="W52450" s="17"/>
    </row>
    <row r="52451" spans="23:23" x14ac:dyDescent="0.35">
      <c r="W52451" s="17"/>
    </row>
    <row r="52452" spans="23:23" x14ac:dyDescent="0.35">
      <c r="W52452" s="17"/>
    </row>
    <row r="52453" spans="23:23" x14ac:dyDescent="0.35">
      <c r="W52453" s="17"/>
    </row>
    <row r="52454" spans="23:23" x14ac:dyDescent="0.35">
      <c r="W52454" s="17"/>
    </row>
    <row r="52455" spans="23:23" x14ac:dyDescent="0.35">
      <c r="W52455" s="17"/>
    </row>
    <row r="52456" spans="23:23" x14ac:dyDescent="0.35">
      <c r="W52456" s="17"/>
    </row>
    <row r="52457" spans="23:23" x14ac:dyDescent="0.35">
      <c r="W52457" s="17"/>
    </row>
    <row r="52458" spans="23:23" x14ac:dyDescent="0.35">
      <c r="W52458" s="17"/>
    </row>
    <row r="52459" spans="23:23" x14ac:dyDescent="0.35">
      <c r="W52459" s="17"/>
    </row>
    <row r="52460" spans="23:23" x14ac:dyDescent="0.35">
      <c r="W52460" s="17"/>
    </row>
    <row r="52461" spans="23:23" x14ac:dyDescent="0.35">
      <c r="W52461" s="17"/>
    </row>
    <row r="52462" spans="23:23" x14ac:dyDescent="0.35">
      <c r="W52462" s="17"/>
    </row>
    <row r="52463" spans="23:23" x14ac:dyDescent="0.35">
      <c r="W52463" s="17"/>
    </row>
    <row r="52464" spans="23:23" x14ac:dyDescent="0.35">
      <c r="W52464" s="17"/>
    </row>
    <row r="52465" spans="23:23" x14ac:dyDescent="0.35">
      <c r="W52465" s="17"/>
    </row>
    <row r="52466" spans="23:23" x14ac:dyDescent="0.35">
      <c r="W52466" s="17"/>
    </row>
    <row r="52467" spans="23:23" x14ac:dyDescent="0.35">
      <c r="W52467" s="17"/>
    </row>
    <row r="52468" spans="23:23" x14ac:dyDescent="0.35">
      <c r="W52468" s="17"/>
    </row>
    <row r="52469" spans="23:23" x14ac:dyDescent="0.35">
      <c r="W52469" s="17"/>
    </row>
    <row r="52470" spans="23:23" x14ac:dyDescent="0.35">
      <c r="W52470" s="17"/>
    </row>
    <row r="52471" spans="23:23" x14ac:dyDescent="0.35">
      <c r="W52471" s="17"/>
    </row>
    <row r="52472" spans="23:23" x14ac:dyDescent="0.35">
      <c r="W52472" s="17"/>
    </row>
    <row r="52473" spans="23:23" x14ac:dyDescent="0.35">
      <c r="W52473" s="17"/>
    </row>
    <row r="52474" spans="23:23" x14ac:dyDescent="0.35">
      <c r="W52474" s="17"/>
    </row>
    <row r="52475" spans="23:23" x14ac:dyDescent="0.35">
      <c r="W52475" s="17"/>
    </row>
    <row r="52476" spans="23:23" x14ac:dyDescent="0.35">
      <c r="W52476" s="17"/>
    </row>
    <row r="52477" spans="23:23" x14ac:dyDescent="0.35">
      <c r="W52477" s="17"/>
    </row>
    <row r="52478" spans="23:23" x14ac:dyDescent="0.35">
      <c r="W52478" s="17"/>
    </row>
    <row r="52479" spans="23:23" x14ac:dyDescent="0.35">
      <c r="W52479" s="17"/>
    </row>
    <row r="52480" spans="23:23" x14ac:dyDescent="0.35">
      <c r="W52480" s="17"/>
    </row>
    <row r="52481" spans="23:23" x14ac:dyDescent="0.35">
      <c r="W52481" s="17"/>
    </row>
    <row r="52482" spans="23:23" x14ac:dyDescent="0.35">
      <c r="W52482" s="17"/>
    </row>
    <row r="52483" spans="23:23" x14ac:dyDescent="0.35">
      <c r="W52483" s="17"/>
    </row>
    <row r="52484" spans="23:23" x14ac:dyDescent="0.35">
      <c r="W52484" s="17"/>
    </row>
    <row r="52485" spans="23:23" x14ac:dyDescent="0.35">
      <c r="W52485" s="17"/>
    </row>
    <row r="52486" spans="23:23" x14ac:dyDescent="0.35">
      <c r="W52486" s="17"/>
    </row>
    <row r="52487" spans="23:23" x14ac:dyDescent="0.35">
      <c r="W52487" s="17"/>
    </row>
    <row r="52488" spans="23:23" x14ac:dyDescent="0.35">
      <c r="W52488" s="17"/>
    </row>
    <row r="52489" spans="23:23" x14ac:dyDescent="0.35">
      <c r="W52489" s="17"/>
    </row>
    <row r="52490" spans="23:23" x14ac:dyDescent="0.35">
      <c r="W52490" s="17"/>
    </row>
    <row r="52491" spans="23:23" x14ac:dyDescent="0.35">
      <c r="W52491" s="17"/>
    </row>
    <row r="52492" spans="23:23" x14ac:dyDescent="0.35">
      <c r="W52492" s="17"/>
    </row>
    <row r="52493" spans="23:23" x14ac:dyDescent="0.35">
      <c r="W52493" s="17"/>
    </row>
    <row r="52494" spans="23:23" x14ac:dyDescent="0.35">
      <c r="W52494" s="17"/>
    </row>
    <row r="52495" spans="23:23" x14ac:dyDescent="0.35">
      <c r="W52495" s="17"/>
    </row>
    <row r="52496" spans="23:23" x14ac:dyDescent="0.35">
      <c r="W52496" s="17"/>
    </row>
    <row r="52497" spans="23:23" x14ac:dyDescent="0.35">
      <c r="W52497" s="17"/>
    </row>
    <row r="52498" spans="23:23" x14ac:dyDescent="0.35">
      <c r="W52498" s="17"/>
    </row>
    <row r="52499" spans="23:23" x14ac:dyDescent="0.35">
      <c r="W52499" s="17"/>
    </row>
    <row r="52500" spans="23:23" x14ac:dyDescent="0.35">
      <c r="W52500" s="17"/>
    </row>
    <row r="52501" spans="23:23" x14ac:dyDescent="0.35">
      <c r="W52501" s="17"/>
    </row>
    <row r="52502" spans="23:23" x14ac:dyDescent="0.35">
      <c r="W52502" s="17"/>
    </row>
    <row r="52503" spans="23:23" x14ac:dyDescent="0.35">
      <c r="W52503" s="17"/>
    </row>
    <row r="52504" spans="23:23" x14ac:dyDescent="0.35">
      <c r="W52504" s="17"/>
    </row>
    <row r="52505" spans="23:23" x14ac:dyDescent="0.35">
      <c r="W52505" s="17"/>
    </row>
    <row r="52506" spans="23:23" x14ac:dyDescent="0.35">
      <c r="W52506" s="17"/>
    </row>
    <row r="52507" spans="23:23" x14ac:dyDescent="0.35">
      <c r="W52507" s="17"/>
    </row>
    <row r="52508" spans="23:23" x14ac:dyDescent="0.35">
      <c r="W52508" s="17"/>
    </row>
    <row r="52509" spans="23:23" x14ac:dyDescent="0.35">
      <c r="W52509" s="17"/>
    </row>
    <row r="52510" spans="23:23" x14ac:dyDescent="0.35">
      <c r="W52510" s="17"/>
    </row>
    <row r="52511" spans="23:23" x14ac:dyDescent="0.35">
      <c r="W52511" s="17"/>
    </row>
    <row r="52512" spans="23:23" x14ac:dyDescent="0.35">
      <c r="W52512" s="17"/>
    </row>
    <row r="52513" spans="23:23" x14ac:dyDescent="0.35">
      <c r="W52513" s="17"/>
    </row>
    <row r="52514" spans="23:23" x14ac:dyDescent="0.35">
      <c r="W52514" s="17"/>
    </row>
    <row r="52515" spans="23:23" x14ac:dyDescent="0.35">
      <c r="W52515" s="17"/>
    </row>
    <row r="52516" spans="23:23" x14ac:dyDescent="0.35">
      <c r="W52516" s="17"/>
    </row>
    <row r="52517" spans="23:23" x14ac:dyDescent="0.35">
      <c r="W52517" s="17"/>
    </row>
    <row r="52518" spans="23:23" x14ac:dyDescent="0.35">
      <c r="W52518" s="17"/>
    </row>
    <row r="52519" spans="23:23" x14ac:dyDescent="0.35">
      <c r="W52519" s="17"/>
    </row>
    <row r="52520" spans="23:23" x14ac:dyDescent="0.35">
      <c r="W52520" s="17"/>
    </row>
    <row r="52521" spans="23:23" x14ac:dyDescent="0.35">
      <c r="W52521" s="17"/>
    </row>
    <row r="52522" spans="23:23" x14ac:dyDescent="0.35">
      <c r="W52522" s="17"/>
    </row>
    <row r="52523" spans="23:23" x14ac:dyDescent="0.35">
      <c r="W52523" s="17"/>
    </row>
    <row r="52524" spans="23:23" x14ac:dyDescent="0.35">
      <c r="W52524" s="17"/>
    </row>
    <row r="52525" spans="23:23" x14ac:dyDescent="0.35">
      <c r="W52525" s="17"/>
    </row>
    <row r="52526" spans="23:23" x14ac:dyDescent="0.35">
      <c r="W52526" s="17"/>
    </row>
    <row r="52527" spans="23:23" x14ac:dyDescent="0.35">
      <c r="W52527" s="17"/>
    </row>
    <row r="52528" spans="23:23" x14ac:dyDescent="0.35">
      <c r="W52528" s="17"/>
    </row>
    <row r="52529" spans="23:23" x14ac:dyDescent="0.35">
      <c r="W52529" s="17"/>
    </row>
    <row r="52530" spans="23:23" x14ac:dyDescent="0.35">
      <c r="W52530" s="17"/>
    </row>
    <row r="52531" spans="23:23" x14ac:dyDescent="0.35">
      <c r="W52531" s="17"/>
    </row>
    <row r="52532" spans="23:23" x14ac:dyDescent="0.35">
      <c r="W52532" s="17"/>
    </row>
    <row r="52533" spans="23:23" x14ac:dyDescent="0.35">
      <c r="W52533" s="17"/>
    </row>
    <row r="52534" spans="23:23" x14ac:dyDescent="0.35">
      <c r="W52534" s="17"/>
    </row>
    <row r="52535" spans="23:23" x14ac:dyDescent="0.35">
      <c r="W52535" s="17"/>
    </row>
    <row r="52536" spans="23:23" x14ac:dyDescent="0.35">
      <c r="W52536" s="17"/>
    </row>
    <row r="52537" spans="23:23" x14ac:dyDescent="0.35">
      <c r="W52537" s="17"/>
    </row>
    <row r="52538" spans="23:23" x14ac:dyDescent="0.35">
      <c r="W52538" s="17"/>
    </row>
    <row r="52539" spans="23:23" x14ac:dyDescent="0.35">
      <c r="W52539" s="17"/>
    </row>
    <row r="52540" spans="23:23" x14ac:dyDescent="0.35">
      <c r="W52540" s="17"/>
    </row>
    <row r="52541" spans="23:23" x14ac:dyDescent="0.35">
      <c r="W52541" s="17"/>
    </row>
    <row r="52542" spans="23:23" x14ac:dyDescent="0.35">
      <c r="W52542" s="17"/>
    </row>
    <row r="52543" spans="23:23" x14ac:dyDescent="0.35">
      <c r="W52543" s="17"/>
    </row>
    <row r="52544" spans="23:23" x14ac:dyDescent="0.35">
      <c r="W52544" s="17"/>
    </row>
    <row r="52545" spans="23:23" x14ac:dyDescent="0.35">
      <c r="W52545" s="17"/>
    </row>
    <row r="52546" spans="23:23" x14ac:dyDescent="0.35">
      <c r="W52546" s="17"/>
    </row>
    <row r="52547" spans="23:23" x14ac:dyDescent="0.35">
      <c r="W52547" s="17"/>
    </row>
    <row r="52548" spans="23:23" x14ac:dyDescent="0.35">
      <c r="W52548" s="17"/>
    </row>
    <row r="52549" spans="23:23" x14ac:dyDescent="0.35">
      <c r="W52549" s="17"/>
    </row>
    <row r="52550" spans="23:23" x14ac:dyDescent="0.35">
      <c r="W52550" s="17"/>
    </row>
    <row r="52551" spans="23:23" x14ac:dyDescent="0.35">
      <c r="W52551" s="17"/>
    </row>
    <row r="52552" spans="23:23" x14ac:dyDescent="0.35">
      <c r="W52552" s="17"/>
    </row>
    <row r="52553" spans="23:23" x14ac:dyDescent="0.35">
      <c r="W52553" s="17"/>
    </row>
    <row r="52554" spans="23:23" x14ac:dyDescent="0.35">
      <c r="W52554" s="17"/>
    </row>
    <row r="52555" spans="23:23" x14ac:dyDescent="0.35">
      <c r="W52555" s="17"/>
    </row>
    <row r="52556" spans="23:23" x14ac:dyDescent="0.35">
      <c r="W52556" s="17"/>
    </row>
    <row r="52557" spans="23:23" x14ac:dyDescent="0.35">
      <c r="W52557" s="17"/>
    </row>
    <row r="52558" spans="23:23" x14ac:dyDescent="0.35">
      <c r="W52558" s="17"/>
    </row>
    <row r="52559" spans="23:23" x14ac:dyDescent="0.35">
      <c r="W52559" s="17"/>
    </row>
    <row r="52560" spans="23:23" x14ac:dyDescent="0.35">
      <c r="W52560" s="17"/>
    </row>
    <row r="52561" spans="23:23" x14ac:dyDescent="0.35">
      <c r="W52561" s="17"/>
    </row>
    <row r="52562" spans="23:23" x14ac:dyDescent="0.35">
      <c r="W52562" s="17"/>
    </row>
    <row r="52563" spans="23:23" x14ac:dyDescent="0.35">
      <c r="W52563" s="17"/>
    </row>
    <row r="52564" spans="23:23" x14ac:dyDescent="0.35">
      <c r="W52564" s="17"/>
    </row>
    <row r="52565" spans="23:23" x14ac:dyDescent="0.35">
      <c r="W52565" s="17"/>
    </row>
    <row r="52566" spans="23:23" x14ac:dyDescent="0.35">
      <c r="W52566" s="17"/>
    </row>
    <row r="52567" spans="23:23" x14ac:dyDescent="0.35">
      <c r="W52567" s="17"/>
    </row>
    <row r="52568" spans="23:23" x14ac:dyDescent="0.35">
      <c r="W52568" s="17"/>
    </row>
    <row r="52569" spans="23:23" x14ac:dyDescent="0.35">
      <c r="W52569" s="17"/>
    </row>
    <row r="52570" spans="23:23" x14ac:dyDescent="0.35">
      <c r="W52570" s="17"/>
    </row>
    <row r="52571" spans="23:23" x14ac:dyDescent="0.35">
      <c r="W52571" s="17"/>
    </row>
    <row r="52572" spans="23:23" x14ac:dyDescent="0.35">
      <c r="W52572" s="17"/>
    </row>
    <row r="52573" spans="23:23" x14ac:dyDescent="0.35">
      <c r="W52573" s="17"/>
    </row>
    <row r="52574" spans="23:23" x14ac:dyDescent="0.35">
      <c r="W52574" s="17"/>
    </row>
    <row r="52575" spans="23:23" x14ac:dyDescent="0.35">
      <c r="W52575" s="17"/>
    </row>
    <row r="52576" spans="23:23" x14ac:dyDescent="0.35">
      <c r="W52576" s="17"/>
    </row>
    <row r="52577" spans="23:23" x14ac:dyDescent="0.35">
      <c r="W52577" s="17"/>
    </row>
    <row r="52578" spans="23:23" x14ac:dyDescent="0.35">
      <c r="W52578" s="17"/>
    </row>
    <row r="52579" spans="23:23" x14ac:dyDescent="0.35">
      <c r="W52579" s="17"/>
    </row>
    <row r="52580" spans="23:23" x14ac:dyDescent="0.35">
      <c r="W52580" s="17"/>
    </row>
    <row r="52581" spans="23:23" x14ac:dyDescent="0.35">
      <c r="W52581" s="17"/>
    </row>
    <row r="52582" spans="23:23" x14ac:dyDescent="0.35">
      <c r="W52582" s="17"/>
    </row>
    <row r="52583" spans="23:23" x14ac:dyDescent="0.35">
      <c r="W52583" s="17"/>
    </row>
    <row r="52584" spans="23:23" x14ac:dyDescent="0.35">
      <c r="W52584" s="17"/>
    </row>
    <row r="52585" spans="23:23" x14ac:dyDescent="0.35">
      <c r="W52585" s="17"/>
    </row>
    <row r="52586" spans="23:23" x14ac:dyDescent="0.35">
      <c r="W52586" s="17"/>
    </row>
    <row r="52587" spans="23:23" x14ac:dyDescent="0.35">
      <c r="W52587" s="17"/>
    </row>
    <row r="52588" spans="23:23" x14ac:dyDescent="0.35">
      <c r="W52588" s="17"/>
    </row>
    <row r="52589" spans="23:23" x14ac:dyDescent="0.35">
      <c r="W52589" s="17"/>
    </row>
    <row r="52590" spans="23:23" x14ac:dyDescent="0.35">
      <c r="W52590" s="17"/>
    </row>
    <row r="52591" spans="23:23" x14ac:dyDescent="0.35">
      <c r="W52591" s="17"/>
    </row>
    <row r="52592" spans="23:23" x14ac:dyDescent="0.35">
      <c r="W52592" s="17"/>
    </row>
    <row r="52593" spans="23:23" x14ac:dyDescent="0.35">
      <c r="W52593" s="17"/>
    </row>
    <row r="52594" spans="23:23" x14ac:dyDescent="0.35">
      <c r="W52594" s="17"/>
    </row>
    <row r="52595" spans="23:23" x14ac:dyDescent="0.35">
      <c r="W52595" s="17"/>
    </row>
    <row r="52596" spans="23:23" x14ac:dyDescent="0.35">
      <c r="W52596" s="17"/>
    </row>
    <row r="52597" spans="23:23" x14ac:dyDescent="0.35">
      <c r="W52597" s="17"/>
    </row>
    <row r="52598" spans="23:23" x14ac:dyDescent="0.35">
      <c r="W52598" s="17"/>
    </row>
    <row r="52599" spans="23:23" x14ac:dyDescent="0.35">
      <c r="W52599" s="17"/>
    </row>
    <row r="52600" spans="23:23" x14ac:dyDescent="0.35">
      <c r="W52600" s="17"/>
    </row>
    <row r="52601" spans="23:23" x14ac:dyDescent="0.35">
      <c r="W52601" s="17"/>
    </row>
    <row r="52602" spans="23:23" x14ac:dyDescent="0.35">
      <c r="W52602" s="17"/>
    </row>
    <row r="52603" spans="23:23" x14ac:dyDescent="0.35">
      <c r="W52603" s="17"/>
    </row>
    <row r="52604" spans="23:23" x14ac:dyDescent="0.35">
      <c r="W52604" s="17"/>
    </row>
    <row r="52605" spans="23:23" x14ac:dyDescent="0.35">
      <c r="W52605" s="17"/>
    </row>
    <row r="52606" spans="23:23" x14ac:dyDescent="0.35">
      <c r="W52606" s="17"/>
    </row>
    <row r="52607" spans="23:23" x14ac:dyDescent="0.35">
      <c r="W52607" s="17"/>
    </row>
    <row r="52608" spans="23:23" x14ac:dyDescent="0.35">
      <c r="W52608" s="17"/>
    </row>
    <row r="52609" spans="23:23" x14ac:dyDescent="0.35">
      <c r="W52609" s="17"/>
    </row>
    <row r="52610" spans="23:23" x14ac:dyDescent="0.35">
      <c r="W52610" s="17"/>
    </row>
    <row r="52611" spans="23:23" x14ac:dyDescent="0.35">
      <c r="W52611" s="17"/>
    </row>
    <row r="52612" spans="23:23" x14ac:dyDescent="0.35">
      <c r="W52612" s="17"/>
    </row>
    <row r="52613" spans="23:23" x14ac:dyDescent="0.35">
      <c r="W52613" s="17"/>
    </row>
    <row r="52614" spans="23:23" x14ac:dyDescent="0.35">
      <c r="W52614" s="17"/>
    </row>
    <row r="52615" spans="23:23" x14ac:dyDescent="0.35">
      <c r="W52615" s="17"/>
    </row>
    <row r="52616" spans="23:23" x14ac:dyDescent="0.35">
      <c r="W52616" s="17"/>
    </row>
    <row r="52617" spans="23:23" x14ac:dyDescent="0.35">
      <c r="W52617" s="17"/>
    </row>
    <row r="52618" spans="23:23" x14ac:dyDescent="0.35">
      <c r="W52618" s="17"/>
    </row>
    <row r="52619" spans="23:23" x14ac:dyDescent="0.35">
      <c r="W52619" s="17"/>
    </row>
    <row r="52620" spans="23:23" x14ac:dyDescent="0.35">
      <c r="W52620" s="17"/>
    </row>
    <row r="52621" spans="23:23" x14ac:dyDescent="0.35">
      <c r="W52621" s="17"/>
    </row>
    <row r="52622" spans="23:23" x14ac:dyDescent="0.35">
      <c r="W52622" s="17"/>
    </row>
    <row r="52623" spans="23:23" x14ac:dyDescent="0.35">
      <c r="W52623" s="17"/>
    </row>
    <row r="52624" spans="23:23" x14ac:dyDescent="0.35">
      <c r="W52624" s="17"/>
    </row>
    <row r="52625" spans="23:23" x14ac:dyDescent="0.35">
      <c r="W52625" s="17"/>
    </row>
    <row r="52626" spans="23:23" x14ac:dyDescent="0.35">
      <c r="W52626" s="17"/>
    </row>
    <row r="52627" spans="23:23" x14ac:dyDescent="0.35">
      <c r="W52627" s="17"/>
    </row>
    <row r="52628" spans="23:23" x14ac:dyDescent="0.35">
      <c r="W52628" s="17"/>
    </row>
    <row r="52629" spans="23:23" x14ac:dyDescent="0.35">
      <c r="W52629" s="17"/>
    </row>
    <row r="52630" spans="23:23" x14ac:dyDescent="0.35">
      <c r="W52630" s="17"/>
    </row>
    <row r="52631" spans="23:23" x14ac:dyDescent="0.35">
      <c r="W52631" s="17"/>
    </row>
    <row r="52632" spans="23:23" x14ac:dyDescent="0.35">
      <c r="W52632" s="17"/>
    </row>
    <row r="52633" spans="23:23" x14ac:dyDescent="0.35">
      <c r="W52633" s="17"/>
    </row>
    <row r="52634" spans="23:23" x14ac:dyDescent="0.35">
      <c r="W52634" s="17"/>
    </row>
    <row r="52635" spans="23:23" x14ac:dyDescent="0.35">
      <c r="W52635" s="17"/>
    </row>
    <row r="52636" spans="23:23" x14ac:dyDescent="0.35">
      <c r="W52636" s="17"/>
    </row>
    <row r="52637" spans="23:23" x14ac:dyDescent="0.35">
      <c r="W52637" s="17"/>
    </row>
    <row r="52638" spans="23:23" x14ac:dyDescent="0.35">
      <c r="W52638" s="17"/>
    </row>
    <row r="52639" spans="23:23" x14ac:dyDescent="0.35">
      <c r="W52639" s="17"/>
    </row>
    <row r="52640" spans="23:23" x14ac:dyDescent="0.35">
      <c r="W52640" s="17"/>
    </row>
    <row r="52641" spans="23:23" x14ac:dyDescent="0.35">
      <c r="W52641" s="17"/>
    </row>
    <row r="52642" spans="23:23" x14ac:dyDescent="0.35">
      <c r="W52642" s="17"/>
    </row>
    <row r="52643" spans="23:23" x14ac:dyDescent="0.35">
      <c r="W52643" s="17"/>
    </row>
    <row r="52644" spans="23:23" x14ac:dyDescent="0.35">
      <c r="W52644" s="17"/>
    </row>
    <row r="52645" spans="23:23" x14ac:dyDescent="0.35">
      <c r="W52645" s="17"/>
    </row>
    <row r="52646" spans="23:23" x14ac:dyDescent="0.35">
      <c r="W52646" s="17"/>
    </row>
    <row r="52647" spans="23:23" x14ac:dyDescent="0.35">
      <c r="W52647" s="17"/>
    </row>
    <row r="52648" spans="23:23" x14ac:dyDescent="0.35">
      <c r="W52648" s="17"/>
    </row>
    <row r="52649" spans="23:23" x14ac:dyDescent="0.35">
      <c r="W52649" s="17"/>
    </row>
    <row r="52650" spans="23:23" x14ac:dyDescent="0.35">
      <c r="W52650" s="17"/>
    </row>
    <row r="52651" spans="23:23" x14ac:dyDescent="0.35">
      <c r="W52651" s="17"/>
    </row>
    <row r="52652" spans="23:23" x14ac:dyDescent="0.35">
      <c r="W52652" s="17"/>
    </row>
    <row r="52653" spans="23:23" x14ac:dyDescent="0.35">
      <c r="W52653" s="17"/>
    </row>
    <row r="52654" spans="23:23" x14ac:dyDescent="0.35">
      <c r="W52654" s="17"/>
    </row>
    <row r="52655" spans="23:23" x14ac:dyDescent="0.35">
      <c r="W52655" s="17"/>
    </row>
    <row r="52656" spans="23:23" x14ac:dyDescent="0.35">
      <c r="W52656" s="17"/>
    </row>
    <row r="52657" spans="23:23" x14ac:dyDescent="0.35">
      <c r="W52657" s="17"/>
    </row>
    <row r="52658" spans="23:23" x14ac:dyDescent="0.35">
      <c r="W52658" s="17"/>
    </row>
    <row r="52659" spans="23:23" x14ac:dyDescent="0.35">
      <c r="W52659" s="17"/>
    </row>
    <row r="52660" spans="23:23" x14ac:dyDescent="0.35">
      <c r="W52660" s="17"/>
    </row>
    <row r="52661" spans="23:23" x14ac:dyDescent="0.35">
      <c r="W52661" s="17"/>
    </row>
    <row r="52662" spans="23:23" x14ac:dyDescent="0.35">
      <c r="W52662" s="17"/>
    </row>
    <row r="52663" spans="23:23" x14ac:dyDescent="0.35">
      <c r="W52663" s="17"/>
    </row>
    <row r="52664" spans="23:23" x14ac:dyDescent="0.35">
      <c r="W52664" s="17"/>
    </row>
    <row r="52665" spans="23:23" x14ac:dyDescent="0.35">
      <c r="W52665" s="17"/>
    </row>
    <row r="52666" spans="23:23" x14ac:dyDescent="0.35">
      <c r="W52666" s="17"/>
    </row>
    <row r="52667" spans="23:23" x14ac:dyDescent="0.35">
      <c r="W52667" s="17"/>
    </row>
    <row r="52668" spans="23:23" x14ac:dyDescent="0.35">
      <c r="W52668" s="17"/>
    </row>
    <row r="52669" spans="23:23" x14ac:dyDescent="0.35">
      <c r="W52669" s="17"/>
    </row>
    <row r="52670" spans="23:23" x14ac:dyDescent="0.35">
      <c r="W52670" s="17"/>
    </row>
    <row r="52671" spans="23:23" x14ac:dyDescent="0.35">
      <c r="W52671" s="17"/>
    </row>
    <row r="52672" spans="23:23" x14ac:dyDescent="0.35">
      <c r="W52672" s="17"/>
    </row>
    <row r="52673" spans="23:23" x14ac:dyDescent="0.35">
      <c r="W52673" s="17"/>
    </row>
    <row r="52674" spans="23:23" x14ac:dyDescent="0.35">
      <c r="W52674" s="17"/>
    </row>
    <row r="52675" spans="23:23" x14ac:dyDescent="0.35">
      <c r="W52675" s="17"/>
    </row>
    <row r="52676" spans="23:23" x14ac:dyDescent="0.35">
      <c r="W52676" s="17"/>
    </row>
    <row r="52677" spans="23:23" x14ac:dyDescent="0.35">
      <c r="W52677" s="17"/>
    </row>
    <row r="52678" spans="23:23" x14ac:dyDescent="0.35">
      <c r="W52678" s="17"/>
    </row>
    <row r="52679" spans="23:23" x14ac:dyDescent="0.35">
      <c r="W52679" s="17"/>
    </row>
    <row r="52680" spans="23:23" x14ac:dyDescent="0.35">
      <c r="W52680" s="17"/>
    </row>
    <row r="52681" spans="23:23" x14ac:dyDescent="0.35">
      <c r="W52681" s="17"/>
    </row>
    <row r="52682" spans="23:23" x14ac:dyDescent="0.35">
      <c r="W52682" s="17"/>
    </row>
    <row r="52683" spans="23:23" x14ac:dyDescent="0.35">
      <c r="W52683" s="17"/>
    </row>
    <row r="52684" spans="23:23" x14ac:dyDescent="0.35">
      <c r="W52684" s="17"/>
    </row>
    <row r="52685" spans="23:23" x14ac:dyDescent="0.35">
      <c r="W52685" s="17"/>
    </row>
    <row r="52686" spans="23:23" x14ac:dyDescent="0.35">
      <c r="W52686" s="17"/>
    </row>
    <row r="52687" spans="23:23" x14ac:dyDescent="0.35">
      <c r="W52687" s="17"/>
    </row>
    <row r="52688" spans="23:23" x14ac:dyDescent="0.35">
      <c r="W52688" s="17"/>
    </row>
    <row r="52689" spans="23:23" x14ac:dyDescent="0.35">
      <c r="W52689" s="17"/>
    </row>
    <row r="52690" spans="23:23" x14ac:dyDescent="0.35">
      <c r="W52690" s="17"/>
    </row>
    <row r="52691" spans="23:23" x14ac:dyDescent="0.35">
      <c r="W52691" s="17"/>
    </row>
    <row r="52692" spans="23:23" x14ac:dyDescent="0.35">
      <c r="W52692" s="17"/>
    </row>
    <row r="52693" spans="23:23" x14ac:dyDescent="0.35">
      <c r="W52693" s="17"/>
    </row>
    <row r="52694" spans="23:23" x14ac:dyDescent="0.35">
      <c r="W52694" s="17"/>
    </row>
    <row r="52695" spans="23:23" x14ac:dyDescent="0.35">
      <c r="W52695" s="17"/>
    </row>
    <row r="52696" spans="23:23" x14ac:dyDescent="0.35">
      <c r="W52696" s="17"/>
    </row>
    <row r="52697" spans="23:23" x14ac:dyDescent="0.35">
      <c r="W52697" s="17"/>
    </row>
    <row r="52698" spans="23:23" x14ac:dyDescent="0.35">
      <c r="W52698" s="17"/>
    </row>
    <row r="52699" spans="23:23" x14ac:dyDescent="0.35">
      <c r="W52699" s="17"/>
    </row>
    <row r="52700" spans="23:23" x14ac:dyDescent="0.35">
      <c r="W52700" s="17"/>
    </row>
    <row r="52701" spans="23:23" x14ac:dyDescent="0.35">
      <c r="W52701" s="17"/>
    </row>
    <row r="52702" spans="23:23" x14ac:dyDescent="0.35">
      <c r="W52702" s="17"/>
    </row>
    <row r="52703" spans="23:23" x14ac:dyDescent="0.35">
      <c r="W52703" s="17"/>
    </row>
    <row r="52704" spans="23:23" x14ac:dyDescent="0.35">
      <c r="W52704" s="17"/>
    </row>
    <row r="52705" spans="23:23" x14ac:dyDescent="0.35">
      <c r="W52705" s="17"/>
    </row>
    <row r="52706" spans="23:23" x14ac:dyDescent="0.35">
      <c r="W52706" s="17"/>
    </row>
    <row r="52707" spans="23:23" x14ac:dyDescent="0.35">
      <c r="W52707" s="17"/>
    </row>
    <row r="52708" spans="23:23" x14ac:dyDescent="0.35">
      <c r="W52708" s="17"/>
    </row>
    <row r="52709" spans="23:23" x14ac:dyDescent="0.35">
      <c r="W52709" s="17"/>
    </row>
    <row r="52710" spans="23:23" x14ac:dyDescent="0.35">
      <c r="W52710" s="17"/>
    </row>
    <row r="52711" spans="23:23" x14ac:dyDescent="0.35">
      <c r="W52711" s="17"/>
    </row>
    <row r="52712" spans="23:23" x14ac:dyDescent="0.35">
      <c r="W52712" s="17"/>
    </row>
    <row r="52713" spans="23:23" x14ac:dyDescent="0.35">
      <c r="W52713" s="17"/>
    </row>
    <row r="52714" spans="23:23" x14ac:dyDescent="0.35">
      <c r="W52714" s="17"/>
    </row>
    <row r="52715" spans="23:23" x14ac:dyDescent="0.35">
      <c r="W52715" s="17"/>
    </row>
    <row r="52716" spans="23:23" x14ac:dyDescent="0.35">
      <c r="W52716" s="17"/>
    </row>
    <row r="52717" spans="23:23" x14ac:dyDescent="0.35">
      <c r="W52717" s="17"/>
    </row>
    <row r="52718" spans="23:23" x14ac:dyDescent="0.35">
      <c r="W52718" s="17"/>
    </row>
    <row r="52719" spans="23:23" x14ac:dyDescent="0.35">
      <c r="W52719" s="17"/>
    </row>
    <row r="52720" spans="23:23" x14ac:dyDescent="0.35">
      <c r="W52720" s="17"/>
    </row>
    <row r="52721" spans="23:23" x14ac:dyDescent="0.35">
      <c r="W52721" s="17"/>
    </row>
    <row r="52722" spans="23:23" x14ac:dyDescent="0.35">
      <c r="W52722" s="17"/>
    </row>
    <row r="52723" spans="23:23" x14ac:dyDescent="0.35">
      <c r="W52723" s="17"/>
    </row>
    <row r="52724" spans="23:23" x14ac:dyDescent="0.35">
      <c r="W52724" s="17"/>
    </row>
    <row r="52725" spans="23:23" x14ac:dyDescent="0.35">
      <c r="W52725" s="17"/>
    </row>
    <row r="52726" spans="23:23" x14ac:dyDescent="0.35">
      <c r="W52726" s="17"/>
    </row>
    <row r="52727" spans="23:23" x14ac:dyDescent="0.35">
      <c r="W52727" s="17"/>
    </row>
    <row r="52728" spans="23:23" x14ac:dyDescent="0.35">
      <c r="W52728" s="17"/>
    </row>
    <row r="52729" spans="23:23" x14ac:dyDescent="0.35">
      <c r="W52729" s="17"/>
    </row>
    <row r="52730" spans="23:23" x14ac:dyDescent="0.35">
      <c r="W52730" s="17"/>
    </row>
    <row r="52731" spans="23:23" x14ac:dyDescent="0.35">
      <c r="W52731" s="17"/>
    </row>
    <row r="52732" spans="23:23" x14ac:dyDescent="0.35">
      <c r="W52732" s="17"/>
    </row>
    <row r="52733" spans="23:23" x14ac:dyDescent="0.35">
      <c r="W52733" s="17"/>
    </row>
    <row r="52734" spans="23:23" x14ac:dyDescent="0.35">
      <c r="W52734" s="17"/>
    </row>
    <row r="52735" spans="23:23" x14ac:dyDescent="0.35">
      <c r="W52735" s="17"/>
    </row>
    <row r="52736" spans="23:23" x14ac:dyDescent="0.35">
      <c r="W52736" s="17"/>
    </row>
    <row r="52737" spans="23:23" x14ac:dyDescent="0.35">
      <c r="W52737" s="17"/>
    </row>
    <row r="52738" spans="23:23" x14ac:dyDescent="0.35">
      <c r="W52738" s="17"/>
    </row>
    <row r="52739" spans="23:23" x14ac:dyDescent="0.35">
      <c r="W52739" s="17"/>
    </row>
    <row r="52740" spans="23:23" x14ac:dyDescent="0.35">
      <c r="W52740" s="17"/>
    </row>
    <row r="52741" spans="23:23" x14ac:dyDescent="0.35">
      <c r="W52741" s="17"/>
    </row>
    <row r="52742" spans="23:23" x14ac:dyDescent="0.35">
      <c r="W52742" s="17"/>
    </row>
    <row r="52743" spans="23:23" x14ac:dyDescent="0.35">
      <c r="W52743" s="17"/>
    </row>
    <row r="52744" spans="23:23" x14ac:dyDescent="0.35">
      <c r="W52744" s="17"/>
    </row>
    <row r="52745" spans="23:23" x14ac:dyDescent="0.35">
      <c r="W52745" s="17"/>
    </row>
    <row r="52746" spans="23:23" x14ac:dyDescent="0.35">
      <c r="W52746" s="17"/>
    </row>
    <row r="52747" spans="23:23" x14ac:dyDescent="0.35">
      <c r="W52747" s="17"/>
    </row>
    <row r="52748" spans="23:23" x14ac:dyDescent="0.35">
      <c r="W52748" s="17"/>
    </row>
    <row r="52749" spans="23:23" x14ac:dyDescent="0.35">
      <c r="W52749" s="17"/>
    </row>
    <row r="52750" spans="23:23" x14ac:dyDescent="0.35">
      <c r="W52750" s="17"/>
    </row>
    <row r="52751" spans="23:23" x14ac:dyDescent="0.35">
      <c r="W52751" s="17"/>
    </row>
    <row r="52752" spans="23:23" x14ac:dyDescent="0.35">
      <c r="W52752" s="17"/>
    </row>
    <row r="52753" spans="23:23" x14ac:dyDescent="0.35">
      <c r="W52753" s="17"/>
    </row>
    <row r="52754" spans="23:23" x14ac:dyDescent="0.35">
      <c r="W52754" s="17"/>
    </row>
    <row r="52755" spans="23:23" x14ac:dyDescent="0.35">
      <c r="W52755" s="17"/>
    </row>
    <row r="52756" spans="23:23" x14ac:dyDescent="0.35">
      <c r="W52756" s="17"/>
    </row>
    <row r="52757" spans="23:23" x14ac:dyDescent="0.35">
      <c r="W52757" s="17"/>
    </row>
    <row r="52758" spans="23:23" x14ac:dyDescent="0.35">
      <c r="W52758" s="17"/>
    </row>
    <row r="52759" spans="23:23" x14ac:dyDescent="0.35">
      <c r="W52759" s="17"/>
    </row>
    <row r="52760" spans="23:23" x14ac:dyDescent="0.35">
      <c r="W52760" s="17"/>
    </row>
    <row r="52761" spans="23:23" x14ac:dyDescent="0.35">
      <c r="W52761" s="17"/>
    </row>
    <row r="52762" spans="23:23" x14ac:dyDescent="0.35">
      <c r="W52762" s="17"/>
    </row>
    <row r="52763" spans="23:23" x14ac:dyDescent="0.35">
      <c r="W52763" s="17"/>
    </row>
    <row r="52764" spans="23:23" x14ac:dyDescent="0.35">
      <c r="W52764" s="17"/>
    </row>
    <row r="52765" spans="23:23" x14ac:dyDescent="0.35">
      <c r="W52765" s="17"/>
    </row>
    <row r="52766" spans="23:23" x14ac:dyDescent="0.35">
      <c r="W52766" s="17"/>
    </row>
    <row r="52767" spans="23:23" x14ac:dyDescent="0.35">
      <c r="W52767" s="17"/>
    </row>
    <row r="52768" spans="23:23" x14ac:dyDescent="0.35">
      <c r="W52768" s="17"/>
    </row>
    <row r="52769" spans="23:23" x14ac:dyDescent="0.35">
      <c r="W52769" s="17"/>
    </row>
    <row r="52770" spans="23:23" x14ac:dyDescent="0.35">
      <c r="W52770" s="17"/>
    </row>
    <row r="52771" spans="23:23" x14ac:dyDescent="0.35">
      <c r="W52771" s="17"/>
    </row>
    <row r="52772" spans="23:23" x14ac:dyDescent="0.35">
      <c r="W52772" s="17"/>
    </row>
    <row r="52773" spans="23:23" x14ac:dyDescent="0.35">
      <c r="W52773" s="17"/>
    </row>
    <row r="52774" spans="23:23" x14ac:dyDescent="0.35">
      <c r="W52774" s="17"/>
    </row>
    <row r="52775" spans="23:23" x14ac:dyDescent="0.35">
      <c r="W52775" s="17"/>
    </row>
    <row r="52776" spans="23:23" x14ac:dyDescent="0.35">
      <c r="W52776" s="17"/>
    </row>
    <row r="52777" spans="23:23" x14ac:dyDescent="0.35">
      <c r="W52777" s="17"/>
    </row>
    <row r="52778" spans="23:23" x14ac:dyDescent="0.35">
      <c r="W52778" s="17"/>
    </row>
    <row r="52779" spans="23:23" x14ac:dyDescent="0.35">
      <c r="W52779" s="17"/>
    </row>
    <row r="52780" spans="23:23" x14ac:dyDescent="0.35">
      <c r="W52780" s="17"/>
    </row>
    <row r="52781" spans="23:23" x14ac:dyDescent="0.35">
      <c r="W52781" s="17"/>
    </row>
    <row r="52782" spans="23:23" x14ac:dyDescent="0.35">
      <c r="W52782" s="17"/>
    </row>
    <row r="52783" spans="23:23" x14ac:dyDescent="0.35">
      <c r="W52783" s="17"/>
    </row>
    <row r="52784" spans="23:23" x14ac:dyDescent="0.35">
      <c r="W52784" s="17"/>
    </row>
    <row r="52785" spans="23:23" x14ac:dyDescent="0.35">
      <c r="W52785" s="17"/>
    </row>
    <row r="52786" spans="23:23" x14ac:dyDescent="0.35">
      <c r="W52786" s="17"/>
    </row>
    <row r="52787" spans="23:23" x14ac:dyDescent="0.35">
      <c r="W52787" s="17"/>
    </row>
    <row r="52788" spans="23:23" x14ac:dyDescent="0.35">
      <c r="W52788" s="17"/>
    </row>
    <row r="52789" spans="23:23" x14ac:dyDescent="0.35">
      <c r="W52789" s="17"/>
    </row>
    <row r="52790" spans="23:23" x14ac:dyDescent="0.35">
      <c r="W52790" s="17"/>
    </row>
    <row r="52791" spans="23:23" x14ac:dyDescent="0.35">
      <c r="W52791" s="17"/>
    </row>
    <row r="52792" spans="23:23" x14ac:dyDescent="0.35">
      <c r="W52792" s="17"/>
    </row>
    <row r="52793" spans="23:23" x14ac:dyDescent="0.35">
      <c r="W52793" s="17"/>
    </row>
    <row r="52794" spans="23:23" x14ac:dyDescent="0.35">
      <c r="W52794" s="17"/>
    </row>
    <row r="52795" spans="23:23" x14ac:dyDescent="0.35">
      <c r="W52795" s="17"/>
    </row>
    <row r="52796" spans="23:23" x14ac:dyDescent="0.35">
      <c r="W52796" s="17"/>
    </row>
    <row r="52797" spans="23:23" x14ac:dyDescent="0.35">
      <c r="W52797" s="17"/>
    </row>
    <row r="52798" spans="23:23" x14ac:dyDescent="0.35">
      <c r="W52798" s="17"/>
    </row>
    <row r="52799" spans="23:23" x14ac:dyDescent="0.35">
      <c r="W52799" s="17"/>
    </row>
    <row r="52800" spans="23:23" x14ac:dyDescent="0.35">
      <c r="W52800" s="17"/>
    </row>
    <row r="52801" spans="23:23" x14ac:dyDescent="0.35">
      <c r="W52801" s="17"/>
    </row>
    <row r="52802" spans="23:23" x14ac:dyDescent="0.35">
      <c r="W52802" s="17"/>
    </row>
    <row r="52803" spans="23:23" x14ac:dyDescent="0.35">
      <c r="W52803" s="17"/>
    </row>
    <row r="52804" spans="23:23" x14ac:dyDescent="0.35">
      <c r="W52804" s="17"/>
    </row>
    <row r="52805" spans="23:23" x14ac:dyDescent="0.35">
      <c r="W52805" s="17"/>
    </row>
    <row r="52806" spans="23:23" x14ac:dyDescent="0.35">
      <c r="W52806" s="17"/>
    </row>
    <row r="52807" spans="23:23" x14ac:dyDescent="0.35">
      <c r="W52807" s="17"/>
    </row>
    <row r="52808" spans="23:23" x14ac:dyDescent="0.35">
      <c r="W52808" s="17"/>
    </row>
    <row r="52809" spans="23:23" x14ac:dyDescent="0.35">
      <c r="W52809" s="17"/>
    </row>
    <row r="52810" spans="23:23" x14ac:dyDescent="0.35">
      <c r="W52810" s="17"/>
    </row>
    <row r="52811" spans="23:23" x14ac:dyDescent="0.35">
      <c r="W52811" s="17"/>
    </row>
    <row r="52812" spans="23:23" x14ac:dyDescent="0.35">
      <c r="W52812" s="17"/>
    </row>
    <row r="52813" spans="23:23" x14ac:dyDescent="0.35">
      <c r="W52813" s="17"/>
    </row>
    <row r="52814" spans="23:23" x14ac:dyDescent="0.35">
      <c r="W52814" s="17"/>
    </row>
    <row r="52815" spans="23:23" x14ac:dyDescent="0.35">
      <c r="W52815" s="17"/>
    </row>
    <row r="52816" spans="23:23" x14ac:dyDescent="0.35">
      <c r="W52816" s="17"/>
    </row>
    <row r="52817" spans="23:23" x14ac:dyDescent="0.35">
      <c r="W52817" s="17"/>
    </row>
    <row r="52818" spans="23:23" x14ac:dyDescent="0.35">
      <c r="W52818" s="17"/>
    </row>
    <row r="52819" spans="23:23" x14ac:dyDescent="0.35">
      <c r="W52819" s="17"/>
    </row>
    <row r="52820" spans="23:23" x14ac:dyDescent="0.35">
      <c r="W52820" s="17"/>
    </row>
    <row r="52821" spans="23:23" x14ac:dyDescent="0.35">
      <c r="W52821" s="17"/>
    </row>
    <row r="52822" spans="23:23" x14ac:dyDescent="0.35">
      <c r="W52822" s="17"/>
    </row>
    <row r="52823" spans="23:23" x14ac:dyDescent="0.35">
      <c r="W52823" s="17"/>
    </row>
    <row r="52824" spans="23:23" x14ac:dyDescent="0.35">
      <c r="W52824" s="17"/>
    </row>
    <row r="52825" spans="23:23" x14ac:dyDescent="0.35">
      <c r="W52825" s="17"/>
    </row>
    <row r="52826" spans="23:23" x14ac:dyDescent="0.35">
      <c r="W52826" s="17"/>
    </row>
    <row r="52827" spans="23:23" x14ac:dyDescent="0.35">
      <c r="W52827" s="17"/>
    </row>
    <row r="52828" spans="23:23" x14ac:dyDescent="0.35">
      <c r="W52828" s="17"/>
    </row>
    <row r="52829" spans="23:23" x14ac:dyDescent="0.35">
      <c r="W52829" s="17"/>
    </row>
    <row r="52830" spans="23:23" x14ac:dyDescent="0.35">
      <c r="W52830" s="17"/>
    </row>
    <row r="52831" spans="23:23" x14ac:dyDescent="0.35">
      <c r="W52831" s="17"/>
    </row>
    <row r="52832" spans="23:23" x14ac:dyDescent="0.35">
      <c r="W52832" s="17"/>
    </row>
    <row r="52833" spans="23:23" x14ac:dyDescent="0.35">
      <c r="W52833" s="17"/>
    </row>
    <row r="52834" spans="23:23" x14ac:dyDescent="0.35">
      <c r="W52834" s="17"/>
    </row>
    <row r="52835" spans="23:23" x14ac:dyDescent="0.35">
      <c r="W52835" s="17"/>
    </row>
    <row r="52836" spans="23:23" x14ac:dyDescent="0.35">
      <c r="W52836" s="17"/>
    </row>
    <row r="52837" spans="23:23" x14ac:dyDescent="0.35">
      <c r="W52837" s="17"/>
    </row>
    <row r="52838" spans="23:23" x14ac:dyDescent="0.35">
      <c r="W52838" s="17"/>
    </row>
    <row r="52839" spans="23:23" x14ac:dyDescent="0.35">
      <c r="W52839" s="17"/>
    </row>
    <row r="52840" spans="23:23" x14ac:dyDescent="0.35">
      <c r="W52840" s="17"/>
    </row>
    <row r="52841" spans="23:23" x14ac:dyDescent="0.35">
      <c r="W52841" s="17"/>
    </row>
    <row r="52842" spans="23:23" x14ac:dyDescent="0.35">
      <c r="W52842" s="17"/>
    </row>
    <row r="52843" spans="23:23" x14ac:dyDescent="0.35">
      <c r="W52843" s="17"/>
    </row>
    <row r="52844" spans="23:23" x14ac:dyDescent="0.35">
      <c r="W52844" s="17"/>
    </row>
    <row r="52845" spans="23:23" x14ac:dyDescent="0.35">
      <c r="W52845" s="17"/>
    </row>
    <row r="52846" spans="23:23" x14ac:dyDescent="0.35">
      <c r="W52846" s="17"/>
    </row>
    <row r="52847" spans="23:23" x14ac:dyDescent="0.35">
      <c r="W52847" s="17"/>
    </row>
    <row r="52848" spans="23:23" x14ac:dyDescent="0.35">
      <c r="W52848" s="17"/>
    </row>
    <row r="52849" spans="23:23" x14ac:dyDescent="0.35">
      <c r="W52849" s="17"/>
    </row>
    <row r="52850" spans="23:23" x14ac:dyDescent="0.35">
      <c r="W52850" s="17"/>
    </row>
    <row r="52851" spans="23:23" x14ac:dyDescent="0.35">
      <c r="W52851" s="17"/>
    </row>
    <row r="52852" spans="23:23" x14ac:dyDescent="0.35">
      <c r="W52852" s="17"/>
    </row>
    <row r="52853" spans="23:23" x14ac:dyDescent="0.35">
      <c r="W52853" s="17"/>
    </row>
    <row r="52854" spans="23:23" x14ac:dyDescent="0.35">
      <c r="W52854" s="17"/>
    </row>
    <row r="52855" spans="23:23" x14ac:dyDescent="0.35">
      <c r="W52855" s="17"/>
    </row>
    <row r="52856" spans="23:23" x14ac:dyDescent="0.35">
      <c r="W52856" s="17"/>
    </row>
    <row r="52857" spans="23:23" x14ac:dyDescent="0.35">
      <c r="W52857" s="17"/>
    </row>
    <row r="52858" spans="23:23" x14ac:dyDescent="0.35">
      <c r="W52858" s="17"/>
    </row>
    <row r="52859" spans="23:23" x14ac:dyDescent="0.35">
      <c r="W52859" s="17"/>
    </row>
    <row r="52860" spans="23:23" x14ac:dyDescent="0.35">
      <c r="W52860" s="17"/>
    </row>
    <row r="52861" spans="23:23" x14ac:dyDescent="0.35">
      <c r="W52861" s="17"/>
    </row>
    <row r="52862" spans="23:23" x14ac:dyDescent="0.35">
      <c r="W52862" s="17"/>
    </row>
    <row r="52863" spans="23:23" x14ac:dyDescent="0.35">
      <c r="W52863" s="17"/>
    </row>
    <row r="52864" spans="23:23" x14ac:dyDescent="0.35">
      <c r="W52864" s="17"/>
    </row>
    <row r="52865" spans="23:23" x14ac:dyDescent="0.35">
      <c r="W52865" s="17"/>
    </row>
    <row r="52866" spans="23:23" x14ac:dyDescent="0.35">
      <c r="W52866" s="17"/>
    </row>
    <row r="52867" spans="23:23" x14ac:dyDescent="0.35">
      <c r="W52867" s="17"/>
    </row>
    <row r="52868" spans="23:23" x14ac:dyDescent="0.35">
      <c r="W52868" s="17"/>
    </row>
    <row r="52869" spans="23:23" x14ac:dyDescent="0.35">
      <c r="W52869" s="17"/>
    </row>
    <row r="52870" spans="23:23" x14ac:dyDescent="0.35">
      <c r="W52870" s="17"/>
    </row>
    <row r="52871" spans="23:23" x14ac:dyDescent="0.35">
      <c r="W52871" s="17"/>
    </row>
    <row r="52872" spans="23:23" x14ac:dyDescent="0.35">
      <c r="W52872" s="17"/>
    </row>
    <row r="52873" spans="23:23" x14ac:dyDescent="0.35">
      <c r="W52873" s="17"/>
    </row>
    <row r="52874" spans="23:23" x14ac:dyDescent="0.35">
      <c r="W52874" s="17"/>
    </row>
    <row r="52875" spans="23:23" x14ac:dyDescent="0.35">
      <c r="W52875" s="17"/>
    </row>
    <row r="52876" spans="23:23" x14ac:dyDescent="0.35">
      <c r="W52876" s="17"/>
    </row>
    <row r="52877" spans="23:23" x14ac:dyDescent="0.35">
      <c r="W52877" s="17"/>
    </row>
    <row r="52878" spans="23:23" x14ac:dyDescent="0.35">
      <c r="W52878" s="17"/>
    </row>
    <row r="52879" spans="23:23" x14ac:dyDescent="0.35">
      <c r="W52879" s="17"/>
    </row>
    <row r="52880" spans="23:23" x14ac:dyDescent="0.35">
      <c r="W52880" s="17"/>
    </row>
    <row r="52881" spans="23:23" x14ac:dyDescent="0.35">
      <c r="W52881" s="17"/>
    </row>
    <row r="52882" spans="23:23" x14ac:dyDescent="0.35">
      <c r="W52882" s="17"/>
    </row>
    <row r="52883" spans="23:23" x14ac:dyDescent="0.35">
      <c r="W52883" s="17"/>
    </row>
    <row r="52884" spans="23:23" x14ac:dyDescent="0.35">
      <c r="W52884" s="17"/>
    </row>
    <row r="52885" spans="23:23" x14ac:dyDescent="0.35">
      <c r="W52885" s="17"/>
    </row>
    <row r="52886" spans="23:23" x14ac:dyDescent="0.35">
      <c r="W52886" s="17"/>
    </row>
    <row r="52887" spans="23:23" x14ac:dyDescent="0.35">
      <c r="W52887" s="17"/>
    </row>
    <row r="52888" spans="23:23" x14ac:dyDescent="0.35">
      <c r="W52888" s="17"/>
    </row>
    <row r="52889" spans="23:23" x14ac:dyDescent="0.35">
      <c r="W52889" s="17"/>
    </row>
    <row r="52890" spans="23:23" x14ac:dyDescent="0.35">
      <c r="W52890" s="17"/>
    </row>
    <row r="52891" spans="23:23" x14ac:dyDescent="0.35">
      <c r="W52891" s="17"/>
    </row>
    <row r="52892" spans="23:23" x14ac:dyDescent="0.35">
      <c r="W52892" s="17"/>
    </row>
    <row r="52893" spans="23:23" x14ac:dyDescent="0.35">
      <c r="W52893" s="17"/>
    </row>
    <row r="52894" spans="23:23" x14ac:dyDescent="0.35">
      <c r="W52894" s="17"/>
    </row>
    <row r="52895" spans="23:23" x14ac:dyDescent="0.35">
      <c r="W52895" s="17"/>
    </row>
    <row r="52896" spans="23:23" x14ac:dyDescent="0.35">
      <c r="W52896" s="17"/>
    </row>
    <row r="52897" spans="23:23" x14ac:dyDescent="0.35">
      <c r="W52897" s="17"/>
    </row>
    <row r="52898" spans="23:23" x14ac:dyDescent="0.35">
      <c r="W52898" s="17"/>
    </row>
    <row r="52899" spans="23:23" x14ac:dyDescent="0.35">
      <c r="W52899" s="17"/>
    </row>
    <row r="52900" spans="23:23" x14ac:dyDescent="0.35">
      <c r="W52900" s="17"/>
    </row>
    <row r="52901" spans="23:23" x14ac:dyDescent="0.35">
      <c r="W52901" s="17"/>
    </row>
    <row r="52902" spans="23:23" x14ac:dyDescent="0.35">
      <c r="W52902" s="17"/>
    </row>
    <row r="52903" spans="23:23" x14ac:dyDescent="0.35">
      <c r="W52903" s="17"/>
    </row>
    <row r="52904" spans="23:23" x14ac:dyDescent="0.35">
      <c r="W52904" s="17"/>
    </row>
    <row r="52905" spans="23:23" x14ac:dyDescent="0.35">
      <c r="W52905" s="17"/>
    </row>
    <row r="52906" spans="23:23" x14ac:dyDescent="0.35">
      <c r="W52906" s="17"/>
    </row>
    <row r="52907" spans="23:23" x14ac:dyDescent="0.35">
      <c r="W52907" s="17"/>
    </row>
    <row r="52908" spans="23:23" x14ac:dyDescent="0.35">
      <c r="W52908" s="17"/>
    </row>
    <row r="52909" spans="23:23" x14ac:dyDescent="0.35">
      <c r="W52909" s="17"/>
    </row>
    <row r="52910" spans="23:23" x14ac:dyDescent="0.35">
      <c r="W52910" s="17"/>
    </row>
    <row r="52911" spans="23:23" x14ac:dyDescent="0.35">
      <c r="W52911" s="17"/>
    </row>
    <row r="52912" spans="23:23" x14ac:dyDescent="0.35">
      <c r="W52912" s="17"/>
    </row>
    <row r="52913" spans="23:23" x14ac:dyDescent="0.35">
      <c r="W52913" s="17"/>
    </row>
    <row r="52914" spans="23:23" x14ac:dyDescent="0.35">
      <c r="W52914" s="17"/>
    </row>
    <row r="52915" spans="23:23" x14ac:dyDescent="0.35">
      <c r="W52915" s="17"/>
    </row>
    <row r="52916" spans="23:23" x14ac:dyDescent="0.35">
      <c r="W52916" s="17"/>
    </row>
    <row r="52917" spans="23:23" x14ac:dyDescent="0.35">
      <c r="W52917" s="17"/>
    </row>
    <row r="52918" spans="23:23" x14ac:dyDescent="0.35">
      <c r="W52918" s="17"/>
    </row>
    <row r="52919" spans="23:23" x14ac:dyDescent="0.35">
      <c r="W52919" s="17"/>
    </row>
    <row r="52920" spans="23:23" x14ac:dyDescent="0.35">
      <c r="W52920" s="17"/>
    </row>
    <row r="52921" spans="23:23" x14ac:dyDescent="0.35">
      <c r="W52921" s="17"/>
    </row>
    <row r="52922" spans="23:23" x14ac:dyDescent="0.35">
      <c r="W52922" s="17"/>
    </row>
    <row r="52923" spans="23:23" x14ac:dyDescent="0.35">
      <c r="W52923" s="17"/>
    </row>
    <row r="52924" spans="23:23" x14ac:dyDescent="0.35">
      <c r="W52924" s="17"/>
    </row>
    <row r="52925" spans="23:23" x14ac:dyDescent="0.35">
      <c r="W52925" s="17"/>
    </row>
    <row r="52926" spans="23:23" x14ac:dyDescent="0.35">
      <c r="W52926" s="17"/>
    </row>
    <row r="52927" spans="23:23" x14ac:dyDescent="0.35">
      <c r="W52927" s="17"/>
    </row>
    <row r="52928" spans="23:23" x14ac:dyDescent="0.35">
      <c r="W52928" s="17"/>
    </row>
    <row r="52929" spans="23:23" x14ac:dyDescent="0.35">
      <c r="W52929" s="17"/>
    </row>
    <row r="52930" spans="23:23" x14ac:dyDescent="0.35">
      <c r="W52930" s="17"/>
    </row>
    <row r="52931" spans="23:23" x14ac:dyDescent="0.35">
      <c r="W52931" s="17"/>
    </row>
    <row r="52932" spans="23:23" x14ac:dyDescent="0.35">
      <c r="W52932" s="17"/>
    </row>
    <row r="52933" spans="23:23" x14ac:dyDescent="0.35">
      <c r="W52933" s="17"/>
    </row>
    <row r="52934" spans="23:23" x14ac:dyDescent="0.35">
      <c r="W52934" s="17"/>
    </row>
    <row r="52935" spans="23:23" x14ac:dyDescent="0.35">
      <c r="W52935" s="17"/>
    </row>
    <row r="52936" spans="23:23" x14ac:dyDescent="0.35">
      <c r="W52936" s="17"/>
    </row>
    <row r="52937" spans="23:23" x14ac:dyDescent="0.35">
      <c r="W52937" s="17"/>
    </row>
    <row r="52938" spans="23:23" x14ac:dyDescent="0.35">
      <c r="W52938" s="17"/>
    </row>
    <row r="52939" spans="23:23" x14ac:dyDescent="0.35">
      <c r="W52939" s="17"/>
    </row>
    <row r="52940" spans="23:23" x14ac:dyDescent="0.35">
      <c r="W52940" s="17"/>
    </row>
    <row r="52941" spans="23:23" x14ac:dyDescent="0.35">
      <c r="W52941" s="17"/>
    </row>
    <row r="52942" spans="23:23" x14ac:dyDescent="0.35">
      <c r="W52942" s="17"/>
    </row>
    <row r="52943" spans="23:23" x14ac:dyDescent="0.35">
      <c r="W52943" s="17"/>
    </row>
    <row r="52944" spans="23:23" x14ac:dyDescent="0.35">
      <c r="W52944" s="17"/>
    </row>
    <row r="52945" spans="23:23" x14ac:dyDescent="0.35">
      <c r="W52945" s="17"/>
    </row>
    <row r="52946" spans="23:23" x14ac:dyDescent="0.35">
      <c r="W52946" s="17"/>
    </row>
    <row r="52947" spans="23:23" x14ac:dyDescent="0.35">
      <c r="W52947" s="17"/>
    </row>
    <row r="52948" spans="23:23" x14ac:dyDescent="0.35">
      <c r="W52948" s="17"/>
    </row>
    <row r="52949" spans="23:23" x14ac:dyDescent="0.35">
      <c r="W52949" s="17"/>
    </row>
    <row r="52950" spans="23:23" x14ac:dyDescent="0.35">
      <c r="W52950" s="17"/>
    </row>
    <row r="52951" spans="23:23" x14ac:dyDescent="0.35">
      <c r="W52951" s="17"/>
    </row>
    <row r="52952" spans="23:23" x14ac:dyDescent="0.35">
      <c r="W52952" s="17"/>
    </row>
    <row r="52953" spans="23:23" x14ac:dyDescent="0.35">
      <c r="W52953" s="17"/>
    </row>
    <row r="52954" spans="23:23" x14ac:dyDescent="0.35">
      <c r="W52954" s="17"/>
    </row>
    <row r="52955" spans="23:23" x14ac:dyDescent="0.35">
      <c r="W52955" s="17"/>
    </row>
    <row r="52956" spans="23:23" x14ac:dyDescent="0.35">
      <c r="W52956" s="17"/>
    </row>
    <row r="52957" spans="23:23" x14ac:dyDescent="0.35">
      <c r="W52957" s="17"/>
    </row>
    <row r="52958" spans="23:23" x14ac:dyDescent="0.35">
      <c r="W52958" s="17"/>
    </row>
    <row r="52959" spans="23:23" x14ac:dyDescent="0.35">
      <c r="W52959" s="17"/>
    </row>
    <row r="52960" spans="23:23" x14ac:dyDescent="0.35">
      <c r="W52960" s="17"/>
    </row>
    <row r="52961" spans="23:23" x14ac:dyDescent="0.35">
      <c r="W52961" s="17"/>
    </row>
    <row r="52962" spans="23:23" x14ac:dyDescent="0.35">
      <c r="W52962" s="17"/>
    </row>
    <row r="52963" spans="23:23" x14ac:dyDescent="0.35">
      <c r="W52963" s="17"/>
    </row>
    <row r="52964" spans="23:23" x14ac:dyDescent="0.35">
      <c r="W52964" s="17"/>
    </row>
    <row r="52965" spans="23:23" x14ac:dyDescent="0.35">
      <c r="W52965" s="17"/>
    </row>
    <row r="52966" spans="23:23" x14ac:dyDescent="0.35">
      <c r="W52966" s="17"/>
    </row>
    <row r="52967" spans="23:23" x14ac:dyDescent="0.35">
      <c r="W52967" s="17"/>
    </row>
    <row r="52968" spans="23:23" x14ac:dyDescent="0.35">
      <c r="W52968" s="17"/>
    </row>
    <row r="52969" spans="23:23" x14ac:dyDescent="0.35">
      <c r="W52969" s="17"/>
    </row>
    <row r="52970" spans="23:23" x14ac:dyDescent="0.35">
      <c r="W52970" s="17"/>
    </row>
    <row r="52971" spans="23:23" x14ac:dyDescent="0.35">
      <c r="W52971" s="17"/>
    </row>
    <row r="52972" spans="23:23" x14ac:dyDescent="0.35">
      <c r="W52972" s="17"/>
    </row>
    <row r="52973" spans="23:23" x14ac:dyDescent="0.35">
      <c r="W52973" s="17"/>
    </row>
    <row r="52974" spans="23:23" x14ac:dyDescent="0.35">
      <c r="W52974" s="17"/>
    </row>
    <row r="52975" spans="23:23" x14ac:dyDescent="0.35">
      <c r="W52975" s="17"/>
    </row>
    <row r="52976" spans="23:23" x14ac:dyDescent="0.35">
      <c r="W52976" s="17"/>
    </row>
    <row r="52977" spans="23:23" x14ac:dyDescent="0.35">
      <c r="W52977" s="17"/>
    </row>
    <row r="52978" spans="23:23" x14ac:dyDescent="0.35">
      <c r="W52978" s="17"/>
    </row>
    <row r="52979" spans="23:23" x14ac:dyDescent="0.35">
      <c r="W52979" s="17"/>
    </row>
    <row r="52980" spans="23:23" x14ac:dyDescent="0.35">
      <c r="W52980" s="17"/>
    </row>
    <row r="52981" spans="23:23" x14ac:dyDescent="0.35">
      <c r="W52981" s="17"/>
    </row>
    <row r="52982" spans="23:23" x14ac:dyDescent="0.35">
      <c r="W52982" s="17"/>
    </row>
    <row r="52983" spans="23:23" x14ac:dyDescent="0.35">
      <c r="W52983" s="17"/>
    </row>
    <row r="52984" spans="23:23" x14ac:dyDescent="0.35">
      <c r="W52984" s="17"/>
    </row>
    <row r="52985" spans="23:23" x14ac:dyDescent="0.35">
      <c r="W52985" s="17"/>
    </row>
    <row r="52986" spans="23:23" x14ac:dyDescent="0.35">
      <c r="W52986" s="17"/>
    </row>
    <row r="52987" spans="23:23" x14ac:dyDescent="0.35">
      <c r="W52987" s="17"/>
    </row>
    <row r="52988" spans="23:23" x14ac:dyDescent="0.35">
      <c r="W52988" s="17"/>
    </row>
    <row r="52989" spans="23:23" x14ac:dyDescent="0.35">
      <c r="W52989" s="17"/>
    </row>
    <row r="52990" spans="23:23" x14ac:dyDescent="0.35">
      <c r="W52990" s="17"/>
    </row>
    <row r="52991" spans="23:23" x14ac:dyDescent="0.35">
      <c r="W52991" s="17"/>
    </row>
    <row r="52992" spans="23:23" x14ac:dyDescent="0.35">
      <c r="W52992" s="17"/>
    </row>
    <row r="52993" spans="23:23" x14ac:dyDescent="0.35">
      <c r="W52993" s="17"/>
    </row>
    <row r="52994" spans="23:23" x14ac:dyDescent="0.35">
      <c r="W52994" s="17"/>
    </row>
    <row r="52995" spans="23:23" x14ac:dyDescent="0.35">
      <c r="W52995" s="17"/>
    </row>
    <row r="52996" spans="23:23" x14ac:dyDescent="0.35">
      <c r="W52996" s="17"/>
    </row>
    <row r="52997" spans="23:23" x14ac:dyDescent="0.35">
      <c r="W52997" s="17"/>
    </row>
    <row r="52998" spans="23:23" x14ac:dyDescent="0.35">
      <c r="W52998" s="17"/>
    </row>
    <row r="52999" spans="23:23" x14ac:dyDescent="0.35">
      <c r="W52999" s="17"/>
    </row>
    <row r="53000" spans="23:23" x14ac:dyDescent="0.35">
      <c r="W53000" s="17"/>
    </row>
    <row r="53001" spans="23:23" x14ac:dyDescent="0.35">
      <c r="W53001" s="17"/>
    </row>
    <row r="53002" spans="23:23" x14ac:dyDescent="0.35">
      <c r="W53002" s="17"/>
    </row>
    <row r="53003" spans="23:23" x14ac:dyDescent="0.35">
      <c r="W53003" s="17"/>
    </row>
    <row r="53004" spans="23:23" x14ac:dyDescent="0.35">
      <c r="W53004" s="17"/>
    </row>
    <row r="53005" spans="23:23" x14ac:dyDescent="0.35">
      <c r="W53005" s="17"/>
    </row>
    <row r="53006" spans="23:23" x14ac:dyDescent="0.35">
      <c r="W53006" s="17"/>
    </row>
    <row r="53007" spans="23:23" x14ac:dyDescent="0.35">
      <c r="W53007" s="17"/>
    </row>
    <row r="53008" spans="23:23" x14ac:dyDescent="0.35">
      <c r="W53008" s="17"/>
    </row>
    <row r="53009" spans="23:23" x14ac:dyDescent="0.35">
      <c r="W53009" s="17"/>
    </row>
    <row r="53010" spans="23:23" x14ac:dyDescent="0.35">
      <c r="W53010" s="17"/>
    </row>
    <row r="53011" spans="23:23" x14ac:dyDescent="0.35">
      <c r="W53011" s="17"/>
    </row>
    <row r="53012" spans="23:23" x14ac:dyDescent="0.35">
      <c r="W53012" s="17"/>
    </row>
    <row r="53013" spans="23:23" x14ac:dyDescent="0.35">
      <c r="W53013" s="17"/>
    </row>
    <row r="53014" spans="23:23" x14ac:dyDescent="0.35">
      <c r="W53014" s="17"/>
    </row>
    <row r="53015" spans="23:23" x14ac:dyDescent="0.35">
      <c r="W53015" s="17"/>
    </row>
    <row r="53016" spans="23:23" x14ac:dyDescent="0.35">
      <c r="W53016" s="17"/>
    </row>
    <row r="53017" spans="23:23" x14ac:dyDescent="0.35">
      <c r="W53017" s="17"/>
    </row>
    <row r="53018" spans="23:23" x14ac:dyDescent="0.35">
      <c r="W53018" s="17"/>
    </row>
    <row r="53019" spans="23:23" x14ac:dyDescent="0.35">
      <c r="W53019" s="17"/>
    </row>
    <row r="53020" spans="23:23" x14ac:dyDescent="0.35">
      <c r="W53020" s="17"/>
    </row>
    <row r="53021" spans="23:23" x14ac:dyDescent="0.35">
      <c r="W53021" s="17"/>
    </row>
    <row r="53022" spans="23:23" x14ac:dyDescent="0.35">
      <c r="W53022" s="17"/>
    </row>
    <row r="53023" spans="23:23" x14ac:dyDescent="0.35">
      <c r="W53023" s="17"/>
    </row>
    <row r="53024" spans="23:23" x14ac:dyDescent="0.35">
      <c r="W53024" s="17"/>
    </row>
    <row r="53025" spans="23:23" x14ac:dyDescent="0.35">
      <c r="W53025" s="17"/>
    </row>
    <row r="53026" spans="23:23" x14ac:dyDescent="0.35">
      <c r="W53026" s="17"/>
    </row>
    <row r="53027" spans="23:23" x14ac:dyDescent="0.35">
      <c r="W53027" s="17"/>
    </row>
    <row r="53028" spans="23:23" x14ac:dyDescent="0.35">
      <c r="W53028" s="17"/>
    </row>
    <row r="53029" spans="23:23" x14ac:dyDescent="0.35">
      <c r="W53029" s="17"/>
    </row>
    <row r="53030" spans="23:23" x14ac:dyDescent="0.35">
      <c r="W53030" s="17"/>
    </row>
    <row r="53031" spans="23:23" x14ac:dyDescent="0.35">
      <c r="W53031" s="17"/>
    </row>
    <row r="53032" spans="23:23" x14ac:dyDescent="0.35">
      <c r="W53032" s="17"/>
    </row>
    <row r="53033" spans="23:23" x14ac:dyDescent="0.35">
      <c r="W53033" s="17"/>
    </row>
    <row r="53034" spans="23:23" x14ac:dyDescent="0.35">
      <c r="W53034" s="17"/>
    </row>
    <row r="53035" spans="23:23" x14ac:dyDescent="0.35">
      <c r="W53035" s="17"/>
    </row>
    <row r="53036" spans="23:23" x14ac:dyDescent="0.35">
      <c r="W53036" s="17"/>
    </row>
    <row r="53037" spans="23:23" x14ac:dyDescent="0.35">
      <c r="W53037" s="17"/>
    </row>
    <row r="53038" spans="23:23" x14ac:dyDescent="0.35">
      <c r="W53038" s="17"/>
    </row>
    <row r="53039" spans="23:23" x14ac:dyDescent="0.35">
      <c r="W53039" s="17"/>
    </row>
    <row r="53040" spans="23:23" x14ac:dyDescent="0.35">
      <c r="W53040" s="17"/>
    </row>
    <row r="53041" spans="23:23" x14ac:dyDescent="0.35">
      <c r="W53041" s="17"/>
    </row>
    <row r="53042" spans="23:23" x14ac:dyDescent="0.35">
      <c r="W53042" s="17"/>
    </row>
    <row r="53043" spans="23:23" x14ac:dyDescent="0.35">
      <c r="W53043" s="17"/>
    </row>
    <row r="53044" spans="23:23" x14ac:dyDescent="0.35">
      <c r="W53044" s="17"/>
    </row>
    <row r="53045" spans="23:23" x14ac:dyDescent="0.35">
      <c r="W53045" s="17"/>
    </row>
    <row r="53046" spans="23:23" x14ac:dyDescent="0.35">
      <c r="W53046" s="17"/>
    </row>
    <row r="53047" spans="23:23" x14ac:dyDescent="0.35">
      <c r="W53047" s="17"/>
    </row>
    <row r="53048" spans="23:23" x14ac:dyDescent="0.35">
      <c r="W53048" s="17"/>
    </row>
    <row r="53049" spans="23:23" x14ac:dyDescent="0.35">
      <c r="W53049" s="17"/>
    </row>
    <row r="53050" spans="23:23" x14ac:dyDescent="0.35">
      <c r="W53050" s="17"/>
    </row>
    <row r="53051" spans="23:23" x14ac:dyDescent="0.35">
      <c r="W53051" s="17"/>
    </row>
    <row r="53052" spans="23:23" x14ac:dyDescent="0.35">
      <c r="W53052" s="17"/>
    </row>
    <row r="53053" spans="23:23" x14ac:dyDescent="0.35">
      <c r="W53053" s="17"/>
    </row>
    <row r="53054" spans="23:23" x14ac:dyDescent="0.35">
      <c r="W53054" s="17"/>
    </row>
    <row r="53055" spans="23:23" x14ac:dyDescent="0.35">
      <c r="W53055" s="17"/>
    </row>
    <row r="53056" spans="23:23" x14ac:dyDescent="0.35">
      <c r="W53056" s="17"/>
    </row>
    <row r="53057" spans="23:23" x14ac:dyDescent="0.35">
      <c r="W53057" s="17"/>
    </row>
    <row r="53058" spans="23:23" x14ac:dyDescent="0.35">
      <c r="W53058" s="17"/>
    </row>
    <row r="53059" spans="23:23" x14ac:dyDescent="0.35">
      <c r="W53059" s="17"/>
    </row>
    <row r="53060" spans="23:23" x14ac:dyDescent="0.35">
      <c r="W53060" s="17"/>
    </row>
    <row r="53061" spans="23:23" x14ac:dyDescent="0.35">
      <c r="W53061" s="17"/>
    </row>
    <row r="53062" spans="23:23" x14ac:dyDescent="0.35">
      <c r="W53062" s="17"/>
    </row>
    <row r="53063" spans="23:23" x14ac:dyDescent="0.35">
      <c r="W53063" s="17"/>
    </row>
    <row r="53064" spans="23:23" x14ac:dyDescent="0.35">
      <c r="W53064" s="17"/>
    </row>
    <row r="53065" spans="23:23" x14ac:dyDescent="0.35">
      <c r="W53065" s="17"/>
    </row>
    <row r="53066" spans="23:23" x14ac:dyDescent="0.35">
      <c r="W53066" s="17"/>
    </row>
    <row r="53067" spans="23:23" x14ac:dyDescent="0.35">
      <c r="W53067" s="17"/>
    </row>
    <row r="53068" spans="23:23" x14ac:dyDescent="0.35">
      <c r="W53068" s="17"/>
    </row>
    <row r="53069" spans="23:23" x14ac:dyDescent="0.35">
      <c r="W53069" s="17"/>
    </row>
    <row r="53070" spans="23:23" x14ac:dyDescent="0.35">
      <c r="W53070" s="17"/>
    </row>
    <row r="53071" spans="23:23" x14ac:dyDescent="0.35">
      <c r="W53071" s="17"/>
    </row>
    <row r="53072" spans="23:23" x14ac:dyDescent="0.35">
      <c r="W53072" s="17"/>
    </row>
    <row r="53073" spans="23:23" x14ac:dyDescent="0.35">
      <c r="W53073" s="17"/>
    </row>
    <row r="53074" spans="23:23" x14ac:dyDescent="0.35">
      <c r="W53074" s="17"/>
    </row>
    <row r="53075" spans="23:23" x14ac:dyDescent="0.35">
      <c r="W53075" s="17"/>
    </row>
    <row r="53076" spans="23:23" x14ac:dyDescent="0.35">
      <c r="W53076" s="17"/>
    </row>
    <row r="53077" spans="23:23" x14ac:dyDescent="0.35">
      <c r="W53077" s="17"/>
    </row>
    <row r="53078" spans="23:23" x14ac:dyDescent="0.35">
      <c r="W53078" s="17"/>
    </row>
    <row r="53079" spans="23:23" x14ac:dyDescent="0.35">
      <c r="W53079" s="17"/>
    </row>
    <row r="53080" spans="23:23" x14ac:dyDescent="0.35">
      <c r="W53080" s="17"/>
    </row>
    <row r="53081" spans="23:23" x14ac:dyDescent="0.35">
      <c r="W53081" s="17"/>
    </row>
    <row r="53082" spans="23:23" x14ac:dyDescent="0.35">
      <c r="W53082" s="17"/>
    </row>
    <row r="53083" spans="23:23" x14ac:dyDescent="0.35">
      <c r="W53083" s="17"/>
    </row>
    <row r="53084" spans="23:23" x14ac:dyDescent="0.35">
      <c r="W53084" s="17"/>
    </row>
    <row r="53085" spans="23:23" x14ac:dyDescent="0.35">
      <c r="W53085" s="17"/>
    </row>
    <row r="53086" spans="23:23" x14ac:dyDescent="0.35">
      <c r="W53086" s="17"/>
    </row>
    <row r="53087" spans="23:23" x14ac:dyDescent="0.35">
      <c r="W53087" s="17"/>
    </row>
    <row r="53088" spans="23:23" x14ac:dyDescent="0.35">
      <c r="W53088" s="17"/>
    </row>
    <row r="53089" spans="23:23" x14ac:dyDescent="0.35">
      <c r="W53089" s="17"/>
    </row>
    <row r="53090" spans="23:23" x14ac:dyDescent="0.35">
      <c r="W53090" s="17"/>
    </row>
    <row r="53091" spans="23:23" x14ac:dyDescent="0.35">
      <c r="W53091" s="17"/>
    </row>
    <row r="53092" spans="23:23" x14ac:dyDescent="0.35">
      <c r="W53092" s="17"/>
    </row>
    <row r="53093" spans="23:23" x14ac:dyDescent="0.35">
      <c r="W53093" s="17"/>
    </row>
    <row r="53094" spans="23:23" x14ac:dyDescent="0.35">
      <c r="W53094" s="17"/>
    </row>
    <row r="53095" spans="23:23" x14ac:dyDescent="0.35">
      <c r="W53095" s="17"/>
    </row>
    <row r="53096" spans="23:23" x14ac:dyDescent="0.35">
      <c r="W53096" s="17"/>
    </row>
    <row r="53097" spans="23:23" x14ac:dyDescent="0.35">
      <c r="W53097" s="17"/>
    </row>
    <row r="53098" spans="23:23" x14ac:dyDescent="0.35">
      <c r="W53098" s="17"/>
    </row>
    <row r="53099" spans="23:23" x14ac:dyDescent="0.35">
      <c r="W53099" s="17"/>
    </row>
    <row r="53100" spans="23:23" x14ac:dyDescent="0.35">
      <c r="W53100" s="17"/>
    </row>
    <row r="53101" spans="23:23" x14ac:dyDescent="0.35">
      <c r="W53101" s="17"/>
    </row>
    <row r="53102" spans="23:23" x14ac:dyDescent="0.35">
      <c r="W53102" s="17"/>
    </row>
    <row r="53103" spans="23:23" x14ac:dyDescent="0.35">
      <c r="W53103" s="17"/>
    </row>
    <row r="53104" spans="23:23" x14ac:dyDescent="0.35">
      <c r="W53104" s="17"/>
    </row>
    <row r="53105" spans="23:23" x14ac:dyDescent="0.35">
      <c r="W53105" s="17"/>
    </row>
    <row r="53106" spans="23:23" x14ac:dyDescent="0.35">
      <c r="W53106" s="17"/>
    </row>
    <row r="53107" spans="23:23" x14ac:dyDescent="0.35">
      <c r="W53107" s="17"/>
    </row>
    <row r="53108" spans="23:23" x14ac:dyDescent="0.35">
      <c r="W53108" s="17"/>
    </row>
    <row r="53109" spans="23:23" x14ac:dyDescent="0.35">
      <c r="W53109" s="17"/>
    </row>
    <row r="53110" spans="23:23" x14ac:dyDescent="0.35">
      <c r="W53110" s="17"/>
    </row>
    <row r="53111" spans="23:23" x14ac:dyDescent="0.35">
      <c r="W53111" s="17"/>
    </row>
    <row r="53112" spans="23:23" x14ac:dyDescent="0.35">
      <c r="W53112" s="17"/>
    </row>
    <row r="53113" spans="23:23" x14ac:dyDescent="0.35">
      <c r="W53113" s="17"/>
    </row>
    <row r="53114" spans="23:23" x14ac:dyDescent="0.35">
      <c r="W53114" s="17"/>
    </row>
    <row r="53115" spans="23:23" x14ac:dyDescent="0.35">
      <c r="W53115" s="17"/>
    </row>
    <row r="53116" spans="23:23" x14ac:dyDescent="0.35">
      <c r="W53116" s="17"/>
    </row>
    <row r="53117" spans="23:23" x14ac:dyDescent="0.35">
      <c r="W53117" s="17"/>
    </row>
    <row r="53118" spans="23:23" x14ac:dyDescent="0.35">
      <c r="W53118" s="17"/>
    </row>
    <row r="53119" spans="23:23" x14ac:dyDescent="0.35">
      <c r="W53119" s="17"/>
    </row>
    <row r="53120" spans="23:23" x14ac:dyDescent="0.35">
      <c r="W53120" s="17"/>
    </row>
    <row r="53121" spans="23:23" x14ac:dyDescent="0.35">
      <c r="W53121" s="17"/>
    </row>
    <row r="53122" spans="23:23" x14ac:dyDescent="0.35">
      <c r="W53122" s="17"/>
    </row>
    <row r="53123" spans="23:23" x14ac:dyDescent="0.35">
      <c r="W53123" s="17"/>
    </row>
    <row r="53124" spans="23:23" x14ac:dyDescent="0.35">
      <c r="W53124" s="17"/>
    </row>
    <row r="53125" spans="23:23" x14ac:dyDescent="0.35">
      <c r="W53125" s="17"/>
    </row>
    <row r="53126" spans="23:23" x14ac:dyDescent="0.35">
      <c r="W53126" s="17"/>
    </row>
    <row r="53127" spans="23:23" x14ac:dyDescent="0.35">
      <c r="W53127" s="17"/>
    </row>
    <row r="53128" spans="23:23" x14ac:dyDescent="0.35">
      <c r="W53128" s="17"/>
    </row>
    <row r="53129" spans="23:23" x14ac:dyDescent="0.35">
      <c r="W53129" s="17"/>
    </row>
    <row r="53130" spans="23:23" x14ac:dyDescent="0.35">
      <c r="W53130" s="17"/>
    </row>
    <row r="53131" spans="23:23" x14ac:dyDescent="0.35">
      <c r="W53131" s="17"/>
    </row>
    <row r="53132" spans="23:23" x14ac:dyDescent="0.35">
      <c r="W53132" s="17"/>
    </row>
    <row r="53133" spans="23:23" x14ac:dyDescent="0.35">
      <c r="W53133" s="17"/>
    </row>
    <row r="53134" spans="23:23" x14ac:dyDescent="0.35">
      <c r="W53134" s="17"/>
    </row>
    <row r="53135" spans="23:23" x14ac:dyDescent="0.35">
      <c r="W53135" s="17"/>
    </row>
    <row r="53136" spans="23:23" x14ac:dyDescent="0.35">
      <c r="W53136" s="17"/>
    </row>
    <row r="53137" spans="23:23" x14ac:dyDescent="0.35">
      <c r="W53137" s="17"/>
    </row>
    <row r="53138" spans="23:23" x14ac:dyDescent="0.35">
      <c r="W53138" s="17"/>
    </row>
    <row r="53139" spans="23:23" x14ac:dyDescent="0.35">
      <c r="W53139" s="17"/>
    </row>
    <row r="53140" spans="23:23" x14ac:dyDescent="0.35">
      <c r="W53140" s="17"/>
    </row>
    <row r="53141" spans="23:23" x14ac:dyDescent="0.35">
      <c r="W53141" s="17"/>
    </row>
    <row r="53142" spans="23:23" x14ac:dyDescent="0.35">
      <c r="W53142" s="17"/>
    </row>
    <row r="53143" spans="23:23" x14ac:dyDescent="0.35">
      <c r="W53143" s="17"/>
    </row>
    <row r="53144" spans="23:23" x14ac:dyDescent="0.35">
      <c r="W53144" s="17"/>
    </row>
    <row r="53145" spans="23:23" x14ac:dyDescent="0.35">
      <c r="W53145" s="17"/>
    </row>
    <row r="53146" spans="23:23" x14ac:dyDescent="0.35">
      <c r="W53146" s="17"/>
    </row>
    <row r="53147" spans="23:23" x14ac:dyDescent="0.35">
      <c r="W53147" s="17"/>
    </row>
    <row r="53148" spans="23:23" x14ac:dyDescent="0.35">
      <c r="W53148" s="17"/>
    </row>
    <row r="53149" spans="23:23" x14ac:dyDescent="0.35">
      <c r="W53149" s="17"/>
    </row>
    <row r="53150" spans="23:23" x14ac:dyDescent="0.35">
      <c r="W53150" s="17"/>
    </row>
    <row r="53151" spans="23:23" x14ac:dyDescent="0.35">
      <c r="W53151" s="17"/>
    </row>
    <row r="53152" spans="23:23" x14ac:dyDescent="0.35">
      <c r="W53152" s="17"/>
    </row>
    <row r="53153" spans="23:23" x14ac:dyDescent="0.35">
      <c r="W53153" s="17"/>
    </row>
    <row r="53154" spans="23:23" x14ac:dyDescent="0.35">
      <c r="W53154" s="17"/>
    </row>
    <row r="53155" spans="23:23" x14ac:dyDescent="0.35">
      <c r="W53155" s="17"/>
    </row>
    <row r="53156" spans="23:23" x14ac:dyDescent="0.35">
      <c r="W53156" s="17"/>
    </row>
    <row r="53157" spans="23:23" x14ac:dyDescent="0.35">
      <c r="W53157" s="17"/>
    </row>
    <row r="53158" spans="23:23" x14ac:dyDescent="0.35">
      <c r="W53158" s="17"/>
    </row>
    <row r="53159" spans="23:23" x14ac:dyDescent="0.35">
      <c r="W53159" s="17"/>
    </row>
    <row r="53160" spans="23:23" x14ac:dyDescent="0.35">
      <c r="W53160" s="17"/>
    </row>
    <row r="53161" spans="23:23" x14ac:dyDescent="0.35">
      <c r="W53161" s="17"/>
    </row>
    <row r="53162" spans="23:23" x14ac:dyDescent="0.35">
      <c r="W53162" s="17"/>
    </row>
    <row r="53163" spans="23:23" x14ac:dyDescent="0.35">
      <c r="W53163" s="17"/>
    </row>
    <row r="53164" spans="23:23" x14ac:dyDescent="0.35">
      <c r="W53164" s="17"/>
    </row>
    <row r="53165" spans="23:23" x14ac:dyDescent="0.35">
      <c r="W53165" s="17"/>
    </row>
    <row r="53166" spans="23:23" x14ac:dyDescent="0.35">
      <c r="W53166" s="17"/>
    </row>
    <row r="53167" spans="23:23" x14ac:dyDescent="0.35">
      <c r="W53167" s="17"/>
    </row>
    <row r="53168" spans="23:23" x14ac:dyDescent="0.35">
      <c r="W53168" s="17"/>
    </row>
    <row r="53169" spans="23:23" x14ac:dyDescent="0.35">
      <c r="W53169" s="17"/>
    </row>
    <row r="53170" spans="23:23" x14ac:dyDescent="0.35">
      <c r="W53170" s="17"/>
    </row>
    <row r="53171" spans="23:23" x14ac:dyDescent="0.35">
      <c r="W53171" s="17"/>
    </row>
    <row r="53172" spans="23:23" x14ac:dyDescent="0.35">
      <c r="W53172" s="17"/>
    </row>
    <row r="53173" spans="23:23" x14ac:dyDescent="0.35">
      <c r="W53173" s="17"/>
    </row>
    <row r="53174" spans="23:23" x14ac:dyDescent="0.35">
      <c r="W53174" s="17"/>
    </row>
    <row r="53175" spans="23:23" x14ac:dyDescent="0.35">
      <c r="W53175" s="17"/>
    </row>
    <row r="53176" spans="23:23" x14ac:dyDescent="0.35">
      <c r="W53176" s="17"/>
    </row>
    <row r="53177" spans="23:23" x14ac:dyDescent="0.35">
      <c r="W53177" s="17"/>
    </row>
    <row r="53178" spans="23:23" x14ac:dyDescent="0.35">
      <c r="W53178" s="17"/>
    </row>
    <row r="53179" spans="23:23" x14ac:dyDescent="0.35">
      <c r="W53179" s="17"/>
    </row>
    <row r="53180" spans="23:23" x14ac:dyDescent="0.35">
      <c r="W53180" s="17"/>
    </row>
    <row r="53181" spans="23:23" x14ac:dyDescent="0.35">
      <c r="W53181" s="17"/>
    </row>
    <row r="53182" spans="23:23" x14ac:dyDescent="0.35">
      <c r="W53182" s="17"/>
    </row>
    <row r="53183" spans="23:23" x14ac:dyDescent="0.35">
      <c r="W53183" s="17"/>
    </row>
    <row r="53184" spans="23:23" x14ac:dyDescent="0.35">
      <c r="W53184" s="17"/>
    </row>
    <row r="53185" spans="23:23" x14ac:dyDescent="0.35">
      <c r="W53185" s="17"/>
    </row>
    <row r="53186" spans="23:23" x14ac:dyDescent="0.35">
      <c r="W53186" s="17"/>
    </row>
    <row r="53187" spans="23:23" x14ac:dyDescent="0.35">
      <c r="W53187" s="17"/>
    </row>
    <row r="53188" spans="23:23" x14ac:dyDescent="0.35">
      <c r="W53188" s="17"/>
    </row>
    <row r="53189" spans="23:23" x14ac:dyDescent="0.35">
      <c r="W53189" s="17"/>
    </row>
    <row r="53190" spans="23:23" x14ac:dyDescent="0.35">
      <c r="W53190" s="17"/>
    </row>
    <row r="53191" spans="23:23" x14ac:dyDescent="0.35">
      <c r="W53191" s="17"/>
    </row>
    <row r="53192" spans="23:23" x14ac:dyDescent="0.35">
      <c r="W53192" s="17"/>
    </row>
    <row r="53193" spans="23:23" x14ac:dyDescent="0.35">
      <c r="W53193" s="17"/>
    </row>
    <row r="53194" spans="23:23" x14ac:dyDescent="0.35">
      <c r="W53194" s="17"/>
    </row>
    <row r="53195" spans="23:23" x14ac:dyDescent="0.35">
      <c r="W53195" s="17"/>
    </row>
    <row r="53196" spans="23:23" x14ac:dyDescent="0.35">
      <c r="W53196" s="17"/>
    </row>
    <row r="53197" spans="23:23" x14ac:dyDescent="0.35">
      <c r="W53197" s="17"/>
    </row>
    <row r="53198" spans="23:23" x14ac:dyDescent="0.35">
      <c r="W53198" s="17"/>
    </row>
    <row r="53199" spans="23:23" x14ac:dyDescent="0.35">
      <c r="W53199" s="17"/>
    </row>
    <row r="53200" spans="23:23" x14ac:dyDescent="0.35">
      <c r="W53200" s="17"/>
    </row>
    <row r="53201" spans="23:23" x14ac:dyDescent="0.35">
      <c r="W53201" s="17"/>
    </row>
    <row r="53202" spans="23:23" x14ac:dyDescent="0.35">
      <c r="W53202" s="17"/>
    </row>
    <row r="53203" spans="23:23" x14ac:dyDescent="0.35">
      <c r="W53203" s="17"/>
    </row>
    <row r="53204" spans="23:23" x14ac:dyDescent="0.35">
      <c r="W53204" s="17"/>
    </row>
    <row r="53205" spans="23:23" x14ac:dyDescent="0.35">
      <c r="W53205" s="17"/>
    </row>
    <row r="53206" spans="23:23" x14ac:dyDescent="0.35">
      <c r="W53206" s="17"/>
    </row>
    <row r="53207" spans="23:23" x14ac:dyDescent="0.35">
      <c r="W53207" s="17"/>
    </row>
    <row r="53208" spans="23:23" x14ac:dyDescent="0.35">
      <c r="W53208" s="17"/>
    </row>
    <row r="53209" spans="23:23" x14ac:dyDescent="0.35">
      <c r="W53209" s="17"/>
    </row>
    <row r="53210" spans="23:23" x14ac:dyDescent="0.35">
      <c r="W53210" s="17"/>
    </row>
    <row r="53211" spans="23:23" x14ac:dyDescent="0.35">
      <c r="W53211" s="17"/>
    </row>
    <row r="53212" spans="23:23" x14ac:dyDescent="0.35">
      <c r="W53212" s="17"/>
    </row>
    <row r="53213" spans="23:23" x14ac:dyDescent="0.35">
      <c r="W53213" s="17"/>
    </row>
    <row r="53214" spans="23:23" x14ac:dyDescent="0.35">
      <c r="W53214" s="17"/>
    </row>
    <row r="53215" spans="23:23" x14ac:dyDescent="0.35">
      <c r="W53215" s="17"/>
    </row>
    <row r="53216" spans="23:23" x14ac:dyDescent="0.35">
      <c r="W53216" s="17"/>
    </row>
    <row r="53217" spans="23:23" x14ac:dyDescent="0.35">
      <c r="W53217" s="17"/>
    </row>
    <row r="53218" spans="23:23" x14ac:dyDescent="0.35">
      <c r="W53218" s="17"/>
    </row>
    <row r="53219" spans="23:23" x14ac:dyDescent="0.35">
      <c r="W53219" s="17"/>
    </row>
    <row r="53220" spans="23:23" x14ac:dyDescent="0.35">
      <c r="W53220" s="17"/>
    </row>
    <row r="53221" spans="23:23" x14ac:dyDescent="0.35">
      <c r="W53221" s="17"/>
    </row>
    <row r="53222" spans="23:23" x14ac:dyDescent="0.35">
      <c r="W53222" s="17"/>
    </row>
    <row r="53223" spans="23:23" x14ac:dyDescent="0.35">
      <c r="W53223" s="17"/>
    </row>
    <row r="53224" spans="23:23" x14ac:dyDescent="0.35">
      <c r="W53224" s="17"/>
    </row>
    <row r="53225" spans="23:23" x14ac:dyDescent="0.35">
      <c r="W53225" s="17"/>
    </row>
    <row r="53226" spans="23:23" x14ac:dyDescent="0.35">
      <c r="W53226" s="17"/>
    </row>
    <row r="53227" spans="23:23" x14ac:dyDescent="0.35">
      <c r="W53227" s="17"/>
    </row>
    <row r="53228" spans="23:23" x14ac:dyDescent="0.35">
      <c r="W53228" s="17"/>
    </row>
    <row r="53229" spans="23:23" x14ac:dyDescent="0.35">
      <c r="W53229" s="17"/>
    </row>
    <row r="53230" spans="23:23" x14ac:dyDescent="0.35">
      <c r="W53230" s="17"/>
    </row>
    <row r="53231" spans="23:23" x14ac:dyDescent="0.35">
      <c r="W53231" s="17"/>
    </row>
    <row r="53232" spans="23:23" x14ac:dyDescent="0.35">
      <c r="W53232" s="17"/>
    </row>
    <row r="53233" spans="23:23" x14ac:dyDescent="0.35">
      <c r="W53233" s="17"/>
    </row>
    <row r="53234" spans="23:23" x14ac:dyDescent="0.35">
      <c r="W53234" s="17"/>
    </row>
    <row r="53235" spans="23:23" x14ac:dyDescent="0.35">
      <c r="W53235" s="17"/>
    </row>
    <row r="53236" spans="23:23" x14ac:dyDescent="0.35">
      <c r="W53236" s="17"/>
    </row>
    <row r="53237" spans="23:23" x14ac:dyDescent="0.35">
      <c r="W53237" s="17"/>
    </row>
    <row r="53238" spans="23:23" x14ac:dyDescent="0.35">
      <c r="W53238" s="17"/>
    </row>
    <row r="53239" spans="23:23" x14ac:dyDescent="0.35">
      <c r="W53239" s="17"/>
    </row>
    <row r="53240" spans="23:23" x14ac:dyDescent="0.35">
      <c r="W53240" s="17"/>
    </row>
    <row r="53241" spans="23:23" x14ac:dyDescent="0.35">
      <c r="W53241" s="17"/>
    </row>
    <row r="53242" spans="23:23" x14ac:dyDescent="0.35">
      <c r="W53242" s="17"/>
    </row>
    <row r="53243" spans="23:23" x14ac:dyDescent="0.35">
      <c r="W53243" s="17"/>
    </row>
    <row r="53244" spans="23:23" x14ac:dyDescent="0.35">
      <c r="W53244" s="17"/>
    </row>
    <row r="53245" spans="23:23" x14ac:dyDescent="0.35">
      <c r="W53245" s="17"/>
    </row>
    <row r="53246" spans="23:23" x14ac:dyDescent="0.35">
      <c r="W53246" s="17"/>
    </row>
    <row r="53247" spans="23:23" x14ac:dyDescent="0.35">
      <c r="W53247" s="17"/>
    </row>
    <row r="53248" spans="23:23" x14ac:dyDescent="0.35">
      <c r="W53248" s="17"/>
    </row>
    <row r="53249" spans="23:23" x14ac:dyDescent="0.35">
      <c r="W53249" s="17"/>
    </row>
    <row r="53250" spans="23:23" x14ac:dyDescent="0.35">
      <c r="W53250" s="17"/>
    </row>
    <row r="53251" spans="23:23" x14ac:dyDescent="0.35">
      <c r="W53251" s="17"/>
    </row>
    <row r="53252" spans="23:23" x14ac:dyDescent="0.35">
      <c r="W53252" s="17"/>
    </row>
    <row r="53253" spans="23:23" x14ac:dyDescent="0.35">
      <c r="W53253" s="17"/>
    </row>
    <row r="53254" spans="23:23" x14ac:dyDescent="0.35">
      <c r="W53254" s="17"/>
    </row>
    <row r="53255" spans="23:23" x14ac:dyDescent="0.35">
      <c r="W53255" s="17"/>
    </row>
    <row r="53256" spans="23:23" x14ac:dyDescent="0.35">
      <c r="W53256" s="17"/>
    </row>
    <row r="53257" spans="23:23" x14ac:dyDescent="0.35">
      <c r="W53257" s="17"/>
    </row>
    <row r="53258" spans="23:23" x14ac:dyDescent="0.35">
      <c r="W53258" s="17"/>
    </row>
    <row r="53259" spans="23:23" x14ac:dyDescent="0.35">
      <c r="W53259" s="17"/>
    </row>
    <row r="53260" spans="23:23" x14ac:dyDescent="0.35">
      <c r="W53260" s="17"/>
    </row>
    <row r="53261" spans="23:23" x14ac:dyDescent="0.35">
      <c r="W53261" s="17"/>
    </row>
    <row r="53262" spans="23:23" x14ac:dyDescent="0.35">
      <c r="W53262" s="17"/>
    </row>
    <row r="53263" spans="23:23" x14ac:dyDescent="0.35">
      <c r="W53263" s="17"/>
    </row>
    <row r="53264" spans="23:23" x14ac:dyDescent="0.35">
      <c r="W53264" s="17"/>
    </row>
    <row r="53265" spans="23:23" x14ac:dyDescent="0.35">
      <c r="W53265" s="17"/>
    </row>
    <row r="53266" spans="23:23" x14ac:dyDescent="0.35">
      <c r="W53266" s="17"/>
    </row>
    <row r="53267" spans="23:23" x14ac:dyDescent="0.35">
      <c r="W53267" s="17"/>
    </row>
    <row r="53268" spans="23:23" x14ac:dyDescent="0.35">
      <c r="W53268" s="17"/>
    </row>
    <row r="53269" spans="23:23" x14ac:dyDescent="0.35">
      <c r="W53269" s="17"/>
    </row>
    <row r="53270" spans="23:23" x14ac:dyDescent="0.35">
      <c r="W53270" s="17"/>
    </row>
    <row r="53271" spans="23:23" x14ac:dyDescent="0.35">
      <c r="W53271" s="17"/>
    </row>
    <row r="53272" spans="23:23" x14ac:dyDescent="0.35">
      <c r="W53272" s="17"/>
    </row>
    <row r="53273" spans="23:23" x14ac:dyDescent="0.35">
      <c r="W53273" s="17"/>
    </row>
    <row r="53274" spans="23:23" x14ac:dyDescent="0.35">
      <c r="W53274" s="17"/>
    </row>
    <row r="53275" spans="23:23" x14ac:dyDescent="0.35">
      <c r="W53275" s="17"/>
    </row>
    <row r="53276" spans="23:23" x14ac:dyDescent="0.35">
      <c r="W53276" s="17"/>
    </row>
    <row r="53277" spans="23:23" x14ac:dyDescent="0.35">
      <c r="W53277" s="17"/>
    </row>
    <row r="53278" spans="23:23" x14ac:dyDescent="0.35">
      <c r="W53278" s="17"/>
    </row>
    <row r="53279" spans="23:23" x14ac:dyDescent="0.35">
      <c r="W53279" s="17"/>
    </row>
    <row r="53280" spans="23:23" x14ac:dyDescent="0.35">
      <c r="W53280" s="17"/>
    </row>
    <row r="53281" spans="23:23" x14ac:dyDescent="0.35">
      <c r="W53281" s="17"/>
    </row>
    <row r="53282" spans="23:23" x14ac:dyDescent="0.35">
      <c r="W53282" s="17"/>
    </row>
    <row r="53283" spans="23:23" x14ac:dyDescent="0.35">
      <c r="W53283" s="17"/>
    </row>
    <row r="53284" spans="23:23" x14ac:dyDescent="0.35">
      <c r="W53284" s="17"/>
    </row>
    <row r="53285" spans="23:23" x14ac:dyDescent="0.35">
      <c r="W53285" s="17"/>
    </row>
    <row r="53286" spans="23:23" x14ac:dyDescent="0.35">
      <c r="W53286" s="17"/>
    </row>
    <row r="53287" spans="23:23" x14ac:dyDescent="0.35">
      <c r="W53287" s="17"/>
    </row>
    <row r="53288" spans="23:23" x14ac:dyDescent="0.35">
      <c r="W53288" s="17"/>
    </row>
    <row r="53289" spans="23:23" x14ac:dyDescent="0.35">
      <c r="W53289" s="17"/>
    </row>
    <row r="53290" spans="23:23" x14ac:dyDescent="0.35">
      <c r="W53290" s="17"/>
    </row>
    <row r="53291" spans="23:23" x14ac:dyDescent="0.35">
      <c r="W53291" s="17"/>
    </row>
    <row r="53292" spans="23:23" x14ac:dyDescent="0.35">
      <c r="W53292" s="17"/>
    </row>
    <row r="53293" spans="23:23" x14ac:dyDescent="0.35">
      <c r="W53293" s="17"/>
    </row>
    <row r="53294" spans="23:23" x14ac:dyDescent="0.35">
      <c r="W53294" s="17"/>
    </row>
    <row r="53295" spans="23:23" x14ac:dyDescent="0.35">
      <c r="W53295" s="17"/>
    </row>
    <row r="53296" spans="23:23" x14ac:dyDescent="0.35">
      <c r="W53296" s="17"/>
    </row>
    <row r="53297" spans="23:23" x14ac:dyDescent="0.35">
      <c r="W53297" s="17"/>
    </row>
    <row r="53298" spans="23:23" x14ac:dyDescent="0.35">
      <c r="W53298" s="17"/>
    </row>
    <row r="53299" spans="23:23" x14ac:dyDescent="0.35">
      <c r="W53299" s="17"/>
    </row>
    <row r="53300" spans="23:23" x14ac:dyDescent="0.35">
      <c r="W53300" s="17"/>
    </row>
    <row r="53301" spans="23:23" x14ac:dyDescent="0.35">
      <c r="W53301" s="17"/>
    </row>
    <row r="53302" spans="23:23" x14ac:dyDescent="0.35">
      <c r="W53302" s="17"/>
    </row>
    <row r="53303" spans="23:23" x14ac:dyDescent="0.35">
      <c r="W53303" s="17"/>
    </row>
    <row r="53304" spans="23:23" x14ac:dyDescent="0.35">
      <c r="W53304" s="17"/>
    </row>
    <row r="53305" spans="23:23" x14ac:dyDescent="0.35">
      <c r="W53305" s="17"/>
    </row>
    <row r="53306" spans="23:23" x14ac:dyDescent="0.35">
      <c r="W53306" s="17"/>
    </row>
    <row r="53307" spans="23:23" x14ac:dyDescent="0.35">
      <c r="W53307" s="17"/>
    </row>
    <row r="53308" spans="23:23" x14ac:dyDescent="0.35">
      <c r="W53308" s="17"/>
    </row>
    <row r="53309" spans="23:23" x14ac:dyDescent="0.35">
      <c r="W53309" s="17"/>
    </row>
    <row r="53310" spans="23:23" x14ac:dyDescent="0.35">
      <c r="W53310" s="17"/>
    </row>
    <row r="53311" spans="23:23" x14ac:dyDescent="0.35">
      <c r="W53311" s="17"/>
    </row>
    <row r="53312" spans="23:23" x14ac:dyDescent="0.35">
      <c r="W53312" s="17"/>
    </row>
    <row r="53313" spans="23:23" x14ac:dyDescent="0.35">
      <c r="W53313" s="17"/>
    </row>
    <row r="53314" spans="23:23" x14ac:dyDescent="0.35">
      <c r="W53314" s="17"/>
    </row>
    <row r="53315" spans="23:23" x14ac:dyDescent="0.35">
      <c r="W53315" s="17"/>
    </row>
    <row r="53316" spans="23:23" x14ac:dyDescent="0.35">
      <c r="W53316" s="17"/>
    </row>
    <row r="53317" spans="23:23" x14ac:dyDescent="0.35">
      <c r="W53317" s="17"/>
    </row>
    <row r="53318" spans="23:23" x14ac:dyDescent="0.35">
      <c r="W53318" s="17"/>
    </row>
    <row r="53319" spans="23:23" x14ac:dyDescent="0.35">
      <c r="W53319" s="17"/>
    </row>
    <row r="53320" spans="23:23" x14ac:dyDescent="0.35">
      <c r="W53320" s="17"/>
    </row>
    <row r="53321" spans="23:23" x14ac:dyDescent="0.35">
      <c r="W53321" s="17"/>
    </row>
    <row r="53322" spans="23:23" x14ac:dyDescent="0.35">
      <c r="W53322" s="17"/>
    </row>
    <row r="53323" spans="23:23" x14ac:dyDescent="0.35">
      <c r="W53323" s="17"/>
    </row>
    <row r="53324" spans="23:23" x14ac:dyDescent="0.35">
      <c r="W53324" s="17"/>
    </row>
    <row r="53325" spans="23:23" x14ac:dyDescent="0.35">
      <c r="W53325" s="17"/>
    </row>
    <row r="53326" spans="23:23" x14ac:dyDescent="0.35">
      <c r="W53326" s="17"/>
    </row>
    <row r="53327" spans="23:23" x14ac:dyDescent="0.35">
      <c r="W53327" s="17"/>
    </row>
    <row r="53328" spans="23:23" x14ac:dyDescent="0.35">
      <c r="W53328" s="17"/>
    </row>
    <row r="53329" spans="23:23" x14ac:dyDescent="0.35">
      <c r="W53329" s="17"/>
    </row>
    <row r="53330" spans="23:23" x14ac:dyDescent="0.35">
      <c r="W53330" s="17"/>
    </row>
    <row r="53331" spans="23:23" x14ac:dyDescent="0.35">
      <c r="W53331" s="17"/>
    </row>
    <row r="53332" spans="23:23" x14ac:dyDescent="0.35">
      <c r="W53332" s="17"/>
    </row>
    <row r="53333" spans="23:23" x14ac:dyDescent="0.35">
      <c r="W53333" s="17"/>
    </row>
    <row r="53334" spans="23:23" x14ac:dyDescent="0.35">
      <c r="W53334" s="17"/>
    </row>
    <row r="53335" spans="23:23" x14ac:dyDescent="0.35">
      <c r="W53335" s="17"/>
    </row>
    <row r="53336" spans="23:23" x14ac:dyDescent="0.35">
      <c r="W53336" s="17"/>
    </row>
    <row r="53337" spans="23:23" x14ac:dyDescent="0.35">
      <c r="W53337" s="17"/>
    </row>
    <row r="53338" spans="23:23" x14ac:dyDescent="0.35">
      <c r="W53338" s="17"/>
    </row>
    <row r="53339" spans="23:23" x14ac:dyDescent="0.35">
      <c r="W53339" s="17"/>
    </row>
    <row r="53340" spans="23:23" x14ac:dyDescent="0.35">
      <c r="W53340" s="17"/>
    </row>
    <row r="53341" spans="23:23" x14ac:dyDescent="0.35">
      <c r="W53341" s="17"/>
    </row>
    <row r="53342" spans="23:23" x14ac:dyDescent="0.35">
      <c r="W53342" s="17"/>
    </row>
    <row r="53343" spans="23:23" x14ac:dyDescent="0.35">
      <c r="W53343" s="17"/>
    </row>
    <row r="53344" spans="23:23" x14ac:dyDescent="0.35">
      <c r="W53344" s="17"/>
    </row>
    <row r="53345" spans="23:23" x14ac:dyDescent="0.35">
      <c r="W53345" s="17"/>
    </row>
    <row r="53346" spans="23:23" x14ac:dyDescent="0.35">
      <c r="W53346" s="17"/>
    </row>
    <row r="53347" spans="23:23" x14ac:dyDescent="0.35">
      <c r="W53347" s="17"/>
    </row>
    <row r="53348" spans="23:23" x14ac:dyDescent="0.35">
      <c r="W53348" s="17"/>
    </row>
    <row r="53349" spans="23:23" x14ac:dyDescent="0.35">
      <c r="W53349" s="17"/>
    </row>
    <row r="53350" spans="23:23" x14ac:dyDescent="0.35">
      <c r="W53350" s="17"/>
    </row>
    <row r="53351" spans="23:23" x14ac:dyDescent="0.35">
      <c r="W53351" s="17"/>
    </row>
    <row r="53352" spans="23:23" x14ac:dyDescent="0.35">
      <c r="W53352" s="17"/>
    </row>
    <row r="53353" spans="23:23" x14ac:dyDescent="0.35">
      <c r="W53353" s="17"/>
    </row>
    <row r="53354" spans="23:23" x14ac:dyDescent="0.35">
      <c r="W53354" s="17"/>
    </row>
    <row r="53355" spans="23:23" x14ac:dyDescent="0.35">
      <c r="W53355" s="17"/>
    </row>
    <row r="53356" spans="23:23" x14ac:dyDescent="0.35">
      <c r="W53356" s="17"/>
    </row>
    <row r="53357" spans="23:23" x14ac:dyDescent="0.35">
      <c r="W53357" s="17"/>
    </row>
    <row r="53358" spans="23:23" x14ac:dyDescent="0.35">
      <c r="W53358" s="17"/>
    </row>
    <row r="53359" spans="23:23" x14ac:dyDescent="0.35">
      <c r="W53359" s="17"/>
    </row>
    <row r="53360" spans="23:23" x14ac:dyDescent="0.35">
      <c r="W53360" s="17"/>
    </row>
    <row r="53361" spans="23:23" x14ac:dyDescent="0.35">
      <c r="W53361" s="17"/>
    </row>
    <row r="53362" spans="23:23" x14ac:dyDescent="0.35">
      <c r="W53362" s="17"/>
    </row>
    <row r="53363" spans="23:23" x14ac:dyDescent="0.35">
      <c r="W53363" s="17"/>
    </row>
    <row r="53364" spans="23:23" x14ac:dyDescent="0.35">
      <c r="W53364" s="17"/>
    </row>
    <row r="53365" spans="23:23" x14ac:dyDescent="0.35">
      <c r="W53365" s="17"/>
    </row>
    <row r="53366" spans="23:23" x14ac:dyDescent="0.35">
      <c r="W53366" s="17"/>
    </row>
    <row r="53367" spans="23:23" x14ac:dyDescent="0.35">
      <c r="W53367" s="17"/>
    </row>
    <row r="53368" spans="23:23" x14ac:dyDescent="0.35">
      <c r="W53368" s="17"/>
    </row>
    <row r="53369" spans="23:23" x14ac:dyDescent="0.35">
      <c r="W53369" s="17"/>
    </row>
    <row r="53370" spans="23:23" x14ac:dyDescent="0.35">
      <c r="W53370" s="17"/>
    </row>
    <row r="53371" spans="23:23" x14ac:dyDescent="0.35">
      <c r="W53371" s="17"/>
    </row>
    <row r="53372" spans="23:23" x14ac:dyDescent="0.35">
      <c r="W53372" s="17"/>
    </row>
    <row r="53373" spans="23:23" x14ac:dyDescent="0.35">
      <c r="W53373" s="17"/>
    </row>
    <row r="53374" spans="23:23" x14ac:dyDescent="0.35">
      <c r="W53374" s="17"/>
    </row>
    <row r="53375" spans="23:23" x14ac:dyDescent="0.35">
      <c r="W53375" s="17"/>
    </row>
    <row r="53376" spans="23:23" x14ac:dyDescent="0.35">
      <c r="W53376" s="17"/>
    </row>
    <row r="53377" spans="23:23" x14ac:dyDescent="0.35">
      <c r="W53377" s="17"/>
    </row>
    <row r="53378" spans="23:23" x14ac:dyDescent="0.35">
      <c r="W53378" s="17"/>
    </row>
    <row r="53379" spans="23:23" x14ac:dyDescent="0.35">
      <c r="W53379" s="17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88755-ED52-40B0-AF53-D1D9F64345E0}">
  <sheetPr>
    <tabColor theme="0" tint="-0.14999847407452621"/>
  </sheetPr>
  <dimension ref="A1:BPG19"/>
  <sheetViews>
    <sheetView zoomScaleNormal="100" workbookViewId="0">
      <pane xSplit="4" ySplit="7" topLeftCell="AK8" activePane="bottomRight" state="frozen"/>
      <selection pane="topRight" activeCell="E1" sqref="E1"/>
      <selection pane="bottomLeft" activeCell="A9" sqref="A9"/>
      <selection pane="bottomRight" activeCell="Z8" sqref="Z8"/>
    </sheetView>
  </sheetViews>
  <sheetFormatPr defaultRowHeight="14.5" x14ac:dyDescent="0.35"/>
  <cols>
    <col min="3" max="3" width="19.90625" bestFit="1" customWidth="1"/>
    <col min="4" max="4" width="24.90625" customWidth="1"/>
    <col min="5" max="25" width="14.6328125" customWidth="1"/>
    <col min="26" max="26" width="15.7265625" bestFit="1" customWidth="1"/>
    <col min="27" max="55" width="14.6328125" customWidth="1"/>
  </cols>
  <sheetData>
    <row r="1" spans="1:1775" s="52" customFormat="1" ht="23" x14ac:dyDescent="0.5">
      <c r="A1" s="59" t="s">
        <v>116</v>
      </c>
      <c r="B1" s="55"/>
    </row>
    <row r="2" spans="1:1775" s="52" customFormat="1" x14ac:dyDescent="0.35">
      <c r="B2" s="55"/>
    </row>
    <row r="3" spans="1:1775" s="52" customFormat="1" x14ac:dyDescent="0.35">
      <c r="B3" s="55"/>
    </row>
    <row r="4" spans="1:1775" s="52" customFormat="1" ht="20" x14ac:dyDescent="0.4">
      <c r="A4" s="32" t="s">
        <v>119</v>
      </c>
      <c r="B4" s="55"/>
    </row>
    <row r="5" spans="1:1775" s="52" customFormat="1" x14ac:dyDescent="0.35">
      <c r="A5" s="34"/>
      <c r="B5" s="55"/>
    </row>
    <row r="6" spans="1:1775" s="52" customFormat="1" x14ac:dyDescent="0.35">
      <c r="A6" s="34"/>
      <c r="B6" s="55" t="s">
        <v>229</v>
      </c>
    </row>
    <row r="7" spans="1:1775" s="30" customFormat="1" x14ac:dyDescent="0.35">
      <c r="E7" s="30">
        <v>1971</v>
      </c>
      <c r="F7" s="30">
        <f t="shared" ref="F7:X7" si="0">E7+1</f>
        <v>1972</v>
      </c>
      <c r="G7" s="30">
        <f t="shared" si="0"/>
        <v>1973</v>
      </c>
      <c r="H7" s="30">
        <f t="shared" si="0"/>
        <v>1974</v>
      </c>
      <c r="I7" s="30">
        <f t="shared" si="0"/>
        <v>1975</v>
      </c>
      <c r="J7" s="30">
        <f t="shared" si="0"/>
        <v>1976</v>
      </c>
      <c r="K7" s="30">
        <f t="shared" si="0"/>
        <v>1977</v>
      </c>
      <c r="L7" s="30">
        <f t="shared" si="0"/>
        <v>1978</v>
      </c>
      <c r="M7" s="30">
        <f t="shared" si="0"/>
        <v>1979</v>
      </c>
      <c r="N7" s="30">
        <f t="shared" si="0"/>
        <v>1980</v>
      </c>
      <c r="O7" s="30">
        <f t="shared" si="0"/>
        <v>1981</v>
      </c>
      <c r="P7" s="30">
        <f t="shared" si="0"/>
        <v>1982</v>
      </c>
      <c r="Q7" s="30">
        <f t="shared" si="0"/>
        <v>1983</v>
      </c>
      <c r="R7" s="30">
        <f t="shared" si="0"/>
        <v>1984</v>
      </c>
      <c r="S7" s="30">
        <f t="shared" si="0"/>
        <v>1985</v>
      </c>
      <c r="T7" s="30">
        <f t="shared" si="0"/>
        <v>1986</v>
      </c>
      <c r="U7" s="30">
        <f t="shared" si="0"/>
        <v>1987</v>
      </c>
      <c r="V7" s="30">
        <f t="shared" si="0"/>
        <v>1988</v>
      </c>
      <c r="W7" s="30">
        <f t="shared" si="0"/>
        <v>1989</v>
      </c>
      <c r="X7" s="30">
        <f t="shared" si="0"/>
        <v>1990</v>
      </c>
      <c r="Y7" s="30">
        <v>1991</v>
      </c>
      <c r="Z7" s="30">
        <v>1992</v>
      </c>
      <c r="AA7" s="30">
        <v>1993</v>
      </c>
      <c r="AB7" s="30">
        <v>1994</v>
      </c>
      <c r="AC7" s="30">
        <v>1995</v>
      </c>
      <c r="AD7" s="30">
        <v>1996</v>
      </c>
      <c r="AE7" s="30">
        <v>1997</v>
      </c>
      <c r="AF7" s="30">
        <v>1998</v>
      </c>
      <c r="AG7" s="30">
        <v>1999</v>
      </c>
      <c r="AH7" s="30">
        <v>2000</v>
      </c>
      <c r="AI7" s="30">
        <v>2001</v>
      </c>
      <c r="AJ7" s="30">
        <v>2002</v>
      </c>
      <c r="AK7" s="30">
        <v>2003</v>
      </c>
      <c r="AL7" s="30">
        <v>2004</v>
      </c>
      <c r="AM7" s="30">
        <v>2005</v>
      </c>
      <c r="AN7" s="30">
        <v>2006</v>
      </c>
      <c r="AO7" s="30">
        <v>2007</v>
      </c>
      <c r="AP7" s="30">
        <v>2008</v>
      </c>
      <c r="AQ7" s="30">
        <v>2009</v>
      </c>
      <c r="AR7" s="30">
        <v>2010</v>
      </c>
      <c r="AS7" s="30">
        <f t="shared" ref="AS7:AZ7" si="1">AR7+1</f>
        <v>2011</v>
      </c>
      <c r="AT7" s="30">
        <f t="shared" si="1"/>
        <v>2012</v>
      </c>
      <c r="AU7" s="30">
        <f t="shared" si="1"/>
        <v>2013</v>
      </c>
      <c r="AV7" s="30">
        <f t="shared" si="1"/>
        <v>2014</v>
      </c>
      <c r="AW7" s="30">
        <f t="shared" si="1"/>
        <v>2015</v>
      </c>
      <c r="AX7" s="30">
        <f t="shared" si="1"/>
        <v>2016</v>
      </c>
      <c r="AY7" s="30">
        <f t="shared" si="1"/>
        <v>2017</v>
      </c>
      <c r="AZ7" s="30">
        <f t="shared" si="1"/>
        <v>2018</v>
      </c>
      <c r="BA7" s="30">
        <v>2019</v>
      </c>
      <c r="BB7" s="30">
        <v>2020</v>
      </c>
      <c r="BC7" s="30">
        <v>2021</v>
      </c>
      <c r="BD7" s="92"/>
      <c r="BE7" s="92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  <c r="HG7" s="53"/>
      <c r="HH7" s="53"/>
      <c r="HI7" s="53"/>
      <c r="HJ7" s="53"/>
      <c r="HK7" s="53"/>
      <c r="HL7" s="53"/>
      <c r="HM7" s="53"/>
      <c r="HN7" s="53"/>
      <c r="HO7" s="53"/>
      <c r="HP7" s="53"/>
      <c r="HQ7" s="53"/>
      <c r="HR7" s="53"/>
      <c r="HS7" s="53"/>
      <c r="HT7" s="53"/>
      <c r="HU7" s="53"/>
      <c r="HV7" s="53"/>
      <c r="HW7" s="53"/>
      <c r="HX7" s="53"/>
      <c r="HY7" s="53"/>
      <c r="HZ7" s="53"/>
      <c r="IA7" s="53"/>
      <c r="IB7" s="53"/>
      <c r="IC7" s="53"/>
      <c r="ID7" s="53"/>
      <c r="IE7" s="53"/>
      <c r="IF7" s="53"/>
      <c r="IG7" s="53"/>
      <c r="IH7" s="53"/>
      <c r="II7" s="53"/>
      <c r="IJ7" s="53"/>
      <c r="IK7" s="53"/>
      <c r="IL7" s="53"/>
      <c r="IM7" s="53"/>
      <c r="IN7" s="53"/>
      <c r="IO7" s="53"/>
      <c r="IP7" s="53"/>
      <c r="IQ7" s="53"/>
      <c r="IR7" s="53"/>
      <c r="IS7" s="53"/>
      <c r="IT7" s="53"/>
      <c r="IU7" s="53"/>
      <c r="IV7" s="53"/>
      <c r="IW7" s="53"/>
      <c r="IX7" s="53"/>
      <c r="IY7" s="53"/>
      <c r="IZ7" s="53"/>
      <c r="JA7" s="53"/>
      <c r="JB7" s="53"/>
      <c r="JC7" s="53"/>
      <c r="JD7" s="53"/>
      <c r="JE7" s="53"/>
      <c r="JF7" s="53"/>
      <c r="JG7" s="53"/>
      <c r="JH7" s="53"/>
      <c r="JI7" s="53"/>
      <c r="JJ7" s="53"/>
      <c r="JK7" s="53"/>
      <c r="JL7" s="53"/>
      <c r="JM7" s="53"/>
      <c r="JN7" s="53"/>
      <c r="JO7" s="53"/>
      <c r="JP7" s="53"/>
      <c r="JQ7" s="53"/>
      <c r="JR7" s="53"/>
      <c r="JS7" s="53"/>
      <c r="JT7" s="53"/>
      <c r="JU7" s="53"/>
      <c r="JV7" s="53"/>
      <c r="JW7" s="53"/>
      <c r="JX7" s="53"/>
      <c r="JY7" s="53"/>
      <c r="JZ7" s="53"/>
      <c r="KA7" s="53"/>
      <c r="KB7" s="53"/>
      <c r="KC7" s="53"/>
      <c r="KD7" s="53"/>
      <c r="KE7" s="53"/>
      <c r="KF7" s="53"/>
      <c r="KG7" s="53"/>
      <c r="KH7" s="53"/>
      <c r="KI7" s="53"/>
      <c r="KJ7" s="53"/>
      <c r="KK7" s="53"/>
      <c r="KL7" s="53"/>
      <c r="KM7" s="53"/>
      <c r="KN7" s="53"/>
      <c r="KO7" s="53"/>
      <c r="KP7" s="53"/>
      <c r="KQ7" s="53"/>
      <c r="KR7" s="53"/>
      <c r="KS7" s="53"/>
      <c r="KT7" s="53"/>
      <c r="KU7" s="53"/>
      <c r="KV7" s="53"/>
      <c r="KW7" s="53"/>
      <c r="KX7" s="53"/>
      <c r="KY7" s="53"/>
      <c r="KZ7" s="53"/>
      <c r="LA7" s="53"/>
      <c r="LB7" s="53"/>
      <c r="LC7" s="53"/>
      <c r="LD7" s="53"/>
      <c r="LE7" s="53"/>
      <c r="LF7" s="53"/>
      <c r="LG7" s="53"/>
      <c r="LH7" s="53"/>
      <c r="LI7" s="53"/>
      <c r="LJ7" s="53"/>
      <c r="LK7" s="53"/>
      <c r="LL7" s="53"/>
      <c r="LM7" s="53"/>
      <c r="LN7" s="53"/>
      <c r="LO7" s="53"/>
      <c r="LP7" s="53"/>
      <c r="LQ7" s="53"/>
      <c r="LR7" s="53"/>
      <c r="LS7" s="53"/>
      <c r="LT7" s="53"/>
      <c r="LU7" s="53"/>
      <c r="LV7" s="53"/>
      <c r="LW7" s="53"/>
      <c r="LX7" s="53"/>
      <c r="LY7" s="53"/>
      <c r="LZ7" s="53"/>
      <c r="MA7" s="53"/>
      <c r="MB7" s="53"/>
      <c r="MC7" s="53"/>
      <c r="MD7" s="53"/>
      <c r="ME7" s="53"/>
      <c r="MF7" s="53"/>
      <c r="MG7" s="53"/>
      <c r="MH7" s="53"/>
      <c r="MI7" s="53"/>
      <c r="MJ7" s="53"/>
      <c r="MK7" s="53"/>
      <c r="ML7" s="53"/>
      <c r="MM7" s="53"/>
      <c r="MN7" s="53"/>
      <c r="MO7" s="53"/>
      <c r="MP7" s="53"/>
      <c r="MQ7" s="53"/>
      <c r="MR7" s="53"/>
      <c r="MS7" s="53"/>
      <c r="MT7" s="53"/>
      <c r="MU7" s="53"/>
      <c r="MV7" s="53"/>
      <c r="MW7" s="53"/>
      <c r="MX7" s="53"/>
      <c r="MY7" s="53"/>
      <c r="MZ7" s="53"/>
      <c r="NA7" s="53"/>
      <c r="NB7" s="53"/>
      <c r="NC7" s="53"/>
      <c r="ND7" s="53"/>
      <c r="NE7" s="53"/>
      <c r="NF7" s="53"/>
      <c r="NG7" s="53"/>
      <c r="NH7" s="53"/>
      <c r="NI7" s="53"/>
      <c r="NJ7" s="53"/>
      <c r="NK7" s="53"/>
      <c r="NL7" s="53"/>
      <c r="NM7" s="53"/>
      <c r="NN7" s="53"/>
      <c r="NO7" s="53"/>
      <c r="NP7" s="53"/>
      <c r="NQ7" s="53"/>
      <c r="NR7" s="53"/>
      <c r="NS7" s="53"/>
      <c r="NT7" s="53"/>
      <c r="NU7" s="53"/>
      <c r="NV7" s="53"/>
      <c r="NW7" s="53"/>
      <c r="NX7" s="53"/>
      <c r="NY7" s="53"/>
      <c r="NZ7" s="53"/>
      <c r="OA7" s="53"/>
      <c r="OB7" s="53"/>
      <c r="OC7" s="53"/>
      <c r="OD7" s="53"/>
      <c r="OE7" s="53"/>
      <c r="OF7" s="53"/>
      <c r="OG7" s="53"/>
      <c r="OH7" s="53"/>
      <c r="OI7" s="53"/>
      <c r="OJ7" s="53"/>
      <c r="OK7" s="53"/>
      <c r="OL7" s="53"/>
      <c r="OM7" s="53"/>
      <c r="ON7" s="53"/>
      <c r="OO7" s="53"/>
      <c r="OP7" s="53"/>
      <c r="OQ7" s="53"/>
      <c r="OR7" s="53"/>
      <c r="OS7" s="53"/>
      <c r="OT7" s="53"/>
      <c r="OU7" s="53"/>
      <c r="OV7" s="53"/>
      <c r="OW7" s="53"/>
      <c r="OX7" s="53"/>
      <c r="OY7" s="53"/>
      <c r="OZ7" s="53"/>
      <c r="PA7" s="53"/>
      <c r="PB7" s="53"/>
      <c r="PC7" s="53"/>
      <c r="PD7" s="53"/>
      <c r="PE7" s="53"/>
      <c r="PF7" s="53"/>
      <c r="PG7" s="53"/>
      <c r="PH7" s="53"/>
      <c r="PI7" s="53"/>
      <c r="PJ7" s="53"/>
      <c r="PK7" s="53"/>
      <c r="PL7" s="53"/>
      <c r="PM7" s="53"/>
      <c r="PN7" s="53"/>
      <c r="PO7" s="53"/>
      <c r="PP7" s="53"/>
      <c r="PQ7" s="53"/>
      <c r="PR7" s="53"/>
      <c r="PS7" s="53"/>
      <c r="PT7" s="53"/>
      <c r="PU7" s="53"/>
      <c r="PV7" s="53"/>
      <c r="PW7" s="53"/>
      <c r="PX7" s="53"/>
      <c r="PY7" s="53"/>
      <c r="PZ7" s="53"/>
      <c r="QA7" s="53"/>
      <c r="QB7" s="53"/>
      <c r="QC7" s="53"/>
      <c r="QD7" s="53"/>
      <c r="QE7" s="53"/>
      <c r="QF7" s="53"/>
      <c r="QG7" s="53"/>
      <c r="QH7" s="53"/>
      <c r="QI7" s="53"/>
      <c r="QJ7" s="53"/>
      <c r="QK7" s="53"/>
      <c r="QL7" s="53"/>
      <c r="QM7" s="53"/>
      <c r="QN7" s="53"/>
      <c r="QO7" s="53"/>
      <c r="QP7" s="53"/>
      <c r="QQ7" s="53"/>
      <c r="QR7" s="53"/>
      <c r="QS7" s="53"/>
      <c r="QT7" s="53"/>
      <c r="QU7" s="53"/>
      <c r="QV7" s="53"/>
      <c r="QW7" s="53"/>
      <c r="QX7" s="53"/>
      <c r="QY7" s="53"/>
      <c r="QZ7" s="53"/>
      <c r="RA7" s="53"/>
      <c r="RB7" s="53"/>
      <c r="RC7" s="53"/>
      <c r="RD7" s="53"/>
      <c r="RE7" s="53"/>
      <c r="RF7" s="53"/>
      <c r="RG7" s="53"/>
      <c r="RH7" s="53"/>
      <c r="RI7" s="53"/>
      <c r="RJ7" s="53"/>
      <c r="RK7" s="53"/>
      <c r="RL7" s="53"/>
      <c r="RM7" s="53"/>
      <c r="RN7" s="53"/>
      <c r="RO7" s="53"/>
      <c r="RP7" s="53"/>
      <c r="RQ7" s="53"/>
      <c r="RR7" s="53"/>
      <c r="RS7" s="53"/>
      <c r="RT7" s="53"/>
      <c r="RU7" s="53"/>
      <c r="RV7" s="53"/>
      <c r="RW7" s="53"/>
      <c r="RX7" s="53"/>
      <c r="RY7" s="53"/>
      <c r="RZ7" s="53"/>
      <c r="SA7" s="53"/>
      <c r="SB7" s="53"/>
      <c r="SC7" s="53"/>
      <c r="SD7" s="53"/>
      <c r="SE7" s="53"/>
      <c r="SF7" s="53"/>
      <c r="SG7" s="53"/>
      <c r="SH7" s="53"/>
      <c r="SI7" s="53"/>
      <c r="SJ7" s="53"/>
      <c r="SK7" s="53"/>
      <c r="SL7" s="53"/>
      <c r="SM7" s="53"/>
      <c r="SN7" s="53"/>
      <c r="SO7" s="53"/>
      <c r="SP7" s="53"/>
      <c r="SQ7" s="53"/>
      <c r="SR7" s="53"/>
      <c r="SS7" s="53"/>
      <c r="ST7" s="53"/>
      <c r="SU7" s="53"/>
      <c r="SV7" s="53"/>
      <c r="SW7" s="53"/>
      <c r="SX7" s="53"/>
      <c r="SY7" s="53"/>
      <c r="SZ7" s="53"/>
      <c r="TA7" s="53"/>
      <c r="TB7" s="53"/>
      <c r="TC7" s="53"/>
      <c r="TD7" s="53"/>
      <c r="TE7" s="53"/>
      <c r="TF7" s="53"/>
      <c r="TG7" s="53"/>
      <c r="TH7" s="53"/>
      <c r="TI7" s="53"/>
      <c r="TJ7" s="53"/>
      <c r="TK7" s="53"/>
      <c r="TL7" s="53"/>
      <c r="TM7" s="53"/>
      <c r="TN7" s="53"/>
      <c r="TO7" s="53"/>
      <c r="TP7" s="53"/>
      <c r="TQ7" s="53"/>
      <c r="TR7" s="53"/>
      <c r="TS7" s="53"/>
      <c r="TT7" s="53"/>
      <c r="TU7" s="53"/>
      <c r="TV7" s="53"/>
      <c r="TW7" s="53"/>
      <c r="TX7" s="53"/>
      <c r="TY7" s="53"/>
      <c r="TZ7" s="53"/>
      <c r="UA7" s="53"/>
      <c r="UB7" s="53"/>
      <c r="UC7" s="53"/>
      <c r="UD7" s="53"/>
      <c r="UE7" s="53"/>
      <c r="UF7" s="53"/>
      <c r="UG7" s="53"/>
      <c r="UH7" s="53"/>
      <c r="UI7" s="53"/>
      <c r="UJ7" s="53"/>
      <c r="UK7" s="53"/>
      <c r="UL7" s="53"/>
      <c r="UM7" s="53"/>
      <c r="UN7" s="53"/>
      <c r="UO7" s="53"/>
      <c r="UP7" s="53"/>
      <c r="UQ7" s="53"/>
      <c r="UR7" s="53"/>
      <c r="US7" s="53"/>
      <c r="UT7" s="53"/>
      <c r="UU7" s="53"/>
      <c r="UV7" s="53"/>
      <c r="UW7" s="53"/>
      <c r="UX7" s="53"/>
      <c r="UY7" s="53"/>
      <c r="UZ7" s="53"/>
      <c r="VA7" s="53"/>
      <c r="VB7" s="53"/>
      <c r="VC7" s="53"/>
      <c r="VD7" s="53"/>
      <c r="VE7" s="53"/>
      <c r="VF7" s="53"/>
      <c r="VG7" s="53"/>
      <c r="VH7" s="53"/>
      <c r="VI7" s="53"/>
      <c r="VJ7" s="53"/>
      <c r="VK7" s="53"/>
      <c r="VL7" s="53"/>
      <c r="VM7" s="53"/>
      <c r="VN7" s="53"/>
      <c r="VO7" s="53"/>
      <c r="VP7" s="53"/>
      <c r="VQ7" s="53"/>
      <c r="VR7" s="53"/>
      <c r="VS7" s="53"/>
      <c r="VT7" s="53"/>
      <c r="VU7" s="53"/>
      <c r="VV7" s="53"/>
      <c r="VW7" s="53"/>
      <c r="VX7" s="53"/>
      <c r="VY7" s="53"/>
      <c r="VZ7" s="53"/>
      <c r="WA7" s="53"/>
      <c r="WB7" s="53"/>
      <c r="WC7" s="53"/>
      <c r="WD7" s="53"/>
      <c r="WE7" s="53"/>
      <c r="WF7" s="53"/>
      <c r="WG7" s="53"/>
      <c r="WH7" s="53"/>
      <c r="WI7" s="53"/>
      <c r="WJ7" s="53"/>
      <c r="WK7" s="53"/>
      <c r="WL7" s="53"/>
      <c r="WM7" s="53"/>
      <c r="WN7" s="53"/>
      <c r="WO7" s="53"/>
      <c r="WP7" s="53"/>
      <c r="WQ7" s="53"/>
      <c r="WR7" s="53"/>
      <c r="WS7" s="53"/>
      <c r="WT7" s="53"/>
      <c r="WU7" s="53"/>
      <c r="WV7" s="53"/>
      <c r="WW7" s="53"/>
      <c r="WX7" s="53"/>
      <c r="WY7" s="53"/>
      <c r="WZ7" s="53"/>
      <c r="XA7" s="53"/>
      <c r="XB7" s="53"/>
      <c r="XC7" s="53"/>
      <c r="XD7" s="53"/>
      <c r="XE7" s="53"/>
      <c r="XF7" s="53"/>
      <c r="XG7" s="53"/>
      <c r="XH7" s="53"/>
      <c r="XI7" s="53"/>
      <c r="XJ7" s="53"/>
      <c r="XK7" s="53"/>
      <c r="XL7" s="53"/>
      <c r="XM7" s="53"/>
      <c r="XN7" s="53"/>
      <c r="XO7" s="53"/>
      <c r="XP7" s="53"/>
      <c r="XQ7" s="53"/>
      <c r="XR7" s="53"/>
      <c r="XS7" s="53"/>
      <c r="XT7" s="53"/>
      <c r="XU7" s="53"/>
      <c r="XV7" s="53"/>
      <c r="XW7" s="53"/>
      <c r="XX7" s="53"/>
      <c r="XY7" s="53"/>
      <c r="XZ7" s="53"/>
      <c r="YA7" s="53"/>
      <c r="YB7" s="53"/>
      <c r="YC7" s="53"/>
      <c r="YD7" s="53"/>
      <c r="YE7" s="53"/>
      <c r="YF7" s="53"/>
      <c r="YG7" s="53"/>
      <c r="YH7" s="53"/>
      <c r="YI7" s="53"/>
      <c r="YJ7" s="53"/>
      <c r="YK7" s="53"/>
      <c r="YL7" s="53"/>
      <c r="YM7" s="53"/>
      <c r="YN7" s="53"/>
      <c r="YO7" s="53"/>
      <c r="YP7" s="53"/>
      <c r="YQ7" s="53"/>
      <c r="YR7" s="53"/>
      <c r="YS7" s="53"/>
      <c r="YT7" s="53"/>
      <c r="YU7" s="53"/>
      <c r="YV7" s="53"/>
      <c r="YW7" s="53"/>
      <c r="YX7" s="53"/>
      <c r="YY7" s="53"/>
      <c r="YZ7" s="53"/>
      <c r="ZA7" s="53"/>
      <c r="ZB7" s="53"/>
      <c r="ZC7" s="53"/>
      <c r="ZD7" s="53"/>
      <c r="ZE7" s="53"/>
      <c r="ZF7" s="53"/>
      <c r="ZG7" s="53"/>
      <c r="ZH7" s="53"/>
      <c r="ZI7" s="53"/>
      <c r="ZJ7" s="53"/>
      <c r="ZK7" s="53"/>
      <c r="ZL7" s="53"/>
      <c r="ZM7" s="53"/>
      <c r="ZN7" s="53"/>
      <c r="ZO7" s="53"/>
      <c r="ZP7" s="53"/>
      <c r="ZQ7" s="53"/>
      <c r="ZR7" s="53"/>
      <c r="ZS7" s="53"/>
      <c r="ZT7" s="53"/>
      <c r="ZU7" s="53"/>
      <c r="ZV7" s="53"/>
      <c r="ZW7" s="53"/>
      <c r="ZX7" s="53"/>
      <c r="ZY7" s="53"/>
      <c r="ZZ7" s="53"/>
      <c r="AAA7" s="53"/>
      <c r="AAB7" s="53"/>
      <c r="AAC7" s="53"/>
      <c r="AAD7" s="53"/>
      <c r="AAE7" s="53"/>
      <c r="AAF7" s="53"/>
      <c r="AAG7" s="53"/>
      <c r="AAH7" s="53"/>
      <c r="AAI7" s="53"/>
      <c r="AAJ7" s="53"/>
      <c r="AAK7" s="53"/>
      <c r="AAL7" s="53"/>
      <c r="AAM7" s="53"/>
      <c r="AAN7" s="53"/>
      <c r="AAO7" s="53"/>
      <c r="AAP7" s="53"/>
      <c r="AAQ7" s="53"/>
      <c r="AAR7" s="53"/>
      <c r="AAS7" s="53"/>
      <c r="AAT7" s="53"/>
      <c r="AAU7" s="53"/>
      <c r="AAV7" s="53"/>
      <c r="AAW7" s="53"/>
      <c r="AAX7" s="53"/>
      <c r="AAY7" s="53"/>
      <c r="AAZ7" s="53"/>
      <c r="ABA7" s="53"/>
      <c r="ABB7" s="53"/>
      <c r="ABC7" s="53"/>
      <c r="ABD7" s="53"/>
      <c r="ABE7" s="53"/>
      <c r="ABF7" s="53"/>
      <c r="ABG7" s="53"/>
      <c r="ABH7" s="53"/>
      <c r="ABI7" s="53"/>
      <c r="ABJ7" s="53"/>
      <c r="ABK7" s="53"/>
      <c r="ABL7" s="53"/>
      <c r="ABM7" s="53"/>
      <c r="ABN7" s="53"/>
      <c r="ABO7" s="53"/>
      <c r="ABP7" s="53"/>
      <c r="ABQ7" s="53"/>
      <c r="ABR7" s="53"/>
      <c r="ABS7" s="53"/>
      <c r="ABT7" s="53"/>
      <c r="ABU7" s="53"/>
      <c r="ABV7" s="53"/>
      <c r="ABW7" s="53"/>
      <c r="ABX7" s="53"/>
      <c r="ABY7" s="53"/>
      <c r="ABZ7" s="53"/>
      <c r="ACA7" s="53"/>
      <c r="ACB7" s="53"/>
      <c r="ACC7" s="53"/>
      <c r="ACD7" s="53"/>
      <c r="ACE7" s="53"/>
      <c r="ACF7" s="53"/>
      <c r="ACG7" s="53"/>
      <c r="ACH7" s="53"/>
      <c r="ACI7" s="53"/>
      <c r="ACJ7" s="53"/>
      <c r="ACK7" s="53"/>
      <c r="ACL7" s="53"/>
      <c r="ACM7" s="53"/>
      <c r="ACN7" s="53"/>
      <c r="ACO7" s="53"/>
      <c r="ACP7" s="53"/>
      <c r="ACQ7" s="53"/>
      <c r="ACR7" s="53"/>
      <c r="ACS7" s="53"/>
      <c r="ACT7" s="53"/>
      <c r="ACU7" s="53"/>
      <c r="ACV7" s="53"/>
      <c r="ACW7" s="53"/>
      <c r="ACX7" s="53"/>
      <c r="ACY7" s="53"/>
      <c r="ACZ7" s="53"/>
      <c r="ADA7" s="53"/>
      <c r="ADB7" s="53"/>
      <c r="ADC7" s="53"/>
      <c r="ADD7" s="53"/>
      <c r="ADE7" s="53"/>
      <c r="ADF7" s="53"/>
      <c r="ADG7" s="53"/>
      <c r="ADH7" s="53"/>
      <c r="ADI7" s="53"/>
      <c r="ADJ7" s="53"/>
      <c r="ADK7" s="53"/>
      <c r="ADL7" s="53"/>
      <c r="ADM7" s="53"/>
      <c r="ADN7" s="53"/>
      <c r="ADO7" s="53"/>
      <c r="ADP7" s="53"/>
      <c r="ADQ7" s="53"/>
      <c r="ADR7" s="53"/>
      <c r="ADS7" s="53"/>
      <c r="ADT7" s="53"/>
      <c r="ADU7" s="53"/>
      <c r="ADV7" s="53"/>
      <c r="ADW7" s="53"/>
      <c r="ADX7" s="53"/>
      <c r="ADY7" s="53"/>
      <c r="ADZ7" s="53"/>
      <c r="AEA7" s="53"/>
      <c r="AEB7" s="53"/>
      <c r="AEC7" s="53"/>
      <c r="AED7" s="53"/>
      <c r="AEE7" s="53"/>
      <c r="AEF7" s="53"/>
      <c r="AEG7" s="53"/>
      <c r="AEH7" s="53"/>
      <c r="AEI7" s="53"/>
      <c r="AEJ7" s="53"/>
      <c r="AEK7" s="53"/>
      <c r="AEL7" s="53"/>
      <c r="AEM7" s="53"/>
      <c r="AEN7" s="53"/>
      <c r="AEO7" s="53"/>
      <c r="AEP7" s="53"/>
      <c r="AEQ7" s="53"/>
      <c r="AER7" s="53"/>
      <c r="AES7" s="53"/>
      <c r="AET7" s="53"/>
      <c r="AEU7" s="53"/>
      <c r="AEV7" s="53"/>
      <c r="AEW7" s="53"/>
      <c r="AEX7" s="53"/>
      <c r="AEY7" s="53"/>
      <c r="AEZ7" s="53"/>
      <c r="AFA7" s="53"/>
      <c r="AFB7" s="53"/>
      <c r="AFC7" s="53"/>
      <c r="AFD7" s="53"/>
      <c r="AFE7" s="53"/>
      <c r="AFF7" s="53"/>
      <c r="AFG7" s="53"/>
      <c r="AFH7" s="53"/>
      <c r="AFI7" s="53"/>
      <c r="AFJ7" s="53"/>
      <c r="AFK7" s="53"/>
      <c r="AFL7" s="53"/>
      <c r="AFM7" s="53"/>
      <c r="AFN7" s="53"/>
      <c r="AFO7" s="53"/>
      <c r="AFP7" s="53"/>
      <c r="AFQ7" s="53"/>
      <c r="AFR7" s="53"/>
      <c r="AFS7" s="53"/>
      <c r="AFT7" s="53"/>
      <c r="AFU7" s="53"/>
      <c r="AFV7" s="53"/>
      <c r="AFW7" s="53"/>
      <c r="AFX7" s="53"/>
      <c r="AFY7" s="53"/>
      <c r="AFZ7" s="53"/>
      <c r="AGA7" s="53"/>
      <c r="AGB7" s="53"/>
      <c r="AGC7" s="53"/>
      <c r="AGD7" s="53"/>
      <c r="AGE7" s="53"/>
      <c r="AGF7" s="53"/>
      <c r="AGG7" s="53"/>
      <c r="AGH7" s="53"/>
      <c r="AGI7" s="53"/>
      <c r="AGJ7" s="53"/>
      <c r="AGK7" s="53"/>
      <c r="AGL7" s="53"/>
      <c r="AGM7" s="53"/>
      <c r="AGN7" s="53"/>
      <c r="AGO7" s="53"/>
      <c r="AGP7" s="53"/>
      <c r="AGQ7" s="53"/>
      <c r="AGR7" s="53"/>
      <c r="AGS7" s="53"/>
      <c r="AGT7" s="53"/>
      <c r="AGU7" s="53"/>
      <c r="AGV7" s="53"/>
      <c r="AGW7" s="53"/>
      <c r="AGX7" s="53"/>
      <c r="AGY7" s="53"/>
      <c r="AGZ7" s="53"/>
      <c r="AHA7" s="53"/>
      <c r="AHB7" s="53"/>
      <c r="AHC7" s="53"/>
      <c r="AHD7" s="53"/>
      <c r="AHE7" s="53"/>
      <c r="AHF7" s="53"/>
      <c r="AHG7" s="53"/>
      <c r="AHH7" s="53"/>
      <c r="AHI7" s="53"/>
      <c r="AHJ7" s="53"/>
      <c r="AHK7" s="53"/>
      <c r="AHL7" s="53"/>
      <c r="AHM7" s="53"/>
      <c r="AHN7" s="53"/>
      <c r="AHO7" s="53"/>
      <c r="AHP7" s="53"/>
      <c r="AHQ7" s="53"/>
      <c r="AHR7" s="53"/>
      <c r="AHS7" s="53"/>
      <c r="AHT7" s="53"/>
      <c r="AHU7" s="53"/>
      <c r="AHV7" s="53"/>
      <c r="AHW7" s="53"/>
      <c r="AHX7" s="53"/>
      <c r="AHY7" s="53"/>
      <c r="AHZ7" s="53"/>
      <c r="AIA7" s="53"/>
      <c r="AIB7" s="53"/>
      <c r="AIC7" s="53"/>
      <c r="AID7" s="53"/>
      <c r="AIE7" s="53"/>
      <c r="AIF7" s="53"/>
      <c r="AIG7" s="53"/>
      <c r="AIH7" s="53"/>
      <c r="AII7" s="53"/>
      <c r="AIJ7" s="53"/>
      <c r="AIK7" s="53"/>
      <c r="AIL7" s="53"/>
      <c r="AIM7" s="53"/>
      <c r="AIN7" s="53"/>
      <c r="AIO7" s="53"/>
      <c r="AIP7" s="53"/>
      <c r="AIQ7" s="53"/>
      <c r="AIR7" s="53"/>
      <c r="AIS7" s="53"/>
      <c r="AIT7" s="53"/>
      <c r="AIU7" s="53"/>
      <c r="AIV7" s="53"/>
      <c r="AIW7" s="53"/>
      <c r="AIX7" s="53"/>
      <c r="AIY7" s="53"/>
      <c r="AIZ7" s="53"/>
      <c r="AJA7" s="53"/>
      <c r="AJB7" s="53"/>
      <c r="AJC7" s="53"/>
      <c r="AJD7" s="53"/>
      <c r="AJE7" s="53"/>
      <c r="AJF7" s="53"/>
      <c r="AJG7" s="53"/>
      <c r="AJH7" s="53"/>
      <c r="AJI7" s="53"/>
      <c r="AJJ7" s="53"/>
      <c r="AJK7" s="53"/>
      <c r="AJL7" s="53"/>
      <c r="AJM7" s="53"/>
      <c r="AJN7" s="53"/>
      <c r="AJO7" s="53"/>
      <c r="AJP7" s="53"/>
      <c r="AJQ7" s="53"/>
      <c r="AJR7" s="53"/>
      <c r="AJS7" s="53"/>
      <c r="AJT7" s="53"/>
      <c r="AJU7" s="53"/>
      <c r="AJV7" s="53"/>
      <c r="AJW7" s="53"/>
      <c r="AJX7" s="53"/>
      <c r="AJY7" s="53"/>
      <c r="AJZ7" s="53"/>
      <c r="AKA7" s="53"/>
      <c r="AKB7" s="53"/>
      <c r="AKC7" s="53"/>
      <c r="AKD7" s="53"/>
      <c r="AKE7" s="53"/>
      <c r="AKF7" s="53"/>
      <c r="AKG7" s="53"/>
      <c r="AKH7" s="53"/>
      <c r="AKI7" s="53"/>
      <c r="AKJ7" s="53"/>
      <c r="AKK7" s="53"/>
      <c r="AKL7" s="53"/>
      <c r="AKM7" s="53"/>
      <c r="AKN7" s="53"/>
      <c r="AKO7" s="53"/>
      <c r="AKP7" s="53"/>
      <c r="AKQ7" s="53"/>
      <c r="AKR7" s="53"/>
      <c r="AKS7" s="53"/>
      <c r="AKT7" s="53"/>
      <c r="AKU7" s="53"/>
      <c r="AKV7" s="53"/>
      <c r="AKW7" s="53"/>
      <c r="AKX7" s="53"/>
      <c r="AKY7" s="53"/>
      <c r="AKZ7" s="53"/>
      <c r="ALA7" s="53"/>
      <c r="ALB7" s="53"/>
      <c r="ALC7" s="53"/>
      <c r="ALD7" s="53"/>
      <c r="ALE7" s="53"/>
      <c r="ALF7" s="53"/>
      <c r="ALG7" s="53"/>
      <c r="ALH7" s="53"/>
      <c r="ALI7" s="53"/>
      <c r="ALJ7" s="53"/>
      <c r="ALK7" s="53"/>
      <c r="ALL7" s="53"/>
      <c r="ALM7" s="53"/>
      <c r="ALN7" s="53"/>
      <c r="ALO7" s="53"/>
      <c r="ALP7" s="53"/>
      <c r="ALQ7" s="53"/>
      <c r="ALR7" s="53"/>
      <c r="ALS7" s="53"/>
      <c r="ALT7" s="53"/>
      <c r="ALU7" s="53"/>
      <c r="ALV7" s="53"/>
      <c r="ALW7" s="53"/>
      <c r="ALX7" s="53"/>
      <c r="ALY7" s="53"/>
      <c r="ALZ7" s="53"/>
      <c r="AMA7" s="53"/>
      <c r="AMB7" s="53"/>
      <c r="AMC7" s="53"/>
      <c r="AMD7" s="53"/>
      <c r="AME7" s="53"/>
      <c r="AMF7" s="53"/>
      <c r="AMG7" s="53"/>
      <c r="AMH7" s="53"/>
      <c r="AMI7" s="53"/>
      <c r="AMJ7" s="53"/>
      <c r="AMK7" s="53"/>
      <c r="AML7" s="53"/>
      <c r="AMM7" s="53"/>
      <c r="AMN7" s="53"/>
      <c r="AMO7" s="53"/>
      <c r="AMP7" s="53"/>
      <c r="AMQ7" s="53"/>
      <c r="AMR7" s="53"/>
      <c r="AMS7" s="53"/>
      <c r="AMT7" s="53"/>
      <c r="AMU7" s="53"/>
      <c r="AMV7" s="53"/>
      <c r="AMW7" s="53"/>
      <c r="AMX7" s="53"/>
      <c r="AMY7" s="53"/>
      <c r="AMZ7" s="53"/>
      <c r="ANA7" s="53"/>
      <c r="ANB7" s="53"/>
      <c r="ANC7" s="53"/>
      <c r="AND7" s="53"/>
      <c r="ANE7" s="53"/>
      <c r="ANF7" s="53"/>
      <c r="ANG7" s="53"/>
      <c r="ANH7" s="53"/>
      <c r="ANI7" s="53"/>
      <c r="ANJ7" s="53"/>
      <c r="ANK7" s="53"/>
      <c r="ANL7" s="53"/>
      <c r="ANM7" s="53"/>
      <c r="ANN7" s="53"/>
      <c r="ANO7" s="53"/>
      <c r="ANP7" s="53"/>
      <c r="ANQ7" s="53"/>
      <c r="ANR7" s="53"/>
      <c r="ANS7" s="53"/>
      <c r="ANT7" s="53"/>
      <c r="ANU7" s="53"/>
      <c r="ANV7" s="53"/>
      <c r="ANW7" s="53"/>
      <c r="ANX7" s="53"/>
      <c r="ANY7" s="53"/>
      <c r="ANZ7" s="53"/>
      <c r="AOA7" s="53"/>
      <c r="AOB7" s="53"/>
      <c r="AOC7" s="53"/>
      <c r="AOD7" s="53"/>
      <c r="AOE7" s="53"/>
      <c r="AOF7" s="53"/>
      <c r="AOG7" s="53"/>
      <c r="AOH7" s="53"/>
      <c r="AOI7" s="53"/>
      <c r="AOJ7" s="53"/>
      <c r="AOK7" s="53"/>
      <c r="AOL7" s="53"/>
      <c r="AOM7" s="53"/>
      <c r="AON7" s="53"/>
      <c r="AOO7" s="53"/>
      <c r="AOP7" s="53"/>
      <c r="AOQ7" s="53"/>
      <c r="AOR7" s="53"/>
      <c r="AOS7" s="53"/>
      <c r="AOT7" s="53"/>
      <c r="AOU7" s="53"/>
      <c r="AOV7" s="53"/>
      <c r="AOW7" s="53"/>
      <c r="AOX7" s="53"/>
      <c r="AOY7" s="53"/>
      <c r="AOZ7" s="53"/>
      <c r="APA7" s="53"/>
      <c r="APB7" s="53"/>
      <c r="APC7" s="53"/>
      <c r="APD7" s="53"/>
      <c r="APE7" s="53"/>
      <c r="APF7" s="53"/>
      <c r="APG7" s="53"/>
      <c r="APH7" s="53"/>
      <c r="API7" s="53"/>
      <c r="APJ7" s="53"/>
      <c r="APK7" s="53"/>
      <c r="APL7" s="53"/>
      <c r="APM7" s="53"/>
      <c r="APN7" s="53"/>
      <c r="APO7" s="53"/>
      <c r="APP7" s="53"/>
      <c r="APQ7" s="53"/>
      <c r="APR7" s="53"/>
      <c r="APS7" s="53"/>
      <c r="APT7" s="53"/>
      <c r="APU7" s="53"/>
      <c r="APV7" s="53"/>
      <c r="APW7" s="53"/>
      <c r="APX7" s="53"/>
      <c r="APY7" s="53"/>
      <c r="APZ7" s="53"/>
      <c r="AQA7" s="53"/>
      <c r="AQB7" s="53"/>
      <c r="AQC7" s="53"/>
      <c r="AQD7" s="53"/>
      <c r="AQE7" s="53"/>
      <c r="AQF7" s="53"/>
      <c r="AQG7" s="53"/>
      <c r="AQH7" s="53"/>
      <c r="AQI7" s="53"/>
      <c r="AQJ7" s="53"/>
      <c r="AQK7" s="53"/>
      <c r="AQL7" s="53"/>
      <c r="AQM7" s="53"/>
      <c r="AQN7" s="53"/>
      <c r="AQO7" s="53"/>
      <c r="AQP7" s="53"/>
      <c r="AQQ7" s="53"/>
      <c r="AQR7" s="53"/>
      <c r="AQS7" s="53"/>
      <c r="AQT7" s="53"/>
      <c r="AQU7" s="53"/>
      <c r="AQV7" s="53"/>
      <c r="AQW7" s="53"/>
      <c r="AQX7" s="53"/>
      <c r="AQY7" s="53"/>
      <c r="AQZ7" s="53"/>
      <c r="ARA7" s="53"/>
      <c r="ARB7" s="53"/>
      <c r="ARC7" s="53"/>
      <c r="ARD7" s="53"/>
      <c r="ARE7" s="53"/>
      <c r="ARF7" s="53"/>
      <c r="ARG7" s="53"/>
      <c r="ARH7" s="53"/>
      <c r="ARI7" s="53"/>
      <c r="ARJ7" s="53"/>
      <c r="ARK7" s="53"/>
      <c r="ARL7" s="53"/>
      <c r="ARM7" s="53"/>
      <c r="ARN7" s="53"/>
      <c r="ARO7" s="53"/>
      <c r="ARP7" s="53"/>
      <c r="ARQ7" s="53"/>
      <c r="ARR7" s="53"/>
      <c r="ARS7" s="53"/>
      <c r="ART7" s="53"/>
      <c r="ARU7" s="53"/>
      <c r="ARV7" s="53"/>
      <c r="ARW7" s="53"/>
      <c r="ARX7" s="53"/>
      <c r="ARY7" s="53"/>
      <c r="ARZ7" s="53"/>
      <c r="ASA7" s="53"/>
      <c r="ASB7" s="53"/>
      <c r="ASC7" s="53"/>
      <c r="ASD7" s="53"/>
      <c r="ASE7" s="53"/>
      <c r="ASF7" s="53"/>
      <c r="ASG7" s="53"/>
      <c r="ASH7" s="53"/>
      <c r="ASI7" s="53"/>
      <c r="ASJ7" s="53"/>
      <c r="ASK7" s="53"/>
      <c r="ASL7" s="53"/>
      <c r="ASM7" s="53"/>
      <c r="ASN7" s="53"/>
      <c r="ASO7" s="53"/>
      <c r="ASP7" s="53"/>
      <c r="ASQ7" s="53"/>
      <c r="ASR7" s="53"/>
      <c r="ASS7" s="53"/>
      <c r="AST7" s="53"/>
      <c r="ASU7" s="53"/>
      <c r="ASV7" s="53"/>
      <c r="ASW7" s="53"/>
      <c r="ASX7" s="53"/>
      <c r="ASY7" s="53"/>
      <c r="ASZ7" s="53"/>
      <c r="ATA7" s="53"/>
      <c r="ATB7" s="53"/>
      <c r="ATC7" s="53"/>
      <c r="ATD7" s="53"/>
      <c r="ATE7" s="53"/>
      <c r="ATF7" s="53"/>
      <c r="ATG7" s="53"/>
      <c r="ATH7" s="53"/>
      <c r="ATI7" s="53"/>
      <c r="ATJ7" s="53"/>
      <c r="ATK7" s="53"/>
      <c r="ATL7" s="53"/>
      <c r="ATM7" s="53"/>
      <c r="ATN7" s="53"/>
      <c r="ATO7" s="53"/>
      <c r="ATP7" s="53"/>
      <c r="ATQ7" s="53"/>
      <c r="ATR7" s="53"/>
      <c r="ATS7" s="53"/>
      <c r="ATT7" s="53"/>
      <c r="ATU7" s="53"/>
      <c r="ATV7" s="53"/>
      <c r="ATW7" s="53"/>
      <c r="ATX7" s="53"/>
      <c r="ATY7" s="53"/>
      <c r="ATZ7" s="53"/>
      <c r="AUA7" s="53"/>
      <c r="AUB7" s="53"/>
      <c r="AUC7" s="53"/>
      <c r="AUD7" s="53"/>
      <c r="AUE7" s="53"/>
      <c r="AUF7" s="53"/>
      <c r="AUG7" s="53"/>
      <c r="AUH7" s="53"/>
      <c r="AUI7" s="53"/>
      <c r="AUJ7" s="53"/>
      <c r="AUK7" s="53"/>
      <c r="AUL7" s="53"/>
      <c r="AUM7" s="53"/>
      <c r="AUN7" s="53"/>
      <c r="AUO7" s="53"/>
      <c r="AUP7" s="53"/>
      <c r="AUQ7" s="53"/>
      <c r="AUR7" s="53"/>
      <c r="AUS7" s="53"/>
      <c r="AUT7" s="53"/>
      <c r="AUU7" s="53"/>
      <c r="AUV7" s="53"/>
      <c r="AUW7" s="53"/>
      <c r="AUX7" s="53"/>
      <c r="AUY7" s="53"/>
      <c r="AUZ7" s="53"/>
      <c r="AVA7" s="53"/>
      <c r="AVB7" s="53"/>
      <c r="AVC7" s="53"/>
      <c r="AVD7" s="53"/>
      <c r="AVE7" s="53"/>
      <c r="AVF7" s="53"/>
      <c r="AVG7" s="53"/>
      <c r="AVH7" s="53"/>
      <c r="AVI7" s="53"/>
      <c r="AVJ7" s="53"/>
      <c r="AVK7" s="53"/>
      <c r="AVL7" s="53"/>
      <c r="AVM7" s="53"/>
      <c r="AVN7" s="53"/>
      <c r="AVO7" s="53"/>
      <c r="AVP7" s="53"/>
      <c r="AVQ7" s="53"/>
      <c r="AVR7" s="53"/>
      <c r="AVS7" s="53"/>
      <c r="AVT7" s="53"/>
      <c r="AVU7" s="53"/>
      <c r="AVV7" s="53"/>
      <c r="AVW7" s="53"/>
      <c r="AVX7" s="53"/>
      <c r="AVY7" s="53"/>
      <c r="AVZ7" s="53"/>
      <c r="AWA7" s="53"/>
      <c r="AWB7" s="53"/>
      <c r="AWC7" s="53"/>
      <c r="AWD7" s="53"/>
      <c r="AWE7" s="53"/>
      <c r="AWF7" s="53"/>
      <c r="AWG7" s="53"/>
      <c r="AWH7" s="53"/>
      <c r="AWI7" s="53"/>
      <c r="AWJ7" s="53"/>
      <c r="AWK7" s="53"/>
      <c r="AWL7" s="53"/>
      <c r="AWM7" s="53"/>
      <c r="AWN7" s="53"/>
      <c r="AWO7" s="53"/>
      <c r="AWP7" s="53"/>
      <c r="AWQ7" s="53"/>
      <c r="AWR7" s="53"/>
      <c r="AWS7" s="53"/>
      <c r="AWT7" s="53"/>
      <c r="AWU7" s="53"/>
      <c r="AWV7" s="53"/>
      <c r="AWW7" s="53"/>
      <c r="AWX7" s="53"/>
      <c r="AWY7" s="53"/>
      <c r="AWZ7" s="53"/>
      <c r="AXA7" s="53"/>
      <c r="AXB7" s="53"/>
      <c r="AXC7" s="53"/>
      <c r="AXD7" s="53"/>
      <c r="AXE7" s="53"/>
      <c r="AXF7" s="53"/>
      <c r="AXG7" s="53"/>
      <c r="AXH7" s="53"/>
      <c r="AXI7" s="53"/>
      <c r="AXJ7" s="53"/>
      <c r="AXK7" s="53"/>
      <c r="AXL7" s="53"/>
      <c r="AXM7" s="53"/>
      <c r="AXN7" s="53"/>
      <c r="AXO7" s="53"/>
      <c r="AXP7" s="53"/>
      <c r="AXQ7" s="53"/>
      <c r="AXR7" s="53"/>
      <c r="AXS7" s="53"/>
      <c r="AXT7" s="53"/>
      <c r="AXU7" s="53"/>
      <c r="AXV7" s="53"/>
      <c r="AXW7" s="53"/>
      <c r="AXX7" s="53"/>
      <c r="AXY7" s="53"/>
      <c r="AXZ7" s="53"/>
      <c r="AYA7" s="53"/>
      <c r="AYB7" s="53"/>
      <c r="AYC7" s="53"/>
      <c r="AYD7" s="53"/>
      <c r="AYE7" s="53"/>
      <c r="AYF7" s="53"/>
      <c r="AYG7" s="53"/>
      <c r="AYH7" s="53"/>
      <c r="AYI7" s="53"/>
      <c r="AYJ7" s="53"/>
      <c r="AYK7" s="53"/>
      <c r="AYL7" s="53"/>
      <c r="AYM7" s="53"/>
      <c r="AYN7" s="53"/>
      <c r="AYO7" s="53"/>
      <c r="AYP7" s="53"/>
      <c r="AYQ7" s="53"/>
      <c r="AYR7" s="53"/>
      <c r="AYS7" s="53"/>
      <c r="AYT7" s="53"/>
      <c r="AYU7" s="53"/>
      <c r="AYV7" s="53"/>
      <c r="AYW7" s="53"/>
      <c r="AYX7" s="53"/>
      <c r="AYY7" s="53"/>
      <c r="AYZ7" s="53"/>
      <c r="AZA7" s="53"/>
      <c r="AZB7" s="53"/>
      <c r="AZC7" s="53"/>
      <c r="AZD7" s="53"/>
      <c r="AZE7" s="53"/>
      <c r="AZF7" s="53"/>
      <c r="AZG7" s="53"/>
      <c r="AZH7" s="53"/>
      <c r="AZI7" s="53"/>
      <c r="AZJ7" s="53"/>
      <c r="AZK7" s="53"/>
      <c r="AZL7" s="53"/>
      <c r="AZM7" s="53"/>
      <c r="AZN7" s="53"/>
      <c r="AZO7" s="53"/>
      <c r="AZP7" s="53"/>
      <c r="AZQ7" s="53"/>
      <c r="AZR7" s="53"/>
      <c r="AZS7" s="53"/>
      <c r="AZT7" s="53"/>
      <c r="AZU7" s="53"/>
      <c r="AZV7" s="53"/>
      <c r="AZW7" s="53"/>
      <c r="AZX7" s="53"/>
      <c r="AZY7" s="53"/>
      <c r="AZZ7" s="53"/>
      <c r="BAA7" s="53"/>
      <c r="BAB7" s="53"/>
      <c r="BAC7" s="53"/>
      <c r="BAD7" s="53"/>
      <c r="BAE7" s="53"/>
      <c r="BAF7" s="53"/>
      <c r="BAG7" s="53"/>
      <c r="BAH7" s="53"/>
      <c r="BAI7" s="53"/>
      <c r="BAJ7" s="53"/>
      <c r="BAK7" s="53"/>
      <c r="BAL7" s="53"/>
      <c r="BAM7" s="53"/>
      <c r="BAN7" s="53"/>
      <c r="BAO7" s="53"/>
      <c r="BAP7" s="53"/>
      <c r="BAQ7" s="53"/>
      <c r="BAR7" s="53"/>
      <c r="BAS7" s="53"/>
      <c r="BAT7" s="53"/>
      <c r="BAU7" s="53"/>
      <c r="BAV7" s="53"/>
      <c r="BAW7" s="53"/>
      <c r="BAX7" s="53"/>
      <c r="BAY7" s="53"/>
      <c r="BAZ7" s="53"/>
      <c r="BBA7" s="53"/>
      <c r="BBB7" s="53"/>
      <c r="BBC7" s="53"/>
      <c r="BBD7" s="53"/>
      <c r="BBE7" s="53"/>
      <c r="BBF7" s="53"/>
      <c r="BBG7" s="53"/>
      <c r="BBH7" s="53"/>
      <c r="BBI7" s="53"/>
      <c r="BBJ7" s="53"/>
      <c r="BBK7" s="53"/>
      <c r="BBL7" s="53"/>
      <c r="BBM7" s="53"/>
      <c r="BBN7" s="53"/>
      <c r="BBO7" s="53"/>
      <c r="BBP7" s="53"/>
      <c r="BBQ7" s="53"/>
      <c r="BBR7" s="53"/>
      <c r="BBS7" s="53"/>
      <c r="BBT7" s="53"/>
      <c r="BBU7" s="53"/>
      <c r="BBV7" s="53"/>
      <c r="BBW7" s="53"/>
      <c r="BBX7" s="53"/>
      <c r="BBY7" s="53"/>
      <c r="BBZ7" s="53"/>
      <c r="BCA7" s="53"/>
      <c r="BCB7" s="53"/>
      <c r="BCC7" s="53"/>
      <c r="BCD7" s="53"/>
      <c r="BCE7" s="53"/>
      <c r="BCF7" s="53"/>
      <c r="BCG7" s="53"/>
      <c r="BCH7" s="53"/>
      <c r="BCI7" s="53"/>
      <c r="BCJ7" s="53"/>
      <c r="BCK7" s="53"/>
      <c r="BCL7" s="53"/>
      <c r="BCM7" s="53"/>
      <c r="BCN7" s="53"/>
      <c r="BCO7" s="53"/>
      <c r="BCP7" s="53"/>
      <c r="BCQ7" s="53"/>
      <c r="BCR7" s="53"/>
      <c r="BCS7" s="53"/>
      <c r="BCT7" s="53"/>
      <c r="BCU7" s="53"/>
      <c r="BCV7" s="53"/>
      <c r="BCW7" s="53"/>
      <c r="BCX7" s="53"/>
      <c r="BCY7" s="53"/>
      <c r="BCZ7" s="53"/>
      <c r="BDA7" s="53"/>
      <c r="BDB7" s="53"/>
      <c r="BDC7" s="53"/>
      <c r="BDD7" s="53"/>
      <c r="BDE7" s="53"/>
      <c r="BDF7" s="53"/>
      <c r="BDG7" s="53"/>
      <c r="BDH7" s="53"/>
      <c r="BDI7" s="53"/>
      <c r="BDJ7" s="53"/>
      <c r="BDK7" s="53"/>
      <c r="BDL7" s="53"/>
      <c r="BDM7" s="53"/>
      <c r="BDN7" s="53"/>
      <c r="BDO7" s="53"/>
      <c r="BDP7" s="53"/>
      <c r="BDQ7" s="53"/>
      <c r="BDR7" s="53"/>
      <c r="BDS7" s="53"/>
      <c r="BDT7" s="53"/>
      <c r="BDU7" s="53"/>
      <c r="BDV7" s="53"/>
      <c r="BDW7" s="53"/>
      <c r="BDX7" s="53"/>
      <c r="BDY7" s="53"/>
      <c r="BDZ7" s="53"/>
      <c r="BEA7" s="53"/>
      <c r="BEB7" s="53"/>
      <c r="BEC7" s="53"/>
      <c r="BED7" s="53"/>
      <c r="BEE7" s="53"/>
      <c r="BEF7" s="53"/>
      <c r="BEG7" s="53"/>
      <c r="BEH7" s="53"/>
      <c r="BEI7" s="53"/>
      <c r="BEJ7" s="53"/>
      <c r="BEK7" s="53"/>
      <c r="BEL7" s="53"/>
      <c r="BEM7" s="53"/>
      <c r="BEN7" s="53"/>
      <c r="BEO7" s="53"/>
      <c r="BEP7" s="53"/>
      <c r="BEQ7" s="53"/>
      <c r="BER7" s="53"/>
      <c r="BES7" s="53"/>
      <c r="BET7" s="53"/>
      <c r="BEU7" s="53"/>
      <c r="BEV7" s="53"/>
      <c r="BEW7" s="53"/>
      <c r="BEX7" s="53"/>
      <c r="BEY7" s="53"/>
      <c r="BEZ7" s="53"/>
      <c r="BFA7" s="53"/>
      <c r="BFB7" s="53"/>
      <c r="BFC7" s="53"/>
      <c r="BFD7" s="53"/>
      <c r="BFE7" s="53"/>
      <c r="BFF7" s="53"/>
      <c r="BFG7" s="53"/>
      <c r="BFH7" s="53"/>
      <c r="BFI7" s="53"/>
      <c r="BFJ7" s="53"/>
      <c r="BFK7" s="53"/>
      <c r="BFL7" s="53"/>
      <c r="BFM7" s="53"/>
      <c r="BFN7" s="53"/>
      <c r="BFO7" s="53"/>
      <c r="BFP7" s="53"/>
      <c r="BFQ7" s="53"/>
      <c r="BFR7" s="53"/>
      <c r="BFS7" s="53"/>
      <c r="BFT7" s="53"/>
      <c r="BFU7" s="53"/>
      <c r="BFV7" s="53"/>
      <c r="BFW7" s="53"/>
      <c r="BFX7" s="53"/>
      <c r="BFY7" s="53"/>
      <c r="BFZ7" s="53"/>
      <c r="BGA7" s="53"/>
      <c r="BGB7" s="53"/>
      <c r="BGC7" s="53"/>
      <c r="BGD7" s="53"/>
      <c r="BGE7" s="53"/>
      <c r="BGF7" s="53"/>
      <c r="BGG7" s="53"/>
      <c r="BGH7" s="53"/>
      <c r="BGI7" s="53"/>
      <c r="BGJ7" s="53"/>
      <c r="BGK7" s="53"/>
      <c r="BGL7" s="53"/>
      <c r="BGM7" s="53"/>
      <c r="BGN7" s="53"/>
      <c r="BGO7" s="53"/>
      <c r="BGP7" s="53"/>
      <c r="BGQ7" s="53"/>
      <c r="BGR7" s="53"/>
      <c r="BGS7" s="53"/>
      <c r="BGT7" s="53"/>
      <c r="BGU7" s="53"/>
      <c r="BGV7" s="53"/>
      <c r="BGW7" s="53"/>
      <c r="BGX7" s="53"/>
      <c r="BGY7" s="53"/>
      <c r="BGZ7" s="53"/>
      <c r="BHA7" s="53"/>
      <c r="BHB7" s="53"/>
      <c r="BHC7" s="53"/>
      <c r="BHD7" s="53"/>
      <c r="BHE7" s="53"/>
      <c r="BHF7" s="53"/>
      <c r="BHG7" s="53"/>
      <c r="BHH7" s="53"/>
      <c r="BHI7" s="53"/>
      <c r="BHJ7" s="53"/>
      <c r="BHK7" s="53"/>
      <c r="BHL7" s="53"/>
      <c r="BHM7" s="53"/>
      <c r="BHN7" s="53"/>
      <c r="BHO7" s="53"/>
      <c r="BHP7" s="53"/>
      <c r="BHQ7" s="53"/>
      <c r="BHR7" s="53"/>
      <c r="BHS7" s="53"/>
      <c r="BHT7" s="53"/>
      <c r="BHU7" s="53"/>
      <c r="BHV7" s="53"/>
      <c r="BHW7" s="53"/>
      <c r="BHX7" s="53"/>
      <c r="BHY7" s="53"/>
      <c r="BHZ7" s="53"/>
      <c r="BIA7" s="53"/>
      <c r="BIB7" s="53"/>
      <c r="BIC7" s="53"/>
      <c r="BID7" s="53"/>
      <c r="BIE7" s="53"/>
      <c r="BIF7" s="53"/>
      <c r="BIG7" s="53"/>
      <c r="BIH7" s="53"/>
      <c r="BII7" s="53"/>
      <c r="BIJ7" s="53"/>
      <c r="BIK7" s="53"/>
      <c r="BIL7" s="53"/>
      <c r="BIM7" s="53"/>
      <c r="BIN7" s="53"/>
      <c r="BIO7" s="53"/>
      <c r="BIP7" s="53"/>
      <c r="BIQ7" s="53"/>
      <c r="BIR7" s="53"/>
      <c r="BIS7" s="53"/>
      <c r="BIT7" s="53"/>
      <c r="BIU7" s="53"/>
      <c r="BIV7" s="53"/>
      <c r="BIW7" s="53"/>
      <c r="BIX7" s="53"/>
      <c r="BIY7" s="53"/>
      <c r="BIZ7" s="53"/>
      <c r="BJA7" s="53"/>
      <c r="BJB7" s="53"/>
      <c r="BJC7" s="53"/>
      <c r="BJD7" s="53"/>
      <c r="BJE7" s="53"/>
      <c r="BJF7" s="53"/>
      <c r="BJG7" s="53"/>
      <c r="BJH7" s="53"/>
      <c r="BJI7" s="53"/>
      <c r="BJJ7" s="53"/>
      <c r="BJK7" s="53"/>
      <c r="BJL7" s="53"/>
      <c r="BJM7" s="53"/>
      <c r="BJN7" s="53"/>
      <c r="BJO7" s="53"/>
      <c r="BJP7" s="53"/>
      <c r="BJQ7" s="53"/>
      <c r="BJR7" s="53"/>
      <c r="BJS7" s="53"/>
      <c r="BJT7" s="53"/>
      <c r="BJU7" s="53"/>
      <c r="BJV7" s="53"/>
      <c r="BJW7" s="53"/>
      <c r="BJX7" s="53"/>
      <c r="BJY7" s="53"/>
      <c r="BJZ7" s="53"/>
      <c r="BKA7" s="53"/>
      <c r="BKB7" s="53"/>
      <c r="BKC7" s="53"/>
      <c r="BKD7" s="53"/>
      <c r="BKE7" s="53"/>
      <c r="BKF7" s="53"/>
      <c r="BKG7" s="53"/>
      <c r="BKH7" s="53"/>
      <c r="BKI7" s="53"/>
      <c r="BKJ7" s="53"/>
      <c r="BKK7" s="53"/>
      <c r="BKL7" s="53"/>
      <c r="BKM7" s="53"/>
      <c r="BKN7" s="53"/>
      <c r="BKO7" s="53"/>
      <c r="BKP7" s="53"/>
      <c r="BKQ7" s="53"/>
      <c r="BKR7" s="53"/>
      <c r="BKS7" s="53"/>
      <c r="BKT7" s="53"/>
      <c r="BKU7" s="53"/>
      <c r="BKV7" s="53"/>
      <c r="BKW7" s="53"/>
      <c r="BKX7" s="53"/>
      <c r="BKY7" s="53"/>
      <c r="BKZ7" s="53"/>
      <c r="BLA7" s="53"/>
      <c r="BLB7" s="53"/>
      <c r="BLC7" s="53"/>
      <c r="BLD7" s="53"/>
      <c r="BLE7" s="53"/>
      <c r="BLF7" s="53"/>
      <c r="BLG7" s="53"/>
      <c r="BLH7" s="53"/>
      <c r="BLI7" s="53"/>
      <c r="BLJ7" s="53"/>
      <c r="BLK7" s="53"/>
      <c r="BLL7" s="53"/>
      <c r="BLM7" s="53"/>
      <c r="BLN7" s="53"/>
      <c r="BLO7" s="53"/>
      <c r="BLP7" s="53"/>
      <c r="BLQ7" s="53"/>
      <c r="BLR7" s="53"/>
      <c r="BLS7" s="53"/>
      <c r="BLT7" s="53"/>
      <c r="BLU7" s="53"/>
      <c r="BLV7" s="53"/>
      <c r="BLW7" s="53"/>
      <c r="BLX7" s="53"/>
      <c r="BLY7" s="53"/>
      <c r="BLZ7" s="53"/>
      <c r="BMA7" s="53"/>
      <c r="BMB7" s="53"/>
      <c r="BMC7" s="53"/>
      <c r="BMD7" s="53"/>
      <c r="BME7" s="53"/>
      <c r="BMF7" s="53"/>
      <c r="BMG7" s="53"/>
      <c r="BMH7" s="53"/>
      <c r="BMI7" s="53"/>
      <c r="BMJ7" s="53"/>
      <c r="BMK7" s="53"/>
      <c r="BML7" s="53"/>
      <c r="BMM7" s="53"/>
      <c r="BMN7" s="53"/>
      <c r="BMO7" s="53"/>
      <c r="BMP7" s="53"/>
      <c r="BMQ7" s="53"/>
      <c r="BMR7" s="53"/>
      <c r="BMS7" s="53"/>
      <c r="BMT7" s="53"/>
      <c r="BMU7" s="53"/>
      <c r="BMV7" s="53"/>
      <c r="BMW7" s="53"/>
      <c r="BMX7" s="53"/>
      <c r="BMY7" s="53"/>
      <c r="BMZ7" s="53"/>
      <c r="BNA7" s="53"/>
      <c r="BNB7" s="53"/>
      <c r="BNC7" s="53"/>
      <c r="BND7" s="53"/>
      <c r="BNE7" s="53"/>
      <c r="BNF7" s="53"/>
      <c r="BNG7" s="53"/>
      <c r="BNH7" s="53"/>
      <c r="BNI7" s="53"/>
      <c r="BNJ7" s="53"/>
      <c r="BNK7" s="53"/>
      <c r="BNL7" s="53"/>
      <c r="BNM7" s="53"/>
      <c r="BNN7" s="53"/>
      <c r="BNO7" s="53"/>
      <c r="BNP7" s="53"/>
      <c r="BNQ7" s="53"/>
      <c r="BNR7" s="53"/>
      <c r="BNS7" s="53"/>
      <c r="BNT7" s="53"/>
      <c r="BNU7" s="53"/>
      <c r="BNV7" s="53"/>
      <c r="BNW7" s="53"/>
      <c r="BNX7" s="53"/>
      <c r="BNY7" s="53"/>
      <c r="BNZ7" s="53"/>
      <c r="BOA7" s="53"/>
      <c r="BOB7" s="53"/>
      <c r="BOC7" s="53"/>
      <c r="BOD7" s="53"/>
      <c r="BOE7" s="53"/>
      <c r="BOF7" s="53"/>
      <c r="BOG7" s="53"/>
      <c r="BOH7" s="53"/>
      <c r="BOI7" s="53"/>
      <c r="BOJ7" s="53"/>
      <c r="BOK7" s="53"/>
      <c r="BOL7" s="53"/>
      <c r="BOM7" s="53"/>
      <c r="BON7" s="53"/>
      <c r="BOO7" s="53"/>
      <c r="BOP7" s="53"/>
      <c r="BOQ7" s="53"/>
      <c r="BOR7" s="53"/>
      <c r="BOS7" s="53"/>
      <c r="BOT7" s="53"/>
      <c r="BOU7" s="53"/>
      <c r="BOV7" s="53"/>
      <c r="BOW7" s="53"/>
      <c r="BOX7" s="53"/>
      <c r="BOY7" s="53"/>
      <c r="BOZ7" s="53"/>
      <c r="BPA7" s="53"/>
      <c r="BPB7" s="53"/>
      <c r="BPC7" s="53"/>
      <c r="BPD7" s="53"/>
      <c r="BPE7" s="53"/>
      <c r="BPF7" s="53"/>
      <c r="BPG7" s="53"/>
    </row>
    <row r="8" spans="1:1775" s="25" customFormat="1" ht="29" x14ac:dyDescent="0.35">
      <c r="A8" s="50" t="s">
        <v>435</v>
      </c>
      <c r="C8" s="25" t="s">
        <v>431</v>
      </c>
      <c r="D8" s="178" t="s">
        <v>430</v>
      </c>
      <c r="E8" s="69" t="s">
        <v>261</v>
      </c>
      <c r="F8" s="69" t="s">
        <v>261</v>
      </c>
      <c r="G8" s="69" t="s">
        <v>261</v>
      </c>
      <c r="H8" s="69" t="s">
        <v>261</v>
      </c>
      <c r="I8" s="69" t="s">
        <v>261</v>
      </c>
      <c r="J8" s="69" t="s">
        <v>261</v>
      </c>
      <c r="K8" s="69" t="s">
        <v>261</v>
      </c>
      <c r="L8" s="69" t="s">
        <v>261</v>
      </c>
      <c r="M8" s="69" t="s">
        <v>261</v>
      </c>
      <c r="N8" s="69" t="s">
        <v>261</v>
      </c>
      <c r="O8" s="69" t="s">
        <v>261</v>
      </c>
      <c r="P8" s="69" t="s">
        <v>261</v>
      </c>
      <c r="Q8" s="69" t="s">
        <v>261</v>
      </c>
      <c r="R8" s="69" t="s">
        <v>261</v>
      </c>
      <c r="S8" s="69" t="s">
        <v>261</v>
      </c>
      <c r="T8" s="69" t="s">
        <v>261</v>
      </c>
      <c r="U8" s="69" t="s">
        <v>261</v>
      </c>
      <c r="V8" s="69" t="s">
        <v>261</v>
      </c>
      <c r="W8" s="69" t="s">
        <v>261</v>
      </c>
      <c r="X8" s="69" t="s">
        <v>261</v>
      </c>
      <c r="Y8" s="69" t="s">
        <v>261</v>
      </c>
      <c r="Z8" s="25">
        <f>'cha fao land cover'!E4*10^7</f>
        <v>145786000</v>
      </c>
      <c r="AA8" s="25">
        <f>'cha fao land cover'!F4*10^7</f>
        <v>147878000</v>
      </c>
      <c r="AB8" s="25">
        <f>'cha fao land cover'!G4*10^7</f>
        <v>150610000</v>
      </c>
      <c r="AC8" s="25">
        <f>'cha fao land cover'!H4*10^7</f>
        <v>154621000</v>
      </c>
      <c r="AD8" s="25">
        <f>'cha fao land cover'!I4*10^7</f>
        <v>158283000</v>
      </c>
      <c r="AE8" s="25">
        <f>'cha fao land cover'!J4*10^7</f>
        <v>160666000</v>
      </c>
      <c r="AF8" s="25">
        <f>'cha fao land cover'!K4*10^7</f>
        <v>161597000</v>
      </c>
      <c r="AG8" s="25">
        <f>'cha fao land cover'!L4*10^7</f>
        <v>162585000.00000003</v>
      </c>
      <c r="AH8" s="25">
        <f>'cha fao land cover'!M4*10^7</f>
        <v>164619000</v>
      </c>
      <c r="AI8" s="25">
        <f>'cha fao land cover'!N4*10^7</f>
        <v>166072000</v>
      </c>
      <c r="AJ8" s="25">
        <f>'cha fao land cover'!O4*10^7</f>
        <v>167933000</v>
      </c>
      <c r="AK8" s="25">
        <f>'cha fao land cover'!P4*10^7</f>
        <v>168979000</v>
      </c>
      <c r="AL8" s="25">
        <f>'cha fao land cover'!Q4*10^7</f>
        <v>169560000</v>
      </c>
      <c r="AM8" s="25">
        <f>'cha fao land cover'!R4*10^7</f>
        <v>171711000</v>
      </c>
      <c r="AN8" s="25">
        <f>'cha fao land cover'!S4*10^7</f>
        <v>173629000</v>
      </c>
      <c r="AO8" s="25">
        <f>'cha fao land cover'!T4*10^7</f>
        <v>174210000</v>
      </c>
      <c r="AP8" s="25">
        <f>'cha fao land cover'!U4*10^7</f>
        <v>175315000</v>
      </c>
      <c r="AQ8" s="25">
        <f>'cha fao land cover'!V4*10^7</f>
        <v>176768000</v>
      </c>
      <c r="AR8" s="25">
        <f>'cha fao land cover'!W4*10^7</f>
        <v>178977000</v>
      </c>
      <c r="AS8" s="25">
        <f>'cha fao land cover'!X4*10^7</f>
        <v>180139000</v>
      </c>
      <c r="AT8" s="25">
        <f>'cha fao land cover'!Y4*10^7</f>
        <v>181418000</v>
      </c>
      <c r="AU8" s="25">
        <f>'cha fao land cover'!Z4*10^7</f>
        <v>185778000</v>
      </c>
      <c r="AV8" s="25">
        <f>'cha fao land cover'!AA4*10^7</f>
        <v>195776000</v>
      </c>
      <c r="AW8" s="25">
        <f>'cha fao land cover'!AB4*10^7</f>
        <v>199612000.00000003</v>
      </c>
      <c r="AX8" s="25">
        <f>'cha fao land cover'!AC4*10^7</f>
        <v>215598000</v>
      </c>
      <c r="AY8" s="25">
        <f>'cha fao land cover'!AD4*10^7</f>
        <v>229665000</v>
      </c>
      <c r="AZ8" s="25">
        <f>'cha fao land cover'!AE4*10^7</f>
        <v>241058000</v>
      </c>
      <c r="BA8" s="69" t="s">
        <v>212</v>
      </c>
      <c r="BB8" s="69" t="s">
        <v>212</v>
      </c>
      <c r="BC8" s="69" t="s">
        <v>212</v>
      </c>
    </row>
    <row r="9" spans="1:1775" s="25" customFormat="1" ht="29" x14ac:dyDescent="0.35">
      <c r="A9" s="146" t="s">
        <v>436</v>
      </c>
      <c r="B9" s="50"/>
      <c r="C9" s="90" t="s">
        <v>432</v>
      </c>
      <c r="D9" s="178" t="s">
        <v>437</v>
      </c>
      <c r="E9" s="69" t="s">
        <v>261</v>
      </c>
      <c r="F9" s="69" t="s">
        <v>261</v>
      </c>
      <c r="G9" s="69" t="s">
        <v>261</v>
      </c>
      <c r="H9" s="69" t="s">
        <v>261</v>
      </c>
      <c r="I9" s="69" t="s">
        <v>261</v>
      </c>
      <c r="J9" s="69" t="s">
        <v>261</v>
      </c>
      <c r="K9" s="69" t="s">
        <v>261</v>
      </c>
      <c r="L9" s="69" t="s">
        <v>261</v>
      </c>
      <c r="M9" s="69" t="s">
        <v>261</v>
      </c>
      <c r="N9" s="69" t="s">
        <v>261</v>
      </c>
      <c r="O9" s="69" t="s">
        <v>261</v>
      </c>
      <c r="P9" s="69" t="s">
        <v>261</v>
      </c>
      <c r="Q9" s="69" t="s">
        <v>261</v>
      </c>
      <c r="R9" s="69" t="s">
        <v>261</v>
      </c>
      <c r="S9" s="69" t="s">
        <v>261</v>
      </c>
      <c r="T9" s="69" t="s">
        <v>261</v>
      </c>
      <c r="U9" s="69" t="s">
        <v>261</v>
      </c>
      <c r="V9" s="69" t="s">
        <v>261</v>
      </c>
      <c r="W9" s="69" t="s">
        <v>261</v>
      </c>
      <c r="X9" s="69" t="s">
        <v>261</v>
      </c>
      <c r="Y9" s="69" t="s">
        <v>261</v>
      </c>
      <c r="Z9" s="25">
        <f>Z8*'CHA - Output, LPJmL NPPo'!B452</f>
        <v>22309325371.992958</v>
      </c>
      <c r="AA9" s="25">
        <f>AA8*'CHA - Output, LPJmL NPPo'!D452</f>
        <v>27695972319.27079</v>
      </c>
      <c r="AB9" s="25">
        <f>AB8*'CHA - Output, LPJmL NPPo'!E452</f>
        <v>23131525130.588028</v>
      </c>
      <c r="AC9" s="25">
        <f>AC8*'CHA - Output, LPJmL NPPo'!F452</f>
        <v>24386893024.496811</v>
      </c>
      <c r="AD9" s="25">
        <f>AD8*'CHA - Output, LPJmL NPPo'!G452</f>
        <v>25632219966.370766</v>
      </c>
      <c r="AE9" s="25">
        <f>AE8*'CHA - Output, LPJmL NPPo'!H452</f>
        <v>24604492863.066128</v>
      </c>
      <c r="AF9" s="25">
        <f>AF8*'CHA - Output, LPJmL NPPo'!I452</f>
        <v>27075825384.238163</v>
      </c>
      <c r="AG9" s="25">
        <f>AG8*'CHA - Output, LPJmL NPPo'!J452</f>
        <v>25174893183.245548</v>
      </c>
      <c r="AH9" s="25">
        <f>AH8*'CHA - Output, LPJmL NPPo'!K452</f>
        <v>23969323645.015823</v>
      </c>
      <c r="AI9" s="25">
        <f>AI8*'CHA - Output, LPJmL NPPo'!L452</f>
        <v>23260731963.042099</v>
      </c>
      <c r="AJ9" s="25">
        <f>AJ8*'CHA - Output, LPJmL NPPo'!M452</f>
        <v>22099343530.789181</v>
      </c>
      <c r="AK9" s="25">
        <f>AK8*'CHA - Output, LPJmL NPPo'!N452</f>
        <v>18488113210.09301</v>
      </c>
      <c r="AL9" s="25">
        <f>AL8*'CHA - Output, LPJmL NPPo'!O452</f>
        <v>18614543314.434856</v>
      </c>
      <c r="AM9" s="25">
        <f>AM8*'CHA - Output, LPJmL NPPo'!P452</f>
        <v>18850683221.661499</v>
      </c>
      <c r="AN9" s="25">
        <f>AN8*'CHA - Output, LPJmL NPPo'!Q452</f>
        <v>21186036498.70121</v>
      </c>
      <c r="AO9" s="25">
        <f>AO8*'CHA - Output, LPJmL NPPo'!R452</f>
        <v>20038038787.465786</v>
      </c>
      <c r="AP9" s="25">
        <f>AP8*'CHA - Output, LPJmL NPPo'!S452</f>
        <v>24764827722.6236</v>
      </c>
      <c r="AQ9" s="25">
        <f>AQ8*'CHA - Output, LPJmL NPPo'!T452</f>
        <v>28505035240.157364</v>
      </c>
      <c r="AR9" s="25">
        <f>AR8*'CHA - Output, LPJmL NPPo'!U452</f>
        <v>23574100367.261379</v>
      </c>
      <c r="AS9" s="69" t="s">
        <v>212</v>
      </c>
      <c r="AT9" s="69" t="s">
        <v>212</v>
      </c>
      <c r="AU9" s="69" t="s">
        <v>212</v>
      </c>
      <c r="AV9" s="69" t="s">
        <v>212</v>
      </c>
      <c r="AW9" s="69" t="s">
        <v>212</v>
      </c>
      <c r="AX9" s="69" t="s">
        <v>212</v>
      </c>
      <c r="AY9" s="69" t="s">
        <v>212</v>
      </c>
      <c r="AZ9" s="69" t="s">
        <v>212</v>
      </c>
      <c r="BA9" s="69" t="s">
        <v>212</v>
      </c>
      <c r="BB9" s="69" t="s">
        <v>212</v>
      </c>
      <c r="BC9" s="69" t="s">
        <v>212</v>
      </c>
    </row>
    <row r="10" spans="1:1775" s="25" customFormat="1" ht="29" x14ac:dyDescent="0.35">
      <c r="A10" s="146"/>
      <c r="B10" s="50"/>
      <c r="C10" s="90" t="s">
        <v>433</v>
      </c>
      <c r="D10" s="69" t="s">
        <v>434</v>
      </c>
      <c r="E10" s="69" t="s">
        <v>261</v>
      </c>
      <c r="F10" s="69" t="s">
        <v>261</v>
      </c>
      <c r="G10" s="69" t="s">
        <v>261</v>
      </c>
      <c r="H10" s="69" t="s">
        <v>261</v>
      </c>
      <c r="I10" s="69" t="s">
        <v>261</v>
      </c>
      <c r="J10" s="69" t="s">
        <v>261</v>
      </c>
      <c r="K10" s="69" t="s">
        <v>261</v>
      </c>
      <c r="L10" s="69" t="s">
        <v>261</v>
      </c>
      <c r="M10" s="69" t="s">
        <v>261</v>
      </c>
      <c r="N10" s="69" t="s">
        <v>261</v>
      </c>
      <c r="O10" s="69" t="s">
        <v>261</v>
      </c>
      <c r="P10" s="69" t="s">
        <v>261</v>
      </c>
      <c r="Q10" s="69" t="s">
        <v>261</v>
      </c>
      <c r="R10" s="69" t="s">
        <v>261</v>
      </c>
      <c r="S10" s="69" t="s">
        <v>261</v>
      </c>
      <c r="T10" s="69" t="s">
        <v>261</v>
      </c>
      <c r="U10" s="69" t="s">
        <v>261</v>
      </c>
      <c r="V10" s="69" t="s">
        <v>261</v>
      </c>
      <c r="W10" s="69" t="s">
        <v>261</v>
      </c>
      <c r="X10" s="69" t="s">
        <v>261</v>
      </c>
      <c r="Y10" s="69" t="s">
        <v>261</v>
      </c>
      <c r="Z10" s="25">
        <f>Z9/10^6</f>
        <v>22309.32537199296</v>
      </c>
      <c r="AA10" s="25">
        <f t="shared" ref="AA10:AR10" si="2">AA9/10^6</f>
        <v>27695.97231927079</v>
      </c>
      <c r="AB10" s="25">
        <f t="shared" si="2"/>
        <v>23131.525130588027</v>
      </c>
      <c r="AC10" s="25">
        <f t="shared" si="2"/>
        <v>24386.893024496811</v>
      </c>
      <c r="AD10" s="25">
        <f t="shared" si="2"/>
        <v>25632.219966370765</v>
      </c>
      <c r="AE10" s="25">
        <f t="shared" si="2"/>
        <v>24604.492863066127</v>
      </c>
      <c r="AF10" s="25">
        <f t="shared" si="2"/>
        <v>27075.825384238164</v>
      </c>
      <c r="AG10" s="25">
        <f t="shared" si="2"/>
        <v>25174.893183245549</v>
      </c>
      <c r="AH10" s="25">
        <f t="shared" si="2"/>
        <v>23969.323645015822</v>
      </c>
      <c r="AI10" s="25">
        <f t="shared" si="2"/>
        <v>23260.731963042101</v>
      </c>
      <c r="AJ10" s="25">
        <f t="shared" si="2"/>
        <v>22099.343530789181</v>
      </c>
      <c r="AK10" s="25">
        <f t="shared" si="2"/>
        <v>18488.113210093012</v>
      </c>
      <c r="AL10" s="25">
        <f t="shared" si="2"/>
        <v>18614.543314434857</v>
      </c>
      <c r="AM10" s="25">
        <f t="shared" si="2"/>
        <v>18850.6832216615</v>
      </c>
      <c r="AN10" s="25">
        <f t="shared" si="2"/>
        <v>21186.036498701211</v>
      </c>
      <c r="AO10" s="25">
        <f t="shared" si="2"/>
        <v>20038.038787465786</v>
      </c>
      <c r="AP10" s="25">
        <f t="shared" si="2"/>
        <v>24764.827722623599</v>
      </c>
      <c r="AQ10" s="25">
        <f t="shared" si="2"/>
        <v>28505.035240157365</v>
      </c>
      <c r="AR10" s="25">
        <f t="shared" si="2"/>
        <v>23574.100367261381</v>
      </c>
      <c r="AS10" s="69" t="s">
        <v>261</v>
      </c>
      <c r="AT10" s="69" t="s">
        <v>261</v>
      </c>
      <c r="AU10" s="69" t="s">
        <v>261</v>
      </c>
      <c r="AV10" s="69" t="s">
        <v>261</v>
      </c>
      <c r="AW10" s="69" t="s">
        <v>261</v>
      </c>
      <c r="AX10" s="69" t="s">
        <v>261</v>
      </c>
      <c r="AY10" s="69" t="s">
        <v>261</v>
      </c>
      <c r="AZ10" s="69" t="s">
        <v>261</v>
      </c>
      <c r="BA10" s="69" t="s">
        <v>261</v>
      </c>
      <c r="BB10" s="69" t="s">
        <v>261</v>
      </c>
      <c r="BC10" s="69" t="s">
        <v>261</v>
      </c>
    </row>
    <row r="11" spans="1:1775" s="38" customFormat="1" x14ac:dyDescent="0.35">
      <c r="A11" s="274"/>
      <c r="B11" s="273"/>
      <c r="C11" s="271"/>
      <c r="D11" s="272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</row>
    <row r="12" spans="1:1775" s="52" customFormat="1" x14ac:dyDescent="0.35">
      <c r="A12" s="138"/>
      <c r="B12" s="56"/>
      <c r="C12" s="100" t="s">
        <v>118</v>
      </c>
      <c r="D12" s="100" t="s">
        <v>92</v>
      </c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0"/>
      <c r="AJ12" s="100"/>
      <c r="AK12" s="100"/>
      <c r="AL12" s="100"/>
      <c r="AM12" s="100"/>
      <c r="AN12" s="100"/>
      <c r="AO12" s="100"/>
      <c r="AP12" s="100"/>
      <c r="AQ12" s="100"/>
      <c r="AR12" s="100"/>
      <c r="AS12" s="100"/>
      <c r="AT12" s="100"/>
      <c r="AU12" s="100"/>
      <c r="AV12" s="100"/>
      <c r="AW12" s="100"/>
      <c r="AX12" s="100"/>
      <c r="AY12" s="100"/>
      <c r="AZ12" s="100"/>
      <c r="BA12" s="100"/>
      <c r="BB12" s="100"/>
      <c r="BC12" s="100"/>
    </row>
    <row r="13" spans="1:1775" s="52" customFormat="1" x14ac:dyDescent="0.35">
      <c r="A13" s="138"/>
      <c r="B13" s="56"/>
      <c r="C13" s="100" t="s">
        <v>118</v>
      </c>
      <c r="D13" s="102" t="s">
        <v>55</v>
      </c>
      <c r="E13" s="101">
        <f>E12*10000000</f>
        <v>0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0"/>
      <c r="Z13" s="100"/>
      <c r="AA13" s="100"/>
      <c r="AB13" s="100"/>
      <c r="AC13" s="100"/>
      <c r="AD13" s="100"/>
      <c r="AE13" s="100"/>
      <c r="AF13" s="100"/>
      <c r="AG13" s="100"/>
      <c r="AH13" s="100"/>
      <c r="AI13" s="100"/>
      <c r="AJ13" s="100"/>
      <c r="AK13" s="100"/>
      <c r="AL13" s="100"/>
      <c r="AM13" s="100"/>
      <c r="AN13" s="100"/>
      <c r="AO13" s="100"/>
      <c r="AP13" s="100"/>
      <c r="AQ13" s="100"/>
      <c r="AR13" s="100"/>
      <c r="AS13" s="100"/>
      <c r="AT13" s="100"/>
      <c r="AU13" s="100"/>
      <c r="AV13" s="100"/>
      <c r="AW13" s="100"/>
      <c r="AX13" s="100"/>
      <c r="AY13" s="100"/>
      <c r="AZ13" s="100"/>
      <c r="BA13" s="100"/>
      <c r="BB13" s="100"/>
      <c r="BC13" s="100"/>
    </row>
    <row r="14" spans="1:1775" s="52" customFormat="1" x14ac:dyDescent="0.35">
      <c r="A14" s="138"/>
      <c r="B14" s="56"/>
      <c r="C14" s="101" t="s">
        <v>232</v>
      </c>
      <c r="D14" s="103">
        <v>0.5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H14" s="100"/>
      <c r="AI14" s="100"/>
      <c r="AJ14" s="100"/>
      <c r="AK14" s="100"/>
      <c r="AL14" s="100"/>
      <c r="AM14" s="100"/>
      <c r="AN14" s="100"/>
      <c r="AO14" s="100"/>
      <c r="AP14" s="100"/>
      <c r="AQ14" s="100"/>
      <c r="AR14" s="100"/>
      <c r="AS14" s="100"/>
      <c r="AT14" s="100"/>
      <c r="AU14" s="100"/>
      <c r="AV14" s="100"/>
      <c r="AW14" s="100"/>
      <c r="AX14" s="100"/>
      <c r="AY14" s="100"/>
      <c r="AZ14" s="100"/>
      <c r="BA14" s="100"/>
      <c r="BB14" s="100"/>
      <c r="BC14" s="100"/>
    </row>
    <row r="15" spans="1:1775" s="25" customFormat="1" x14ac:dyDescent="0.35">
      <c r="A15" s="146"/>
      <c r="B15" s="50"/>
      <c r="C15" s="101" t="s">
        <v>227</v>
      </c>
      <c r="D15" s="102" t="s">
        <v>230</v>
      </c>
      <c r="E15" s="101" t="e">
        <f>'CHA HANPP - Harves, Ann Crops'!#REF!</f>
        <v>#REF!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0"/>
      <c r="AA15" s="100"/>
      <c r="AB15" s="100"/>
      <c r="AC15" s="100"/>
      <c r="AD15" s="100"/>
      <c r="AE15" s="100"/>
      <c r="AF15" s="100"/>
      <c r="AG15" s="100"/>
      <c r="AH15" s="100"/>
      <c r="AI15" s="100"/>
      <c r="AJ15" s="100"/>
      <c r="AK15" s="100"/>
      <c r="AL15" s="100"/>
      <c r="AM15" s="100"/>
      <c r="AN15" s="100"/>
      <c r="AO15" s="100"/>
      <c r="AP15" s="100"/>
      <c r="AQ15" s="100"/>
      <c r="AR15" s="100"/>
      <c r="AS15" s="100"/>
      <c r="AT15" s="100"/>
      <c r="AU15" s="100"/>
      <c r="AV15" s="100"/>
      <c r="AW15" s="100"/>
      <c r="AX15" s="100"/>
      <c r="AY15" s="100"/>
      <c r="AZ15" s="100"/>
      <c r="BA15" s="101"/>
      <c r="BB15" s="101"/>
      <c r="BC15" s="101"/>
    </row>
    <row r="16" spans="1:1775" s="25" customFormat="1" ht="29" x14ac:dyDescent="0.35">
      <c r="A16" s="146"/>
      <c r="B16" s="50"/>
      <c r="C16" s="104" t="s">
        <v>228</v>
      </c>
      <c r="D16" s="102" t="s">
        <v>231</v>
      </c>
      <c r="E16" s="101" t="e">
        <f>E15*E14</f>
        <v>#REF!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100"/>
      <c r="AW16" s="100"/>
      <c r="AX16" s="100"/>
      <c r="AY16" s="100"/>
      <c r="AZ16" s="100"/>
      <c r="BA16" s="101"/>
      <c r="BB16" s="101"/>
      <c r="BC16" s="101"/>
    </row>
    <row r="17" spans="1:55" s="52" customFormat="1" x14ac:dyDescent="0.35">
      <c r="A17" s="34"/>
      <c r="B17" s="55"/>
    </row>
    <row r="18" spans="1:55" s="48" customFormat="1" ht="16" thickBot="1" x14ac:dyDescent="0.4">
      <c r="A18" s="45"/>
      <c r="B18" s="46" t="s">
        <v>233</v>
      </c>
      <c r="C18" s="45"/>
      <c r="D18" s="45"/>
      <c r="E18" s="105" t="s">
        <v>261</v>
      </c>
      <c r="F18" s="105" t="s">
        <v>261</v>
      </c>
      <c r="G18" s="105" t="s">
        <v>261</v>
      </c>
      <c r="H18" s="105" t="s">
        <v>261</v>
      </c>
      <c r="I18" s="105" t="s">
        <v>261</v>
      </c>
      <c r="J18" s="105" t="s">
        <v>261</v>
      </c>
      <c r="K18" s="105" t="s">
        <v>261</v>
      </c>
      <c r="L18" s="105" t="s">
        <v>261</v>
      </c>
      <c r="M18" s="105" t="s">
        <v>261</v>
      </c>
      <c r="N18" s="105" t="s">
        <v>261</v>
      </c>
      <c r="O18" s="105" t="s">
        <v>261</v>
      </c>
      <c r="P18" s="105" t="s">
        <v>261</v>
      </c>
      <c r="Q18" s="105" t="s">
        <v>261</v>
      </c>
      <c r="R18" s="105" t="s">
        <v>261</v>
      </c>
      <c r="S18" s="105" t="s">
        <v>261</v>
      </c>
      <c r="T18" s="105" t="s">
        <v>261</v>
      </c>
      <c r="U18" s="105" t="s">
        <v>261</v>
      </c>
      <c r="V18" s="105" t="s">
        <v>261</v>
      </c>
      <c r="W18" s="105" t="s">
        <v>261</v>
      </c>
      <c r="X18" s="105" t="s">
        <v>261</v>
      </c>
      <c r="Y18" s="105" t="s">
        <v>261</v>
      </c>
      <c r="Z18" s="47">
        <f t="shared" ref="Z18:AR18" si="3">(Z9+Z16)/1000000</f>
        <v>22309.32537199296</v>
      </c>
      <c r="AA18" s="47">
        <f t="shared" si="3"/>
        <v>27695.97231927079</v>
      </c>
      <c r="AB18" s="47">
        <f t="shared" si="3"/>
        <v>23131.525130588027</v>
      </c>
      <c r="AC18" s="47">
        <f t="shared" si="3"/>
        <v>24386.893024496811</v>
      </c>
      <c r="AD18" s="47">
        <f t="shared" si="3"/>
        <v>25632.219966370765</v>
      </c>
      <c r="AE18" s="47">
        <f t="shared" si="3"/>
        <v>24604.492863066127</v>
      </c>
      <c r="AF18" s="47">
        <f t="shared" si="3"/>
        <v>27075.825384238164</v>
      </c>
      <c r="AG18" s="47">
        <f t="shared" si="3"/>
        <v>25174.893183245549</v>
      </c>
      <c r="AH18" s="47">
        <f t="shared" si="3"/>
        <v>23969.323645015822</v>
      </c>
      <c r="AI18" s="47">
        <f t="shared" si="3"/>
        <v>23260.731963042101</v>
      </c>
      <c r="AJ18" s="47">
        <f t="shared" si="3"/>
        <v>22099.343530789181</v>
      </c>
      <c r="AK18" s="47">
        <f t="shared" si="3"/>
        <v>18488.113210093012</v>
      </c>
      <c r="AL18" s="47">
        <f t="shared" si="3"/>
        <v>18614.543314434857</v>
      </c>
      <c r="AM18" s="47">
        <f t="shared" si="3"/>
        <v>18850.6832216615</v>
      </c>
      <c r="AN18" s="47">
        <f t="shared" si="3"/>
        <v>21186.036498701211</v>
      </c>
      <c r="AO18" s="47">
        <f t="shared" si="3"/>
        <v>20038.038787465786</v>
      </c>
      <c r="AP18" s="47">
        <f t="shared" si="3"/>
        <v>24764.827722623599</v>
      </c>
      <c r="AQ18" s="47">
        <f t="shared" si="3"/>
        <v>28505.035240157365</v>
      </c>
      <c r="AR18" s="47">
        <f t="shared" si="3"/>
        <v>23574.100367261381</v>
      </c>
      <c r="AS18" s="105" t="s">
        <v>261</v>
      </c>
      <c r="AT18" s="105" t="s">
        <v>261</v>
      </c>
      <c r="AU18" s="105" t="s">
        <v>261</v>
      </c>
      <c r="AV18" s="105" t="s">
        <v>261</v>
      </c>
      <c r="AW18" s="105" t="s">
        <v>261</v>
      </c>
      <c r="AX18" s="105" t="s">
        <v>261</v>
      </c>
      <c r="AY18" s="105" t="s">
        <v>261</v>
      </c>
      <c r="AZ18" s="105" t="s">
        <v>261</v>
      </c>
      <c r="BA18" s="105" t="s">
        <v>261</v>
      </c>
      <c r="BB18" s="105" t="s">
        <v>261</v>
      </c>
      <c r="BC18" s="105" t="s">
        <v>261</v>
      </c>
    </row>
    <row r="19" spans="1:55" ht="15" thickTop="1" x14ac:dyDescent="0.35"/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9EF7-28D5-42F9-9DE0-06DF82570B1D}">
  <sheetPr>
    <tabColor theme="0" tint="-4.9989318521683403E-2"/>
  </sheetPr>
  <dimension ref="A1:AE30"/>
  <sheetViews>
    <sheetView zoomScaleNormal="100" workbookViewId="0">
      <pane xSplit="4" ySplit="1" topLeftCell="J3" activePane="bottomRight" state="frozen"/>
      <selection pane="topRight" activeCell="H1" sqref="H1"/>
      <selection pane="bottomLeft" activeCell="A2" sqref="A2"/>
      <selection pane="bottomRight" activeCell="B33" sqref="B33"/>
    </sheetView>
  </sheetViews>
  <sheetFormatPr defaultRowHeight="14.5" x14ac:dyDescent="0.35"/>
  <cols>
    <col min="1" max="1" width="8.7265625" style="52"/>
    <col min="2" max="2" width="57.08984375" style="52" bestFit="1" customWidth="1"/>
    <col min="3" max="3" width="15.6328125" style="52" bestFit="1" customWidth="1"/>
    <col min="4" max="16384" width="8.7265625" style="52"/>
  </cols>
  <sheetData>
    <row r="1" spans="1:31" x14ac:dyDescent="0.35">
      <c r="A1" s="52" t="s">
        <v>45</v>
      </c>
      <c r="B1" s="52" t="s">
        <v>47</v>
      </c>
      <c r="C1" s="52" t="s">
        <v>49</v>
      </c>
      <c r="D1" s="52" t="s">
        <v>50</v>
      </c>
      <c r="E1" s="52" t="s">
        <v>14</v>
      </c>
      <c r="F1" s="52" t="s">
        <v>15</v>
      </c>
      <c r="G1" s="52" t="s">
        <v>16</v>
      </c>
      <c r="H1" s="52" t="s">
        <v>17</v>
      </c>
      <c r="I1" s="52" t="s">
        <v>18</v>
      </c>
      <c r="J1" s="52" t="s">
        <v>19</v>
      </c>
      <c r="K1" s="52" t="s">
        <v>20</v>
      </c>
      <c r="L1" s="52" t="s">
        <v>21</v>
      </c>
      <c r="M1" s="52" t="s">
        <v>22</v>
      </c>
      <c r="N1" s="52" t="s">
        <v>23</v>
      </c>
      <c r="O1" s="52" t="s">
        <v>24</v>
      </c>
      <c r="P1" s="52" t="s">
        <v>25</v>
      </c>
      <c r="Q1" s="52" t="s">
        <v>26</v>
      </c>
      <c r="R1" s="52" t="s">
        <v>27</v>
      </c>
      <c r="S1" s="52" t="s">
        <v>28</v>
      </c>
      <c r="T1" s="52" t="s">
        <v>29</v>
      </c>
      <c r="U1" s="52" t="s">
        <v>30</v>
      </c>
      <c r="V1" s="52" t="s">
        <v>31</v>
      </c>
      <c r="W1" s="52" t="s">
        <v>32</v>
      </c>
      <c r="X1" s="52" t="s">
        <v>178</v>
      </c>
      <c r="Y1" s="52" t="s">
        <v>179</v>
      </c>
      <c r="Z1" s="52" t="s">
        <v>180</v>
      </c>
      <c r="AA1" s="52" t="s">
        <v>181</v>
      </c>
      <c r="AB1" s="52" t="s">
        <v>182</v>
      </c>
      <c r="AC1" s="52" t="s">
        <v>183</v>
      </c>
      <c r="AD1" s="52" t="s">
        <v>184</v>
      </c>
      <c r="AE1" s="52" t="s">
        <v>185</v>
      </c>
    </row>
    <row r="2" spans="1:31" x14ac:dyDescent="0.35">
      <c r="B2" s="52">
        <f>AVERAGE(N3:AE3)/AVERAGE(N4:AE4)</f>
        <v>1.6355230210148688</v>
      </c>
      <c r="E2" s="287">
        <f t="shared" ref="E2:L2" si="0">E4*$B2</f>
        <v>23.843635914167365</v>
      </c>
      <c r="F2" s="287">
        <f t="shared" si="0"/>
        <v>24.185787330163677</v>
      </c>
      <c r="G2" s="287">
        <f t="shared" si="0"/>
        <v>24.632612219504939</v>
      </c>
      <c r="H2" s="287">
        <f t="shared" si="0"/>
        <v>25.288620503234004</v>
      </c>
      <c r="I2" s="287">
        <f t="shared" si="0"/>
        <v>25.887549033529648</v>
      </c>
      <c r="J2" s="287">
        <f t="shared" si="0"/>
        <v>26.277294169437493</v>
      </c>
      <c r="K2" s="287">
        <f t="shared" si="0"/>
        <v>26.429561362693978</v>
      </c>
      <c r="L2" s="287">
        <f t="shared" si="0"/>
        <v>26.591151037170246</v>
      </c>
      <c r="M2" s="287">
        <f>M4*$B2</f>
        <v>26.92381641964467</v>
      </c>
      <c r="N2" s="287">
        <f t="shared" ref="N2:AE2" si="1">N4*$B2</f>
        <v>27.161457914598127</v>
      </c>
      <c r="O2" s="287">
        <f t="shared" si="1"/>
        <v>27.465828748808995</v>
      </c>
      <c r="P2" s="287">
        <f t="shared" si="1"/>
        <v>27.636904456807152</v>
      </c>
      <c r="Q2" s="287">
        <f t="shared" si="1"/>
        <v>27.731928344328114</v>
      </c>
      <c r="R2" s="287">
        <f t="shared" si="1"/>
        <v>28.083729346148413</v>
      </c>
      <c r="S2" s="287">
        <f t="shared" si="1"/>
        <v>28.397422661579064</v>
      </c>
      <c r="T2" s="287">
        <f t="shared" si="1"/>
        <v>28.492446549100027</v>
      </c>
      <c r="U2" s="287">
        <f t="shared" si="1"/>
        <v>28.673171842922173</v>
      </c>
      <c r="V2" s="287">
        <f t="shared" si="1"/>
        <v>28.910813337875634</v>
      </c>
      <c r="W2" s="287">
        <f t="shared" si="1"/>
        <v>29.272100373217818</v>
      </c>
      <c r="X2" s="287">
        <f t="shared" si="1"/>
        <v>29.462148148259743</v>
      </c>
      <c r="Y2" s="287">
        <f t="shared" si="1"/>
        <v>29.671331542647547</v>
      </c>
      <c r="Z2" s="287">
        <f t="shared" si="1"/>
        <v>30.384419579810029</v>
      </c>
      <c r="AA2" s="287">
        <f t="shared" si="1"/>
        <v>32.019615496220695</v>
      </c>
      <c r="AB2" s="287">
        <f t="shared" si="1"/>
        <v>32.647002127082004</v>
      </c>
      <c r="AC2" s="287">
        <f t="shared" si="1"/>
        <v>35.261549228476369</v>
      </c>
      <c r="AD2" s="287">
        <f t="shared" si="1"/>
        <v>37.562239462137981</v>
      </c>
      <c r="AE2" s="287">
        <f t="shared" si="1"/>
        <v>39.425590839980224</v>
      </c>
    </row>
    <row r="3" spans="1:31" x14ac:dyDescent="0.35">
      <c r="A3" s="52" t="s">
        <v>466</v>
      </c>
      <c r="B3" s="52" t="s">
        <v>90</v>
      </c>
      <c r="C3" s="52" t="s">
        <v>214</v>
      </c>
      <c r="D3" s="52" t="s">
        <v>92</v>
      </c>
      <c r="E3" s="288">
        <f>0.0781*1+29.013</f>
        <v>29.091100000000001</v>
      </c>
      <c r="F3" s="288">
        <f>0.0781*2+29.013</f>
        <v>29.1692</v>
      </c>
      <c r="G3" s="288">
        <f>0.0781*3+29.013</f>
        <v>29.247300000000003</v>
      </c>
      <c r="H3" s="288">
        <f>0.0781*4+29.013</f>
        <v>29.325400000000002</v>
      </c>
      <c r="I3" s="288">
        <f>0.0781*5+29.013</f>
        <v>29.403500000000001</v>
      </c>
      <c r="J3" s="288">
        <f>0.0781*6+29.013</f>
        <v>29.4816</v>
      </c>
      <c r="K3" s="288">
        <f>0.0781*7+29.013</f>
        <v>29.559700000000003</v>
      </c>
      <c r="L3" s="288">
        <f>0.0781*8+29.013</f>
        <v>29.637800000000002</v>
      </c>
      <c r="M3" s="288">
        <f>0.0781*9+29.013</f>
        <v>29.715900000000001</v>
      </c>
      <c r="N3" s="289">
        <v>29.923400000000001</v>
      </c>
      <c r="O3" s="289">
        <v>29.923400000000001</v>
      </c>
      <c r="P3" s="289">
        <v>29.923400000000001</v>
      </c>
      <c r="Q3" s="289">
        <v>29.9664</v>
      </c>
      <c r="R3" s="289">
        <v>30.052199999999999</v>
      </c>
      <c r="S3" s="289">
        <v>30.116599999999998</v>
      </c>
      <c r="T3" s="289">
        <v>30.202500000000001</v>
      </c>
      <c r="U3" s="289">
        <v>30.202500000000001</v>
      </c>
      <c r="V3" s="289">
        <v>30.331299999999999</v>
      </c>
      <c r="W3" s="289">
        <v>30.503</v>
      </c>
      <c r="X3" s="289">
        <v>30.696200000000001</v>
      </c>
      <c r="Y3" s="289">
        <v>30.7821</v>
      </c>
      <c r="Z3" s="289">
        <v>30.867899999999999</v>
      </c>
      <c r="AA3" s="289">
        <v>30.910799999999998</v>
      </c>
      <c r="AB3" s="289">
        <v>30.910799999999998</v>
      </c>
      <c r="AC3" s="289">
        <v>30.953800000000001</v>
      </c>
      <c r="AD3" s="289">
        <v>30.975200000000001</v>
      </c>
      <c r="AE3" s="289">
        <v>31.0182</v>
      </c>
    </row>
    <row r="4" spans="1:31" x14ac:dyDescent="0.35">
      <c r="A4" s="52" t="s">
        <v>466</v>
      </c>
      <c r="B4" s="52" t="s">
        <v>90</v>
      </c>
      <c r="C4" s="52" t="s">
        <v>91</v>
      </c>
      <c r="D4" s="52" t="s">
        <v>92</v>
      </c>
      <c r="E4" s="289">
        <v>14.5786</v>
      </c>
      <c r="F4" s="289">
        <v>14.787800000000001</v>
      </c>
      <c r="G4" s="289">
        <v>15.061</v>
      </c>
      <c r="H4" s="289">
        <v>15.4621</v>
      </c>
      <c r="I4" s="289">
        <v>15.8283</v>
      </c>
      <c r="J4" s="289">
        <v>16.066600000000001</v>
      </c>
      <c r="K4" s="289">
        <v>16.159700000000001</v>
      </c>
      <c r="L4" s="289">
        <v>16.258500000000002</v>
      </c>
      <c r="M4" s="289">
        <v>16.4619</v>
      </c>
      <c r="N4" s="289">
        <v>16.607199999999999</v>
      </c>
      <c r="O4" s="289">
        <v>16.793299999999999</v>
      </c>
      <c r="P4" s="289">
        <v>16.8979</v>
      </c>
      <c r="Q4" s="289">
        <v>16.956</v>
      </c>
      <c r="R4" s="289">
        <v>17.171099999999999</v>
      </c>
      <c r="S4" s="289">
        <v>17.3629</v>
      </c>
      <c r="T4" s="289">
        <v>17.420999999999999</v>
      </c>
      <c r="U4" s="289">
        <v>17.531500000000001</v>
      </c>
      <c r="V4" s="289">
        <v>17.6768</v>
      </c>
      <c r="W4" s="289">
        <v>17.8977</v>
      </c>
      <c r="X4" s="289">
        <v>18.0139</v>
      </c>
      <c r="Y4" s="289">
        <v>18.1418</v>
      </c>
      <c r="Z4" s="289">
        <v>18.5778</v>
      </c>
      <c r="AA4" s="289">
        <v>19.5776</v>
      </c>
      <c r="AB4" s="289">
        <v>19.961200000000002</v>
      </c>
      <c r="AC4" s="289">
        <v>21.559799999999999</v>
      </c>
      <c r="AD4" s="289">
        <v>22.9665</v>
      </c>
      <c r="AE4" s="289">
        <v>24.105799999999999</v>
      </c>
    </row>
    <row r="5" spans="1:31" x14ac:dyDescent="0.35">
      <c r="A5" s="52" t="s">
        <v>466</v>
      </c>
      <c r="B5" s="52" t="s">
        <v>215</v>
      </c>
      <c r="C5" s="52" t="s">
        <v>214</v>
      </c>
      <c r="D5" s="52" t="s">
        <v>92</v>
      </c>
      <c r="E5" s="289"/>
      <c r="F5" s="289"/>
      <c r="G5" s="289"/>
      <c r="H5" s="289"/>
      <c r="I5" s="289"/>
      <c r="J5" s="289"/>
      <c r="K5" s="289"/>
      <c r="L5" s="289"/>
      <c r="M5" s="289"/>
      <c r="N5" s="289">
        <v>11706.6469</v>
      </c>
      <c r="O5" s="289">
        <v>11694.029200000001</v>
      </c>
      <c r="P5" s="289">
        <v>11734.4581</v>
      </c>
      <c r="Q5" s="289">
        <v>11530.3863</v>
      </c>
      <c r="R5" s="289">
        <v>11451.9501</v>
      </c>
      <c r="S5" s="289">
        <v>11352.4815</v>
      </c>
      <c r="T5" s="289">
        <v>11423.6108</v>
      </c>
      <c r="U5" s="289">
        <v>11434.189200000001</v>
      </c>
      <c r="V5" s="289">
        <v>11392.3007</v>
      </c>
      <c r="W5" s="289">
        <v>11429.788699999999</v>
      </c>
      <c r="X5" s="289">
        <v>11273.504300000001</v>
      </c>
      <c r="Y5" s="289">
        <v>11133.027400000001</v>
      </c>
      <c r="Z5" s="289">
        <v>10944.2909</v>
      </c>
      <c r="AA5" s="289">
        <v>10738.5921</v>
      </c>
      <c r="AB5" s="289">
        <v>10622.457399999999</v>
      </c>
      <c r="AC5" s="289">
        <v>10725.3004</v>
      </c>
      <c r="AD5" s="289">
        <v>10743.151400000001</v>
      </c>
      <c r="AE5" s="289">
        <v>10842.0661</v>
      </c>
    </row>
    <row r="6" spans="1:31" x14ac:dyDescent="0.35">
      <c r="A6" s="52" t="s">
        <v>466</v>
      </c>
      <c r="B6" s="52" t="s">
        <v>215</v>
      </c>
      <c r="C6" s="52" t="s">
        <v>91</v>
      </c>
      <c r="D6" s="52" t="s">
        <v>92</v>
      </c>
      <c r="E6" s="289">
        <v>16184.234200000001</v>
      </c>
      <c r="F6" s="289">
        <v>16175.691199999999</v>
      </c>
      <c r="G6" s="289">
        <v>16176.4576</v>
      </c>
      <c r="H6" s="289">
        <v>16279.189399999999</v>
      </c>
      <c r="I6" s="289">
        <v>16276.9941</v>
      </c>
      <c r="J6" s="289">
        <v>16336.8408</v>
      </c>
      <c r="K6" s="289">
        <v>16403.796999999999</v>
      </c>
      <c r="L6" s="289">
        <v>16509.9617</v>
      </c>
      <c r="M6" s="289">
        <v>16664.945199999998</v>
      </c>
      <c r="N6" s="289">
        <v>16691.118699999999</v>
      </c>
      <c r="O6" s="289">
        <v>16709.606899999999</v>
      </c>
      <c r="P6" s="289">
        <v>16762.973999999998</v>
      </c>
      <c r="Q6" s="289">
        <v>16862.864000000001</v>
      </c>
      <c r="R6" s="289">
        <v>16893.8138</v>
      </c>
      <c r="S6" s="289">
        <v>16910.540199999999</v>
      </c>
      <c r="T6" s="289">
        <v>16944.410500000002</v>
      </c>
      <c r="U6" s="289">
        <v>16994.7124</v>
      </c>
      <c r="V6" s="289">
        <v>17081.341700000001</v>
      </c>
      <c r="W6" s="289">
        <v>17101.801200000002</v>
      </c>
      <c r="X6" s="289">
        <v>17139.9427</v>
      </c>
      <c r="Y6" s="289">
        <v>17159.570400000001</v>
      </c>
      <c r="Z6" s="289">
        <v>17190.207200000001</v>
      </c>
      <c r="AA6" s="289">
        <v>17250.951799999999</v>
      </c>
      <c r="AB6" s="289">
        <v>17247.405299999999</v>
      </c>
      <c r="AC6" s="289">
        <v>17269.337100000001</v>
      </c>
      <c r="AD6" s="289">
        <v>17276.284100000001</v>
      </c>
      <c r="AE6" s="289">
        <v>17302.7147</v>
      </c>
    </row>
    <row r="7" spans="1:31" x14ac:dyDescent="0.35">
      <c r="A7" s="52" t="s">
        <v>466</v>
      </c>
      <c r="B7" s="52" t="s">
        <v>216</v>
      </c>
      <c r="C7" s="52" t="s">
        <v>214</v>
      </c>
      <c r="D7" s="52" t="s">
        <v>92</v>
      </c>
      <c r="E7" s="289"/>
      <c r="F7" s="289"/>
      <c r="G7" s="289"/>
      <c r="H7" s="289"/>
      <c r="I7" s="289"/>
      <c r="J7" s="289"/>
      <c r="K7" s="289"/>
      <c r="L7" s="289"/>
      <c r="M7" s="289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89"/>
      <c r="Z7" s="289"/>
      <c r="AA7" s="289"/>
      <c r="AB7" s="289"/>
      <c r="AC7" s="289"/>
      <c r="AD7" s="289"/>
      <c r="AE7" s="289"/>
    </row>
    <row r="8" spans="1:31" x14ac:dyDescent="0.35">
      <c r="A8" s="52" t="s">
        <v>466</v>
      </c>
      <c r="B8" s="52" t="s">
        <v>216</v>
      </c>
      <c r="C8" s="52" t="s">
        <v>91</v>
      </c>
      <c r="D8" s="52" t="s">
        <v>92</v>
      </c>
      <c r="E8" s="289">
        <v>135.595</v>
      </c>
      <c r="F8" s="289">
        <v>143.9973</v>
      </c>
      <c r="G8" s="289">
        <v>143.15450000000001</v>
      </c>
      <c r="H8" s="289">
        <v>142.79990000000001</v>
      </c>
      <c r="I8" s="289">
        <v>143.62049999999999</v>
      </c>
      <c r="J8" s="289">
        <v>136.1403</v>
      </c>
      <c r="K8" s="289">
        <v>136.69829999999999</v>
      </c>
      <c r="L8" s="289">
        <v>137.583</v>
      </c>
      <c r="M8" s="289">
        <v>138.87450000000001</v>
      </c>
      <c r="N8" s="289">
        <v>128.39320000000001</v>
      </c>
      <c r="O8" s="289">
        <v>135.48330000000001</v>
      </c>
      <c r="P8" s="289">
        <v>132.33930000000001</v>
      </c>
      <c r="Q8" s="289">
        <v>133.12790000000001</v>
      </c>
      <c r="R8" s="289">
        <v>129.95240000000001</v>
      </c>
      <c r="S8" s="289">
        <v>130.08109999999999</v>
      </c>
      <c r="T8" s="289">
        <v>134.68629999999999</v>
      </c>
      <c r="U8" s="289">
        <v>135.08619999999999</v>
      </c>
      <c r="V8" s="289">
        <v>149.46170000000001</v>
      </c>
      <c r="W8" s="289">
        <v>142.51499999999999</v>
      </c>
      <c r="X8" s="289">
        <v>139.5112</v>
      </c>
      <c r="Y8" s="289">
        <v>129.15809999999999</v>
      </c>
      <c r="Z8" s="289">
        <v>123.76949999999999</v>
      </c>
      <c r="AA8" s="289">
        <v>119.4297</v>
      </c>
      <c r="AB8" s="289">
        <v>122.72190000000001</v>
      </c>
      <c r="AC8" s="289">
        <v>126.199</v>
      </c>
      <c r="AD8" s="289">
        <v>126.24979999999999</v>
      </c>
      <c r="AE8" s="289">
        <v>126.44289999999999</v>
      </c>
    </row>
    <row r="9" spans="1:31" x14ac:dyDescent="0.35">
      <c r="A9" s="52" t="s">
        <v>466</v>
      </c>
      <c r="B9" s="52" t="s">
        <v>217</v>
      </c>
      <c r="C9" s="52" t="s">
        <v>214</v>
      </c>
      <c r="D9" s="52" t="s">
        <v>92</v>
      </c>
      <c r="E9" s="289"/>
      <c r="F9" s="289"/>
      <c r="G9" s="289"/>
      <c r="H9" s="289"/>
      <c r="I9" s="289"/>
      <c r="J9" s="289"/>
      <c r="K9" s="289"/>
      <c r="L9" s="289"/>
      <c r="M9" s="289"/>
      <c r="N9" s="289"/>
      <c r="O9" s="289"/>
      <c r="P9" s="289"/>
      <c r="Q9" s="289"/>
      <c r="R9" s="289"/>
      <c r="S9" s="289"/>
      <c r="T9" s="289"/>
      <c r="U9" s="289"/>
      <c r="V9" s="289"/>
      <c r="W9" s="289"/>
      <c r="X9" s="289"/>
      <c r="Y9" s="289"/>
      <c r="Z9" s="289"/>
      <c r="AA9" s="289"/>
      <c r="AB9" s="289"/>
      <c r="AC9" s="289"/>
      <c r="AD9" s="289"/>
      <c r="AE9" s="289"/>
    </row>
    <row r="10" spans="1:31" x14ac:dyDescent="0.35">
      <c r="A10" s="52" t="s">
        <v>466</v>
      </c>
      <c r="B10" s="52" t="s">
        <v>217</v>
      </c>
      <c r="C10" s="52" t="s">
        <v>91</v>
      </c>
      <c r="D10" s="52" t="s">
        <v>92</v>
      </c>
      <c r="E10" s="289"/>
      <c r="F10" s="289"/>
      <c r="G10" s="289"/>
      <c r="H10" s="289"/>
      <c r="I10" s="289"/>
      <c r="J10" s="289"/>
      <c r="K10" s="289"/>
      <c r="L10" s="289"/>
      <c r="M10" s="289"/>
      <c r="N10" s="289"/>
      <c r="O10" s="289"/>
      <c r="P10" s="289"/>
      <c r="Q10" s="289"/>
      <c r="R10" s="289"/>
      <c r="S10" s="289"/>
      <c r="T10" s="289"/>
      <c r="U10" s="289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</row>
    <row r="11" spans="1:31" x14ac:dyDescent="0.35">
      <c r="A11" s="52" t="s">
        <v>466</v>
      </c>
      <c r="B11" s="52" t="s">
        <v>205</v>
      </c>
      <c r="C11" s="52" t="s">
        <v>214</v>
      </c>
      <c r="D11" s="52" t="s">
        <v>92</v>
      </c>
      <c r="E11" s="289"/>
      <c r="F11" s="289"/>
      <c r="G11" s="289"/>
      <c r="H11" s="289"/>
      <c r="I11" s="289"/>
      <c r="J11" s="289"/>
      <c r="K11" s="289"/>
      <c r="L11" s="289"/>
      <c r="M11" s="289"/>
      <c r="N11" s="289">
        <v>42562.264199999998</v>
      </c>
      <c r="O11" s="289">
        <v>42441.445699999997</v>
      </c>
      <c r="P11" s="289">
        <v>42471.991600000001</v>
      </c>
      <c r="Q11" s="289">
        <v>42706.729399999997</v>
      </c>
      <c r="R11" s="289">
        <v>42980.298999999999</v>
      </c>
      <c r="S11" s="289">
        <v>43077.298999999999</v>
      </c>
      <c r="T11" s="289">
        <v>43148.544199999997</v>
      </c>
      <c r="U11" s="289">
        <v>43063.341899999999</v>
      </c>
      <c r="V11" s="289">
        <v>43090.092700000001</v>
      </c>
      <c r="W11" s="289">
        <v>43243.702400000002</v>
      </c>
      <c r="X11" s="289">
        <v>43474.902699999999</v>
      </c>
      <c r="Y11" s="289">
        <v>43674.350599999998</v>
      </c>
      <c r="Z11" s="289">
        <v>43910.883000000002</v>
      </c>
      <c r="AA11" s="289">
        <v>44131.127099999998</v>
      </c>
      <c r="AB11" s="289">
        <v>44196.546499999997</v>
      </c>
      <c r="AC11" s="289">
        <v>44002.095800000003</v>
      </c>
      <c r="AD11" s="289">
        <v>43644.6633</v>
      </c>
      <c r="AE11" s="289">
        <v>43866.805</v>
      </c>
    </row>
    <row r="12" spans="1:31" x14ac:dyDescent="0.35">
      <c r="A12" s="52" t="s">
        <v>466</v>
      </c>
      <c r="B12" s="52" t="s">
        <v>205</v>
      </c>
      <c r="C12" s="52" t="s">
        <v>91</v>
      </c>
      <c r="D12" s="52" t="s">
        <v>92</v>
      </c>
      <c r="E12" s="289">
        <v>16078.008900000001</v>
      </c>
      <c r="F12" s="289">
        <v>16077.9272</v>
      </c>
      <c r="G12" s="289">
        <v>16077.8524</v>
      </c>
      <c r="H12" s="289">
        <v>16054.373100000001</v>
      </c>
      <c r="I12" s="289">
        <v>16024.3825</v>
      </c>
      <c r="J12" s="289">
        <v>16011.637699999999</v>
      </c>
      <c r="K12" s="289">
        <v>15948.156000000001</v>
      </c>
      <c r="L12" s="289">
        <v>15837.5705</v>
      </c>
      <c r="M12" s="289">
        <v>15408.567499999999</v>
      </c>
      <c r="N12" s="289">
        <v>15417.710499999999</v>
      </c>
      <c r="O12" s="289">
        <v>15416.5479</v>
      </c>
      <c r="P12" s="289">
        <v>15410.797</v>
      </c>
      <c r="Q12" s="289">
        <v>15415.2896</v>
      </c>
      <c r="R12" s="289">
        <v>15412.0236</v>
      </c>
      <c r="S12" s="289">
        <v>15372.509599999999</v>
      </c>
      <c r="T12" s="289">
        <v>15395.5458</v>
      </c>
      <c r="U12" s="289">
        <v>15352.3912</v>
      </c>
      <c r="V12" s="289">
        <v>15355.409100000001</v>
      </c>
      <c r="W12" s="289">
        <v>15376.797399999999</v>
      </c>
      <c r="X12" s="289">
        <v>15383.5314</v>
      </c>
      <c r="Y12" s="289">
        <v>15388.9105</v>
      </c>
      <c r="Z12" s="289">
        <v>15381.9581</v>
      </c>
      <c r="AA12" s="289">
        <v>15389.6901</v>
      </c>
      <c r="AB12" s="289">
        <v>15389.691699999999</v>
      </c>
      <c r="AC12" s="289">
        <v>15386.3675</v>
      </c>
      <c r="AD12" s="289">
        <v>15374.098400000001</v>
      </c>
      <c r="AE12" s="289">
        <v>15267.7063</v>
      </c>
    </row>
    <row r="13" spans="1:31" x14ac:dyDescent="0.35">
      <c r="A13" s="52" t="s">
        <v>466</v>
      </c>
      <c r="B13" s="52" t="s">
        <v>218</v>
      </c>
      <c r="C13" s="52" t="s">
        <v>214</v>
      </c>
      <c r="D13" s="52" t="s">
        <v>92</v>
      </c>
      <c r="E13" s="289"/>
      <c r="F13" s="289"/>
      <c r="G13" s="289"/>
      <c r="H13" s="289"/>
      <c r="I13" s="289"/>
      <c r="J13" s="289"/>
      <c r="K13" s="289"/>
      <c r="L13" s="289"/>
      <c r="M13" s="289"/>
      <c r="N13" s="289">
        <v>3332.0607</v>
      </c>
      <c r="O13" s="289">
        <v>3351.2212</v>
      </c>
      <c r="P13" s="289">
        <v>3311.5007000000001</v>
      </c>
      <c r="Q13" s="289">
        <v>3318.6918000000001</v>
      </c>
      <c r="R13" s="289">
        <v>3322.4955</v>
      </c>
      <c r="S13" s="289">
        <v>3330.6997999999999</v>
      </c>
      <c r="T13" s="289">
        <v>3326.0931999999998</v>
      </c>
      <c r="U13" s="289">
        <v>3295.4958000000001</v>
      </c>
      <c r="V13" s="289">
        <v>3270.6597999999999</v>
      </c>
      <c r="W13" s="289">
        <v>3263.2024999999999</v>
      </c>
      <c r="X13" s="289">
        <v>3253.2294999999999</v>
      </c>
      <c r="Y13" s="289">
        <v>3265.0443</v>
      </c>
      <c r="Z13" s="289">
        <v>3249.9194000000002</v>
      </c>
      <c r="AA13" s="289">
        <v>3213.5391</v>
      </c>
      <c r="AB13" s="289">
        <v>3160.8833</v>
      </c>
      <c r="AC13" s="289">
        <v>3158.7624999999998</v>
      </c>
      <c r="AD13" s="289">
        <v>3163.6738999999998</v>
      </c>
      <c r="AE13" s="289">
        <v>3128.1864999999998</v>
      </c>
    </row>
    <row r="14" spans="1:31" x14ac:dyDescent="0.35">
      <c r="A14" s="52" t="s">
        <v>466</v>
      </c>
      <c r="B14" s="52" t="s">
        <v>218</v>
      </c>
      <c r="C14" s="52" t="s">
        <v>91</v>
      </c>
      <c r="D14" s="52" t="s">
        <v>92</v>
      </c>
      <c r="E14" s="289">
        <v>6513.8914000000004</v>
      </c>
      <c r="F14" s="289">
        <v>6513.9236000000001</v>
      </c>
      <c r="G14" s="289">
        <v>6513.9677000000001</v>
      </c>
      <c r="H14" s="289">
        <v>6433.9381999999996</v>
      </c>
      <c r="I14" s="289">
        <v>6429.8315000000002</v>
      </c>
      <c r="J14" s="289">
        <v>6426.2709000000004</v>
      </c>
      <c r="K14" s="289">
        <v>6430.9328999999998</v>
      </c>
      <c r="L14" s="289">
        <v>6416.2750999999998</v>
      </c>
      <c r="M14" s="289">
        <v>6433.8128999999999</v>
      </c>
      <c r="N14" s="289">
        <v>6416.2449999999999</v>
      </c>
      <c r="O14" s="289">
        <v>6412.3584000000001</v>
      </c>
      <c r="P14" s="289">
        <v>6421.1185999999998</v>
      </c>
      <c r="Q14" s="289">
        <v>6439.0207</v>
      </c>
      <c r="R14" s="289">
        <v>6444.0054</v>
      </c>
      <c r="S14" s="289">
        <v>6450.6410999999998</v>
      </c>
      <c r="T14" s="289">
        <v>6450.7668999999996</v>
      </c>
      <c r="U14" s="289">
        <v>6464.2551999999996</v>
      </c>
      <c r="V14" s="289">
        <v>6474.7596000000003</v>
      </c>
      <c r="W14" s="289">
        <v>6478.9699000000001</v>
      </c>
      <c r="X14" s="289">
        <v>6479.3989000000001</v>
      </c>
      <c r="Y14" s="289">
        <v>6478.2156999999997</v>
      </c>
      <c r="Z14" s="289">
        <v>6484.4313000000002</v>
      </c>
      <c r="AA14" s="289">
        <v>6503.9340000000002</v>
      </c>
      <c r="AB14" s="289">
        <v>6503.9727999999996</v>
      </c>
      <c r="AC14" s="289">
        <v>6520.2461000000003</v>
      </c>
      <c r="AD14" s="289">
        <v>6541.4447</v>
      </c>
      <c r="AE14" s="289">
        <v>6630.6559999999999</v>
      </c>
    </row>
    <row r="15" spans="1:31" x14ac:dyDescent="0.35">
      <c r="A15" s="52" t="s">
        <v>466</v>
      </c>
      <c r="B15" s="52" t="s">
        <v>219</v>
      </c>
      <c r="C15" s="52" t="s">
        <v>214</v>
      </c>
      <c r="D15" s="52" t="s">
        <v>92</v>
      </c>
      <c r="E15" s="289"/>
      <c r="F15" s="289"/>
      <c r="G15" s="289"/>
      <c r="H15" s="289"/>
      <c r="I15" s="289"/>
      <c r="J15" s="289"/>
      <c r="K15" s="289"/>
      <c r="L15" s="289"/>
      <c r="M15" s="289"/>
      <c r="N15" s="289">
        <v>0</v>
      </c>
      <c r="O15" s="289">
        <v>0</v>
      </c>
      <c r="P15" s="289">
        <v>0</v>
      </c>
      <c r="Q15" s="289">
        <v>0</v>
      </c>
      <c r="R15" s="289">
        <v>0</v>
      </c>
      <c r="S15" s="289">
        <v>0</v>
      </c>
      <c r="T15" s="289">
        <v>0</v>
      </c>
      <c r="U15" s="289">
        <v>0</v>
      </c>
      <c r="V15" s="289">
        <v>0</v>
      </c>
      <c r="W15" s="289">
        <v>0</v>
      </c>
      <c r="X15" s="289">
        <v>0</v>
      </c>
      <c r="Y15" s="289">
        <v>0</v>
      </c>
      <c r="Z15" s="289">
        <v>0</v>
      </c>
      <c r="AA15" s="289">
        <v>0</v>
      </c>
      <c r="AB15" s="289">
        <v>0</v>
      </c>
      <c r="AC15" s="289">
        <v>0</v>
      </c>
      <c r="AD15" s="289">
        <v>0</v>
      </c>
      <c r="AE15" s="289">
        <v>0</v>
      </c>
    </row>
    <row r="16" spans="1:31" x14ac:dyDescent="0.35">
      <c r="A16" s="52" t="s">
        <v>466</v>
      </c>
      <c r="B16" s="52" t="s">
        <v>219</v>
      </c>
      <c r="C16" s="52" t="s">
        <v>91</v>
      </c>
      <c r="D16" s="52" t="s">
        <v>92</v>
      </c>
      <c r="E16" s="289">
        <v>0</v>
      </c>
      <c r="F16" s="289">
        <v>0</v>
      </c>
      <c r="G16" s="289">
        <v>0</v>
      </c>
      <c r="H16" s="289">
        <v>0</v>
      </c>
      <c r="I16" s="289">
        <v>0</v>
      </c>
      <c r="J16" s="289">
        <v>0</v>
      </c>
      <c r="K16" s="289">
        <v>0</v>
      </c>
      <c r="L16" s="289">
        <v>0</v>
      </c>
      <c r="M16" s="289">
        <v>0</v>
      </c>
      <c r="N16" s="289">
        <v>0</v>
      </c>
      <c r="O16" s="289">
        <v>0</v>
      </c>
      <c r="P16" s="289">
        <v>0</v>
      </c>
      <c r="Q16" s="289">
        <v>0</v>
      </c>
      <c r="R16" s="289">
        <v>0</v>
      </c>
      <c r="S16" s="289">
        <v>0</v>
      </c>
      <c r="T16" s="289">
        <v>0</v>
      </c>
      <c r="U16" s="289">
        <v>0</v>
      </c>
      <c r="V16" s="289">
        <v>0</v>
      </c>
      <c r="W16" s="289">
        <v>0</v>
      </c>
      <c r="X16" s="289">
        <v>0</v>
      </c>
      <c r="Y16" s="289">
        <v>0</v>
      </c>
      <c r="Z16" s="289">
        <v>0</v>
      </c>
      <c r="AA16" s="289">
        <v>0</v>
      </c>
      <c r="AB16" s="289">
        <v>0</v>
      </c>
      <c r="AC16" s="289">
        <v>0</v>
      </c>
      <c r="AD16" s="289">
        <v>0</v>
      </c>
      <c r="AE16" s="289">
        <v>0</v>
      </c>
    </row>
    <row r="17" spans="1:31" x14ac:dyDescent="0.35">
      <c r="A17" s="52" t="s">
        <v>466</v>
      </c>
      <c r="B17" s="52" t="s">
        <v>220</v>
      </c>
      <c r="C17" s="52" t="s">
        <v>214</v>
      </c>
      <c r="D17" s="52" t="s">
        <v>92</v>
      </c>
      <c r="E17" s="289"/>
      <c r="F17" s="289"/>
      <c r="G17" s="289"/>
      <c r="H17" s="289"/>
      <c r="I17" s="289"/>
      <c r="J17" s="289"/>
      <c r="K17" s="289"/>
      <c r="L17" s="289"/>
      <c r="M17" s="289"/>
      <c r="N17" s="289">
        <v>44.906599999999997</v>
      </c>
      <c r="O17" s="289">
        <v>44.661900000000003</v>
      </c>
      <c r="P17" s="289">
        <v>43.137799999999999</v>
      </c>
      <c r="Q17" s="289">
        <v>40.806600000000003</v>
      </c>
      <c r="R17" s="289">
        <v>37.895800000000001</v>
      </c>
      <c r="S17" s="289">
        <v>35.959600000000002</v>
      </c>
      <c r="T17" s="289">
        <v>33.598399999999998</v>
      </c>
      <c r="U17" s="289">
        <v>34.152200000000001</v>
      </c>
      <c r="V17" s="289">
        <v>34.134999999999998</v>
      </c>
      <c r="W17" s="289">
        <v>32.696800000000003</v>
      </c>
      <c r="X17" s="289">
        <v>34.126399999999997</v>
      </c>
      <c r="Y17" s="289">
        <v>35.143900000000002</v>
      </c>
      <c r="Z17" s="289">
        <v>40.768000000000001</v>
      </c>
      <c r="AA17" s="289">
        <v>45.988500000000002</v>
      </c>
      <c r="AB17" s="289">
        <v>49.1783</v>
      </c>
      <c r="AC17" s="289">
        <v>50.260199999999998</v>
      </c>
      <c r="AD17" s="289">
        <v>48.688899999999997</v>
      </c>
      <c r="AE17" s="289">
        <v>49.131100000000004</v>
      </c>
    </row>
    <row r="18" spans="1:31" x14ac:dyDescent="0.35">
      <c r="A18" s="52" t="s">
        <v>466</v>
      </c>
      <c r="B18" s="52" t="s">
        <v>220</v>
      </c>
      <c r="C18" s="52" t="s">
        <v>91</v>
      </c>
      <c r="D18" s="52" t="s">
        <v>92</v>
      </c>
      <c r="E18" s="289">
        <v>16499.705000000002</v>
      </c>
      <c r="F18" s="289">
        <v>16499.695400000001</v>
      </c>
      <c r="G18" s="289">
        <v>16499.6849</v>
      </c>
      <c r="H18" s="289">
        <v>16455.2562</v>
      </c>
      <c r="I18" s="289">
        <v>16434.705699999999</v>
      </c>
      <c r="J18" s="289">
        <v>16387.671900000001</v>
      </c>
      <c r="K18" s="289">
        <v>16315.789199999999</v>
      </c>
      <c r="L18" s="289">
        <v>16211.7088</v>
      </c>
      <c r="M18" s="289">
        <v>16009.481100000001</v>
      </c>
      <c r="N18" s="289">
        <v>15959.223400000001</v>
      </c>
      <c r="O18" s="289">
        <v>15931.914500000001</v>
      </c>
      <c r="P18" s="289">
        <v>15861.9172</v>
      </c>
      <c r="Q18" s="289">
        <v>15720.1432</v>
      </c>
      <c r="R18" s="289">
        <v>15703.245000000001</v>
      </c>
      <c r="S18" s="289">
        <v>15680.4198</v>
      </c>
      <c r="T18" s="289">
        <v>15625.812900000001</v>
      </c>
      <c r="U18" s="289">
        <v>15560.597</v>
      </c>
      <c r="V18" s="289">
        <v>15430.8145</v>
      </c>
      <c r="W18" s="289">
        <v>15418.2192</v>
      </c>
      <c r="X18" s="289">
        <v>15378.5406</v>
      </c>
      <c r="Y18" s="289">
        <v>15377.010700000001</v>
      </c>
      <c r="Z18" s="289">
        <v>15348.649100000001</v>
      </c>
      <c r="AA18" s="289">
        <v>15282.8559</v>
      </c>
      <c r="AB18" s="289">
        <v>15282.8179</v>
      </c>
      <c r="AC18" s="289">
        <v>15226.5509</v>
      </c>
      <c r="AD18" s="289">
        <v>15193.625899999999</v>
      </c>
      <c r="AE18" s="289">
        <v>15096.0026</v>
      </c>
    </row>
    <row r="19" spans="1:31" x14ac:dyDescent="0.35">
      <c r="A19" s="52" t="s">
        <v>466</v>
      </c>
      <c r="B19" s="52" t="s">
        <v>221</v>
      </c>
      <c r="C19" s="52" t="s">
        <v>214</v>
      </c>
      <c r="D19" s="52" t="s">
        <v>92</v>
      </c>
      <c r="E19" s="289"/>
      <c r="F19" s="289"/>
      <c r="G19" s="289"/>
      <c r="H19" s="289"/>
      <c r="I19" s="289"/>
      <c r="J19" s="289"/>
      <c r="K19" s="289"/>
      <c r="L19" s="289"/>
      <c r="M19" s="289"/>
      <c r="N19" s="289">
        <v>68.690799999999996</v>
      </c>
      <c r="O19" s="289">
        <v>65.556799999999996</v>
      </c>
      <c r="P19" s="289">
        <v>49.972499999999997</v>
      </c>
      <c r="Q19" s="289">
        <v>46.516500000000001</v>
      </c>
      <c r="R19" s="289">
        <v>41.150100000000002</v>
      </c>
      <c r="S19" s="289">
        <v>40.742199999999997</v>
      </c>
      <c r="T19" s="289">
        <v>41.021299999999997</v>
      </c>
      <c r="U19" s="289">
        <v>42.609699999999997</v>
      </c>
      <c r="V19" s="289">
        <v>44.069400000000002</v>
      </c>
      <c r="W19" s="289">
        <v>45.056899999999999</v>
      </c>
      <c r="X19" s="289">
        <v>46.7956</v>
      </c>
      <c r="Y19" s="289">
        <v>48.427</v>
      </c>
      <c r="Z19" s="289">
        <v>52.441099999999999</v>
      </c>
      <c r="AA19" s="289">
        <v>53.9223</v>
      </c>
      <c r="AB19" s="289">
        <v>57.163600000000002</v>
      </c>
      <c r="AC19" s="289">
        <v>57.8934</v>
      </c>
      <c r="AD19" s="289">
        <v>57.979300000000002</v>
      </c>
      <c r="AE19" s="289">
        <v>58.365699999999997</v>
      </c>
    </row>
    <row r="20" spans="1:31" x14ac:dyDescent="0.35">
      <c r="A20" s="52" t="s">
        <v>466</v>
      </c>
      <c r="B20" s="52" t="s">
        <v>221</v>
      </c>
      <c r="C20" s="52" t="s">
        <v>91</v>
      </c>
      <c r="D20" s="52" t="s">
        <v>92</v>
      </c>
      <c r="E20" s="289">
        <v>668.30439999999999</v>
      </c>
      <c r="F20" s="289">
        <v>668.30439999999999</v>
      </c>
      <c r="G20" s="289">
        <v>668.30439999999999</v>
      </c>
      <c r="H20" s="289">
        <v>669.4049</v>
      </c>
      <c r="I20" s="289">
        <v>670.40470000000005</v>
      </c>
      <c r="J20" s="289">
        <v>671.55179999999996</v>
      </c>
      <c r="K20" s="289">
        <v>672.48180000000002</v>
      </c>
      <c r="L20" s="289">
        <v>673.94669999999996</v>
      </c>
      <c r="M20" s="289">
        <v>674.65200000000004</v>
      </c>
      <c r="N20" s="289">
        <v>677.34140000000002</v>
      </c>
      <c r="O20" s="289">
        <v>679.49599999999998</v>
      </c>
      <c r="P20" s="289">
        <v>682.89840000000004</v>
      </c>
      <c r="Q20" s="289">
        <v>683.07669999999996</v>
      </c>
      <c r="R20" s="289">
        <v>684.64229999999998</v>
      </c>
      <c r="S20" s="289">
        <v>686.35509999999999</v>
      </c>
      <c r="T20" s="289">
        <v>686.85109999999997</v>
      </c>
      <c r="U20" s="289">
        <v>687.06039999999996</v>
      </c>
      <c r="V20" s="289">
        <v>686.88210000000004</v>
      </c>
      <c r="W20" s="289">
        <v>687.25419999999997</v>
      </c>
      <c r="X20" s="289">
        <v>687.84320000000002</v>
      </c>
      <c r="Y20" s="289">
        <v>687.80449999999996</v>
      </c>
      <c r="Z20" s="289">
        <v>687.15340000000003</v>
      </c>
      <c r="AA20" s="289">
        <v>687.25419999999997</v>
      </c>
      <c r="AB20" s="289">
        <v>687.25419999999997</v>
      </c>
      <c r="AC20" s="289">
        <v>685.83579999999995</v>
      </c>
      <c r="AD20" s="289">
        <v>687.04489999999998</v>
      </c>
      <c r="AE20" s="289">
        <v>680.69730000000004</v>
      </c>
    </row>
    <row r="21" spans="1:31" x14ac:dyDescent="0.35">
      <c r="A21" s="52" t="s">
        <v>466</v>
      </c>
      <c r="B21" s="52" t="s">
        <v>222</v>
      </c>
      <c r="C21" s="52" t="s">
        <v>214</v>
      </c>
      <c r="D21" s="52" t="s">
        <v>92</v>
      </c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9"/>
      <c r="X21" s="289"/>
      <c r="Y21" s="289"/>
      <c r="Z21" s="289"/>
      <c r="AA21" s="289"/>
      <c r="AB21" s="289"/>
      <c r="AC21" s="289"/>
      <c r="AD21" s="289"/>
      <c r="AE21" s="289"/>
    </row>
    <row r="22" spans="1:31" x14ac:dyDescent="0.35">
      <c r="A22" s="52" t="s">
        <v>466</v>
      </c>
      <c r="B22" s="52" t="s">
        <v>222</v>
      </c>
      <c r="C22" s="52" t="s">
        <v>91</v>
      </c>
      <c r="D22" s="52" t="s">
        <v>92</v>
      </c>
      <c r="E22" s="289">
        <v>6808.0891000000001</v>
      </c>
      <c r="F22" s="289">
        <v>6808.0891000000001</v>
      </c>
      <c r="G22" s="289">
        <v>6808.0891000000001</v>
      </c>
      <c r="H22" s="289">
        <v>6837.4476999999997</v>
      </c>
      <c r="I22" s="289">
        <v>6886.1205</v>
      </c>
      <c r="J22" s="289">
        <v>6892.8555999999999</v>
      </c>
      <c r="K22" s="289">
        <v>6916.3083999999999</v>
      </c>
      <c r="L22" s="289">
        <v>7007.9107999999997</v>
      </c>
      <c r="M22" s="289">
        <v>7383.7602999999999</v>
      </c>
      <c r="N22" s="289">
        <v>7436.5640000000003</v>
      </c>
      <c r="O22" s="289">
        <v>7442.4387999999999</v>
      </c>
      <c r="P22" s="289">
        <v>7444.0897000000004</v>
      </c>
      <c r="Q22" s="289">
        <v>7463.8378000000002</v>
      </c>
      <c r="R22" s="289">
        <v>7462.5201999999999</v>
      </c>
      <c r="S22" s="289">
        <v>7492.5531000000001</v>
      </c>
      <c r="T22" s="289">
        <v>7506.8139000000001</v>
      </c>
      <c r="U22" s="289">
        <v>7559.3774000000003</v>
      </c>
      <c r="V22" s="289">
        <v>7590.3402999999998</v>
      </c>
      <c r="W22" s="289">
        <v>7609.4141</v>
      </c>
      <c r="X22" s="289">
        <v>7689.3909000000003</v>
      </c>
      <c r="Y22" s="289">
        <v>7752.7739000000001</v>
      </c>
      <c r="Z22" s="289">
        <v>7768.5304999999998</v>
      </c>
      <c r="AA22" s="289">
        <v>7834.1301999999996</v>
      </c>
      <c r="AB22" s="289">
        <v>7834.1301999999996</v>
      </c>
      <c r="AC22" s="289">
        <v>7917.5559000000003</v>
      </c>
      <c r="AD22" s="289">
        <v>7960.4777999999997</v>
      </c>
      <c r="AE22" s="289">
        <v>8447.0576999999994</v>
      </c>
    </row>
    <row r="23" spans="1:31" x14ac:dyDescent="0.35">
      <c r="A23" s="52" t="s">
        <v>466</v>
      </c>
      <c r="B23" s="52" t="s">
        <v>223</v>
      </c>
      <c r="C23" s="52" t="s">
        <v>214</v>
      </c>
      <c r="D23" s="52" t="s">
        <v>92</v>
      </c>
      <c r="E23" s="289"/>
      <c r="F23" s="289"/>
      <c r="G23" s="289"/>
      <c r="H23" s="289"/>
      <c r="I23" s="289"/>
      <c r="J23" s="289"/>
      <c r="K23" s="289"/>
      <c r="L23" s="289"/>
      <c r="M23" s="289"/>
      <c r="N23" s="289">
        <v>68759.015400000004</v>
      </c>
      <c r="O23" s="289">
        <v>68910.414199999999</v>
      </c>
      <c r="P23" s="289">
        <v>68884.762499999997</v>
      </c>
      <c r="Q23" s="289">
        <v>68834.661200000002</v>
      </c>
      <c r="R23" s="289">
        <v>68585.356599999999</v>
      </c>
      <c r="S23" s="289">
        <v>68499.364300000001</v>
      </c>
      <c r="T23" s="289">
        <v>68357.904299999995</v>
      </c>
      <c r="U23" s="289">
        <v>68484.767500000002</v>
      </c>
      <c r="V23" s="289">
        <v>68517.9323</v>
      </c>
      <c r="W23" s="289">
        <v>68464.568100000004</v>
      </c>
      <c r="X23" s="289">
        <v>68287.689400000003</v>
      </c>
      <c r="Y23" s="289">
        <v>68177.011400000003</v>
      </c>
      <c r="Z23" s="289">
        <v>68213.803899999999</v>
      </c>
      <c r="AA23" s="289">
        <v>68147.002099999998</v>
      </c>
      <c r="AB23" s="289">
        <v>67984.119099999996</v>
      </c>
      <c r="AC23" s="289">
        <v>67980.727499999994</v>
      </c>
      <c r="AD23" s="289">
        <v>68423.074600000007</v>
      </c>
      <c r="AE23" s="289">
        <v>68406.481499999994</v>
      </c>
    </row>
    <row r="24" spans="1:31" x14ac:dyDescent="0.35">
      <c r="A24" s="52" t="s">
        <v>466</v>
      </c>
      <c r="B24" s="52" t="s">
        <v>223</v>
      </c>
      <c r="C24" s="52" t="s">
        <v>91</v>
      </c>
      <c r="D24" s="52" t="s">
        <v>92</v>
      </c>
      <c r="E24" s="289">
        <v>63961.837699999996</v>
      </c>
      <c r="F24" s="289">
        <v>63961.837699999996</v>
      </c>
      <c r="G24" s="289">
        <v>63961.83</v>
      </c>
      <c r="H24" s="289">
        <v>63976.522199999999</v>
      </c>
      <c r="I24" s="289">
        <v>63981.8145</v>
      </c>
      <c r="J24" s="289">
        <v>63983.206700000002</v>
      </c>
      <c r="K24" s="289">
        <v>64019.591200000003</v>
      </c>
      <c r="L24" s="289">
        <v>64045.368699999999</v>
      </c>
      <c r="M24" s="289">
        <v>64125.868699999999</v>
      </c>
      <c r="N24" s="289">
        <v>64113.122199999998</v>
      </c>
      <c r="O24" s="289">
        <v>64114.822200000002</v>
      </c>
      <c r="P24" s="289">
        <v>64130.506000000001</v>
      </c>
      <c r="Q24" s="289">
        <v>64129.190499999997</v>
      </c>
      <c r="R24" s="289">
        <v>64116.351699999999</v>
      </c>
      <c r="S24" s="289">
        <v>64125.851699999999</v>
      </c>
      <c r="T24" s="289">
        <v>64104.251700000001</v>
      </c>
      <c r="U24" s="289">
        <v>64095.951699999998</v>
      </c>
      <c r="V24" s="289">
        <v>64080.160199999998</v>
      </c>
      <c r="W24" s="289">
        <v>64033.913699999997</v>
      </c>
      <c r="X24" s="289">
        <v>63951.113700000002</v>
      </c>
      <c r="Y24" s="289">
        <v>63875.7137</v>
      </c>
      <c r="Z24" s="289">
        <v>63863.913699999997</v>
      </c>
      <c r="AA24" s="289">
        <v>63778.413699999997</v>
      </c>
      <c r="AB24" s="289">
        <v>63778.413699999997</v>
      </c>
      <c r="AC24" s="289">
        <v>63710.813699999999</v>
      </c>
      <c r="AD24" s="289">
        <v>63681.813699999999</v>
      </c>
      <c r="AE24" s="289">
        <v>63286.967199999999</v>
      </c>
    </row>
    <row r="25" spans="1:31" x14ac:dyDescent="0.35">
      <c r="A25" s="52" t="s">
        <v>466</v>
      </c>
      <c r="B25" s="52" t="s">
        <v>224</v>
      </c>
      <c r="C25" s="52" t="s">
        <v>214</v>
      </c>
      <c r="D25" s="52" t="s">
        <v>92</v>
      </c>
      <c r="E25" s="289"/>
      <c r="F25" s="289"/>
      <c r="G25" s="289"/>
      <c r="H25" s="289"/>
      <c r="I25" s="289"/>
      <c r="J25" s="289"/>
      <c r="K25" s="289"/>
      <c r="L25" s="289"/>
      <c r="M25" s="289"/>
      <c r="N25" s="289">
        <v>0</v>
      </c>
      <c r="O25" s="289">
        <v>2.1499999999999998E-2</v>
      </c>
      <c r="P25" s="289">
        <v>0</v>
      </c>
      <c r="Q25" s="289">
        <v>0</v>
      </c>
      <c r="R25" s="289">
        <v>0</v>
      </c>
      <c r="S25" s="289">
        <v>0</v>
      </c>
      <c r="T25" s="289">
        <v>0</v>
      </c>
      <c r="U25" s="289">
        <v>0</v>
      </c>
      <c r="V25" s="289">
        <v>0</v>
      </c>
      <c r="W25" s="289">
        <v>0</v>
      </c>
      <c r="X25" s="289">
        <v>0</v>
      </c>
      <c r="Y25" s="289">
        <v>0</v>
      </c>
      <c r="Z25" s="289">
        <v>0</v>
      </c>
      <c r="AA25" s="289">
        <v>0</v>
      </c>
      <c r="AB25" s="289">
        <v>0</v>
      </c>
      <c r="AC25" s="289">
        <v>0</v>
      </c>
      <c r="AD25" s="289">
        <v>0</v>
      </c>
      <c r="AE25" s="289">
        <v>0</v>
      </c>
    </row>
    <row r="26" spans="1:31" x14ac:dyDescent="0.35">
      <c r="A26" s="52" t="s">
        <v>466</v>
      </c>
      <c r="B26" s="52" t="s">
        <v>224</v>
      </c>
      <c r="C26" s="52" t="s">
        <v>91</v>
      </c>
      <c r="D26" s="52" t="s">
        <v>92</v>
      </c>
      <c r="E26" s="289">
        <v>0</v>
      </c>
      <c r="F26" s="289">
        <v>0</v>
      </c>
      <c r="G26" s="289">
        <v>0</v>
      </c>
      <c r="H26" s="289">
        <v>0</v>
      </c>
      <c r="I26" s="289">
        <v>0</v>
      </c>
      <c r="J26" s="289">
        <v>0</v>
      </c>
      <c r="K26" s="289">
        <v>0</v>
      </c>
      <c r="L26" s="289">
        <v>0</v>
      </c>
      <c r="M26" s="289">
        <v>0</v>
      </c>
      <c r="N26" s="289">
        <v>0</v>
      </c>
      <c r="O26" s="289">
        <v>0</v>
      </c>
      <c r="P26" s="289">
        <v>0</v>
      </c>
      <c r="Q26" s="289">
        <v>0</v>
      </c>
      <c r="R26" s="289">
        <v>0</v>
      </c>
      <c r="S26" s="289">
        <v>0</v>
      </c>
      <c r="T26" s="289">
        <v>0</v>
      </c>
      <c r="U26" s="289">
        <v>0</v>
      </c>
      <c r="V26" s="289">
        <v>0</v>
      </c>
      <c r="W26" s="289">
        <v>0</v>
      </c>
      <c r="X26" s="289">
        <v>0</v>
      </c>
      <c r="Y26" s="289">
        <v>0</v>
      </c>
      <c r="Z26" s="289">
        <v>0</v>
      </c>
      <c r="AA26" s="289">
        <v>0</v>
      </c>
      <c r="AB26" s="289">
        <v>0</v>
      </c>
      <c r="AC26" s="289">
        <v>0</v>
      </c>
      <c r="AD26" s="289">
        <v>0</v>
      </c>
      <c r="AE26" s="289">
        <v>0</v>
      </c>
    </row>
    <row r="27" spans="1:31" x14ac:dyDescent="0.35">
      <c r="A27" s="52" t="s">
        <v>466</v>
      </c>
      <c r="B27" s="52" t="s">
        <v>225</v>
      </c>
      <c r="C27" s="52" t="s">
        <v>214</v>
      </c>
      <c r="D27" s="52" t="s">
        <v>92</v>
      </c>
      <c r="E27" s="289"/>
      <c r="F27" s="289"/>
      <c r="G27" s="289"/>
      <c r="H27" s="289"/>
      <c r="I27" s="289"/>
      <c r="J27" s="289"/>
      <c r="K27" s="289"/>
      <c r="L27" s="289"/>
      <c r="M27" s="289"/>
      <c r="N27" s="289">
        <v>105.0325</v>
      </c>
      <c r="O27" s="289">
        <v>104.81780000000001</v>
      </c>
      <c r="P27" s="289">
        <v>104.83929999999999</v>
      </c>
      <c r="Q27" s="289">
        <v>105.3759</v>
      </c>
      <c r="R27" s="289">
        <v>105.8053</v>
      </c>
      <c r="S27" s="289">
        <v>105.8053</v>
      </c>
      <c r="T27" s="289">
        <v>105.8053</v>
      </c>
      <c r="U27" s="289">
        <v>105.1827</v>
      </c>
      <c r="V27" s="289">
        <v>103.9592</v>
      </c>
      <c r="W27" s="289">
        <v>102.9932</v>
      </c>
      <c r="X27" s="289">
        <v>101.9414</v>
      </c>
      <c r="Y27" s="289">
        <v>100.7608</v>
      </c>
      <c r="Z27" s="289">
        <v>100.1168</v>
      </c>
      <c r="AA27" s="289">
        <v>99.730400000000003</v>
      </c>
      <c r="AB27" s="289">
        <v>99.322599999999994</v>
      </c>
      <c r="AC27" s="289">
        <v>99.086399999999998</v>
      </c>
      <c r="AD27" s="289">
        <v>98.485399999999998</v>
      </c>
      <c r="AE27" s="289">
        <v>97.927300000000002</v>
      </c>
    </row>
    <row r="28" spans="1:31" x14ac:dyDescent="0.35">
      <c r="A28" s="52" t="s">
        <v>466</v>
      </c>
      <c r="B28" s="52" t="s">
        <v>225</v>
      </c>
      <c r="C28" s="52" t="s">
        <v>91</v>
      </c>
      <c r="D28" s="52" t="s">
        <v>92</v>
      </c>
      <c r="E28" s="289">
        <v>367.22329999999999</v>
      </c>
      <c r="F28" s="289">
        <v>367.21550000000002</v>
      </c>
      <c r="G28" s="289">
        <v>367.21550000000002</v>
      </c>
      <c r="H28" s="289">
        <v>367.09930000000003</v>
      </c>
      <c r="I28" s="289">
        <v>367.88979999999998</v>
      </c>
      <c r="J28" s="289">
        <v>369.26940000000002</v>
      </c>
      <c r="K28" s="289">
        <v>371.6875</v>
      </c>
      <c r="L28" s="289">
        <v>375.02019999999999</v>
      </c>
      <c r="M28" s="289">
        <v>375.14420000000001</v>
      </c>
      <c r="N28" s="289">
        <v>375.214</v>
      </c>
      <c r="O28" s="289">
        <v>372.10610000000003</v>
      </c>
      <c r="P28" s="289">
        <v>367.9751</v>
      </c>
      <c r="Q28" s="289">
        <v>368.09129999999999</v>
      </c>
      <c r="R28" s="289">
        <v>367.77359999999999</v>
      </c>
      <c r="S28" s="289">
        <v>365.1927</v>
      </c>
      <c r="T28" s="289">
        <v>364.92919999999998</v>
      </c>
      <c r="U28" s="289">
        <v>364.67340000000002</v>
      </c>
      <c r="V28" s="289">
        <v>364.77409999999998</v>
      </c>
      <c r="W28" s="289">
        <v>364.74310000000003</v>
      </c>
      <c r="X28" s="289">
        <v>364.26260000000002</v>
      </c>
      <c r="Y28" s="289">
        <v>364.34010000000001</v>
      </c>
      <c r="Z28" s="289">
        <v>364.34010000000001</v>
      </c>
      <c r="AA28" s="289">
        <v>365.23919999999998</v>
      </c>
      <c r="AB28" s="289">
        <v>365.23919999999998</v>
      </c>
      <c r="AC28" s="289">
        <v>367.21550000000002</v>
      </c>
      <c r="AD28" s="289">
        <v>367.54880000000003</v>
      </c>
      <c r="AE28" s="289">
        <v>369.23059999999998</v>
      </c>
    </row>
    <row r="29" spans="1:31" x14ac:dyDescent="0.35">
      <c r="A29" s="52" t="s">
        <v>466</v>
      </c>
      <c r="B29" s="52" t="s">
        <v>226</v>
      </c>
      <c r="C29" s="52" t="s">
        <v>214</v>
      </c>
      <c r="D29" s="52" t="s">
        <v>92</v>
      </c>
    </row>
    <row r="30" spans="1:31" x14ac:dyDescent="0.35">
      <c r="A30" s="52" t="s">
        <v>466</v>
      </c>
      <c r="B30" s="52" t="s">
        <v>226</v>
      </c>
      <c r="C30" s="52" t="s">
        <v>91</v>
      </c>
      <c r="D30" s="52" t="s">
        <v>92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82FB1-C328-4AC3-B0F9-A5FC6F106F1C}">
  <sheetPr>
    <tabColor theme="3" tint="0.59999389629810485"/>
  </sheetPr>
  <dimension ref="A1:BPG54"/>
  <sheetViews>
    <sheetView workbookViewId="0">
      <pane xSplit="4" ySplit="38" topLeftCell="N39" activePane="bottomRight" state="frozen"/>
      <selection pane="topRight" activeCell="E1" sqref="E1"/>
      <selection pane="bottomLeft" activeCell="A39" sqref="A39"/>
      <selection pane="bottomRight" activeCell="D42" sqref="D42"/>
    </sheetView>
  </sheetViews>
  <sheetFormatPr defaultRowHeight="14.5" x14ac:dyDescent="0.35"/>
  <cols>
    <col min="1" max="2" width="8.7265625" style="52"/>
    <col min="3" max="3" width="20.453125" style="52" bestFit="1" customWidth="1"/>
    <col min="4" max="4" width="20.453125" style="52" customWidth="1"/>
    <col min="5" max="23" width="10.6328125" style="52" customWidth="1"/>
    <col min="24" max="24" width="11.7265625" style="52" bestFit="1" customWidth="1"/>
    <col min="25" max="52" width="10.6328125" style="52" customWidth="1"/>
    <col min="53" max="53" width="9.7265625" style="52" bestFit="1" customWidth="1"/>
    <col min="54" max="16384" width="8.7265625" style="52"/>
  </cols>
  <sheetData>
    <row r="1" spans="1:1775" ht="23" x14ac:dyDescent="0.5">
      <c r="A1" s="59" t="s">
        <v>133</v>
      </c>
      <c r="B1" s="55"/>
    </row>
    <row r="2" spans="1:1775" x14ac:dyDescent="0.35">
      <c r="B2" s="55"/>
    </row>
    <row r="3" spans="1:1775" ht="20" hidden="1" x14ac:dyDescent="0.4">
      <c r="A3" s="32" t="s">
        <v>101</v>
      </c>
      <c r="B3" s="55"/>
    </row>
    <row r="4" spans="1:1775" hidden="1" x14ac:dyDescent="0.35">
      <c r="B4" s="55"/>
    </row>
    <row r="5" spans="1:1775" hidden="1" x14ac:dyDescent="0.35">
      <c r="B5" s="55" t="s">
        <v>93</v>
      </c>
    </row>
    <row r="6" spans="1:1775" s="29" customFormat="1" hidden="1" x14ac:dyDescent="0.35">
      <c r="B6" s="33"/>
      <c r="C6" s="29" t="s">
        <v>45</v>
      </c>
      <c r="E6" s="29" t="s">
        <v>46</v>
      </c>
      <c r="F6" s="29" t="s">
        <v>47</v>
      </c>
      <c r="G6" s="29" t="s">
        <v>48</v>
      </c>
      <c r="H6" s="29" t="s">
        <v>49</v>
      </c>
      <c r="I6" s="29" t="s">
        <v>50</v>
      </c>
      <c r="J6" s="29" t="s">
        <v>13</v>
      </c>
      <c r="K6" s="29" t="s">
        <v>14</v>
      </c>
      <c r="L6" s="29" t="s">
        <v>15</v>
      </c>
      <c r="M6" s="29" t="s">
        <v>16</v>
      </c>
      <c r="N6" s="29" t="s">
        <v>17</v>
      </c>
      <c r="O6" s="29" t="s">
        <v>18</v>
      </c>
      <c r="P6" s="29" t="s">
        <v>19</v>
      </c>
      <c r="Q6" s="29" t="s">
        <v>20</v>
      </c>
      <c r="R6" s="29" t="s">
        <v>21</v>
      </c>
      <c r="S6" s="29" t="s">
        <v>22</v>
      </c>
      <c r="T6" s="29" t="s">
        <v>23</v>
      </c>
      <c r="U6" s="29" t="s">
        <v>24</v>
      </c>
      <c r="V6" s="29" t="s">
        <v>25</v>
      </c>
      <c r="W6" s="29" t="s">
        <v>26</v>
      </c>
      <c r="X6" s="29" t="s">
        <v>27</v>
      </c>
      <c r="Y6" s="29" t="s">
        <v>28</v>
      </c>
      <c r="Z6" s="29" t="s">
        <v>29</v>
      </c>
      <c r="AA6" s="29" t="s">
        <v>30</v>
      </c>
      <c r="AB6" s="29" t="s">
        <v>31</v>
      </c>
      <c r="AC6" s="29" t="s">
        <v>32</v>
      </c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  <c r="BPG6" s="52"/>
    </row>
    <row r="7" spans="1:1775" hidden="1" x14ac:dyDescent="0.35">
      <c r="B7" s="55"/>
      <c r="F7" s="62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</row>
    <row r="8" spans="1:1775" hidden="1" x14ac:dyDescent="0.35">
      <c r="B8" s="55"/>
      <c r="F8" s="62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</row>
    <row r="9" spans="1:1775" hidden="1" x14ac:dyDescent="0.35">
      <c r="B9" s="55"/>
      <c r="F9" s="62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</row>
    <row r="10" spans="1:1775" hidden="1" x14ac:dyDescent="0.35">
      <c r="B10" s="55"/>
      <c r="F10" s="62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</row>
    <row r="11" spans="1:1775" hidden="1" x14ac:dyDescent="0.35">
      <c r="B11" s="55"/>
      <c r="F11" s="62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</row>
    <row r="12" spans="1:1775" hidden="1" x14ac:dyDescent="0.35">
      <c r="B12" s="55"/>
      <c r="F12" s="62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</row>
    <row r="13" spans="1:1775" hidden="1" x14ac:dyDescent="0.35">
      <c r="B13" s="55"/>
      <c r="F13" s="62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</row>
    <row r="14" spans="1:1775" hidden="1" x14ac:dyDescent="0.35">
      <c r="B14" s="55"/>
      <c r="F14" s="62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</row>
    <row r="15" spans="1:1775" hidden="1" x14ac:dyDescent="0.35">
      <c r="B15" s="55"/>
      <c r="F15" s="62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</row>
    <row r="16" spans="1:1775" hidden="1" x14ac:dyDescent="0.35">
      <c r="B16" s="55"/>
      <c r="F16" s="62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</row>
    <row r="17" spans="2:1775" hidden="1" x14ac:dyDescent="0.35">
      <c r="B17" s="55"/>
    </row>
    <row r="18" spans="2:1775" hidden="1" x14ac:dyDescent="0.35">
      <c r="B18" s="55" t="s">
        <v>104</v>
      </c>
      <c r="F18" s="25" t="s">
        <v>103</v>
      </c>
    </row>
    <row r="19" spans="2:1775" hidden="1" x14ac:dyDescent="0.35">
      <c r="B19" s="55"/>
    </row>
    <row r="20" spans="2:1775" s="29" customFormat="1" hidden="1" x14ac:dyDescent="0.35">
      <c r="B20" s="33"/>
      <c r="C20" s="29" t="s">
        <v>107</v>
      </c>
      <c r="F20" s="29" t="s">
        <v>88</v>
      </c>
      <c r="G20" s="29" t="s">
        <v>94</v>
      </c>
      <c r="H20" s="29" t="s">
        <v>95</v>
      </c>
      <c r="I20" s="29" t="s">
        <v>89</v>
      </c>
      <c r="J20" s="29" t="s">
        <v>13</v>
      </c>
      <c r="K20" s="29" t="s">
        <v>14</v>
      </c>
      <c r="L20" s="29" t="s">
        <v>15</v>
      </c>
      <c r="M20" s="29" t="s">
        <v>16</v>
      </c>
      <c r="N20" s="29" t="s">
        <v>17</v>
      </c>
      <c r="O20" s="29" t="s">
        <v>18</v>
      </c>
      <c r="P20" s="29" t="s">
        <v>19</v>
      </c>
      <c r="Q20" s="29" t="s">
        <v>20</v>
      </c>
      <c r="R20" s="29" t="s">
        <v>21</v>
      </c>
      <c r="S20" s="29" t="s">
        <v>22</v>
      </c>
      <c r="T20" s="29" t="s">
        <v>23</v>
      </c>
      <c r="U20" s="29" t="s">
        <v>24</v>
      </c>
      <c r="V20" s="29" t="s">
        <v>25</v>
      </c>
      <c r="W20" s="29" t="s">
        <v>26</v>
      </c>
      <c r="X20" s="29" t="s">
        <v>27</v>
      </c>
      <c r="Y20" s="29" t="s">
        <v>28</v>
      </c>
      <c r="Z20" s="29" t="s">
        <v>29</v>
      </c>
      <c r="AA20" s="29" t="s">
        <v>30</v>
      </c>
      <c r="AB20" s="29" t="s">
        <v>31</v>
      </c>
      <c r="AC20" s="29" t="s">
        <v>32</v>
      </c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  <c r="BPG20" s="52"/>
    </row>
    <row r="21" spans="2:1775" hidden="1" x14ac:dyDescent="0.35">
      <c r="B21" s="55"/>
      <c r="C21" s="62"/>
      <c r="D21" s="62"/>
      <c r="F21" s="35">
        <v>1</v>
      </c>
      <c r="G21" s="35">
        <v>0.15</v>
      </c>
      <c r="H21" s="35">
        <v>0.77</v>
      </c>
      <c r="I21" s="36">
        <v>0.5</v>
      </c>
      <c r="J21" s="25">
        <f t="shared" ref="J21:AC30" si="0">(J7*(1+$F21+$G21)*(1-$H21)*$I21)</f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  <c r="AC21" s="25">
        <f t="shared" si="0"/>
        <v>0</v>
      </c>
    </row>
    <row r="22" spans="2:1775" hidden="1" x14ac:dyDescent="0.35">
      <c r="B22" s="55"/>
      <c r="C22" s="62"/>
      <c r="D22" s="62"/>
      <c r="F22" s="35">
        <v>3.5</v>
      </c>
      <c r="G22" s="35">
        <v>0.15</v>
      </c>
      <c r="H22" s="35">
        <v>0.09</v>
      </c>
      <c r="I22" s="36">
        <v>0.5</v>
      </c>
      <c r="J22" s="25">
        <f t="shared" si="0"/>
        <v>0</v>
      </c>
      <c r="K22" s="25">
        <f t="shared" si="0"/>
        <v>0</v>
      </c>
      <c r="L22" s="25">
        <f t="shared" si="0"/>
        <v>0</v>
      </c>
      <c r="M22" s="25">
        <f t="shared" si="0"/>
        <v>0</v>
      </c>
      <c r="N22" s="25">
        <f t="shared" si="0"/>
        <v>0</v>
      </c>
      <c r="O22" s="25">
        <f t="shared" si="0"/>
        <v>0</v>
      </c>
      <c r="P22" s="25">
        <f t="shared" si="0"/>
        <v>0</v>
      </c>
      <c r="Q22" s="25">
        <f t="shared" si="0"/>
        <v>0</v>
      </c>
      <c r="R22" s="25">
        <f t="shared" si="0"/>
        <v>0</v>
      </c>
      <c r="S22" s="25">
        <f t="shared" si="0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5">
        <f t="shared" si="0"/>
        <v>0</v>
      </c>
      <c r="Z22" s="25">
        <f t="shared" si="0"/>
        <v>0</v>
      </c>
      <c r="AA22" s="25">
        <f t="shared" si="0"/>
        <v>0</v>
      </c>
      <c r="AB22" s="25">
        <f t="shared" si="0"/>
        <v>0</v>
      </c>
      <c r="AC22" s="25">
        <f t="shared" si="0"/>
        <v>0</v>
      </c>
    </row>
    <row r="23" spans="2:1775" hidden="1" x14ac:dyDescent="0.35">
      <c r="B23" s="55"/>
      <c r="C23" s="62"/>
      <c r="D23" s="62"/>
      <c r="F23" s="35">
        <v>3.5</v>
      </c>
      <c r="G23" s="35">
        <v>0.15</v>
      </c>
      <c r="H23" s="35">
        <v>0.1</v>
      </c>
      <c r="I23" s="36">
        <v>0.5</v>
      </c>
      <c r="J23" s="25">
        <f t="shared" si="0"/>
        <v>0</v>
      </c>
      <c r="K23" s="25">
        <f t="shared" si="0"/>
        <v>0</v>
      </c>
      <c r="L23" s="25">
        <f t="shared" si="0"/>
        <v>0</v>
      </c>
      <c r="M23" s="25">
        <f t="shared" si="0"/>
        <v>0</v>
      </c>
      <c r="N23" s="25">
        <f t="shared" si="0"/>
        <v>0</v>
      </c>
      <c r="O23" s="25">
        <f t="shared" si="0"/>
        <v>0</v>
      </c>
      <c r="P23" s="25">
        <f t="shared" si="0"/>
        <v>0</v>
      </c>
      <c r="Q23" s="25">
        <f t="shared" si="0"/>
        <v>0</v>
      </c>
      <c r="R23" s="25">
        <f t="shared" si="0"/>
        <v>0</v>
      </c>
      <c r="S23" s="25">
        <f t="shared" si="0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5">
        <f t="shared" si="0"/>
        <v>0</v>
      </c>
      <c r="Z23" s="25">
        <f t="shared" si="0"/>
        <v>0</v>
      </c>
      <c r="AA23" s="25">
        <f t="shared" si="0"/>
        <v>0</v>
      </c>
      <c r="AB23" s="25">
        <f t="shared" si="0"/>
        <v>0</v>
      </c>
      <c r="AC23" s="25">
        <f t="shared" si="0"/>
        <v>0</v>
      </c>
    </row>
    <row r="24" spans="2:1775" hidden="1" x14ac:dyDescent="0.35">
      <c r="B24" s="55"/>
      <c r="C24" s="62"/>
      <c r="D24" s="62"/>
      <c r="F24" s="35">
        <v>2.2999999999999998</v>
      </c>
      <c r="G24" s="35">
        <v>0.15</v>
      </c>
      <c r="H24" s="35">
        <v>0.13</v>
      </c>
      <c r="I24" s="36">
        <v>0.5</v>
      </c>
      <c r="J24" s="25">
        <f t="shared" si="0"/>
        <v>0</v>
      </c>
      <c r="K24" s="25">
        <f t="shared" si="0"/>
        <v>0</v>
      </c>
      <c r="L24" s="25">
        <f t="shared" si="0"/>
        <v>0</v>
      </c>
      <c r="M24" s="25">
        <f t="shared" si="0"/>
        <v>0</v>
      </c>
      <c r="N24" s="25">
        <f t="shared" si="0"/>
        <v>0</v>
      </c>
      <c r="O24" s="25">
        <f t="shared" si="0"/>
        <v>0</v>
      </c>
      <c r="P24" s="25">
        <f t="shared" si="0"/>
        <v>0</v>
      </c>
      <c r="Q24" s="25">
        <f t="shared" si="0"/>
        <v>0</v>
      </c>
      <c r="R24" s="25">
        <f t="shared" si="0"/>
        <v>0</v>
      </c>
      <c r="S24" s="25">
        <f t="shared" si="0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5">
        <f t="shared" si="0"/>
        <v>0</v>
      </c>
      <c r="Z24" s="25">
        <f t="shared" si="0"/>
        <v>0</v>
      </c>
      <c r="AA24" s="25">
        <f t="shared" si="0"/>
        <v>0</v>
      </c>
      <c r="AB24" s="25">
        <f t="shared" si="0"/>
        <v>0</v>
      </c>
      <c r="AC24" s="25">
        <f t="shared" si="0"/>
        <v>0</v>
      </c>
    </row>
    <row r="25" spans="2:1775" hidden="1" x14ac:dyDescent="0.35">
      <c r="B25" s="55"/>
      <c r="C25" s="62"/>
      <c r="D25" s="62"/>
      <c r="F25" s="35">
        <v>2.2999999999999998</v>
      </c>
      <c r="G25" s="35">
        <v>0.15</v>
      </c>
      <c r="H25" s="35">
        <v>0.13</v>
      </c>
      <c r="I25" s="36">
        <v>0.5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25">
        <f t="shared" si="0"/>
        <v>0</v>
      </c>
      <c r="O25" s="25">
        <f t="shared" si="0"/>
        <v>0</v>
      </c>
      <c r="P25" s="25">
        <f t="shared" si="0"/>
        <v>0</v>
      </c>
      <c r="Q25" s="25">
        <f t="shared" si="0"/>
        <v>0</v>
      </c>
      <c r="R25" s="25">
        <f t="shared" si="0"/>
        <v>0</v>
      </c>
      <c r="S25" s="25">
        <f t="shared" si="0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5">
        <f t="shared" si="0"/>
        <v>0</v>
      </c>
      <c r="Z25" s="25">
        <f t="shared" si="0"/>
        <v>0</v>
      </c>
      <c r="AA25" s="25">
        <f t="shared" si="0"/>
        <v>0</v>
      </c>
      <c r="AB25" s="25">
        <f t="shared" si="0"/>
        <v>0</v>
      </c>
      <c r="AC25" s="25">
        <f t="shared" si="0"/>
        <v>0</v>
      </c>
    </row>
    <row r="26" spans="2:1775" hidden="1" x14ac:dyDescent="0.35">
      <c r="B26" s="55"/>
      <c r="C26" s="62"/>
      <c r="D26" s="62"/>
      <c r="F26" s="35">
        <v>3.5</v>
      </c>
      <c r="G26" s="35">
        <v>0.15</v>
      </c>
      <c r="H26" s="35">
        <v>0.09</v>
      </c>
      <c r="I26" s="36">
        <v>0.5</v>
      </c>
      <c r="J26" s="25">
        <f t="shared" si="0"/>
        <v>0</v>
      </c>
      <c r="K26" s="25">
        <f t="shared" si="0"/>
        <v>0</v>
      </c>
      <c r="L26" s="25">
        <f t="shared" si="0"/>
        <v>0</v>
      </c>
      <c r="M26" s="25">
        <f t="shared" si="0"/>
        <v>0</v>
      </c>
      <c r="N26" s="25">
        <f t="shared" si="0"/>
        <v>0</v>
      </c>
      <c r="O26" s="25">
        <f t="shared" si="0"/>
        <v>0</v>
      </c>
      <c r="P26" s="25">
        <f t="shared" si="0"/>
        <v>0</v>
      </c>
      <c r="Q26" s="25">
        <f t="shared" si="0"/>
        <v>0</v>
      </c>
      <c r="R26" s="25">
        <f t="shared" si="0"/>
        <v>0</v>
      </c>
      <c r="S26" s="25">
        <f t="shared" si="0"/>
        <v>0</v>
      </c>
      <c r="T26" s="25">
        <f t="shared" si="0"/>
        <v>0</v>
      </c>
      <c r="U26" s="25">
        <f t="shared" si="0"/>
        <v>0</v>
      </c>
      <c r="V26" s="25">
        <f t="shared" si="0"/>
        <v>0</v>
      </c>
      <c r="W26" s="25">
        <f t="shared" si="0"/>
        <v>0</v>
      </c>
      <c r="X26" s="25">
        <f t="shared" si="0"/>
        <v>0</v>
      </c>
      <c r="Y26" s="25">
        <f t="shared" si="0"/>
        <v>0</v>
      </c>
      <c r="Z26" s="25">
        <f t="shared" si="0"/>
        <v>0</v>
      </c>
      <c r="AA26" s="25">
        <f t="shared" si="0"/>
        <v>0</v>
      </c>
      <c r="AB26" s="25">
        <f t="shared" si="0"/>
        <v>0</v>
      </c>
      <c r="AC26" s="25">
        <f t="shared" si="0"/>
        <v>0</v>
      </c>
    </row>
    <row r="27" spans="2:1775" hidden="1" x14ac:dyDescent="0.35">
      <c r="B27" s="55"/>
      <c r="C27" s="62"/>
      <c r="D27" s="62"/>
      <c r="F27" s="35">
        <v>0</v>
      </c>
      <c r="G27" s="35">
        <v>0.15</v>
      </c>
      <c r="H27" s="35">
        <v>0.9</v>
      </c>
      <c r="I27" s="36">
        <v>0.5</v>
      </c>
      <c r="J27" s="25">
        <f t="shared" si="0"/>
        <v>0</v>
      </c>
      <c r="K27" s="25">
        <f t="shared" si="0"/>
        <v>0</v>
      </c>
      <c r="L27" s="25">
        <f t="shared" si="0"/>
        <v>0</v>
      </c>
      <c r="M27" s="25">
        <f t="shared" si="0"/>
        <v>0</v>
      </c>
      <c r="N27" s="25">
        <f t="shared" si="0"/>
        <v>0</v>
      </c>
      <c r="O27" s="25">
        <f t="shared" si="0"/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 t="shared" si="0"/>
        <v>0</v>
      </c>
      <c r="X27" s="25">
        <f t="shared" si="0"/>
        <v>0</v>
      </c>
      <c r="Y27" s="25">
        <f t="shared" si="0"/>
        <v>0</v>
      </c>
      <c r="Z27" s="25">
        <f t="shared" si="0"/>
        <v>0</v>
      </c>
      <c r="AA27" s="25">
        <f t="shared" si="0"/>
        <v>0</v>
      </c>
      <c r="AB27" s="25">
        <f t="shared" si="0"/>
        <v>0</v>
      </c>
      <c r="AC27" s="25">
        <f t="shared" si="0"/>
        <v>0</v>
      </c>
    </row>
    <row r="28" spans="2:1775" hidden="1" x14ac:dyDescent="0.35">
      <c r="B28" s="55"/>
      <c r="C28" s="62"/>
      <c r="D28" s="62"/>
      <c r="F28" s="35">
        <v>1.5</v>
      </c>
      <c r="G28" s="35">
        <v>0.15</v>
      </c>
      <c r="H28" s="35">
        <v>0.9</v>
      </c>
      <c r="I28" s="36">
        <v>0.5</v>
      </c>
      <c r="J28" s="25">
        <f t="shared" si="0"/>
        <v>0</v>
      </c>
      <c r="K28" s="25">
        <f t="shared" si="0"/>
        <v>0</v>
      </c>
      <c r="L28" s="25">
        <f t="shared" si="0"/>
        <v>0</v>
      </c>
      <c r="M28" s="25">
        <f t="shared" si="0"/>
        <v>0</v>
      </c>
      <c r="N28" s="25">
        <f t="shared" si="0"/>
        <v>0</v>
      </c>
      <c r="O28" s="25">
        <f t="shared" si="0"/>
        <v>0</v>
      </c>
      <c r="P28" s="25">
        <f t="shared" si="0"/>
        <v>0</v>
      </c>
      <c r="Q28" s="25">
        <f t="shared" si="0"/>
        <v>0</v>
      </c>
      <c r="R28" s="25">
        <f t="shared" si="0"/>
        <v>0</v>
      </c>
      <c r="S28" s="25">
        <f t="shared" si="0"/>
        <v>0</v>
      </c>
      <c r="T28" s="25">
        <f t="shared" si="0"/>
        <v>0</v>
      </c>
      <c r="U28" s="25">
        <f t="shared" si="0"/>
        <v>0</v>
      </c>
      <c r="V28" s="25">
        <f t="shared" si="0"/>
        <v>0</v>
      </c>
      <c r="W28" s="25">
        <f t="shared" si="0"/>
        <v>0</v>
      </c>
      <c r="X28" s="25">
        <f t="shared" si="0"/>
        <v>0</v>
      </c>
      <c r="Y28" s="25">
        <f t="shared" si="0"/>
        <v>0</v>
      </c>
      <c r="Z28" s="25">
        <f t="shared" si="0"/>
        <v>0</v>
      </c>
      <c r="AA28" s="25">
        <f t="shared" si="0"/>
        <v>0</v>
      </c>
      <c r="AB28" s="25">
        <f t="shared" si="0"/>
        <v>0</v>
      </c>
      <c r="AC28" s="25">
        <f t="shared" si="0"/>
        <v>0</v>
      </c>
    </row>
    <row r="29" spans="2:1775" hidden="1" x14ac:dyDescent="0.35">
      <c r="B29" s="55"/>
      <c r="C29" s="62"/>
      <c r="D29" s="62"/>
      <c r="F29" s="35">
        <v>1.9</v>
      </c>
      <c r="G29" s="35">
        <v>0.15</v>
      </c>
      <c r="H29" s="35">
        <v>0.05</v>
      </c>
      <c r="I29" s="36">
        <v>0.5</v>
      </c>
      <c r="J29" s="25">
        <f t="shared" si="0"/>
        <v>0</v>
      </c>
      <c r="K29" s="25">
        <f t="shared" si="0"/>
        <v>0</v>
      </c>
      <c r="L29" s="25">
        <f t="shared" si="0"/>
        <v>0</v>
      </c>
      <c r="M29" s="25">
        <f t="shared" si="0"/>
        <v>0</v>
      </c>
      <c r="N29" s="25">
        <f t="shared" si="0"/>
        <v>0</v>
      </c>
      <c r="O29" s="25">
        <f t="shared" si="0"/>
        <v>0</v>
      </c>
      <c r="P29" s="25">
        <f t="shared" si="0"/>
        <v>0</v>
      </c>
      <c r="Q29" s="25">
        <f t="shared" si="0"/>
        <v>0</v>
      </c>
      <c r="R29" s="25">
        <f t="shared" si="0"/>
        <v>0</v>
      </c>
      <c r="S29" s="25">
        <f t="shared" si="0"/>
        <v>0</v>
      </c>
      <c r="T29" s="25">
        <f t="shared" si="0"/>
        <v>0</v>
      </c>
      <c r="U29" s="25">
        <f t="shared" si="0"/>
        <v>0</v>
      </c>
      <c r="V29" s="25">
        <f t="shared" si="0"/>
        <v>0</v>
      </c>
      <c r="W29" s="25">
        <f t="shared" si="0"/>
        <v>0</v>
      </c>
      <c r="X29" s="25">
        <f t="shared" si="0"/>
        <v>0</v>
      </c>
      <c r="Y29" s="25">
        <f t="shared" si="0"/>
        <v>0</v>
      </c>
      <c r="Z29" s="25">
        <f t="shared" si="0"/>
        <v>0</v>
      </c>
      <c r="AA29" s="25">
        <f t="shared" si="0"/>
        <v>0</v>
      </c>
      <c r="AB29" s="25">
        <f t="shared" si="0"/>
        <v>0</v>
      </c>
      <c r="AC29" s="25">
        <f t="shared" si="0"/>
        <v>0</v>
      </c>
    </row>
    <row r="30" spans="2:1775" hidden="1" x14ac:dyDescent="0.35">
      <c r="B30" s="55"/>
      <c r="C30" s="62"/>
      <c r="D30" s="62"/>
      <c r="F30" s="35">
        <v>0.4</v>
      </c>
      <c r="G30" s="35">
        <v>0.15</v>
      </c>
      <c r="H30" s="35">
        <v>0.11</v>
      </c>
      <c r="I30" s="36">
        <v>0.5</v>
      </c>
      <c r="J30" s="25">
        <f t="shared" si="0"/>
        <v>0</v>
      </c>
      <c r="K30" s="25">
        <f t="shared" si="0"/>
        <v>0</v>
      </c>
      <c r="L30" s="25">
        <f t="shared" si="0"/>
        <v>0</v>
      </c>
      <c r="M30" s="25">
        <f t="shared" si="0"/>
        <v>0</v>
      </c>
      <c r="N30" s="25">
        <f t="shared" si="0"/>
        <v>0</v>
      </c>
      <c r="O30" s="25">
        <f t="shared" si="0"/>
        <v>0</v>
      </c>
      <c r="P30" s="25">
        <f t="shared" si="0"/>
        <v>0</v>
      </c>
      <c r="Q30" s="25">
        <f t="shared" si="0"/>
        <v>0</v>
      </c>
      <c r="R30" s="25">
        <f t="shared" si="0"/>
        <v>0</v>
      </c>
      <c r="S30" s="25">
        <f t="shared" si="0"/>
        <v>0</v>
      </c>
      <c r="T30" s="25">
        <f t="shared" si="0"/>
        <v>0</v>
      </c>
      <c r="U30" s="25">
        <f t="shared" si="0"/>
        <v>0</v>
      </c>
      <c r="V30" s="25">
        <f t="shared" si="0"/>
        <v>0</v>
      </c>
      <c r="W30" s="25">
        <f t="shared" si="0"/>
        <v>0</v>
      </c>
      <c r="X30" s="25">
        <f t="shared" si="0"/>
        <v>0</v>
      </c>
      <c r="Y30" s="25">
        <f t="shared" si="0"/>
        <v>0</v>
      </c>
      <c r="Z30" s="25">
        <f t="shared" si="0"/>
        <v>0</v>
      </c>
      <c r="AA30" s="25">
        <f t="shared" si="0"/>
        <v>0</v>
      </c>
      <c r="AB30" s="25">
        <f t="shared" si="0"/>
        <v>0</v>
      </c>
      <c r="AC30" s="25">
        <f t="shared" si="0"/>
        <v>0</v>
      </c>
    </row>
    <row r="31" spans="2:1775" hidden="1" x14ac:dyDescent="0.35">
      <c r="B31" s="55"/>
    </row>
    <row r="32" spans="2:1775" s="29" customFormat="1" hidden="1" x14ac:dyDescent="0.35">
      <c r="B32" s="33"/>
      <c r="J32" s="29" t="s">
        <v>13</v>
      </c>
      <c r="K32" s="29" t="s">
        <v>14</v>
      </c>
      <c r="L32" s="29" t="s">
        <v>15</v>
      </c>
      <c r="M32" s="29" t="s">
        <v>16</v>
      </c>
      <c r="N32" s="29" t="s">
        <v>17</v>
      </c>
      <c r="O32" s="29" t="s">
        <v>18</v>
      </c>
      <c r="P32" s="29" t="s">
        <v>19</v>
      </c>
      <c r="Q32" s="29" t="s">
        <v>20</v>
      </c>
      <c r="R32" s="29" t="s">
        <v>21</v>
      </c>
      <c r="S32" s="29" t="s">
        <v>22</v>
      </c>
      <c r="T32" s="29" t="s">
        <v>23</v>
      </c>
      <c r="U32" s="29" t="s">
        <v>24</v>
      </c>
      <c r="V32" s="29" t="s">
        <v>25</v>
      </c>
      <c r="W32" s="29" t="s">
        <v>26</v>
      </c>
      <c r="X32" s="29" t="s">
        <v>27</v>
      </c>
      <c r="Y32" s="29" t="s">
        <v>28</v>
      </c>
      <c r="Z32" s="29" t="s">
        <v>29</v>
      </c>
      <c r="AA32" s="29" t="s">
        <v>30</v>
      </c>
      <c r="AB32" s="29" t="s">
        <v>31</v>
      </c>
      <c r="AC32" s="29" t="s">
        <v>32</v>
      </c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  <c r="BPG32" s="52"/>
    </row>
    <row r="33" spans="1:1775" s="44" customFormat="1" ht="18.5" hidden="1" thickBot="1" x14ac:dyDescent="0.45">
      <c r="A33" s="41"/>
      <c r="B33" s="42" t="s">
        <v>96</v>
      </c>
      <c r="C33" s="41"/>
      <c r="D33" s="41"/>
      <c r="E33" s="41"/>
      <c r="F33" s="41"/>
      <c r="G33" s="41"/>
      <c r="H33" s="41"/>
      <c r="I33" s="41"/>
      <c r="J33" s="43">
        <f>SUM(J21:J30)</f>
        <v>0</v>
      </c>
      <c r="K33" s="43">
        <f t="shared" ref="K33:AC33" si="1">SUM(K21:K30)</f>
        <v>0</v>
      </c>
      <c r="L33" s="43">
        <f t="shared" si="1"/>
        <v>0</v>
      </c>
      <c r="M33" s="43">
        <f t="shared" si="1"/>
        <v>0</v>
      </c>
      <c r="N33" s="43">
        <f t="shared" si="1"/>
        <v>0</v>
      </c>
      <c r="O33" s="43">
        <f t="shared" si="1"/>
        <v>0</v>
      </c>
      <c r="P33" s="43">
        <f t="shared" si="1"/>
        <v>0</v>
      </c>
      <c r="Q33" s="43">
        <f t="shared" si="1"/>
        <v>0</v>
      </c>
      <c r="R33" s="43">
        <f t="shared" si="1"/>
        <v>0</v>
      </c>
      <c r="S33" s="43">
        <f t="shared" si="1"/>
        <v>0</v>
      </c>
      <c r="T33" s="43">
        <f t="shared" si="1"/>
        <v>0</v>
      </c>
      <c r="U33" s="43">
        <f t="shared" si="1"/>
        <v>0</v>
      </c>
      <c r="V33" s="43">
        <f t="shared" si="1"/>
        <v>0</v>
      </c>
      <c r="W33" s="43">
        <f t="shared" si="1"/>
        <v>0</v>
      </c>
      <c r="X33" s="43">
        <f t="shared" si="1"/>
        <v>0</v>
      </c>
      <c r="Y33" s="43">
        <f t="shared" si="1"/>
        <v>0</v>
      </c>
      <c r="Z33" s="43">
        <f t="shared" si="1"/>
        <v>0</v>
      </c>
      <c r="AA33" s="43">
        <f t="shared" si="1"/>
        <v>0</v>
      </c>
      <c r="AB33" s="43">
        <f t="shared" si="1"/>
        <v>0</v>
      </c>
      <c r="AC33" s="43">
        <f t="shared" si="1"/>
        <v>0</v>
      </c>
    </row>
    <row r="34" spans="1:1775" hidden="1" x14ac:dyDescent="0.35">
      <c r="B34" s="55"/>
    </row>
    <row r="35" spans="1:1775" x14ac:dyDescent="0.35">
      <c r="B35" s="55"/>
      <c r="I35" s="25"/>
      <c r="L35" s="25"/>
    </row>
    <row r="36" spans="1:1775" ht="20" x14ac:dyDescent="0.4">
      <c r="A36" s="32" t="s">
        <v>98</v>
      </c>
      <c r="B36" s="55"/>
    </row>
    <row r="37" spans="1:1775" x14ac:dyDescent="0.35">
      <c r="B37" s="55"/>
    </row>
    <row r="38" spans="1:1775" s="30" customFormat="1" x14ac:dyDescent="0.35">
      <c r="E38" s="30">
        <v>1971</v>
      </c>
      <c r="F38" s="30">
        <f t="shared" ref="F38:X38" si="2">E38+1</f>
        <v>1972</v>
      </c>
      <c r="G38" s="30">
        <f t="shared" si="2"/>
        <v>1973</v>
      </c>
      <c r="H38" s="30">
        <f t="shared" si="2"/>
        <v>1974</v>
      </c>
      <c r="I38" s="30">
        <f t="shared" si="2"/>
        <v>1975</v>
      </c>
      <c r="J38" s="30">
        <f t="shared" si="2"/>
        <v>1976</v>
      </c>
      <c r="K38" s="30">
        <f t="shared" si="2"/>
        <v>1977</v>
      </c>
      <c r="L38" s="30">
        <f t="shared" si="2"/>
        <v>1978</v>
      </c>
      <c r="M38" s="30">
        <f t="shared" si="2"/>
        <v>1979</v>
      </c>
      <c r="N38" s="30">
        <f t="shared" si="2"/>
        <v>1980</v>
      </c>
      <c r="O38" s="30">
        <f t="shared" si="2"/>
        <v>1981</v>
      </c>
      <c r="P38" s="30">
        <f t="shared" si="2"/>
        <v>1982</v>
      </c>
      <c r="Q38" s="30">
        <f t="shared" si="2"/>
        <v>1983</v>
      </c>
      <c r="R38" s="30">
        <f t="shared" si="2"/>
        <v>1984</v>
      </c>
      <c r="S38" s="30">
        <f t="shared" si="2"/>
        <v>1985</v>
      </c>
      <c r="T38" s="30">
        <f t="shared" si="2"/>
        <v>1986</v>
      </c>
      <c r="U38" s="30">
        <f t="shared" si="2"/>
        <v>1987</v>
      </c>
      <c r="V38" s="30">
        <f t="shared" si="2"/>
        <v>1988</v>
      </c>
      <c r="W38" s="30">
        <f t="shared" si="2"/>
        <v>1989</v>
      </c>
      <c r="X38" s="30">
        <f t="shared" si="2"/>
        <v>1990</v>
      </c>
      <c r="Y38" s="30">
        <v>1991</v>
      </c>
      <c r="Z38" s="30">
        <v>1992</v>
      </c>
      <c r="AA38" s="30">
        <v>1993</v>
      </c>
      <c r="AB38" s="30">
        <v>1994</v>
      </c>
      <c r="AC38" s="30">
        <v>1995</v>
      </c>
      <c r="AD38" s="30">
        <v>1996</v>
      </c>
      <c r="AE38" s="30">
        <v>1997</v>
      </c>
      <c r="AF38" s="30">
        <v>1998</v>
      </c>
      <c r="AG38" s="30">
        <v>1999</v>
      </c>
      <c r="AH38" s="30">
        <v>2000</v>
      </c>
      <c r="AI38" s="30">
        <v>2001</v>
      </c>
      <c r="AJ38" s="30">
        <v>2002</v>
      </c>
      <c r="AK38" s="30">
        <v>2003</v>
      </c>
      <c r="AL38" s="30">
        <v>2004</v>
      </c>
      <c r="AM38" s="30">
        <v>2005</v>
      </c>
      <c r="AN38" s="30">
        <v>2006</v>
      </c>
      <c r="AO38" s="30">
        <v>2007</v>
      </c>
      <c r="AP38" s="30">
        <v>2008</v>
      </c>
      <c r="AQ38" s="30">
        <v>2009</v>
      </c>
      <c r="AR38" s="30">
        <v>2010</v>
      </c>
      <c r="AS38" s="30">
        <f t="shared" ref="AS38:AZ38" si="3">AR38+1</f>
        <v>2011</v>
      </c>
      <c r="AT38" s="30">
        <f t="shared" si="3"/>
        <v>2012</v>
      </c>
      <c r="AU38" s="30">
        <f t="shared" si="3"/>
        <v>2013</v>
      </c>
      <c r="AV38" s="30">
        <f t="shared" si="3"/>
        <v>2014</v>
      </c>
      <c r="AW38" s="30">
        <f t="shared" si="3"/>
        <v>2015</v>
      </c>
      <c r="AX38" s="30">
        <f t="shared" si="3"/>
        <v>2016</v>
      </c>
      <c r="AY38" s="30">
        <f t="shared" si="3"/>
        <v>2017</v>
      </c>
      <c r="AZ38" s="30">
        <f t="shared" si="3"/>
        <v>2018</v>
      </c>
      <c r="BF38" s="53"/>
      <c r="BG38" s="53"/>
      <c r="BH38" s="53"/>
      <c r="BI38" s="53"/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</row>
    <row r="39" spans="1:1775" s="25" customFormat="1" x14ac:dyDescent="0.35">
      <c r="B39" s="25" t="s">
        <v>210</v>
      </c>
      <c r="D39" s="68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R39" s="95"/>
      <c r="AS39" s="95"/>
      <c r="AT39" s="95"/>
      <c r="AU39" s="95"/>
      <c r="AV39" s="95"/>
      <c r="AW39" s="95"/>
      <c r="AX39" s="95"/>
      <c r="AY39" s="95"/>
      <c r="AZ39" s="95"/>
    </row>
    <row r="40" spans="1:1775" s="25" customFormat="1" x14ac:dyDescent="0.35">
      <c r="C40" s="25" t="s">
        <v>477</v>
      </c>
      <c r="D40" s="68">
        <v>0.9</v>
      </c>
      <c r="E40" s="69" t="s">
        <v>261</v>
      </c>
      <c r="F40" s="69" t="s">
        <v>261</v>
      </c>
      <c r="G40" s="69" t="s">
        <v>261</v>
      </c>
      <c r="H40" s="69" t="s">
        <v>261</v>
      </c>
      <c r="I40" s="69" t="s">
        <v>261</v>
      </c>
      <c r="J40" s="69" t="s">
        <v>261</v>
      </c>
      <c r="K40" s="69" t="s">
        <v>261</v>
      </c>
      <c r="L40" s="69" t="s">
        <v>261</v>
      </c>
      <c r="M40" s="69" t="s">
        <v>261</v>
      </c>
      <c r="N40" s="69" t="s">
        <v>261</v>
      </c>
      <c r="O40" s="69" t="s">
        <v>261</v>
      </c>
      <c r="P40" s="69" t="s">
        <v>261</v>
      </c>
      <c r="Q40" s="69" t="s">
        <v>261</v>
      </c>
      <c r="R40" s="69" t="s">
        <v>261</v>
      </c>
      <c r="S40" s="69" t="s">
        <v>261</v>
      </c>
      <c r="T40" s="69" t="s">
        <v>261</v>
      </c>
      <c r="U40" s="69" t="s">
        <v>261</v>
      </c>
      <c r="V40" s="69" t="s">
        <v>261</v>
      </c>
      <c r="W40" s="69" t="s">
        <v>261</v>
      </c>
      <c r="X40" s="95">
        <f>'CHA FAO - Data, Burned Biomass'!J3*'CHA - HANPP,  Burning'!$D40</f>
        <v>7243779.9759300007</v>
      </c>
      <c r="Y40" s="95">
        <f>'CHA FAO - Data, Burned Biomass'!K3*'CHA - HANPP,  Burning'!$D40</f>
        <v>7243779.9759300007</v>
      </c>
      <c r="Z40" s="95">
        <f>'CHA FAO - Data, Burned Biomass'!L3*'CHA - HANPP,  Burning'!$D40</f>
        <v>7243779.9759300007</v>
      </c>
      <c r="AA40" s="95">
        <f>'CHA FAO - Data, Burned Biomass'!M3*'CHA - HANPP,  Burning'!$D40</f>
        <v>7243779.9759300007</v>
      </c>
      <c r="AB40" s="95">
        <f>'CHA FAO - Data, Burned Biomass'!N3*'CHA - HANPP,  Burning'!$D40</f>
        <v>7243779.9759300007</v>
      </c>
      <c r="AC40" s="95">
        <f>'CHA FAO - Data, Burned Biomass'!O3*'CHA - HANPP,  Burning'!$D40</f>
        <v>7243779.9759300007</v>
      </c>
      <c r="AD40" s="95">
        <f>'CHA FAO - Data, Burned Biomass'!P3*'CHA - HANPP,  Burning'!$D40</f>
        <v>3635869.6332</v>
      </c>
      <c r="AE40" s="95">
        <f>'CHA FAO - Data, Burned Biomass'!Q3*'CHA - HANPP,  Burning'!$D40</f>
        <v>3103413.8670000001</v>
      </c>
      <c r="AF40" s="95">
        <f>'CHA FAO - Data, Burned Biomass'!R3*'CHA - HANPP,  Burning'!$D40</f>
        <v>4120271.4339000005</v>
      </c>
      <c r="AG40" s="95">
        <f>'CHA FAO - Data, Burned Biomass'!S3*'CHA - HANPP,  Burning'!$D40</f>
        <v>2317231.0727999997</v>
      </c>
      <c r="AH40" s="95">
        <f>'CHA FAO - Data, Burned Biomass'!T3*'CHA - HANPP,  Burning'!$D40</f>
        <v>796851.64737000002</v>
      </c>
      <c r="AI40" s="95">
        <f>'CHA FAO - Data, Burned Biomass'!U3*'CHA - HANPP,  Burning'!$D40</f>
        <v>5933779.5880800001</v>
      </c>
      <c r="AJ40" s="95">
        <f>'CHA FAO - Data, Burned Biomass'!V3*'CHA - HANPP,  Burning'!$D40</f>
        <v>7140996.1582200006</v>
      </c>
      <c r="AK40" s="95">
        <f>'CHA FAO - Data, Burned Biomass'!W3*'CHA - HANPP,  Burning'!$D40</f>
        <v>9489707.0615699999</v>
      </c>
      <c r="AL40" s="95">
        <f>'CHA FAO - Data, Burned Biomass'!X3*'CHA - HANPP,  Burning'!$D40</f>
        <v>9394755.40962</v>
      </c>
      <c r="AM40" s="95">
        <f>'CHA FAO - Data, Burned Biomass'!Y3*'CHA - HANPP,  Burning'!$D40</f>
        <v>6425028.9889200004</v>
      </c>
      <c r="AN40" s="95">
        <f>'CHA FAO - Data, Burned Biomass'!Z3*'CHA - HANPP,  Burning'!$D40</f>
        <v>10146497.54895</v>
      </c>
      <c r="AO40" s="95">
        <f>'CHA FAO - Data, Burned Biomass'!AA3*'CHA - HANPP,  Burning'!$D40</f>
        <v>13149508.80294</v>
      </c>
      <c r="AP40" s="95">
        <f>'CHA FAO - Data, Burned Biomass'!AB3*'CHA - HANPP,  Burning'!$D40</f>
        <v>8316581.5440000007</v>
      </c>
      <c r="AQ40" s="95">
        <f>'CHA FAO - Data, Burned Biomass'!AC3*'CHA - HANPP,  Burning'!$D40</f>
        <v>4271962.7859299993</v>
      </c>
      <c r="AR40" s="95">
        <f>'CHA FAO - Data, Burned Biomass'!AD3*'CHA - HANPP,  Burning'!$D40</f>
        <v>9795780.5211900007</v>
      </c>
      <c r="AS40" s="95">
        <f>'CHA FAO - Data, Burned Biomass'!AE3*'CHA - HANPP,  Burning'!$D40</f>
        <v>9442641.0042899996</v>
      </c>
      <c r="AT40" s="95">
        <f>'CHA FAO - Data, Burned Biomass'!AF3*'CHA - HANPP,  Burning'!$D40</f>
        <v>12064125.336210001</v>
      </c>
      <c r="AU40" s="95">
        <f>'CHA FAO - Data, Burned Biomass'!AG3*'CHA - HANPP,  Burning'!$D40</f>
        <v>7270943.4811800001</v>
      </c>
      <c r="AV40" s="95">
        <f>'CHA FAO - Data, Burned Biomass'!AH3*'CHA - HANPP,  Burning'!$D40</f>
        <v>6774917.3373600002</v>
      </c>
      <c r="AW40" s="95">
        <f>'CHA FAO - Data, Burned Biomass'!AI3*'CHA - HANPP,  Burning'!$D40</f>
        <v>7188972.66873</v>
      </c>
      <c r="AX40" s="95">
        <f>'CHA FAO - Data, Burned Biomass'!AJ3*'CHA - HANPP,  Burning'!$D40</f>
        <v>12025967.029830001</v>
      </c>
      <c r="AY40" s="95">
        <f>'CHA FAO - Data, Burned Biomass'!AK3*'CHA - HANPP,  Burning'!$D40</f>
        <v>8410017.1135499999</v>
      </c>
      <c r="AZ40" s="95">
        <f>'CHA FAO - Data, Burned Biomass'!AL3*'CHA - HANPP,  Burning'!$D40</f>
        <v>7558358.8747500004</v>
      </c>
    </row>
    <row r="41" spans="1:1775" s="25" customFormat="1" x14ac:dyDescent="0.35">
      <c r="C41" s="25" t="s">
        <v>478</v>
      </c>
      <c r="D41" s="68">
        <v>0.7</v>
      </c>
      <c r="E41" s="69" t="s">
        <v>261</v>
      </c>
      <c r="F41" s="69" t="s">
        <v>261</v>
      </c>
      <c r="G41" s="69" t="s">
        <v>261</v>
      </c>
      <c r="H41" s="69" t="s">
        <v>261</v>
      </c>
      <c r="I41" s="69" t="s">
        <v>261</v>
      </c>
      <c r="J41" s="69" t="s">
        <v>261</v>
      </c>
      <c r="K41" s="69" t="s">
        <v>261</v>
      </c>
      <c r="L41" s="69" t="s">
        <v>261</v>
      </c>
      <c r="M41" s="69" t="s">
        <v>261</v>
      </c>
      <c r="N41" s="69" t="s">
        <v>261</v>
      </c>
      <c r="O41" s="69" t="s">
        <v>261</v>
      </c>
      <c r="P41" s="69" t="s">
        <v>261</v>
      </c>
      <c r="Q41" s="69" t="s">
        <v>261</v>
      </c>
      <c r="R41" s="69" t="s">
        <v>261</v>
      </c>
      <c r="S41" s="69" t="s">
        <v>261</v>
      </c>
      <c r="T41" s="69" t="s">
        <v>261</v>
      </c>
      <c r="U41" s="69" t="s">
        <v>261</v>
      </c>
      <c r="V41" s="69" t="s">
        <v>261</v>
      </c>
      <c r="W41" s="69" t="s">
        <v>261</v>
      </c>
      <c r="X41" s="95">
        <f>'CHA FAO - Data, Burned Biomass'!J4*'CHA - HANPP,  Burning'!$D41</f>
        <v>2641331.92141</v>
      </c>
      <c r="Y41" s="95">
        <f>'CHA FAO - Data, Burned Biomass'!K4*'CHA - HANPP,  Burning'!$D41</f>
        <v>2641331.92141</v>
      </c>
      <c r="Z41" s="95">
        <f>'CHA FAO - Data, Burned Biomass'!L4*'CHA - HANPP,  Burning'!$D41</f>
        <v>2641331.92141</v>
      </c>
      <c r="AA41" s="95">
        <f>'CHA FAO - Data, Burned Biomass'!M4*'CHA - HANPP,  Burning'!$D41</f>
        <v>2641331.92141</v>
      </c>
      <c r="AB41" s="95">
        <f>'CHA FAO - Data, Burned Biomass'!N4*'CHA - HANPP,  Burning'!$D41</f>
        <v>2641331.92141</v>
      </c>
      <c r="AC41" s="95">
        <f>'CHA FAO - Data, Burned Biomass'!O4*'CHA - HANPP,  Burning'!$D41</f>
        <v>2641331.92141</v>
      </c>
      <c r="AD41" s="95">
        <f>'CHA FAO - Data, Burned Biomass'!P4*'CHA - HANPP,  Burning'!$D41</f>
        <v>3531674.0836999994</v>
      </c>
      <c r="AE41" s="95">
        <f>'CHA FAO - Data, Burned Biomass'!Q4*'CHA - HANPP,  Burning'!$D41</f>
        <v>7282951.1160000004</v>
      </c>
      <c r="AF41" s="95">
        <f>'CHA FAO - Data, Burned Biomass'!R4*'CHA - HANPP,  Burning'!$D41</f>
        <v>17872886.415999997</v>
      </c>
      <c r="AG41" s="95">
        <f>'CHA FAO - Data, Burned Biomass'!S4*'CHA - HANPP,  Burning'!$D41</f>
        <v>18727253.222999997</v>
      </c>
      <c r="AH41" s="95">
        <f>'CHA FAO - Data, Burned Biomass'!T4*'CHA - HANPP,  Burning'!$D41</f>
        <v>12170012.071</v>
      </c>
      <c r="AI41" s="95">
        <f>'CHA FAO - Data, Burned Biomass'!U4*'CHA - HANPP,  Burning'!$D41</f>
        <v>67878.312250000003</v>
      </c>
      <c r="AJ41" s="95">
        <f>'CHA FAO - Data, Burned Biomass'!V4*'CHA - HANPP,  Burning'!$D41</f>
        <v>205141.74498999998</v>
      </c>
      <c r="AK41" s="95">
        <f>'CHA FAO - Data, Burned Biomass'!W4*'CHA - HANPP,  Burning'!$D41</f>
        <v>217962.54578000001</v>
      </c>
      <c r="AL41" s="95">
        <f>'CHA FAO - Data, Burned Biomass'!X4*'CHA - HANPP,  Burning'!$D41</f>
        <v>262460.76864000002</v>
      </c>
      <c r="AM41" s="95">
        <f>'CHA FAO - Data, Burned Biomass'!Y4*'CHA - HANPP,  Burning'!$D41</f>
        <v>303188.03605999995</v>
      </c>
      <c r="AN41" s="95">
        <f>'CHA FAO - Data, Burned Biomass'!Z4*'CHA - HANPP,  Burning'!$D41</f>
        <v>452518.08791</v>
      </c>
      <c r="AO41" s="95">
        <f>'CHA FAO - Data, Burned Biomass'!AA4*'CHA - HANPP,  Burning'!$D41</f>
        <v>317516.28103999997</v>
      </c>
      <c r="AP41" s="95">
        <f>'CHA FAO - Data, Burned Biomass'!AB4*'CHA - HANPP,  Burning'!$D41</f>
        <v>373326.15270999999</v>
      </c>
      <c r="AQ41" s="95">
        <f>'CHA FAO - Data, Burned Biomass'!AC4*'CHA - HANPP,  Burning'!$D41</f>
        <v>90503.983919999999</v>
      </c>
      <c r="AR41" s="95">
        <f>'CHA FAO - Data, Burned Biomass'!AD4*'CHA - HANPP,  Burning'!$D41</f>
        <v>278298.02126000001</v>
      </c>
      <c r="AS41" s="95">
        <f>'CHA FAO - Data, Burned Biomass'!AE4*'CHA - HANPP,  Burning'!$D41</f>
        <v>273019.45257999998</v>
      </c>
      <c r="AT41" s="95">
        <f>'CHA FAO - Data, Burned Biomass'!AF4*'CHA - HANPP,  Burning'!$D41</f>
        <v>98046.737600000008</v>
      </c>
      <c r="AU41" s="95">
        <f>'CHA FAO - Data, Burned Biomass'!AG4*'CHA - HANPP,  Burning'!$D41</f>
        <v>88995.6158</v>
      </c>
      <c r="AV41" s="95">
        <f>'CHA FAO - Data, Burned Biomass'!AH4*'CHA - HANPP,  Burning'!$D41</f>
        <v>86733.096030000001</v>
      </c>
      <c r="AW41" s="95">
        <f>'CHA FAO - Data, Burned Biomass'!AI4*'CHA - HANPP,  Burning'!$D41</f>
        <v>174973.76721999998</v>
      </c>
      <c r="AX41" s="95">
        <f>'CHA FAO - Data, Burned Biomass'!AJ4*'CHA - HANPP,  Burning'!$D41</f>
        <v>198354.0111</v>
      </c>
      <c r="AY41" s="95">
        <f>'CHA FAO - Data, Burned Biomass'!AK4*'CHA - HANPP,  Burning'!$D41</f>
        <v>43743.568189999998</v>
      </c>
      <c r="AZ41" s="95">
        <f>'CHA FAO - Data, Burned Biomass'!AL4*'CHA - HANPP,  Burning'!$D41</f>
        <v>184778.83199999999</v>
      </c>
    </row>
    <row r="42" spans="1:1775" x14ac:dyDescent="0.35">
      <c r="C42" s="25" t="s">
        <v>206</v>
      </c>
      <c r="D42" s="68">
        <v>0.8</v>
      </c>
      <c r="E42" s="69" t="s">
        <v>261</v>
      </c>
      <c r="F42" s="69" t="s">
        <v>261</v>
      </c>
      <c r="G42" s="69" t="s">
        <v>261</v>
      </c>
      <c r="H42" s="69" t="s">
        <v>261</v>
      </c>
      <c r="I42" s="69" t="s">
        <v>261</v>
      </c>
      <c r="J42" s="69" t="s">
        <v>261</v>
      </c>
      <c r="K42" s="69" t="s">
        <v>261</v>
      </c>
      <c r="L42" s="69" t="s">
        <v>261</v>
      </c>
      <c r="M42" s="69" t="s">
        <v>261</v>
      </c>
      <c r="N42" s="69" t="s">
        <v>261</v>
      </c>
      <c r="O42" s="69" t="s">
        <v>261</v>
      </c>
      <c r="P42" s="69" t="s">
        <v>261</v>
      </c>
      <c r="Q42" s="69" t="s">
        <v>261</v>
      </c>
      <c r="R42" s="69" t="s">
        <v>261</v>
      </c>
      <c r="S42" s="69" t="s">
        <v>261</v>
      </c>
      <c r="T42" s="69" t="s">
        <v>261</v>
      </c>
      <c r="U42" s="69" t="s">
        <v>261</v>
      </c>
      <c r="V42" s="69" t="s">
        <v>261</v>
      </c>
      <c r="W42" s="69" t="s">
        <v>261</v>
      </c>
      <c r="X42" s="95">
        <f>'CHA FAO - Data, Burned Biomass'!J5*'CHA - HANPP,  Burning'!$D42</f>
        <v>39561153.483120002</v>
      </c>
      <c r="Y42" s="95">
        <f>'CHA FAO - Data, Burned Biomass'!K5*'CHA - HANPP,  Burning'!$D42</f>
        <v>39561153.483120002</v>
      </c>
      <c r="Z42" s="95">
        <f>'CHA FAO - Data, Burned Biomass'!L5*'CHA - HANPP,  Burning'!$D42</f>
        <v>39561153.483120002</v>
      </c>
      <c r="AA42" s="95">
        <f>'CHA FAO - Data, Burned Biomass'!M5*'CHA - HANPP,  Burning'!$D42</f>
        <v>39561153.483120002</v>
      </c>
      <c r="AB42" s="95">
        <f>'CHA FAO - Data, Burned Biomass'!N5*'CHA - HANPP,  Burning'!$D42</f>
        <v>39561153.483120002</v>
      </c>
      <c r="AC42" s="95">
        <f>'CHA FAO - Data, Burned Biomass'!O5*'CHA - HANPP,  Burning'!$D42</f>
        <v>39561153.483120002</v>
      </c>
      <c r="AD42" s="95">
        <f>'CHA FAO - Data, Burned Biomass'!P5*'CHA - HANPP,  Burning'!$D42</f>
        <v>52636464.716800004</v>
      </c>
      <c r="AE42" s="95">
        <f>'CHA FAO - Data, Burned Biomass'!Q5*'CHA - HANPP,  Burning'!$D42</f>
        <v>48542279.585600004</v>
      </c>
      <c r="AF42" s="95">
        <f>'CHA FAO - Data, Burned Biomass'!R5*'CHA - HANPP,  Burning'!$D42</f>
        <v>46052539.540800005</v>
      </c>
      <c r="AG42" s="95">
        <f>'CHA FAO - Data, Burned Biomass'!S5*'CHA - HANPP,  Burning'!$D42</f>
        <v>51081509.672800004</v>
      </c>
      <c r="AH42" s="95">
        <f>'CHA FAO - Data, Burned Biomass'!T5*'CHA - HANPP,  Burning'!$D42</f>
        <v>61110387.808000006</v>
      </c>
      <c r="AI42" s="95">
        <f>'CHA FAO - Data, Burned Biomass'!U5*'CHA - HANPP,  Burning'!$D42</f>
        <v>29129194.529759999</v>
      </c>
      <c r="AJ42" s="95">
        <f>'CHA FAO - Data, Burned Biomass'!V5*'CHA - HANPP,  Burning'!$D42</f>
        <v>35236341.389920004</v>
      </c>
      <c r="AK42" s="95">
        <f>'CHA FAO - Data, Burned Biomass'!W5*'CHA - HANPP,  Burning'!$D42</f>
        <v>38106207.500320002</v>
      </c>
      <c r="AL42" s="95">
        <f>'CHA FAO - Data, Burned Biomass'!X5*'CHA - HANPP,  Burning'!$D42</f>
        <v>38073599.948240004</v>
      </c>
      <c r="AM42" s="95">
        <f>'CHA FAO - Data, Burned Biomass'!Y5*'CHA - HANPP,  Burning'!$D42</f>
        <v>40897119.491920002</v>
      </c>
      <c r="AN42" s="95">
        <f>'CHA FAO - Data, Burned Biomass'!Z5*'CHA - HANPP,  Burning'!$D42</f>
        <v>36658247.804559998</v>
      </c>
      <c r="AO42" s="95">
        <f>'CHA FAO - Data, Burned Biomass'!AA5*'CHA - HANPP,  Burning'!$D42</f>
        <v>38868498.338880002</v>
      </c>
      <c r="AP42" s="95">
        <f>'CHA FAO - Data, Burned Biomass'!AB5*'CHA - HANPP,  Burning'!$D42</f>
        <v>34703245.509120002</v>
      </c>
      <c r="AQ42" s="95">
        <f>'CHA FAO - Data, Burned Biomass'!AC5*'CHA - HANPP,  Burning'!$D42</f>
        <v>27536596.79112</v>
      </c>
      <c r="AR42" s="95">
        <f>'CHA FAO - Data, Burned Biomass'!AD5*'CHA - HANPP,  Burning'!$D42</f>
        <v>30459597.391360004</v>
      </c>
      <c r="AS42" s="95">
        <f>'CHA FAO - Data, Burned Biomass'!AE5*'CHA - HANPP,  Burning'!$D42</f>
        <v>32502199.661760002</v>
      </c>
      <c r="AT42" s="95">
        <f>'CHA FAO - Data, Burned Biomass'!AF5*'CHA - HANPP,  Burning'!$D42</f>
        <v>32695087.342320003</v>
      </c>
      <c r="AU42" s="95">
        <f>'CHA FAO - Data, Burned Biomass'!AG5*'CHA - HANPP,  Burning'!$D42</f>
        <v>28746586.932560004</v>
      </c>
      <c r="AV42" s="95">
        <f>'CHA FAO - Data, Burned Biomass'!AH5*'CHA - HANPP,  Burning'!$D42</f>
        <v>26498322.923840001</v>
      </c>
      <c r="AW42" s="95">
        <f>'CHA FAO - Data, Burned Biomass'!AI5*'CHA - HANPP,  Burning'!$D42</f>
        <v>26332000.741840001</v>
      </c>
      <c r="AX42" s="95">
        <f>'CHA FAO - Data, Burned Biomass'!AJ5*'CHA - HANPP,  Burning'!$D42</f>
        <v>33387420.382880002</v>
      </c>
      <c r="AY42" s="95">
        <f>'CHA FAO - Data, Burned Biomass'!AK5*'CHA - HANPP,  Burning'!$D42</f>
        <v>25129220.794400003</v>
      </c>
      <c r="AZ42" s="95">
        <f>'CHA FAO - Data, Burned Biomass'!AL5*'CHA - HANPP,  Burning'!$D42</f>
        <v>28807980.338239998</v>
      </c>
    </row>
    <row r="43" spans="1:1775" s="58" customFormat="1" x14ac:dyDescent="0.35"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</row>
    <row r="44" spans="1:1775" s="58" customFormat="1" x14ac:dyDescent="0.35">
      <c r="B44" s="58" t="s">
        <v>209</v>
      </c>
      <c r="E44" s="69" t="s">
        <v>261</v>
      </c>
      <c r="F44" s="69" t="s">
        <v>261</v>
      </c>
      <c r="G44" s="69" t="s">
        <v>261</v>
      </c>
      <c r="H44" s="69" t="s">
        <v>261</v>
      </c>
      <c r="I44" s="69" t="s">
        <v>261</v>
      </c>
      <c r="J44" s="69" t="s">
        <v>261</v>
      </c>
      <c r="K44" s="69" t="s">
        <v>261</v>
      </c>
      <c r="L44" s="69" t="s">
        <v>261</v>
      </c>
      <c r="M44" s="69" t="s">
        <v>261</v>
      </c>
      <c r="N44" s="69" t="s">
        <v>261</v>
      </c>
      <c r="O44" s="69" t="s">
        <v>261</v>
      </c>
      <c r="P44" s="69" t="s">
        <v>261</v>
      </c>
      <c r="Q44" s="69" t="s">
        <v>261</v>
      </c>
      <c r="R44" s="69" t="s">
        <v>261</v>
      </c>
      <c r="S44" s="69" t="s">
        <v>261</v>
      </c>
      <c r="T44" s="69" t="s">
        <v>261</v>
      </c>
      <c r="U44" s="69" t="s">
        <v>261</v>
      </c>
      <c r="V44" s="69" t="s">
        <v>261</v>
      </c>
      <c r="W44" s="69" t="s">
        <v>261</v>
      </c>
      <c r="X44" s="95">
        <f>SUM(X40:X42)</f>
        <v>49446265.380460002</v>
      </c>
      <c r="Y44" s="95">
        <f t="shared" ref="Y44:AZ44" si="4">SUM(Y40:Y42)</f>
        <v>49446265.380460002</v>
      </c>
      <c r="Z44" s="95">
        <f t="shared" si="4"/>
        <v>49446265.380460002</v>
      </c>
      <c r="AA44" s="95">
        <f t="shared" si="4"/>
        <v>49446265.380460002</v>
      </c>
      <c r="AB44" s="95">
        <f t="shared" si="4"/>
        <v>49446265.380460002</v>
      </c>
      <c r="AC44" s="95">
        <f t="shared" si="4"/>
        <v>49446265.380460002</v>
      </c>
      <c r="AD44" s="95">
        <f t="shared" si="4"/>
        <v>59804008.433700003</v>
      </c>
      <c r="AE44" s="95">
        <f t="shared" si="4"/>
        <v>58928644.568600006</v>
      </c>
      <c r="AF44" s="95">
        <f t="shared" si="4"/>
        <v>68045697.390700012</v>
      </c>
      <c r="AG44" s="95">
        <f t="shared" si="4"/>
        <v>72125993.968600005</v>
      </c>
      <c r="AH44" s="95">
        <f t="shared" si="4"/>
        <v>74077251.526370004</v>
      </c>
      <c r="AI44" s="95">
        <f t="shared" si="4"/>
        <v>35130852.430090003</v>
      </c>
      <c r="AJ44" s="95">
        <f t="shared" si="4"/>
        <v>42582479.293130003</v>
      </c>
      <c r="AK44" s="95">
        <f t="shared" si="4"/>
        <v>47813877.107670002</v>
      </c>
      <c r="AL44" s="95">
        <f t="shared" si="4"/>
        <v>47730816.126500003</v>
      </c>
      <c r="AM44" s="95">
        <f t="shared" si="4"/>
        <v>47625336.516900003</v>
      </c>
      <c r="AN44" s="95">
        <f t="shared" si="4"/>
        <v>47257263.441419996</v>
      </c>
      <c r="AO44" s="95">
        <f t="shared" si="4"/>
        <v>52335523.422860004</v>
      </c>
      <c r="AP44" s="95">
        <f t="shared" si="4"/>
        <v>43393153.20583</v>
      </c>
      <c r="AQ44" s="95">
        <f t="shared" si="4"/>
        <v>31899063.560970001</v>
      </c>
      <c r="AR44" s="95">
        <f t="shared" si="4"/>
        <v>40533675.933810003</v>
      </c>
      <c r="AS44" s="95">
        <f t="shared" si="4"/>
        <v>42217860.118629999</v>
      </c>
      <c r="AT44" s="95">
        <f t="shared" si="4"/>
        <v>44857259.416130006</v>
      </c>
      <c r="AU44" s="95">
        <f t="shared" si="4"/>
        <v>36106526.029540002</v>
      </c>
      <c r="AV44" s="95">
        <f t="shared" si="4"/>
        <v>33359973.35723</v>
      </c>
      <c r="AW44" s="95">
        <f t="shared" si="4"/>
        <v>33695947.177790001</v>
      </c>
      <c r="AX44" s="95">
        <f t="shared" si="4"/>
        <v>45611741.423810005</v>
      </c>
      <c r="AY44" s="95">
        <f t="shared" si="4"/>
        <v>33582981.47614</v>
      </c>
      <c r="AZ44" s="95">
        <f t="shared" si="4"/>
        <v>36551118.044989996</v>
      </c>
    </row>
    <row r="45" spans="1:1775" s="25" customFormat="1" x14ac:dyDescent="0.35">
      <c r="B45" s="25" t="s">
        <v>211</v>
      </c>
      <c r="D45" s="67">
        <v>0.5</v>
      </c>
      <c r="E45" s="69" t="s">
        <v>261</v>
      </c>
      <c r="F45" s="69" t="s">
        <v>261</v>
      </c>
      <c r="G45" s="69" t="s">
        <v>261</v>
      </c>
      <c r="H45" s="69" t="s">
        <v>261</v>
      </c>
      <c r="I45" s="69" t="s">
        <v>261</v>
      </c>
      <c r="J45" s="69" t="s">
        <v>261</v>
      </c>
      <c r="K45" s="69" t="s">
        <v>261</v>
      </c>
      <c r="L45" s="69" t="s">
        <v>261</v>
      </c>
      <c r="M45" s="69" t="s">
        <v>261</v>
      </c>
      <c r="N45" s="69" t="s">
        <v>261</v>
      </c>
      <c r="O45" s="69" t="s">
        <v>261</v>
      </c>
      <c r="P45" s="69" t="s">
        <v>261</v>
      </c>
      <c r="Q45" s="69" t="s">
        <v>261</v>
      </c>
      <c r="R45" s="69" t="s">
        <v>261</v>
      </c>
      <c r="S45" s="69" t="s">
        <v>261</v>
      </c>
      <c r="T45" s="69" t="s">
        <v>261</v>
      </c>
      <c r="U45" s="69" t="s">
        <v>261</v>
      </c>
      <c r="V45" s="69" t="s">
        <v>261</v>
      </c>
      <c r="W45" s="69" t="s">
        <v>261</v>
      </c>
      <c r="X45" s="95">
        <f>X44*$D45</f>
        <v>24723132.690230001</v>
      </c>
      <c r="Y45" s="95">
        <f t="shared" ref="Y45:AZ45" si="5">Y44*$D45</f>
        <v>24723132.690230001</v>
      </c>
      <c r="Z45" s="95">
        <f t="shared" si="5"/>
        <v>24723132.690230001</v>
      </c>
      <c r="AA45" s="95">
        <f t="shared" si="5"/>
        <v>24723132.690230001</v>
      </c>
      <c r="AB45" s="95">
        <f t="shared" si="5"/>
        <v>24723132.690230001</v>
      </c>
      <c r="AC45" s="95">
        <f t="shared" si="5"/>
        <v>24723132.690230001</v>
      </c>
      <c r="AD45" s="95">
        <f t="shared" si="5"/>
        <v>29902004.216850001</v>
      </c>
      <c r="AE45" s="95">
        <f t="shared" si="5"/>
        <v>29464322.284300003</v>
      </c>
      <c r="AF45" s="95">
        <f t="shared" si="5"/>
        <v>34022848.695350006</v>
      </c>
      <c r="AG45" s="95">
        <f t="shared" si="5"/>
        <v>36062996.984300002</v>
      </c>
      <c r="AH45" s="95">
        <f t="shared" si="5"/>
        <v>37038625.763185002</v>
      </c>
      <c r="AI45" s="95">
        <f t="shared" si="5"/>
        <v>17565426.215045001</v>
      </c>
      <c r="AJ45" s="95">
        <f t="shared" si="5"/>
        <v>21291239.646565001</v>
      </c>
      <c r="AK45" s="95">
        <f t="shared" si="5"/>
        <v>23906938.553835001</v>
      </c>
      <c r="AL45" s="95">
        <f t="shared" si="5"/>
        <v>23865408.063250002</v>
      </c>
      <c r="AM45" s="95">
        <f t="shared" si="5"/>
        <v>23812668.258450001</v>
      </c>
      <c r="AN45" s="95">
        <f t="shared" si="5"/>
        <v>23628631.720709998</v>
      </c>
      <c r="AO45" s="95">
        <f t="shared" si="5"/>
        <v>26167761.711430002</v>
      </c>
      <c r="AP45" s="95">
        <f t="shared" si="5"/>
        <v>21696576.602915</v>
      </c>
      <c r="AQ45" s="95">
        <f t="shared" si="5"/>
        <v>15949531.780485</v>
      </c>
      <c r="AR45" s="95">
        <f t="shared" si="5"/>
        <v>20266837.966905002</v>
      </c>
      <c r="AS45" s="95">
        <f t="shared" si="5"/>
        <v>21108930.059315</v>
      </c>
      <c r="AT45" s="95">
        <f t="shared" si="5"/>
        <v>22428629.708065003</v>
      </c>
      <c r="AU45" s="95">
        <f t="shared" si="5"/>
        <v>18053263.014770001</v>
      </c>
      <c r="AV45" s="95">
        <f t="shared" si="5"/>
        <v>16679986.678615</v>
      </c>
      <c r="AW45" s="95">
        <f t="shared" si="5"/>
        <v>16847973.588895001</v>
      </c>
      <c r="AX45" s="95">
        <f t="shared" si="5"/>
        <v>22805870.711905003</v>
      </c>
      <c r="AY45" s="95">
        <f t="shared" si="5"/>
        <v>16791490.73807</v>
      </c>
      <c r="AZ45" s="95">
        <f t="shared" si="5"/>
        <v>18275559.022494998</v>
      </c>
    </row>
    <row r="46" spans="1:1775" s="25" customFormat="1" x14ac:dyDescent="0.35">
      <c r="X46" s="95"/>
    </row>
    <row r="47" spans="1:1775" s="89" customFormat="1" ht="16" thickBot="1" x14ac:dyDescent="0.4">
      <c r="A47" s="88"/>
      <c r="B47" s="88" t="s">
        <v>207</v>
      </c>
      <c r="C47" s="88"/>
      <c r="D47" s="88"/>
      <c r="E47" s="105" t="s">
        <v>261</v>
      </c>
      <c r="F47" s="105" t="s">
        <v>261</v>
      </c>
      <c r="G47" s="105" t="s">
        <v>261</v>
      </c>
      <c r="H47" s="105" t="s">
        <v>261</v>
      </c>
      <c r="I47" s="105" t="s">
        <v>261</v>
      </c>
      <c r="J47" s="105" t="s">
        <v>261</v>
      </c>
      <c r="K47" s="105" t="s">
        <v>261</v>
      </c>
      <c r="L47" s="105" t="s">
        <v>261</v>
      </c>
      <c r="M47" s="105" t="s">
        <v>261</v>
      </c>
      <c r="N47" s="105" t="s">
        <v>261</v>
      </c>
      <c r="O47" s="105" t="s">
        <v>261</v>
      </c>
      <c r="P47" s="105" t="s">
        <v>261</v>
      </c>
      <c r="Q47" s="105" t="s">
        <v>261</v>
      </c>
      <c r="R47" s="105" t="s">
        <v>261</v>
      </c>
      <c r="S47" s="105" t="s">
        <v>261</v>
      </c>
      <c r="T47" s="105" t="s">
        <v>261</v>
      </c>
      <c r="U47" s="105" t="s">
        <v>261</v>
      </c>
      <c r="V47" s="105" t="s">
        <v>261</v>
      </c>
      <c r="W47" s="105" t="s">
        <v>261</v>
      </c>
      <c r="X47" s="109">
        <f>X45</f>
        <v>24723132.690230001</v>
      </c>
      <c r="Y47" s="109">
        <f t="shared" ref="Y47:AZ47" si="6">Y45</f>
        <v>24723132.690230001</v>
      </c>
      <c r="Z47" s="109">
        <f t="shared" si="6"/>
        <v>24723132.690230001</v>
      </c>
      <c r="AA47" s="109">
        <f t="shared" si="6"/>
        <v>24723132.690230001</v>
      </c>
      <c r="AB47" s="109">
        <f t="shared" si="6"/>
        <v>24723132.690230001</v>
      </c>
      <c r="AC47" s="109">
        <f t="shared" si="6"/>
        <v>24723132.690230001</v>
      </c>
      <c r="AD47" s="109">
        <f t="shared" si="6"/>
        <v>29902004.216850001</v>
      </c>
      <c r="AE47" s="109">
        <f t="shared" si="6"/>
        <v>29464322.284300003</v>
      </c>
      <c r="AF47" s="109">
        <f t="shared" si="6"/>
        <v>34022848.695350006</v>
      </c>
      <c r="AG47" s="109">
        <f t="shared" si="6"/>
        <v>36062996.984300002</v>
      </c>
      <c r="AH47" s="109">
        <f t="shared" si="6"/>
        <v>37038625.763185002</v>
      </c>
      <c r="AI47" s="109">
        <f t="shared" si="6"/>
        <v>17565426.215045001</v>
      </c>
      <c r="AJ47" s="109">
        <f t="shared" si="6"/>
        <v>21291239.646565001</v>
      </c>
      <c r="AK47" s="109">
        <f t="shared" si="6"/>
        <v>23906938.553835001</v>
      </c>
      <c r="AL47" s="109">
        <f t="shared" si="6"/>
        <v>23865408.063250002</v>
      </c>
      <c r="AM47" s="109">
        <f t="shared" si="6"/>
        <v>23812668.258450001</v>
      </c>
      <c r="AN47" s="109">
        <f t="shared" si="6"/>
        <v>23628631.720709998</v>
      </c>
      <c r="AO47" s="109">
        <f t="shared" si="6"/>
        <v>26167761.711430002</v>
      </c>
      <c r="AP47" s="109">
        <f t="shared" si="6"/>
        <v>21696576.602915</v>
      </c>
      <c r="AQ47" s="109">
        <f t="shared" si="6"/>
        <v>15949531.780485</v>
      </c>
      <c r="AR47" s="109">
        <f t="shared" si="6"/>
        <v>20266837.966905002</v>
      </c>
      <c r="AS47" s="109">
        <f t="shared" si="6"/>
        <v>21108930.059315</v>
      </c>
      <c r="AT47" s="109">
        <f t="shared" si="6"/>
        <v>22428629.708065003</v>
      </c>
      <c r="AU47" s="109">
        <f t="shared" si="6"/>
        <v>18053263.014770001</v>
      </c>
      <c r="AV47" s="109">
        <f t="shared" si="6"/>
        <v>16679986.678615</v>
      </c>
      <c r="AW47" s="109">
        <f t="shared" si="6"/>
        <v>16847973.588895001</v>
      </c>
      <c r="AX47" s="109">
        <f t="shared" si="6"/>
        <v>22805870.711905003</v>
      </c>
      <c r="AY47" s="109">
        <f t="shared" si="6"/>
        <v>16791490.73807</v>
      </c>
      <c r="AZ47" s="109">
        <f t="shared" si="6"/>
        <v>18275559.022494998</v>
      </c>
    </row>
    <row r="48" spans="1:1775" s="48" customFormat="1" ht="16" thickTop="1" x14ac:dyDescent="0.35">
      <c r="A48" s="86"/>
      <c r="B48" s="86"/>
      <c r="C48" s="86"/>
      <c r="D48" s="86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87"/>
      <c r="AC48" s="87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</row>
    <row r="49" spans="1:2" x14ac:dyDescent="0.35">
      <c r="B49" s="55"/>
    </row>
    <row r="54" spans="1:2" ht="18.5" x14ac:dyDescent="0.45">
      <c r="A54" s="2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B28C4-0A9A-4F7F-88A9-C39568AB0627}">
  <dimension ref="A1:S31"/>
  <sheetViews>
    <sheetView topLeftCell="A2" workbookViewId="0">
      <selection activeCell="F33" sqref="F33"/>
    </sheetView>
  </sheetViews>
  <sheetFormatPr defaultRowHeight="14.5" x14ac:dyDescent="0.35"/>
  <sheetData>
    <row r="1" spans="1:19" s="7" customFormat="1" ht="18.5" customHeight="1" x14ac:dyDescent="0.4">
      <c r="A1" s="23"/>
      <c r="B1" s="11" t="s">
        <v>76</v>
      </c>
      <c r="C1" s="10"/>
      <c r="D1" s="10"/>
      <c r="E1" s="10"/>
      <c r="F1" s="10"/>
      <c r="K1" s="8"/>
      <c r="L1" s="8"/>
      <c r="M1" s="8"/>
      <c r="N1" s="8"/>
      <c r="O1" s="8"/>
      <c r="P1" s="8"/>
      <c r="Q1" s="8"/>
      <c r="R1" s="14"/>
      <c r="S1" s="23"/>
    </row>
    <row r="2" spans="1:19" s="7" customFormat="1" ht="18.5" customHeight="1" x14ac:dyDescent="0.4">
      <c r="A2" s="23"/>
      <c r="B2" s="11"/>
      <c r="C2" s="10"/>
      <c r="D2" s="10"/>
      <c r="E2" s="10"/>
      <c r="F2" s="10"/>
      <c r="K2" s="8"/>
      <c r="L2" s="8"/>
      <c r="M2" s="8"/>
      <c r="N2" s="8"/>
      <c r="O2" s="8"/>
      <c r="P2" s="8"/>
      <c r="Q2" s="8"/>
      <c r="R2" s="14"/>
      <c r="S2" s="23"/>
    </row>
    <row r="3" spans="1:19" s="8" customFormat="1" ht="28" x14ac:dyDescent="0.3">
      <c r="A3" s="9"/>
      <c r="B3" s="15" t="s">
        <v>57</v>
      </c>
      <c r="C3" s="7" t="s">
        <v>6</v>
      </c>
      <c r="R3" s="14"/>
      <c r="S3" s="9"/>
    </row>
    <row r="4" spans="1:19" s="8" customFormat="1" ht="14" x14ac:dyDescent="0.3">
      <c r="A4" s="9"/>
      <c r="B4" s="16" t="s">
        <v>77</v>
      </c>
      <c r="C4" s="8" t="s">
        <v>78</v>
      </c>
      <c r="R4" s="14"/>
      <c r="S4" s="9"/>
    </row>
    <row r="5" spans="1:19" s="8" customFormat="1" ht="14" x14ac:dyDescent="0.3">
      <c r="A5" s="9"/>
      <c r="R5" s="14"/>
      <c r="S5" s="9"/>
    </row>
    <row r="6" spans="1:19" s="8" customFormat="1" ht="14" x14ac:dyDescent="0.3">
      <c r="A6" s="9"/>
      <c r="R6" s="14"/>
      <c r="S6" s="9"/>
    </row>
    <row r="7" spans="1:19" s="7" customFormat="1" ht="14" x14ac:dyDescent="0.3">
      <c r="A7" s="23"/>
      <c r="B7" s="8"/>
      <c r="K7" s="8"/>
      <c r="L7" s="8"/>
      <c r="M7" s="8"/>
      <c r="N7" s="8"/>
      <c r="O7" s="8"/>
      <c r="P7" s="8"/>
      <c r="Q7" s="8"/>
      <c r="R7" s="14"/>
      <c r="S7" s="23"/>
    </row>
    <row r="8" spans="1:19" s="7" customFormat="1" ht="14" x14ac:dyDescent="0.3">
      <c r="A8" s="23"/>
      <c r="B8" s="8"/>
      <c r="K8" s="8"/>
      <c r="L8" s="8"/>
      <c r="M8" s="8"/>
      <c r="N8" s="8"/>
      <c r="O8" s="8"/>
      <c r="P8" s="8"/>
      <c r="Q8" s="8"/>
      <c r="R8" s="14"/>
      <c r="S8" s="23"/>
    </row>
    <row r="9" spans="1:19" s="8" customFormat="1" ht="14" x14ac:dyDescent="0.3">
      <c r="A9" s="9"/>
      <c r="B9" s="13" t="s">
        <v>63</v>
      </c>
      <c r="R9" s="14"/>
      <c r="S9" s="9"/>
    </row>
    <row r="10" spans="1:19" s="8" customFormat="1" ht="14" x14ac:dyDescent="0.3">
      <c r="A10" s="9"/>
      <c r="R10" s="14"/>
      <c r="S10" s="9"/>
    </row>
    <row r="11" spans="1:19" s="8" customFormat="1" ht="14" x14ac:dyDescent="0.3">
      <c r="A11" s="9"/>
      <c r="B11" s="8" t="s">
        <v>58</v>
      </c>
      <c r="C11" s="8" t="s">
        <v>61</v>
      </c>
      <c r="R11" s="14"/>
      <c r="S11" s="9"/>
    </row>
    <row r="12" spans="1:19" s="8" customFormat="1" ht="14" x14ac:dyDescent="0.3">
      <c r="A12" s="9"/>
      <c r="B12" s="8" t="s">
        <v>56</v>
      </c>
      <c r="C12" s="8" t="s">
        <v>62</v>
      </c>
      <c r="R12" s="14"/>
      <c r="S12" s="9"/>
    </row>
    <row r="13" spans="1:19" s="8" customFormat="1" ht="14" x14ac:dyDescent="0.3">
      <c r="A13" s="9"/>
      <c r="B13" s="8" t="s">
        <v>60</v>
      </c>
      <c r="C13" s="8" t="s">
        <v>64</v>
      </c>
      <c r="R13" s="14"/>
      <c r="S13" s="9"/>
    </row>
    <row r="14" spans="1:19" s="8" customFormat="1" ht="14" x14ac:dyDescent="0.3">
      <c r="A14" s="9"/>
      <c r="R14" s="14"/>
      <c r="S14" s="9"/>
    </row>
    <row r="15" spans="1:19" s="8" customFormat="1" ht="14" x14ac:dyDescent="0.3">
      <c r="A15" s="9"/>
      <c r="B15" s="8" t="s">
        <v>58</v>
      </c>
      <c r="C15" s="8" t="s">
        <v>70</v>
      </c>
      <c r="R15" s="14"/>
      <c r="S15" s="9"/>
    </row>
    <row r="16" spans="1:19" s="8" customFormat="1" ht="14" x14ac:dyDescent="0.3">
      <c r="A16" s="9"/>
      <c r="B16" s="8" t="s">
        <v>56</v>
      </c>
      <c r="C16" s="8" t="s">
        <v>75</v>
      </c>
      <c r="R16" s="14"/>
      <c r="S16" s="9"/>
    </row>
    <row r="17" spans="1:19" s="8" customFormat="1" ht="14" x14ac:dyDescent="0.3">
      <c r="A17" s="9"/>
      <c r="B17" s="8" t="s">
        <v>60</v>
      </c>
      <c r="C17" s="8" t="s">
        <v>66</v>
      </c>
      <c r="R17" s="14"/>
      <c r="S17" s="9"/>
    </row>
    <row r="18" spans="1:19" s="8" customFormat="1" ht="14" x14ac:dyDescent="0.3">
      <c r="A18" s="9"/>
      <c r="R18" s="14"/>
      <c r="S18" s="9"/>
    </row>
    <row r="19" spans="1:19" s="8" customFormat="1" ht="14" x14ac:dyDescent="0.3">
      <c r="A19" s="9"/>
      <c r="B19" s="8" t="s">
        <v>58</v>
      </c>
      <c r="C19" s="8" t="s">
        <v>69</v>
      </c>
      <c r="R19" s="14"/>
      <c r="S19" s="9"/>
    </row>
    <row r="20" spans="1:19" s="8" customFormat="1" ht="14" customHeight="1" x14ac:dyDescent="0.3">
      <c r="A20" s="9"/>
      <c r="B20" s="8" t="s">
        <v>56</v>
      </c>
      <c r="C20" s="8" t="s">
        <v>74</v>
      </c>
      <c r="R20" s="14"/>
      <c r="S20" s="9"/>
    </row>
    <row r="21" spans="1:19" s="1" customFormat="1" ht="14" customHeight="1" x14ac:dyDescent="0.35">
      <c r="A21" s="3"/>
      <c r="B21" s="8" t="s">
        <v>60</v>
      </c>
      <c r="C21" s="8" t="s">
        <v>80</v>
      </c>
      <c r="R21" s="21"/>
      <c r="S21" s="3"/>
    </row>
    <row r="22" spans="1:19" s="8" customFormat="1" ht="14" x14ac:dyDescent="0.3">
      <c r="A22" s="9"/>
      <c r="R22" s="14"/>
      <c r="S22" s="9"/>
    </row>
    <row r="23" spans="1:19" s="8" customFormat="1" ht="14" x14ac:dyDescent="0.3">
      <c r="A23" s="9"/>
      <c r="B23" s="8" t="s">
        <v>58</v>
      </c>
      <c r="C23" s="8" t="s">
        <v>68</v>
      </c>
      <c r="R23" s="14"/>
      <c r="S23" s="9"/>
    </row>
    <row r="24" spans="1:19" s="8" customFormat="1" ht="14" x14ac:dyDescent="0.3">
      <c r="A24" s="9"/>
      <c r="B24" s="8" t="s">
        <v>56</v>
      </c>
      <c r="C24" s="8" t="s">
        <v>71</v>
      </c>
      <c r="R24" s="14"/>
      <c r="S24" s="9"/>
    </row>
    <row r="25" spans="1:19" s="8" customFormat="1" ht="14" x14ac:dyDescent="0.3">
      <c r="A25" s="9"/>
      <c r="B25" s="8" t="s">
        <v>60</v>
      </c>
      <c r="C25" s="8" t="s">
        <v>67</v>
      </c>
      <c r="R25" s="14"/>
      <c r="S25" s="9"/>
    </row>
    <row r="26" spans="1:19" s="8" customFormat="1" ht="14" x14ac:dyDescent="0.3">
      <c r="A26" s="9"/>
      <c r="R26" s="14"/>
      <c r="S26" s="9"/>
    </row>
    <row r="27" spans="1:19" s="8" customFormat="1" ht="14" x14ac:dyDescent="0.3">
      <c r="A27" s="9"/>
      <c r="B27" s="8" t="s">
        <v>58</v>
      </c>
      <c r="C27" s="8" t="s">
        <v>59</v>
      </c>
      <c r="R27" s="14"/>
      <c r="S27" s="9"/>
    </row>
    <row r="28" spans="1:19" s="8" customFormat="1" ht="14" x14ac:dyDescent="0.3">
      <c r="A28" s="9"/>
      <c r="B28" s="8" t="s">
        <v>56</v>
      </c>
      <c r="C28" s="8" t="s">
        <v>72</v>
      </c>
      <c r="R28" s="14"/>
      <c r="S28" s="9"/>
    </row>
    <row r="29" spans="1:19" s="8" customFormat="1" ht="14" x14ac:dyDescent="0.3">
      <c r="A29" s="9"/>
      <c r="B29" s="8" t="s">
        <v>60</v>
      </c>
      <c r="C29" s="8" t="s">
        <v>73</v>
      </c>
      <c r="R29" s="14"/>
      <c r="S29" s="9"/>
    </row>
    <row r="30" spans="1:19" s="1" customFormat="1" ht="14" customHeight="1" thickBot="1" x14ac:dyDescent="0.4">
      <c r="A30" s="3"/>
      <c r="B30" s="12"/>
      <c r="C30" s="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2"/>
      <c r="S30" s="19"/>
    </row>
    <row r="31" spans="1:19" s="5" customFormat="1" ht="14" customHeight="1" thickTop="1" x14ac:dyDescent="0.3">
      <c r="A31" s="4"/>
      <c r="B31" s="6"/>
      <c r="C31" s="6"/>
      <c r="R31" s="20"/>
      <c r="S31" s="4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2353B-6E18-406C-AFDA-A2E42DCCEFFF}">
  <sheetPr>
    <tabColor theme="3" tint="0.79998168889431442"/>
  </sheetPr>
  <dimension ref="A1:AM15"/>
  <sheetViews>
    <sheetView workbookViewId="0">
      <selection activeCell="A2" sqref="A2:XFD2"/>
    </sheetView>
  </sheetViews>
  <sheetFormatPr defaultRowHeight="14.5" x14ac:dyDescent="0.35"/>
  <cols>
    <col min="1" max="3" width="8.7265625" style="52"/>
    <col min="4" max="4" width="25.26953125" style="52" bestFit="1" customWidth="1"/>
    <col min="5" max="5" width="8.7265625" style="52"/>
    <col min="6" max="6" width="25.1796875" style="52" bestFit="1" customWidth="1"/>
    <col min="7" max="7" width="8.7265625" style="52"/>
    <col min="8" max="8" width="9.81640625" style="52" bestFit="1" customWidth="1"/>
    <col min="9" max="9" width="8.7265625" style="52"/>
    <col min="10" max="39" width="10.1796875" style="52" customWidth="1"/>
    <col min="40" max="16384" width="8.7265625" style="52"/>
  </cols>
  <sheetData>
    <row r="1" spans="1:39" x14ac:dyDescent="0.35">
      <c r="A1" s="52" t="s">
        <v>44</v>
      </c>
      <c r="B1" s="52" t="s">
        <v>45</v>
      </c>
      <c r="C1" s="52" t="s">
        <v>46</v>
      </c>
      <c r="D1" s="52" t="s">
        <v>47</v>
      </c>
      <c r="E1" s="52" t="s">
        <v>48</v>
      </c>
      <c r="F1" s="52" t="s">
        <v>49</v>
      </c>
      <c r="G1" s="52" t="s">
        <v>208</v>
      </c>
      <c r="H1" s="52" t="s">
        <v>114</v>
      </c>
      <c r="I1" s="52" t="s">
        <v>50</v>
      </c>
      <c r="J1" s="52" t="s">
        <v>177</v>
      </c>
      <c r="K1" s="52" t="s">
        <v>13</v>
      </c>
      <c r="L1" s="52" t="s">
        <v>14</v>
      </c>
      <c r="M1" s="52" t="s">
        <v>15</v>
      </c>
      <c r="N1" s="52" t="s">
        <v>16</v>
      </c>
      <c r="O1" s="52" t="s">
        <v>17</v>
      </c>
      <c r="P1" s="52" t="s">
        <v>18</v>
      </c>
      <c r="Q1" s="52" t="s">
        <v>19</v>
      </c>
      <c r="R1" s="52" t="s">
        <v>20</v>
      </c>
      <c r="S1" s="52" t="s">
        <v>21</v>
      </c>
      <c r="T1" s="52" t="s">
        <v>22</v>
      </c>
      <c r="U1" s="52" t="s">
        <v>23</v>
      </c>
      <c r="V1" s="52" t="s">
        <v>24</v>
      </c>
      <c r="W1" s="52" t="s">
        <v>25</v>
      </c>
      <c r="X1" s="52" t="s">
        <v>26</v>
      </c>
      <c r="Y1" s="52" t="s">
        <v>27</v>
      </c>
      <c r="Z1" s="52" t="s">
        <v>28</v>
      </c>
      <c r="AA1" s="52" t="s">
        <v>29</v>
      </c>
      <c r="AB1" s="52" t="s">
        <v>30</v>
      </c>
      <c r="AC1" s="52" t="s">
        <v>31</v>
      </c>
      <c r="AD1" s="52" t="s">
        <v>32</v>
      </c>
      <c r="AE1" s="52" t="s">
        <v>178</v>
      </c>
      <c r="AF1" s="52" t="s">
        <v>179</v>
      </c>
      <c r="AG1" s="52" t="s">
        <v>180</v>
      </c>
      <c r="AH1" s="52" t="s">
        <v>181</v>
      </c>
      <c r="AI1" s="52" t="s">
        <v>182</v>
      </c>
      <c r="AJ1" s="52" t="s">
        <v>183</v>
      </c>
      <c r="AK1" s="52" t="s">
        <v>184</v>
      </c>
      <c r="AL1" s="52" t="s">
        <v>185</v>
      </c>
      <c r="AM1" s="52" t="s">
        <v>186</v>
      </c>
    </row>
    <row r="2" spans="1:39" s="282" customFormat="1" x14ac:dyDescent="0.35">
      <c r="A2" s="282">
        <v>39</v>
      </c>
      <c r="B2" s="282" t="s">
        <v>466</v>
      </c>
      <c r="C2" s="282">
        <v>6992</v>
      </c>
      <c r="D2" s="282" t="s">
        <v>202</v>
      </c>
      <c r="E2" s="282">
        <v>7245</v>
      </c>
      <c r="F2" s="282" t="s">
        <v>81</v>
      </c>
      <c r="G2" s="282">
        <v>3050</v>
      </c>
      <c r="H2" s="282" t="s">
        <v>203</v>
      </c>
      <c r="I2" s="282" t="s">
        <v>0</v>
      </c>
      <c r="J2" s="283">
        <v>11821975.733999999</v>
      </c>
      <c r="K2" s="283">
        <v>11821975.733999999</v>
      </c>
      <c r="L2" s="283">
        <v>11821975.733999999</v>
      </c>
      <c r="M2" s="283">
        <v>11821975.733999999</v>
      </c>
      <c r="N2" s="283">
        <v>11821975.733999999</v>
      </c>
      <c r="O2" s="283">
        <v>11821975.733999999</v>
      </c>
      <c r="P2" s="283">
        <v>9085103.8389999997</v>
      </c>
      <c r="Q2" s="283">
        <v>13852453.51</v>
      </c>
      <c r="R2" s="283">
        <v>30110774.250999998</v>
      </c>
      <c r="S2" s="283">
        <v>29327920.081999999</v>
      </c>
      <c r="T2" s="283">
        <v>18271122.249299999</v>
      </c>
      <c r="U2" s="283">
        <v>6690057.4488000004</v>
      </c>
      <c r="V2" s="283">
        <v>8227499.8114999998</v>
      </c>
      <c r="W2" s="283">
        <v>10855494.022700001</v>
      </c>
      <c r="X2" s="283">
        <v>10813561.077099999</v>
      </c>
      <c r="Y2" s="283">
        <v>7572046.8645000001</v>
      </c>
      <c r="Z2" s="283">
        <v>11920340.5768</v>
      </c>
      <c r="AA2" s="283">
        <v>15064160.023800001</v>
      </c>
      <c r="AB2" s="283">
        <v>9773969.2353000008</v>
      </c>
      <c r="AC2" s="283">
        <v>4875916.7231999999</v>
      </c>
      <c r="AD2" s="283">
        <v>11281769.1809</v>
      </c>
      <c r="AE2" s="283">
        <v>10881851.127599999</v>
      </c>
      <c r="AF2" s="283">
        <v>13544650.4749</v>
      </c>
      <c r="AG2" s="283">
        <v>8205962.6842</v>
      </c>
      <c r="AH2" s="283">
        <v>7651590.3532999996</v>
      </c>
      <c r="AI2" s="283">
        <v>8237709.9342999998</v>
      </c>
      <c r="AJ2" s="283">
        <v>13645548.4617</v>
      </c>
      <c r="AK2" s="283">
        <v>9406954.2711999994</v>
      </c>
      <c r="AL2" s="283">
        <v>8662146.2874999996</v>
      </c>
      <c r="AM2" s="283">
        <v>5768815.1245999997</v>
      </c>
    </row>
    <row r="3" spans="1:39" s="159" customFormat="1" x14ac:dyDescent="0.35">
      <c r="A3" s="159">
        <v>39</v>
      </c>
      <c r="B3" s="159" t="s">
        <v>466</v>
      </c>
      <c r="C3" s="159">
        <v>6796</v>
      </c>
      <c r="D3" s="159" t="s">
        <v>469</v>
      </c>
      <c r="E3" s="159">
        <v>7245</v>
      </c>
      <c r="F3" s="159" t="s">
        <v>81</v>
      </c>
      <c r="G3" s="159">
        <v>3050</v>
      </c>
      <c r="H3" s="159" t="s">
        <v>203</v>
      </c>
      <c r="I3" s="159" t="s">
        <v>0</v>
      </c>
      <c r="J3" s="260">
        <v>8048644.4177000001</v>
      </c>
      <c r="K3" s="260">
        <v>8048644.4177000001</v>
      </c>
      <c r="L3" s="260">
        <v>8048644.4177000001</v>
      </c>
      <c r="M3" s="260">
        <v>8048644.4177000001</v>
      </c>
      <c r="N3" s="260">
        <v>8048644.4177000001</v>
      </c>
      <c r="O3" s="260">
        <v>8048644.4177000001</v>
      </c>
      <c r="P3" s="260">
        <v>4039855.148</v>
      </c>
      <c r="Q3" s="260">
        <v>3448237.63</v>
      </c>
      <c r="R3" s="260">
        <v>4578079.3710000003</v>
      </c>
      <c r="S3" s="260">
        <v>2574701.1919999998</v>
      </c>
      <c r="T3" s="260">
        <v>885390.7193</v>
      </c>
      <c r="U3" s="260">
        <v>6593088.4312000005</v>
      </c>
      <c r="V3" s="260">
        <v>7934440.1758000003</v>
      </c>
      <c r="W3" s="260">
        <v>10544118.9573</v>
      </c>
      <c r="X3" s="260">
        <v>10438617.1218</v>
      </c>
      <c r="Y3" s="260">
        <v>7138921.0987999998</v>
      </c>
      <c r="Z3" s="260">
        <v>11273886.1655</v>
      </c>
      <c r="AA3" s="260">
        <v>14610565.3366</v>
      </c>
      <c r="AB3" s="260">
        <v>9240646.1600000001</v>
      </c>
      <c r="AC3" s="260">
        <v>4746625.3176999995</v>
      </c>
      <c r="AD3" s="260">
        <v>10884200.5791</v>
      </c>
      <c r="AE3" s="260">
        <v>10491823.338099999</v>
      </c>
      <c r="AF3" s="260">
        <v>13404583.706900001</v>
      </c>
      <c r="AG3" s="260">
        <v>8078826.0902000004</v>
      </c>
      <c r="AH3" s="260">
        <v>7527685.9304</v>
      </c>
      <c r="AI3" s="260">
        <v>7987747.4096999997</v>
      </c>
      <c r="AJ3" s="260">
        <v>13362185.5887</v>
      </c>
      <c r="AK3" s="260">
        <v>9344463.4594999999</v>
      </c>
      <c r="AL3" s="260">
        <v>8398176.5274999999</v>
      </c>
      <c r="AM3" s="260">
        <v>5640600.5695000002</v>
      </c>
    </row>
    <row r="4" spans="1:39" s="159" customFormat="1" x14ac:dyDescent="0.35">
      <c r="A4" s="159">
        <v>39</v>
      </c>
      <c r="B4" s="159" t="s">
        <v>466</v>
      </c>
      <c r="C4" s="159">
        <v>6797</v>
      </c>
      <c r="D4" s="159" t="s">
        <v>470</v>
      </c>
      <c r="E4" s="159">
        <v>7245</v>
      </c>
      <c r="F4" s="159" t="s">
        <v>81</v>
      </c>
      <c r="G4" s="159">
        <v>3050</v>
      </c>
      <c r="H4" s="159" t="s">
        <v>203</v>
      </c>
      <c r="I4" s="159" t="s">
        <v>0</v>
      </c>
      <c r="J4" s="260">
        <v>3773331.3163000001</v>
      </c>
      <c r="K4" s="260">
        <v>3773331.3163000001</v>
      </c>
      <c r="L4" s="260">
        <v>3773331.3163000001</v>
      </c>
      <c r="M4" s="260">
        <v>3773331.3163000001</v>
      </c>
      <c r="N4" s="260">
        <v>3773331.3163000001</v>
      </c>
      <c r="O4" s="260">
        <v>3773331.3163000001</v>
      </c>
      <c r="P4" s="260">
        <v>5045248.6909999996</v>
      </c>
      <c r="Q4" s="260">
        <v>10404215.880000001</v>
      </c>
      <c r="R4" s="260">
        <v>25532694.879999999</v>
      </c>
      <c r="S4" s="260">
        <v>26753218.890000001</v>
      </c>
      <c r="T4" s="260">
        <v>17385731.530000001</v>
      </c>
      <c r="U4" s="260">
        <v>96969.017500000002</v>
      </c>
      <c r="V4" s="260">
        <v>293059.63569999998</v>
      </c>
      <c r="W4" s="260">
        <v>311375.06540000002</v>
      </c>
      <c r="X4" s="260">
        <v>374943.95520000003</v>
      </c>
      <c r="Y4" s="260">
        <v>433125.76579999999</v>
      </c>
      <c r="Z4" s="260">
        <v>646454.41130000004</v>
      </c>
      <c r="AA4" s="260">
        <v>453594.68719999999</v>
      </c>
      <c r="AB4" s="260">
        <v>533323.07530000003</v>
      </c>
      <c r="AC4" s="260">
        <v>129291.4056</v>
      </c>
      <c r="AD4" s="260">
        <v>397568.6018</v>
      </c>
      <c r="AE4" s="260">
        <v>390027.78940000001</v>
      </c>
      <c r="AF4" s="260">
        <v>140066.76800000001</v>
      </c>
      <c r="AG4" s="260">
        <v>127136.594</v>
      </c>
      <c r="AH4" s="260">
        <v>123904.42290000001</v>
      </c>
      <c r="AI4" s="260">
        <v>249962.5246</v>
      </c>
      <c r="AJ4" s="260">
        <v>283362.87300000002</v>
      </c>
      <c r="AK4" s="260">
        <v>62490.811699999998</v>
      </c>
      <c r="AL4" s="260">
        <v>263969.76</v>
      </c>
      <c r="AM4" s="260">
        <v>128214.5551</v>
      </c>
    </row>
    <row r="5" spans="1:39" s="285" customFormat="1" x14ac:dyDescent="0.35">
      <c r="A5" s="285">
        <v>39</v>
      </c>
      <c r="B5" s="285" t="s">
        <v>466</v>
      </c>
      <c r="C5" s="285">
        <v>6795</v>
      </c>
      <c r="D5" s="285" t="s">
        <v>204</v>
      </c>
      <c r="E5" s="285">
        <v>7245</v>
      </c>
      <c r="F5" s="285" t="s">
        <v>81</v>
      </c>
      <c r="G5" s="285">
        <v>3050</v>
      </c>
      <c r="H5" s="285" t="s">
        <v>203</v>
      </c>
      <c r="I5" s="285" t="s">
        <v>0</v>
      </c>
      <c r="J5" s="286">
        <v>49451441.8539</v>
      </c>
      <c r="K5" s="286">
        <v>49451441.8539</v>
      </c>
      <c r="L5" s="286">
        <v>49451441.8539</v>
      </c>
      <c r="M5" s="286">
        <v>49451441.8539</v>
      </c>
      <c r="N5" s="286">
        <v>49451441.8539</v>
      </c>
      <c r="O5" s="286">
        <v>49451441.8539</v>
      </c>
      <c r="P5" s="286">
        <v>65795580.895999998</v>
      </c>
      <c r="Q5" s="286">
        <v>60677849.482000001</v>
      </c>
      <c r="R5" s="286">
        <v>57565674.425999999</v>
      </c>
      <c r="S5" s="286">
        <v>63851887.090999998</v>
      </c>
      <c r="T5" s="286">
        <v>76387984.760000005</v>
      </c>
      <c r="U5" s="286">
        <v>36411493.162199996</v>
      </c>
      <c r="V5" s="286">
        <v>44045426.737400003</v>
      </c>
      <c r="W5" s="286">
        <v>47632759.375399999</v>
      </c>
      <c r="X5" s="286">
        <v>47591999.9353</v>
      </c>
      <c r="Y5" s="286">
        <v>51121399.3649</v>
      </c>
      <c r="Z5" s="286">
        <v>45822809.7557</v>
      </c>
      <c r="AA5" s="286">
        <v>48585622.923600003</v>
      </c>
      <c r="AB5" s="286">
        <v>43379056.886399999</v>
      </c>
      <c r="AC5" s="286">
        <v>34420745.988899998</v>
      </c>
      <c r="AD5" s="286">
        <v>38074496.739200003</v>
      </c>
      <c r="AE5" s="286">
        <v>40627749.577200003</v>
      </c>
      <c r="AF5" s="286">
        <v>40868859.177900001</v>
      </c>
      <c r="AG5" s="286">
        <v>35933233.665700004</v>
      </c>
      <c r="AH5" s="286">
        <v>33122903.654800002</v>
      </c>
      <c r="AI5" s="286">
        <v>32915000.927299999</v>
      </c>
      <c r="AJ5" s="286">
        <v>41734275.478600003</v>
      </c>
      <c r="AK5" s="286">
        <v>31411525.993000001</v>
      </c>
      <c r="AL5" s="286">
        <v>36009975.422799997</v>
      </c>
      <c r="AM5" s="286">
        <v>26076498.295200001</v>
      </c>
    </row>
    <row r="6" spans="1:39" s="158" customFormat="1" x14ac:dyDescent="0.35">
      <c r="A6" s="158">
        <v>39</v>
      </c>
      <c r="B6" s="158" t="s">
        <v>466</v>
      </c>
      <c r="C6" s="158">
        <v>6794</v>
      </c>
      <c r="D6" s="158" t="s">
        <v>205</v>
      </c>
      <c r="E6" s="158">
        <v>7245</v>
      </c>
      <c r="F6" s="158" t="s">
        <v>81</v>
      </c>
      <c r="G6" s="158">
        <v>3050</v>
      </c>
      <c r="H6" s="158" t="s">
        <v>203</v>
      </c>
      <c r="I6" s="158" t="s">
        <v>0</v>
      </c>
      <c r="J6" s="284">
        <v>29970404.958999999</v>
      </c>
      <c r="K6" s="284">
        <v>29970404.958999999</v>
      </c>
      <c r="L6" s="284">
        <v>29970404.958999999</v>
      </c>
      <c r="M6" s="284">
        <v>29970404.958999999</v>
      </c>
      <c r="N6" s="284">
        <v>29970404.958999999</v>
      </c>
      <c r="O6" s="284">
        <v>29970404.958999999</v>
      </c>
      <c r="P6" s="284">
        <v>8418559.0690000001</v>
      </c>
      <c r="Q6" s="284">
        <v>7609966.5559999999</v>
      </c>
      <c r="R6" s="284">
        <v>9156928.3389999997</v>
      </c>
      <c r="S6" s="284">
        <v>13390309.380000001</v>
      </c>
      <c r="T6" s="284">
        <v>10952029.210000001</v>
      </c>
      <c r="U6" s="284">
        <v>31860444.555799998</v>
      </c>
      <c r="V6" s="284">
        <v>38624377.541100003</v>
      </c>
      <c r="W6" s="284">
        <v>40391117.757700004</v>
      </c>
      <c r="X6" s="284">
        <v>41476359.644900002</v>
      </c>
      <c r="Y6" s="284">
        <v>46344918.997199997</v>
      </c>
      <c r="Z6" s="284">
        <v>39814785.747100003</v>
      </c>
      <c r="AA6" s="284">
        <v>42459473.132600002</v>
      </c>
      <c r="AB6" s="284">
        <v>38948289.435400002</v>
      </c>
      <c r="AC6" s="284">
        <v>31104096.928399999</v>
      </c>
      <c r="AD6" s="284">
        <v>33253088.0024</v>
      </c>
      <c r="AE6" s="284">
        <v>36782080.631700002</v>
      </c>
      <c r="AF6" s="284">
        <v>35330681.506399997</v>
      </c>
      <c r="AG6" s="284">
        <v>32217386.597199999</v>
      </c>
      <c r="AH6" s="284">
        <v>29751656.107000001</v>
      </c>
      <c r="AI6" s="284">
        <v>29712111.233600002</v>
      </c>
      <c r="AJ6" s="284">
        <v>36688189.229000002</v>
      </c>
      <c r="AK6" s="284">
        <v>27916259.709399998</v>
      </c>
      <c r="AL6" s="284">
        <v>32718164.039900001</v>
      </c>
      <c r="AM6" s="284">
        <v>24368445.6642</v>
      </c>
    </row>
    <row r="7" spans="1:39" s="158" customFormat="1" x14ac:dyDescent="0.35">
      <c r="A7" s="158">
        <v>39</v>
      </c>
      <c r="B7" s="158" t="s">
        <v>466</v>
      </c>
      <c r="C7" s="158">
        <v>6793</v>
      </c>
      <c r="D7" s="158" t="s">
        <v>475</v>
      </c>
      <c r="E7" s="158">
        <v>7245</v>
      </c>
      <c r="F7" s="158" t="s">
        <v>81</v>
      </c>
      <c r="G7" s="158">
        <v>3050</v>
      </c>
      <c r="H7" s="158" t="s">
        <v>203</v>
      </c>
      <c r="I7" s="158" t="s">
        <v>0</v>
      </c>
      <c r="J7" s="284">
        <v>4890483.7821000004</v>
      </c>
      <c r="K7" s="284">
        <v>4890483.7821000004</v>
      </c>
      <c r="L7" s="284">
        <v>4890483.7821000004</v>
      </c>
      <c r="M7" s="284">
        <v>4890483.7821000004</v>
      </c>
      <c r="N7" s="284">
        <v>4890483.7821000004</v>
      </c>
      <c r="O7" s="284">
        <v>4890483.7821000004</v>
      </c>
      <c r="P7" s="284">
        <v>7674298.6900000004</v>
      </c>
      <c r="Q7" s="284">
        <v>7185424.7580000004</v>
      </c>
      <c r="R7" s="284">
        <v>8260686.6129999999</v>
      </c>
      <c r="S7" s="284">
        <v>10509514.238</v>
      </c>
      <c r="T7" s="284">
        <v>12296592.357999999</v>
      </c>
      <c r="U7" s="284">
        <v>305.7901</v>
      </c>
      <c r="V7" s="284">
        <v>305.78899999999999</v>
      </c>
      <c r="W7" s="284">
        <v>611.58510000000001</v>
      </c>
      <c r="X7" s="284"/>
      <c r="Y7" s="284">
        <v>917.36490000000003</v>
      </c>
      <c r="Z7" s="284"/>
      <c r="AA7" s="284">
        <v>305.85820000000001</v>
      </c>
      <c r="AB7" s="284">
        <v>611.57659999999998</v>
      </c>
      <c r="AC7" s="284"/>
      <c r="AD7" s="284"/>
      <c r="AE7" s="284"/>
      <c r="AF7" s="284">
        <v>1528.9414999999999</v>
      </c>
      <c r="AG7" s="284"/>
      <c r="AH7" s="284"/>
      <c r="AI7" s="284"/>
      <c r="AJ7" s="284"/>
      <c r="AK7" s="284"/>
      <c r="AL7" s="284"/>
      <c r="AM7" s="284"/>
    </row>
    <row r="8" spans="1:39" s="29" customFormat="1" x14ac:dyDescent="0.35">
      <c r="A8" s="29">
        <v>39</v>
      </c>
      <c r="B8" s="29" t="s">
        <v>466</v>
      </c>
      <c r="C8" s="29">
        <v>6791</v>
      </c>
      <c r="D8" s="29" t="s">
        <v>471</v>
      </c>
      <c r="E8" s="29">
        <v>7245</v>
      </c>
      <c r="F8" s="29" t="s">
        <v>81</v>
      </c>
      <c r="G8" s="29">
        <v>3050</v>
      </c>
      <c r="H8" s="29" t="s">
        <v>203</v>
      </c>
      <c r="I8" s="29" t="s">
        <v>0</v>
      </c>
      <c r="J8" s="71">
        <v>1822100.2604</v>
      </c>
      <c r="K8" s="71">
        <v>1822100.2604</v>
      </c>
      <c r="L8" s="71">
        <v>1822100.2604</v>
      </c>
      <c r="M8" s="71">
        <v>1822100.2604</v>
      </c>
      <c r="N8" s="71">
        <v>1822100.2604</v>
      </c>
      <c r="O8" s="71">
        <v>1822100.2604</v>
      </c>
      <c r="P8" s="71">
        <v>1548297.3030000001</v>
      </c>
      <c r="Q8" s="71">
        <v>1324636.3359999999</v>
      </c>
      <c r="R8" s="71">
        <v>2439380.7570000002</v>
      </c>
      <c r="S8" s="71">
        <v>2029452.548</v>
      </c>
      <c r="T8" s="71">
        <v>1768734.358</v>
      </c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</row>
    <row r="9" spans="1:39" s="29" customFormat="1" x14ac:dyDescent="0.35">
      <c r="A9" s="29">
        <v>39</v>
      </c>
      <c r="B9" s="29" t="s">
        <v>466</v>
      </c>
      <c r="C9" s="29">
        <v>6792</v>
      </c>
      <c r="D9" s="29" t="s">
        <v>472</v>
      </c>
      <c r="E9" s="29">
        <v>7245</v>
      </c>
      <c r="F9" s="29" t="s">
        <v>81</v>
      </c>
      <c r="G9" s="29">
        <v>3050</v>
      </c>
      <c r="H9" s="29" t="s">
        <v>203</v>
      </c>
      <c r="I9" s="29" t="s">
        <v>0</v>
      </c>
      <c r="J9" s="71">
        <v>3068383.5216999999</v>
      </c>
      <c r="K9" s="71">
        <v>3068383.5216999999</v>
      </c>
      <c r="L9" s="71">
        <v>3068383.5216999999</v>
      </c>
      <c r="M9" s="71">
        <v>3068383.5216999999</v>
      </c>
      <c r="N9" s="71">
        <v>3068383.5216999999</v>
      </c>
      <c r="O9" s="71">
        <v>3068383.5216999999</v>
      </c>
      <c r="P9" s="71">
        <v>6126001.3870000001</v>
      </c>
      <c r="Q9" s="71">
        <v>5860788.4220000003</v>
      </c>
      <c r="R9" s="71">
        <v>5821305.8559999997</v>
      </c>
      <c r="S9" s="71">
        <v>8480061.6899999995</v>
      </c>
      <c r="T9" s="71">
        <v>10527858</v>
      </c>
      <c r="U9" s="71">
        <v>305.7901</v>
      </c>
      <c r="V9" s="71">
        <v>305.78899999999999</v>
      </c>
      <c r="W9" s="71">
        <v>611.58510000000001</v>
      </c>
      <c r="X9" s="71"/>
      <c r="Y9" s="71">
        <v>917.36490000000003</v>
      </c>
      <c r="Z9" s="71"/>
      <c r="AA9" s="71">
        <v>305.85820000000001</v>
      </c>
      <c r="AB9" s="71">
        <v>611.57659999999998</v>
      </c>
      <c r="AC9" s="71"/>
      <c r="AD9" s="71"/>
      <c r="AE9" s="71"/>
      <c r="AF9" s="71">
        <v>1528.9414999999999</v>
      </c>
      <c r="AG9" s="71"/>
      <c r="AH9" s="71"/>
      <c r="AI9" s="71"/>
      <c r="AJ9" s="71"/>
      <c r="AK9" s="71"/>
      <c r="AL9" s="71"/>
      <c r="AM9" s="71"/>
    </row>
    <row r="10" spans="1:39" s="158" customFormat="1" x14ac:dyDescent="0.35">
      <c r="A10" s="158">
        <v>39</v>
      </c>
      <c r="B10" s="158" t="s">
        <v>466</v>
      </c>
      <c r="C10" s="158">
        <v>6790</v>
      </c>
      <c r="D10" s="158" t="s">
        <v>476</v>
      </c>
      <c r="E10" s="158">
        <v>7245</v>
      </c>
      <c r="F10" s="158" t="s">
        <v>81</v>
      </c>
      <c r="G10" s="158">
        <v>3050</v>
      </c>
      <c r="H10" s="158" t="s">
        <v>203</v>
      </c>
      <c r="I10" s="158" t="s">
        <v>0</v>
      </c>
      <c r="J10" s="284">
        <v>14590553.1129</v>
      </c>
      <c r="K10" s="284">
        <v>14590553.1129</v>
      </c>
      <c r="L10" s="284">
        <v>14590553.1129</v>
      </c>
      <c r="M10" s="284">
        <v>14590553.1129</v>
      </c>
      <c r="N10" s="284">
        <v>14590553.1129</v>
      </c>
      <c r="O10" s="284">
        <v>14590553.1129</v>
      </c>
      <c r="P10" s="284">
        <v>49702723.137000002</v>
      </c>
      <c r="Q10" s="284">
        <v>45882458.167999998</v>
      </c>
      <c r="R10" s="284">
        <v>40148059.473999999</v>
      </c>
      <c r="S10" s="284">
        <v>39952063.472999997</v>
      </c>
      <c r="T10" s="284">
        <v>53139363.192000002</v>
      </c>
      <c r="U10" s="284">
        <v>4550742.8162000002</v>
      </c>
      <c r="V10" s="284">
        <v>5420743.4073000001</v>
      </c>
      <c r="W10" s="284">
        <v>7241030.0325999996</v>
      </c>
      <c r="X10" s="284">
        <v>6115640.2904000003</v>
      </c>
      <c r="Y10" s="284">
        <v>4775563.0027999999</v>
      </c>
      <c r="Z10" s="284">
        <v>6008024.0086000003</v>
      </c>
      <c r="AA10" s="284">
        <v>6125843.9327999996</v>
      </c>
      <c r="AB10" s="284">
        <v>4430155.8744000001</v>
      </c>
      <c r="AC10" s="284">
        <v>3316649.0605000001</v>
      </c>
      <c r="AD10" s="284">
        <v>4821408.7368999999</v>
      </c>
      <c r="AE10" s="284">
        <v>3845668.9454999999</v>
      </c>
      <c r="AF10" s="284">
        <v>5536648.7301000003</v>
      </c>
      <c r="AG10" s="284">
        <v>3715847.0685000001</v>
      </c>
      <c r="AH10" s="284">
        <v>3371247.5477999998</v>
      </c>
      <c r="AI10" s="284">
        <v>3202889.6937000002</v>
      </c>
      <c r="AJ10" s="284">
        <v>5046086.2495999997</v>
      </c>
      <c r="AK10" s="284">
        <v>3495266.2836000002</v>
      </c>
      <c r="AL10" s="284">
        <v>3291811.3829000001</v>
      </c>
      <c r="AM10" s="284">
        <v>1708052.6310000001</v>
      </c>
    </row>
    <row r="11" spans="1:39" s="29" customFormat="1" x14ac:dyDescent="0.35">
      <c r="A11" s="29">
        <v>39</v>
      </c>
      <c r="B11" s="29" t="s">
        <v>466</v>
      </c>
      <c r="C11" s="29">
        <v>6760</v>
      </c>
      <c r="D11" s="29" t="s">
        <v>206</v>
      </c>
      <c r="E11" s="29">
        <v>7245</v>
      </c>
      <c r="F11" s="29" t="s">
        <v>81</v>
      </c>
      <c r="G11" s="29">
        <v>3050</v>
      </c>
      <c r="H11" s="29" t="s">
        <v>203</v>
      </c>
      <c r="I11" s="29" t="s">
        <v>0</v>
      </c>
      <c r="J11" s="71">
        <v>11872915.6075</v>
      </c>
      <c r="K11" s="71">
        <v>11872915.6075</v>
      </c>
      <c r="L11" s="71">
        <v>11872915.6075</v>
      </c>
      <c r="M11" s="71">
        <v>11872915.6075</v>
      </c>
      <c r="N11" s="71">
        <v>11872915.6075</v>
      </c>
      <c r="O11" s="71">
        <v>11872915.6075</v>
      </c>
      <c r="P11" s="71">
        <v>43969822.32</v>
      </c>
      <c r="Q11" s="71">
        <v>40724190.479999997</v>
      </c>
      <c r="R11" s="71">
        <v>32895349.850000001</v>
      </c>
      <c r="S11" s="71">
        <v>33660681.130000003</v>
      </c>
      <c r="T11" s="71">
        <v>47681508.890000001</v>
      </c>
      <c r="U11" s="71">
        <v>4550742.8162000002</v>
      </c>
      <c r="V11" s="71">
        <v>5420743.4073000001</v>
      </c>
      <c r="W11" s="71">
        <v>7241030.0325999996</v>
      </c>
      <c r="X11" s="71">
        <v>6115640.2904000003</v>
      </c>
      <c r="Y11" s="71">
        <v>4775563.0027999999</v>
      </c>
      <c r="Z11" s="71">
        <v>6007895.7542000003</v>
      </c>
      <c r="AA11" s="71">
        <v>6125715.6777999997</v>
      </c>
      <c r="AB11" s="71">
        <v>4430155.8744000001</v>
      </c>
      <c r="AC11" s="71">
        <v>3316649.0605000001</v>
      </c>
      <c r="AD11" s="71">
        <v>4821408.7368999999</v>
      </c>
      <c r="AE11" s="71">
        <v>3845668.9454999999</v>
      </c>
      <c r="AF11" s="71">
        <v>5536520.4749999996</v>
      </c>
      <c r="AG11" s="71">
        <v>3715718.8135000002</v>
      </c>
      <c r="AH11" s="71">
        <v>3371119.2927999999</v>
      </c>
      <c r="AI11" s="71">
        <v>3202633.1836999999</v>
      </c>
      <c r="AJ11" s="71">
        <v>5046086.2495999997</v>
      </c>
      <c r="AK11" s="71">
        <v>3495266.2836000002</v>
      </c>
      <c r="AL11" s="71">
        <v>3291811.3829000001</v>
      </c>
      <c r="AM11" s="71">
        <v>1708052.6310000001</v>
      </c>
    </row>
    <row r="12" spans="1:39" s="29" customFormat="1" x14ac:dyDescent="0.35">
      <c r="A12" s="29">
        <v>39</v>
      </c>
      <c r="B12" s="29" t="s">
        <v>466</v>
      </c>
      <c r="C12" s="29">
        <v>6789</v>
      </c>
      <c r="D12" s="29" t="s">
        <v>473</v>
      </c>
      <c r="E12" s="29">
        <v>7245</v>
      </c>
      <c r="F12" s="29" t="s">
        <v>81</v>
      </c>
      <c r="G12" s="29">
        <v>3050</v>
      </c>
      <c r="H12" s="29" t="s">
        <v>203</v>
      </c>
      <c r="I12" s="29" t="s">
        <v>0</v>
      </c>
      <c r="J12" s="71">
        <v>2717637.5052999998</v>
      </c>
      <c r="K12" s="71">
        <v>2717637.5052999998</v>
      </c>
      <c r="L12" s="71">
        <v>2717637.5052999998</v>
      </c>
      <c r="M12" s="71">
        <v>2717637.5052999998</v>
      </c>
      <c r="N12" s="71">
        <v>2717637.5052999998</v>
      </c>
      <c r="O12" s="71">
        <v>2717637.5052999998</v>
      </c>
      <c r="P12" s="71">
        <v>5732900.8169999998</v>
      </c>
      <c r="Q12" s="71">
        <v>5158267.6880000001</v>
      </c>
      <c r="R12" s="71">
        <v>7252709.6239999998</v>
      </c>
      <c r="S12" s="71">
        <v>6291382.3430000003</v>
      </c>
      <c r="T12" s="71">
        <v>5457854.3020000001</v>
      </c>
      <c r="U12" s="71"/>
      <c r="V12" s="71"/>
      <c r="W12" s="71"/>
      <c r="X12" s="71"/>
      <c r="Y12" s="71"/>
      <c r="Z12" s="71">
        <v>128.2544</v>
      </c>
      <c r="AA12" s="71">
        <v>128.2551</v>
      </c>
      <c r="AB12" s="71"/>
      <c r="AC12" s="71"/>
      <c r="AD12" s="71"/>
      <c r="AE12" s="71"/>
      <c r="AF12" s="71">
        <v>128.2551</v>
      </c>
      <c r="AG12" s="71">
        <v>128.2551</v>
      </c>
      <c r="AH12" s="71">
        <v>128.2551</v>
      </c>
      <c r="AI12" s="71">
        <v>256.51010000000002</v>
      </c>
      <c r="AJ12" s="71"/>
      <c r="AK12" s="71"/>
      <c r="AL12" s="71"/>
      <c r="AM12" s="71"/>
    </row>
    <row r="15" spans="1:39" x14ac:dyDescent="0.35">
      <c r="A15" s="52">
        <v>39</v>
      </c>
      <c r="B15" s="52" t="s">
        <v>466</v>
      </c>
      <c r="C15" s="52">
        <v>6993</v>
      </c>
      <c r="D15" s="52" t="s">
        <v>474</v>
      </c>
      <c r="E15" s="52">
        <v>7245</v>
      </c>
      <c r="F15" s="52" t="s">
        <v>81</v>
      </c>
      <c r="G15" s="52">
        <v>3050</v>
      </c>
      <c r="H15" s="52" t="s">
        <v>203</v>
      </c>
      <c r="I15" s="52" t="s">
        <v>0</v>
      </c>
      <c r="J15" s="25">
        <v>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0</v>
      </c>
      <c r="Q15" s="25">
        <v>0</v>
      </c>
      <c r="R15" s="25">
        <v>0</v>
      </c>
      <c r="S15" s="25">
        <v>0</v>
      </c>
      <c r="T15" s="25">
        <v>0</v>
      </c>
      <c r="U15" s="25">
        <v>0</v>
      </c>
      <c r="V15" s="25">
        <v>0</v>
      </c>
      <c r="W15" s="25">
        <v>0</v>
      </c>
      <c r="X15" s="25">
        <v>0</v>
      </c>
      <c r="Y15" s="25">
        <v>0</v>
      </c>
      <c r="Z15" s="25">
        <v>0</v>
      </c>
      <c r="AA15" s="25">
        <v>0</v>
      </c>
      <c r="AB15" s="25">
        <v>0</v>
      </c>
      <c r="AC15" s="25">
        <v>0</v>
      </c>
      <c r="AD15" s="25">
        <v>0</v>
      </c>
      <c r="AE15" s="25">
        <v>0</v>
      </c>
      <c r="AF15" s="25">
        <v>0</v>
      </c>
      <c r="AG15" s="25">
        <v>0</v>
      </c>
      <c r="AH15" s="25">
        <v>0</v>
      </c>
      <c r="AI15" s="25">
        <v>0</v>
      </c>
      <c r="AJ15" s="25">
        <v>0</v>
      </c>
      <c r="AK15" s="25">
        <v>0</v>
      </c>
      <c r="AL15" s="25">
        <v>0</v>
      </c>
      <c r="AM15" s="25">
        <v>0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26B24-6C07-45A9-8935-D3108DB91FC1}">
  <sheetPr>
    <tabColor rgb="FFFF0000"/>
  </sheetPr>
  <dimension ref="A1:AO431"/>
  <sheetViews>
    <sheetView workbookViewId="0">
      <pane ySplit="3" topLeftCell="A4" activePane="bottomLeft" state="frozen"/>
      <selection pane="bottomLeft" activeCell="A4" sqref="A4"/>
    </sheetView>
  </sheetViews>
  <sheetFormatPr defaultRowHeight="14.5" x14ac:dyDescent="0.35"/>
  <sheetData>
    <row r="1" spans="1:41" x14ac:dyDescent="0.35">
      <c r="A1" s="53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</row>
    <row r="2" spans="1:41" s="53" customFormat="1" x14ac:dyDescent="0.35">
      <c r="A2" s="53">
        <v>1971</v>
      </c>
      <c r="B2" s="53">
        <f>A2+1</f>
        <v>1972</v>
      </c>
      <c r="C2" s="53">
        <f t="shared" ref="C2:T2" si="0">B2+1</f>
        <v>1973</v>
      </c>
      <c r="D2" s="53">
        <f t="shared" si="0"/>
        <v>1974</v>
      </c>
      <c r="E2" s="53">
        <f t="shared" si="0"/>
        <v>1975</v>
      </c>
      <c r="F2" s="53">
        <f t="shared" si="0"/>
        <v>1976</v>
      </c>
      <c r="G2" s="53">
        <f t="shared" si="0"/>
        <v>1977</v>
      </c>
      <c r="H2" s="53">
        <f t="shared" si="0"/>
        <v>1978</v>
      </c>
      <c r="I2" s="53">
        <f t="shared" si="0"/>
        <v>1979</v>
      </c>
      <c r="J2" s="53">
        <f t="shared" si="0"/>
        <v>1980</v>
      </c>
      <c r="K2" s="53">
        <f t="shared" si="0"/>
        <v>1981</v>
      </c>
      <c r="L2" s="53">
        <f t="shared" si="0"/>
        <v>1982</v>
      </c>
      <c r="M2" s="53">
        <f t="shared" si="0"/>
        <v>1983</v>
      </c>
      <c r="N2" s="53">
        <f t="shared" si="0"/>
        <v>1984</v>
      </c>
      <c r="O2" s="53">
        <f t="shared" si="0"/>
        <v>1985</v>
      </c>
      <c r="P2" s="53">
        <f t="shared" si="0"/>
        <v>1986</v>
      </c>
      <c r="Q2" s="53">
        <f t="shared" si="0"/>
        <v>1987</v>
      </c>
      <c r="R2" s="53">
        <f t="shared" si="0"/>
        <v>1988</v>
      </c>
      <c r="S2" s="53">
        <f t="shared" si="0"/>
        <v>1989</v>
      </c>
      <c r="T2" s="53">
        <f t="shared" si="0"/>
        <v>1990</v>
      </c>
      <c r="U2" s="53">
        <v>1991</v>
      </c>
      <c r="V2" s="53">
        <v>1992</v>
      </c>
      <c r="W2" s="53">
        <v>1993</v>
      </c>
      <c r="X2" s="53">
        <v>1994</v>
      </c>
      <c r="Y2" s="53">
        <v>1995</v>
      </c>
      <c r="Z2" s="53">
        <v>1996</v>
      </c>
      <c r="AA2" s="53">
        <v>1997</v>
      </c>
      <c r="AB2" s="53">
        <v>1998</v>
      </c>
      <c r="AC2" s="53">
        <v>1999</v>
      </c>
      <c r="AD2" s="53">
        <v>2000</v>
      </c>
      <c r="AE2" s="53">
        <v>2001</v>
      </c>
      <c r="AF2" s="53">
        <v>2002</v>
      </c>
      <c r="AG2" s="53">
        <v>2003</v>
      </c>
      <c r="AH2" s="53">
        <v>2004</v>
      </c>
      <c r="AI2" s="53">
        <v>2005</v>
      </c>
      <c r="AJ2" s="53">
        <v>2006</v>
      </c>
      <c r="AK2" s="53">
        <v>2007</v>
      </c>
      <c r="AL2" s="53">
        <v>2008</v>
      </c>
      <c r="AM2" s="53">
        <v>2009</v>
      </c>
      <c r="AN2" s="53">
        <v>2010</v>
      </c>
      <c r="AO2" s="53">
        <f>AN2+1</f>
        <v>2011</v>
      </c>
    </row>
    <row r="3" spans="1:41" x14ac:dyDescent="0.35">
      <c r="A3" s="17" t="s">
        <v>142</v>
      </c>
      <c r="B3" s="17" t="s">
        <v>142</v>
      </c>
      <c r="C3" s="17" t="s">
        <v>142</v>
      </c>
      <c r="D3" s="17" t="s">
        <v>142</v>
      </c>
      <c r="E3" s="17" t="s">
        <v>142</v>
      </c>
      <c r="F3" s="17" t="s">
        <v>142</v>
      </c>
      <c r="G3" s="17" t="s">
        <v>142</v>
      </c>
      <c r="H3" s="17" t="s">
        <v>142</v>
      </c>
      <c r="I3" s="17" t="s">
        <v>142</v>
      </c>
      <c r="J3" s="17" t="s">
        <v>142</v>
      </c>
      <c r="K3" s="17" t="s">
        <v>142</v>
      </c>
      <c r="L3" s="17" t="s">
        <v>142</v>
      </c>
      <c r="M3" s="17" t="s">
        <v>142</v>
      </c>
      <c r="N3" s="17" t="s">
        <v>142</v>
      </c>
      <c r="O3" s="17" t="s">
        <v>142</v>
      </c>
      <c r="P3" s="17" t="s">
        <v>142</v>
      </c>
      <c r="Q3" s="17" t="s">
        <v>142</v>
      </c>
      <c r="R3" s="17" t="s">
        <v>142</v>
      </c>
      <c r="S3" s="17" t="s">
        <v>142</v>
      </c>
      <c r="T3" s="17" t="s">
        <v>142</v>
      </c>
      <c r="U3" s="17" t="s">
        <v>142</v>
      </c>
      <c r="V3" s="17" t="s">
        <v>142</v>
      </c>
      <c r="W3" s="17" t="s">
        <v>142</v>
      </c>
      <c r="X3" s="17" t="s">
        <v>142</v>
      </c>
      <c r="Y3" s="17" t="s">
        <v>142</v>
      </c>
      <c r="Z3" s="17" t="s">
        <v>142</v>
      </c>
      <c r="AA3" s="17" t="s">
        <v>142</v>
      </c>
      <c r="AB3" s="17" t="s">
        <v>142</v>
      </c>
      <c r="AC3" s="17" t="s">
        <v>142</v>
      </c>
      <c r="AD3" s="17" t="s">
        <v>142</v>
      </c>
      <c r="AE3" s="17" t="s">
        <v>142</v>
      </c>
      <c r="AF3" s="17" t="s">
        <v>142</v>
      </c>
      <c r="AG3" s="17" t="s">
        <v>142</v>
      </c>
      <c r="AH3" s="17" t="s">
        <v>142</v>
      </c>
      <c r="AI3" s="17" t="s">
        <v>142</v>
      </c>
      <c r="AJ3" s="17" t="s">
        <v>142</v>
      </c>
      <c r="AK3" s="17" t="s">
        <v>142</v>
      </c>
      <c r="AL3" s="17" t="s">
        <v>142</v>
      </c>
      <c r="AM3" s="17" t="s">
        <v>142</v>
      </c>
      <c r="AN3" s="17" t="s">
        <v>142</v>
      </c>
      <c r="AO3" s="17" t="s">
        <v>142</v>
      </c>
    </row>
    <row r="4" spans="1:41" x14ac:dyDescent="0.35">
      <c r="A4" s="17">
        <v>-0.95417399999999997</v>
      </c>
      <c r="B4" s="72">
        <v>-6.0134599999999999E-6</v>
      </c>
      <c r="C4" s="17">
        <v>1.5792399999999999E-4</v>
      </c>
      <c r="D4" s="72">
        <v>-9.8538299999999995E-8</v>
      </c>
      <c r="E4" s="17">
        <v>-0.151447</v>
      </c>
      <c r="F4" s="17">
        <v>-3.5483900000000002E-4</v>
      </c>
      <c r="G4" s="72">
        <v>-5.5774399999999997E-9</v>
      </c>
      <c r="H4" s="72">
        <v>-3.0009599999999999E-9</v>
      </c>
      <c r="I4" s="72">
        <v>-2.1908500000000001E-9</v>
      </c>
      <c r="J4" s="72">
        <v>-4.5496700000000001E-10</v>
      </c>
      <c r="K4" s="72">
        <v>-7.9520999999999996E-6</v>
      </c>
      <c r="L4" s="72">
        <v>-7.3261500000000002E-6</v>
      </c>
      <c r="M4" s="72">
        <v>-7.4593800000000002E-7</v>
      </c>
      <c r="N4" s="72">
        <v>-1.6529899999999999E-5</v>
      </c>
      <c r="O4" s="72">
        <v>-1.6529899999999999E-5</v>
      </c>
      <c r="P4" s="72">
        <v>-6.6392800000000004E-6</v>
      </c>
      <c r="Q4" s="72">
        <v>-8.9798300000000004E-6</v>
      </c>
      <c r="R4" s="72">
        <v>-9.8004899999999997E-6</v>
      </c>
      <c r="S4" s="72">
        <v>-1.66178E-6</v>
      </c>
      <c r="T4" s="17">
        <v>-3.64506E-2</v>
      </c>
      <c r="U4" s="17">
        <v>-0.17572399999999999</v>
      </c>
      <c r="V4" s="17">
        <v>-2.5152000000000001E-2</v>
      </c>
      <c r="W4" s="17">
        <v>-0.68565100000000001</v>
      </c>
      <c r="X4" s="72">
        <v>-5.5002300000000002E-14</v>
      </c>
      <c r="Y4" s="17">
        <v>-9.5509500000000008E-3</v>
      </c>
      <c r="Z4" s="17">
        <v>-1.81837</v>
      </c>
      <c r="AA4" s="17">
        <v>-4.6927499999999999E-3</v>
      </c>
      <c r="AB4" s="72">
        <v>-3.7690300000000001E-5</v>
      </c>
      <c r="AC4" s="72">
        <v>-7.8112300000000001E-16</v>
      </c>
      <c r="AD4" s="17">
        <v>-0.22873399999999999</v>
      </c>
      <c r="AE4" s="17">
        <v>-1.21148E-2</v>
      </c>
      <c r="AF4" s="72">
        <v>-8.1084099999999992E-6</v>
      </c>
      <c r="AG4" s="72">
        <v>-1.94741E-6</v>
      </c>
      <c r="AH4" s="72">
        <v>-5.8508900000000003E-6</v>
      </c>
      <c r="AI4" s="72">
        <v>-5.6772800000000001E-6</v>
      </c>
      <c r="AJ4" s="72">
        <v>-2.6990199999999999E-21</v>
      </c>
      <c r="AK4" s="17">
        <v>-7.3604600000000001E-3</v>
      </c>
      <c r="AL4" s="17">
        <v>-9.1036699999999993</v>
      </c>
      <c r="AM4" s="72">
        <v>-9.5839899999999994E-6</v>
      </c>
      <c r="AN4" s="72">
        <v>-2.3454600000000001E-24</v>
      </c>
      <c r="AO4" s="17">
        <v>-5.4433599999999997E-4</v>
      </c>
    </row>
    <row r="5" spans="1:41" x14ac:dyDescent="0.35">
      <c r="A5" s="17">
        <v>-0.79855299999999996</v>
      </c>
      <c r="B5" s="72">
        <v>-5.0515200000000004E-6</v>
      </c>
      <c r="C5" s="17">
        <v>1.6034099999999999E-4</v>
      </c>
      <c r="D5" s="72">
        <v>-8.9429800000000003E-8</v>
      </c>
      <c r="E5" s="17">
        <v>-1.7451000000000001E-3</v>
      </c>
      <c r="F5" s="17">
        <v>-1.60304E-4</v>
      </c>
      <c r="G5" s="72">
        <v>-5.57694E-9</v>
      </c>
      <c r="H5" s="72">
        <v>-2.47058E-9</v>
      </c>
      <c r="I5" s="72">
        <v>-1.52085E-9</v>
      </c>
      <c r="J5" s="72">
        <v>-4.1167699999999999E-10</v>
      </c>
      <c r="K5" s="72">
        <v>-2.06095E-10</v>
      </c>
      <c r="L5" s="72">
        <v>-6.4424999999999997E-6</v>
      </c>
      <c r="M5" s="72">
        <v>-4.4956600000000001E-11</v>
      </c>
      <c r="N5" s="72">
        <v>-1.24764E-5</v>
      </c>
      <c r="O5" s="72">
        <v>-1.24764E-5</v>
      </c>
      <c r="P5" s="72">
        <v>-2.9150200000000002E-6</v>
      </c>
      <c r="Q5" s="72">
        <v>-8.6496900000000005E-6</v>
      </c>
      <c r="R5" s="72">
        <v>-5.9933900000000002E-6</v>
      </c>
      <c r="S5" s="72">
        <v>-8.7392700000000001E-7</v>
      </c>
      <c r="T5" s="72">
        <v>-6.2521499999999999E-6</v>
      </c>
      <c r="U5" s="17">
        <v>-0.145263</v>
      </c>
      <c r="V5" s="72">
        <v>-1.3822200000000001E-7</v>
      </c>
      <c r="W5" s="17">
        <v>-0.13014100000000001</v>
      </c>
      <c r="X5" s="72">
        <v>-2.5305299999999999E-14</v>
      </c>
      <c r="Y5" s="17">
        <v>-6.0464100000000003E-3</v>
      </c>
      <c r="Z5" s="17">
        <v>-1.5251699999999999</v>
      </c>
      <c r="AA5" s="17">
        <v>-2.7897400000000002E-3</v>
      </c>
      <c r="AB5" s="72">
        <v>-3.5023500000000001E-5</v>
      </c>
      <c r="AC5" s="72">
        <v>-2.23612E-27</v>
      </c>
      <c r="AD5" s="72">
        <v>-1.46917E-16</v>
      </c>
      <c r="AE5" s="17">
        <v>-5.51615E-3</v>
      </c>
      <c r="AF5" s="72">
        <v>-7.8407999999999995E-6</v>
      </c>
      <c r="AG5" s="72">
        <v>-6.2758500000000004E-19</v>
      </c>
      <c r="AH5" s="72">
        <v>-5.4980900000000001E-6</v>
      </c>
      <c r="AI5" s="72">
        <v>-4.2247499999999997E-6</v>
      </c>
      <c r="AJ5" s="72">
        <v>-9.9103000000000006E-33</v>
      </c>
      <c r="AK5" s="17">
        <v>-6.8365700000000001E-3</v>
      </c>
      <c r="AL5" s="17">
        <v>-6.6928200000000002</v>
      </c>
      <c r="AM5" s="72">
        <v>-4.6065200000000004E-6</v>
      </c>
      <c r="AN5" s="72">
        <v>-9.1705300000000006E-36</v>
      </c>
      <c r="AO5" s="72">
        <v>-5.94184E-5</v>
      </c>
    </row>
    <row r="6" spans="1:41" x14ac:dyDescent="0.35">
      <c r="A6" s="17">
        <v>-0.75338000000000005</v>
      </c>
      <c r="B6" s="72">
        <v>-4.3488499999999999E-6</v>
      </c>
      <c r="C6" s="17">
        <v>1.87543E-4</v>
      </c>
      <c r="D6" s="72">
        <v>-1.4222E-8</v>
      </c>
      <c r="E6" s="72">
        <v>-4.1578999999999998E-8</v>
      </c>
      <c r="F6" s="72">
        <v>-1.34394E-5</v>
      </c>
      <c r="G6" s="72">
        <v>-1.2212700000000001E-9</v>
      </c>
      <c r="H6" s="72">
        <v>-5.2453900000000002E-10</v>
      </c>
      <c r="I6" s="72">
        <v>-4.7748899999999996E-10</v>
      </c>
      <c r="J6" s="72">
        <v>-9.7886799999999998E-11</v>
      </c>
      <c r="K6" s="72">
        <v>-2.04625E-10</v>
      </c>
      <c r="L6" s="72">
        <v>-2.38322E-6</v>
      </c>
      <c r="M6" s="72">
        <v>-4.4658199999999999E-11</v>
      </c>
      <c r="N6" s="72">
        <v>-9.1407899999999999E-6</v>
      </c>
      <c r="O6" s="72">
        <v>-9.1407899999999999E-6</v>
      </c>
      <c r="P6" s="72">
        <v>-3.4933100000000002E-12</v>
      </c>
      <c r="Q6" s="72">
        <v>-8.3764800000000005E-6</v>
      </c>
      <c r="R6" s="72">
        <v>-5.0652199999999999E-6</v>
      </c>
      <c r="S6" s="72">
        <v>-3.3423699999999998E-13</v>
      </c>
      <c r="T6" s="72">
        <v>-4.0043799999999996E-6</v>
      </c>
      <c r="U6" s="17">
        <v>-0.12601799999999999</v>
      </c>
      <c r="V6" s="72">
        <v>-9.0062500000000003E-8</v>
      </c>
      <c r="W6" s="17">
        <v>-3.2989699999999997E-2</v>
      </c>
      <c r="X6" s="72">
        <v>-1.7818E-14</v>
      </c>
      <c r="Y6" s="17">
        <v>-2.92669E-3</v>
      </c>
      <c r="Z6" s="17">
        <v>-0.608402</v>
      </c>
      <c r="AA6" s="17">
        <v>-2.9315100000000001E-4</v>
      </c>
      <c r="AB6" s="72">
        <v>-3.03613E-5</v>
      </c>
      <c r="AC6" s="17">
        <v>1.8426400000000001E-4</v>
      </c>
      <c r="AD6" s="72">
        <v>-3.86898E-28</v>
      </c>
      <c r="AE6" s="17">
        <v>-4.8242800000000002E-3</v>
      </c>
      <c r="AF6" s="72">
        <v>-7.7736800000000001E-6</v>
      </c>
      <c r="AG6" s="72">
        <v>-1.8956400000000001E-30</v>
      </c>
      <c r="AH6" s="72">
        <v>-4.9609999999999996E-6</v>
      </c>
      <c r="AI6" s="72">
        <v>-2.9171200000000001E-6</v>
      </c>
      <c r="AJ6" s="17">
        <v>3.2509299999999999E-4</v>
      </c>
      <c r="AK6" s="17">
        <v>-3.80212E-3</v>
      </c>
      <c r="AL6" s="17">
        <v>-5.2932300000000003</v>
      </c>
      <c r="AM6" s="72">
        <v>-9.3613199999999995E-7</v>
      </c>
      <c r="AN6" s="72">
        <v>3.0303499999999999E-5</v>
      </c>
      <c r="AO6" s="72">
        <v>-2.22703E-6</v>
      </c>
    </row>
    <row r="7" spans="1:41" x14ac:dyDescent="0.35">
      <c r="A7" s="17">
        <v>-0.57454700000000003</v>
      </c>
      <c r="B7" s="72">
        <v>-3.5855300000000002E-6</v>
      </c>
      <c r="C7" s="17">
        <v>1.9635799999999999E-4</v>
      </c>
      <c r="D7" s="72">
        <v>-6.5375300000000003E-13</v>
      </c>
      <c r="E7" s="72">
        <v>-3.9180100000000003E-8</v>
      </c>
      <c r="F7" s="72">
        <v>-1.3371699999999999E-5</v>
      </c>
      <c r="G7" s="72">
        <v>-2.28933E-14</v>
      </c>
      <c r="H7" s="72">
        <v>-1.4698E-14</v>
      </c>
      <c r="I7" s="72">
        <v>-9.5549000000000007E-15</v>
      </c>
      <c r="J7" s="72">
        <v>-2.9750300000000001E-15</v>
      </c>
      <c r="K7" s="72">
        <v>-5.6046899999999997E-11</v>
      </c>
      <c r="L7" s="72">
        <v>-1.1791099999999999E-10</v>
      </c>
      <c r="M7" s="72">
        <v>-8.0709099999999996E-12</v>
      </c>
      <c r="N7" s="72">
        <v>-8.9722800000000008E-6</v>
      </c>
      <c r="O7" s="72">
        <v>-8.9722800000000008E-6</v>
      </c>
      <c r="P7" s="72">
        <v>-3.4736000000000001E-12</v>
      </c>
      <c r="Q7" s="72">
        <v>-6.92579E-6</v>
      </c>
      <c r="R7" s="72">
        <v>-2.7759899999999999E-6</v>
      </c>
      <c r="S7" s="72">
        <v>-3.12736E-13</v>
      </c>
      <c r="T7" s="72">
        <v>-2.4663999999999998E-6</v>
      </c>
      <c r="U7" s="17">
        <v>-1.55184E-2</v>
      </c>
      <c r="V7" s="72">
        <v>-4.7289699999999997E-14</v>
      </c>
      <c r="W7" s="17">
        <v>-2.8512200000000001E-2</v>
      </c>
      <c r="X7" s="72">
        <v>-1.30143E-23</v>
      </c>
      <c r="Y7" s="17">
        <v>-1.0495700000000001E-3</v>
      </c>
      <c r="Z7" s="17">
        <v>-0.60552499999999998</v>
      </c>
      <c r="AA7" s="17">
        <v>-2.8282699999999998E-4</v>
      </c>
      <c r="AB7" s="72">
        <v>-2.0923800000000001E-5</v>
      </c>
      <c r="AC7" s="17">
        <v>1.9687900000000001E-4</v>
      </c>
      <c r="AD7" s="72">
        <v>3.25042E-5</v>
      </c>
      <c r="AE7" s="17">
        <v>-4.7807099999999996E-3</v>
      </c>
      <c r="AF7" s="72">
        <v>-5.2920499999999996E-6</v>
      </c>
      <c r="AG7" s="17">
        <v>1.1999500000000001E-4</v>
      </c>
      <c r="AH7" s="72">
        <v>-4.6337500000000003E-6</v>
      </c>
      <c r="AI7" s="72">
        <v>-2.3872100000000001E-6</v>
      </c>
      <c r="AJ7" s="17">
        <v>3.37709E-4</v>
      </c>
      <c r="AK7" s="17">
        <v>-3.7784699999999999E-3</v>
      </c>
      <c r="AL7" s="17">
        <v>-2.6267900000000002</v>
      </c>
      <c r="AM7" s="72">
        <v>-1.47784E-23</v>
      </c>
      <c r="AN7" s="72">
        <v>3.9330699999999999E-5</v>
      </c>
      <c r="AO7" s="72">
        <v>-4.6399599999999996E-25</v>
      </c>
    </row>
    <row r="8" spans="1:41" x14ac:dyDescent="0.35">
      <c r="A8" s="17">
        <v>-0.14357600000000001</v>
      </c>
      <c r="B8" s="72">
        <v>-3.1994499999999999E-6</v>
      </c>
      <c r="C8" s="17">
        <v>2.1810699999999999E-4</v>
      </c>
      <c r="D8" s="72">
        <v>7.5833499999999998E-5</v>
      </c>
      <c r="E8" s="72">
        <v>-7.2957099999999998E-9</v>
      </c>
      <c r="F8" s="72">
        <v>-1.3098199999999999E-5</v>
      </c>
      <c r="G8" s="72">
        <v>7.8344100000000001E-5</v>
      </c>
      <c r="H8" s="17">
        <v>1.4213999999999999E-4</v>
      </c>
      <c r="I8" s="17">
        <v>2.3391899999999999E-4</v>
      </c>
      <c r="J8" s="72">
        <v>6.1202699999999996E-5</v>
      </c>
      <c r="K8" s="72">
        <v>-1.19612E-15</v>
      </c>
      <c r="L8" s="72">
        <v>-1.14263E-10</v>
      </c>
      <c r="M8" s="72">
        <v>-1.17828E-16</v>
      </c>
      <c r="N8" s="72">
        <v>-7.8306499999999993E-6</v>
      </c>
      <c r="O8" s="72">
        <v>-7.8306499999999993E-6</v>
      </c>
      <c r="P8" s="72">
        <v>-6.4634500000000001E-13</v>
      </c>
      <c r="Q8" s="72">
        <v>-6.6449200000000002E-6</v>
      </c>
      <c r="R8" s="72">
        <v>-2.73578E-6</v>
      </c>
      <c r="S8" s="72">
        <v>-7.4612799999999998E-14</v>
      </c>
      <c r="T8" s="72">
        <v>-5.1288200000000003E-7</v>
      </c>
      <c r="U8" s="17">
        <v>-1.33648E-2</v>
      </c>
      <c r="V8" s="72">
        <v>-3.7505300000000003E-14</v>
      </c>
      <c r="W8" s="17">
        <v>-1.7044699999999999E-2</v>
      </c>
      <c r="X8" s="17">
        <v>1.39679E-4</v>
      </c>
      <c r="Y8" s="72">
        <v>-3.6359200000000001E-15</v>
      </c>
      <c r="Z8" s="17">
        <v>-0.56949799999999995</v>
      </c>
      <c r="AA8" s="17">
        <v>-2.4757400000000003E-4</v>
      </c>
      <c r="AB8" s="72">
        <v>-4.3089600000000003E-6</v>
      </c>
      <c r="AC8" s="17">
        <v>2.4174E-4</v>
      </c>
      <c r="AD8" s="17">
        <v>1.02376E-4</v>
      </c>
      <c r="AE8" s="17">
        <v>-4.6262999999999999E-3</v>
      </c>
      <c r="AF8" s="72">
        <v>-4.4537500000000003E-6</v>
      </c>
      <c r="AG8" s="17">
        <v>1.4092799999999999E-4</v>
      </c>
      <c r="AH8" s="72">
        <v>-4.2333599999999997E-6</v>
      </c>
      <c r="AI8" s="72">
        <v>-1.8293E-6</v>
      </c>
      <c r="AJ8" s="17">
        <v>3.4639700000000002E-4</v>
      </c>
      <c r="AK8" s="17">
        <v>-3.70236E-3</v>
      </c>
      <c r="AL8" s="17">
        <v>-1.44617</v>
      </c>
      <c r="AM8" s="72">
        <v>-5.0960400000000003E-35</v>
      </c>
      <c r="AN8" s="72">
        <v>5.4447699999999997E-5</v>
      </c>
      <c r="AO8" s="72">
        <v>-1.8153500000000001E-36</v>
      </c>
    </row>
    <row r="9" spans="1:41" x14ac:dyDescent="0.35">
      <c r="A9" s="17">
        <v>-9.1810299999999997E-2</v>
      </c>
      <c r="B9" s="72">
        <v>-2.03253E-6</v>
      </c>
      <c r="C9" s="17">
        <v>2.1954400000000001E-4</v>
      </c>
      <c r="D9" s="72">
        <v>7.6560800000000001E-5</v>
      </c>
      <c r="E9" s="72">
        <v>-2.00213E-13</v>
      </c>
      <c r="F9" s="72">
        <v>-1.2274500000000001E-5</v>
      </c>
      <c r="G9" s="72">
        <v>9.0826200000000001E-5</v>
      </c>
      <c r="H9" s="17">
        <v>1.6059900000000001E-4</v>
      </c>
      <c r="I9" s="17">
        <v>2.6382700000000001E-4</v>
      </c>
      <c r="J9" s="72">
        <v>9.3892499999999996E-5</v>
      </c>
      <c r="K9" s="72">
        <v>7.3710799999999999E-5</v>
      </c>
      <c r="L9" s="72">
        <v>-2.6094899999999999E-11</v>
      </c>
      <c r="M9" s="72">
        <v>8.4996399999999997E-7</v>
      </c>
      <c r="N9" s="72">
        <v>-7.4919399999999996E-6</v>
      </c>
      <c r="O9" s="72">
        <v>-7.4919399999999996E-6</v>
      </c>
      <c r="P9" s="72">
        <v>-2.46385E-17</v>
      </c>
      <c r="Q9" s="72">
        <v>-6.4504899999999996E-6</v>
      </c>
      <c r="R9" s="72">
        <v>-1.73706E-6</v>
      </c>
      <c r="S9" s="72">
        <v>-9.0958200000000001E-20</v>
      </c>
      <c r="T9" s="72">
        <v>-2.9550799999999998E-7</v>
      </c>
      <c r="U9" s="17">
        <v>-1.84223E-3</v>
      </c>
      <c r="V9" s="72">
        <v>-9.5358600000000003E-15</v>
      </c>
      <c r="W9" s="17">
        <v>-5.2211100000000002E-3</v>
      </c>
      <c r="X9" s="17">
        <v>1.78627E-4</v>
      </c>
      <c r="Y9" s="72">
        <v>-2.2042699999999999E-24</v>
      </c>
      <c r="Z9" s="17">
        <v>-0.47432800000000003</v>
      </c>
      <c r="AA9" s="17">
        <v>-2.29185E-4</v>
      </c>
      <c r="AB9" s="72">
        <v>-3.33536E-6</v>
      </c>
      <c r="AC9" s="17">
        <v>2.6605999999999998E-4</v>
      </c>
      <c r="AD9" s="17">
        <v>1.40054E-4</v>
      </c>
      <c r="AE9" s="17">
        <v>-3.0060299999999998E-3</v>
      </c>
      <c r="AF9" s="72">
        <v>-3.24697E-6</v>
      </c>
      <c r="AG9" s="17">
        <v>1.50729E-4</v>
      </c>
      <c r="AH9" s="72">
        <v>-3.43079E-6</v>
      </c>
      <c r="AI9" s="72">
        <v>-9.6409899999999998E-7</v>
      </c>
      <c r="AJ9" s="17">
        <v>4.2738200000000002E-4</v>
      </c>
      <c r="AK9" s="17">
        <v>-2.85878E-3</v>
      </c>
      <c r="AL9" s="17">
        <v>-1.03914</v>
      </c>
      <c r="AM9" s="72">
        <v>1.12128E-5</v>
      </c>
      <c r="AN9" s="72">
        <v>6.3440000000000002E-5</v>
      </c>
      <c r="AO9" s="72">
        <v>1.1234600000000001E-5</v>
      </c>
    </row>
    <row r="10" spans="1:41" x14ac:dyDescent="0.35">
      <c r="A10" s="17">
        <v>-2.2719300000000001E-2</v>
      </c>
      <c r="B10" s="72">
        <v>-1.9654899999999998E-6</v>
      </c>
      <c r="C10" s="17">
        <v>2.19881E-4</v>
      </c>
      <c r="D10" s="72">
        <v>7.7193400000000005E-5</v>
      </c>
      <c r="E10" s="17">
        <v>1.0067499999999999E-4</v>
      </c>
      <c r="F10" s="72">
        <v>-1.13949E-5</v>
      </c>
      <c r="G10" s="17">
        <v>1.20279E-4</v>
      </c>
      <c r="H10" s="17">
        <v>1.69863E-4</v>
      </c>
      <c r="I10" s="17">
        <v>2.7968200000000001E-4</v>
      </c>
      <c r="J10" s="17">
        <v>1.2760500000000001E-4</v>
      </c>
      <c r="K10" s="17">
        <v>1.08293E-4</v>
      </c>
      <c r="L10" s="72">
        <v>-1.1597100000000001E-14</v>
      </c>
      <c r="M10" s="72">
        <v>8.0302600000000006E-5</v>
      </c>
      <c r="N10" s="72">
        <v>-7.0232400000000002E-6</v>
      </c>
      <c r="O10" s="72">
        <v>-7.0232400000000002E-6</v>
      </c>
      <c r="P10" s="72">
        <v>1.15348E-5</v>
      </c>
      <c r="Q10" s="72">
        <v>-6.3241000000000001E-6</v>
      </c>
      <c r="R10" s="72">
        <v>-7.0068399999999999E-13</v>
      </c>
      <c r="S10" s="72">
        <v>1.0776400000000001E-5</v>
      </c>
      <c r="T10" s="72">
        <v>-1.35819E-13</v>
      </c>
      <c r="U10" s="72">
        <v>-8.4931199999999998E-6</v>
      </c>
      <c r="V10" s="72">
        <v>-5.22524E-22</v>
      </c>
      <c r="W10" s="72">
        <v>-5.7883800000000003E-5</v>
      </c>
      <c r="X10" s="17">
        <v>2.2614799999999999E-4</v>
      </c>
      <c r="Y10" s="17">
        <v>1.0535399999999999E-4</v>
      </c>
      <c r="Z10" s="17">
        <v>-0.101661</v>
      </c>
      <c r="AA10" s="17">
        <v>-2.21535E-4</v>
      </c>
      <c r="AB10" s="72">
        <v>-2.1498799999999998E-6</v>
      </c>
      <c r="AC10" s="17">
        <v>2.6615900000000002E-4</v>
      </c>
      <c r="AD10" s="17">
        <v>1.60044E-4</v>
      </c>
      <c r="AE10" s="17">
        <v>-1.6195000000000001E-3</v>
      </c>
      <c r="AF10" s="72">
        <v>-2.6807699999999998E-6</v>
      </c>
      <c r="AG10" s="17">
        <v>1.6362700000000001E-4</v>
      </c>
      <c r="AH10" s="72">
        <v>-3.2244399999999998E-6</v>
      </c>
      <c r="AI10" s="72">
        <v>-3.20136E-7</v>
      </c>
      <c r="AJ10" s="17">
        <v>4.8578800000000002E-4</v>
      </c>
      <c r="AK10" s="17">
        <v>-2.4361299999999999E-3</v>
      </c>
      <c r="AL10" s="17">
        <v>-0.79609300000000005</v>
      </c>
      <c r="AM10" s="72">
        <v>8.06028E-5</v>
      </c>
      <c r="AN10" s="72">
        <v>6.8235100000000007E-5</v>
      </c>
      <c r="AO10" s="72">
        <v>1.4284000000000001E-5</v>
      </c>
    </row>
    <row r="11" spans="1:41" x14ac:dyDescent="0.35">
      <c r="A11" s="17">
        <v>-1.2404800000000001E-2</v>
      </c>
      <c r="B11" s="72">
        <v>-1.9269499999999998E-6</v>
      </c>
      <c r="C11" s="17">
        <v>2.3602200000000001E-4</v>
      </c>
      <c r="D11" s="17">
        <v>1.2043400000000001E-4</v>
      </c>
      <c r="E11" s="17">
        <v>1.25864E-4</v>
      </c>
      <c r="F11" s="72">
        <v>-1.12823E-5</v>
      </c>
      <c r="G11" s="17">
        <v>1.32201E-4</v>
      </c>
      <c r="H11" s="17">
        <v>1.8516299999999999E-4</v>
      </c>
      <c r="I11" s="17">
        <v>3.32255E-4</v>
      </c>
      <c r="J11" s="17">
        <v>1.3550500000000001E-4</v>
      </c>
      <c r="K11" s="17">
        <v>1.1983E-4</v>
      </c>
      <c r="L11" s="72">
        <v>5.4317600000000003E-5</v>
      </c>
      <c r="M11" s="17">
        <v>1.0029199999999999E-4</v>
      </c>
      <c r="N11" s="72">
        <v>-6.5266999999999997E-6</v>
      </c>
      <c r="O11" s="72">
        <v>-6.5266999999999997E-6</v>
      </c>
      <c r="P11" s="72">
        <v>1.63618E-5</v>
      </c>
      <c r="Q11" s="72">
        <v>-4.9330299999999996E-6</v>
      </c>
      <c r="R11" s="72">
        <v>-6.6236700000000002E-13</v>
      </c>
      <c r="S11" s="72">
        <v>3.3607399999999999E-5</v>
      </c>
      <c r="T11" s="72">
        <v>-1.3206400000000001E-13</v>
      </c>
      <c r="U11" s="72">
        <v>-8.43883E-6</v>
      </c>
      <c r="V11" s="72">
        <v>4.8272100000000002E-5</v>
      </c>
      <c r="W11" s="72">
        <v>-5.6461800000000002E-5</v>
      </c>
      <c r="X11" s="17">
        <v>2.3279900000000001E-4</v>
      </c>
      <c r="Y11" s="17">
        <v>1.80979E-4</v>
      </c>
      <c r="Z11" s="17">
        <v>-4.4383499999999999E-2</v>
      </c>
      <c r="AA11" s="17">
        <v>-2.10156E-4</v>
      </c>
      <c r="AB11" s="72">
        <v>-9.0827399999999997E-7</v>
      </c>
      <c r="AC11" s="17">
        <v>2.89738E-4</v>
      </c>
      <c r="AD11" s="17">
        <v>1.7939599999999999E-4</v>
      </c>
      <c r="AE11" s="17">
        <v>-1.1346500000000001E-3</v>
      </c>
      <c r="AF11" s="72">
        <v>-2.2617100000000002E-6</v>
      </c>
      <c r="AG11" s="17">
        <v>1.7764199999999999E-4</v>
      </c>
      <c r="AH11" s="72">
        <v>-2.3382700000000001E-6</v>
      </c>
      <c r="AI11" s="72">
        <v>-1.73576E-20</v>
      </c>
      <c r="AJ11" s="17">
        <v>5.1572499999999997E-4</v>
      </c>
      <c r="AK11" s="17">
        <v>-1.42694E-3</v>
      </c>
      <c r="AL11" s="17">
        <v>-0.629417</v>
      </c>
      <c r="AM11" s="17">
        <v>1.1241199999999999E-4</v>
      </c>
      <c r="AN11" s="72">
        <v>7.4158200000000004E-5</v>
      </c>
      <c r="AO11" s="72">
        <v>2.84453E-5</v>
      </c>
    </row>
    <row r="12" spans="1:41" x14ac:dyDescent="0.35">
      <c r="A12" s="17">
        <v>-7.7952799999999999E-3</v>
      </c>
      <c r="B12" s="72">
        <v>-1.81036E-6</v>
      </c>
      <c r="C12" s="17">
        <v>2.42484E-4</v>
      </c>
      <c r="D12" s="17">
        <v>1.2321200000000001E-4</v>
      </c>
      <c r="E12" s="17">
        <v>1.4400599999999999E-4</v>
      </c>
      <c r="F12" s="72">
        <v>-1.1040799999999999E-5</v>
      </c>
      <c r="G12" s="17">
        <v>1.55193E-4</v>
      </c>
      <c r="H12" s="17">
        <v>2.1265100000000001E-4</v>
      </c>
      <c r="I12" s="17">
        <v>3.3524800000000001E-4</v>
      </c>
      <c r="J12" s="17">
        <v>1.63139E-4</v>
      </c>
      <c r="K12" s="17">
        <v>1.7287499999999999E-4</v>
      </c>
      <c r="L12" s="72">
        <v>7.79295E-5</v>
      </c>
      <c r="M12" s="17">
        <v>1.05129E-4</v>
      </c>
      <c r="N12" s="72">
        <v>-5.3980599999999998E-6</v>
      </c>
      <c r="O12" s="72">
        <v>-5.3980599999999998E-6</v>
      </c>
      <c r="P12" s="72">
        <v>1.8420600000000001E-5</v>
      </c>
      <c r="Q12" s="72">
        <v>-3.9306799999999998E-6</v>
      </c>
      <c r="R12" s="72">
        <v>-1.5199699999999999E-13</v>
      </c>
      <c r="S12" s="72">
        <v>9.9006799999999995E-5</v>
      </c>
      <c r="T12" s="72">
        <v>-2.9549100000000002E-14</v>
      </c>
      <c r="U12" s="72">
        <v>-7.6741300000000003E-6</v>
      </c>
      <c r="V12" s="72">
        <v>9.5009900000000007E-5</v>
      </c>
      <c r="W12" s="72">
        <v>-3.7260699999999998E-6</v>
      </c>
      <c r="X12" s="17">
        <v>3.2923400000000003E-4</v>
      </c>
      <c r="Y12" s="17">
        <v>1.83248E-4</v>
      </c>
      <c r="Z12" s="17">
        <v>-4.0810699999999998E-2</v>
      </c>
      <c r="AA12" s="17">
        <v>-2.0433800000000001E-4</v>
      </c>
      <c r="AB12" s="72">
        <v>-1.10778E-16</v>
      </c>
      <c r="AC12" s="17">
        <v>3.3426099999999998E-4</v>
      </c>
      <c r="AD12" s="17">
        <v>2.2801200000000001E-4</v>
      </c>
      <c r="AE12" s="17">
        <v>-1.0284199999999999E-3</v>
      </c>
      <c r="AF12" s="72">
        <v>-3.3088100000000002E-18</v>
      </c>
      <c r="AG12" s="17">
        <v>1.7892299999999999E-4</v>
      </c>
      <c r="AH12" s="72">
        <v>-6.3443800000000001E-7</v>
      </c>
      <c r="AI12" s="72">
        <v>-5.9875800000000002E-32</v>
      </c>
      <c r="AJ12" s="17">
        <v>5.2686900000000001E-4</v>
      </c>
      <c r="AK12" s="17">
        <v>-7.3255599999999998E-4</v>
      </c>
      <c r="AL12" s="17">
        <v>-0.12900500000000001</v>
      </c>
      <c r="AM12" s="17">
        <v>1.20699E-4</v>
      </c>
      <c r="AN12" s="17">
        <v>1.5619200000000001E-4</v>
      </c>
      <c r="AO12" s="72">
        <v>2.88348E-5</v>
      </c>
    </row>
    <row r="13" spans="1:41" x14ac:dyDescent="0.35">
      <c r="A13" s="17">
        <v>-6.4822400000000002E-3</v>
      </c>
      <c r="B13" s="72">
        <v>-1.80255E-6</v>
      </c>
      <c r="C13" s="17">
        <v>2.48333E-4</v>
      </c>
      <c r="D13" s="17">
        <v>1.3319199999999999E-4</v>
      </c>
      <c r="E13" s="17">
        <v>1.6369600000000001E-4</v>
      </c>
      <c r="F13" s="72">
        <v>-1.06031E-5</v>
      </c>
      <c r="G13" s="17">
        <v>1.6121700000000001E-4</v>
      </c>
      <c r="H13" s="17">
        <v>2.32873E-4</v>
      </c>
      <c r="I13" s="17">
        <v>3.4702099999999998E-4</v>
      </c>
      <c r="J13" s="17">
        <v>1.6535500000000001E-4</v>
      </c>
      <c r="K13" s="17">
        <v>1.79128E-4</v>
      </c>
      <c r="L13" s="72">
        <v>8.5493800000000005E-5</v>
      </c>
      <c r="M13" s="17">
        <v>1.1042100000000001E-4</v>
      </c>
      <c r="N13" s="72">
        <v>-5.0782799999999996E-6</v>
      </c>
      <c r="O13" s="72">
        <v>-5.0782799999999996E-6</v>
      </c>
      <c r="P13" s="72">
        <v>2.9516400000000001E-5</v>
      </c>
      <c r="Q13" s="72">
        <v>-3.3447100000000002E-6</v>
      </c>
      <c r="R13" s="72">
        <v>-6.0496599999999999E-19</v>
      </c>
      <c r="S13" s="17">
        <v>1.00963E-4</v>
      </c>
      <c r="T13" s="72">
        <v>-1.80579E-20</v>
      </c>
      <c r="U13" s="72">
        <v>-7.4224899999999998E-6</v>
      </c>
      <c r="V13" s="72">
        <v>9.8136700000000005E-5</v>
      </c>
      <c r="W13" s="72">
        <v>-3.6105399999999998E-6</v>
      </c>
      <c r="X13" s="17">
        <v>3.3627400000000001E-4</v>
      </c>
      <c r="Y13" s="17">
        <v>1.95415E-4</v>
      </c>
      <c r="Z13" s="17">
        <v>-3.7005099999999999E-2</v>
      </c>
      <c r="AA13" s="17">
        <v>-2.0424399999999999E-4</v>
      </c>
      <c r="AB13" s="72">
        <v>-1.11216E-26</v>
      </c>
      <c r="AC13" s="17">
        <v>3.4144600000000002E-4</v>
      </c>
      <c r="AD13" s="17">
        <v>2.7392999999999997E-4</v>
      </c>
      <c r="AE13" s="72">
        <v>-1.9131500000000001E-5</v>
      </c>
      <c r="AF13" s="72">
        <v>-1.01059E-29</v>
      </c>
      <c r="AG13" s="17">
        <v>1.82249E-4</v>
      </c>
      <c r="AH13" s="72">
        <v>-9.8749799999999996E-20</v>
      </c>
      <c r="AI13" s="72">
        <v>1.3525399999999999E-5</v>
      </c>
      <c r="AJ13" s="17">
        <v>5.3408600000000002E-4</v>
      </c>
      <c r="AK13" s="72">
        <v>-1.29344E-6</v>
      </c>
      <c r="AL13" s="17">
        <v>-8.4917500000000007E-2</v>
      </c>
      <c r="AM13" s="17">
        <v>1.2887700000000001E-4</v>
      </c>
      <c r="AN13" s="17">
        <v>1.6010199999999999E-4</v>
      </c>
      <c r="AO13" s="72">
        <v>3.0533000000000001E-5</v>
      </c>
    </row>
    <row r="14" spans="1:41" x14ac:dyDescent="0.35">
      <c r="A14" s="17">
        <v>-6.3125799999999999E-3</v>
      </c>
      <c r="B14" s="72">
        <v>-1.782E-6</v>
      </c>
      <c r="C14" s="17">
        <v>2.92007E-4</v>
      </c>
      <c r="D14" s="17">
        <v>1.5192600000000001E-4</v>
      </c>
      <c r="E14" s="17">
        <v>1.7031300000000001E-4</v>
      </c>
      <c r="F14" s="72">
        <v>-9.4200499999999997E-6</v>
      </c>
      <c r="G14" s="17">
        <v>1.6619599999999999E-4</v>
      </c>
      <c r="H14" s="17">
        <v>2.5338500000000001E-4</v>
      </c>
      <c r="I14" s="17">
        <v>3.4853100000000001E-4</v>
      </c>
      <c r="J14" s="17">
        <v>1.67305E-4</v>
      </c>
      <c r="K14" s="17">
        <v>2.10781E-4</v>
      </c>
      <c r="L14" s="17">
        <v>1.1507599999999999E-4</v>
      </c>
      <c r="M14" s="17">
        <v>1.3133700000000001E-4</v>
      </c>
      <c r="N14" s="72">
        <v>-4.1040799999999997E-6</v>
      </c>
      <c r="O14" s="72">
        <v>-4.1040799999999997E-6</v>
      </c>
      <c r="P14" s="72">
        <v>5.1107899999999999E-5</v>
      </c>
      <c r="Q14" s="72">
        <v>-2.6038299999999999E-6</v>
      </c>
      <c r="R14" s="72">
        <v>2.1676500000000002E-5</v>
      </c>
      <c r="S14" s="17">
        <v>1.0226E-4</v>
      </c>
      <c r="T14" s="72">
        <v>3.46226E-6</v>
      </c>
      <c r="U14" s="72">
        <v>-6.2848600000000003E-6</v>
      </c>
      <c r="V14" s="17">
        <v>1.13211E-4</v>
      </c>
      <c r="W14" s="72">
        <v>-5.7215799999999997E-8</v>
      </c>
      <c r="X14" s="17">
        <v>3.4454599999999999E-4</v>
      </c>
      <c r="Y14" s="17">
        <v>1.95766E-4</v>
      </c>
      <c r="Z14" s="17">
        <v>-3.3199199999999998E-2</v>
      </c>
      <c r="AA14" s="17">
        <v>-1.46637E-4</v>
      </c>
      <c r="AB14" s="72">
        <v>4.4532799999999997E-6</v>
      </c>
      <c r="AC14" s="17">
        <v>3.6276E-4</v>
      </c>
      <c r="AD14" s="17">
        <v>2.75567E-4</v>
      </c>
      <c r="AE14" s="72">
        <v>-1.8062300000000002E-5</v>
      </c>
      <c r="AF14" s="72">
        <v>2.3150699999999998E-5</v>
      </c>
      <c r="AG14" s="17">
        <v>1.8621999999999999E-4</v>
      </c>
      <c r="AH14" s="72">
        <v>-3.3741799999999999E-31</v>
      </c>
      <c r="AI14" s="72">
        <v>5.2945899999999997E-5</v>
      </c>
      <c r="AJ14" s="17">
        <v>5.7722800000000005E-4</v>
      </c>
      <c r="AK14" s="72">
        <v>-4.67821E-22</v>
      </c>
      <c r="AL14" s="17">
        <v>-5.0187099999999998E-2</v>
      </c>
      <c r="AM14" s="17">
        <v>1.73704E-4</v>
      </c>
      <c r="AN14" s="17">
        <v>1.8524399999999999E-4</v>
      </c>
      <c r="AO14" s="72">
        <v>4.17598E-5</v>
      </c>
    </row>
    <row r="15" spans="1:41" x14ac:dyDescent="0.35">
      <c r="A15" s="17">
        <v>-6.2439499999999998E-3</v>
      </c>
      <c r="B15" s="72">
        <v>-1.6776400000000001E-6</v>
      </c>
      <c r="C15" s="17">
        <v>3.3912200000000002E-4</v>
      </c>
      <c r="D15" s="17">
        <v>1.77682E-4</v>
      </c>
      <c r="E15" s="17">
        <v>1.7761799999999999E-4</v>
      </c>
      <c r="F15" s="72">
        <v>-9.0377800000000004E-6</v>
      </c>
      <c r="G15" s="17">
        <v>1.6972299999999999E-4</v>
      </c>
      <c r="H15" s="17">
        <v>2.6069299999999999E-4</v>
      </c>
      <c r="I15" s="17">
        <v>3.5466799999999999E-4</v>
      </c>
      <c r="J15" s="17">
        <v>1.8092E-4</v>
      </c>
      <c r="K15" s="17">
        <v>2.1759500000000001E-4</v>
      </c>
      <c r="L15" s="17">
        <v>1.2433600000000001E-4</v>
      </c>
      <c r="M15" s="17">
        <v>1.3800499999999999E-4</v>
      </c>
      <c r="N15" s="72">
        <v>-2.11311E-6</v>
      </c>
      <c r="O15" s="72">
        <v>-2.11311E-6</v>
      </c>
      <c r="P15" s="72">
        <v>6.6342700000000004E-5</v>
      </c>
      <c r="Q15" s="72">
        <v>-2.4153599999999999E-6</v>
      </c>
      <c r="R15" s="72">
        <v>2.2765400000000001E-5</v>
      </c>
      <c r="S15" s="17">
        <v>1.51989E-4</v>
      </c>
      <c r="T15" s="72">
        <v>8.2950699999999992E-6</v>
      </c>
      <c r="U15" s="72">
        <v>-6.1481999999999999E-6</v>
      </c>
      <c r="V15" s="17">
        <v>1.36911E-4</v>
      </c>
      <c r="W15" s="72">
        <v>-2.9875500000000002E-8</v>
      </c>
      <c r="X15" s="17">
        <v>3.7967200000000001E-4</v>
      </c>
      <c r="Y15" s="17">
        <v>1.9731800000000001E-4</v>
      </c>
      <c r="Z15" s="17">
        <v>-3.2941400000000003E-2</v>
      </c>
      <c r="AA15" s="17">
        <v>-1.18138E-4</v>
      </c>
      <c r="AB15" s="72">
        <v>2.1288600000000001E-5</v>
      </c>
      <c r="AC15" s="17">
        <v>3.9300799999999997E-4</v>
      </c>
      <c r="AD15" s="17">
        <v>3.09687E-4</v>
      </c>
      <c r="AE15" s="72">
        <v>-1.4182800000000001E-5</v>
      </c>
      <c r="AF15" s="72">
        <v>5.64545E-5</v>
      </c>
      <c r="AG15" s="17">
        <v>2.0849900000000001E-4</v>
      </c>
      <c r="AH15" s="72">
        <v>3.7703200000000002E-5</v>
      </c>
      <c r="AI15" s="72">
        <v>8.3983500000000007E-5</v>
      </c>
      <c r="AJ15" s="17">
        <v>6.0068100000000004E-4</v>
      </c>
      <c r="AK15" s="72">
        <v>-1.6493799999999999E-33</v>
      </c>
      <c r="AL15" s="17">
        <v>-3.10467E-2</v>
      </c>
      <c r="AM15" s="17">
        <v>1.96565E-4</v>
      </c>
      <c r="AN15" s="17">
        <v>2.0016399999999999E-4</v>
      </c>
      <c r="AO15" s="72">
        <v>4.5117400000000003E-5</v>
      </c>
    </row>
    <row r="16" spans="1:41" x14ac:dyDescent="0.35">
      <c r="A16" s="17">
        <v>-4.9268699999999999E-3</v>
      </c>
      <c r="B16" s="72">
        <v>-1.4622599999999999E-6</v>
      </c>
      <c r="C16" s="17">
        <v>5.4976199999999997E-4</v>
      </c>
      <c r="D16" s="17">
        <v>1.7934599999999999E-4</v>
      </c>
      <c r="E16" s="17">
        <v>1.83031E-4</v>
      </c>
      <c r="F16" s="72">
        <v>-7.9648500000000005E-6</v>
      </c>
      <c r="G16" s="17">
        <v>1.7610099999999999E-4</v>
      </c>
      <c r="H16" s="17">
        <v>2.71167E-4</v>
      </c>
      <c r="I16" s="17">
        <v>3.6054199999999999E-4</v>
      </c>
      <c r="J16" s="17">
        <v>1.84802E-4</v>
      </c>
      <c r="K16" s="17">
        <v>2.3235899999999999E-4</v>
      </c>
      <c r="L16" s="17">
        <v>1.2621900000000001E-4</v>
      </c>
      <c r="M16" s="17">
        <v>1.60094E-4</v>
      </c>
      <c r="N16" s="72">
        <v>-1.9737100000000001E-6</v>
      </c>
      <c r="O16" s="72">
        <v>-1.9737100000000001E-6</v>
      </c>
      <c r="P16" s="72">
        <v>6.8619699999999996E-5</v>
      </c>
      <c r="Q16" s="72">
        <v>-2.0910200000000001E-6</v>
      </c>
      <c r="R16" s="72">
        <v>6.6800199999999998E-5</v>
      </c>
      <c r="S16" s="17">
        <v>1.6007599999999999E-4</v>
      </c>
      <c r="T16" s="72">
        <v>1.5979599999999999E-5</v>
      </c>
      <c r="U16" s="72">
        <v>-5.6790600000000001E-6</v>
      </c>
      <c r="V16" s="17">
        <v>1.59152E-4</v>
      </c>
      <c r="W16" s="72">
        <v>-1.7905100000000001E-14</v>
      </c>
      <c r="X16" s="17">
        <v>4.4074199999999999E-4</v>
      </c>
      <c r="Y16" s="17">
        <v>2.0034E-4</v>
      </c>
      <c r="Z16" s="17">
        <v>-3.0854400000000001E-2</v>
      </c>
      <c r="AA16" s="17">
        <v>-1.10509E-4</v>
      </c>
      <c r="AB16" s="72">
        <v>4.6156199999999997E-5</v>
      </c>
      <c r="AC16" s="17">
        <v>4.02705E-4</v>
      </c>
      <c r="AD16" s="17">
        <v>3.1221500000000002E-4</v>
      </c>
      <c r="AE16" s="72">
        <v>-1.2356E-5</v>
      </c>
      <c r="AF16" s="72">
        <v>6.8622599999999996E-5</v>
      </c>
      <c r="AG16" s="17">
        <v>2.2587900000000001E-4</v>
      </c>
      <c r="AH16" s="72">
        <v>5.3611199999999999E-5</v>
      </c>
      <c r="AI16" s="17">
        <v>1.1451300000000001E-4</v>
      </c>
      <c r="AJ16" s="17">
        <v>6.2155100000000003E-4</v>
      </c>
      <c r="AK16" s="72">
        <v>1.00489E-6</v>
      </c>
      <c r="AL16" s="17">
        <v>-2.2117499999999998E-2</v>
      </c>
      <c r="AM16" s="17">
        <v>2.0856800000000001E-4</v>
      </c>
      <c r="AN16" s="17">
        <v>2.02091E-4</v>
      </c>
      <c r="AO16" s="72">
        <v>4.8138800000000001E-5</v>
      </c>
    </row>
    <row r="17" spans="1:41" x14ac:dyDescent="0.35">
      <c r="A17" s="17">
        <v>-4.5548799999999999E-3</v>
      </c>
      <c r="B17" s="72">
        <v>-1.4472399999999999E-6</v>
      </c>
      <c r="C17" s="17">
        <v>7.2546799999999995E-4</v>
      </c>
      <c r="D17" s="17">
        <v>1.9010000000000001E-4</v>
      </c>
      <c r="E17" s="17">
        <v>2.0324699999999999E-4</v>
      </c>
      <c r="F17" s="72">
        <v>-7.7934500000000007E-6</v>
      </c>
      <c r="G17" s="17">
        <v>1.77054E-4</v>
      </c>
      <c r="H17" s="17">
        <v>3.10981E-4</v>
      </c>
      <c r="I17" s="17">
        <v>3.7710599999999999E-4</v>
      </c>
      <c r="J17" s="17">
        <v>1.8562E-4</v>
      </c>
      <c r="K17" s="17">
        <v>2.4090099999999999E-4</v>
      </c>
      <c r="L17" s="17">
        <v>1.33499E-4</v>
      </c>
      <c r="M17" s="17">
        <v>1.69581E-4</v>
      </c>
      <c r="N17" s="72">
        <v>-2.1938E-7</v>
      </c>
      <c r="O17" s="72">
        <v>-2.1938E-7</v>
      </c>
      <c r="P17" s="72">
        <v>7.3174099999999995E-5</v>
      </c>
      <c r="Q17" s="72">
        <v>-1.9449100000000001E-6</v>
      </c>
      <c r="R17" s="72">
        <v>7.4252199999999994E-5</v>
      </c>
      <c r="S17" s="17">
        <v>1.64327E-4</v>
      </c>
      <c r="T17" s="72">
        <v>2.04982E-5</v>
      </c>
      <c r="U17" s="72">
        <v>-5.6583800000000002E-6</v>
      </c>
      <c r="V17" s="17">
        <v>1.6137200000000001E-4</v>
      </c>
      <c r="W17" s="72">
        <v>-1.5898000000000001E-14</v>
      </c>
      <c r="X17" s="17">
        <v>4.7803400000000001E-4</v>
      </c>
      <c r="Y17" s="17">
        <v>2.1579699999999999E-4</v>
      </c>
      <c r="Z17" s="17">
        <v>-2.39422E-2</v>
      </c>
      <c r="AA17" s="72">
        <v>-9.8598500000000001E-5</v>
      </c>
      <c r="AB17" s="72">
        <v>5.40073E-5</v>
      </c>
      <c r="AC17" s="17">
        <v>4.3330700000000002E-4</v>
      </c>
      <c r="AD17" s="17">
        <v>3.1448199999999999E-4</v>
      </c>
      <c r="AE17" s="72">
        <v>-1.17193E-5</v>
      </c>
      <c r="AF17" s="72">
        <v>7.6934200000000006E-5</v>
      </c>
      <c r="AG17" s="17">
        <v>2.28898E-4</v>
      </c>
      <c r="AH17" s="72">
        <v>6.4941800000000002E-5</v>
      </c>
      <c r="AI17" s="17">
        <v>1.15683E-4</v>
      </c>
      <c r="AJ17" s="17">
        <v>6.3571899999999998E-4</v>
      </c>
      <c r="AK17" s="72">
        <v>2.3022599999999999E-5</v>
      </c>
      <c r="AL17" s="17">
        <v>-2.0616700000000002E-2</v>
      </c>
      <c r="AM17" s="17">
        <v>2.13308E-4</v>
      </c>
      <c r="AN17" s="17">
        <v>2.1097100000000001E-4</v>
      </c>
      <c r="AO17" s="72">
        <v>4.8568E-5</v>
      </c>
    </row>
    <row r="18" spans="1:41" x14ac:dyDescent="0.35">
      <c r="A18" s="17">
        <v>-3.3910799999999999E-3</v>
      </c>
      <c r="B18" s="72">
        <v>-1.41134E-6</v>
      </c>
      <c r="C18" s="17">
        <v>8.5673900000000002E-4</v>
      </c>
      <c r="D18" s="17">
        <v>2.0990900000000001E-4</v>
      </c>
      <c r="E18" s="17">
        <v>2.1934100000000001E-4</v>
      </c>
      <c r="F18" s="72">
        <v>-6.2779599999999996E-6</v>
      </c>
      <c r="G18" s="17">
        <v>1.8087999999999999E-4</v>
      </c>
      <c r="H18" s="17">
        <v>3.1837199999999998E-4</v>
      </c>
      <c r="I18" s="17">
        <v>4.0541299999999998E-4</v>
      </c>
      <c r="J18" s="17">
        <v>1.86088E-4</v>
      </c>
      <c r="K18" s="17">
        <v>2.55825E-4</v>
      </c>
      <c r="L18" s="17">
        <v>1.3384000000000001E-4</v>
      </c>
      <c r="M18" s="17">
        <v>1.7112900000000001E-4</v>
      </c>
      <c r="N18" s="72">
        <v>-1.66208E-11</v>
      </c>
      <c r="O18" s="72">
        <v>-1.66208E-11</v>
      </c>
      <c r="P18" s="72">
        <v>7.3404800000000006E-5</v>
      </c>
      <c r="Q18" s="72">
        <v>-1.0521099999999999E-6</v>
      </c>
      <c r="R18" s="72">
        <v>8.4281400000000003E-5</v>
      </c>
      <c r="S18" s="17">
        <v>1.6574299999999999E-4</v>
      </c>
      <c r="T18" s="72">
        <v>3.1476800000000003E-5</v>
      </c>
      <c r="U18" s="72">
        <v>-4.9071900000000004E-6</v>
      </c>
      <c r="V18" s="17">
        <v>1.6589299999999999E-4</v>
      </c>
      <c r="W18" s="72">
        <v>-3.3027400000000001E-15</v>
      </c>
      <c r="X18" s="17">
        <v>4.9857600000000003E-4</v>
      </c>
      <c r="Y18" s="17">
        <v>3.2404299999999999E-4</v>
      </c>
      <c r="Z18" s="17">
        <v>-2.1899999999999999E-2</v>
      </c>
      <c r="AA18" s="72">
        <v>-7.3449599999999996E-5</v>
      </c>
      <c r="AB18" s="72">
        <v>5.9508900000000002E-5</v>
      </c>
      <c r="AC18" s="17">
        <v>4.4226299999999998E-4</v>
      </c>
      <c r="AD18" s="17">
        <v>3.8342299999999998E-4</v>
      </c>
      <c r="AE18" s="72">
        <v>-1.1145899999999999E-5</v>
      </c>
      <c r="AF18" s="72">
        <v>7.9596099999999995E-5</v>
      </c>
      <c r="AG18" s="17">
        <v>2.4081800000000001E-4</v>
      </c>
      <c r="AH18" s="72">
        <v>6.5758200000000003E-5</v>
      </c>
      <c r="AI18" s="17">
        <v>1.28763E-4</v>
      </c>
      <c r="AJ18" s="17">
        <v>6.5418900000000001E-4</v>
      </c>
      <c r="AK18" s="72">
        <v>2.5913200000000001E-5</v>
      </c>
      <c r="AL18" s="17">
        <v>-1.99755E-2</v>
      </c>
      <c r="AM18" s="17">
        <v>2.2241200000000001E-4</v>
      </c>
      <c r="AN18" s="17">
        <v>2.37686E-4</v>
      </c>
      <c r="AO18" s="72">
        <v>4.9066900000000003E-5</v>
      </c>
    </row>
    <row r="19" spans="1:41" x14ac:dyDescent="0.35">
      <c r="A19" s="17">
        <v>-5.0127699999999995E-4</v>
      </c>
      <c r="B19" s="72">
        <v>-1.36239E-6</v>
      </c>
      <c r="C19" s="17">
        <v>8.6410800000000004E-4</v>
      </c>
      <c r="D19" s="17">
        <v>2.7539699999999998E-4</v>
      </c>
      <c r="E19" s="17">
        <v>2.2038E-4</v>
      </c>
      <c r="F19" s="72">
        <v>-6.1517599999999999E-6</v>
      </c>
      <c r="G19" s="17">
        <v>1.9572099999999999E-4</v>
      </c>
      <c r="H19" s="17">
        <v>3.2098700000000001E-4</v>
      </c>
      <c r="I19" s="17">
        <v>4.4213500000000002E-4</v>
      </c>
      <c r="J19" s="17">
        <v>1.8916700000000001E-4</v>
      </c>
      <c r="K19" s="17">
        <v>2.6385900000000002E-4</v>
      </c>
      <c r="L19" s="17">
        <v>1.3893099999999999E-4</v>
      </c>
      <c r="M19" s="17">
        <v>1.72454E-4</v>
      </c>
      <c r="N19" s="72">
        <v>-1.4960099999999999E-11</v>
      </c>
      <c r="O19" s="72">
        <v>-1.4960099999999999E-11</v>
      </c>
      <c r="P19" s="72">
        <v>7.72991E-5</v>
      </c>
      <c r="Q19" s="72">
        <v>-1.3382500000000001E-12</v>
      </c>
      <c r="R19" s="72">
        <v>9.9361E-5</v>
      </c>
      <c r="S19" s="17">
        <v>1.78643E-4</v>
      </c>
      <c r="T19" s="72">
        <v>3.7510399999999999E-5</v>
      </c>
      <c r="U19" s="72">
        <v>-4.7924799999999997E-6</v>
      </c>
      <c r="V19" s="17">
        <v>1.6611100000000001E-4</v>
      </c>
      <c r="W19" s="72">
        <v>-8.3618499999999997E-23</v>
      </c>
      <c r="X19" s="17">
        <v>6.0715699999999999E-4</v>
      </c>
      <c r="Y19" s="17">
        <v>3.8940399999999999E-4</v>
      </c>
      <c r="Z19" s="17">
        <v>-1.8373400000000002E-2</v>
      </c>
      <c r="AA19" s="72">
        <v>-5.9552700000000003E-5</v>
      </c>
      <c r="AB19" s="72">
        <v>6.6982200000000004E-5</v>
      </c>
      <c r="AC19" s="17">
        <v>4.5349499999999999E-4</v>
      </c>
      <c r="AD19" s="17">
        <v>3.8736899999999998E-4</v>
      </c>
      <c r="AE19" s="72">
        <v>-1.06401E-5</v>
      </c>
      <c r="AF19" s="17">
        <v>1.0768399999999999E-4</v>
      </c>
      <c r="AG19" s="17">
        <v>2.73887E-4</v>
      </c>
      <c r="AH19" s="72">
        <v>6.9054599999999994E-5</v>
      </c>
      <c r="AI19" s="17">
        <v>1.60705E-4</v>
      </c>
      <c r="AJ19" s="17">
        <v>6.5979400000000001E-4</v>
      </c>
      <c r="AK19" s="72">
        <v>6.2198499999999997E-5</v>
      </c>
      <c r="AL19" s="17">
        <v>-8.6804499999999993E-3</v>
      </c>
      <c r="AM19" s="17">
        <v>2.33916E-4</v>
      </c>
      <c r="AN19" s="17">
        <v>2.5045800000000001E-4</v>
      </c>
      <c r="AO19" s="72">
        <v>5.1853500000000001E-5</v>
      </c>
    </row>
    <row r="20" spans="1:41" x14ac:dyDescent="0.35">
      <c r="A20" s="72">
        <v>-1.6888199999999999E-5</v>
      </c>
      <c r="B20" s="72">
        <v>-1.2886700000000001E-6</v>
      </c>
      <c r="C20" s="17">
        <v>8.8575299999999997E-4</v>
      </c>
      <c r="D20" s="17">
        <v>3.0663100000000003E-4</v>
      </c>
      <c r="E20" s="17">
        <v>2.2849200000000001E-4</v>
      </c>
      <c r="F20" s="72">
        <v>-5.0977999999999997E-6</v>
      </c>
      <c r="G20" s="17">
        <v>2.0180900000000001E-4</v>
      </c>
      <c r="H20" s="17">
        <v>3.4103999999999997E-4</v>
      </c>
      <c r="I20" s="17">
        <v>5.1964000000000003E-4</v>
      </c>
      <c r="J20" s="17">
        <v>1.9454499999999999E-4</v>
      </c>
      <c r="K20" s="17">
        <v>2.7160200000000002E-4</v>
      </c>
      <c r="L20" s="17">
        <v>1.75935E-4</v>
      </c>
      <c r="M20" s="17">
        <v>1.82647E-4</v>
      </c>
      <c r="N20" s="72">
        <v>-2.9549299999999998E-12</v>
      </c>
      <c r="O20" s="72">
        <v>-2.9549299999999998E-12</v>
      </c>
      <c r="P20" s="72">
        <v>7.9608200000000001E-5</v>
      </c>
      <c r="Q20" s="72">
        <v>-1.2365700000000001E-12</v>
      </c>
      <c r="R20" s="17">
        <v>1.03472E-4</v>
      </c>
      <c r="S20" s="17">
        <v>1.79591E-4</v>
      </c>
      <c r="T20" s="72">
        <v>4.5379100000000001E-5</v>
      </c>
      <c r="U20" s="72">
        <v>-4.4497599999999999E-6</v>
      </c>
      <c r="V20" s="17">
        <v>1.68288E-4</v>
      </c>
      <c r="W20" s="72">
        <v>1.49441E-5</v>
      </c>
      <c r="X20" s="17">
        <v>6.1818099999999998E-4</v>
      </c>
      <c r="Y20" s="17">
        <v>3.9937499999999999E-4</v>
      </c>
      <c r="Z20" s="17">
        <v>-1.60964E-2</v>
      </c>
      <c r="AA20" s="72">
        <v>-5.9367899999999998E-5</v>
      </c>
      <c r="AB20" s="72">
        <v>7.0746099999999997E-5</v>
      </c>
      <c r="AC20" s="17">
        <v>4.7378600000000002E-4</v>
      </c>
      <c r="AD20" s="17">
        <v>4.0484199999999998E-4</v>
      </c>
      <c r="AE20" s="72">
        <v>-1.04537E-5</v>
      </c>
      <c r="AF20" s="17">
        <v>1.4569100000000001E-4</v>
      </c>
      <c r="AG20" s="17">
        <v>2.7442800000000001E-4</v>
      </c>
      <c r="AH20" s="72">
        <v>6.9552000000000001E-5</v>
      </c>
      <c r="AI20" s="17">
        <v>1.7309700000000001E-4</v>
      </c>
      <c r="AJ20" s="17">
        <v>6.9623899999999997E-4</v>
      </c>
      <c r="AK20" s="72">
        <v>7.5138900000000007E-5</v>
      </c>
      <c r="AL20" s="17">
        <v>-8.4398600000000004E-3</v>
      </c>
      <c r="AM20" s="17">
        <v>2.34658E-4</v>
      </c>
      <c r="AN20" s="17">
        <v>2.69239E-4</v>
      </c>
      <c r="AO20" s="72">
        <v>5.1925600000000003E-5</v>
      </c>
    </row>
    <row r="21" spans="1:41" x14ac:dyDescent="0.35">
      <c r="A21" s="72">
        <v>-1.6660500000000001E-5</v>
      </c>
      <c r="B21" s="72">
        <v>-1.2331699999999999E-6</v>
      </c>
      <c r="C21" s="17">
        <v>9.4645000000000005E-4</v>
      </c>
      <c r="D21" s="17">
        <v>5.4651500000000002E-4</v>
      </c>
      <c r="E21" s="17">
        <v>2.2927200000000001E-4</v>
      </c>
      <c r="F21" s="72">
        <v>-4.8396299999999998E-6</v>
      </c>
      <c r="G21" s="17">
        <v>2.0447299999999999E-4</v>
      </c>
      <c r="H21" s="17">
        <v>3.6476899999999998E-4</v>
      </c>
      <c r="I21" s="17">
        <v>5.2731999999999996E-4</v>
      </c>
      <c r="J21" s="17">
        <v>2.0301499999999999E-4</v>
      </c>
      <c r="K21" s="17">
        <v>2.7421100000000001E-4</v>
      </c>
      <c r="L21" s="17">
        <v>1.82397E-4</v>
      </c>
      <c r="M21" s="17">
        <v>1.91187E-4</v>
      </c>
      <c r="N21" s="72">
        <v>-9.1567400000000002E-16</v>
      </c>
      <c r="O21" s="72">
        <v>-9.1567400000000002E-16</v>
      </c>
      <c r="P21" s="72">
        <v>9.5176500000000006E-5</v>
      </c>
      <c r="Q21" s="72">
        <v>-2.25001E-13</v>
      </c>
      <c r="R21" s="17">
        <v>1.1196699999999999E-4</v>
      </c>
      <c r="S21" s="17">
        <v>1.80507E-4</v>
      </c>
      <c r="T21" s="72">
        <v>5.0705899999999998E-5</v>
      </c>
      <c r="U21" s="72">
        <v>-4.3333100000000004E-6</v>
      </c>
      <c r="V21" s="17">
        <v>1.9131899999999999E-4</v>
      </c>
      <c r="W21" s="72">
        <v>2.847E-5</v>
      </c>
      <c r="X21" s="17">
        <v>6.49561E-4</v>
      </c>
      <c r="Y21" s="17">
        <v>5.5294000000000003E-4</v>
      </c>
      <c r="Z21" s="17">
        <v>-1.54456E-2</v>
      </c>
      <c r="AA21" s="72">
        <v>-5.8825700000000002E-5</v>
      </c>
      <c r="AB21" s="72">
        <v>8.1923399999999996E-5</v>
      </c>
      <c r="AC21" s="17">
        <v>6.2511800000000003E-4</v>
      </c>
      <c r="AD21" s="17">
        <v>4.44072E-4</v>
      </c>
      <c r="AE21" s="72">
        <v>-1.0440300000000001E-5</v>
      </c>
      <c r="AF21" s="17">
        <v>1.5636900000000001E-4</v>
      </c>
      <c r="AG21" s="17">
        <v>2.8114900000000001E-4</v>
      </c>
      <c r="AH21" s="72">
        <v>8.9861800000000001E-5</v>
      </c>
      <c r="AI21" s="17">
        <v>1.7706300000000001E-4</v>
      </c>
      <c r="AJ21" s="17">
        <v>7.1229900000000001E-4</v>
      </c>
      <c r="AK21" s="72">
        <v>8.2696599999999997E-5</v>
      </c>
      <c r="AL21" s="17">
        <v>-8.3008800000000001E-3</v>
      </c>
      <c r="AM21" s="17">
        <v>2.37519E-4</v>
      </c>
      <c r="AN21" s="17">
        <v>2.96893E-4</v>
      </c>
      <c r="AO21" s="72">
        <v>5.5468099999999998E-5</v>
      </c>
    </row>
    <row r="22" spans="1:41" x14ac:dyDescent="0.35">
      <c r="A22" s="72">
        <v>-1.53358E-5</v>
      </c>
      <c r="B22" s="72">
        <v>-9.1076299999999996E-7</v>
      </c>
      <c r="C22" s="17">
        <v>9.5550400000000003E-4</v>
      </c>
      <c r="D22" s="17">
        <v>6.2715100000000005E-4</v>
      </c>
      <c r="E22" s="17">
        <v>2.4292300000000001E-4</v>
      </c>
      <c r="F22" s="72">
        <v>-9.1217100000000008E-9</v>
      </c>
      <c r="G22" s="17">
        <v>2.0692599999999999E-4</v>
      </c>
      <c r="H22" s="17">
        <v>3.9687199999999999E-4</v>
      </c>
      <c r="I22" s="17">
        <v>5.5192499999999999E-4</v>
      </c>
      <c r="J22" s="17">
        <v>2.2006099999999999E-4</v>
      </c>
      <c r="K22" s="17">
        <v>2.8375299999999998E-4</v>
      </c>
      <c r="L22" s="17">
        <v>1.91967E-4</v>
      </c>
      <c r="M22" s="17">
        <v>1.92444E-4</v>
      </c>
      <c r="N22" s="72">
        <v>2.7097299999999999E-5</v>
      </c>
      <c r="O22" s="72">
        <v>2.7097299999999999E-5</v>
      </c>
      <c r="P22" s="72">
        <v>9.6989099999999996E-5</v>
      </c>
      <c r="Q22" s="72">
        <v>-3.47442E-18</v>
      </c>
      <c r="R22" s="17">
        <v>1.1383999999999999E-4</v>
      </c>
      <c r="S22" s="17">
        <v>1.9019600000000001E-4</v>
      </c>
      <c r="T22" s="72">
        <v>6.2318300000000003E-5</v>
      </c>
      <c r="U22" s="72">
        <v>-3.9068700000000003E-6</v>
      </c>
      <c r="V22" s="17">
        <v>2.3956699999999999E-4</v>
      </c>
      <c r="W22" s="72">
        <v>2.8849799999999999E-5</v>
      </c>
      <c r="X22" s="17">
        <v>6.6320599999999995E-4</v>
      </c>
      <c r="Y22" s="17">
        <v>5.94185E-4</v>
      </c>
      <c r="Z22" s="17">
        <v>-1.2034899999999999E-2</v>
      </c>
      <c r="AA22" s="72">
        <v>-5.8701800000000001E-5</v>
      </c>
      <c r="AB22" s="72">
        <v>9.3275499999999998E-5</v>
      </c>
      <c r="AC22" s="17">
        <v>8.40466E-4</v>
      </c>
      <c r="AD22" s="17">
        <v>4.53454E-4</v>
      </c>
      <c r="AE22" s="72">
        <v>-7.6750300000000006E-6</v>
      </c>
      <c r="AF22" s="17">
        <v>1.5720999999999999E-4</v>
      </c>
      <c r="AG22" s="17">
        <v>3.06574E-4</v>
      </c>
      <c r="AH22" s="72">
        <v>9.4921100000000002E-5</v>
      </c>
      <c r="AI22" s="17">
        <v>1.7859399999999999E-4</v>
      </c>
      <c r="AJ22" s="17">
        <v>7.1315500000000004E-4</v>
      </c>
      <c r="AK22" s="72">
        <v>9.0838699999999995E-5</v>
      </c>
      <c r="AL22" s="17">
        <v>-7.3089299999999999E-3</v>
      </c>
      <c r="AM22" s="17">
        <v>2.70165E-4</v>
      </c>
      <c r="AN22" s="17">
        <v>3.0458200000000002E-4</v>
      </c>
      <c r="AO22" s="72">
        <v>6.55989E-5</v>
      </c>
    </row>
    <row r="23" spans="1:41" x14ac:dyDescent="0.35">
      <c r="A23" s="72">
        <v>-1.51081E-5</v>
      </c>
      <c r="B23" s="72">
        <v>-7.9595900000000001E-7</v>
      </c>
      <c r="C23" s="17">
        <v>9.6530300000000004E-4</v>
      </c>
      <c r="D23" s="17">
        <v>6.4220399999999995E-4</v>
      </c>
      <c r="E23" s="17">
        <v>2.46419E-4</v>
      </c>
      <c r="F23" s="72">
        <v>-8.9075699999999997E-9</v>
      </c>
      <c r="G23" s="17">
        <v>2.4681600000000002E-4</v>
      </c>
      <c r="H23" s="17">
        <v>4.3280400000000001E-4</v>
      </c>
      <c r="I23" s="17">
        <v>5.9320900000000003E-4</v>
      </c>
      <c r="J23" s="17">
        <v>2.2951499999999999E-4</v>
      </c>
      <c r="K23" s="17">
        <v>2.8405699999999999E-4</v>
      </c>
      <c r="L23" s="17">
        <v>2.00051E-4</v>
      </c>
      <c r="M23" s="17">
        <v>1.95298E-4</v>
      </c>
      <c r="N23" s="72">
        <v>4.6556800000000001E-5</v>
      </c>
      <c r="O23" s="72">
        <v>4.6556800000000001E-5</v>
      </c>
      <c r="P23" s="17">
        <v>1.13443E-4</v>
      </c>
      <c r="Q23" s="72">
        <v>2.1042900000000001E-5</v>
      </c>
      <c r="R23" s="17">
        <v>1.3439699999999999E-4</v>
      </c>
      <c r="S23" s="17">
        <v>1.9959900000000001E-4</v>
      </c>
      <c r="T23" s="72">
        <v>6.4859399999999998E-5</v>
      </c>
      <c r="U23" s="72">
        <v>-3.8301699999999998E-6</v>
      </c>
      <c r="V23" s="17">
        <v>2.6384200000000003E-4</v>
      </c>
      <c r="W23" s="72">
        <v>4.04406E-5</v>
      </c>
      <c r="X23" s="17">
        <v>6.7116599999999995E-4</v>
      </c>
      <c r="Y23" s="17">
        <v>6.4578200000000002E-4</v>
      </c>
      <c r="Z23" s="17">
        <v>-1.16597E-2</v>
      </c>
      <c r="AA23" s="72">
        <v>-4.1199100000000003E-5</v>
      </c>
      <c r="AB23" s="17">
        <v>1.17398E-4</v>
      </c>
      <c r="AC23" s="17">
        <v>8.4530300000000005E-4</v>
      </c>
      <c r="AD23" s="17">
        <v>5.58991E-4</v>
      </c>
      <c r="AE23" s="72">
        <v>-7.19165E-6</v>
      </c>
      <c r="AF23" s="17">
        <v>1.57758E-4</v>
      </c>
      <c r="AG23" s="17">
        <v>3.2751299999999998E-4</v>
      </c>
      <c r="AH23" s="72">
        <v>9.6735800000000003E-5</v>
      </c>
      <c r="AI23" s="17">
        <v>1.8028099999999999E-4</v>
      </c>
      <c r="AJ23" s="17">
        <v>7.8935799999999999E-4</v>
      </c>
      <c r="AK23" s="72">
        <v>9.8541299999999998E-5</v>
      </c>
      <c r="AL23" s="17">
        <v>-6.9673299999999999E-3</v>
      </c>
      <c r="AM23" s="17">
        <v>2.77113E-4</v>
      </c>
      <c r="AN23" s="17">
        <v>3.2785300000000002E-4</v>
      </c>
      <c r="AO23" s="72">
        <v>9.6815200000000001E-5</v>
      </c>
    </row>
    <row r="24" spans="1:41" x14ac:dyDescent="0.35">
      <c r="A24" s="72">
        <v>-1.48182E-5</v>
      </c>
      <c r="B24" s="72">
        <v>-7.2340999999999999E-7</v>
      </c>
      <c r="C24" s="17">
        <v>9.7648099999999996E-4</v>
      </c>
      <c r="D24" s="17">
        <v>6.7542800000000005E-4</v>
      </c>
      <c r="E24" s="17">
        <v>2.5485800000000001E-4</v>
      </c>
      <c r="F24" s="72">
        <v>-1.4958900000000001E-9</v>
      </c>
      <c r="G24" s="17">
        <v>2.6273799999999999E-4</v>
      </c>
      <c r="H24" s="17">
        <v>4.4569899999999998E-4</v>
      </c>
      <c r="I24" s="17">
        <v>6.21281E-4</v>
      </c>
      <c r="J24" s="17">
        <v>2.3613900000000001E-4</v>
      </c>
      <c r="K24" s="17">
        <v>2.9102400000000002E-4</v>
      </c>
      <c r="L24" s="17">
        <v>2.23465E-4</v>
      </c>
      <c r="M24" s="17">
        <v>2.0812700000000001E-4</v>
      </c>
      <c r="N24" s="72">
        <v>4.7509500000000003E-5</v>
      </c>
      <c r="O24" s="72">
        <v>4.7509500000000003E-5</v>
      </c>
      <c r="P24" s="17">
        <v>1.2443E-4</v>
      </c>
      <c r="Q24" s="72">
        <v>2.47507E-5</v>
      </c>
      <c r="R24" s="17">
        <v>1.4150299999999999E-4</v>
      </c>
      <c r="S24" s="17">
        <v>2.1209199999999999E-4</v>
      </c>
      <c r="T24" s="72">
        <v>8.2492500000000003E-5</v>
      </c>
      <c r="U24" s="72">
        <v>-3.1000599999999999E-6</v>
      </c>
      <c r="V24" s="17">
        <v>2.7271199999999999E-4</v>
      </c>
      <c r="W24" s="72">
        <v>5.7476899999999999E-5</v>
      </c>
      <c r="X24" s="17">
        <v>6.7174499999999996E-4</v>
      </c>
      <c r="Y24" s="17">
        <v>7.0120700000000002E-4</v>
      </c>
      <c r="Z24" s="17">
        <v>-1.10124E-2</v>
      </c>
      <c r="AA24" s="72">
        <v>-2.82739E-5</v>
      </c>
      <c r="AB24" s="17">
        <v>1.17614E-4</v>
      </c>
      <c r="AC24" s="17">
        <v>8.6259100000000001E-4</v>
      </c>
      <c r="AD24" s="17">
        <v>5.6401300000000004E-4</v>
      </c>
      <c r="AE24" s="72">
        <v>-1.2604E-6</v>
      </c>
      <c r="AF24" s="17">
        <v>1.5913099999999999E-4</v>
      </c>
      <c r="AG24" s="17">
        <v>3.3088399999999998E-4</v>
      </c>
      <c r="AH24" s="17">
        <v>1.01106E-4</v>
      </c>
      <c r="AI24" s="17">
        <v>1.8915699999999999E-4</v>
      </c>
      <c r="AJ24" s="17">
        <v>8.1851899999999997E-4</v>
      </c>
      <c r="AK24" s="17">
        <v>1.0102099999999999E-4</v>
      </c>
      <c r="AL24" s="17">
        <v>-6.9228600000000003E-3</v>
      </c>
      <c r="AM24" s="17">
        <v>2.8415200000000003E-4</v>
      </c>
      <c r="AN24" s="17">
        <v>3.4314600000000001E-4</v>
      </c>
      <c r="AO24" s="17">
        <v>1.01592E-4</v>
      </c>
    </row>
    <row r="25" spans="1:41" x14ac:dyDescent="0.35">
      <c r="A25" s="72">
        <v>-1.4215E-5</v>
      </c>
      <c r="B25" s="72">
        <v>-6.4702800000000004E-7</v>
      </c>
      <c r="C25" s="17">
        <v>9.8851699999999995E-4</v>
      </c>
      <c r="D25" s="17">
        <v>6.87833E-4</v>
      </c>
      <c r="E25" s="17">
        <v>2.7525299999999999E-4</v>
      </c>
      <c r="F25" s="72">
        <v>-5.7016500000000005E-14</v>
      </c>
      <c r="G25" s="17">
        <v>2.6315799999999999E-4</v>
      </c>
      <c r="H25" s="17">
        <v>5.0601200000000002E-4</v>
      </c>
      <c r="I25" s="17">
        <v>9.25066E-4</v>
      </c>
      <c r="J25" s="17">
        <v>2.3813799999999999E-4</v>
      </c>
      <c r="K25" s="17">
        <v>3.0092299999999998E-4</v>
      </c>
      <c r="L25" s="17">
        <v>2.3091600000000001E-4</v>
      </c>
      <c r="M25" s="17">
        <v>2.09268E-4</v>
      </c>
      <c r="N25" s="72">
        <v>7.4186799999999999E-5</v>
      </c>
      <c r="O25" s="72">
        <v>7.4186799999999999E-5</v>
      </c>
      <c r="P25" s="17">
        <v>1.2792899999999999E-4</v>
      </c>
      <c r="Q25" s="72">
        <v>3.7120899999999999E-5</v>
      </c>
      <c r="R25" s="17">
        <v>1.43833E-4</v>
      </c>
      <c r="S25" s="17">
        <v>2.1367099999999999E-4</v>
      </c>
      <c r="T25" s="72">
        <v>8.2751999999999996E-5</v>
      </c>
      <c r="U25" s="72">
        <v>-3.0893799999999999E-6</v>
      </c>
      <c r="V25" s="17">
        <v>2.85789E-4</v>
      </c>
      <c r="W25" s="72">
        <v>8.9980699999999997E-5</v>
      </c>
      <c r="X25" s="17">
        <v>7.0634500000000004E-4</v>
      </c>
      <c r="Y25" s="17">
        <v>7.1018899999999996E-4</v>
      </c>
      <c r="Z25" s="17">
        <v>-1.0688100000000001E-2</v>
      </c>
      <c r="AA25" s="72">
        <v>-9.7368100000000004E-6</v>
      </c>
      <c r="AB25" s="17">
        <v>1.2432200000000001E-4</v>
      </c>
      <c r="AC25" s="17">
        <v>8.6519899999999998E-4</v>
      </c>
      <c r="AD25" s="17">
        <v>5.7115200000000001E-4</v>
      </c>
      <c r="AE25" s="72">
        <v>-2.0840399999999999E-17</v>
      </c>
      <c r="AF25" s="17">
        <v>1.64883E-4</v>
      </c>
      <c r="AG25" s="17">
        <v>3.6789199999999998E-4</v>
      </c>
      <c r="AH25" s="17">
        <v>1.1197299999999999E-4</v>
      </c>
      <c r="AI25" s="17">
        <v>1.9349600000000001E-4</v>
      </c>
      <c r="AJ25" s="17">
        <v>8.9429600000000004E-4</v>
      </c>
      <c r="AK25" s="17">
        <v>1.17182E-4</v>
      </c>
      <c r="AL25" s="17">
        <v>-5.2451299999999998E-3</v>
      </c>
      <c r="AM25" s="17">
        <v>3.1835899999999999E-4</v>
      </c>
      <c r="AN25" s="17">
        <v>3.6057100000000001E-4</v>
      </c>
      <c r="AO25" s="17">
        <v>1.0204099999999999E-4</v>
      </c>
    </row>
    <row r="26" spans="1:41" x14ac:dyDescent="0.35">
      <c r="A26" s="72">
        <v>-1.21745E-5</v>
      </c>
      <c r="B26" s="72">
        <v>-5.3007000000000003E-7</v>
      </c>
      <c r="C26" s="17">
        <v>9.927619999999999E-4</v>
      </c>
      <c r="D26" s="17">
        <v>7.0257900000000005E-4</v>
      </c>
      <c r="E26" s="17">
        <v>2.875E-4</v>
      </c>
      <c r="F26" s="72">
        <v>1.5224200000000001E-5</v>
      </c>
      <c r="G26" s="17">
        <v>2.7203200000000001E-4</v>
      </c>
      <c r="H26" s="17">
        <v>5.2451699999999995E-4</v>
      </c>
      <c r="I26" s="17">
        <v>1.0491299999999999E-3</v>
      </c>
      <c r="J26" s="17">
        <v>2.5888300000000001E-4</v>
      </c>
      <c r="K26" s="17">
        <v>3.0463400000000002E-4</v>
      </c>
      <c r="L26" s="17">
        <v>2.3319399999999999E-4</v>
      </c>
      <c r="M26" s="17">
        <v>2.1091400000000001E-4</v>
      </c>
      <c r="N26" s="72">
        <v>7.8610599999999996E-5</v>
      </c>
      <c r="O26" s="72">
        <v>7.8610599999999996E-5</v>
      </c>
      <c r="P26" s="17">
        <v>1.3265600000000001E-4</v>
      </c>
      <c r="Q26" s="72">
        <v>4.5497700000000003E-5</v>
      </c>
      <c r="R26" s="17">
        <v>1.4411200000000001E-4</v>
      </c>
      <c r="S26" s="17">
        <v>2.16226E-4</v>
      </c>
      <c r="T26" s="72">
        <v>9.2960099999999998E-5</v>
      </c>
      <c r="U26" s="72">
        <v>-3.00914E-6</v>
      </c>
      <c r="V26" s="17">
        <v>3.0723799999999999E-4</v>
      </c>
      <c r="W26" s="72">
        <v>9.0306699999999994E-5</v>
      </c>
      <c r="X26" s="17">
        <v>7.5814700000000003E-4</v>
      </c>
      <c r="Y26" s="17">
        <v>7.4455799999999998E-4</v>
      </c>
      <c r="Z26" s="17">
        <v>-7.7292599999999999E-3</v>
      </c>
      <c r="AA26" s="72">
        <v>-8.0623599999999998E-6</v>
      </c>
      <c r="AB26" s="17">
        <v>1.26298E-4</v>
      </c>
      <c r="AC26" s="17">
        <v>8.7455200000000001E-4</v>
      </c>
      <c r="AD26" s="17">
        <v>5.8536999999999999E-4</v>
      </c>
      <c r="AE26" s="72">
        <v>-6.1652400000000005E-29</v>
      </c>
      <c r="AF26" s="17">
        <v>1.9038799999999999E-4</v>
      </c>
      <c r="AG26" s="17">
        <v>3.7689499999999998E-4</v>
      </c>
      <c r="AH26" s="17">
        <v>1.13582E-4</v>
      </c>
      <c r="AI26" s="17">
        <v>2.0208499999999999E-4</v>
      </c>
      <c r="AJ26" s="17">
        <v>9.4096700000000002E-4</v>
      </c>
      <c r="AK26" s="17">
        <v>1.17403E-4</v>
      </c>
      <c r="AL26" s="17">
        <v>-5.1985E-3</v>
      </c>
      <c r="AM26" s="17">
        <v>3.5235600000000001E-4</v>
      </c>
      <c r="AN26" s="17">
        <v>3.8951600000000002E-4</v>
      </c>
      <c r="AO26" s="17">
        <v>1.13331E-4</v>
      </c>
    </row>
    <row r="27" spans="1:41" x14ac:dyDescent="0.35">
      <c r="A27" s="72">
        <v>-9.6722000000000003E-6</v>
      </c>
      <c r="B27" s="72">
        <v>-4.6427299999999999E-7</v>
      </c>
      <c r="C27" s="17">
        <v>9.9573700000000001E-4</v>
      </c>
      <c r="D27" s="17">
        <v>7.0851499999999995E-4</v>
      </c>
      <c r="E27" s="17">
        <v>2.9571000000000003E-4</v>
      </c>
      <c r="F27" s="72">
        <v>4.8802199999999998E-5</v>
      </c>
      <c r="G27" s="17">
        <v>3.53264E-4</v>
      </c>
      <c r="H27" s="17">
        <v>5.3986099999999999E-4</v>
      </c>
      <c r="I27" s="17">
        <v>1.0593200000000001E-3</v>
      </c>
      <c r="J27" s="17">
        <v>2.6026000000000001E-4</v>
      </c>
      <c r="K27" s="17">
        <v>3.0949200000000002E-4</v>
      </c>
      <c r="L27" s="17">
        <v>2.6695899999999999E-4</v>
      </c>
      <c r="M27" s="17">
        <v>2.1268599999999999E-4</v>
      </c>
      <c r="N27" s="72">
        <v>8.1038999999999994E-5</v>
      </c>
      <c r="O27" s="72">
        <v>8.1038999999999994E-5</v>
      </c>
      <c r="P27" s="17">
        <v>1.3354799999999999E-4</v>
      </c>
      <c r="Q27" s="72">
        <v>4.7983299999999998E-5</v>
      </c>
      <c r="R27" s="17">
        <v>1.5240699999999999E-4</v>
      </c>
      <c r="S27" s="17">
        <v>2.2259800000000001E-4</v>
      </c>
      <c r="T27" s="17">
        <v>1.04195E-4</v>
      </c>
      <c r="U27" s="72">
        <v>-1.42462E-6</v>
      </c>
      <c r="V27" s="17">
        <v>3.21875E-4</v>
      </c>
      <c r="W27" s="17">
        <v>1.07042E-4</v>
      </c>
      <c r="X27" s="17">
        <v>7.7547599999999999E-4</v>
      </c>
      <c r="Y27" s="17">
        <v>7.6411199999999995E-4</v>
      </c>
      <c r="Z27" s="17">
        <v>-7.36486E-3</v>
      </c>
      <c r="AA27" s="72">
        <v>-7.05622E-6</v>
      </c>
      <c r="AB27" s="17">
        <v>1.28918E-4</v>
      </c>
      <c r="AC27" s="17">
        <v>8.7540600000000001E-4</v>
      </c>
      <c r="AD27" s="17">
        <v>5.9395400000000005E-4</v>
      </c>
      <c r="AE27" s="72">
        <v>1.14538E-6</v>
      </c>
      <c r="AF27" s="17">
        <v>1.9776200000000001E-4</v>
      </c>
      <c r="AG27" s="17">
        <v>3.7822600000000001E-4</v>
      </c>
      <c r="AH27" s="17">
        <v>1.206E-4</v>
      </c>
      <c r="AI27" s="17">
        <v>2.18278E-4</v>
      </c>
      <c r="AJ27" s="17">
        <v>9.7008399999999996E-4</v>
      </c>
      <c r="AK27" s="17">
        <v>1.27205E-4</v>
      </c>
      <c r="AL27" s="17">
        <v>-5.0707800000000004E-3</v>
      </c>
      <c r="AM27" s="17">
        <v>3.54855E-4</v>
      </c>
      <c r="AN27" s="17">
        <v>4.8225699999999999E-4</v>
      </c>
      <c r="AO27" s="17">
        <v>1.21477E-4</v>
      </c>
    </row>
    <row r="28" spans="1:41" x14ac:dyDescent="0.35">
      <c r="A28" s="72">
        <v>-9.6032100000000005E-6</v>
      </c>
      <c r="B28" s="72">
        <v>-3.30705E-7</v>
      </c>
      <c r="C28" s="17">
        <v>1.0193100000000001E-3</v>
      </c>
      <c r="D28" s="17">
        <v>7.1057300000000004E-4</v>
      </c>
      <c r="E28" s="17">
        <v>3.02804E-4</v>
      </c>
      <c r="F28" s="72">
        <v>5.2314300000000002E-5</v>
      </c>
      <c r="G28" s="17">
        <v>3.6030300000000002E-4</v>
      </c>
      <c r="H28" s="17">
        <v>5.4941699999999996E-4</v>
      </c>
      <c r="I28" s="17">
        <v>1.06671E-3</v>
      </c>
      <c r="J28" s="17">
        <v>2.7129399999999999E-4</v>
      </c>
      <c r="K28" s="17">
        <v>3.1437499999999998E-4</v>
      </c>
      <c r="L28" s="17">
        <v>2.7979200000000001E-4</v>
      </c>
      <c r="M28" s="17">
        <v>2.25789E-4</v>
      </c>
      <c r="N28" s="72">
        <v>8.8332900000000003E-5</v>
      </c>
      <c r="O28" s="72">
        <v>8.8332900000000003E-5</v>
      </c>
      <c r="P28" s="17">
        <v>1.4417299999999999E-4</v>
      </c>
      <c r="Q28" s="72">
        <v>6.1014999999999998E-5</v>
      </c>
      <c r="R28" s="17">
        <v>1.6322299999999999E-4</v>
      </c>
      <c r="S28" s="17">
        <v>2.6705300000000001E-4</v>
      </c>
      <c r="T28" s="17">
        <v>1.06125E-4</v>
      </c>
      <c r="U28" s="72">
        <v>-1.0680500000000001E-6</v>
      </c>
      <c r="V28" s="17">
        <v>3.5141099999999999E-4</v>
      </c>
      <c r="W28" s="17">
        <v>1.0916000000000001E-4</v>
      </c>
      <c r="X28" s="17">
        <v>7.8097599999999996E-4</v>
      </c>
      <c r="Y28" s="17">
        <v>8.4176699999999999E-4</v>
      </c>
      <c r="Z28" s="17">
        <v>-7.3376500000000002E-3</v>
      </c>
      <c r="AA28" s="72">
        <v>-6.0936600000000004E-6</v>
      </c>
      <c r="AB28" s="17">
        <v>1.3552799999999999E-4</v>
      </c>
      <c r="AC28" s="17">
        <v>8.8790799999999997E-4</v>
      </c>
      <c r="AD28" s="17">
        <v>6.0030399999999996E-4</v>
      </c>
      <c r="AE28" s="72">
        <v>1.6410400000000001E-5</v>
      </c>
      <c r="AF28" s="17">
        <v>2.0217600000000001E-4</v>
      </c>
      <c r="AG28" s="17">
        <v>3.8911799999999998E-4</v>
      </c>
      <c r="AH28" s="17">
        <v>1.2484099999999999E-4</v>
      </c>
      <c r="AI28" s="17">
        <v>2.18316E-4</v>
      </c>
      <c r="AJ28" s="17">
        <v>9.9279699999999991E-4</v>
      </c>
      <c r="AK28" s="17">
        <v>1.4021199999999999E-4</v>
      </c>
      <c r="AL28" s="17">
        <v>-5.0372500000000001E-3</v>
      </c>
      <c r="AM28" s="17">
        <v>3.7912599999999997E-4</v>
      </c>
      <c r="AN28" s="17">
        <v>4.9717299999999995E-4</v>
      </c>
      <c r="AO28" s="17">
        <v>1.2719599999999999E-4</v>
      </c>
    </row>
    <row r="29" spans="1:41" x14ac:dyDescent="0.35">
      <c r="A29" s="72">
        <v>-9.0865199999999999E-6</v>
      </c>
      <c r="B29" s="72">
        <v>-2.6373699999999997E-7</v>
      </c>
      <c r="C29" s="17">
        <v>1.05608E-3</v>
      </c>
      <c r="D29" s="17">
        <v>7.1077599999999999E-4</v>
      </c>
      <c r="E29" s="17">
        <v>3.0516799999999998E-4</v>
      </c>
      <c r="F29" s="72">
        <v>5.6241199999999999E-5</v>
      </c>
      <c r="G29" s="17">
        <v>4.6084300000000001E-4</v>
      </c>
      <c r="H29" s="17">
        <v>6.0770300000000002E-4</v>
      </c>
      <c r="I29" s="17">
        <v>1.07565E-3</v>
      </c>
      <c r="J29" s="17">
        <v>2.7690499999999998E-4</v>
      </c>
      <c r="K29" s="17">
        <v>3.1642900000000002E-4</v>
      </c>
      <c r="L29" s="17">
        <v>2.8136600000000002E-4</v>
      </c>
      <c r="M29" s="17">
        <v>2.3391800000000001E-4</v>
      </c>
      <c r="N29" s="72">
        <v>9.35913E-5</v>
      </c>
      <c r="O29" s="72">
        <v>9.35913E-5</v>
      </c>
      <c r="P29" s="17">
        <v>1.5206400000000001E-4</v>
      </c>
      <c r="Q29" s="72">
        <v>6.4665299999999999E-5</v>
      </c>
      <c r="R29" s="17">
        <v>1.71655E-4</v>
      </c>
      <c r="S29" s="17">
        <v>2.7395300000000001E-4</v>
      </c>
      <c r="T29" s="17">
        <v>1.09461E-4</v>
      </c>
      <c r="U29" s="72">
        <v>-1.0061199999999999E-6</v>
      </c>
      <c r="V29" s="17">
        <v>3.8523600000000001E-4</v>
      </c>
      <c r="W29" s="17">
        <v>1.1381E-4</v>
      </c>
      <c r="X29" s="17">
        <v>8.5776600000000004E-4</v>
      </c>
      <c r="Y29" s="17">
        <v>8.8461400000000004E-4</v>
      </c>
      <c r="Z29" s="17">
        <v>-7.2010399999999997E-3</v>
      </c>
      <c r="AA29" s="72">
        <v>-5.5627400000000004E-6</v>
      </c>
      <c r="AB29" s="17">
        <v>1.4935400000000001E-4</v>
      </c>
      <c r="AC29" s="17">
        <v>9.0757999999999995E-4</v>
      </c>
      <c r="AD29" s="17">
        <v>6.0117799999999996E-4</v>
      </c>
      <c r="AE29" s="72">
        <v>2.77497E-5</v>
      </c>
      <c r="AF29" s="17">
        <v>2.0983899999999999E-4</v>
      </c>
      <c r="AG29" s="17">
        <v>3.9348299999999997E-4</v>
      </c>
      <c r="AH29" s="17">
        <v>1.3650700000000001E-4</v>
      </c>
      <c r="AI29" s="17">
        <v>2.3944E-4</v>
      </c>
      <c r="AJ29" s="17">
        <v>9.951370000000001E-4</v>
      </c>
      <c r="AK29" s="17">
        <v>1.4211599999999999E-4</v>
      </c>
      <c r="AL29" s="17">
        <v>-4.61927E-3</v>
      </c>
      <c r="AM29" s="17">
        <v>3.8548599999999999E-4</v>
      </c>
      <c r="AN29" s="17">
        <v>5.0247499999999995E-4</v>
      </c>
      <c r="AO29" s="17">
        <v>1.3434100000000001E-4</v>
      </c>
    </row>
    <row r="30" spans="1:41" x14ac:dyDescent="0.35">
      <c r="A30" s="72">
        <v>-8.4614E-6</v>
      </c>
      <c r="B30" s="72">
        <v>-1.86354E-7</v>
      </c>
      <c r="C30" s="17">
        <v>1.0670499999999999E-3</v>
      </c>
      <c r="D30" s="17">
        <v>7.3641699999999995E-4</v>
      </c>
      <c r="E30" s="17">
        <v>3.2001499999999999E-4</v>
      </c>
      <c r="F30" s="72">
        <v>7.3273099999999995E-5</v>
      </c>
      <c r="G30" s="17">
        <v>5.1770400000000002E-4</v>
      </c>
      <c r="H30" s="17">
        <v>6.6080999999999996E-4</v>
      </c>
      <c r="I30" s="17">
        <v>1.13849E-3</v>
      </c>
      <c r="J30" s="17">
        <v>2.965E-4</v>
      </c>
      <c r="K30" s="17">
        <v>3.2407399999999999E-4</v>
      </c>
      <c r="L30" s="17">
        <v>2.8707100000000002E-4</v>
      </c>
      <c r="M30" s="17">
        <v>2.4706700000000001E-4</v>
      </c>
      <c r="N30" s="17">
        <v>1.08793E-4</v>
      </c>
      <c r="O30" s="17">
        <v>1.08793E-4</v>
      </c>
      <c r="P30" s="17">
        <v>1.5639699999999999E-4</v>
      </c>
      <c r="Q30" s="72">
        <v>6.6231199999999997E-5</v>
      </c>
      <c r="R30" s="17">
        <v>1.7471399999999999E-4</v>
      </c>
      <c r="S30" s="17">
        <v>2.7519399999999998E-4</v>
      </c>
      <c r="T30" s="17">
        <v>1.1537299999999999E-4</v>
      </c>
      <c r="U30" s="72">
        <v>-2.1673000000000001E-7</v>
      </c>
      <c r="V30" s="17">
        <v>4.0295700000000001E-4</v>
      </c>
      <c r="W30" s="17">
        <v>1.1950700000000001E-4</v>
      </c>
      <c r="X30" s="17">
        <v>8.6224399999999997E-4</v>
      </c>
      <c r="Y30" s="17">
        <v>1.0404500000000001E-3</v>
      </c>
      <c r="Z30" s="17">
        <v>-6.8892800000000002E-3</v>
      </c>
      <c r="AA30" s="72">
        <v>-9.2365300000000002E-15</v>
      </c>
      <c r="AB30" s="17">
        <v>1.6667400000000001E-4</v>
      </c>
      <c r="AC30" s="17">
        <v>9.2296999999999995E-4</v>
      </c>
      <c r="AD30" s="17">
        <v>6.3773400000000004E-4</v>
      </c>
      <c r="AE30" s="72">
        <v>2.9079599999999999E-5</v>
      </c>
      <c r="AF30" s="17">
        <v>2.3630999999999999E-4</v>
      </c>
      <c r="AG30" s="17">
        <v>4.26561E-4</v>
      </c>
      <c r="AH30" s="17">
        <v>1.39923E-4</v>
      </c>
      <c r="AI30" s="17">
        <v>2.9265500000000001E-4</v>
      </c>
      <c r="AJ30" s="17">
        <v>1.04009E-3</v>
      </c>
      <c r="AK30" s="17">
        <v>1.74461E-4</v>
      </c>
      <c r="AL30" s="17">
        <v>-3.7886499999999999E-4</v>
      </c>
      <c r="AM30" s="17">
        <v>4.0236200000000002E-4</v>
      </c>
      <c r="AN30" s="17">
        <v>5.4201499999999997E-4</v>
      </c>
      <c r="AO30" s="17">
        <v>1.4095700000000001E-4</v>
      </c>
    </row>
    <row r="31" spans="1:41" x14ac:dyDescent="0.35">
      <c r="A31" s="72">
        <v>-5.2196300000000004E-6</v>
      </c>
      <c r="B31" s="72">
        <v>-1.6474700000000001E-7</v>
      </c>
      <c r="C31" s="17">
        <v>1.0671700000000001E-3</v>
      </c>
      <c r="D31" s="17">
        <v>7.6242699999999998E-4</v>
      </c>
      <c r="E31" s="17">
        <v>3.2085000000000002E-4</v>
      </c>
      <c r="F31" s="72">
        <v>7.8658600000000006E-5</v>
      </c>
      <c r="G31" s="17">
        <v>5.4349200000000002E-4</v>
      </c>
      <c r="H31" s="17">
        <v>6.8999899999999995E-4</v>
      </c>
      <c r="I31" s="17">
        <v>1.147E-3</v>
      </c>
      <c r="J31" s="17">
        <v>3.1073299999999999E-4</v>
      </c>
      <c r="K31" s="17">
        <v>3.4646900000000002E-4</v>
      </c>
      <c r="L31" s="17">
        <v>3.0203100000000002E-4</v>
      </c>
      <c r="M31" s="17">
        <v>2.48013E-4</v>
      </c>
      <c r="N31" s="17">
        <v>1.10326E-4</v>
      </c>
      <c r="O31" s="17">
        <v>1.10326E-4</v>
      </c>
      <c r="P31" s="17">
        <v>1.68942E-4</v>
      </c>
      <c r="Q31" s="72">
        <v>6.9363700000000001E-5</v>
      </c>
      <c r="R31" s="17">
        <v>1.7767099999999999E-4</v>
      </c>
      <c r="S31" s="17">
        <v>2.7952100000000002E-4</v>
      </c>
      <c r="T31" s="17">
        <v>1.15765E-4</v>
      </c>
      <c r="U31" s="72">
        <v>-1.0177100000000001E-7</v>
      </c>
      <c r="V31" s="17">
        <v>4.07515E-4</v>
      </c>
      <c r="W31" s="17">
        <v>1.2263700000000001E-4</v>
      </c>
      <c r="X31" s="17">
        <v>8.6236500000000003E-4</v>
      </c>
      <c r="Y31" s="17">
        <v>1.0634399999999999E-3</v>
      </c>
      <c r="Z31" s="17">
        <v>-6.6049699999999999E-3</v>
      </c>
      <c r="AA31" s="72">
        <v>-6.8786700000000005E-26</v>
      </c>
      <c r="AB31" s="17">
        <v>1.8725999999999999E-4</v>
      </c>
      <c r="AC31" s="17">
        <v>9.2861500000000004E-4</v>
      </c>
      <c r="AD31" s="17">
        <v>6.7495599999999999E-4</v>
      </c>
      <c r="AE31" s="72">
        <v>3.7548500000000001E-5</v>
      </c>
      <c r="AF31" s="17">
        <v>2.4895499999999998E-4</v>
      </c>
      <c r="AG31" s="17">
        <v>4.5786399999999999E-4</v>
      </c>
      <c r="AH31" s="17">
        <v>1.40226E-4</v>
      </c>
      <c r="AI31" s="17">
        <v>3.1290199999999999E-4</v>
      </c>
      <c r="AJ31" s="17">
        <v>1.0500799999999999E-3</v>
      </c>
      <c r="AK31" s="17">
        <v>1.91993E-4</v>
      </c>
      <c r="AL31" s="17">
        <v>-1.5342200000000001E-4</v>
      </c>
      <c r="AM31" s="17">
        <v>4.6846399999999998E-4</v>
      </c>
      <c r="AN31" s="17">
        <v>6.2755899999999997E-4</v>
      </c>
      <c r="AO31" s="17">
        <v>1.48467E-4</v>
      </c>
    </row>
    <row r="32" spans="1:41" x14ac:dyDescent="0.35">
      <c r="A32" s="72">
        <v>-5.1841799999999997E-6</v>
      </c>
      <c r="B32" s="72">
        <v>-3.0828200000000001E-8</v>
      </c>
      <c r="C32" s="17">
        <v>1.07442E-3</v>
      </c>
      <c r="D32" s="17">
        <v>7.6366200000000002E-4</v>
      </c>
      <c r="E32" s="17">
        <v>3.2724400000000003E-4</v>
      </c>
      <c r="F32" s="72">
        <v>8.5001300000000002E-5</v>
      </c>
      <c r="G32" s="17">
        <v>5.5145599999999997E-4</v>
      </c>
      <c r="H32" s="17">
        <v>7.4451499999999996E-4</v>
      </c>
      <c r="I32" s="17">
        <v>1.1636999999999999E-3</v>
      </c>
      <c r="J32" s="17">
        <v>3.1641200000000002E-4</v>
      </c>
      <c r="K32" s="17">
        <v>3.55702E-4</v>
      </c>
      <c r="L32" s="17">
        <v>3.2310100000000001E-4</v>
      </c>
      <c r="M32" s="17">
        <v>2.5042E-4</v>
      </c>
      <c r="N32" s="17">
        <v>1.12237E-4</v>
      </c>
      <c r="O32" s="17">
        <v>1.12237E-4</v>
      </c>
      <c r="P32" s="17">
        <v>1.7061600000000001E-4</v>
      </c>
      <c r="Q32" s="72">
        <v>7.4754599999999997E-5</v>
      </c>
      <c r="R32" s="17">
        <v>1.79428E-4</v>
      </c>
      <c r="S32" s="17">
        <v>2.8050800000000001E-4</v>
      </c>
      <c r="T32" s="17">
        <v>1.16511E-4</v>
      </c>
      <c r="U32" s="72">
        <v>-6.4608199999999998E-14</v>
      </c>
      <c r="V32" s="17">
        <v>5.3575300000000003E-4</v>
      </c>
      <c r="W32" s="17">
        <v>1.2365400000000001E-4</v>
      </c>
      <c r="X32" s="17">
        <v>8.6498900000000004E-4</v>
      </c>
      <c r="Y32" s="17">
        <v>1.10943E-3</v>
      </c>
      <c r="Z32" s="17">
        <v>-6.3762100000000002E-3</v>
      </c>
      <c r="AA32" s="72">
        <v>1.33819E-5</v>
      </c>
      <c r="AB32" s="17">
        <v>1.96598E-4</v>
      </c>
      <c r="AC32" s="17">
        <v>9.28647E-4</v>
      </c>
      <c r="AD32" s="17">
        <v>6.94099E-4</v>
      </c>
      <c r="AE32" s="72">
        <v>3.9652800000000001E-5</v>
      </c>
      <c r="AF32" s="17">
        <v>2.6749800000000002E-4</v>
      </c>
      <c r="AG32" s="17">
        <v>4.7918199999999998E-4</v>
      </c>
      <c r="AH32" s="17">
        <v>1.6499799999999999E-4</v>
      </c>
      <c r="AI32" s="17">
        <v>3.6080500000000001E-4</v>
      </c>
      <c r="AJ32" s="17">
        <v>1.0563899999999999E-3</v>
      </c>
      <c r="AK32" s="17">
        <v>1.9657E-4</v>
      </c>
      <c r="AL32" s="17">
        <v>-1.51442E-4</v>
      </c>
      <c r="AM32" s="17">
        <v>5.7139699999999996E-4</v>
      </c>
      <c r="AN32" s="17">
        <v>6.3692499999999999E-4</v>
      </c>
      <c r="AO32" s="17">
        <v>1.5137399999999999E-4</v>
      </c>
    </row>
    <row r="33" spans="1:41" x14ac:dyDescent="0.35">
      <c r="A33" s="72">
        <v>-4.9716599999999999E-6</v>
      </c>
      <c r="B33" s="72">
        <v>-2.5192900000000001E-8</v>
      </c>
      <c r="C33" s="17">
        <v>1.1192999999999999E-3</v>
      </c>
      <c r="D33" s="17">
        <v>8.8326699999999997E-4</v>
      </c>
      <c r="E33" s="17">
        <v>3.31646E-4</v>
      </c>
      <c r="F33" s="72">
        <v>9.06929E-5</v>
      </c>
      <c r="G33" s="17">
        <v>5.6417000000000001E-4</v>
      </c>
      <c r="H33" s="17">
        <v>7.4531800000000002E-4</v>
      </c>
      <c r="I33" s="17">
        <v>1.17336E-3</v>
      </c>
      <c r="J33" s="17">
        <v>3.1830699999999999E-4</v>
      </c>
      <c r="K33" s="17">
        <v>3.6496800000000002E-4</v>
      </c>
      <c r="L33" s="17">
        <v>3.3055200000000002E-4</v>
      </c>
      <c r="M33" s="17">
        <v>2.5978200000000001E-4</v>
      </c>
      <c r="N33" s="17">
        <v>1.17108E-4</v>
      </c>
      <c r="O33" s="17">
        <v>1.17108E-4</v>
      </c>
      <c r="P33" s="17">
        <v>1.7220399999999999E-4</v>
      </c>
      <c r="Q33" s="72">
        <v>7.6135899999999997E-5</v>
      </c>
      <c r="R33" s="17">
        <v>1.81841E-4</v>
      </c>
      <c r="S33" s="17">
        <v>3.0276800000000003E-4</v>
      </c>
      <c r="T33" s="17">
        <v>1.17246E-4</v>
      </c>
      <c r="U33" s="72">
        <v>-5.00427E-14</v>
      </c>
      <c r="V33" s="17">
        <v>5.4132300000000002E-4</v>
      </c>
      <c r="W33" s="17">
        <v>1.23712E-4</v>
      </c>
      <c r="X33" s="17">
        <v>8.8799500000000004E-4</v>
      </c>
      <c r="Y33" s="17">
        <v>1.11516E-3</v>
      </c>
      <c r="Z33" s="17">
        <v>-6.3700800000000002E-3</v>
      </c>
      <c r="AA33" s="72">
        <v>3.3473599999999997E-5</v>
      </c>
      <c r="AB33" s="17">
        <v>2.05799E-4</v>
      </c>
      <c r="AC33" s="17">
        <v>9.3587100000000001E-4</v>
      </c>
      <c r="AD33" s="17">
        <v>7.0291099999999997E-4</v>
      </c>
      <c r="AE33" s="72">
        <v>5.0763700000000003E-5</v>
      </c>
      <c r="AF33" s="17">
        <v>2.7191299999999998E-4</v>
      </c>
      <c r="AG33" s="17">
        <v>4.9081600000000004E-4</v>
      </c>
      <c r="AH33" s="17">
        <v>1.74024E-4</v>
      </c>
      <c r="AI33" s="17">
        <v>3.8049699999999999E-4</v>
      </c>
      <c r="AJ33" s="17">
        <v>1.0811200000000001E-3</v>
      </c>
      <c r="AK33" s="17">
        <v>2.2128800000000001E-4</v>
      </c>
      <c r="AL33" s="72">
        <v>-1.02075E-5</v>
      </c>
      <c r="AM33" s="17">
        <v>5.9142799999999996E-4</v>
      </c>
      <c r="AN33" s="17">
        <v>6.4577700000000005E-4</v>
      </c>
      <c r="AO33" s="17">
        <v>1.8286600000000001E-4</v>
      </c>
    </row>
    <row r="34" spans="1:41" x14ac:dyDescent="0.35">
      <c r="A34" s="72">
        <v>-4.8300600000000003E-6</v>
      </c>
      <c r="B34" s="72">
        <v>-1.22266E-12</v>
      </c>
      <c r="C34" s="17">
        <v>1.13109E-3</v>
      </c>
      <c r="D34" s="17">
        <v>9.0539099999999996E-4</v>
      </c>
      <c r="E34" s="17">
        <v>3.3960000000000001E-4</v>
      </c>
      <c r="F34" s="72">
        <v>9.4049900000000002E-5</v>
      </c>
      <c r="G34" s="17">
        <v>5.7796900000000001E-4</v>
      </c>
      <c r="H34" s="17">
        <v>7.7617599999999995E-4</v>
      </c>
      <c r="I34" s="17">
        <v>1.1808000000000001E-3</v>
      </c>
      <c r="J34" s="17">
        <v>3.24502E-4</v>
      </c>
      <c r="K34" s="17">
        <v>4.1423799999999999E-4</v>
      </c>
      <c r="L34" s="17">
        <v>3.7731E-4</v>
      </c>
      <c r="M34" s="17">
        <v>2.6093500000000001E-4</v>
      </c>
      <c r="N34" s="17">
        <v>1.2214499999999999E-4</v>
      </c>
      <c r="O34" s="17">
        <v>1.2214499999999999E-4</v>
      </c>
      <c r="P34" s="17">
        <v>1.73967E-4</v>
      </c>
      <c r="Q34" s="72">
        <v>8.1047700000000007E-5</v>
      </c>
      <c r="R34" s="17">
        <v>1.83845E-4</v>
      </c>
      <c r="S34" s="17">
        <v>3.2597799999999999E-4</v>
      </c>
      <c r="T34" s="17">
        <v>1.22996E-4</v>
      </c>
      <c r="U34" s="72">
        <v>-9.4832000000000007E-15</v>
      </c>
      <c r="V34" s="17">
        <v>5.5375400000000005E-4</v>
      </c>
      <c r="W34" s="17">
        <v>1.30018E-4</v>
      </c>
      <c r="X34" s="17">
        <v>9.0092899999999997E-4</v>
      </c>
      <c r="Y34" s="17">
        <v>1.29488E-3</v>
      </c>
      <c r="Z34" s="17">
        <v>-6.3700299999999996E-3</v>
      </c>
      <c r="AA34" s="72">
        <v>3.97328E-5</v>
      </c>
      <c r="AB34" s="17">
        <v>2.6365299999999998E-4</v>
      </c>
      <c r="AC34" s="17">
        <v>9.4958200000000003E-4</v>
      </c>
      <c r="AD34" s="17">
        <v>7.9946800000000001E-4</v>
      </c>
      <c r="AE34" s="72">
        <v>5.50978E-5</v>
      </c>
      <c r="AF34" s="17">
        <v>2.7464999999999998E-4</v>
      </c>
      <c r="AG34" s="17">
        <v>5.1258800000000002E-4</v>
      </c>
      <c r="AH34" s="17">
        <v>1.7520400000000001E-4</v>
      </c>
      <c r="AI34" s="17">
        <v>3.89863E-4</v>
      </c>
      <c r="AJ34" s="17">
        <v>1.09432E-3</v>
      </c>
      <c r="AK34" s="17">
        <v>2.2352900000000001E-4</v>
      </c>
      <c r="AL34" s="72">
        <v>-3.8586300000000002E-6</v>
      </c>
      <c r="AM34" s="17">
        <v>6.4165700000000001E-4</v>
      </c>
      <c r="AN34" s="17">
        <v>6.6668900000000004E-4</v>
      </c>
      <c r="AO34" s="17">
        <v>2.32296E-4</v>
      </c>
    </row>
    <row r="35" spans="1:41" x14ac:dyDescent="0.35">
      <c r="A35" s="72">
        <v>-4.4800999999999997E-6</v>
      </c>
      <c r="B35" s="72">
        <v>8.0758899999999993E-6</v>
      </c>
      <c r="C35" s="17">
        <v>1.14266E-3</v>
      </c>
      <c r="D35" s="17">
        <v>9.0919199999999996E-4</v>
      </c>
      <c r="E35" s="17">
        <v>3.47487E-4</v>
      </c>
      <c r="F35" s="17">
        <v>1.0097700000000001E-4</v>
      </c>
      <c r="G35" s="17">
        <v>5.8489000000000002E-4</v>
      </c>
      <c r="H35" s="17">
        <v>8.4467899999999998E-4</v>
      </c>
      <c r="I35" s="17">
        <v>1.2102700000000001E-3</v>
      </c>
      <c r="J35" s="17">
        <v>3.2849000000000002E-4</v>
      </c>
      <c r="K35" s="17">
        <v>4.2674400000000001E-4</v>
      </c>
      <c r="L35" s="17">
        <v>3.94693E-4</v>
      </c>
      <c r="M35" s="17">
        <v>2.6284099999999999E-4</v>
      </c>
      <c r="N35" s="17">
        <v>1.315E-4</v>
      </c>
      <c r="O35" s="17">
        <v>1.315E-4</v>
      </c>
      <c r="P35" s="17">
        <v>1.7576500000000001E-4</v>
      </c>
      <c r="Q35" s="72">
        <v>8.7556099999999993E-5</v>
      </c>
      <c r="R35" s="17">
        <v>1.8614700000000001E-4</v>
      </c>
      <c r="S35" s="17">
        <v>3.6483300000000001E-4</v>
      </c>
      <c r="T35" s="17">
        <v>1.3117099999999999E-4</v>
      </c>
      <c r="U35" s="72">
        <v>-2.83702E-21</v>
      </c>
      <c r="V35" s="17">
        <v>5.80172E-4</v>
      </c>
      <c r="W35" s="17">
        <v>1.31132E-4</v>
      </c>
      <c r="X35" s="17">
        <v>9.0247400000000001E-4</v>
      </c>
      <c r="Y35" s="17">
        <v>1.2992100000000001E-3</v>
      </c>
      <c r="Z35" s="17">
        <v>-5.9161500000000002E-3</v>
      </c>
      <c r="AA35" s="72">
        <v>4.0510699999999998E-5</v>
      </c>
      <c r="AB35" s="17">
        <v>2.6967099999999997E-4</v>
      </c>
      <c r="AC35" s="17">
        <v>9.6168600000000001E-4</v>
      </c>
      <c r="AD35" s="17">
        <v>8.9280900000000005E-4</v>
      </c>
      <c r="AE35" s="72">
        <v>5.58149E-5</v>
      </c>
      <c r="AF35" s="17">
        <v>2.94865E-4</v>
      </c>
      <c r="AG35" s="17">
        <v>5.4573299999999996E-4</v>
      </c>
      <c r="AH35" s="17">
        <v>1.7642800000000001E-4</v>
      </c>
      <c r="AI35" s="17">
        <v>4.28331E-4</v>
      </c>
      <c r="AJ35" s="17">
        <v>1.0957199999999999E-3</v>
      </c>
      <c r="AK35" s="17">
        <v>2.3175499999999999E-4</v>
      </c>
      <c r="AL35" s="72">
        <v>-1.6292100000000001E-6</v>
      </c>
      <c r="AM35" s="17">
        <v>6.4849799999999996E-4</v>
      </c>
      <c r="AN35" s="17">
        <v>8.2242999999999997E-4</v>
      </c>
      <c r="AO35" s="17">
        <v>2.38951E-4</v>
      </c>
    </row>
    <row r="36" spans="1:41" x14ac:dyDescent="0.35">
      <c r="A36" s="72">
        <v>-4.4575299999999997E-6</v>
      </c>
      <c r="B36" s="72">
        <v>1.45502E-5</v>
      </c>
      <c r="C36" s="17">
        <v>1.1517700000000001E-3</v>
      </c>
      <c r="D36" s="17">
        <v>9.2367399999999998E-4</v>
      </c>
      <c r="E36" s="17">
        <v>3.8296599999999999E-4</v>
      </c>
      <c r="F36" s="17">
        <v>1.19679E-4</v>
      </c>
      <c r="G36" s="17">
        <v>6.7205599999999998E-4</v>
      </c>
      <c r="H36" s="17">
        <v>9.2041900000000001E-4</v>
      </c>
      <c r="I36" s="17">
        <v>1.22463E-3</v>
      </c>
      <c r="J36" s="17">
        <v>3.28902E-4</v>
      </c>
      <c r="K36" s="17">
        <v>5.0015400000000005E-4</v>
      </c>
      <c r="L36" s="17">
        <v>4.1506799999999999E-4</v>
      </c>
      <c r="M36" s="17">
        <v>2.7045999999999998E-4</v>
      </c>
      <c r="N36" s="17">
        <v>1.35093E-4</v>
      </c>
      <c r="O36" s="17">
        <v>1.35093E-4</v>
      </c>
      <c r="P36" s="17">
        <v>1.8330000000000001E-4</v>
      </c>
      <c r="Q36" s="72">
        <v>9.05321E-5</v>
      </c>
      <c r="R36" s="17">
        <v>2.0517199999999999E-4</v>
      </c>
      <c r="S36" s="17">
        <v>3.6949800000000001E-4</v>
      </c>
      <c r="T36" s="17">
        <v>1.4406999999999999E-4</v>
      </c>
      <c r="U36" s="72">
        <v>2.9609200000000001E-5</v>
      </c>
      <c r="V36" s="17">
        <v>5.8885700000000003E-4</v>
      </c>
      <c r="W36" s="17">
        <v>1.31495E-4</v>
      </c>
      <c r="X36" s="17">
        <v>9.0347699999999997E-4</v>
      </c>
      <c r="Y36" s="17">
        <v>1.32387E-3</v>
      </c>
      <c r="Z36" s="17">
        <v>-5.7605800000000004E-3</v>
      </c>
      <c r="AA36" s="72">
        <v>7.2032600000000006E-5</v>
      </c>
      <c r="AB36" s="17">
        <v>2.7737200000000001E-4</v>
      </c>
      <c r="AC36" s="17">
        <v>9.6220599999999996E-4</v>
      </c>
      <c r="AD36" s="17">
        <v>8.9643000000000003E-4</v>
      </c>
      <c r="AE36" s="72">
        <v>6.35936E-5</v>
      </c>
      <c r="AF36" s="17">
        <v>3.0546399999999997E-4</v>
      </c>
      <c r="AG36" s="17">
        <v>7.2667499999999998E-4</v>
      </c>
      <c r="AH36" s="17">
        <v>1.88455E-4</v>
      </c>
      <c r="AI36" s="17">
        <v>4.5221299999999997E-4</v>
      </c>
      <c r="AJ36" s="17">
        <v>1.10041E-3</v>
      </c>
      <c r="AK36" s="17">
        <v>2.40874E-4</v>
      </c>
      <c r="AL36" s="72">
        <v>-8.1783000000000005E-23</v>
      </c>
      <c r="AM36" s="17">
        <v>6.9692300000000001E-4</v>
      </c>
      <c r="AN36" s="17">
        <v>8.6994600000000002E-4</v>
      </c>
      <c r="AO36" s="17">
        <v>2.39025E-4</v>
      </c>
    </row>
    <row r="37" spans="1:41" x14ac:dyDescent="0.35">
      <c r="A37" s="72">
        <v>-4.0347499999999998E-6</v>
      </c>
      <c r="B37" s="72">
        <v>2.4307E-5</v>
      </c>
      <c r="C37" s="17">
        <v>1.1648100000000001E-3</v>
      </c>
      <c r="D37" s="17">
        <v>9.2822E-4</v>
      </c>
      <c r="E37" s="17">
        <v>4.0836900000000001E-4</v>
      </c>
      <c r="F37" s="17">
        <v>1.2060199999999999E-4</v>
      </c>
      <c r="G37" s="17">
        <v>6.9499000000000004E-4</v>
      </c>
      <c r="H37" s="17">
        <v>9.3100300000000002E-4</v>
      </c>
      <c r="I37" s="17">
        <v>1.2269200000000001E-3</v>
      </c>
      <c r="J37" s="17">
        <v>3.2898500000000001E-4</v>
      </c>
      <c r="K37" s="17">
        <v>5.2220599999999999E-4</v>
      </c>
      <c r="L37" s="17">
        <v>4.8738900000000002E-4</v>
      </c>
      <c r="M37" s="17">
        <v>2.7428700000000001E-4</v>
      </c>
      <c r="N37" s="17">
        <v>1.3547900000000001E-4</v>
      </c>
      <c r="O37" s="17">
        <v>1.3547900000000001E-4</v>
      </c>
      <c r="P37" s="17">
        <v>1.97061E-4</v>
      </c>
      <c r="Q37" s="17">
        <v>1.10597E-4</v>
      </c>
      <c r="R37" s="17">
        <v>2.0924E-4</v>
      </c>
      <c r="S37" s="17">
        <v>3.79403E-4</v>
      </c>
      <c r="T37" s="17">
        <v>1.56713E-4</v>
      </c>
      <c r="U37" s="72">
        <v>3.9999400000000002E-5</v>
      </c>
      <c r="V37" s="17">
        <v>6.1446600000000004E-4</v>
      </c>
      <c r="W37" s="17">
        <v>1.44046E-4</v>
      </c>
      <c r="X37" s="17">
        <v>9.0597200000000001E-4</v>
      </c>
      <c r="Y37" s="17">
        <v>1.3982300000000001E-3</v>
      </c>
      <c r="Z37" s="17">
        <v>-5.6326099999999997E-3</v>
      </c>
      <c r="AA37" s="72">
        <v>7.2587499999999996E-5</v>
      </c>
      <c r="AB37" s="17">
        <v>3.1339699999999998E-4</v>
      </c>
      <c r="AC37" s="17">
        <v>9.7837399999999995E-4</v>
      </c>
      <c r="AD37" s="17">
        <v>9.0357899999999995E-4</v>
      </c>
      <c r="AE37" s="72">
        <v>7.2416900000000001E-5</v>
      </c>
      <c r="AF37" s="17">
        <v>3.3395899999999999E-4</v>
      </c>
      <c r="AG37" s="17">
        <v>7.8473400000000004E-4</v>
      </c>
      <c r="AH37" s="17">
        <v>2.2752800000000001E-4</v>
      </c>
      <c r="AI37" s="17">
        <v>4.8904700000000005E-4</v>
      </c>
      <c r="AJ37" s="17">
        <v>1.1141300000000001E-3</v>
      </c>
      <c r="AK37" s="17">
        <v>2.7279300000000002E-4</v>
      </c>
      <c r="AL37" s="72">
        <v>-2.9810199999999999E-34</v>
      </c>
      <c r="AM37" s="17">
        <v>7.0512299999999999E-4</v>
      </c>
      <c r="AN37" s="17">
        <v>8.9493500000000002E-4</v>
      </c>
      <c r="AO37" s="17">
        <v>2.40041E-4</v>
      </c>
    </row>
    <row r="38" spans="1:41" x14ac:dyDescent="0.35">
      <c r="A38" s="72">
        <v>-3.8848800000000001E-6</v>
      </c>
      <c r="B38" s="72">
        <v>3.2626999999999998E-5</v>
      </c>
      <c r="C38" s="17">
        <v>1.1689199999999999E-3</v>
      </c>
      <c r="D38" s="17">
        <v>9.2941200000000001E-4</v>
      </c>
      <c r="E38" s="17">
        <v>4.23273E-4</v>
      </c>
      <c r="F38" s="17">
        <v>1.30679E-4</v>
      </c>
      <c r="G38" s="17">
        <v>7.1467600000000003E-4</v>
      </c>
      <c r="H38" s="17">
        <v>9.7682200000000002E-4</v>
      </c>
      <c r="I38" s="17">
        <v>1.24548E-3</v>
      </c>
      <c r="J38" s="17">
        <v>3.4931099999999999E-4</v>
      </c>
      <c r="K38" s="17">
        <v>5.2466999999999998E-4</v>
      </c>
      <c r="L38" s="17">
        <v>5.5598300000000002E-4</v>
      </c>
      <c r="M38" s="17">
        <v>2.7932400000000001E-4</v>
      </c>
      <c r="N38" s="17">
        <v>1.36713E-4</v>
      </c>
      <c r="O38" s="17">
        <v>1.36713E-4</v>
      </c>
      <c r="P38" s="17">
        <v>1.97772E-4</v>
      </c>
      <c r="Q38" s="17">
        <v>1.11499E-4</v>
      </c>
      <c r="R38" s="17">
        <v>2.1309500000000001E-4</v>
      </c>
      <c r="S38" s="17">
        <v>4.2722799999999998E-4</v>
      </c>
      <c r="T38" s="17">
        <v>1.5951800000000001E-4</v>
      </c>
      <c r="U38" s="72">
        <v>4.2015599999999998E-5</v>
      </c>
      <c r="V38" s="17">
        <v>6.2489100000000003E-4</v>
      </c>
      <c r="W38" s="17">
        <v>1.4414899999999999E-4</v>
      </c>
      <c r="X38" s="17">
        <v>9.1208299999999995E-4</v>
      </c>
      <c r="Y38" s="17">
        <v>1.4229799999999999E-3</v>
      </c>
      <c r="Z38" s="17">
        <v>-5.3533900000000004E-3</v>
      </c>
      <c r="AA38" s="72">
        <v>7.4782299999999997E-5</v>
      </c>
      <c r="AB38" s="17">
        <v>3.1615400000000002E-4</v>
      </c>
      <c r="AC38" s="17">
        <v>9.9406199999999998E-4</v>
      </c>
      <c r="AD38" s="17">
        <v>9.2686999999999999E-4</v>
      </c>
      <c r="AE38" s="72">
        <v>7.6545999999999995E-5</v>
      </c>
      <c r="AF38" s="17">
        <v>3.4855699999999999E-4</v>
      </c>
      <c r="AG38" s="17">
        <v>7.8895400000000002E-4</v>
      </c>
      <c r="AH38" s="17">
        <v>2.4528000000000001E-4</v>
      </c>
      <c r="AI38" s="17">
        <v>5.2413600000000002E-4</v>
      </c>
      <c r="AJ38" s="17">
        <v>1.1405E-3</v>
      </c>
      <c r="AK38" s="17">
        <v>3.0138499999999999E-4</v>
      </c>
      <c r="AL38" s="72">
        <v>3.6050000000000002E-5</v>
      </c>
      <c r="AM38" s="17">
        <v>7.6265899999999995E-4</v>
      </c>
      <c r="AN38" s="17">
        <v>9.6460000000000003E-4</v>
      </c>
      <c r="AO38" s="17">
        <v>2.4311499999999999E-4</v>
      </c>
    </row>
    <row r="39" spans="1:41" x14ac:dyDescent="0.35">
      <c r="A39" s="72">
        <v>-3.7798600000000002E-6</v>
      </c>
      <c r="B39" s="72">
        <v>4.2145699999999999E-5</v>
      </c>
      <c r="C39" s="17">
        <v>1.17432E-3</v>
      </c>
      <c r="D39" s="17">
        <v>9.4903299999999995E-4</v>
      </c>
      <c r="E39" s="17">
        <v>4.3430699999999999E-4</v>
      </c>
      <c r="F39" s="17">
        <v>1.33368E-4</v>
      </c>
      <c r="G39" s="17">
        <v>7.2345999999999999E-4</v>
      </c>
      <c r="H39" s="17">
        <v>9.835899999999999E-4</v>
      </c>
      <c r="I39" s="17">
        <v>1.24698E-3</v>
      </c>
      <c r="J39" s="17">
        <v>3.6324300000000002E-4</v>
      </c>
      <c r="K39" s="17">
        <v>5.4791400000000004E-4</v>
      </c>
      <c r="L39" s="17">
        <v>5.5815200000000002E-4</v>
      </c>
      <c r="M39" s="17">
        <v>2.8018200000000002E-4</v>
      </c>
      <c r="N39" s="17">
        <v>1.37787E-4</v>
      </c>
      <c r="O39" s="17">
        <v>1.37787E-4</v>
      </c>
      <c r="P39" s="17">
        <v>1.99948E-4</v>
      </c>
      <c r="Q39" s="17">
        <v>1.1490800000000001E-4</v>
      </c>
      <c r="R39" s="17">
        <v>2.16233E-4</v>
      </c>
      <c r="S39" s="17">
        <v>4.5958099999999998E-4</v>
      </c>
      <c r="T39" s="17">
        <v>1.6382699999999999E-4</v>
      </c>
      <c r="U39" s="72">
        <v>5.1199400000000003E-5</v>
      </c>
      <c r="V39" s="17">
        <v>6.3369499999999998E-4</v>
      </c>
      <c r="W39" s="17">
        <v>1.5259E-4</v>
      </c>
      <c r="X39" s="17">
        <v>9.1906900000000001E-4</v>
      </c>
      <c r="Y39" s="17">
        <v>1.5574300000000001E-3</v>
      </c>
      <c r="Z39" s="17">
        <v>-5.1638099999999996E-3</v>
      </c>
      <c r="AA39" s="72">
        <v>8.8801900000000001E-5</v>
      </c>
      <c r="AB39" s="17">
        <v>3.2753399999999998E-4</v>
      </c>
      <c r="AC39" s="17">
        <v>1.04006E-3</v>
      </c>
      <c r="AD39" s="17">
        <v>9.39024E-4</v>
      </c>
      <c r="AE39" s="72">
        <v>9.1152500000000005E-5</v>
      </c>
      <c r="AF39" s="17">
        <v>3.63273E-4</v>
      </c>
      <c r="AG39" s="17">
        <v>8.4542799999999996E-4</v>
      </c>
      <c r="AH39" s="17">
        <v>3.0066499999999998E-4</v>
      </c>
      <c r="AI39" s="17">
        <v>5.3059199999999998E-4</v>
      </c>
      <c r="AJ39" s="17">
        <v>1.1422100000000001E-3</v>
      </c>
      <c r="AK39" s="17">
        <v>3.6488999999999998E-4</v>
      </c>
      <c r="AL39" s="72">
        <v>8.0249799999999999E-5</v>
      </c>
      <c r="AM39" s="17">
        <v>7.6378999999999998E-4</v>
      </c>
      <c r="AN39" s="17">
        <v>9.7285399999999999E-4</v>
      </c>
      <c r="AO39" s="17">
        <v>2.5087599999999997E-4</v>
      </c>
    </row>
    <row r="40" spans="1:41" x14ac:dyDescent="0.35">
      <c r="A40" s="72">
        <v>-3.5632E-6</v>
      </c>
      <c r="B40" s="72">
        <v>4.6026599999999997E-5</v>
      </c>
      <c r="C40" s="17">
        <v>1.17482E-3</v>
      </c>
      <c r="D40" s="17">
        <v>9.5365100000000002E-4</v>
      </c>
      <c r="E40" s="17">
        <v>4.4657900000000001E-4</v>
      </c>
      <c r="F40" s="17">
        <v>1.3396999999999999E-4</v>
      </c>
      <c r="G40" s="17">
        <v>7.27668E-4</v>
      </c>
      <c r="H40" s="17">
        <v>1.0149499999999999E-3</v>
      </c>
      <c r="I40" s="17">
        <v>1.25029E-3</v>
      </c>
      <c r="J40" s="17">
        <v>3.6393500000000002E-4</v>
      </c>
      <c r="K40" s="17">
        <v>5.4919099999999998E-4</v>
      </c>
      <c r="L40" s="17">
        <v>5.6341200000000001E-4</v>
      </c>
      <c r="M40" s="17">
        <v>2.8175599999999998E-4</v>
      </c>
      <c r="N40" s="17">
        <v>1.4065200000000001E-4</v>
      </c>
      <c r="O40" s="17">
        <v>1.4065200000000001E-4</v>
      </c>
      <c r="P40" s="17">
        <v>2.35052E-4</v>
      </c>
      <c r="Q40" s="17">
        <v>1.2701499999999999E-4</v>
      </c>
      <c r="R40" s="17">
        <v>2.27371E-4</v>
      </c>
      <c r="S40" s="17">
        <v>4.8627400000000003E-4</v>
      </c>
      <c r="T40" s="17">
        <v>1.7033E-4</v>
      </c>
      <c r="U40" s="72">
        <v>5.1435499999999999E-5</v>
      </c>
      <c r="V40" s="17">
        <v>6.3702699999999997E-4</v>
      </c>
      <c r="W40" s="17">
        <v>1.5358200000000001E-4</v>
      </c>
      <c r="X40" s="17">
        <v>9.2119700000000001E-4</v>
      </c>
      <c r="Y40" s="17">
        <v>1.5578300000000001E-3</v>
      </c>
      <c r="Z40" s="17">
        <v>-4.8850100000000004E-3</v>
      </c>
      <c r="AA40" s="72">
        <v>9.1546799999999996E-5</v>
      </c>
      <c r="AB40" s="17">
        <v>3.4823800000000001E-4</v>
      </c>
      <c r="AC40" s="17">
        <v>1.05075E-3</v>
      </c>
      <c r="AD40" s="17">
        <v>9.3951199999999999E-4</v>
      </c>
      <c r="AE40" s="72">
        <v>9.21327E-5</v>
      </c>
      <c r="AF40" s="17">
        <v>3.8800800000000002E-4</v>
      </c>
      <c r="AG40" s="17">
        <v>8.4620599999999995E-4</v>
      </c>
      <c r="AH40" s="17">
        <v>3.82588E-4</v>
      </c>
      <c r="AI40" s="17">
        <v>5.3384299999999999E-4</v>
      </c>
      <c r="AJ40" s="17">
        <v>1.1496099999999999E-3</v>
      </c>
      <c r="AK40" s="17">
        <v>3.8685999999999999E-4</v>
      </c>
      <c r="AL40" s="17">
        <v>1.5023900000000001E-4</v>
      </c>
      <c r="AM40" s="17">
        <v>8.2769899999999999E-4</v>
      </c>
      <c r="AN40" s="17">
        <v>9.7837599999999999E-4</v>
      </c>
      <c r="AO40" s="17">
        <v>2.7305899999999998E-4</v>
      </c>
    </row>
    <row r="41" spans="1:41" x14ac:dyDescent="0.35">
      <c r="A41" s="72">
        <v>-3.48239E-6</v>
      </c>
      <c r="B41" s="72">
        <v>4.9776900000000001E-5</v>
      </c>
      <c r="C41" s="17">
        <v>1.18892E-3</v>
      </c>
      <c r="D41" s="17">
        <v>9.9974799999999996E-4</v>
      </c>
      <c r="E41" s="17">
        <v>4.6528800000000001E-4</v>
      </c>
      <c r="F41" s="17">
        <v>1.4351199999999999E-4</v>
      </c>
      <c r="G41" s="17">
        <v>7.2917800000000003E-4</v>
      </c>
      <c r="H41" s="17">
        <v>1.0454800000000001E-3</v>
      </c>
      <c r="I41" s="17">
        <v>1.2768E-3</v>
      </c>
      <c r="J41" s="17">
        <v>3.7929499999999998E-4</v>
      </c>
      <c r="K41" s="17">
        <v>5.5078500000000003E-4</v>
      </c>
      <c r="L41" s="17">
        <v>5.7523899999999996E-4</v>
      </c>
      <c r="M41" s="17">
        <v>2.8861499999999999E-4</v>
      </c>
      <c r="N41" s="17">
        <v>1.43246E-4</v>
      </c>
      <c r="O41" s="17">
        <v>1.43246E-4</v>
      </c>
      <c r="P41" s="17">
        <v>2.3891E-4</v>
      </c>
      <c r="Q41" s="17">
        <v>1.29147E-4</v>
      </c>
      <c r="R41" s="17">
        <v>2.3697099999999999E-4</v>
      </c>
      <c r="S41" s="17">
        <v>5.1679199999999997E-4</v>
      </c>
      <c r="T41" s="17">
        <v>1.7454600000000001E-4</v>
      </c>
      <c r="U41" s="72">
        <v>5.2809000000000002E-5</v>
      </c>
      <c r="V41" s="17">
        <v>6.6183300000000002E-4</v>
      </c>
      <c r="W41" s="17">
        <v>1.5486300000000001E-4</v>
      </c>
      <c r="X41" s="17">
        <v>9.2235899999999998E-4</v>
      </c>
      <c r="Y41" s="17">
        <v>1.5728599999999999E-3</v>
      </c>
      <c r="Z41" s="17">
        <v>-4.5069300000000001E-3</v>
      </c>
      <c r="AA41" s="17">
        <v>1.06829E-4</v>
      </c>
      <c r="AB41" s="17">
        <v>4.37933E-4</v>
      </c>
      <c r="AC41" s="17">
        <v>1.0598599999999999E-3</v>
      </c>
      <c r="AD41" s="17">
        <v>9.6678699999999998E-4</v>
      </c>
      <c r="AE41" s="17">
        <v>1.00682E-4</v>
      </c>
      <c r="AF41" s="17">
        <v>3.9661500000000001E-4</v>
      </c>
      <c r="AG41" s="17">
        <v>9.1342099999999998E-4</v>
      </c>
      <c r="AH41" s="17">
        <v>4.5684399999999998E-4</v>
      </c>
      <c r="AI41" s="17">
        <v>6.5670799999999999E-4</v>
      </c>
      <c r="AJ41" s="17">
        <v>1.1517400000000001E-3</v>
      </c>
      <c r="AK41" s="17">
        <v>4.6389000000000001E-4</v>
      </c>
      <c r="AL41" s="17">
        <v>1.7976600000000001E-4</v>
      </c>
      <c r="AM41" s="17">
        <v>8.4870300000000002E-4</v>
      </c>
      <c r="AN41" s="17">
        <v>9.8848100000000004E-4</v>
      </c>
      <c r="AO41" s="17">
        <v>2.7762799999999998E-4</v>
      </c>
    </row>
    <row r="42" spans="1:41" x14ac:dyDescent="0.35">
      <c r="A42" s="72">
        <v>-3.1604400000000001E-6</v>
      </c>
      <c r="B42" s="72">
        <v>5.1035500000000003E-5</v>
      </c>
      <c r="C42" s="17">
        <v>1.2116200000000001E-3</v>
      </c>
      <c r="D42" s="17">
        <v>1.0083500000000001E-3</v>
      </c>
      <c r="E42" s="17">
        <v>4.9799899999999995E-4</v>
      </c>
      <c r="F42" s="17">
        <v>1.4469600000000001E-4</v>
      </c>
      <c r="G42" s="17">
        <v>7.5644899999999997E-4</v>
      </c>
      <c r="H42" s="17">
        <v>1.14404E-3</v>
      </c>
      <c r="I42" s="17">
        <v>1.279E-3</v>
      </c>
      <c r="J42" s="17">
        <v>3.92796E-4</v>
      </c>
      <c r="K42" s="17">
        <v>5.98681E-4</v>
      </c>
      <c r="L42" s="17">
        <v>5.8273299999999999E-4</v>
      </c>
      <c r="M42" s="17">
        <v>2.9040099999999997E-4</v>
      </c>
      <c r="N42" s="17">
        <v>1.48135E-4</v>
      </c>
      <c r="O42" s="17">
        <v>1.48135E-4</v>
      </c>
      <c r="P42" s="17">
        <v>2.4949800000000002E-4</v>
      </c>
      <c r="Q42" s="17">
        <v>1.3037199999999999E-4</v>
      </c>
      <c r="R42" s="17">
        <v>2.5717699999999998E-4</v>
      </c>
      <c r="S42" s="17">
        <v>5.6459900000000005E-4</v>
      </c>
      <c r="T42" s="17">
        <v>1.8946300000000001E-4</v>
      </c>
      <c r="U42" s="72">
        <v>6.2723000000000002E-5</v>
      </c>
      <c r="V42" s="17">
        <v>7.0593399999999997E-4</v>
      </c>
      <c r="W42" s="17">
        <v>1.71473E-4</v>
      </c>
      <c r="X42" s="17">
        <v>9.2783799999999995E-4</v>
      </c>
      <c r="Y42" s="17">
        <v>1.60048E-3</v>
      </c>
      <c r="Z42" s="17">
        <v>-4.4300199999999998E-3</v>
      </c>
      <c r="AA42" s="17">
        <v>1.1072499999999999E-4</v>
      </c>
      <c r="AB42" s="17">
        <v>4.62981E-4</v>
      </c>
      <c r="AC42" s="17">
        <v>1.0896199999999999E-3</v>
      </c>
      <c r="AD42" s="17">
        <v>1.0410899999999999E-3</v>
      </c>
      <c r="AE42" s="17">
        <v>1.11131E-4</v>
      </c>
      <c r="AF42" s="17">
        <v>4.39992E-4</v>
      </c>
      <c r="AG42" s="17">
        <v>9.4550000000000005E-4</v>
      </c>
      <c r="AH42" s="17">
        <v>4.9556199999999996E-4</v>
      </c>
      <c r="AI42" s="17">
        <v>6.7836899999999996E-4</v>
      </c>
      <c r="AJ42" s="17">
        <v>1.16321E-3</v>
      </c>
      <c r="AK42" s="17">
        <v>5.4127799999999996E-4</v>
      </c>
      <c r="AL42" s="17">
        <v>2.13921E-4</v>
      </c>
      <c r="AM42" s="17">
        <v>8.5216700000000003E-4</v>
      </c>
      <c r="AN42" s="17">
        <v>1.05185E-3</v>
      </c>
      <c r="AO42" s="17">
        <v>2.9542000000000001E-4</v>
      </c>
    </row>
    <row r="43" spans="1:41" x14ac:dyDescent="0.35">
      <c r="A43" s="72">
        <v>-3.14586E-6</v>
      </c>
      <c r="B43" s="72">
        <v>5.5120900000000003E-5</v>
      </c>
      <c r="C43" s="17">
        <v>1.2175E-3</v>
      </c>
      <c r="D43" s="17">
        <v>1.0213100000000001E-3</v>
      </c>
      <c r="E43" s="17">
        <v>4.9914399999999998E-4</v>
      </c>
      <c r="F43" s="17">
        <v>1.48276E-4</v>
      </c>
      <c r="G43" s="17">
        <v>7.5921400000000003E-4</v>
      </c>
      <c r="H43" s="17">
        <v>1.1865300000000001E-3</v>
      </c>
      <c r="I43" s="17">
        <v>1.2824900000000001E-3</v>
      </c>
      <c r="J43" s="17">
        <v>4.1254200000000001E-4</v>
      </c>
      <c r="K43" s="17">
        <v>6.2334000000000001E-4</v>
      </c>
      <c r="L43" s="17">
        <v>5.9778100000000003E-4</v>
      </c>
      <c r="M43" s="17">
        <v>2.9068399999999998E-4</v>
      </c>
      <c r="N43" s="17">
        <v>1.49202E-4</v>
      </c>
      <c r="O43" s="17">
        <v>1.49202E-4</v>
      </c>
      <c r="P43" s="17">
        <v>2.5141399999999999E-4</v>
      </c>
      <c r="Q43" s="17">
        <v>1.4599900000000001E-4</v>
      </c>
      <c r="R43" s="17">
        <v>2.59509E-4</v>
      </c>
      <c r="S43" s="17">
        <v>5.6463300000000004E-4</v>
      </c>
      <c r="T43" s="17">
        <v>1.9128299999999999E-4</v>
      </c>
      <c r="U43" s="72">
        <v>6.3583800000000006E-5</v>
      </c>
      <c r="V43" s="17">
        <v>7.2042299999999998E-4</v>
      </c>
      <c r="W43" s="17">
        <v>1.8071999999999999E-4</v>
      </c>
      <c r="X43" s="17">
        <v>9.3458400000000002E-4</v>
      </c>
      <c r="Y43" s="17">
        <v>1.65492E-3</v>
      </c>
      <c r="Z43" s="17">
        <v>-4.3686999999999997E-3</v>
      </c>
      <c r="AA43" s="17">
        <v>1.15318E-4</v>
      </c>
      <c r="AB43" s="17">
        <v>4.6693400000000001E-4</v>
      </c>
      <c r="AC43" s="17">
        <v>1.1321599999999999E-3</v>
      </c>
      <c r="AD43" s="17">
        <v>1.10001E-3</v>
      </c>
      <c r="AE43" s="17">
        <v>1.14881E-4</v>
      </c>
      <c r="AF43" s="17">
        <v>4.43101E-4</v>
      </c>
      <c r="AG43" s="17">
        <v>9.4646599999999997E-4</v>
      </c>
      <c r="AH43" s="17">
        <v>5.1916899999999999E-4</v>
      </c>
      <c r="AI43" s="17">
        <v>7.0403499999999999E-4</v>
      </c>
      <c r="AJ43" s="17">
        <v>1.16563E-3</v>
      </c>
      <c r="AK43" s="17">
        <v>5.8009000000000001E-4</v>
      </c>
      <c r="AL43" s="17">
        <v>2.29939E-4</v>
      </c>
      <c r="AM43" s="17">
        <v>8.5784000000000001E-4</v>
      </c>
      <c r="AN43" s="17">
        <v>1.05243E-3</v>
      </c>
      <c r="AO43" s="17">
        <v>3.07845E-4</v>
      </c>
    </row>
    <row r="44" spans="1:41" x14ac:dyDescent="0.35">
      <c r="A44" s="72">
        <v>-2.78107E-6</v>
      </c>
      <c r="B44" s="72">
        <v>7.4442400000000004E-5</v>
      </c>
      <c r="C44" s="17">
        <v>1.22269E-3</v>
      </c>
      <c r="D44" s="17">
        <v>1.03538E-3</v>
      </c>
      <c r="E44" s="17">
        <v>5.26283E-4</v>
      </c>
      <c r="F44" s="17">
        <v>1.5843000000000001E-4</v>
      </c>
      <c r="G44" s="17">
        <v>7.7453199999999998E-4</v>
      </c>
      <c r="H44" s="17">
        <v>1.20801E-3</v>
      </c>
      <c r="I44" s="17">
        <v>1.28378E-3</v>
      </c>
      <c r="J44" s="17">
        <v>4.2572200000000001E-4</v>
      </c>
      <c r="K44" s="17">
        <v>6.93865E-4</v>
      </c>
      <c r="L44" s="17">
        <v>6.8325500000000002E-4</v>
      </c>
      <c r="M44" s="17">
        <v>3.2680200000000001E-4</v>
      </c>
      <c r="N44" s="17">
        <v>1.61569E-4</v>
      </c>
      <c r="O44" s="17">
        <v>1.61569E-4</v>
      </c>
      <c r="P44" s="17">
        <v>2.5300399999999998E-4</v>
      </c>
      <c r="Q44" s="17">
        <v>1.4683900000000001E-4</v>
      </c>
      <c r="R44" s="17">
        <v>2.7913100000000001E-4</v>
      </c>
      <c r="S44" s="17">
        <v>5.8681E-4</v>
      </c>
      <c r="T44" s="17">
        <v>2.0066600000000001E-4</v>
      </c>
      <c r="U44" s="72">
        <v>7.0503499999999993E-5</v>
      </c>
      <c r="V44" s="17">
        <v>7.59605E-4</v>
      </c>
      <c r="W44" s="17">
        <v>1.8914299999999999E-4</v>
      </c>
      <c r="X44" s="17">
        <v>9.3795499999999997E-4</v>
      </c>
      <c r="Y44" s="17">
        <v>1.7563100000000001E-3</v>
      </c>
      <c r="Z44" s="17">
        <v>-4.2649200000000002E-3</v>
      </c>
      <c r="AA44" s="17">
        <v>1.25766E-4</v>
      </c>
      <c r="AB44" s="17">
        <v>4.6900300000000001E-4</v>
      </c>
      <c r="AC44" s="17">
        <v>1.1824800000000001E-3</v>
      </c>
      <c r="AD44" s="17">
        <v>1.10301E-3</v>
      </c>
      <c r="AE44" s="17">
        <v>1.33227E-4</v>
      </c>
      <c r="AF44" s="17">
        <v>4.7699199999999998E-4</v>
      </c>
      <c r="AG44" s="17">
        <v>9.5237800000000004E-4</v>
      </c>
      <c r="AH44" s="17">
        <v>5.2180100000000001E-4</v>
      </c>
      <c r="AI44" s="17">
        <v>7.1153899999999996E-4</v>
      </c>
      <c r="AJ44" s="17">
        <v>1.2206999999999999E-3</v>
      </c>
      <c r="AK44" s="17">
        <v>6.1775999999999997E-4</v>
      </c>
      <c r="AL44" s="17">
        <v>2.32716E-4</v>
      </c>
      <c r="AM44" s="17">
        <v>8.8788199999999999E-4</v>
      </c>
      <c r="AN44" s="17">
        <v>1.1541399999999999E-3</v>
      </c>
      <c r="AO44" s="17">
        <v>3.2338000000000001E-4</v>
      </c>
    </row>
    <row r="45" spans="1:41" x14ac:dyDescent="0.35">
      <c r="A45" s="72">
        <v>-2.22258E-6</v>
      </c>
      <c r="B45" s="72">
        <v>7.4768100000000007E-5</v>
      </c>
      <c r="C45" s="17">
        <v>1.2262200000000001E-3</v>
      </c>
      <c r="D45" s="17">
        <v>1.06504E-3</v>
      </c>
      <c r="E45" s="17">
        <v>5.3228499999999996E-4</v>
      </c>
      <c r="F45" s="17">
        <v>1.65126E-4</v>
      </c>
      <c r="G45" s="17">
        <v>7.7466600000000003E-4</v>
      </c>
      <c r="H45" s="17">
        <v>1.2092800000000001E-3</v>
      </c>
      <c r="I45" s="17">
        <v>1.2842800000000001E-3</v>
      </c>
      <c r="J45" s="17">
        <v>4.5423099999999998E-4</v>
      </c>
      <c r="K45" s="17">
        <v>7.1601E-4</v>
      </c>
      <c r="L45" s="17">
        <v>7.1624600000000003E-4</v>
      </c>
      <c r="M45" s="17">
        <v>3.3470400000000001E-4</v>
      </c>
      <c r="N45" s="17">
        <v>1.8051499999999999E-4</v>
      </c>
      <c r="O45" s="17">
        <v>1.8051499999999999E-4</v>
      </c>
      <c r="P45" s="17">
        <v>2.7310700000000003E-4</v>
      </c>
      <c r="Q45" s="17">
        <v>1.5585999999999999E-4</v>
      </c>
      <c r="R45" s="17">
        <v>2.8167399999999999E-4</v>
      </c>
      <c r="S45" s="17">
        <v>5.9725700000000002E-4</v>
      </c>
      <c r="T45" s="17">
        <v>2.04871E-4</v>
      </c>
      <c r="U45" s="72">
        <v>7.6961199999999998E-5</v>
      </c>
      <c r="V45" s="17">
        <v>7.7651499999999997E-4</v>
      </c>
      <c r="W45" s="17">
        <v>1.9041899999999999E-4</v>
      </c>
      <c r="X45" s="17">
        <v>9.3958599999999996E-4</v>
      </c>
      <c r="Y45" s="17">
        <v>1.8494099999999999E-3</v>
      </c>
      <c r="Z45" s="17">
        <v>-3.9839400000000001E-3</v>
      </c>
      <c r="AA45" s="17">
        <v>1.3531599999999999E-4</v>
      </c>
      <c r="AB45" s="17">
        <v>4.9636199999999998E-4</v>
      </c>
      <c r="AC45" s="17">
        <v>1.36086E-3</v>
      </c>
      <c r="AD45" s="17">
        <v>1.1486199999999999E-3</v>
      </c>
      <c r="AE45" s="17">
        <v>1.3502699999999999E-4</v>
      </c>
      <c r="AF45" s="17">
        <v>5.1862900000000005E-4</v>
      </c>
      <c r="AG45" s="17">
        <v>9.6440299999999996E-4</v>
      </c>
      <c r="AH45" s="17">
        <v>5.2343599999999995E-4</v>
      </c>
      <c r="AI45" s="17">
        <v>7.85475E-4</v>
      </c>
      <c r="AJ45" s="17">
        <v>1.23328E-3</v>
      </c>
      <c r="AK45" s="17">
        <v>6.67058E-4</v>
      </c>
      <c r="AL45" s="17">
        <v>2.4472399999999998E-4</v>
      </c>
      <c r="AM45" s="17">
        <v>9.0767500000000004E-4</v>
      </c>
      <c r="AN45" s="17">
        <v>1.1867099999999999E-3</v>
      </c>
      <c r="AO45" s="17">
        <v>3.3601099999999999E-4</v>
      </c>
    </row>
    <row r="46" spans="1:41" x14ac:dyDescent="0.35">
      <c r="A46" s="72">
        <v>-1.8813000000000001E-6</v>
      </c>
      <c r="B46" s="72">
        <v>9.0528100000000005E-5</v>
      </c>
      <c r="C46" s="17">
        <v>1.2355999999999999E-3</v>
      </c>
      <c r="D46" s="17">
        <v>1.0770899999999999E-3</v>
      </c>
      <c r="E46" s="17">
        <v>5.3645099999999996E-4</v>
      </c>
      <c r="F46" s="17">
        <v>1.72137E-4</v>
      </c>
      <c r="G46" s="17">
        <v>7.8149899999999995E-4</v>
      </c>
      <c r="H46" s="17">
        <v>1.2430900000000001E-3</v>
      </c>
      <c r="I46" s="17">
        <v>1.2912399999999999E-3</v>
      </c>
      <c r="J46" s="17">
        <v>4.8091300000000002E-4</v>
      </c>
      <c r="K46" s="17">
        <v>7.3682499999999998E-4</v>
      </c>
      <c r="L46" s="17">
        <v>8.1025699999999999E-4</v>
      </c>
      <c r="M46" s="17">
        <v>3.3989399999999998E-4</v>
      </c>
      <c r="N46" s="17">
        <v>1.8460899999999999E-4</v>
      </c>
      <c r="O46" s="17">
        <v>1.8460899999999999E-4</v>
      </c>
      <c r="P46" s="17">
        <v>2.8604999999999999E-4</v>
      </c>
      <c r="Q46" s="17">
        <v>1.5815800000000001E-4</v>
      </c>
      <c r="R46" s="17">
        <v>2.9789600000000002E-4</v>
      </c>
      <c r="S46" s="17">
        <v>6.1376599999999996E-4</v>
      </c>
      <c r="T46" s="17">
        <v>2.05508E-4</v>
      </c>
      <c r="U46" s="17">
        <v>1.06873E-4</v>
      </c>
      <c r="V46" s="17">
        <v>8.1298099999999995E-4</v>
      </c>
      <c r="W46" s="17">
        <v>2.2751800000000001E-4</v>
      </c>
      <c r="X46" s="17">
        <v>9.4156299999999997E-4</v>
      </c>
      <c r="Y46" s="17">
        <v>2.1017000000000002E-3</v>
      </c>
      <c r="Z46" s="17">
        <v>-3.7290499999999998E-3</v>
      </c>
      <c r="AA46" s="17">
        <v>1.4157199999999999E-4</v>
      </c>
      <c r="AB46" s="17">
        <v>5.42699E-4</v>
      </c>
      <c r="AC46" s="17">
        <v>1.37882E-3</v>
      </c>
      <c r="AD46" s="17">
        <v>1.1717100000000001E-3</v>
      </c>
      <c r="AE46" s="17">
        <v>1.3857E-4</v>
      </c>
      <c r="AF46" s="17">
        <v>5.2546099999999996E-4</v>
      </c>
      <c r="AG46" s="17">
        <v>9.9849599999999998E-4</v>
      </c>
      <c r="AH46" s="17">
        <v>6.5005399999999995E-4</v>
      </c>
      <c r="AI46" s="17">
        <v>9.6615899999999996E-4</v>
      </c>
      <c r="AJ46" s="17">
        <v>1.2920900000000001E-3</v>
      </c>
      <c r="AK46" s="17">
        <v>7.49923E-4</v>
      </c>
      <c r="AL46" s="17">
        <v>2.4739599999999999E-4</v>
      </c>
      <c r="AM46" s="17">
        <v>9.7876199999999999E-4</v>
      </c>
      <c r="AN46" s="17">
        <v>1.2624299999999999E-3</v>
      </c>
      <c r="AO46" s="17">
        <v>3.5123199999999999E-4</v>
      </c>
    </row>
    <row r="47" spans="1:41" x14ac:dyDescent="0.35">
      <c r="A47" s="72">
        <v>-1.84439E-6</v>
      </c>
      <c r="B47" s="72">
        <v>9.0581099999999999E-5</v>
      </c>
      <c r="C47" s="17">
        <v>1.2471699999999999E-3</v>
      </c>
      <c r="D47" s="17">
        <v>1.0801700000000001E-3</v>
      </c>
      <c r="E47" s="17">
        <v>5.5513199999999996E-4</v>
      </c>
      <c r="F47" s="17">
        <v>1.7503700000000001E-4</v>
      </c>
      <c r="G47" s="17">
        <v>7.8586699999999999E-4</v>
      </c>
      <c r="H47" s="17">
        <v>1.25997E-3</v>
      </c>
      <c r="I47" s="17">
        <v>1.3037299999999999E-3</v>
      </c>
      <c r="J47" s="17">
        <v>5.1721000000000004E-4</v>
      </c>
      <c r="K47" s="17">
        <v>9.0924799999999998E-4</v>
      </c>
      <c r="L47" s="17">
        <v>8.1836500000000004E-4</v>
      </c>
      <c r="M47" s="17">
        <v>3.51047E-4</v>
      </c>
      <c r="N47" s="17">
        <v>2.17152E-4</v>
      </c>
      <c r="O47" s="17">
        <v>2.17152E-4</v>
      </c>
      <c r="P47" s="17">
        <v>3.1659199999999998E-4</v>
      </c>
      <c r="Q47" s="17">
        <v>1.7416999999999999E-4</v>
      </c>
      <c r="R47" s="17">
        <v>3.10585E-4</v>
      </c>
      <c r="S47" s="17">
        <v>6.5699400000000005E-4</v>
      </c>
      <c r="T47" s="17">
        <v>2.06057E-4</v>
      </c>
      <c r="U47" s="17">
        <v>1.0771400000000001E-4</v>
      </c>
      <c r="V47" s="17">
        <v>8.1846900000000005E-4</v>
      </c>
      <c r="W47" s="17">
        <v>2.3327800000000001E-4</v>
      </c>
      <c r="X47" s="17">
        <v>9.5996999999999999E-4</v>
      </c>
      <c r="Y47" s="17">
        <v>2.1372399999999999E-3</v>
      </c>
      <c r="Z47" s="17">
        <v>-3.4623700000000002E-3</v>
      </c>
      <c r="AA47" s="17">
        <v>1.67682E-4</v>
      </c>
      <c r="AB47" s="17">
        <v>5.5683999999999996E-4</v>
      </c>
      <c r="AC47" s="17">
        <v>1.3912099999999999E-3</v>
      </c>
      <c r="AD47" s="17">
        <v>1.26132E-3</v>
      </c>
      <c r="AE47" s="17">
        <v>1.48925E-4</v>
      </c>
      <c r="AF47" s="17">
        <v>5.5663900000000005E-4</v>
      </c>
      <c r="AG47" s="17">
        <v>1.00015E-3</v>
      </c>
      <c r="AH47" s="17">
        <v>6.8003599999999997E-4</v>
      </c>
      <c r="AI47" s="17">
        <v>1.0305500000000001E-3</v>
      </c>
      <c r="AJ47" s="17">
        <v>1.35984E-3</v>
      </c>
      <c r="AK47" s="17">
        <v>7.5127500000000003E-4</v>
      </c>
      <c r="AL47" s="17">
        <v>2.5741099999999998E-4</v>
      </c>
      <c r="AM47" s="17">
        <v>1.02519E-3</v>
      </c>
      <c r="AN47" s="17">
        <v>1.2740399999999999E-3</v>
      </c>
      <c r="AO47" s="17">
        <v>4.2129100000000002E-4</v>
      </c>
    </row>
    <row r="48" spans="1:41" x14ac:dyDescent="0.35">
      <c r="A48" s="72">
        <v>-1.7865899999999999E-6</v>
      </c>
      <c r="B48" s="72">
        <v>9.9681100000000003E-5</v>
      </c>
      <c r="C48" s="17">
        <v>1.2478599999999999E-3</v>
      </c>
      <c r="D48" s="17">
        <v>1.08059E-3</v>
      </c>
      <c r="E48" s="17">
        <v>5.6054100000000001E-4</v>
      </c>
      <c r="F48" s="17">
        <v>1.7816300000000001E-4</v>
      </c>
      <c r="G48" s="17">
        <v>8.1820700000000005E-4</v>
      </c>
      <c r="H48" s="17">
        <v>1.2744099999999999E-3</v>
      </c>
      <c r="I48" s="17">
        <v>1.30528E-3</v>
      </c>
      <c r="J48" s="17">
        <v>5.29602E-4</v>
      </c>
      <c r="K48" s="17">
        <v>9.2070300000000004E-4</v>
      </c>
      <c r="L48" s="17">
        <v>8.2622999999999995E-4</v>
      </c>
      <c r="M48" s="17">
        <v>3.5364899999999999E-4</v>
      </c>
      <c r="N48" s="17">
        <v>2.2175999999999999E-4</v>
      </c>
      <c r="O48" s="17">
        <v>2.2175999999999999E-4</v>
      </c>
      <c r="P48" s="17">
        <v>3.3894399999999999E-4</v>
      </c>
      <c r="Q48" s="17">
        <v>1.83563E-4</v>
      </c>
      <c r="R48" s="17">
        <v>3.1317200000000002E-4</v>
      </c>
      <c r="S48" s="17">
        <v>6.6490799999999997E-4</v>
      </c>
      <c r="T48" s="17">
        <v>2.3693E-4</v>
      </c>
      <c r="U48" s="17">
        <v>1.12217E-4</v>
      </c>
      <c r="V48" s="17">
        <v>8.2593800000000002E-4</v>
      </c>
      <c r="W48" s="17">
        <v>2.3338300000000001E-4</v>
      </c>
      <c r="X48" s="17">
        <v>9.6011499999999999E-4</v>
      </c>
      <c r="Y48" s="17">
        <v>2.19265E-3</v>
      </c>
      <c r="Z48" s="17">
        <v>-2.98577E-3</v>
      </c>
      <c r="AA48" s="17">
        <v>1.9765900000000001E-4</v>
      </c>
      <c r="AB48" s="17">
        <v>5.6284200000000003E-4</v>
      </c>
      <c r="AC48" s="17">
        <v>1.4115200000000001E-3</v>
      </c>
      <c r="AD48" s="17">
        <v>1.28129E-3</v>
      </c>
      <c r="AE48" s="17">
        <v>1.71056E-4</v>
      </c>
      <c r="AF48" s="17">
        <v>5.9296399999999997E-4</v>
      </c>
      <c r="AG48" s="17">
        <v>1.0155299999999999E-3</v>
      </c>
      <c r="AH48" s="17">
        <v>7.0585999999999999E-4</v>
      </c>
      <c r="AI48" s="17">
        <v>1.06358E-3</v>
      </c>
      <c r="AJ48" s="17">
        <v>1.3640900000000001E-3</v>
      </c>
      <c r="AK48" s="17">
        <v>8.2831099999999998E-4</v>
      </c>
      <c r="AL48" s="17">
        <v>2.6782299999999999E-4</v>
      </c>
      <c r="AM48" s="17">
        <v>1.0610800000000001E-3</v>
      </c>
      <c r="AN48" s="17">
        <v>1.3837299999999999E-3</v>
      </c>
      <c r="AO48" s="17">
        <v>4.2813600000000002E-4</v>
      </c>
    </row>
    <row r="49" spans="1:41" x14ac:dyDescent="0.35">
      <c r="A49" s="72">
        <v>-7.4130699999999998E-7</v>
      </c>
      <c r="B49" s="17">
        <v>1.32674E-4</v>
      </c>
      <c r="C49" s="17">
        <v>1.255E-3</v>
      </c>
      <c r="D49" s="17">
        <v>1.1208500000000001E-3</v>
      </c>
      <c r="E49" s="17">
        <v>5.6918500000000005E-4</v>
      </c>
      <c r="F49" s="17">
        <v>2.0373599999999999E-4</v>
      </c>
      <c r="G49" s="17">
        <v>8.2184999999999995E-4</v>
      </c>
      <c r="H49" s="17">
        <v>1.28298E-3</v>
      </c>
      <c r="I49" s="17">
        <v>1.31098E-3</v>
      </c>
      <c r="J49" s="17">
        <v>5.3553499999999996E-4</v>
      </c>
      <c r="K49" s="17">
        <v>9.7055999999999998E-4</v>
      </c>
      <c r="L49" s="17">
        <v>8.2832900000000004E-4</v>
      </c>
      <c r="M49" s="17">
        <v>3.57475E-4</v>
      </c>
      <c r="N49" s="17">
        <v>2.2564199999999999E-4</v>
      </c>
      <c r="O49" s="17">
        <v>2.2564199999999999E-4</v>
      </c>
      <c r="P49" s="17">
        <v>3.6134200000000001E-4</v>
      </c>
      <c r="Q49" s="17">
        <v>2.0373900000000001E-4</v>
      </c>
      <c r="R49" s="17">
        <v>3.4160899999999999E-4</v>
      </c>
      <c r="S49" s="17">
        <v>7.1111500000000001E-4</v>
      </c>
      <c r="T49" s="17">
        <v>2.5235200000000001E-4</v>
      </c>
      <c r="U49" s="17">
        <v>1.31681E-4</v>
      </c>
      <c r="V49" s="17">
        <v>8.2719200000000003E-4</v>
      </c>
      <c r="W49" s="17">
        <v>2.3463299999999999E-4</v>
      </c>
      <c r="X49" s="17">
        <v>9.6274299999999995E-4</v>
      </c>
      <c r="Y49" s="17">
        <v>2.3494800000000001E-3</v>
      </c>
      <c r="Z49" s="17">
        <v>-2.7538300000000001E-3</v>
      </c>
      <c r="AA49" s="17">
        <v>2.14415E-4</v>
      </c>
      <c r="AB49" s="17">
        <v>5.6747199999999996E-4</v>
      </c>
      <c r="AC49" s="17">
        <v>1.4132000000000001E-3</v>
      </c>
      <c r="AD49" s="17">
        <v>1.28914E-3</v>
      </c>
      <c r="AE49" s="17">
        <v>1.7651200000000001E-4</v>
      </c>
      <c r="AF49" s="17">
        <v>6.0588799999999996E-4</v>
      </c>
      <c r="AG49" s="17">
        <v>1.0498700000000001E-3</v>
      </c>
      <c r="AH49" s="17">
        <v>7.4596600000000003E-4</v>
      </c>
      <c r="AI49" s="17">
        <v>1.0776500000000001E-3</v>
      </c>
      <c r="AJ49" s="17">
        <v>1.3777699999999999E-3</v>
      </c>
      <c r="AK49" s="17">
        <v>9.02074E-4</v>
      </c>
      <c r="AL49" s="17">
        <v>3.8879600000000001E-4</v>
      </c>
      <c r="AM49" s="17">
        <v>1.0883100000000001E-3</v>
      </c>
      <c r="AN49" s="17">
        <v>1.3966499999999999E-3</v>
      </c>
      <c r="AO49" s="17">
        <v>4.3985600000000003E-4</v>
      </c>
    </row>
    <row r="50" spans="1:41" x14ac:dyDescent="0.35">
      <c r="A50" s="72">
        <v>-6.23832E-7</v>
      </c>
      <c r="B50" s="17">
        <v>1.3982999999999999E-4</v>
      </c>
      <c r="C50" s="17">
        <v>1.2601800000000001E-3</v>
      </c>
      <c r="D50" s="17">
        <v>1.1239399999999999E-3</v>
      </c>
      <c r="E50" s="17">
        <v>5.8359600000000003E-4</v>
      </c>
      <c r="F50" s="17">
        <v>2.40392E-4</v>
      </c>
      <c r="G50" s="17">
        <v>8.4111199999999998E-4</v>
      </c>
      <c r="H50" s="17">
        <v>1.2845700000000001E-3</v>
      </c>
      <c r="I50" s="17">
        <v>1.3428800000000001E-3</v>
      </c>
      <c r="J50" s="17">
        <v>5.3668800000000001E-4</v>
      </c>
      <c r="K50" s="17">
        <v>9.7157099999999996E-4</v>
      </c>
      <c r="L50" s="17">
        <v>8.3560700000000004E-4</v>
      </c>
      <c r="M50" s="17">
        <v>3.9301700000000001E-4</v>
      </c>
      <c r="N50" s="17">
        <v>2.2934799999999999E-4</v>
      </c>
      <c r="O50" s="17">
        <v>2.2934799999999999E-4</v>
      </c>
      <c r="P50" s="17">
        <v>3.66974E-4</v>
      </c>
      <c r="Q50" s="17">
        <v>2.07646E-4</v>
      </c>
      <c r="R50" s="17">
        <v>3.4184299999999999E-4</v>
      </c>
      <c r="S50" s="17">
        <v>7.1765399999999997E-4</v>
      </c>
      <c r="T50" s="17">
        <v>2.5342099999999998E-4</v>
      </c>
      <c r="U50" s="17">
        <v>1.32865E-4</v>
      </c>
      <c r="V50" s="17">
        <v>8.3478000000000003E-4</v>
      </c>
      <c r="W50" s="17">
        <v>2.4112299999999999E-4</v>
      </c>
      <c r="X50" s="17">
        <v>9.6368599999999995E-4</v>
      </c>
      <c r="Y50" s="17">
        <v>2.3504899999999998E-3</v>
      </c>
      <c r="Z50" s="17">
        <v>-1.91522E-3</v>
      </c>
      <c r="AA50" s="17">
        <v>2.5196399999999997E-4</v>
      </c>
      <c r="AB50" s="17">
        <v>5.7756099999999998E-4</v>
      </c>
      <c r="AC50" s="17">
        <v>1.4711399999999999E-3</v>
      </c>
      <c r="AD50" s="17">
        <v>1.31358E-3</v>
      </c>
      <c r="AE50" s="17">
        <v>1.9206400000000001E-4</v>
      </c>
      <c r="AF50" s="17">
        <v>6.3600500000000003E-4</v>
      </c>
      <c r="AG50" s="17">
        <v>1.05204E-3</v>
      </c>
      <c r="AH50" s="17">
        <v>7.94241E-4</v>
      </c>
      <c r="AI50" s="17">
        <v>1.08226E-3</v>
      </c>
      <c r="AJ50" s="17">
        <v>1.3808399999999999E-3</v>
      </c>
      <c r="AK50" s="17">
        <v>1.06142E-3</v>
      </c>
      <c r="AL50" s="17">
        <v>3.99589E-4</v>
      </c>
      <c r="AM50" s="17">
        <v>1.1528E-3</v>
      </c>
      <c r="AN50" s="17">
        <v>1.41062E-3</v>
      </c>
      <c r="AO50" s="17">
        <v>4.4247299999999998E-4</v>
      </c>
    </row>
    <row r="51" spans="1:41" x14ac:dyDescent="0.35">
      <c r="A51" s="72">
        <v>-4.1123600000000002E-7</v>
      </c>
      <c r="B51" s="17">
        <v>1.5419000000000001E-4</v>
      </c>
      <c r="C51" s="17">
        <v>1.2631700000000001E-3</v>
      </c>
      <c r="D51" s="17">
        <v>1.1391299999999999E-3</v>
      </c>
      <c r="E51" s="17">
        <v>6.2480200000000004E-4</v>
      </c>
      <c r="F51" s="17">
        <v>2.4157399999999999E-4</v>
      </c>
      <c r="G51" s="17">
        <v>8.4121300000000005E-4</v>
      </c>
      <c r="H51" s="17">
        <v>1.30225E-3</v>
      </c>
      <c r="I51" s="17">
        <v>1.3461E-3</v>
      </c>
      <c r="J51" s="17">
        <v>5.5228999999999999E-4</v>
      </c>
      <c r="K51" s="17">
        <v>9.79513E-4</v>
      </c>
      <c r="L51" s="17">
        <v>8.4900999999999998E-4</v>
      </c>
      <c r="M51" s="17">
        <v>4.0582500000000001E-4</v>
      </c>
      <c r="N51" s="17">
        <v>2.4992299999999999E-4</v>
      </c>
      <c r="O51" s="17">
        <v>2.4992299999999999E-4</v>
      </c>
      <c r="P51" s="17">
        <v>4.56057E-4</v>
      </c>
      <c r="Q51" s="17">
        <v>2.5039399999999997E-4</v>
      </c>
      <c r="R51" s="17">
        <v>3.4265899999999999E-4</v>
      </c>
      <c r="S51" s="17">
        <v>7.1925899999999998E-4</v>
      </c>
      <c r="T51" s="17">
        <v>2.5527500000000001E-4</v>
      </c>
      <c r="U51" s="17">
        <v>1.3850900000000001E-4</v>
      </c>
      <c r="V51" s="17">
        <v>8.4079200000000004E-4</v>
      </c>
      <c r="W51" s="17">
        <v>2.4230399999999999E-4</v>
      </c>
      <c r="X51" s="17">
        <v>9.6540099999999995E-4</v>
      </c>
      <c r="Y51" s="17">
        <v>2.4671699999999999E-3</v>
      </c>
      <c r="Z51" s="17">
        <v>-1.5063399999999999E-3</v>
      </c>
      <c r="AA51" s="17">
        <v>2.6107799999999998E-4</v>
      </c>
      <c r="AB51" s="17">
        <v>5.7972899999999996E-4</v>
      </c>
      <c r="AC51" s="17">
        <v>1.47748E-3</v>
      </c>
      <c r="AD51" s="17">
        <v>1.34402E-3</v>
      </c>
      <c r="AE51" s="17">
        <v>2.0659699999999999E-4</v>
      </c>
      <c r="AF51" s="17">
        <v>6.3795500000000005E-4</v>
      </c>
      <c r="AG51" s="17">
        <v>1.0649500000000001E-3</v>
      </c>
      <c r="AH51" s="17">
        <v>8.5962600000000005E-4</v>
      </c>
      <c r="AI51" s="17">
        <v>1.2315900000000001E-3</v>
      </c>
      <c r="AJ51" s="17">
        <v>1.3813899999999999E-3</v>
      </c>
      <c r="AK51" s="17">
        <v>1.2834299999999999E-3</v>
      </c>
      <c r="AL51" s="17">
        <v>5.0917200000000001E-4</v>
      </c>
      <c r="AM51" s="17">
        <v>1.1588799999999999E-3</v>
      </c>
      <c r="AN51" s="17">
        <v>1.4138899999999999E-3</v>
      </c>
      <c r="AO51" s="17">
        <v>4.5800399999999997E-4</v>
      </c>
    </row>
    <row r="52" spans="1:41" x14ac:dyDescent="0.35">
      <c r="A52" s="72">
        <v>-3.6064100000000001E-7</v>
      </c>
      <c r="B52" s="17">
        <v>1.7798400000000001E-4</v>
      </c>
      <c r="C52" s="17">
        <v>1.27297E-3</v>
      </c>
      <c r="D52" s="17">
        <v>1.1653799999999999E-3</v>
      </c>
      <c r="E52" s="17">
        <v>6.6895300000000002E-4</v>
      </c>
      <c r="F52" s="17">
        <v>2.4804200000000002E-4</v>
      </c>
      <c r="G52" s="17">
        <v>8.5183399999999999E-4</v>
      </c>
      <c r="H52" s="17">
        <v>1.3097499999999999E-3</v>
      </c>
      <c r="I52" s="17">
        <v>1.3508400000000001E-3</v>
      </c>
      <c r="J52" s="17">
        <v>5.58254E-4</v>
      </c>
      <c r="K52" s="17">
        <v>1.00172E-3</v>
      </c>
      <c r="L52" s="17">
        <v>8.87979E-4</v>
      </c>
      <c r="M52" s="17">
        <v>4.1807999999999998E-4</v>
      </c>
      <c r="N52" s="17">
        <v>2.5348800000000001E-4</v>
      </c>
      <c r="O52" s="17">
        <v>2.5348800000000001E-4</v>
      </c>
      <c r="P52" s="17">
        <v>5.0790700000000004E-4</v>
      </c>
      <c r="Q52" s="17">
        <v>2.6313999999999998E-4</v>
      </c>
      <c r="R52" s="17">
        <v>3.6413999999999999E-4</v>
      </c>
      <c r="S52" s="17">
        <v>7.3068299999999998E-4</v>
      </c>
      <c r="T52" s="17">
        <v>2.9219400000000001E-4</v>
      </c>
      <c r="U52" s="17">
        <v>1.47961E-4</v>
      </c>
      <c r="V52" s="17">
        <v>8.4734299999999997E-4</v>
      </c>
      <c r="W52" s="17">
        <v>2.4706400000000002E-4</v>
      </c>
      <c r="X52" s="17">
        <v>9.6573600000000002E-4</v>
      </c>
      <c r="Y52" s="17">
        <v>2.5171600000000001E-3</v>
      </c>
      <c r="Z52" s="17">
        <v>-1.17147E-3</v>
      </c>
      <c r="AA52" s="17">
        <v>2.9931199999999998E-4</v>
      </c>
      <c r="AB52" s="17">
        <v>5.8189600000000004E-4</v>
      </c>
      <c r="AC52" s="17">
        <v>1.4816899999999999E-3</v>
      </c>
      <c r="AD52" s="17">
        <v>1.34549E-3</v>
      </c>
      <c r="AE52" s="17">
        <v>3.13732E-4</v>
      </c>
      <c r="AF52" s="17">
        <v>6.6286100000000005E-4</v>
      </c>
      <c r="AG52" s="17">
        <v>1.07581E-3</v>
      </c>
      <c r="AH52" s="17">
        <v>8.85314E-4</v>
      </c>
      <c r="AI52" s="17">
        <v>1.23306E-3</v>
      </c>
      <c r="AJ52" s="17">
        <v>1.4325200000000001E-3</v>
      </c>
      <c r="AK52" s="17">
        <v>1.35703E-3</v>
      </c>
      <c r="AL52" s="17">
        <v>5.2209100000000003E-4</v>
      </c>
      <c r="AM52" s="17">
        <v>1.22134E-3</v>
      </c>
      <c r="AN52" s="17">
        <v>1.4614300000000001E-3</v>
      </c>
      <c r="AO52" s="17">
        <v>4.9150699999999997E-4</v>
      </c>
    </row>
    <row r="53" spans="1:41" x14ac:dyDescent="0.35">
      <c r="A53" s="72">
        <v>-1.2340200000000001E-7</v>
      </c>
      <c r="B53" s="17">
        <v>1.8677900000000001E-4</v>
      </c>
      <c r="C53" s="17">
        <v>1.2745899999999999E-3</v>
      </c>
      <c r="D53" s="17">
        <v>1.16738E-3</v>
      </c>
      <c r="E53" s="17">
        <v>6.70136E-4</v>
      </c>
      <c r="F53" s="17">
        <v>2.5293100000000002E-4</v>
      </c>
      <c r="G53" s="17">
        <v>8.6112600000000004E-4</v>
      </c>
      <c r="H53" s="17">
        <v>1.31566E-3</v>
      </c>
      <c r="I53" s="17">
        <v>1.35622E-3</v>
      </c>
      <c r="J53" s="17">
        <v>5.6124300000000001E-4</v>
      </c>
      <c r="K53" s="17">
        <v>1.0644300000000001E-3</v>
      </c>
      <c r="L53" s="17">
        <v>9.0633E-4</v>
      </c>
      <c r="M53" s="17">
        <v>4.2501600000000001E-4</v>
      </c>
      <c r="N53" s="17">
        <v>2.5451899999999998E-4</v>
      </c>
      <c r="O53" s="17">
        <v>2.5451899999999998E-4</v>
      </c>
      <c r="P53" s="17">
        <v>5.40378E-4</v>
      </c>
      <c r="Q53" s="17">
        <v>2.88134E-4</v>
      </c>
      <c r="R53" s="17">
        <v>3.7366500000000002E-4</v>
      </c>
      <c r="S53" s="17">
        <v>7.4045000000000003E-4</v>
      </c>
      <c r="T53" s="17">
        <v>2.9708300000000002E-4</v>
      </c>
      <c r="U53" s="17">
        <v>1.77312E-4</v>
      </c>
      <c r="V53" s="17">
        <v>8.5688400000000003E-4</v>
      </c>
      <c r="W53" s="17">
        <v>2.5808599999999998E-4</v>
      </c>
      <c r="X53" s="17">
        <v>9.66478E-4</v>
      </c>
      <c r="Y53" s="17">
        <v>2.5398700000000001E-3</v>
      </c>
      <c r="Z53" s="17">
        <v>-5.4175800000000004E-4</v>
      </c>
      <c r="AA53" s="17">
        <v>3.0195299999999999E-4</v>
      </c>
      <c r="AB53" s="17">
        <v>5.8310700000000003E-4</v>
      </c>
      <c r="AC53" s="17">
        <v>1.4847700000000001E-3</v>
      </c>
      <c r="AD53" s="17">
        <v>1.3992200000000001E-3</v>
      </c>
      <c r="AE53" s="17">
        <v>3.5691400000000001E-4</v>
      </c>
      <c r="AF53" s="17">
        <v>6.9375899999999996E-4</v>
      </c>
      <c r="AG53" s="17">
        <v>1.0986399999999999E-3</v>
      </c>
      <c r="AH53" s="17">
        <v>9.5154300000000001E-4</v>
      </c>
      <c r="AI53" s="17">
        <v>1.26045E-3</v>
      </c>
      <c r="AJ53" s="17">
        <v>1.43501E-3</v>
      </c>
      <c r="AK53" s="17">
        <v>1.41227E-3</v>
      </c>
      <c r="AL53" s="17">
        <v>5.6485800000000001E-4</v>
      </c>
      <c r="AM53" s="17">
        <v>1.25084E-3</v>
      </c>
      <c r="AN53" s="17">
        <v>1.48445E-3</v>
      </c>
      <c r="AO53" s="17">
        <v>4.9788999999999996E-4</v>
      </c>
    </row>
    <row r="54" spans="1:41" x14ac:dyDescent="0.35">
      <c r="A54" s="72">
        <v>-6.032E-8</v>
      </c>
      <c r="B54" s="17">
        <v>2.2085299999999999E-4</v>
      </c>
      <c r="C54" s="17">
        <v>1.2755799999999999E-3</v>
      </c>
      <c r="D54" s="17">
        <v>1.18165E-3</v>
      </c>
      <c r="E54" s="17">
        <v>6.8295699999999999E-4</v>
      </c>
      <c r="F54" s="17">
        <v>2.5409800000000002E-4</v>
      </c>
      <c r="G54" s="17">
        <v>8.7488699999999997E-4</v>
      </c>
      <c r="H54" s="17">
        <v>1.32996E-3</v>
      </c>
      <c r="I54" s="17">
        <v>1.3626599999999999E-3</v>
      </c>
      <c r="J54" s="17">
        <v>6.1121799999999996E-4</v>
      </c>
      <c r="K54" s="17">
        <v>1.0662499999999999E-3</v>
      </c>
      <c r="L54" s="17">
        <v>9.2328099999999997E-4</v>
      </c>
      <c r="M54" s="17">
        <v>4.4309999999999998E-4</v>
      </c>
      <c r="N54" s="17">
        <v>2.5933999999999999E-4</v>
      </c>
      <c r="O54" s="17">
        <v>2.5933999999999999E-4</v>
      </c>
      <c r="P54" s="17">
        <v>5.5247399999999996E-4</v>
      </c>
      <c r="Q54" s="17">
        <v>3.4641000000000001E-4</v>
      </c>
      <c r="R54" s="17">
        <v>4.0908600000000002E-4</v>
      </c>
      <c r="S54" s="17">
        <v>7.5856600000000001E-4</v>
      </c>
      <c r="T54" s="17">
        <v>2.9750099999999998E-4</v>
      </c>
      <c r="U54" s="17">
        <v>2.30676E-4</v>
      </c>
      <c r="V54" s="17">
        <v>8.8391700000000001E-4</v>
      </c>
      <c r="W54" s="17">
        <v>2.6721200000000002E-4</v>
      </c>
      <c r="X54" s="17">
        <v>9.7812099999999998E-4</v>
      </c>
      <c r="Y54" s="17">
        <v>2.6538099999999999E-3</v>
      </c>
      <c r="Z54" s="17">
        <v>-5.3277800000000003E-4</v>
      </c>
      <c r="AA54" s="17">
        <v>4.5555299999999998E-4</v>
      </c>
      <c r="AB54" s="17">
        <v>6.51696E-4</v>
      </c>
      <c r="AC54" s="17">
        <v>1.49317E-3</v>
      </c>
      <c r="AD54" s="17">
        <v>1.4117000000000001E-3</v>
      </c>
      <c r="AE54" s="17">
        <v>3.6716899999999998E-4</v>
      </c>
      <c r="AF54" s="17">
        <v>7.4098000000000002E-4</v>
      </c>
      <c r="AG54" s="17">
        <v>1.1019599999999999E-3</v>
      </c>
      <c r="AH54" s="17">
        <v>9.7127300000000004E-4</v>
      </c>
      <c r="AI54" s="17">
        <v>1.27969E-3</v>
      </c>
      <c r="AJ54" s="17">
        <v>1.4439500000000001E-3</v>
      </c>
      <c r="AK54" s="17">
        <v>1.4264600000000001E-3</v>
      </c>
      <c r="AL54" s="17">
        <v>5.7962300000000003E-4</v>
      </c>
      <c r="AM54" s="17">
        <v>1.35833E-3</v>
      </c>
      <c r="AN54" s="17">
        <v>1.5127700000000001E-3</v>
      </c>
      <c r="AO54" s="17">
        <v>5.4666199999999995E-4</v>
      </c>
    </row>
    <row r="55" spans="1:41" x14ac:dyDescent="0.35">
      <c r="A55" s="72">
        <v>-2.9512000000000002E-12</v>
      </c>
      <c r="B55" s="17">
        <v>2.5909000000000001E-4</v>
      </c>
      <c r="C55" s="17">
        <v>1.28169E-3</v>
      </c>
      <c r="D55" s="17">
        <v>1.1826300000000001E-3</v>
      </c>
      <c r="E55" s="17">
        <v>7.0461500000000002E-4</v>
      </c>
      <c r="F55" s="17">
        <v>2.54603E-4</v>
      </c>
      <c r="G55" s="17">
        <v>8.8103900000000002E-4</v>
      </c>
      <c r="H55" s="17">
        <v>1.33107E-3</v>
      </c>
      <c r="I55" s="17">
        <v>1.3743399999999999E-3</v>
      </c>
      <c r="J55" s="17">
        <v>6.1211100000000004E-4</v>
      </c>
      <c r="K55" s="17">
        <v>1.0816700000000001E-3</v>
      </c>
      <c r="L55" s="17">
        <v>9.3113600000000005E-4</v>
      </c>
      <c r="M55" s="17">
        <v>4.9612899999999999E-4</v>
      </c>
      <c r="N55" s="17">
        <v>2.6232099999999998E-4</v>
      </c>
      <c r="O55" s="17">
        <v>2.6232099999999998E-4</v>
      </c>
      <c r="P55" s="17">
        <v>6.0026000000000003E-4</v>
      </c>
      <c r="Q55" s="17">
        <v>3.5450400000000001E-4</v>
      </c>
      <c r="R55" s="17">
        <v>4.0930600000000001E-4</v>
      </c>
      <c r="S55" s="17">
        <v>7.6528000000000002E-4</v>
      </c>
      <c r="T55" s="17">
        <v>3.0257800000000002E-4</v>
      </c>
      <c r="U55" s="17">
        <v>2.34558E-4</v>
      </c>
      <c r="V55" s="17">
        <v>8.9519299999999997E-4</v>
      </c>
      <c r="W55" s="17">
        <v>2.8648999999999998E-4</v>
      </c>
      <c r="X55" s="17">
        <v>9.7916100000000009E-4</v>
      </c>
      <c r="Y55" s="17">
        <v>2.8163799999999998E-3</v>
      </c>
      <c r="Z55" s="17">
        <v>-2.6983999999999998E-4</v>
      </c>
      <c r="AA55" s="17">
        <v>4.56305E-4</v>
      </c>
      <c r="AB55" s="17">
        <v>7.7101199999999996E-4</v>
      </c>
      <c r="AC55" s="17">
        <v>1.51586E-3</v>
      </c>
      <c r="AD55" s="17">
        <v>1.4261600000000001E-3</v>
      </c>
      <c r="AE55" s="17">
        <v>4.01741E-4</v>
      </c>
      <c r="AF55" s="17">
        <v>7.4269699999999995E-4</v>
      </c>
      <c r="AG55" s="17">
        <v>1.11842E-3</v>
      </c>
      <c r="AH55" s="17">
        <v>9.8080200000000002E-4</v>
      </c>
      <c r="AI55" s="17">
        <v>1.2871600000000001E-3</v>
      </c>
      <c r="AJ55" s="17">
        <v>1.4554399999999999E-3</v>
      </c>
      <c r="AK55" s="17">
        <v>1.4945799999999999E-3</v>
      </c>
      <c r="AL55" s="17">
        <v>5.8673799999999995E-4</v>
      </c>
      <c r="AM55" s="17">
        <v>1.44239E-3</v>
      </c>
      <c r="AN55" s="17">
        <v>1.58887E-3</v>
      </c>
      <c r="AO55" s="17">
        <v>5.5466900000000004E-4</v>
      </c>
    </row>
    <row r="56" spans="1:41" x14ac:dyDescent="0.35">
      <c r="A56" s="72">
        <v>7.4004999999999997E-6</v>
      </c>
      <c r="B56" s="17">
        <v>2.6350499999999998E-4</v>
      </c>
      <c r="C56" s="17">
        <v>1.2835699999999999E-3</v>
      </c>
      <c r="D56" s="17">
        <v>1.1918899999999999E-3</v>
      </c>
      <c r="E56" s="17">
        <v>7.08312E-4</v>
      </c>
      <c r="F56" s="17">
        <v>2.5768500000000001E-4</v>
      </c>
      <c r="G56" s="17">
        <v>8.9042699999999995E-4</v>
      </c>
      <c r="H56" s="17">
        <v>1.3444399999999999E-3</v>
      </c>
      <c r="I56" s="17">
        <v>1.3825300000000001E-3</v>
      </c>
      <c r="J56" s="17">
        <v>6.3243100000000003E-4</v>
      </c>
      <c r="K56" s="17">
        <v>1.08467E-3</v>
      </c>
      <c r="L56" s="17">
        <v>9.3472499999999997E-4</v>
      </c>
      <c r="M56" s="17">
        <v>5.2803300000000002E-4</v>
      </c>
      <c r="N56" s="17">
        <v>2.8297400000000002E-4</v>
      </c>
      <c r="O56" s="17">
        <v>2.8297400000000002E-4</v>
      </c>
      <c r="P56" s="17">
        <v>6.2053599999999998E-4</v>
      </c>
      <c r="Q56" s="17">
        <v>3.55041E-4</v>
      </c>
      <c r="R56" s="17">
        <v>4.3743299999999998E-4</v>
      </c>
      <c r="S56" s="17">
        <v>7.7033400000000001E-4</v>
      </c>
      <c r="T56" s="17">
        <v>3.08988E-4</v>
      </c>
      <c r="U56" s="17">
        <v>2.6405500000000002E-4</v>
      </c>
      <c r="V56" s="17">
        <v>9.7536400000000005E-4</v>
      </c>
      <c r="W56" s="17">
        <v>3.1691999999999999E-4</v>
      </c>
      <c r="X56" s="17">
        <v>9.7982100000000008E-4</v>
      </c>
      <c r="Y56" s="17">
        <v>3.6954700000000002E-3</v>
      </c>
      <c r="Z56" s="17">
        <v>-2.6718E-4</v>
      </c>
      <c r="AA56" s="17">
        <v>5.1417699999999999E-4</v>
      </c>
      <c r="AB56" s="17">
        <v>7.9340200000000002E-4</v>
      </c>
      <c r="AC56" s="17">
        <v>1.5160799999999999E-3</v>
      </c>
      <c r="AD56" s="17">
        <v>1.4576000000000001E-3</v>
      </c>
      <c r="AE56" s="17">
        <v>4.3801799999999998E-4</v>
      </c>
      <c r="AF56" s="17">
        <v>7.6769200000000005E-4</v>
      </c>
      <c r="AG56" s="17">
        <v>1.12623E-3</v>
      </c>
      <c r="AH56" s="17">
        <v>1.0279600000000001E-3</v>
      </c>
      <c r="AI56" s="17">
        <v>1.2894E-3</v>
      </c>
      <c r="AJ56" s="17">
        <v>1.5015300000000001E-3</v>
      </c>
      <c r="AK56" s="17">
        <v>1.51049E-3</v>
      </c>
      <c r="AL56" s="17">
        <v>5.9727300000000005E-4</v>
      </c>
      <c r="AM56" s="17">
        <v>1.4895500000000001E-3</v>
      </c>
      <c r="AN56" s="17">
        <v>1.67677E-3</v>
      </c>
      <c r="AO56" s="17">
        <v>5.6812200000000001E-4</v>
      </c>
    </row>
    <row r="57" spans="1:41" x14ac:dyDescent="0.35">
      <c r="A57" s="72">
        <v>7.7290399999999994E-6</v>
      </c>
      <c r="B57" s="17">
        <v>2.9307200000000002E-4</v>
      </c>
      <c r="C57" s="17">
        <v>1.28491E-3</v>
      </c>
      <c r="D57" s="17">
        <v>1.2038299999999999E-3</v>
      </c>
      <c r="E57" s="17">
        <v>7.1676400000000005E-4</v>
      </c>
      <c r="F57" s="17">
        <v>2.5946699999999999E-4</v>
      </c>
      <c r="G57" s="17">
        <v>8.9087599999999997E-4</v>
      </c>
      <c r="H57" s="17">
        <v>1.3452200000000001E-3</v>
      </c>
      <c r="I57" s="17">
        <v>1.40044E-3</v>
      </c>
      <c r="J57" s="17">
        <v>6.3811599999999999E-4</v>
      </c>
      <c r="K57" s="17">
        <v>1.0895900000000001E-3</v>
      </c>
      <c r="L57" s="17">
        <v>9.3822399999999998E-4</v>
      </c>
      <c r="M57" s="17">
        <v>5.3388299999999997E-4</v>
      </c>
      <c r="N57" s="17">
        <v>2.9255200000000001E-4</v>
      </c>
      <c r="O57" s="17">
        <v>2.9255200000000001E-4</v>
      </c>
      <c r="P57" s="17">
        <v>6.3199600000000001E-4</v>
      </c>
      <c r="Q57" s="17">
        <v>3.7070899999999999E-4</v>
      </c>
      <c r="R57" s="17">
        <v>4.8213500000000002E-4</v>
      </c>
      <c r="S57" s="17">
        <v>7.8343900000000003E-4</v>
      </c>
      <c r="T57" s="17">
        <v>3.1472800000000001E-4</v>
      </c>
      <c r="U57" s="17">
        <v>2.6934300000000001E-4</v>
      </c>
      <c r="V57" s="17">
        <v>9.931409999999999E-4</v>
      </c>
      <c r="W57" s="17">
        <v>3.19671E-4</v>
      </c>
      <c r="X57" s="17">
        <v>9.8452400000000008E-4</v>
      </c>
      <c r="Y57" s="17">
        <v>4.3373700000000001E-3</v>
      </c>
      <c r="Z57" s="17">
        <v>-2.6473300000000001E-4</v>
      </c>
      <c r="AA57" s="17">
        <v>5.3263500000000005E-4</v>
      </c>
      <c r="AB57" s="17">
        <v>8.11263E-4</v>
      </c>
      <c r="AC57" s="17">
        <v>1.5242000000000001E-3</v>
      </c>
      <c r="AD57" s="17">
        <v>1.47455E-3</v>
      </c>
      <c r="AE57" s="17">
        <v>4.7751199999999998E-4</v>
      </c>
      <c r="AF57" s="17">
        <v>7.7870999999999995E-4</v>
      </c>
      <c r="AG57" s="17">
        <v>1.1293900000000001E-3</v>
      </c>
      <c r="AH57" s="17">
        <v>1.04959E-3</v>
      </c>
      <c r="AI57" s="17">
        <v>1.29615E-3</v>
      </c>
      <c r="AJ57" s="17">
        <v>1.5222199999999999E-3</v>
      </c>
      <c r="AK57" s="17">
        <v>1.56635E-3</v>
      </c>
      <c r="AL57" s="17">
        <v>6.2248000000000002E-4</v>
      </c>
      <c r="AM57" s="17">
        <v>1.5159100000000001E-3</v>
      </c>
      <c r="AN57" s="17">
        <v>1.70393E-3</v>
      </c>
      <c r="AO57" s="17">
        <v>5.9502100000000005E-4</v>
      </c>
    </row>
    <row r="58" spans="1:41" x14ac:dyDescent="0.35">
      <c r="A58" s="72">
        <v>8.00417E-6</v>
      </c>
      <c r="B58" s="17">
        <v>2.9367800000000002E-4</v>
      </c>
      <c r="C58" s="17">
        <v>1.2975E-3</v>
      </c>
      <c r="D58" s="17">
        <v>1.21028E-3</v>
      </c>
      <c r="E58" s="17">
        <v>7.4879999999999999E-4</v>
      </c>
      <c r="F58" s="17">
        <v>2.8858399999999999E-4</v>
      </c>
      <c r="G58" s="17">
        <v>8.9366300000000005E-4</v>
      </c>
      <c r="H58" s="17">
        <v>1.3459500000000001E-3</v>
      </c>
      <c r="I58" s="17">
        <v>1.40132E-3</v>
      </c>
      <c r="J58" s="17">
        <v>6.6743200000000003E-4</v>
      </c>
      <c r="K58" s="17">
        <v>1.09366E-3</v>
      </c>
      <c r="L58" s="17">
        <v>9.4741200000000002E-4</v>
      </c>
      <c r="M58" s="17">
        <v>5.5720699999999999E-4</v>
      </c>
      <c r="N58" s="17">
        <v>3.0356900000000001E-4</v>
      </c>
      <c r="O58" s="17">
        <v>3.0356900000000001E-4</v>
      </c>
      <c r="P58" s="17">
        <v>6.5093499999999995E-4</v>
      </c>
      <c r="Q58" s="17">
        <v>3.81276E-4</v>
      </c>
      <c r="R58" s="17">
        <v>4.9462699999999998E-4</v>
      </c>
      <c r="S58" s="17">
        <v>8.0613500000000003E-4</v>
      </c>
      <c r="T58" s="17">
        <v>3.2942399999999998E-4</v>
      </c>
      <c r="U58" s="17">
        <v>3.2694899999999999E-4</v>
      </c>
      <c r="V58" s="17">
        <v>1.00892E-3</v>
      </c>
      <c r="W58" s="17">
        <v>3.2321200000000002E-4</v>
      </c>
      <c r="X58" s="17">
        <v>1.00427E-3</v>
      </c>
      <c r="Y58" s="17">
        <v>4.6382999999999997E-3</v>
      </c>
      <c r="Z58" s="17">
        <v>-1.88846E-4</v>
      </c>
      <c r="AA58" s="17">
        <v>5.3861700000000002E-4</v>
      </c>
      <c r="AB58" s="17">
        <v>8.2948699999999995E-4</v>
      </c>
      <c r="AC58" s="17">
        <v>1.5447499999999999E-3</v>
      </c>
      <c r="AD58" s="17">
        <v>1.48949E-3</v>
      </c>
      <c r="AE58" s="17">
        <v>4.7937899999999999E-4</v>
      </c>
      <c r="AF58" s="17">
        <v>7.8560200000000005E-4</v>
      </c>
      <c r="AG58" s="17">
        <v>1.2395399999999999E-3</v>
      </c>
      <c r="AH58" s="17">
        <v>1.0705199999999999E-3</v>
      </c>
      <c r="AI58" s="17">
        <v>1.2996699999999999E-3</v>
      </c>
      <c r="AJ58" s="17">
        <v>1.55259E-3</v>
      </c>
      <c r="AK58" s="17">
        <v>1.5881199999999999E-3</v>
      </c>
      <c r="AL58" s="17">
        <v>6.2999599999999996E-4</v>
      </c>
      <c r="AM58" s="17">
        <v>1.5164099999999999E-3</v>
      </c>
      <c r="AN58" s="17">
        <v>1.71156E-3</v>
      </c>
      <c r="AO58" s="17">
        <v>6.0771899999999995E-4</v>
      </c>
    </row>
    <row r="59" spans="1:41" x14ac:dyDescent="0.35">
      <c r="A59" s="72">
        <v>2.45374E-5</v>
      </c>
      <c r="B59" s="17">
        <v>2.98738E-4</v>
      </c>
      <c r="C59" s="17">
        <v>1.30642E-3</v>
      </c>
      <c r="D59" s="17">
        <v>1.2105499999999999E-3</v>
      </c>
      <c r="E59" s="17">
        <v>7.6471099999999995E-4</v>
      </c>
      <c r="F59" s="17">
        <v>2.9485200000000002E-4</v>
      </c>
      <c r="G59" s="17">
        <v>8.9434900000000001E-4</v>
      </c>
      <c r="H59" s="17">
        <v>1.36209E-3</v>
      </c>
      <c r="I59" s="17">
        <v>1.4021999999999999E-3</v>
      </c>
      <c r="J59" s="17">
        <v>6.8869600000000003E-4</v>
      </c>
      <c r="K59" s="17">
        <v>1.1023000000000001E-3</v>
      </c>
      <c r="L59" s="17">
        <v>9.55137E-4</v>
      </c>
      <c r="M59" s="17">
        <v>5.6455999999999998E-4</v>
      </c>
      <c r="N59" s="17">
        <v>3.0678900000000002E-4</v>
      </c>
      <c r="O59" s="17">
        <v>3.0678900000000002E-4</v>
      </c>
      <c r="P59" s="17">
        <v>6.7637700000000003E-4</v>
      </c>
      <c r="Q59" s="17">
        <v>3.8234500000000003E-4</v>
      </c>
      <c r="R59" s="17">
        <v>5.0341299999999997E-4</v>
      </c>
      <c r="S59" s="17">
        <v>8.0699099999999996E-4</v>
      </c>
      <c r="T59" s="17">
        <v>3.3404600000000001E-4</v>
      </c>
      <c r="U59" s="17">
        <v>3.3551400000000003E-4</v>
      </c>
      <c r="V59" s="17">
        <v>1.096E-3</v>
      </c>
      <c r="W59" s="17">
        <v>3.2334399999999999E-4</v>
      </c>
      <c r="X59" s="17">
        <v>1.0082299999999999E-3</v>
      </c>
      <c r="Y59" s="17">
        <v>4.6900600000000002E-3</v>
      </c>
      <c r="Z59" s="72">
        <v>-1.24241E-15</v>
      </c>
      <c r="AA59" s="17">
        <v>6.2021999999999999E-4</v>
      </c>
      <c r="AB59" s="17">
        <v>8.3463099999999996E-4</v>
      </c>
      <c r="AC59" s="17">
        <v>1.55372E-3</v>
      </c>
      <c r="AD59" s="17">
        <v>1.50391E-3</v>
      </c>
      <c r="AE59" s="17">
        <v>5.0718699999999998E-4</v>
      </c>
      <c r="AF59" s="17">
        <v>8.1114700000000002E-4</v>
      </c>
      <c r="AG59" s="17">
        <v>1.25585E-3</v>
      </c>
      <c r="AH59" s="17">
        <v>1.1374E-3</v>
      </c>
      <c r="AI59" s="17">
        <v>1.32974E-3</v>
      </c>
      <c r="AJ59" s="17">
        <v>1.58136E-3</v>
      </c>
      <c r="AK59" s="17">
        <v>2.0108499999999998E-3</v>
      </c>
      <c r="AL59" s="17">
        <v>6.3110800000000002E-4</v>
      </c>
      <c r="AM59" s="17">
        <v>1.54262E-3</v>
      </c>
      <c r="AN59" s="17">
        <v>1.74669E-3</v>
      </c>
      <c r="AO59" s="17">
        <v>6.6912799999999995E-4</v>
      </c>
    </row>
    <row r="60" spans="1:41" x14ac:dyDescent="0.35">
      <c r="A60" s="72">
        <v>4.9084400000000001E-5</v>
      </c>
      <c r="B60" s="17">
        <v>3.0698999999999999E-4</v>
      </c>
      <c r="C60" s="17">
        <v>1.33248E-3</v>
      </c>
      <c r="D60" s="17">
        <v>1.2106599999999999E-3</v>
      </c>
      <c r="E60" s="17">
        <v>8.0410599999999996E-4</v>
      </c>
      <c r="F60" s="17">
        <v>2.9877099999999998E-4</v>
      </c>
      <c r="G60" s="17">
        <v>8.9447099999999998E-4</v>
      </c>
      <c r="H60" s="17">
        <v>1.36893E-3</v>
      </c>
      <c r="I60" s="17">
        <v>1.41339E-3</v>
      </c>
      <c r="J60" s="17">
        <v>6.9262800000000004E-4</v>
      </c>
      <c r="K60" s="17">
        <v>1.11333E-3</v>
      </c>
      <c r="L60" s="17">
        <v>9.6441400000000003E-4</v>
      </c>
      <c r="M60" s="17">
        <v>6.2463999999999998E-4</v>
      </c>
      <c r="N60" s="17">
        <v>3.2422899999999999E-4</v>
      </c>
      <c r="O60" s="17">
        <v>3.2422899999999999E-4</v>
      </c>
      <c r="P60" s="17">
        <v>6.8814099999999997E-4</v>
      </c>
      <c r="Q60" s="17">
        <v>4.0718599999999997E-4</v>
      </c>
      <c r="R60" s="17">
        <v>5.5123499999999996E-4</v>
      </c>
      <c r="S60" s="17">
        <v>8.2855099999999996E-4</v>
      </c>
      <c r="T60" s="17">
        <v>3.4960900000000002E-4</v>
      </c>
      <c r="U60" s="17">
        <v>3.4430399999999998E-4</v>
      </c>
      <c r="V60" s="17">
        <v>1.10009E-3</v>
      </c>
      <c r="W60" s="17">
        <v>3.2999700000000001E-4</v>
      </c>
      <c r="X60" s="17">
        <v>1.0098399999999999E-3</v>
      </c>
      <c r="Y60" s="17">
        <v>5.7782299999999997E-3</v>
      </c>
      <c r="Z60" s="72">
        <v>-3.86765E-25</v>
      </c>
      <c r="AA60" s="17">
        <v>6.3966700000000001E-4</v>
      </c>
      <c r="AB60" s="17">
        <v>8.4284400000000004E-4</v>
      </c>
      <c r="AC60" s="17">
        <v>1.5999499999999999E-3</v>
      </c>
      <c r="AD60" s="17">
        <v>1.5351799999999999E-3</v>
      </c>
      <c r="AE60" s="17">
        <v>5.9179100000000004E-4</v>
      </c>
      <c r="AF60" s="17">
        <v>8.1719900000000001E-4</v>
      </c>
      <c r="AG60" s="17">
        <v>1.2622600000000001E-3</v>
      </c>
      <c r="AH60" s="17">
        <v>1.1685300000000001E-3</v>
      </c>
      <c r="AI60" s="17">
        <v>1.34176E-3</v>
      </c>
      <c r="AJ60" s="17">
        <v>1.6573099999999999E-3</v>
      </c>
      <c r="AK60" s="17">
        <v>2.1272999999999999E-3</v>
      </c>
      <c r="AL60" s="17">
        <v>6.3233199999999999E-4</v>
      </c>
      <c r="AM60" s="17">
        <v>1.5566899999999999E-3</v>
      </c>
      <c r="AN60" s="17">
        <v>1.7884699999999999E-3</v>
      </c>
      <c r="AO60" s="17">
        <v>6.94595E-4</v>
      </c>
    </row>
    <row r="61" spans="1:41" x14ac:dyDescent="0.35">
      <c r="A61" s="72">
        <v>5.81143E-5</v>
      </c>
      <c r="B61" s="17">
        <v>3.1992700000000002E-4</v>
      </c>
      <c r="C61" s="17">
        <v>1.3451800000000001E-3</v>
      </c>
      <c r="D61" s="17">
        <v>1.2241299999999999E-3</v>
      </c>
      <c r="E61" s="17">
        <v>8.1254899999999998E-4</v>
      </c>
      <c r="F61" s="17">
        <v>3.2801899999999998E-4</v>
      </c>
      <c r="G61" s="17">
        <v>8.9829199999999997E-4</v>
      </c>
      <c r="H61" s="17">
        <v>1.3722700000000001E-3</v>
      </c>
      <c r="I61" s="17">
        <v>1.4268499999999999E-3</v>
      </c>
      <c r="J61" s="17">
        <v>6.9296799999999997E-4</v>
      </c>
      <c r="K61" s="17">
        <v>1.11677E-3</v>
      </c>
      <c r="L61" s="17">
        <v>9.7205299999999996E-4</v>
      </c>
      <c r="M61" s="17">
        <v>6.2627199999999998E-4</v>
      </c>
      <c r="N61" s="17">
        <v>3.2655199999999997E-4</v>
      </c>
      <c r="O61" s="17">
        <v>3.2655199999999997E-4</v>
      </c>
      <c r="P61" s="17">
        <v>6.8835200000000004E-4</v>
      </c>
      <c r="Q61" s="17">
        <v>4.4778299999999999E-4</v>
      </c>
      <c r="R61" s="17">
        <v>5.6058799999999999E-4</v>
      </c>
      <c r="S61" s="17">
        <v>8.4367299999999997E-4</v>
      </c>
      <c r="T61" s="17">
        <v>3.7136800000000001E-4</v>
      </c>
      <c r="U61" s="17">
        <v>3.8829799999999997E-4</v>
      </c>
      <c r="V61" s="17">
        <v>1.1318000000000001E-3</v>
      </c>
      <c r="W61" s="17">
        <v>3.3262500000000002E-4</v>
      </c>
      <c r="X61" s="17">
        <v>1.01767E-3</v>
      </c>
      <c r="Y61" s="17">
        <v>6.29008E-3</v>
      </c>
      <c r="Z61" s="72">
        <v>2.09372E-5</v>
      </c>
      <c r="AA61" s="17">
        <v>6.5716899999999998E-4</v>
      </c>
      <c r="AB61" s="17">
        <v>8.4366300000000003E-4</v>
      </c>
      <c r="AC61" s="17">
        <v>1.6273699999999999E-3</v>
      </c>
      <c r="AD61" s="17">
        <v>1.58004E-3</v>
      </c>
      <c r="AE61" s="17">
        <v>6.6543699999999995E-4</v>
      </c>
      <c r="AF61" s="17">
        <v>8.7804300000000001E-4</v>
      </c>
      <c r="AG61" s="17">
        <v>1.36312E-3</v>
      </c>
      <c r="AH61" s="17">
        <v>1.18961E-3</v>
      </c>
      <c r="AI61" s="17">
        <v>1.3435599999999999E-3</v>
      </c>
      <c r="AJ61" s="17">
        <v>1.6588E-3</v>
      </c>
      <c r="AK61" s="17">
        <v>2.21068E-3</v>
      </c>
      <c r="AL61" s="17">
        <v>6.6933800000000001E-4</v>
      </c>
      <c r="AM61" s="17">
        <v>1.5828800000000001E-3</v>
      </c>
      <c r="AN61" s="17">
        <v>2.00672E-3</v>
      </c>
      <c r="AO61" s="17">
        <v>7.0582399999999997E-4</v>
      </c>
    </row>
    <row r="62" spans="1:41" x14ac:dyDescent="0.35">
      <c r="A62" s="72">
        <v>7.4832000000000005E-5</v>
      </c>
      <c r="B62" s="17">
        <v>3.2616999999999998E-4</v>
      </c>
      <c r="C62" s="17">
        <v>1.34531E-3</v>
      </c>
      <c r="D62" s="17">
        <v>1.22941E-3</v>
      </c>
      <c r="E62" s="17">
        <v>8.1631300000000004E-4</v>
      </c>
      <c r="F62" s="17">
        <v>3.6905999999999999E-4</v>
      </c>
      <c r="G62" s="17">
        <v>8.9941000000000001E-4</v>
      </c>
      <c r="H62" s="17">
        <v>1.37739E-3</v>
      </c>
      <c r="I62" s="17">
        <v>1.4422199999999999E-3</v>
      </c>
      <c r="J62" s="17">
        <v>7.0157200000000002E-4</v>
      </c>
      <c r="K62" s="17">
        <v>1.1376100000000001E-3</v>
      </c>
      <c r="L62" s="17">
        <v>9.7229599999999999E-4</v>
      </c>
      <c r="M62" s="17">
        <v>6.4006999999999996E-4</v>
      </c>
      <c r="N62" s="17">
        <v>3.3831600000000002E-4</v>
      </c>
      <c r="O62" s="17">
        <v>3.3831600000000002E-4</v>
      </c>
      <c r="P62" s="17">
        <v>7.3835399999999999E-4</v>
      </c>
      <c r="Q62" s="17">
        <v>4.6135700000000002E-4</v>
      </c>
      <c r="R62" s="17">
        <v>5.8074500000000002E-4</v>
      </c>
      <c r="S62" s="17">
        <v>8.5791899999999996E-4</v>
      </c>
      <c r="T62" s="17">
        <v>3.8177699999999997E-4</v>
      </c>
      <c r="U62" s="17">
        <v>4.2569299999999999E-4</v>
      </c>
      <c r="V62" s="17">
        <v>1.1528899999999999E-3</v>
      </c>
      <c r="W62" s="17">
        <v>3.38656E-4</v>
      </c>
      <c r="X62" s="17">
        <v>1.0227999999999999E-3</v>
      </c>
      <c r="Y62" s="17">
        <v>6.50112E-3</v>
      </c>
      <c r="Z62" s="72">
        <v>4.2997799999999997E-5</v>
      </c>
      <c r="AA62" s="17">
        <v>6.7349E-4</v>
      </c>
      <c r="AB62" s="17">
        <v>8.9095000000000005E-4</v>
      </c>
      <c r="AC62" s="17">
        <v>1.6365399999999999E-3</v>
      </c>
      <c r="AD62" s="17">
        <v>1.5902900000000001E-3</v>
      </c>
      <c r="AE62" s="17">
        <v>6.8936400000000004E-4</v>
      </c>
      <c r="AF62" s="17">
        <v>8.78924E-4</v>
      </c>
      <c r="AG62" s="17">
        <v>1.3875300000000001E-3</v>
      </c>
      <c r="AH62" s="17">
        <v>1.20644E-3</v>
      </c>
      <c r="AI62" s="17">
        <v>1.3580700000000001E-3</v>
      </c>
      <c r="AJ62" s="17">
        <v>1.65974E-3</v>
      </c>
      <c r="AK62" s="17">
        <v>4.57662E-3</v>
      </c>
      <c r="AL62" s="17">
        <v>6.7194800000000001E-4</v>
      </c>
      <c r="AM62" s="17">
        <v>1.6208100000000001E-3</v>
      </c>
      <c r="AN62" s="17">
        <v>2.0194700000000002E-3</v>
      </c>
      <c r="AO62" s="17">
        <v>7.1111999999999998E-4</v>
      </c>
    </row>
    <row r="63" spans="1:41" x14ac:dyDescent="0.35">
      <c r="A63" s="72">
        <v>7.4959500000000006E-5</v>
      </c>
      <c r="B63" s="17">
        <v>3.7796100000000001E-4</v>
      </c>
      <c r="C63" s="17">
        <v>1.3516800000000001E-3</v>
      </c>
      <c r="D63" s="17">
        <v>1.2332700000000001E-3</v>
      </c>
      <c r="E63" s="17">
        <v>8.3699000000000002E-4</v>
      </c>
      <c r="F63" s="17">
        <v>3.7256300000000002E-4</v>
      </c>
      <c r="G63" s="17">
        <v>9.0265600000000005E-4</v>
      </c>
      <c r="H63" s="17">
        <v>1.3878E-3</v>
      </c>
      <c r="I63" s="17">
        <v>1.46685E-3</v>
      </c>
      <c r="J63" s="17">
        <v>7.1001500000000004E-4</v>
      </c>
      <c r="K63" s="17">
        <v>1.1398000000000001E-3</v>
      </c>
      <c r="L63" s="17">
        <v>9.7646899999999999E-4</v>
      </c>
      <c r="M63" s="17">
        <v>6.58885E-4</v>
      </c>
      <c r="N63" s="17">
        <v>3.4631000000000001E-4</v>
      </c>
      <c r="O63" s="17">
        <v>3.4631000000000001E-4</v>
      </c>
      <c r="P63" s="17">
        <v>7.4382500000000004E-4</v>
      </c>
      <c r="Q63" s="17">
        <v>5.8393799999999999E-4</v>
      </c>
      <c r="R63" s="17">
        <v>5.8905999999999997E-4</v>
      </c>
      <c r="S63" s="17">
        <v>8.6257499999999997E-4</v>
      </c>
      <c r="T63" s="17">
        <v>3.8543799999999999E-4</v>
      </c>
      <c r="U63" s="17">
        <v>4.3049000000000001E-4</v>
      </c>
      <c r="V63" s="17">
        <v>1.15584E-3</v>
      </c>
      <c r="W63" s="17">
        <v>3.4213700000000001E-4</v>
      </c>
      <c r="X63" s="17">
        <v>1.0259399999999999E-3</v>
      </c>
      <c r="Y63" s="17">
        <v>8.2865000000000005E-3</v>
      </c>
      <c r="Z63" s="72">
        <v>6.1182700000000006E-5</v>
      </c>
      <c r="AA63" s="17">
        <v>7.4997599999999996E-4</v>
      </c>
      <c r="AB63" s="17">
        <v>9.1556000000000005E-4</v>
      </c>
      <c r="AC63" s="17">
        <v>1.6431600000000001E-3</v>
      </c>
      <c r="AD63" s="17">
        <v>1.59191E-3</v>
      </c>
      <c r="AE63" s="17">
        <v>7.6446200000000004E-4</v>
      </c>
      <c r="AF63" s="17">
        <v>8.8291400000000005E-4</v>
      </c>
      <c r="AG63" s="17">
        <v>1.4729000000000001E-3</v>
      </c>
      <c r="AH63" s="17">
        <v>1.23565E-3</v>
      </c>
      <c r="AI63" s="17">
        <v>1.36612E-3</v>
      </c>
      <c r="AJ63" s="17">
        <v>1.76037E-3</v>
      </c>
      <c r="AK63" s="17">
        <v>5.7903E-3</v>
      </c>
      <c r="AL63" s="17">
        <v>7.3922099999999998E-4</v>
      </c>
      <c r="AM63" s="17">
        <v>1.66237E-3</v>
      </c>
      <c r="AN63" s="17">
        <v>2.0303600000000002E-3</v>
      </c>
      <c r="AO63" s="17">
        <v>7.15039E-4</v>
      </c>
    </row>
    <row r="64" spans="1:41" x14ac:dyDescent="0.35">
      <c r="A64" s="72">
        <v>7.6570999999999996E-5</v>
      </c>
      <c r="B64" s="17">
        <v>4.0004100000000001E-4</v>
      </c>
      <c r="C64" s="17">
        <v>1.35195E-3</v>
      </c>
      <c r="D64" s="17">
        <v>1.23434E-3</v>
      </c>
      <c r="E64" s="17">
        <v>8.4525500000000005E-4</v>
      </c>
      <c r="F64" s="17">
        <v>3.7565400000000001E-4</v>
      </c>
      <c r="G64" s="17">
        <v>9.0442500000000004E-4</v>
      </c>
      <c r="H64" s="17">
        <v>1.3946500000000001E-3</v>
      </c>
      <c r="I64" s="17">
        <v>1.47149E-3</v>
      </c>
      <c r="J64" s="17">
        <v>7.4156299999999999E-4</v>
      </c>
      <c r="K64" s="17">
        <v>1.1423200000000001E-3</v>
      </c>
      <c r="L64" s="17">
        <v>9.8201600000000005E-4</v>
      </c>
      <c r="M64" s="17">
        <v>6.8034300000000003E-4</v>
      </c>
      <c r="N64" s="17">
        <v>3.63383E-4</v>
      </c>
      <c r="O64" s="17">
        <v>3.63383E-4</v>
      </c>
      <c r="P64" s="17">
        <v>7.7744100000000003E-4</v>
      </c>
      <c r="Q64" s="17">
        <v>5.9012400000000003E-4</v>
      </c>
      <c r="R64" s="17">
        <v>5.9235699999999995E-4</v>
      </c>
      <c r="S64" s="17">
        <v>8.7832899999999996E-4</v>
      </c>
      <c r="T64" s="17">
        <v>4.1313500000000002E-4</v>
      </c>
      <c r="U64" s="17">
        <v>4.53819E-4</v>
      </c>
      <c r="V64" s="17">
        <v>1.1967E-3</v>
      </c>
      <c r="W64" s="17">
        <v>3.4289599999999998E-4</v>
      </c>
      <c r="X64" s="17">
        <v>1.0319800000000001E-3</v>
      </c>
      <c r="Y64" s="17">
        <v>8.3245599999999999E-3</v>
      </c>
      <c r="Z64" s="72">
        <v>7.1875300000000006E-5</v>
      </c>
      <c r="AA64" s="17">
        <v>7.6184899999999999E-4</v>
      </c>
      <c r="AB64" s="17">
        <v>9.5598999999999999E-4</v>
      </c>
      <c r="AC64" s="17">
        <v>1.7331E-3</v>
      </c>
      <c r="AD64" s="17">
        <v>1.72142E-3</v>
      </c>
      <c r="AE64" s="17">
        <v>7.8455599999999995E-4</v>
      </c>
      <c r="AF64" s="17">
        <v>9.5656400000000003E-4</v>
      </c>
      <c r="AG64" s="17">
        <v>1.5080499999999999E-3</v>
      </c>
      <c r="AH64" s="17">
        <v>1.26435E-3</v>
      </c>
      <c r="AI64" s="17">
        <v>1.3750100000000001E-3</v>
      </c>
      <c r="AJ64" s="17">
        <v>1.8192E-3</v>
      </c>
      <c r="AK64" s="17">
        <v>5.8901999999999999E-3</v>
      </c>
      <c r="AL64" s="17">
        <v>7.5339299999999999E-4</v>
      </c>
      <c r="AM64" s="17">
        <v>1.77681E-3</v>
      </c>
      <c r="AN64" s="17">
        <v>2.0458999999999998E-3</v>
      </c>
      <c r="AO64" s="17">
        <v>7.4405499999999998E-4</v>
      </c>
    </row>
    <row r="65" spans="1:41" x14ac:dyDescent="0.35">
      <c r="A65" s="72">
        <v>8.1499E-5</v>
      </c>
      <c r="B65" s="17">
        <v>4.1699199999999998E-4</v>
      </c>
      <c r="C65" s="17">
        <v>1.35706E-3</v>
      </c>
      <c r="D65" s="17">
        <v>1.2469200000000001E-3</v>
      </c>
      <c r="E65" s="17">
        <v>8.5544199999999999E-4</v>
      </c>
      <c r="F65" s="17">
        <v>4.0220799999999998E-4</v>
      </c>
      <c r="G65" s="17">
        <v>9.0477000000000005E-4</v>
      </c>
      <c r="H65" s="17">
        <v>1.39675E-3</v>
      </c>
      <c r="I65" s="17">
        <v>1.47445E-3</v>
      </c>
      <c r="J65" s="17">
        <v>7.9499400000000004E-4</v>
      </c>
      <c r="K65" s="17">
        <v>1.15474E-3</v>
      </c>
      <c r="L65" s="17">
        <v>9.8987599999999999E-4</v>
      </c>
      <c r="M65" s="17">
        <v>6.8884399999999998E-4</v>
      </c>
      <c r="N65" s="17">
        <v>3.8327800000000003E-4</v>
      </c>
      <c r="O65" s="17">
        <v>3.8327800000000003E-4</v>
      </c>
      <c r="P65" s="17">
        <v>9.3995199999999998E-4</v>
      </c>
      <c r="Q65" s="17">
        <v>5.9113799999999995E-4</v>
      </c>
      <c r="R65" s="17">
        <v>5.9241100000000004E-4</v>
      </c>
      <c r="S65" s="17">
        <v>8.8414500000000003E-4</v>
      </c>
      <c r="T65" s="17">
        <v>4.2187399999999998E-4</v>
      </c>
      <c r="U65" s="17">
        <v>4.8084000000000001E-4</v>
      </c>
      <c r="V65" s="17">
        <v>1.25216E-3</v>
      </c>
      <c r="W65" s="17">
        <v>3.4867699999999998E-4</v>
      </c>
      <c r="X65" s="17">
        <v>1.03378E-3</v>
      </c>
      <c r="Y65" s="17">
        <v>9.9932800000000002E-3</v>
      </c>
      <c r="Z65" s="72">
        <v>7.3466299999999998E-5</v>
      </c>
      <c r="AA65" s="17">
        <v>7.83141E-4</v>
      </c>
      <c r="AB65" s="17">
        <v>9.5655999999999996E-4</v>
      </c>
      <c r="AC65" s="17">
        <v>1.7612999999999999E-3</v>
      </c>
      <c r="AD65" s="17">
        <v>1.73397E-3</v>
      </c>
      <c r="AE65" s="17">
        <v>8.1623500000000001E-4</v>
      </c>
      <c r="AF65" s="17">
        <v>9.8409400000000003E-4</v>
      </c>
      <c r="AG65" s="17">
        <v>1.5725699999999999E-3</v>
      </c>
      <c r="AH65" s="17">
        <v>1.2687200000000001E-3</v>
      </c>
      <c r="AI65" s="17">
        <v>1.38499E-3</v>
      </c>
      <c r="AJ65" s="17">
        <v>1.85746E-3</v>
      </c>
      <c r="AK65" s="17">
        <v>5.9080199999999999E-3</v>
      </c>
      <c r="AL65" s="17">
        <v>7.6103599999999998E-4</v>
      </c>
      <c r="AM65" s="17">
        <v>1.8800500000000001E-3</v>
      </c>
      <c r="AN65" s="17">
        <v>2.0639399999999998E-3</v>
      </c>
      <c r="AO65" s="17">
        <v>8.7719800000000004E-4</v>
      </c>
    </row>
    <row r="66" spans="1:41" x14ac:dyDescent="0.35">
      <c r="A66" s="72">
        <v>9.25655E-5</v>
      </c>
      <c r="B66" s="17">
        <v>4.2743600000000001E-4</v>
      </c>
      <c r="C66" s="17">
        <v>1.35925E-3</v>
      </c>
      <c r="D66" s="17">
        <v>1.24956E-3</v>
      </c>
      <c r="E66" s="17">
        <v>9.2705499999999998E-4</v>
      </c>
      <c r="F66" s="17">
        <v>4.0997599999999999E-4</v>
      </c>
      <c r="G66" s="17">
        <v>9.0494299999999996E-4</v>
      </c>
      <c r="H66" s="17">
        <v>1.4244699999999999E-3</v>
      </c>
      <c r="I66" s="17">
        <v>1.4770300000000001E-3</v>
      </c>
      <c r="J66" s="17">
        <v>7.9806300000000001E-4</v>
      </c>
      <c r="K66" s="17">
        <v>1.16471E-3</v>
      </c>
      <c r="L66" s="17">
        <v>1.0419699999999999E-3</v>
      </c>
      <c r="M66" s="17">
        <v>6.8908399999999996E-4</v>
      </c>
      <c r="N66" s="17">
        <v>3.8463000000000001E-4</v>
      </c>
      <c r="O66" s="17">
        <v>3.8463000000000001E-4</v>
      </c>
      <c r="P66" s="17">
        <v>9.4203899999999998E-4</v>
      </c>
      <c r="Q66" s="17">
        <v>6.1349400000000002E-4</v>
      </c>
      <c r="R66" s="17">
        <v>6.2173299999999996E-4</v>
      </c>
      <c r="S66" s="17">
        <v>8.9290699999999997E-4</v>
      </c>
      <c r="T66" s="17">
        <v>4.5059499999999998E-4</v>
      </c>
      <c r="U66" s="17">
        <v>4.8988799999999996E-4</v>
      </c>
      <c r="V66" s="17">
        <v>1.2553499999999999E-3</v>
      </c>
      <c r="W66" s="17">
        <v>3.5206199999999999E-4</v>
      </c>
      <c r="X66" s="17">
        <v>1.0351900000000001E-3</v>
      </c>
      <c r="Y66" s="17">
        <v>1.13951E-2</v>
      </c>
      <c r="Z66" s="72">
        <v>8.0323799999999998E-5</v>
      </c>
      <c r="AA66" s="17">
        <v>8.5595300000000001E-4</v>
      </c>
      <c r="AB66" s="17">
        <v>9.6485899999999999E-4</v>
      </c>
      <c r="AC66" s="17">
        <v>1.7715599999999999E-3</v>
      </c>
      <c r="AD66" s="17">
        <v>1.8986000000000001E-3</v>
      </c>
      <c r="AE66" s="17">
        <v>8.2414800000000002E-4</v>
      </c>
      <c r="AF66" s="17">
        <v>1.05853E-3</v>
      </c>
      <c r="AG66" s="17">
        <v>1.6290899999999999E-3</v>
      </c>
      <c r="AH66" s="17">
        <v>1.31554E-3</v>
      </c>
      <c r="AI66" s="17">
        <v>1.40883E-3</v>
      </c>
      <c r="AJ66" s="17">
        <v>1.8827900000000001E-3</v>
      </c>
      <c r="AK66" s="17">
        <v>5.9122300000000001E-3</v>
      </c>
      <c r="AL66" s="17">
        <v>8.2638999999999998E-4</v>
      </c>
      <c r="AM66" s="17">
        <v>1.93622E-3</v>
      </c>
      <c r="AN66" s="17">
        <v>2.0949599999999999E-3</v>
      </c>
      <c r="AO66" s="17">
        <v>9.2963200000000001E-4</v>
      </c>
    </row>
    <row r="67" spans="1:41" x14ac:dyDescent="0.35">
      <c r="A67" s="72">
        <v>9.8631100000000005E-5</v>
      </c>
      <c r="B67" s="17">
        <v>4.28372E-4</v>
      </c>
      <c r="C67" s="17">
        <v>1.4218200000000001E-3</v>
      </c>
      <c r="D67" s="17">
        <v>1.26096E-3</v>
      </c>
      <c r="E67" s="17">
        <v>9.4048799999999996E-4</v>
      </c>
      <c r="F67" s="17">
        <v>4.8178300000000001E-4</v>
      </c>
      <c r="G67" s="17">
        <v>9.1570300000000002E-4</v>
      </c>
      <c r="H67" s="17">
        <v>1.4248799999999999E-3</v>
      </c>
      <c r="I67" s="17">
        <v>1.4846E-3</v>
      </c>
      <c r="J67" s="17">
        <v>7.9906499999999995E-4</v>
      </c>
      <c r="K67" s="17">
        <v>1.1741500000000001E-3</v>
      </c>
      <c r="L67" s="17">
        <v>1.0495999999999999E-3</v>
      </c>
      <c r="M67" s="17">
        <v>7.16761E-4</v>
      </c>
      <c r="N67" s="17">
        <v>3.8691499999999999E-4</v>
      </c>
      <c r="O67" s="17">
        <v>3.8691499999999999E-4</v>
      </c>
      <c r="P67" s="17">
        <v>9.5230399999999995E-4</v>
      </c>
      <c r="Q67" s="17">
        <v>6.1505499999999999E-4</v>
      </c>
      <c r="R67" s="17">
        <v>6.2520200000000005E-4</v>
      </c>
      <c r="S67" s="17">
        <v>8.93474E-4</v>
      </c>
      <c r="T67" s="17">
        <v>4.8499699999999998E-4</v>
      </c>
      <c r="U67" s="17">
        <v>4.9775000000000004E-4</v>
      </c>
      <c r="V67" s="17">
        <v>1.2667900000000001E-3</v>
      </c>
      <c r="W67" s="17">
        <v>3.8103399999999998E-4</v>
      </c>
      <c r="X67" s="17">
        <v>1.0465400000000001E-3</v>
      </c>
      <c r="Y67" s="17">
        <v>1.2229200000000001E-2</v>
      </c>
      <c r="Z67" s="17">
        <v>1.1230699999999999E-4</v>
      </c>
      <c r="AA67" s="17">
        <v>8.8877100000000001E-4</v>
      </c>
      <c r="AB67" s="17">
        <v>1.0036000000000001E-3</v>
      </c>
      <c r="AC67" s="17">
        <v>1.8306799999999999E-3</v>
      </c>
      <c r="AD67" s="17">
        <v>1.9597099999999999E-3</v>
      </c>
      <c r="AE67" s="17">
        <v>8.5252799999999997E-4</v>
      </c>
      <c r="AF67" s="17">
        <v>1.13082E-3</v>
      </c>
      <c r="AG67" s="17">
        <v>1.7070399999999999E-3</v>
      </c>
      <c r="AH67" s="17">
        <v>1.3320199999999999E-3</v>
      </c>
      <c r="AI67" s="17">
        <v>1.5101100000000001E-3</v>
      </c>
      <c r="AJ67" s="17">
        <v>1.9447399999999999E-3</v>
      </c>
      <c r="AK67" s="17">
        <v>6.1881799999999997E-3</v>
      </c>
      <c r="AL67" s="17">
        <v>8.2998499999999999E-4</v>
      </c>
      <c r="AM67" s="17">
        <v>2.2618899999999999E-3</v>
      </c>
      <c r="AN67" s="17">
        <v>2.2426099999999999E-3</v>
      </c>
      <c r="AO67" s="17">
        <v>9.5095900000000003E-4</v>
      </c>
    </row>
    <row r="68" spans="1:41" x14ac:dyDescent="0.35">
      <c r="A68" s="72">
        <v>9.9494900000000002E-5</v>
      </c>
      <c r="B68" s="17">
        <v>4.3331000000000001E-4</v>
      </c>
      <c r="C68" s="17">
        <v>1.4237099999999999E-3</v>
      </c>
      <c r="D68" s="17">
        <v>1.2924E-3</v>
      </c>
      <c r="E68" s="17">
        <v>9.4785300000000002E-4</v>
      </c>
      <c r="F68" s="17">
        <v>4.87436E-4</v>
      </c>
      <c r="G68" s="17">
        <v>9.2272299999999997E-4</v>
      </c>
      <c r="H68" s="17">
        <v>1.42786E-3</v>
      </c>
      <c r="I68" s="17">
        <v>1.4869600000000001E-3</v>
      </c>
      <c r="J68" s="17">
        <v>8.1328100000000001E-4</v>
      </c>
      <c r="K68" s="17">
        <v>1.2183300000000001E-3</v>
      </c>
      <c r="L68" s="17">
        <v>1.0552700000000001E-3</v>
      </c>
      <c r="M68" s="17">
        <v>7.2591500000000005E-4</v>
      </c>
      <c r="N68" s="17">
        <v>3.8969200000000002E-4</v>
      </c>
      <c r="O68" s="17">
        <v>3.8969200000000002E-4</v>
      </c>
      <c r="P68" s="17">
        <v>9.77716E-4</v>
      </c>
      <c r="Q68" s="17">
        <v>6.3781799999999996E-4</v>
      </c>
      <c r="R68" s="17">
        <v>6.6968400000000003E-4</v>
      </c>
      <c r="S68" s="17">
        <v>8.9495000000000004E-4</v>
      </c>
      <c r="T68" s="17">
        <v>5.1814000000000005E-4</v>
      </c>
      <c r="U68" s="17">
        <v>5.0166000000000002E-4</v>
      </c>
      <c r="V68" s="17">
        <v>1.2711000000000001E-3</v>
      </c>
      <c r="W68" s="17">
        <v>3.89315E-4</v>
      </c>
      <c r="X68" s="17">
        <v>1.0503800000000001E-3</v>
      </c>
      <c r="Y68" s="17">
        <v>1.6852099999999998E-2</v>
      </c>
      <c r="Z68" s="17">
        <v>1.1717099999999999E-4</v>
      </c>
      <c r="AA68" s="17">
        <v>9.1924800000000001E-4</v>
      </c>
      <c r="AB68" s="17">
        <v>1.02327E-3</v>
      </c>
      <c r="AC68" s="17">
        <v>1.8507599999999999E-3</v>
      </c>
      <c r="AD68" s="17">
        <v>1.9695799999999999E-3</v>
      </c>
      <c r="AE68" s="17">
        <v>8.6584400000000005E-4</v>
      </c>
      <c r="AF68" s="17">
        <v>1.1498000000000001E-3</v>
      </c>
      <c r="AG68" s="17">
        <v>1.7271999999999999E-3</v>
      </c>
      <c r="AH68" s="17">
        <v>1.45335E-3</v>
      </c>
      <c r="AI68" s="17">
        <v>1.5400699999999999E-3</v>
      </c>
      <c r="AJ68" s="17">
        <v>1.9491199999999999E-3</v>
      </c>
      <c r="AK68" s="17">
        <v>6.3742099999999999E-3</v>
      </c>
      <c r="AL68" s="17">
        <v>8.3151199999999996E-4</v>
      </c>
      <c r="AM68" s="17">
        <v>2.5773100000000002E-3</v>
      </c>
      <c r="AN68" s="17">
        <v>2.3363699999999999E-3</v>
      </c>
      <c r="AO68" s="17">
        <v>9.8696700000000005E-4</v>
      </c>
    </row>
    <row r="69" spans="1:41" x14ac:dyDescent="0.35">
      <c r="A69" s="17">
        <v>1.05046E-4</v>
      </c>
      <c r="B69" s="17">
        <v>4.7101700000000001E-4</v>
      </c>
      <c r="C69" s="17">
        <v>1.4621300000000001E-3</v>
      </c>
      <c r="D69" s="17">
        <v>1.29923E-3</v>
      </c>
      <c r="E69" s="17">
        <v>9.5291899999999999E-4</v>
      </c>
      <c r="F69" s="17">
        <v>4.9665500000000003E-4</v>
      </c>
      <c r="G69" s="17">
        <v>9.2649400000000004E-4</v>
      </c>
      <c r="H69" s="17">
        <v>1.43056E-3</v>
      </c>
      <c r="I69" s="17">
        <v>1.4913299999999999E-3</v>
      </c>
      <c r="J69" s="17">
        <v>8.3282400000000002E-4</v>
      </c>
      <c r="K69" s="17">
        <v>1.21923E-3</v>
      </c>
      <c r="L69" s="17">
        <v>1.0661500000000001E-3</v>
      </c>
      <c r="M69" s="17">
        <v>7.2928399999999997E-4</v>
      </c>
      <c r="N69" s="17">
        <v>4.0190499999999998E-4</v>
      </c>
      <c r="O69" s="17">
        <v>4.0190499999999998E-4</v>
      </c>
      <c r="P69" s="17">
        <v>1.04622E-3</v>
      </c>
      <c r="Q69" s="17">
        <v>6.5912499999999999E-4</v>
      </c>
      <c r="R69" s="17">
        <v>7.4082499999999997E-4</v>
      </c>
      <c r="S69" s="17">
        <v>9.2339500000000003E-4</v>
      </c>
      <c r="T69" s="17">
        <v>5.5380900000000005E-4</v>
      </c>
      <c r="U69" s="17">
        <v>5.1981E-4</v>
      </c>
      <c r="V69" s="17">
        <v>1.30266E-3</v>
      </c>
      <c r="W69" s="17">
        <v>4.0136600000000001E-4</v>
      </c>
      <c r="X69" s="17">
        <v>1.0529000000000001E-3</v>
      </c>
      <c r="Y69" s="17">
        <v>1.92932E-2</v>
      </c>
      <c r="Z69" s="17">
        <v>1.20201E-4</v>
      </c>
      <c r="AA69" s="17">
        <v>9.4411300000000001E-4</v>
      </c>
      <c r="AB69" s="17">
        <v>1.03707E-3</v>
      </c>
      <c r="AC69" s="17">
        <v>1.8927600000000001E-3</v>
      </c>
      <c r="AD69" s="17">
        <v>2.2783E-3</v>
      </c>
      <c r="AE69" s="17">
        <v>8.7783900000000005E-4</v>
      </c>
      <c r="AF69" s="17">
        <v>1.1542799999999999E-3</v>
      </c>
      <c r="AG69" s="17">
        <v>1.75581E-3</v>
      </c>
      <c r="AH69" s="17">
        <v>1.5887799999999999E-3</v>
      </c>
      <c r="AI69" s="17">
        <v>1.57756E-3</v>
      </c>
      <c r="AJ69" s="17">
        <v>1.9746E-3</v>
      </c>
      <c r="AK69" s="17">
        <v>7.3586299999999997E-3</v>
      </c>
      <c r="AL69" s="17">
        <v>8.4852300000000001E-4</v>
      </c>
      <c r="AM69" s="17">
        <v>2.7851199999999999E-3</v>
      </c>
      <c r="AN69" s="17">
        <v>2.6113500000000001E-3</v>
      </c>
      <c r="AO69" s="17">
        <v>1.01658E-3</v>
      </c>
    </row>
    <row r="70" spans="1:41" x14ac:dyDescent="0.35">
      <c r="A70" s="17">
        <v>1.40428E-4</v>
      </c>
      <c r="B70" s="17">
        <v>4.7726499999999999E-4</v>
      </c>
      <c r="C70" s="17">
        <v>1.4784900000000001E-3</v>
      </c>
      <c r="D70" s="17">
        <v>1.3177499999999999E-3</v>
      </c>
      <c r="E70" s="17">
        <v>1.0087200000000001E-3</v>
      </c>
      <c r="F70" s="17">
        <v>5.31881E-4</v>
      </c>
      <c r="G70" s="17">
        <v>9.3044799999999995E-4</v>
      </c>
      <c r="H70" s="17">
        <v>1.4349499999999999E-3</v>
      </c>
      <c r="I70" s="17">
        <v>1.49759E-3</v>
      </c>
      <c r="J70" s="17">
        <v>8.8402299999999995E-4</v>
      </c>
      <c r="K70" s="17">
        <v>1.22967E-3</v>
      </c>
      <c r="L70" s="17">
        <v>1.06915E-3</v>
      </c>
      <c r="M70" s="17">
        <v>7.3826999999999996E-4</v>
      </c>
      <c r="N70" s="17">
        <v>4.1858800000000001E-4</v>
      </c>
      <c r="O70" s="17">
        <v>4.1858800000000001E-4</v>
      </c>
      <c r="P70" s="17">
        <v>1.0531200000000001E-3</v>
      </c>
      <c r="Q70" s="17">
        <v>6.8853700000000002E-4</v>
      </c>
      <c r="R70" s="17">
        <v>7.4441700000000004E-4</v>
      </c>
      <c r="S70" s="17">
        <v>9.2364400000000005E-4</v>
      </c>
      <c r="T70" s="17">
        <v>5.5402000000000001E-4</v>
      </c>
      <c r="U70" s="17">
        <v>6.3617100000000005E-4</v>
      </c>
      <c r="V70" s="17">
        <v>1.3085799999999999E-3</v>
      </c>
      <c r="W70" s="17">
        <v>4.05759E-4</v>
      </c>
      <c r="X70" s="17">
        <v>1.0551899999999999E-3</v>
      </c>
      <c r="Y70" s="17">
        <v>2.46707E-2</v>
      </c>
      <c r="Z70" s="17">
        <v>1.3128799999999999E-4</v>
      </c>
      <c r="AA70" s="17">
        <v>9.7097500000000001E-4</v>
      </c>
      <c r="AB70" s="17">
        <v>1.04032E-3</v>
      </c>
      <c r="AC70" s="17">
        <v>1.90292E-3</v>
      </c>
      <c r="AD70" s="17">
        <v>2.4362099999999999E-3</v>
      </c>
      <c r="AE70" s="17">
        <v>1.0396299999999999E-3</v>
      </c>
      <c r="AF70" s="17">
        <v>1.17022E-3</v>
      </c>
      <c r="AG70" s="17">
        <v>1.7612699999999999E-3</v>
      </c>
      <c r="AH70" s="17">
        <v>1.68432E-3</v>
      </c>
      <c r="AI70" s="17">
        <v>1.632E-3</v>
      </c>
      <c r="AJ70" s="17">
        <v>1.9800899999999999E-3</v>
      </c>
      <c r="AK70" s="17">
        <v>1.0194099999999999E-2</v>
      </c>
      <c r="AL70" s="17">
        <v>8.7877300000000001E-4</v>
      </c>
      <c r="AM70" s="17">
        <v>3.0734600000000001E-3</v>
      </c>
      <c r="AN70" s="17">
        <v>2.6415599999999998E-3</v>
      </c>
      <c r="AO70" s="17">
        <v>1.15891E-3</v>
      </c>
    </row>
    <row r="71" spans="1:41" x14ac:dyDescent="0.35">
      <c r="A71" s="17">
        <v>1.50381E-4</v>
      </c>
      <c r="B71" s="17">
        <v>5.22544E-4</v>
      </c>
      <c r="C71" s="17">
        <v>1.50599E-3</v>
      </c>
      <c r="D71" s="17">
        <v>1.3297599999999999E-3</v>
      </c>
      <c r="E71" s="17">
        <v>1.0090500000000001E-3</v>
      </c>
      <c r="F71" s="17">
        <v>5.4978600000000002E-4</v>
      </c>
      <c r="G71" s="17">
        <v>9.3147100000000001E-4</v>
      </c>
      <c r="H71" s="17">
        <v>1.43851E-3</v>
      </c>
      <c r="I71" s="17">
        <v>1.5272E-3</v>
      </c>
      <c r="J71" s="17">
        <v>9.03107E-4</v>
      </c>
      <c r="K71" s="17">
        <v>1.23347E-3</v>
      </c>
      <c r="L71" s="17">
        <v>1.07573E-3</v>
      </c>
      <c r="M71" s="17">
        <v>7.4902400000000004E-4</v>
      </c>
      <c r="N71" s="17">
        <v>4.29567E-4</v>
      </c>
      <c r="O71" s="17">
        <v>4.29567E-4</v>
      </c>
      <c r="P71" s="17">
        <v>1.05893E-3</v>
      </c>
      <c r="Q71" s="17">
        <v>6.9824600000000002E-4</v>
      </c>
      <c r="R71" s="17">
        <v>8.09066E-4</v>
      </c>
      <c r="S71" s="17">
        <v>9.2544199999999995E-4</v>
      </c>
      <c r="T71" s="17">
        <v>5.69354E-4</v>
      </c>
      <c r="U71" s="17">
        <v>6.4754000000000005E-4</v>
      </c>
      <c r="V71" s="17">
        <v>1.3116E-3</v>
      </c>
      <c r="W71" s="17">
        <v>4.2825300000000002E-4</v>
      </c>
      <c r="X71" s="17">
        <v>1.06029E-3</v>
      </c>
      <c r="Y71" s="17">
        <v>2.66278E-2</v>
      </c>
      <c r="Z71" s="17">
        <v>1.31743E-4</v>
      </c>
      <c r="AA71" s="17">
        <v>9.9253699999999993E-4</v>
      </c>
      <c r="AB71" s="17">
        <v>1.0870000000000001E-3</v>
      </c>
      <c r="AC71" s="17">
        <v>1.9261899999999999E-3</v>
      </c>
      <c r="AD71" s="17">
        <v>2.65519E-3</v>
      </c>
      <c r="AE71" s="17">
        <v>1.0665099999999999E-3</v>
      </c>
      <c r="AF71" s="17">
        <v>1.20819E-3</v>
      </c>
      <c r="AG71" s="17">
        <v>1.88912E-3</v>
      </c>
      <c r="AH71" s="17">
        <v>1.70054E-3</v>
      </c>
      <c r="AI71" s="17">
        <v>1.64763E-3</v>
      </c>
      <c r="AJ71" s="17">
        <v>2.01016E-3</v>
      </c>
      <c r="AK71" s="17">
        <v>1.4661E-2</v>
      </c>
      <c r="AL71" s="17">
        <v>8.7894299999999998E-4</v>
      </c>
      <c r="AM71" s="17">
        <v>3.14116E-3</v>
      </c>
      <c r="AN71" s="17">
        <v>2.68659E-3</v>
      </c>
      <c r="AO71" s="17">
        <v>1.1604E-3</v>
      </c>
    </row>
    <row r="72" spans="1:41" x14ac:dyDescent="0.35">
      <c r="A72" s="17">
        <v>1.5147700000000001E-4</v>
      </c>
      <c r="B72" s="17">
        <v>5.9238499999999996E-4</v>
      </c>
      <c r="C72" s="17">
        <v>1.50826E-3</v>
      </c>
      <c r="D72" s="17">
        <v>1.3412599999999999E-3</v>
      </c>
      <c r="E72" s="17">
        <v>1.0120699999999999E-3</v>
      </c>
      <c r="F72" s="17">
        <v>5.6980500000000005E-4</v>
      </c>
      <c r="G72" s="17">
        <v>9.3521200000000004E-4</v>
      </c>
      <c r="H72" s="17">
        <v>1.43873E-3</v>
      </c>
      <c r="I72" s="17">
        <v>1.5428900000000001E-3</v>
      </c>
      <c r="J72" s="17">
        <v>9.27449E-4</v>
      </c>
      <c r="K72" s="17">
        <v>1.2376500000000001E-3</v>
      </c>
      <c r="L72" s="17">
        <v>1.09135E-3</v>
      </c>
      <c r="M72" s="17">
        <v>7.5686700000000004E-4</v>
      </c>
      <c r="N72" s="17">
        <v>4.32924E-4</v>
      </c>
      <c r="O72" s="17">
        <v>4.32924E-4</v>
      </c>
      <c r="P72" s="17">
        <v>1.1112400000000001E-3</v>
      </c>
      <c r="Q72" s="17">
        <v>6.9848200000000005E-4</v>
      </c>
      <c r="R72" s="17">
        <v>8.1792799999999999E-4</v>
      </c>
      <c r="S72" s="17">
        <v>9.2972300000000003E-4</v>
      </c>
      <c r="T72" s="17">
        <v>5.9802900000000003E-4</v>
      </c>
      <c r="U72" s="17">
        <v>6.7759999999999999E-4</v>
      </c>
      <c r="V72" s="17">
        <v>1.3207E-3</v>
      </c>
      <c r="W72" s="17">
        <v>4.3347600000000002E-4</v>
      </c>
      <c r="X72" s="17">
        <v>1.0634799999999999E-3</v>
      </c>
      <c r="Y72" s="17">
        <v>2.8148099999999999E-2</v>
      </c>
      <c r="Z72" s="17">
        <v>1.3414699999999999E-4</v>
      </c>
      <c r="AA72" s="17">
        <v>1.1432599999999999E-3</v>
      </c>
      <c r="AB72" s="17">
        <v>1.1699799999999999E-3</v>
      </c>
      <c r="AC72" s="17">
        <v>1.9903899999999999E-3</v>
      </c>
      <c r="AD72" s="17">
        <v>2.7876799999999998E-3</v>
      </c>
      <c r="AE72" s="17">
        <v>1.0807099999999999E-3</v>
      </c>
      <c r="AF72" s="17">
        <v>1.5153E-3</v>
      </c>
      <c r="AG72" s="17">
        <v>1.9751399999999998E-3</v>
      </c>
      <c r="AH72" s="17">
        <v>1.7042800000000001E-3</v>
      </c>
      <c r="AI72" s="17">
        <v>1.7453099999999999E-3</v>
      </c>
      <c r="AJ72" s="17">
        <v>2.0311700000000001E-3</v>
      </c>
      <c r="AK72" s="17">
        <v>1.5736199999999999E-2</v>
      </c>
      <c r="AL72" s="17">
        <v>8.86877E-4</v>
      </c>
      <c r="AM72" s="17">
        <v>3.1419799999999999E-3</v>
      </c>
      <c r="AN72" s="17">
        <v>2.7721099999999999E-3</v>
      </c>
      <c r="AO72" s="17">
        <v>1.2054399999999999E-3</v>
      </c>
    </row>
    <row r="73" spans="1:41" x14ac:dyDescent="0.35">
      <c r="A73" s="17">
        <v>1.5212900000000001E-4</v>
      </c>
      <c r="B73" s="17">
        <v>6.2570099999999999E-4</v>
      </c>
      <c r="C73" s="17">
        <v>1.52439E-3</v>
      </c>
      <c r="D73" s="17">
        <v>1.3460099999999999E-3</v>
      </c>
      <c r="E73" s="17">
        <v>1.11903E-3</v>
      </c>
      <c r="F73" s="17">
        <v>5.7399800000000004E-4</v>
      </c>
      <c r="G73" s="17">
        <v>9.3769299999999997E-4</v>
      </c>
      <c r="H73" s="17">
        <v>1.4406499999999999E-3</v>
      </c>
      <c r="I73" s="17">
        <v>1.5515699999999999E-3</v>
      </c>
      <c r="J73" s="17">
        <v>9.4204900000000003E-4</v>
      </c>
      <c r="K73" s="17">
        <v>1.2447700000000001E-3</v>
      </c>
      <c r="L73" s="17">
        <v>1.0928299999999999E-3</v>
      </c>
      <c r="M73" s="17">
        <v>7.65148E-4</v>
      </c>
      <c r="N73" s="17">
        <v>4.3553100000000001E-4</v>
      </c>
      <c r="O73" s="17">
        <v>4.3553100000000001E-4</v>
      </c>
      <c r="P73" s="17">
        <v>1.1188400000000001E-3</v>
      </c>
      <c r="Q73" s="17">
        <v>7.12622E-4</v>
      </c>
      <c r="R73" s="17">
        <v>8.2350499999999998E-4</v>
      </c>
      <c r="S73" s="17">
        <v>9.3617600000000004E-4</v>
      </c>
      <c r="T73" s="17">
        <v>6.2671700000000005E-4</v>
      </c>
      <c r="U73" s="17">
        <v>6.7878299999999997E-4</v>
      </c>
      <c r="V73" s="17">
        <v>1.3228700000000001E-3</v>
      </c>
      <c r="W73" s="17">
        <v>4.3507499999999999E-4</v>
      </c>
      <c r="X73" s="17">
        <v>1.06729E-3</v>
      </c>
      <c r="Y73" s="17">
        <v>2.9023699999999999E-2</v>
      </c>
      <c r="Z73" s="17">
        <v>1.4618300000000001E-4</v>
      </c>
      <c r="AA73" s="17">
        <v>1.1788899999999999E-3</v>
      </c>
      <c r="AB73" s="17">
        <v>1.2113600000000001E-3</v>
      </c>
      <c r="AC73" s="17">
        <v>2.00782E-3</v>
      </c>
      <c r="AD73" s="17">
        <v>2.8238400000000002E-3</v>
      </c>
      <c r="AE73" s="17">
        <v>1.10096E-3</v>
      </c>
      <c r="AF73" s="17">
        <v>1.5647899999999999E-3</v>
      </c>
      <c r="AG73" s="17">
        <v>2.1092400000000001E-3</v>
      </c>
      <c r="AH73" s="17">
        <v>1.7879199999999999E-3</v>
      </c>
      <c r="AI73" s="17">
        <v>1.7988100000000001E-3</v>
      </c>
      <c r="AJ73" s="17">
        <v>2.1070699999999999E-3</v>
      </c>
      <c r="AK73" s="17">
        <v>1.8166999999999999E-2</v>
      </c>
      <c r="AL73" s="17">
        <v>9.3677500000000004E-4</v>
      </c>
      <c r="AM73" s="17">
        <v>3.3958600000000001E-3</v>
      </c>
      <c r="AN73" s="17">
        <v>2.9239800000000001E-3</v>
      </c>
      <c r="AO73" s="17">
        <v>1.23459E-3</v>
      </c>
    </row>
    <row r="74" spans="1:41" x14ac:dyDescent="0.35">
      <c r="A74" s="17">
        <v>1.52781E-4</v>
      </c>
      <c r="B74" s="17">
        <v>6.4407400000000001E-4</v>
      </c>
      <c r="C74" s="17">
        <v>1.5344099999999999E-3</v>
      </c>
      <c r="D74" s="17">
        <v>1.37703E-3</v>
      </c>
      <c r="E74" s="17">
        <v>1.13878E-3</v>
      </c>
      <c r="F74" s="17">
        <v>6.1527999999999995E-4</v>
      </c>
      <c r="G74" s="17">
        <v>9.5338900000000002E-4</v>
      </c>
      <c r="H74" s="17">
        <v>1.4442400000000001E-3</v>
      </c>
      <c r="I74" s="17">
        <v>1.5543099999999999E-3</v>
      </c>
      <c r="J74" s="17">
        <v>9.9147499999999991E-4</v>
      </c>
      <c r="K74" s="17">
        <v>1.2485700000000001E-3</v>
      </c>
      <c r="L74" s="17">
        <v>1.0998099999999999E-3</v>
      </c>
      <c r="M74" s="17">
        <v>7.7235499999999996E-4</v>
      </c>
      <c r="N74" s="17">
        <v>4.4058200000000002E-4</v>
      </c>
      <c r="O74" s="17">
        <v>4.4058200000000002E-4</v>
      </c>
      <c r="P74" s="17">
        <v>1.12382E-3</v>
      </c>
      <c r="Q74" s="17">
        <v>7.2202599999999996E-4</v>
      </c>
      <c r="R74" s="17">
        <v>8.3024900000000003E-4</v>
      </c>
      <c r="S74" s="17">
        <v>9.3994599999999999E-4</v>
      </c>
      <c r="T74" s="17">
        <v>6.7397300000000002E-4</v>
      </c>
      <c r="U74" s="17">
        <v>6.8070900000000004E-4</v>
      </c>
      <c r="V74" s="17">
        <v>1.3374999999999999E-3</v>
      </c>
      <c r="W74" s="17">
        <v>4.3879900000000002E-4</v>
      </c>
      <c r="X74" s="17">
        <v>1.06784E-3</v>
      </c>
      <c r="Y74" s="17">
        <v>3.0608900000000001E-2</v>
      </c>
      <c r="Z74" s="17">
        <v>2.11871E-4</v>
      </c>
      <c r="AA74" s="17">
        <v>1.2294300000000001E-3</v>
      </c>
      <c r="AB74" s="17">
        <v>1.2195000000000001E-3</v>
      </c>
      <c r="AC74" s="17">
        <v>2.0426799999999998E-3</v>
      </c>
      <c r="AD74" s="17">
        <v>2.90435E-3</v>
      </c>
      <c r="AE74" s="17">
        <v>1.23226E-3</v>
      </c>
      <c r="AF74" s="17">
        <v>1.7690200000000001E-3</v>
      </c>
      <c r="AG74" s="17">
        <v>2.1102500000000001E-3</v>
      </c>
      <c r="AH74" s="17">
        <v>1.8310399999999999E-3</v>
      </c>
      <c r="AI74" s="17">
        <v>1.8083800000000001E-3</v>
      </c>
      <c r="AJ74" s="17">
        <v>2.1919299999999999E-3</v>
      </c>
      <c r="AK74" s="17">
        <v>2.12468E-2</v>
      </c>
      <c r="AL74" s="17">
        <v>9.6169300000000001E-4</v>
      </c>
      <c r="AM74" s="17">
        <v>3.4304000000000001E-3</v>
      </c>
      <c r="AN74" s="17">
        <v>2.9977099999999998E-3</v>
      </c>
      <c r="AO74" s="17">
        <v>1.2707599999999999E-3</v>
      </c>
    </row>
    <row r="75" spans="1:41" x14ac:dyDescent="0.35">
      <c r="A75" s="17">
        <v>1.5474E-4</v>
      </c>
      <c r="B75" s="17">
        <v>6.5386899999999996E-4</v>
      </c>
      <c r="C75" s="17">
        <v>1.5521199999999999E-3</v>
      </c>
      <c r="D75" s="17">
        <v>1.3813600000000001E-3</v>
      </c>
      <c r="E75" s="17">
        <v>1.14572E-3</v>
      </c>
      <c r="F75" s="17">
        <v>6.29062E-4</v>
      </c>
      <c r="G75" s="17">
        <v>9.5978000000000003E-4</v>
      </c>
      <c r="H75" s="17">
        <v>1.4445E-3</v>
      </c>
      <c r="I75" s="17">
        <v>1.5566E-3</v>
      </c>
      <c r="J75" s="17">
        <v>1.0212000000000001E-3</v>
      </c>
      <c r="K75" s="17">
        <v>1.2649499999999999E-3</v>
      </c>
      <c r="L75" s="17">
        <v>1.1020299999999999E-3</v>
      </c>
      <c r="M75" s="17">
        <v>8.6390499999999999E-4</v>
      </c>
      <c r="N75" s="17">
        <v>4.4111999999999998E-4</v>
      </c>
      <c r="O75" s="17">
        <v>4.4111999999999998E-4</v>
      </c>
      <c r="P75" s="17">
        <v>1.1317199999999999E-3</v>
      </c>
      <c r="Q75" s="17">
        <v>7.2751000000000001E-4</v>
      </c>
      <c r="R75" s="17">
        <v>8.3111700000000003E-4</v>
      </c>
      <c r="S75" s="17">
        <v>9.41723E-4</v>
      </c>
      <c r="T75" s="17">
        <v>7.06308E-4</v>
      </c>
      <c r="U75" s="17">
        <v>6.9222299999999995E-4</v>
      </c>
      <c r="V75" s="17">
        <v>1.35272E-3</v>
      </c>
      <c r="W75" s="17">
        <v>4.5020500000000002E-4</v>
      </c>
      <c r="X75" s="17">
        <v>1.0761E-3</v>
      </c>
      <c r="Y75" s="17">
        <v>3.3238700000000003E-2</v>
      </c>
      <c r="Z75" s="17">
        <v>2.30399E-4</v>
      </c>
      <c r="AA75" s="17">
        <v>1.27403E-3</v>
      </c>
      <c r="AB75" s="17">
        <v>1.2458700000000001E-3</v>
      </c>
      <c r="AC75" s="17">
        <v>2.1409100000000002E-3</v>
      </c>
      <c r="AD75" s="17">
        <v>2.9407600000000002E-3</v>
      </c>
      <c r="AE75" s="17">
        <v>1.26329E-3</v>
      </c>
      <c r="AF75" s="17">
        <v>1.7831500000000001E-3</v>
      </c>
      <c r="AG75" s="17">
        <v>2.17256E-3</v>
      </c>
      <c r="AH75" s="17">
        <v>1.8806000000000001E-3</v>
      </c>
      <c r="AI75" s="17">
        <v>1.86451E-3</v>
      </c>
      <c r="AJ75" s="17">
        <v>2.3336699999999999E-3</v>
      </c>
      <c r="AK75" s="17">
        <v>2.1821900000000002E-2</v>
      </c>
      <c r="AL75" s="17">
        <v>1.0552700000000001E-3</v>
      </c>
      <c r="AM75" s="17">
        <v>3.4994399999999999E-3</v>
      </c>
      <c r="AN75" s="17">
        <v>3.1157099999999998E-3</v>
      </c>
      <c r="AO75" s="17">
        <v>1.2968000000000001E-3</v>
      </c>
    </row>
    <row r="76" spans="1:41" x14ac:dyDescent="0.35">
      <c r="A76" s="17">
        <v>1.6265299999999999E-4</v>
      </c>
      <c r="B76" s="17">
        <v>6.6980999999999996E-4</v>
      </c>
      <c r="C76" s="17">
        <v>1.5566E-3</v>
      </c>
      <c r="D76" s="17">
        <v>1.3848199999999999E-3</v>
      </c>
      <c r="E76" s="17">
        <v>1.1600899999999999E-3</v>
      </c>
      <c r="F76" s="17">
        <v>6.3088300000000005E-4</v>
      </c>
      <c r="G76" s="17">
        <v>9.6413100000000002E-4</v>
      </c>
      <c r="H76" s="17">
        <v>1.4547099999999999E-3</v>
      </c>
      <c r="I76" s="17">
        <v>1.5635099999999999E-3</v>
      </c>
      <c r="J76" s="17">
        <v>1.02535E-3</v>
      </c>
      <c r="K76" s="17">
        <v>1.26914E-3</v>
      </c>
      <c r="L76" s="17">
        <v>1.10286E-3</v>
      </c>
      <c r="M76" s="17">
        <v>9.3014599999999997E-4</v>
      </c>
      <c r="N76" s="17">
        <v>4.42712E-4</v>
      </c>
      <c r="O76" s="17">
        <v>4.42712E-4</v>
      </c>
      <c r="P76" s="17">
        <v>1.2162399999999999E-3</v>
      </c>
      <c r="Q76" s="17">
        <v>7.3756699999999995E-4</v>
      </c>
      <c r="R76" s="17">
        <v>8.34076E-4</v>
      </c>
      <c r="S76" s="17">
        <v>9.4483499999999999E-4</v>
      </c>
      <c r="T76" s="17">
        <v>7.0704399999999999E-4</v>
      </c>
      <c r="U76" s="17">
        <v>7.0124399999999996E-4</v>
      </c>
      <c r="V76" s="17">
        <v>1.3574399999999999E-3</v>
      </c>
      <c r="W76" s="17">
        <v>4.7860300000000003E-4</v>
      </c>
      <c r="X76" s="17">
        <v>1.07795E-3</v>
      </c>
      <c r="Y76" s="17">
        <v>3.3626999999999997E-2</v>
      </c>
      <c r="Z76" s="17">
        <v>2.4066800000000001E-4</v>
      </c>
      <c r="AA76" s="17">
        <v>1.29728E-3</v>
      </c>
      <c r="AB76" s="17">
        <v>1.2601400000000001E-3</v>
      </c>
      <c r="AC76" s="17">
        <v>2.2583799999999999E-3</v>
      </c>
      <c r="AD76" s="17">
        <v>3.3052799999999999E-3</v>
      </c>
      <c r="AE76" s="17">
        <v>1.29316E-3</v>
      </c>
      <c r="AF76" s="17">
        <v>1.79349E-3</v>
      </c>
      <c r="AG76" s="17">
        <v>2.23033E-3</v>
      </c>
      <c r="AH76" s="17">
        <v>2.0028300000000001E-3</v>
      </c>
      <c r="AI76" s="17">
        <v>1.8775700000000001E-3</v>
      </c>
      <c r="AJ76" s="17">
        <v>2.3351299999999999E-3</v>
      </c>
      <c r="AK76" s="17">
        <v>2.19524E-2</v>
      </c>
      <c r="AL76" s="17">
        <v>1.0616499999999999E-3</v>
      </c>
      <c r="AM76" s="17">
        <v>3.5273399999999999E-3</v>
      </c>
      <c r="AN76" s="17">
        <v>3.1530099999999999E-3</v>
      </c>
      <c r="AO76" s="17">
        <v>1.3128199999999999E-3</v>
      </c>
    </row>
    <row r="77" spans="1:41" x14ac:dyDescent="0.35">
      <c r="A77" s="17">
        <v>1.7679499999999999E-4</v>
      </c>
      <c r="B77" s="17">
        <v>6.9348200000000004E-4</v>
      </c>
      <c r="C77" s="17">
        <v>1.6174099999999999E-3</v>
      </c>
      <c r="D77" s="17">
        <v>1.39116E-3</v>
      </c>
      <c r="E77" s="17">
        <v>1.22627E-3</v>
      </c>
      <c r="F77" s="17">
        <v>6.3557499999999999E-4</v>
      </c>
      <c r="G77" s="17">
        <v>9.771999999999999E-4</v>
      </c>
      <c r="H77" s="17">
        <v>1.4650100000000001E-3</v>
      </c>
      <c r="I77" s="17">
        <v>1.5976199999999999E-3</v>
      </c>
      <c r="J77" s="17">
        <v>1.03524E-3</v>
      </c>
      <c r="K77" s="17">
        <v>1.27059E-3</v>
      </c>
      <c r="L77" s="17">
        <v>1.1061700000000001E-3</v>
      </c>
      <c r="M77" s="17">
        <v>9.3754199999999998E-4</v>
      </c>
      <c r="N77" s="17">
        <v>4.64344E-4</v>
      </c>
      <c r="O77" s="17">
        <v>4.64344E-4</v>
      </c>
      <c r="P77" s="17">
        <v>1.2207400000000001E-3</v>
      </c>
      <c r="Q77" s="17">
        <v>7.6424900000000005E-4</v>
      </c>
      <c r="R77" s="17">
        <v>8.40094E-4</v>
      </c>
      <c r="S77" s="17">
        <v>9.5742799999999997E-4</v>
      </c>
      <c r="T77" s="17">
        <v>7.2241799999999995E-4</v>
      </c>
      <c r="U77" s="17">
        <v>7.0156500000000002E-4</v>
      </c>
      <c r="V77" s="17">
        <v>1.3577800000000001E-3</v>
      </c>
      <c r="W77" s="17">
        <v>4.9780799999999997E-4</v>
      </c>
      <c r="X77" s="17">
        <v>1.0826500000000001E-3</v>
      </c>
      <c r="Y77" s="17">
        <v>3.5760699999999999E-2</v>
      </c>
      <c r="Z77" s="17">
        <v>2.53856E-4</v>
      </c>
      <c r="AA77" s="17">
        <v>1.3336299999999999E-3</v>
      </c>
      <c r="AB77" s="17">
        <v>1.30035E-3</v>
      </c>
      <c r="AC77" s="17">
        <v>2.2930200000000002E-3</v>
      </c>
      <c r="AD77" s="17">
        <v>3.9948500000000003E-3</v>
      </c>
      <c r="AE77" s="17">
        <v>1.37681E-3</v>
      </c>
      <c r="AF77" s="17">
        <v>1.8049100000000001E-3</v>
      </c>
      <c r="AG77" s="17">
        <v>2.3520699999999999E-3</v>
      </c>
      <c r="AH77" s="17">
        <v>2.1096800000000001E-3</v>
      </c>
      <c r="AI77" s="17">
        <v>1.9876999999999998E-3</v>
      </c>
      <c r="AJ77" s="17">
        <v>2.4913100000000001E-3</v>
      </c>
      <c r="AK77" s="17">
        <v>2.52981E-2</v>
      </c>
      <c r="AL77" s="17">
        <v>1.0660400000000001E-3</v>
      </c>
      <c r="AM77" s="17">
        <v>3.8498999999999999E-3</v>
      </c>
      <c r="AN77" s="17">
        <v>3.1709300000000002E-3</v>
      </c>
      <c r="AO77" s="17">
        <v>1.3179699999999999E-3</v>
      </c>
    </row>
    <row r="78" spans="1:41" x14ac:dyDescent="0.35">
      <c r="A78" s="17">
        <v>1.8595300000000001E-4</v>
      </c>
      <c r="B78" s="17">
        <v>6.9857399999999998E-4</v>
      </c>
      <c r="C78" s="17">
        <v>1.65211E-3</v>
      </c>
      <c r="D78" s="17">
        <v>1.4385400000000001E-3</v>
      </c>
      <c r="E78" s="17">
        <v>1.2352400000000001E-3</v>
      </c>
      <c r="F78" s="17">
        <v>6.3985099999999998E-4</v>
      </c>
      <c r="G78" s="17">
        <v>9.8434200000000003E-4</v>
      </c>
      <c r="H78" s="17">
        <v>1.4670799999999999E-3</v>
      </c>
      <c r="I78" s="17">
        <v>1.59764E-3</v>
      </c>
      <c r="J78" s="17">
        <v>1.0443099999999999E-3</v>
      </c>
      <c r="K78" s="17">
        <v>1.28188E-3</v>
      </c>
      <c r="L78" s="17">
        <v>1.1148499999999999E-3</v>
      </c>
      <c r="M78" s="17">
        <v>9.4005100000000002E-4</v>
      </c>
      <c r="N78" s="17">
        <v>4.6457699999999998E-4</v>
      </c>
      <c r="O78" s="17">
        <v>4.6457699999999998E-4</v>
      </c>
      <c r="P78" s="17">
        <v>1.2216E-3</v>
      </c>
      <c r="Q78" s="17">
        <v>7.86322E-4</v>
      </c>
      <c r="R78" s="17">
        <v>8.4204799999999997E-4</v>
      </c>
      <c r="S78" s="17">
        <v>9.6678900000000002E-4</v>
      </c>
      <c r="T78" s="17">
        <v>7.2791000000000002E-4</v>
      </c>
      <c r="U78" s="17">
        <v>7.0808899999999996E-4</v>
      </c>
      <c r="V78" s="17">
        <v>1.36786E-3</v>
      </c>
      <c r="W78" s="17">
        <v>5.1354299999999999E-4</v>
      </c>
      <c r="X78" s="17">
        <v>1.1158100000000001E-3</v>
      </c>
      <c r="Y78" s="17">
        <v>3.6627300000000002E-2</v>
      </c>
      <c r="Z78" s="17">
        <v>2.71377E-4</v>
      </c>
      <c r="AA78" s="17">
        <v>1.3850100000000001E-3</v>
      </c>
      <c r="AB78" s="17">
        <v>1.3530300000000001E-3</v>
      </c>
      <c r="AC78" s="17">
        <v>2.3403299999999998E-3</v>
      </c>
      <c r="AD78" s="17">
        <v>4.4723499999999999E-3</v>
      </c>
      <c r="AE78" s="17">
        <v>1.3883999999999999E-3</v>
      </c>
      <c r="AF78" s="17">
        <v>1.8487899999999999E-3</v>
      </c>
      <c r="AG78" s="17">
        <v>2.3671299999999998E-3</v>
      </c>
      <c r="AH78" s="17">
        <v>2.1497500000000002E-3</v>
      </c>
      <c r="AI78" s="17">
        <v>2.0031799999999998E-3</v>
      </c>
      <c r="AJ78" s="17">
        <v>2.7340799999999998E-3</v>
      </c>
      <c r="AK78" s="17">
        <v>2.54162E-2</v>
      </c>
      <c r="AL78" s="17">
        <v>1.0976600000000001E-3</v>
      </c>
      <c r="AM78" s="17">
        <v>3.8732800000000002E-3</v>
      </c>
      <c r="AN78" s="17">
        <v>3.3651499999999999E-3</v>
      </c>
      <c r="AO78" s="17">
        <v>1.5210200000000001E-3</v>
      </c>
    </row>
    <row r="79" spans="1:41" x14ac:dyDescent="0.35">
      <c r="A79" s="17">
        <v>1.8872E-4</v>
      </c>
      <c r="B79" s="17">
        <v>7.4107199999999995E-4</v>
      </c>
      <c r="C79" s="17">
        <v>1.7007599999999999E-3</v>
      </c>
      <c r="D79" s="17">
        <v>1.4497100000000001E-3</v>
      </c>
      <c r="E79" s="17">
        <v>1.2809799999999999E-3</v>
      </c>
      <c r="F79" s="17">
        <v>7.03244E-4</v>
      </c>
      <c r="G79" s="17">
        <v>9.884309999999999E-4</v>
      </c>
      <c r="H79" s="17">
        <v>1.47138E-3</v>
      </c>
      <c r="I79" s="17">
        <v>1.6052799999999999E-3</v>
      </c>
      <c r="J79" s="17">
        <v>1.05514E-3</v>
      </c>
      <c r="K79" s="17">
        <v>1.2867200000000001E-3</v>
      </c>
      <c r="L79" s="17">
        <v>1.12166E-3</v>
      </c>
      <c r="M79" s="17">
        <v>9.43259E-4</v>
      </c>
      <c r="N79" s="17">
        <v>4.6893899999999998E-4</v>
      </c>
      <c r="O79" s="17">
        <v>4.6893899999999998E-4</v>
      </c>
      <c r="P79" s="17">
        <v>1.2319399999999999E-3</v>
      </c>
      <c r="Q79" s="17">
        <v>8.0221199999999996E-4</v>
      </c>
      <c r="R79" s="17">
        <v>8.4387700000000004E-4</v>
      </c>
      <c r="S79" s="17">
        <v>9.6999E-4</v>
      </c>
      <c r="T79" s="17">
        <v>7.3862299999999999E-4</v>
      </c>
      <c r="U79" s="17">
        <v>7.09097E-4</v>
      </c>
      <c r="V79" s="17">
        <v>1.37542E-3</v>
      </c>
      <c r="W79" s="17">
        <v>5.3059199999999998E-4</v>
      </c>
      <c r="X79" s="17">
        <v>1.1212800000000001E-3</v>
      </c>
      <c r="Y79" s="17">
        <v>3.9260000000000003E-2</v>
      </c>
      <c r="Z79" s="17">
        <v>3.0833100000000001E-4</v>
      </c>
      <c r="AA79" s="17">
        <v>1.4871800000000001E-3</v>
      </c>
      <c r="AB79" s="17">
        <v>1.3913899999999999E-3</v>
      </c>
      <c r="AC79" s="17">
        <v>2.39953E-3</v>
      </c>
      <c r="AD79" s="17">
        <v>5.2077499999999997E-3</v>
      </c>
      <c r="AE79" s="17">
        <v>1.4958199999999999E-3</v>
      </c>
      <c r="AF79" s="17">
        <v>1.92256E-3</v>
      </c>
      <c r="AG79" s="17">
        <v>2.5182799999999999E-3</v>
      </c>
      <c r="AH79" s="17">
        <v>2.1853200000000001E-3</v>
      </c>
      <c r="AI79" s="17">
        <v>2.1291499999999998E-3</v>
      </c>
      <c r="AJ79" s="17">
        <v>2.7866800000000001E-3</v>
      </c>
      <c r="AK79" s="17">
        <v>2.78605E-2</v>
      </c>
      <c r="AL79" s="17">
        <v>1.12717E-3</v>
      </c>
      <c r="AM79" s="17">
        <v>3.9699599999999998E-3</v>
      </c>
      <c r="AN79" s="17">
        <v>3.49256E-3</v>
      </c>
      <c r="AO79" s="17">
        <v>2.03907E-3</v>
      </c>
    </row>
    <row r="80" spans="1:41" x14ac:dyDescent="0.35">
      <c r="A80" s="17">
        <v>2.1939099999999999E-4</v>
      </c>
      <c r="B80" s="17">
        <v>7.5726999999999999E-4</v>
      </c>
      <c r="C80" s="17">
        <v>1.75825E-3</v>
      </c>
      <c r="D80" s="17">
        <v>1.4640300000000001E-3</v>
      </c>
      <c r="E80" s="17">
        <v>1.2958100000000001E-3</v>
      </c>
      <c r="F80" s="17">
        <v>7.1546499999999998E-4</v>
      </c>
      <c r="G80" s="17">
        <v>9.9228100000000002E-4</v>
      </c>
      <c r="H80" s="17">
        <v>1.48039E-3</v>
      </c>
      <c r="I80" s="17">
        <v>1.6300399999999999E-3</v>
      </c>
      <c r="J80" s="17">
        <v>1.0952399999999999E-3</v>
      </c>
      <c r="K80" s="17">
        <v>1.2897799999999999E-3</v>
      </c>
      <c r="L80" s="17">
        <v>1.1401E-3</v>
      </c>
      <c r="M80" s="17">
        <v>9.6546800000000003E-4</v>
      </c>
      <c r="N80" s="17">
        <v>4.85897E-4</v>
      </c>
      <c r="O80" s="17">
        <v>4.85897E-4</v>
      </c>
      <c r="P80" s="17">
        <v>1.27962E-3</v>
      </c>
      <c r="Q80" s="17">
        <v>8.6965199999999995E-4</v>
      </c>
      <c r="R80" s="17">
        <v>8.5356099999999997E-4</v>
      </c>
      <c r="S80" s="17">
        <v>9.7641600000000002E-4</v>
      </c>
      <c r="T80" s="17">
        <v>7.4571900000000005E-4</v>
      </c>
      <c r="U80" s="17">
        <v>7.1546800000000003E-4</v>
      </c>
      <c r="V80" s="17">
        <v>1.3761800000000001E-3</v>
      </c>
      <c r="W80" s="17">
        <v>5.4531499999999999E-4</v>
      </c>
      <c r="X80" s="17">
        <v>1.15051E-3</v>
      </c>
      <c r="Y80" s="17">
        <v>4.0295200000000003E-2</v>
      </c>
      <c r="Z80" s="17">
        <v>3.1335999999999999E-4</v>
      </c>
      <c r="AA80" s="17">
        <v>1.4899399999999999E-3</v>
      </c>
      <c r="AB80" s="17">
        <v>1.63539E-3</v>
      </c>
      <c r="AC80" s="17">
        <v>2.44247E-3</v>
      </c>
      <c r="AD80" s="17">
        <v>5.39698E-3</v>
      </c>
      <c r="AE80" s="17">
        <v>1.57051E-3</v>
      </c>
      <c r="AF80" s="17">
        <v>1.9532600000000001E-3</v>
      </c>
      <c r="AG80" s="17">
        <v>2.5611200000000001E-3</v>
      </c>
      <c r="AH80" s="17">
        <v>2.4941099999999999E-3</v>
      </c>
      <c r="AI80" s="17">
        <v>2.1345100000000001E-3</v>
      </c>
      <c r="AJ80" s="17">
        <v>3.0058900000000002E-3</v>
      </c>
      <c r="AK80" s="17">
        <v>2.9393200000000001E-2</v>
      </c>
      <c r="AL80" s="17">
        <v>1.1291300000000001E-3</v>
      </c>
      <c r="AM80" s="17">
        <v>4.9843099999999996E-3</v>
      </c>
      <c r="AN80" s="17">
        <v>3.54274E-3</v>
      </c>
      <c r="AO80" s="17">
        <v>2.0725700000000001E-3</v>
      </c>
    </row>
    <row r="81" spans="1:41" x14ac:dyDescent="0.35">
      <c r="A81" s="17">
        <v>2.3157200000000001E-4</v>
      </c>
      <c r="B81" s="17">
        <v>7.8740899999999998E-4</v>
      </c>
      <c r="C81" s="17">
        <v>1.81789E-3</v>
      </c>
      <c r="D81" s="17">
        <v>1.46905E-3</v>
      </c>
      <c r="E81" s="17">
        <v>1.30729E-3</v>
      </c>
      <c r="F81" s="17">
        <v>7.4673700000000003E-4</v>
      </c>
      <c r="G81" s="17">
        <v>1.0276599999999999E-3</v>
      </c>
      <c r="H81" s="17">
        <v>1.4804099999999999E-3</v>
      </c>
      <c r="I81" s="17">
        <v>1.64456E-3</v>
      </c>
      <c r="J81" s="17">
        <v>1.1288800000000001E-3</v>
      </c>
      <c r="K81" s="17">
        <v>1.30423E-3</v>
      </c>
      <c r="L81" s="17">
        <v>1.14383E-3</v>
      </c>
      <c r="M81" s="17">
        <v>1.0418199999999999E-3</v>
      </c>
      <c r="N81" s="17">
        <v>4.9545600000000002E-4</v>
      </c>
      <c r="O81" s="17">
        <v>4.9545600000000002E-4</v>
      </c>
      <c r="P81" s="17">
        <v>1.2834999999999999E-3</v>
      </c>
      <c r="Q81" s="17">
        <v>9.1524800000000002E-4</v>
      </c>
      <c r="R81" s="17">
        <v>8.5454699999999999E-4</v>
      </c>
      <c r="S81" s="17">
        <v>9.8753800000000004E-4</v>
      </c>
      <c r="T81" s="17">
        <v>7.5515100000000002E-4</v>
      </c>
      <c r="U81" s="17">
        <v>7.7252699999999996E-4</v>
      </c>
      <c r="V81" s="17">
        <v>1.3763200000000001E-3</v>
      </c>
      <c r="W81" s="17">
        <v>6.0158499999999997E-4</v>
      </c>
      <c r="X81" s="17">
        <v>1.1535899999999999E-3</v>
      </c>
      <c r="Y81" s="17">
        <v>4.0703200000000002E-2</v>
      </c>
      <c r="Z81" s="17">
        <v>3.2708900000000003E-4</v>
      </c>
      <c r="AA81" s="17">
        <v>1.4945E-3</v>
      </c>
      <c r="AB81" s="17">
        <v>1.64657E-3</v>
      </c>
      <c r="AC81" s="17">
        <v>2.5810199999999998E-3</v>
      </c>
      <c r="AD81" s="17">
        <v>5.5091699999999999E-3</v>
      </c>
      <c r="AE81" s="17">
        <v>1.62393E-3</v>
      </c>
      <c r="AF81" s="17">
        <v>2.1661900000000001E-3</v>
      </c>
      <c r="AG81" s="17">
        <v>2.7098700000000001E-3</v>
      </c>
      <c r="AH81" s="17">
        <v>2.75728E-3</v>
      </c>
      <c r="AI81" s="17">
        <v>2.3611999999999999E-3</v>
      </c>
      <c r="AJ81" s="17">
        <v>3.9475600000000001E-3</v>
      </c>
      <c r="AK81" s="17">
        <v>2.98111E-2</v>
      </c>
      <c r="AL81" s="17">
        <v>1.1305200000000001E-3</v>
      </c>
      <c r="AM81" s="17">
        <v>5.4698999999999998E-3</v>
      </c>
      <c r="AN81" s="17">
        <v>4.1791500000000004E-3</v>
      </c>
      <c r="AO81" s="17">
        <v>2.3617999999999998E-3</v>
      </c>
    </row>
    <row r="82" spans="1:41" x14ac:dyDescent="0.35">
      <c r="A82" s="17">
        <v>2.4421099999999998E-4</v>
      </c>
      <c r="B82" s="17">
        <v>7.9382300000000003E-4</v>
      </c>
      <c r="C82" s="17">
        <v>1.98627E-3</v>
      </c>
      <c r="D82" s="17">
        <v>1.4791299999999999E-3</v>
      </c>
      <c r="E82" s="17">
        <v>1.31598E-3</v>
      </c>
      <c r="F82" s="17">
        <v>7.6571099999999997E-4</v>
      </c>
      <c r="G82" s="17">
        <v>1.0350299999999999E-3</v>
      </c>
      <c r="H82" s="17">
        <v>1.48314E-3</v>
      </c>
      <c r="I82" s="17">
        <v>1.6587100000000001E-3</v>
      </c>
      <c r="J82" s="17">
        <v>1.1409300000000001E-3</v>
      </c>
      <c r="K82" s="17">
        <v>1.3044E-3</v>
      </c>
      <c r="L82" s="17">
        <v>1.1499699999999999E-3</v>
      </c>
      <c r="M82" s="17">
        <v>1.0745399999999999E-3</v>
      </c>
      <c r="N82" s="17">
        <v>4.9622200000000005E-4</v>
      </c>
      <c r="O82" s="17">
        <v>4.9622200000000005E-4</v>
      </c>
      <c r="P82" s="17">
        <v>1.29126E-3</v>
      </c>
      <c r="Q82" s="17">
        <v>9.1944100000000001E-4</v>
      </c>
      <c r="R82" s="17">
        <v>8.5507499999999995E-4</v>
      </c>
      <c r="S82" s="17">
        <v>9.9697000000000002E-4</v>
      </c>
      <c r="T82" s="17">
        <v>8.0372500000000003E-4</v>
      </c>
      <c r="U82" s="17">
        <v>7.9374899999999995E-4</v>
      </c>
      <c r="V82" s="17">
        <v>1.39233E-3</v>
      </c>
      <c r="W82" s="17">
        <v>6.2723300000000004E-4</v>
      </c>
      <c r="X82" s="17">
        <v>1.1639199999999999E-3</v>
      </c>
      <c r="Y82" s="17">
        <v>4.8705900000000003E-2</v>
      </c>
      <c r="Z82" s="17">
        <v>3.40298E-4</v>
      </c>
      <c r="AA82" s="17">
        <v>1.49482E-3</v>
      </c>
      <c r="AB82" s="17">
        <v>1.68812E-3</v>
      </c>
      <c r="AC82" s="17">
        <v>2.60203E-3</v>
      </c>
      <c r="AD82" s="17">
        <v>5.5727800000000003E-3</v>
      </c>
      <c r="AE82" s="17">
        <v>1.6305200000000001E-3</v>
      </c>
      <c r="AF82" s="17">
        <v>2.5279399999999998E-3</v>
      </c>
      <c r="AG82" s="17">
        <v>2.7415299999999998E-3</v>
      </c>
      <c r="AH82" s="17">
        <v>2.8162500000000002E-3</v>
      </c>
      <c r="AI82" s="17">
        <v>2.3833299999999999E-3</v>
      </c>
      <c r="AJ82" s="17">
        <v>4.10414E-3</v>
      </c>
      <c r="AK82" s="17">
        <v>3.0235999999999999E-2</v>
      </c>
      <c r="AL82" s="17">
        <v>1.15643E-3</v>
      </c>
      <c r="AM82" s="17">
        <v>5.4785500000000004E-3</v>
      </c>
      <c r="AN82" s="17">
        <v>5.2460700000000002E-3</v>
      </c>
      <c r="AO82" s="17">
        <v>2.4762500000000002E-3</v>
      </c>
    </row>
    <row r="83" spans="1:41" x14ac:dyDescent="0.35">
      <c r="A83" s="17">
        <v>2.7233299999999998E-4</v>
      </c>
      <c r="B83" s="17">
        <v>8.0205499999999998E-4</v>
      </c>
      <c r="C83" s="17">
        <v>2.0250400000000001E-3</v>
      </c>
      <c r="D83" s="17">
        <v>1.4815E-3</v>
      </c>
      <c r="E83" s="17">
        <v>1.33435E-3</v>
      </c>
      <c r="F83" s="17">
        <v>7.7492299999999995E-4</v>
      </c>
      <c r="G83" s="17">
        <v>1.04071E-3</v>
      </c>
      <c r="H83" s="17">
        <v>1.49347E-3</v>
      </c>
      <c r="I83" s="17">
        <v>1.6649099999999999E-3</v>
      </c>
      <c r="J83" s="17">
        <v>1.1511200000000001E-3</v>
      </c>
      <c r="K83" s="17">
        <v>1.31394E-3</v>
      </c>
      <c r="L83" s="17">
        <v>1.1588900000000001E-3</v>
      </c>
      <c r="M83" s="17">
        <v>1.07628E-3</v>
      </c>
      <c r="N83" s="17">
        <v>5.0025199999999997E-4</v>
      </c>
      <c r="O83" s="17">
        <v>5.0025199999999997E-4</v>
      </c>
      <c r="P83" s="17">
        <v>1.30817E-3</v>
      </c>
      <c r="Q83" s="17">
        <v>9.2215000000000005E-4</v>
      </c>
      <c r="R83" s="17">
        <v>8.6000499999999995E-4</v>
      </c>
      <c r="S83" s="17">
        <v>9.993300000000001E-4</v>
      </c>
      <c r="T83" s="17">
        <v>8.0415800000000002E-4</v>
      </c>
      <c r="U83" s="17">
        <v>8.3320400000000004E-4</v>
      </c>
      <c r="V83" s="17">
        <v>1.39274E-3</v>
      </c>
      <c r="W83" s="17">
        <v>6.47206E-4</v>
      </c>
      <c r="X83" s="17">
        <v>1.1643000000000001E-3</v>
      </c>
      <c r="Y83" s="17">
        <v>4.9411099999999999E-2</v>
      </c>
      <c r="Z83" s="17">
        <v>3.79107E-4</v>
      </c>
      <c r="AA83" s="17">
        <v>1.56682E-3</v>
      </c>
      <c r="AB83" s="17">
        <v>1.71083E-3</v>
      </c>
      <c r="AC83" s="17">
        <v>2.64686E-3</v>
      </c>
      <c r="AD83" s="17">
        <v>5.7955100000000002E-3</v>
      </c>
      <c r="AE83" s="17">
        <v>1.63116E-3</v>
      </c>
      <c r="AF83" s="17">
        <v>2.5378900000000001E-3</v>
      </c>
      <c r="AG83" s="17">
        <v>2.94035E-3</v>
      </c>
      <c r="AH83" s="17">
        <v>3.3042100000000001E-3</v>
      </c>
      <c r="AI83" s="17">
        <v>2.3877799999999999E-3</v>
      </c>
      <c r="AJ83" s="17">
        <v>4.7118899999999998E-3</v>
      </c>
      <c r="AK83" s="17">
        <v>3.7499200000000003E-2</v>
      </c>
      <c r="AL83" s="17">
        <v>1.1617299999999999E-3</v>
      </c>
      <c r="AM83" s="17">
        <v>5.8738000000000002E-3</v>
      </c>
      <c r="AN83" s="17">
        <v>5.6144899999999998E-3</v>
      </c>
      <c r="AO83" s="17">
        <v>3.2977700000000002E-3</v>
      </c>
    </row>
    <row r="84" spans="1:41" x14ac:dyDescent="0.35">
      <c r="A84" s="17">
        <v>2.7538699999999998E-4</v>
      </c>
      <c r="B84" s="17">
        <v>8.1201899999999998E-4</v>
      </c>
      <c r="C84" s="17">
        <v>2.0518300000000001E-3</v>
      </c>
      <c r="D84" s="17">
        <v>1.4847300000000001E-3</v>
      </c>
      <c r="E84" s="17">
        <v>1.33986E-3</v>
      </c>
      <c r="F84" s="17">
        <v>7.8254300000000002E-4</v>
      </c>
      <c r="G84" s="17">
        <v>1.0484299999999999E-3</v>
      </c>
      <c r="H84" s="17">
        <v>1.495E-3</v>
      </c>
      <c r="I84" s="17">
        <v>1.6890500000000001E-3</v>
      </c>
      <c r="J84" s="17">
        <v>1.1655599999999999E-3</v>
      </c>
      <c r="K84" s="17">
        <v>1.31941E-3</v>
      </c>
      <c r="L84" s="17">
        <v>1.1616700000000001E-3</v>
      </c>
      <c r="M84" s="17">
        <v>1.13882E-3</v>
      </c>
      <c r="N84" s="17">
        <v>5.0455699999999999E-4</v>
      </c>
      <c r="O84" s="17">
        <v>5.0455699999999999E-4</v>
      </c>
      <c r="P84" s="17">
        <v>1.3127099999999999E-3</v>
      </c>
      <c r="Q84" s="17">
        <v>9.4447300000000004E-4</v>
      </c>
      <c r="R84" s="17">
        <v>8.6018399999999995E-4</v>
      </c>
      <c r="S84" s="17">
        <v>1.01059E-3</v>
      </c>
      <c r="T84" s="17">
        <v>8.3826799999999998E-4</v>
      </c>
      <c r="U84" s="17">
        <v>8.8971999999999999E-4</v>
      </c>
      <c r="V84" s="17">
        <v>1.39887E-3</v>
      </c>
      <c r="W84" s="17">
        <v>6.4793299999999995E-4</v>
      </c>
      <c r="X84" s="17">
        <v>1.1675399999999999E-3</v>
      </c>
      <c r="Y84" s="17">
        <v>5.08423E-2</v>
      </c>
      <c r="Z84" s="17">
        <v>4.2684999999999999E-4</v>
      </c>
      <c r="AA84" s="17">
        <v>1.7062100000000001E-3</v>
      </c>
      <c r="AB84" s="17">
        <v>1.85417E-3</v>
      </c>
      <c r="AC84" s="17">
        <v>2.7009500000000001E-3</v>
      </c>
      <c r="AD84" s="17">
        <v>7.8195899999999995E-3</v>
      </c>
      <c r="AE84" s="17">
        <v>1.65687E-3</v>
      </c>
      <c r="AF84" s="17">
        <v>2.6978599999999998E-3</v>
      </c>
      <c r="AG84" s="17">
        <v>3.18615E-3</v>
      </c>
      <c r="AH84" s="17">
        <v>3.42604E-3</v>
      </c>
      <c r="AI84" s="17">
        <v>2.9799000000000002E-3</v>
      </c>
      <c r="AJ84" s="17">
        <v>4.8238200000000004E-3</v>
      </c>
      <c r="AK84" s="17">
        <v>3.8575999999999999E-2</v>
      </c>
      <c r="AL84" s="17">
        <v>1.17143E-3</v>
      </c>
      <c r="AM84" s="17">
        <v>6.0324100000000002E-3</v>
      </c>
      <c r="AN84" s="17">
        <v>6.0554900000000002E-3</v>
      </c>
      <c r="AO84" s="17">
        <v>3.5784499999999999E-3</v>
      </c>
    </row>
    <row r="85" spans="1:41" x14ac:dyDescent="0.35">
      <c r="A85" s="17">
        <v>2.8145999999999998E-4</v>
      </c>
      <c r="B85" s="17">
        <v>8.2547600000000001E-4</v>
      </c>
      <c r="C85" s="17">
        <v>2.12707E-3</v>
      </c>
      <c r="D85" s="17">
        <v>1.4866E-3</v>
      </c>
      <c r="E85" s="17">
        <v>1.34873E-3</v>
      </c>
      <c r="F85" s="17">
        <v>8.2857000000000004E-4</v>
      </c>
      <c r="G85" s="17">
        <v>1.0512799999999999E-3</v>
      </c>
      <c r="H85" s="17">
        <v>1.49983E-3</v>
      </c>
      <c r="I85" s="17">
        <v>1.7181500000000001E-3</v>
      </c>
      <c r="J85" s="17">
        <v>1.1739599999999999E-3</v>
      </c>
      <c r="K85" s="17">
        <v>1.33763E-3</v>
      </c>
      <c r="L85" s="17">
        <v>1.20915E-3</v>
      </c>
      <c r="M85" s="17">
        <v>1.1447199999999999E-3</v>
      </c>
      <c r="N85" s="17">
        <v>5.1025199999999999E-4</v>
      </c>
      <c r="O85" s="17">
        <v>5.1025199999999999E-4</v>
      </c>
      <c r="P85" s="17">
        <v>1.3151199999999999E-3</v>
      </c>
      <c r="Q85" s="17">
        <v>9.5333400000000002E-4</v>
      </c>
      <c r="R85" s="17">
        <v>8.6912999999999997E-4</v>
      </c>
      <c r="S85" s="17">
        <v>1.01643E-3</v>
      </c>
      <c r="T85" s="17">
        <v>8.3989600000000002E-4</v>
      </c>
      <c r="U85" s="17">
        <v>8.8998500000000004E-4</v>
      </c>
      <c r="V85" s="17">
        <v>1.4056800000000001E-3</v>
      </c>
      <c r="W85" s="17">
        <v>6.9420599999999995E-4</v>
      </c>
      <c r="X85" s="17">
        <v>1.1757099999999999E-3</v>
      </c>
      <c r="Y85" s="17">
        <v>5.1288399999999998E-2</v>
      </c>
      <c r="Z85" s="17">
        <v>4.3482500000000001E-4</v>
      </c>
      <c r="AA85" s="17">
        <v>1.7248999999999999E-3</v>
      </c>
      <c r="AB85" s="17">
        <v>1.88061E-3</v>
      </c>
      <c r="AC85" s="17">
        <v>2.7337500000000001E-3</v>
      </c>
      <c r="AD85" s="17">
        <v>8.0653800000000005E-3</v>
      </c>
      <c r="AE85" s="17">
        <v>1.6631899999999999E-3</v>
      </c>
      <c r="AF85" s="17">
        <v>2.90449E-3</v>
      </c>
      <c r="AG85" s="17">
        <v>3.6200300000000002E-3</v>
      </c>
      <c r="AH85" s="17">
        <v>3.4714300000000002E-3</v>
      </c>
      <c r="AI85" s="17">
        <v>3.0164200000000001E-3</v>
      </c>
      <c r="AJ85" s="17">
        <v>5.3267399999999999E-3</v>
      </c>
      <c r="AK85" s="17">
        <v>4.2541799999999998E-2</v>
      </c>
      <c r="AL85" s="17">
        <v>1.2171599999999999E-3</v>
      </c>
      <c r="AM85" s="17">
        <v>7.4775500000000003E-3</v>
      </c>
      <c r="AN85" s="17">
        <v>6.4795399999999998E-3</v>
      </c>
      <c r="AO85" s="17">
        <v>4.2649599999999999E-3</v>
      </c>
    </row>
    <row r="86" spans="1:41" x14ac:dyDescent="0.35">
      <c r="A86" s="17">
        <v>3.0010099999999999E-4</v>
      </c>
      <c r="B86" s="17">
        <v>8.3234599999999998E-4</v>
      </c>
      <c r="C86" s="17">
        <v>2.1371699999999999E-3</v>
      </c>
      <c r="D86" s="17">
        <v>1.4927899999999999E-3</v>
      </c>
      <c r="E86" s="17">
        <v>1.37396E-3</v>
      </c>
      <c r="F86" s="17">
        <v>8.52585E-4</v>
      </c>
      <c r="G86" s="17">
        <v>1.0786299999999999E-3</v>
      </c>
      <c r="H86" s="17">
        <v>1.5068E-3</v>
      </c>
      <c r="I86" s="17">
        <v>1.72569E-3</v>
      </c>
      <c r="J86" s="17">
        <v>1.2026700000000001E-3</v>
      </c>
      <c r="K86" s="17">
        <v>1.34355E-3</v>
      </c>
      <c r="L86" s="17">
        <v>1.21265E-3</v>
      </c>
      <c r="M86" s="17">
        <v>1.1469900000000001E-3</v>
      </c>
      <c r="N86" s="17">
        <v>5.2344700000000002E-4</v>
      </c>
      <c r="O86" s="17">
        <v>5.2344700000000002E-4</v>
      </c>
      <c r="P86" s="17">
        <v>1.35604E-3</v>
      </c>
      <c r="Q86" s="17">
        <v>9.8719099999999989E-4</v>
      </c>
      <c r="R86" s="17">
        <v>8.7712499999999997E-4</v>
      </c>
      <c r="S86" s="17">
        <v>1.02965E-3</v>
      </c>
      <c r="T86" s="17">
        <v>8.4978500000000004E-4</v>
      </c>
      <c r="U86" s="17">
        <v>8.9350599999999997E-4</v>
      </c>
      <c r="V86" s="17">
        <v>1.40817E-3</v>
      </c>
      <c r="W86" s="17">
        <v>7.0565099999999996E-4</v>
      </c>
      <c r="X86" s="17">
        <v>1.1921600000000001E-3</v>
      </c>
      <c r="Y86" s="17">
        <v>5.2451600000000001E-2</v>
      </c>
      <c r="Z86" s="17">
        <v>4.80409E-4</v>
      </c>
      <c r="AA86" s="17">
        <v>1.7523899999999999E-3</v>
      </c>
      <c r="AB86" s="17">
        <v>1.90003E-3</v>
      </c>
      <c r="AC86" s="17">
        <v>2.9901799999999998E-3</v>
      </c>
      <c r="AD86" s="17">
        <v>9.9481499999999994E-3</v>
      </c>
      <c r="AE86" s="17">
        <v>1.7900500000000001E-3</v>
      </c>
      <c r="AF86" s="17">
        <v>3.0079E-3</v>
      </c>
      <c r="AG86" s="17">
        <v>4.1056799999999996E-3</v>
      </c>
      <c r="AH86" s="17">
        <v>3.4767800000000001E-3</v>
      </c>
      <c r="AI86" s="17">
        <v>3.1481199999999999E-3</v>
      </c>
      <c r="AJ86" s="17">
        <v>5.6753899999999998E-3</v>
      </c>
      <c r="AK86" s="17">
        <v>4.57131E-2</v>
      </c>
      <c r="AL86" s="17">
        <v>1.2239799999999999E-3</v>
      </c>
      <c r="AM86" s="17">
        <v>8.8648400000000006E-3</v>
      </c>
      <c r="AN86" s="17">
        <v>6.57823E-3</v>
      </c>
      <c r="AO86" s="17">
        <v>5.3572999999999997E-3</v>
      </c>
    </row>
    <row r="87" spans="1:41" x14ac:dyDescent="0.35">
      <c r="A87" s="17">
        <v>3.0309E-4</v>
      </c>
      <c r="B87" s="17">
        <v>8.4166000000000004E-4</v>
      </c>
      <c r="C87" s="17">
        <v>2.2954300000000002E-3</v>
      </c>
      <c r="D87" s="17">
        <v>1.51775E-3</v>
      </c>
      <c r="E87" s="17">
        <v>1.3816799999999999E-3</v>
      </c>
      <c r="F87" s="17">
        <v>8.5261500000000004E-4</v>
      </c>
      <c r="G87" s="17">
        <v>1.0811099999999999E-3</v>
      </c>
      <c r="H87" s="17">
        <v>1.5079799999999999E-3</v>
      </c>
      <c r="I87" s="17">
        <v>1.73569E-3</v>
      </c>
      <c r="J87" s="17">
        <v>1.2292399999999999E-3</v>
      </c>
      <c r="K87" s="17">
        <v>1.34735E-3</v>
      </c>
      <c r="L87" s="17">
        <v>1.2212499999999999E-3</v>
      </c>
      <c r="M87" s="17">
        <v>1.23756E-3</v>
      </c>
      <c r="N87" s="17">
        <v>5.77211E-4</v>
      </c>
      <c r="O87" s="17">
        <v>5.77211E-4</v>
      </c>
      <c r="P87" s="17">
        <v>1.35944E-3</v>
      </c>
      <c r="Q87" s="17">
        <v>9.9480899999999993E-4</v>
      </c>
      <c r="R87" s="17">
        <v>9.18821E-4</v>
      </c>
      <c r="S87" s="17">
        <v>1.0438100000000001E-3</v>
      </c>
      <c r="T87" s="17">
        <v>9.0102800000000001E-4</v>
      </c>
      <c r="U87" s="17">
        <v>9.1088699999999998E-4</v>
      </c>
      <c r="V87" s="17">
        <v>1.41244E-3</v>
      </c>
      <c r="W87" s="17">
        <v>7.26029E-4</v>
      </c>
      <c r="X87" s="17">
        <v>1.2034599999999999E-3</v>
      </c>
      <c r="Y87" s="17">
        <v>5.3966600000000003E-2</v>
      </c>
      <c r="Z87" s="17">
        <v>5.4420100000000002E-4</v>
      </c>
      <c r="AA87" s="17">
        <v>1.8211200000000001E-3</v>
      </c>
      <c r="AB87" s="17">
        <v>1.9889600000000001E-3</v>
      </c>
      <c r="AC87" s="17">
        <v>3.1988300000000002E-3</v>
      </c>
      <c r="AD87" s="17">
        <v>1.0444E-2</v>
      </c>
      <c r="AE87" s="17">
        <v>1.7985900000000001E-3</v>
      </c>
      <c r="AF87" s="17">
        <v>3.30686E-3</v>
      </c>
      <c r="AG87" s="17">
        <v>4.22829E-3</v>
      </c>
      <c r="AH87" s="17">
        <v>4.0935199999999998E-3</v>
      </c>
      <c r="AI87" s="17">
        <v>3.2294300000000001E-3</v>
      </c>
      <c r="AJ87" s="17">
        <v>5.6777900000000003E-3</v>
      </c>
      <c r="AK87" s="17">
        <v>4.6907400000000002E-2</v>
      </c>
      <c r="AL87" s="17">
        <v>1.2497700000000001E-3</v>
      </c>
      <c r="AM87" s="17">
        <v>9.4913900000000006E-3</v>
      </c>
      <c r="AN87" s="17">
        <v>7.1271900000000003E-3</v>
      </c>
      <c r="AO87" s="17">
        <v>6.4203400000000001E-3</v>
      </c>
    </row>
    <row r="88" spans="1:41" x14ac:dyDescent="0.35">
      <c r="A88" s="17">
        <v>3.1161300000000003E-4</v>
      </c>
      <c r="B88" s="17">
        <v>8.8971199999999997E-4</v>
      </c>
      <c r="C88" s="17">
        <v>2.3588900000000002E-3</v>
      </c>
      <c r="D88" s="17">
        <v>1.5369800000000001E-3</v>
      </c>
      <c r="E88" s="17">
        <v>1.3849699999999999E-3</v>
      </c>
      <c r="F88" s="17">
        <v>8.6995099999999999E-4</v>
      </c>
      <c r="G88" s="17">
        <v>1.0935999999999999E-3</v>
      </c>
      <c r="H88" s="17">
        <v>1.5221799999999999E-3</v>
      </c>
      <c r="I88" s="17">
        <v>1.7958799999999999E-3</v>
      </c>
      <c r="J88" s="17">
        <v>1.2350499999999999E-3</v>
      </c>
      <c r="K88" s="17">
        <v>1.3520699999999999E-3</v>
      </c>
      <c r="L88" s="17">
        <v>1.23814E-3</v>
      </c>
      <c r="M88" s="17">
        <v>1.3128599999999999E-3</v>
      </c>
      <c r="N88" s="17">
        <v>5.83353E-4</v>
      </c>
      <c r="O88" s="17">
        <v>5.83353E-4</v>
      </c>
      <c r="P88" s="17">
        <v>1.3607999999999999E-3</v>
      </c>
      <c r="Q88" s="17">
        <v>1.0007200000000001E-3</v>
      </c>
      <c r="R88" s="17">
        <v>9.31064E-4</v>
      </c>
      <c r="S88" s="17">
        <v>1.0525599999999999E-3</v>
      </c>
      <c r="T88" s="17">
        <v>9.36111E-4</v>
      </c>
      <c r="U88" s="17">
        <v>9.3177799999999997E-4</v>
      </c>
      <c r="V88" s="17">
        <v>1.41588E-3</v>
      </c>
      <c r="W88" s="17">
        <v>7.4316300000000003E-4</v>
      </c>
      <c r="X88" s="17">
        <v>1.2371000000000001E-3</v>
      </c>
      <c r="Y88" s="17">
        <v>5.5688399999999999E-2</v>
      </c>
      <c r="Z88" s="17">
        <v>5.4525799999999996E-4</v>
      </c>
      <c r="AA88" s="17">
        <v>1.8794700000000001E-3</v>
      </c>
      <c r="AB88" s="17">
        <v>2.0822499999999999E-3</v>
      </c>
      <c r="AC88" s="17">
        <v>3.3512799999999999E-3</v>
      </c>
      <c r="AD88" s="17">
        <v>1.1145800000000001E-2</v>
      </c>
      <c r="AE88" s="17">
        <v>1.81379E-3</v>
      </c>
      <c r="AF88" s="17">
        <v>3.3307200000000001E-3</v>
      </c>
      <c r="AG88" s="17">
        <v>4.3401400000000001E-3</v>
      </c>
      <c r="AH88" s="17">
        <v>4.8714300000000004E-3</v>
      </c>
      <c r="AI88" s="17">
        <v>3.5885499999999998E-3</v>
      </c>
      <c r="AJ88" s="17">
        <v>5.6917699999999996E-3</v>
      </c>
      <c r="AK88" s="17">
        <v>4.9355700000000002E-2</v>
      </c>
      <c r="AL88" s="17">
        <v>1.29565E-3</v>
      </c>
      <c r="AM88" s="17">
        <v>1.05915E-2</v>
      </c>
      <c r="AN88" s="17">
        <v>7.9102100000000009E-3</v>
      </c>
      <c r="AO88" s="17">
        <v>6.5763000000000002E-3</v>
      </c>
    </row>
    <row r="89" spans="1:41" x14ac:dyDescent="0.35">
      <c r="A89" s="17">
        <v>3.20735E-4</v>
      </c>
      <c r="B89" s="17">
        <v>9.2708000000000005E-4</v>
      </c>
      <c r="C89" s="17">
        <v>2.4195100000000002E-3</v>
      </c>
      <c r="D89" s="17">
        <v>1.5558099999999999E-3</v>
      </c>
      <c r="E89" s="17">
        <v>1.39017E-3</v>
      </c>
      <c r="F89" s="17">
        <v>8.7645599999999996E-4</v>
      </c>
      <c r="G89" s="17">
        <v>1.0945E-3</v>
      </c>
      <c r="H89" s="17">
        <v>1.5225900000000001E-3</v>
      </c>
      <c r="I89" s="17">
        <v>1.79904E-3</v>
      </c>
      <c r="J89" s="17">
        <v>1.26388E-3</v>
      </c>
      <c r="K89" s="17">
        <v>1.3569999999999999E-3</v>
      </c>
      <c r="L89" s="17">
        <v>1.2475100000000001E-3</v>
      </c>
      <c r="M89" s="17">
        <v>1.32233E-3</v>
      </c>
      <c r="N89" s="17">
        <v>5.9429800000000005E-4</v>
      </c>
      <c r="O89" s="17">
        <v>5.9429800000000005E-4</v>
      </c>
      <c r="P89" s="17">
        <v>1.3778499999999999E-3</v>
      </c>
      <c r="Q89" s="17">
        <v>1.0601199999999999E-3</v>
      </c>
      <c r="R89" s="17">
        <v>9.3323899999999999E-4</v>
      </c>
      <c r="S89" s="17">
        <v>1.0614800000000001E-3</v>
      </c>
      <c r="T89" s="17">
        <v>9.5160999999999998E-4</v>
      </c>
      <c r="U89" s="17">
        <v>1.02918E-3</v>
      </c>
      <c r="V89" s="17">
        <v>1.4226600000000001E-3</v>
      </c>
      <c r="W89" s="17">
        <v>7.8783300000000004E-4</v>
      </c>
      <c r="X89" s="17">
        <v>1.23857E-3</v>
      </c>
      <c r="Y89" s="17">
        <v>5.5998600000000003E-2</v>
      </c>
      <c r="Z89" s="17">
        <v>5.5779899999999999E-4</v>
      </c>
      <c r="AA89" s="17">
        <v>1.95751E-3</v>
      </c>
      <c r="AB89" s="17">
        <v>2.31145E-3</v>
      </c>
      <c r="AC89" s="17">
        <v>3.3615699999999999E-3</v>
      </c>
      <c r="AD89" s="17">
        <v>1.24522E-2</v>
      </c>
      <c r="AE89" s="17">
        <v>2.04069E-3</v>
      </c>
      <c r="AF89" s="17">
        <v>3.8223200000000001E-3</v>
      </c>
      <c r="AG89" s="17">
        <v>4.57823E-3</v>
      </c>
      <c r="AH89" s="17">
        <v>5.0587399999999999E-3</v>
      </c>
      <c r="AI89" s="17">
        <v>3.7962600000000001E-3</v>
      </c>
      <c r="AJ89" s="17">
        <v>5.8732999999999997E-3</v>
      </c>
      <c r="AK89" s="17">
        <v>5.1730900000000003E-2</v>
      </c>
      <c r="AL89" s="17">
        <v>1.41146E-3</v>
      </c>
      <c r="AM89" s="17">
        <v>1.06955E-2</v>
      </c>
      <c r="AN89" s="17">
        <v>9.3756099999999995E-3</v>
      </c>
      <c r="AO89" s="17">
        <v>9.1439999999999994E-3</v>
      </c>
    </row>
    <row r="90" spans="1:41" x14ac:dyDescent="0.35">
      <c r="A90" s="17">
        <v>3.9769300000000002E-4</v>
      </c>
      <c r="B90" s="17">
        <v>9.53209E-4</v>
      </c>
      <c r="C90" s="17">
        <v>2.5089600000000002E-3</v>
      </c>
      <c r="D90" s="17">
        <v>1.55667E-3</v>
      </c>
      <c r="E90" s="17">
        <v>1.4299899999999999E-3</v>
      </c>
      <c r="F90" s="17">
        <v>8.9889199999999999E-4</v>
      </c>
      <c r="G90" s="17">
        <v>1.10177E-3</v>
      </c>
      <c r="H90" s="17">
        <v>1.5252099999999999E-3</v>
      </c>
      <c r="I90" s="17">
        <v>1.8248699999999999E-3</v>
      </c>
      <c r="J90" s="17">
        <v>1.26582E-3</v>
      </c>
      <c r="K90" s="17">
        <v>1.3831E-3</v>
      </c>
      <c r="L90" s="17">
        <v>1.25953E-3</v>
      </c>
      <c r="M90" s="17">
        <v>1.3757999999999999E-3</v>
      </c>
      <c r="N90" s="17">
        <v>6.2253299999999998E-4</v>
      </c>
      <c r="O90" s="17">
        <v>6.2253299999999998E-4</v>
      </c>
      <c r="P90" s="17">
        <v>1.39448E-3</v>
      </c>
      <c r="Q90" s="17">
        <v>1.06197E-3</v>
      </c>
      <c r="R90" s="17">
        <v>9.4203600000000005E-4</v>
      </c>
      <c r="S90" s="17">
        <v>1.0627E-3</v>
      </c>
      <c r="T90" s="17">
        <v>9.5712399999999995E-4</v>
      </c>
      <c r="U90" s="17">
        <v>1.05539E-3</v>
      </c>
      <c r="V90" s="17">
        <v>1.4254199999999999E-3</v>
      </c>
      <c r="W90" s="17">
        <v>8.03936E-4</v>
      </c>
      <c r="X90" s="17">
        <v>1.2593999999999999E-3</v>
      </c>
      <c r="Y90" s="17">
        <v>5.6333399999999999E-2</v>
      </c>
      <c r="Z90" s="17">
        <v>5.6706900000000001E-4</v>
      </c>
      <c r="AA90" s="17">
        <v>1.9963899999999998E-3</v>
      </c>
      <c r="AB90" s="17">
        <v>2.3759200000000001E-3</v>
      </c>
      <c r="AC90" s="17">
        <v>3.48789E-3</v>
      </c>
      <c r="AD90" s="17">
        <v>1.4040800000000001E-2</v>
      </c>
      <c r="AE90" s="17">
        <v>2.0704E-3</v>
      </c>
      <c r="AF90" s="17">
        <v>4.8734099999999999E-3</v>
      </c>
      <c r="AG90" s="17">
        <v>4.6172100000000001E-3</v>
      </c>
      <c r="AH90" s="17">
        <v>5.4546500000000001E-3</v>
      </c>
      <c r="AI90" s="17">
        <v>4.3930999999999996E-3</v>
      </c>
      <c r="AJ90" s="17">
        <v>6.4409200000000002E-3</v>
      </c>
      <c r="AK90" s="17">
        <v>5.9779199999999998E-2</v>
      </c>
      <c r="AL90" s="17">
        <v>1.55029E-3</v>
      </c>
      <c r="AM90" s="17">
        <v>1.0925900000000001E-2</v>
      </c>
      <c r="AN90" s="17">
        <v>1.36353E-2</v>
      </c>
      <c r="AO90" s="17">
        <v>9.2346500000000005E-3</v>
      </c>
    </row>
    <row r="91" spans="1:41" x14ac:dyDescent="0.35">
      <c r="A91" s="17">
        <v>3.9966300000000003E-4</v>
      </c>
      <c r="B91" s="17">
        <v>9.5520100000000003E-4</v>
      </c>
      <c r="C91" s="17">
        <v>2.64351E-3</v>
      </c>
      <c r="D91" s="17">
        <v>1.56386E-3</v>
      </c>
      <c r="E91" s="17">
        <v>1.4318899999999999E-3</v>
      </c>
      <c r="F91" s="17">
        <v>9.0895600000000004E-4</v>
      </c>
      <c r="G91" s="17">
        <v>1.1148600000000001E-3</v>
      </c>
      <c r="H91" s="17">
        <v>1.5457800000000001E-3</v>
      </c>
      <c r="I91" s="17">
        <v>1.8296E-3</v>
      </c>
      <c r="J91" s="17">
        <v>1.3033599999999999E-3</v>
      </c>
      <c r="K91" s="17">
        <v>1.39806E-3</v>
      </c>
      <c r="L91" s="17">
        <v>1.2618099999999999E-3</v>
      </c>
      <c r="M91" s="17">
        <v>1.3775599999999999E-3</v>
      </c>
      <c r="N91" s="17">
        <v>6.3984600000000001E-4</v>
      </c>
      <c r="O91" s="17">
        <v>6.3984600000000001E-4</v>
      </c>
      <c r="P91" s="17">
        <v>1.3965500000000001E-3</v>
      </c>
      <c r="Q91" s="17">
        <v>1.06591E-3</v>
      </c>
      <c r="R91" s="17">
        <v>9.6808199999999999E-4</v>
      </c>
      <c r="S91" s="17">
        <v>1.06408E-3</v>
      </c>
      <c r="T91" s="17">
        <v>9.6319500000000002E-4</v>
      </c>
      <c r="U91" s="17">
        <v>1.0629400000000001E-3</v>
      </c>
      <c r="V91" s="17">
        <v>1.45324E-3</v>
      </c>
      <c r="W91" s="17">
        <v>8.1867300000000001E-4</v>
      </c>
      <c r="X91" s="17">
        <v>1.27914E-3</v>
      </c>
      <c r="Y91" s="17">
        <v>5.6560199999999998E-2</v>
      </c>
      <c r="Z91" s="17">
        <v>5.7141799999999997E-4</v>
      </c>
      <c r="AA91" s="17">
        <v>2.12817E-3</v>
      </c>
      <c r="AB91" s="17">
        <v>2.6409900000000002E-3</v>
      </c>
      <c r="AC91" s="17">
        <v>3.65234E-3</v>
      </c>
      <c r="AD91" s="17">
        <v>1.4117899999999999E-2</v>
      </c>
      <c r="AE91" s="17">
        <v>2.1367299999999999E-3</v>
      </c>
      <c r="AF91" s="17">
        <v>4.91371E-3</v>
      </c>
      <c r="AG91" s="17">
        <v>4.91487E-3</v>
      </c>
      <c r="AH91" s="17">
        <v>7.2218100000000004E-3</v>
      </c>
      <c r="AI91" s="17">
        <v>5.33272E-3</v>
      </c>
      <c r="AJ91" s="17">
        <v>9.0667400000000002E-3</v>
      </c>
      <c r="AK91" s="17">
        <v>6.7650100000000005E-2</v>
      </c>
      <c r="AL91" s="17">
        <v>2.1692399999999998E-3</v>
      </c>
      <c r="AM91" s="17">
        <v>1.1620999999999999E-2</v>
      </c>
      <c r="AN91" s="17">
        <v>1.37276E-2</v>
      </c>
      <c r="AO91" s="17">
        <v>9.9983299999999997E-3</v>
      </c>
    </row>
    <row r="92" spans="1:41" x14ac:dyDescent="0.35">
      <c r="A92" s="17">
        <v>4.4177300000000001E-4</v>
      </c>
      <c r="B92" s="17">
        <v>9.5629299999999999E-4</v>
      </c>
      <c r="C92" s="17">
        <v>2.7757900000000002E-3</v>
      </c>
      <c r="D92" s="17">
        <v>1.5688799999999999E-3</v>
      </c>
      <c r="E92" s="17">
        <v>1.4391899999999999E-3</v>
      </c>
      <c r="F92" s="17">
        <v>9.2147099999999999E-4</v>
      </c>
      <c r="G92" s="17">
        <v>1.12882E-3</v>
      </c>
      <c r="H92" s="17">
        <v>1.56621E-3</v>
      </c>
      <c r="I92" s="17">
        <v>1.8325399999999999E-3</v>
      </c>
      <c r="J92" s="17">
        <v>1.3173799999999999E-3</v>
      </c>
      <c r="K92" s="17">
        <v>1.3997E-3</v>
      </c>
      <c r="L92" s="17">
        <v>1.26749E-3</v>
      </c>
      <c r="M92" s="17">
        <v>1.3896100000000001E-3</v>
      </c>
      <c r="N92" s="17">
        <v>6.8155099999999997E-4</v>
      </c>
      <c r="O92" s="17">
        <v>6.8155099999999997E-4</v>
      </c>
      <c r="P92" s="17">
        <v>1.39718E-3</v>
      </c>
      <c r="Q92" s="17">
        <v>1.07986E-3</v>
      </c>
      <c r="R92" s="17">
        <v>9.7128600000000002E-4</v>
      </c>
      <c r="S92" s="17">
        <v>1.0707100000000001E-3</v>
      </c>
      <c r="T92" s="17">
        <v>1.00972E-3</v>
      </c>
      <c r="U92" s="17">
        <v>1.0828299999999999E-3</v>
      </c>
      <c r="V92" s="17">
        <v>1.4571199999999999E-3</v>
      </c>
      <c r="W92" s="17">
        <v>8.3905299999999998E-4</v>
      </c>
      <c r="X92" s="17">
        <v>1.2984299999999999E-3</v>
      </c>
      <c r="Y92" s="17">
        <v>5.7760600000000002E-2</v>
      </c>
      <c r="Z92" s="17">
        <v>5.9502299999999997E-4</v>
      </c>
      <c r="AA92" s="17">
        <v>2.2972100000000001E-3</v>
      </c>
      <c r="AB92" s="17">
        <v>2.8478599999999998E-3</v>
      </c>
      <c r="AC92" s="17">
        <v>4.4650599999999999E-3</v>
      </c>
      <c r="AD92" s="17">
        <v>1.82154E-2</v>
      </c>
      <c r="AE92" s="17">
        <v>2.46533E-3</v>
      </c>
      <c r="AF92" s="17">
        <v>5.4093300000000004E-3</v>
      </c>
      <c r="AG92" s="17">
        <v>5.09452E-3</v>
      </c>
      <c r="AH92" s="17">
        <v>8.9294200000000004E-3</v>
      </c>
      <c r="AI92" s="17">
        <v>6.0014300000000003E-3</v>
      </c>
      <c r="AJ92" s="17">
        <v>1.17511E-2</v>
      </c>
      <c r="AK92" s="17">
        <v>6.8021700000000004E-2</v>
      </c>
      <c r="AL92" s="17">
        <v>2.4635299999999998E-3</v>
      </c>
      <c r="AM92" s="17">
        <v>1.1807E-2</v>
      </c>
      <c r="AN92" s="17">
        <v>1.41637E-2</v>
      </c>
      <c r="AO92" s="17">
        <v>1.08953E-2</v>
      </c>
    </row>
    <row r="93" spans="1:41" x14ac:dyDescent="0.35">
      <c r="A93" s="17">
        <v>4.7008999999999999E-4</v>
      </c>
      <c r="B93" s="17">
        <v>9.9208900000000004E-4</v>
      </c>
      <c r="C93" s="17">
        <v>2.8595399999999998E-3</v>
      </c>
      <c r="D93" s="17">
        <v>1.5696799999999999E-3</v>
      </c>
      <c r="E93" s="17">
        <v>1.5049600000000001E-3</v>
      </c>
      <c r="F93" s="17">
        <v>9.2286699999999996E-4</v>
      </c>
      <c r="G93" s="17">
        <v>1.13495E-3</v>
      </c>
      <c r="H93" s="17">
        <v>1.5710100000000001E-3</v>
      </c>
      <c r="I93" s="17">
        <v>1.83522E-3</v>
      </c>
      <c r="J93" s="17">
        <v>1.32142E-3</v>
      </c>
      <c r="K93" s="17">
        <v>1.4097599999999999E-3</v>
      </c>
      <c r="L93" s="17">
        <v>1.27787E-3</v>
      </c>
      <c r="M93" s="17">
        <v>1.39529E-3</v>
      </c>
      <c r="N93" s="17">
        <v>6.8577299999999998E-4</v>
      </c>
      <c r="O93" s="17">
        <v>6.8577299999999998E-4</v>
      </c>
      <c r="P93" s="17">
        <v>1.40744E-3</v>
      </c>
      <c r="Q93" s="17">
        <v>1.0942E-3</v>
      </c>
      <c r="R93" s="17">
        <v>9.7188400000000001E-4</v>
      </c>
      <c r="S93" s="17">
        <v>1.0808300000000001E-3</v>
      </c>
      <c r="T93" s="17">
        <v>1.01822E-3</v>
      </c>
      <c r="U93" s="17">
        <v>1.1172000000000001E-3</v>
      </c>
      <c r="V93" s="17">
        <v>1.48229E-3</v>
      </c>
      <c r="W93" s="17">
        <v>8.5135400000000002E-4</v>
      </c>
      <c r="X93" s="17">
        <v>1.3003800000000001E-3</v>
      </c>
      <c r="Y93" s="17">
        <v>5.8261100000000003E-2</v>
      </c>
      <c r="Z93" s="17">
        <v>7.1120700000000005E-4</v>
      </c>
      <c r="AA93" s="17">
        <v>2.3997100000000002E-3</v>
      </c>
      <c r="AB93" s="17">
        <v>3.1597700000000001E-3</v>
      </c>
      <c r="AC93" s="17">
        <v>4.8754100000000002E-3</v>
      </c>
      <c r="AD93" s="17">
        <v>1.9299500000000001E-2</v>
      </c>
      <c r="AE93" s="17">
        <v>2.47474E-3</v>
      </c>
      <c r="AF93" s="17">
        <v>5.5271599999999997E-3</v>
      </c>
      <c r="AG93" s="17">
        <v>5.9242299999999999E-3</v>
      </c>
      <c r="AH93" s="17">
        <v>9.3270000000000002E-3</v>
      </c>
      <c r="AI93" s="17">
        <v>8.2648500000000007E-3</v>
      </c>
      <c r="AJ93" s="17">
        <v>1.19921E-2</v>
      </c>
      <c r="AK93" s="17">
        <v>6.8381300000000006E-2</v>
      </c>
      <c r="AL93" s="17">
        <v>3.7699999999999999E-3</v>
      </c>
      <c r="AM93" s="17">
        <v>1.19177E-2</v>
      </c>
      <c r="AN93" s="17">
        <v>1.6542000000000001E-2</v>
      </c>
      <c r="AO93" s="17">
        <v>1.3147300000000001E-2</v>
      </c>
    </row>
    <row r="94" spans="1:41" x14ac:dyDescent="0.35">
      <c r="A94" s="17">
        <v>4.9378599999999996E-4</v>
      </c>
      <c r="B94" s="17">
        <v>1.0131700000000001E-3</v>
      </c>
      <c r="C94" s="17">
        <v>2.96817E-3</v>
      </c>
      <c r="D94" s="17">
        <v>1.58303E-3</v>
      </c>
      <c r="E94" s="17">
        <v>1.5112999999999999E-3</v>
      </c>
      <c r="F94" s="17">
        <v>9.8980399999999994E-4</v>
      </c>
      <c r="G94" s="17">
        <v>1.1406700000000001E-3</v>
      </c>
      <c r="H94" s="17">
        <v>1.57862E-3</v>
      </c>
      <c r="I94" s="17">
        <v>1.8517200000000001E-3</v>
      </c>
      <c r="J94" s="17">
        <v>1.3445600000000001E-3</v>
      </c>
      <c r="K94" s="17">
        <v>1.4153600000000001E-3</v>
      </c>
      <c r="L94" s="17">
        <v>1.2934000000000001E-3</v>
      </c>
      <c r="M94" s="17">
        <v>1.4330899999999999E-3</v>
      </c>
      <c r="N94" s="17">
        <v>6.9620200000000004E-4</v>
      </c>
      <c r="O94" s="17">
        <v>6.9620200000000004E-4</v>
      </c>
      <c r="P94" s="17">
        <v>1.40941E-3</v>
      </c>
      <c r="Q94" s="17">
        <v>1.13586E-3</v>
      </c>
      <c r="R94" s="17">
        <v>9.72221E-4</v>
      </c>
      <c r="S94" s="17">
        <v>1.0945200000000001E-3</v>
      </c>
      <c r="T94" s="17">
        <v>1.0408699999999999E-3</v>
      </c>
      <c r="U94" s="17">
        <v>1.13889E-3</v>
      </c>
      <c r="V94" s="17">
        <v>1.4914800000000001E-3</v>
      </c>
      <c r="W94" s="17">
        <v>8.6234699999999996E-4</v>
      </c>
      <c r="X94" s="17">
        <v>1.31043E-3</v>
      </c>
      <c r="Y94" s="17">
        <v>5.8968899999999998E-2</v>
      </c>
      <c r="Z94" s="17">
        <v>7.9447100000000004E-4</v>
      </c>
      <c r="AA94" s="17">
        <v>2.4163600000000002E-3</v>
      </c>
      <c r="AB94" s="17">
        <v>3.3857100000000001E-3</v>
      </c>
      <c r="AC94" s="17">
        <v>4.9295299999999997E-3</v>
      </c>
      <c r="AD94" s="17">
        <v>1.9479E-2</v>
      </c>
      <c r="AE94" s="17">
        <v>2.4910499999999999E-3</v>
      </c>
      <c r="AF94" s="17">
        <v>5.9077699999999997E-3</v>
      </c>
      <c r="AG94" s="17">
        <v>6.48315E-3</v>
      </c>
      <c r="AH94" s="17">
        <v>1.23117E-2</v>
      </c>
      <c r="AI94" s="17">
        <v>9.6774099999999991E-3</v>
      </c>
      <c r="AJ94" s="17">
        <v>1.2608100000000001E-2</v>
      </c>
      <c r="AK94" s="17">
        <v>6.9872199999999995E-2</v>
      </c>
      <c r="AL94" s="17">
        <v>4.1895500000000002E-3</v>
      </c>
      <c r="AM94" s="17">
        <v>1.49623E-2</v>
      </c>
      <c r="AN94" s="17">
        <v>1.7086299999999999E-2</v>
      </c>
      <c r="AO94" s="17">
        <v>1.36299E-2</v>
      </c>
    </row>
    <row r="95" spans="1:41" x14ac:dyDescent="0.35">
      <c r="A95" s="17">
        <v>5.7580100000000003E-4</v>
      </c>
      <c r="B95" s="17">
        <v>1.0839199999999999E-3</v>
      </c>
      <c r="C95" s="17">
        <v>3.0088699999999999E-3</v>
      </c>
      <c r="D95" s="17">
        <v>1.5988199999999999E-3</v>
      </c>
      <c r="E95" s="17">
        <v>1.5166100000000001E-3</v>
      </c>
      <c r="F95" s="17">
        <v>1.00504E-3</v>
      </c>
      <c r="G95" s="17">
        <v>1.14825E-3</v>
      </c>
      <c r="H95" s="17">
        <v>1.5973199999999999E-3</v>
      </c>
      <c r="I95" s="17">
        <v>1.86224E-3</v>
      </c>
      <c r="J95" s="17">
        <v>1.3585299999999999E-3</v>
      </c>
      <c r="K95" s="17">
        <v>1.41781E-3</v>
      </c>
      <c r="L95" s="17">
        <v>1.29773E-3</v>
      </c>
      <c r="M95" s="17">
        <v>1.43695E-3</v>
      </c>
      <c r="N95" s="17">
        <v>7.1188000000000002E-4</v>
      </c>
      <c r="O95" s="17">
        <v>7.1188000000000002E-4</v>
      </c>
      <c r="P95" s="17">
        <v>1.41545E-3</v>
      </c>
      <c r="Q95" s="17">
        <v>1.15419E-3</v>
      </c>
      <c r="R95" s="17">
        <v>9.7844100000000003E-4</v>
      </c>
      <c r="S95" s="17">
        <v>1.09592E-3</v>
      </c>
      <c r="T95" s="17">
        <v>1.0781199999999999E-3</v>
      </c>
      <c r="U95" s="17">
        <v>1.1495100000000001E-3</v>
      </c>
      <c r="V95" s="17">
        <v>1.5E-3</v>
      </c>
      <c r="W95" s="17">
        <v>8.6331799999999996E-4</v>
      </c>
      <c r="X95" s="17">
        <v>1.3273200000000001E-3</v>
      </c>
      <c r="Y95" s="17">
        <v>5.9862699999999998E-2</v>
      </c>
      <c r="Z95" s="17">
        <v>9.0994999999999997E-4</v>
      </c>
      <c r="AA95" s="17">
        <v>2.6125599999999999E-3</v>
      </c>
      <c r="AB95" s="17">
        <v>3.4649099999999999E-3</v>
      </c>
      <c r="AC95" s="17">
        <v>5.0265800000000001E-3</v>
      </c>
      <c r="AD95" s="17">
        <v>1.9691500000000001E-2</v>
      </c>
      <c r="AE95" s="17">
        <v>2.58019E-3</v>
      </c>
      <c r="AF95" s="17">
        <v>5.9606099999999999E-3</v>
      </c>
      <c r="AG95" s="17">
        <v>6.5600500000000004E-3</v>
      </c>
      <c r="AH95" s="17">
        <v>1.2606300000000001E-2</v>
      </c>
      <c r="AI95" s="17">
        <v>1.01207E-2</v>
      </c>
      <c r="AJ95" s="17">
        <v>1.36808E-2</v>
      </c>
      <c r="AK95" s="17">
        <v>7.2209700000000002E-2</v>
      </c>
      <c r="AL95" s="17">
        <v>4.39698E-3</v>
      </c>
      <c r="AM95" s="17">
        <v>1.5757E-2</v>
      </c>
      <c r="AN95" s="17">
        <v>1.7692200000000002E-2</v>
      </c>
      <c r="AO95" s="17">
        <v>1.40061E-2</v>
      </c>
    </row>
    <row r="96" spans="1:41" x14ac:dyDescent="0.35">
      <c r="A96" s="17">
        <v>7.3077199999999998E-4</v>
      </c>
      <c r="B96" s="17">
        <v>1.0853799999999999E-3</v>
      </c>
      <c r="C96" s="17">
        <v>3.2214800000000001E-3</v>
      </c>
      <c r="D96" s="17">
        <v>1.5999E-3</v>
      </c>
      <c r="E96" s="17">
        <v>1.5278100000000001E-3</v>
      </c>
      <c r="F96" s="17">
        <v>1.0294099999999999E-3</v>
      </c>
      <c r="G96" s="17">
        <v>1.1655299999999999E-3</v>
      </c>
      <c r="H96" s="17">
        <v>1.6040799999999999E-3</v>
      </c>
      <c r="I96" s="17">
        <v>1.87974E-3</v>
      </c>
      <c r="J96" s="17">
        <v>1.3613399999999999E-3</v>
      </c>
      <c r="K96" s="17">
        <v>1.4237399999999999E-3</v>
      </c>
      <c r="L96" s="17">
        <v>1.30353E-3</v>
      </c>
      <c r="M96" s="17">
        <v>1.44203E-3</v>
      </c>
      <c r="N96" s="17">
        <v>7.5489199999999995E-4</v>
      </c>
      <c r="O96" s="17">
        <v>7.5489199999999995E-4</v>
      </c>
      <c r="P96" s="17">
        <v>1.42048E-3</v>
      </c>
      <c r="Q96" s="17">
        <v>1.16741E-3</v>
      </c>
      <c r="R96" s="17">
        <v>9.7852399999999993E-4</v>
      </c>
      <c r="S96" s="17">
        <v>1.0977199999999999E-3</v>
      </c>
      <c r="T96" s="17">
        <v>1.0954199999999999E-3</v>
      </c>
      <c r="U96" s="17">
        <v>1.1763800000000001E-3</v>
      </c>
      <c r="V96" s="17">
        <v>1.5019499999999999E-3</v>
      </c>
      <c r="W96" s="17">
        <v>8.7703E-4</v>
      </c>
      <c r="X96" s="17">
        <v>1.3512699999999999E-3</v>
      </c>
      <c r="Y96" s="17">
        <v>6.08625E-2</v>
      </c>
      <c r="Z96" s="17">
        <v>1.00518E-3</v>
      </c>
      <c r="AA96" s="17">
        <v>2.8403399999999998E-3</v>
      </c>
      <c r="AB96" s="17">
        <v>3.6918599999999999E-3</v>
      </c>
      <c r="AC96" s="17">
        <v>5.2056799999999999E-3</v>
      </c>
      <c r="AD96" s="17">
        <v>1.98447E-2</v>
      </c>
      <c r="AE96" s="17">
        <v>2.71858E-3</v>
      </c>
      <c r="AF96" s="17">
        <v>6.3234700000000003E-3</v>
      </c>
      <c r="AG96" s="17">
        <v>7.2460800000000002E-3</v>
      </c>
      <c r="AH96" s="17">
        <v>1.4261299999999999E-2</v>
      </c>
      <c r="AI96" s="17">
        <v>1.0312399999999999E-2</v>
      </c>
      <c r="AJ96" s="17">
        <v>1.50914E-2</v>
      </c>
      <c r="AK96" s="17">
        <v>8.3846799999999999E-2</v>
      </c>
      <c r="AL96" s="17">
        <v>5.00454E-3</v>
      </c>
      <c r="AM96" s="17">
        <v>1.5817899999999999E-2</v>
      </c>
      <c r="AN96" s="17">
        <v>1.8708700000000002E-2</v>
      </c>
      <c r="AO96" s="17">
        <v>1.50668E-2</v>
      </c>
    </row>
    <row r="97" spans="1:41" x14ac:dyDescent="0.35">
      <c r="A97" s="17">
        <v>7.4561799999999998E-4</v>
      </c>
      <c r="B97" s="17">
        <v>1.1013100000000001E-3</v>
      </c>
      <c r="C97" s="17">
        <v>3.8306E-3</v>
      </c>
      <c r="D97" s="17">
        <v>1.60311E-3</v>
      </c>
      <c r="E97" s="17">
        <v>1.5345000000000001E-3</v>
      </c>
      <c r="F97" s="17">
        <v>1.0882699999999999E-3</v>
      </c>
      <c r="G97" s="17">
        <v>1.1761899999999999E-3</v>
      </c>
      <c r="H97" s="17">
        <v>1.61136E-3</v>
      </c>
      <c r="I97" s="17">
        <v>1.92745E-3</v>
      </c>
      <c r="J97" s="17">
        <v>1.3658399999999999E-3</v>
      </c>
      <c r="K97" s="17">
        <v>1.4293999999999999E-3</v>
      </c>
      <c r="L97" s="17">
        <v>1.3096200000000001E-3</v>
      </c>
      <c r="M97" s="17">
        <v>1.44352E-3</v>
      </c>
      <c r="N97" s="17">
        <v>7.7797299999999995E-4</v>
      </c>
      <c r="O97" s="17">
        <v>7.7797299999999995E-4</v>
      </c>
      <c r="P97" s="17">
        <v>1.43626E-3</v>
      </c>
      <c r="Q97" s="17">
        <v>1.1730499999999999E-3</v>
      </c>
      <c r="R97" s="17">
        <v>9.8175699999999999E-4</v>
      </c>
      <c r="S97" s="17">
        <v>1.0980499999999999E-3</v>
      </c>
      <c r="T97" s="17">
        <v>1.10677E-3</v>
      </c>
      <c r="U97" s="17">
        <v>1.19658E-3</v>
      </c>
      <c r="V97" s="17">
        <v>1.50566E-3</v>
      </c>
      <c r="W97" s="17">
        <v>8.96765E-4</v>
      </c>
      <c r="X97" s="17">
        <v>1.3552200000000001E-3</v>
      </c>
      <c r="Y97" s="17">
        <v>6.3855999999999996E-2</v>
      </c>
      <c r="Z97" s="17">
        <v>1.0463899999999999E-3</v>
      </c>
      <c r="AA97" s="17">
        <v>2.8409799999999999E-3</v>
      </c>
      <c r="AB97" s="17">
        <v>3.7387499999999999E-3</v>
      </c>
      <c r="AC97" s="17">
        <v>5.5530500000000003E-3</v>
      </c>
      <c r="AD97" s="17">
        <v>2.0273599999999999E-2</v>
      </c>
      <c r="AE97" s="17">
        <v>3.2248799999999998E-3</v>
      </c>
      <c r="AF97" s="17">
        <v>6.5173000000000002E-3</v>
      </c>
      <c r="AG97" s="17">
        <v>7.3477500000000001E-3</v>
      </c>
      <c r="AH97" s="17">
        <v>1.48183E-2</v>
      </c>
      <c r="AI97" s="17">
        <v>1.3523800000000001E-2</v>
      </c>
      <c r="AJ97" s="17">
        <v>1.7493999999999999E-2</v>
      </c>
      <c r="AK97" s="17">
        <v>8.7005399999999997E-2</v>
      </c>
      <c r="AL97" s="17">
        <v>5.2739500000000003E-3</v>
      </c>
      <c r="AM97" s="17">
        <v>1.5827600000000001E-2</v>
      </c>
      <c r="AN97" s="17">
        <v>1.8846700000000001E-2</v>
      </c>
      <c r="AO97" s="17">
        <v>1.7856400000000001E-2</v>
      </c>
    </row>
    <row r="98" spans="1:41" x14ac:dyDescent="0.35">
      <c r="A98" s="17">
        <v>7.4603699999999996E-4</v>
      </c>
      <c r="B98" s="17">
        <v>1.1885400000000001E-3</v>
      </c>
      <c r="C98" s="17">
        <v>6.2792100000000003E-3</v>
      </c>
      <c r="D98" s="17">
        <v>1.6069299999999999E-3</v>
      </c>
      <c r="E98" s="17">
        <v>1.5550500000000001E-3</v>
      </c>
      <c r="F98" s="17">
        <v>1.10951E-3</v>
      </c>
      <c r="G98" s="17">
        <v>1.17767E-3</v>
      </c>
      <c r="H98" s="17">
        <v>1.6194899999999999E-3</v>
      </c>
      <c r="I98" s="17">
        <v>1.9567299999999998E-3</v>
      </c>
      <c r="J98" s="17">
        <v>1.3915500000000001E-3</v>
      </c>
      <c r="K98" s="17">
        <v>1.4470900000000001E-3</v>
      </c>
      <c r="L98" s="17">
        <v>1.31561E-3</v>
      </c>
      <c r="M98" s="17">
        <v>1.4521200000000001E-3</v>
      </c>
      <c r="N98" s="17">
        <v>8.0181399999999998E-4</v>
      </c>
      <c r="O98" s="17">
        <v>8.0181399999999998E-4</v>
      </c>
      <c r="P98" s="17">
        <v>1.4387099999999999E-3</v>
      </c>
      <c r="Q98" s="17">
        <v>1.1845099999999999E-3</v>
      </c>
      <c r="R98" s="17">
        <v>1.00428E-3</v>
      </c>
      <c r="S98" s="17">
        <v>1.1256599999999999E-3</v>
      </c>
      <c r="T98" s="17">
        <v>1.1349000000000001E-3</v>
      </c>
      <c r="U98" s="17">
        <v>1.2077699999999999E-3</v>
      </c>
      <c r="V98" s="17">
        <v>1.5073199999999999E-3</v>
      </c>
      <c r="W98" s="17">
        <v>9.36972E-4</v>
      </c>
      <c r="X98" s="17">
        <v>1.36852E-3</v>
      </c>
      <c r="Y98" s="17">
        <v>6.4615699999999998E-2</v>
      </c>
      <c r="Z98" s="17">
        <v>1.1791600000000001E-3</v>
      </c>
      <c r="AA98" s="17">
        <v>2.8928000000000001E-3</v>
      </c>
      <c r="AB98" s="17">
        <v>3.9293799999999997E-3</v>
      </c>
      <c r="AC98" s="17">
        <v>6.1543199999999996E-3</v>
      </c>
      <c r="AD98" s="17">
        <v>2.1022200000000001E-2</v>
      </c>
      <c r="AE98" s="17">
        <v>3.28591E-3</v>
      </c>
      <c r="AF98" s="17">
        <v>6.8445900000000002E-3</v>
      </c>
      <c r="AG98" s="17">
        <v>7.7711200000000003E-3</v>
      </c>
      <c r="AH98" s="17">
        <v>1.49409E-2</v>
      </c>
      <c r="AI98" s="17">
        <v>1.3624000000000001E-2</v>
      </c>
      <c r="AJ98" s="17">
        <v>1.9781099999999999E-2</v>
      </c>
      <c r="AK98" s="17">
        <v>8.8936600000000005E-2</v>
      </c>
      <c r="AL98" s="17">
        <v>5.4123599999999997E-3</v>
      </c>
      <c r="AM98" s="17">
        <v>1.68069E-2</v>
      </c>
      <c r="AN98" s="17">
        <v>1.9804700000000001E-2</v>
      </c>
      <c r="AO98" s="17">
        <v>2.0377699999999999E-2</v>
      </c>
    </row>
    <row r="99" spans="1:41" x14ac:dyDescent="0.35">
      <c r="A99" s="17">
        <v>7.6227800000000002E-4</v>
      </c>
      <c r="B99" s="17">
        <v>1.2116099999999999E-3</v>
      </c>
      <c r="C99" s="17">
        <v>6.5197800000000002E-3</v>
      </c>
      <c r="D99" s="17">
        <v>1.6568399999999999E-3</v>
      </c>
      <c r="E99" s="17">
        <v>1.58012E-3</v>
      </c>
      <c r="F99" s="17">
        <v>1.1324200000000001E-3</v>
      </c>
      <c r="G99" s="17">
        <v>1.18089E-3</v>
      </c>
      <c r="H99" s="17">
        <v>1.6275199999999999E-3</v>
      </c>
      <c r="I99" s="17">
        <v>1.9592300000000002E-3</v>
      </c>
      <c r="J99" s="17">
        <v>1.40679E-3</v>
      </c>
      <c r="K99" s="17">
        <v>1.4491199999999999E-3</v>
      </c>
      <c r="L99" s="17">
        <v>1.3184E-3</v>
      </c>
      <c r="M99" s="17">
        <v>1.4549999999999999E-3</v>
      </c>
      <c r="N99" s="17">
        <v>8.1424199999999996E-4</v>
      </c>
      <c r="O99" s="17">
        <v>8.1424199999999996E-4</v>
      </c>
      <c r="P99" s="17">
        <v>1.4444099999999999E-3</v>
      </c>
      <c r="Q99" s="17">
        <v>1.1935699999999999E-3</v>
      </c>
      <c r="R99" s="17">
        <v>1.04499E-3</v>
      </c>
      <c r="S99" s="17">
        <v>1.1314700000000001E-3</v>
      </c>
      <c r="T99" s="17">
        <v>1.1881800000000001E-3</v>
      </c>
      <c r="U99" s="17">
        <v>1.2315799999999999E-3</v>
      </c>
      <c r="V99" s="17">
        <v>1.5079500000000001E-3</v>
      </c>
      <c r="W99" s="17">
        <v>9.7278000000000002E-4</v>
      </c>
      <c r="X99" s="17">
        <v>1.3710199999999999E-3</v>
      </c>
      <c r="Y99" s="17">
        <v>6.4698099999999995E-2</v>
      </c>
      <c r="Z99" s="17">
        <v>1.19961E-3</v>
      </c>
      <c r="AA99" s="17">
        <v>3.0046199999999999E-3</v>
      </c>
      <c r="AB99" s="17">
        <v>3.9363000000000002E-3</v>
      </c>
      <c r="AC99" s="17">
        <v>6.2643400000000002E-3</v>
      </c>
      <c r="AD99" s="17">
        <v>2.1447999999999998E-2</v>
      </c>
      <c r="AE99" s="17">
        <v>3.3082599999999999E-3</v>
      </c>
      <c r="AF99" s="17">
        <v>6.9073499999999996E-3</v>
      </c>
      <c r="AG99" s="17">
        <v>8.7009199999999991E-3</v>
      </c>
      <c r="AH99" s="17">
        <v>1.9624699999999998E-2</v>
      </c>
      <c r="AI99" s="17">
        <v>1.3818E-2</v>
      </c>
      <c r="AJ99" s="17">
        <v>2.0275000000000001E-2</v>
      </c>
      <c r="AK99" s="17">
        <v>8.9203500000000005E-2</v>
      </c>
      <c r="AL99" s="17">
        <v>6.32542E-3</v>
      </c>
      <c r="AM99" s="17">
        <v>1.9517199999999998E-2</v>
      </c>
      <c r="AN99" s="17">
        <v>2.10324E-2</v>
      </c>
      <c r="AO99" s="17">
        <v>2.1625499999999999E-2</v>
      </c>
    </row>
    <row r="100" spans="1:41" x14ac:dyDescent="0.35">
      <c r="A100" s="17">
        <v>7.6940099999999996E-4</v>
      </c>
      <c r="B100" s="17">
        <v>1.22423E-3</v>
      </c>
      <c r="C100" s="17">
        <v>6.5288300000000002E-3</v>
      </c>
      <c r="D100" s="17">
        <v>1.6689299999999999E-3</v>
      </c>
      <c r="E100" s="17">
        <v>1.5838099999999999E-3</v>
      </c>
      <c r="F100" s="17">
        <v>1.1436599999999999E-3</v>
      </c>
      <c r="G100" s="17">
        <v>1.20768E-3</v>
      </c>
      <c r="H100" s="17">
        <v>1.6460800000000001E-3</v>
      </c>
      <c r="I100" s="17">
        <v>1.96612E-3</v>
      </c>
      <c r="J100" s="17">
        <v>1.4381400000000001E-3</v>
      </c>
      <c r="K100" s="17">
        <v>1.46163E-3</v>
      </c>
      <c r="L100" s="17">
        <v>1.3215E-3</v>
      </c>
      <c r="M100" s="17">
        <v>1.4724199999999999E-3</v>
      </c>
      <c r="N100" s="17">
        <v>8.2178100000000005E-4</v>
      </c>
      <c r="O100" s="17">
        <v>8.2178100000000005E-4</v>
      </c>
      <c r="P100" s="17">
        <v>1.45444E-3</v>
      </c>
      <c r="Q100" s="17">
        <v>1.19863E-3</v>
      </c>
      <c r="R100" s="17">
        <v>1.0868799999999999E-3</v>
      </c>
      <c r="S100" s="17">
        <v>1.18223E-3</v>
      </c>
      <c r="T100" s="17">
        <v>1.2123100000000001E-3</v>
      </c>
      <c r="U100" s="17">
        <v>1.23722E-3</v>
      </c>
      <c r="V100" s="17">
        <v>1.51764E-3</v>
      </c>
      <c r="W100" s="17">
        <v>9.8223999999999989E-4</v>
      </c>
      <c r="X100" s="17">
        <v>1.3888699999999999E-3</v>
      </c>
      <c r="Y100" s="17">
        <v>6.6844100000000004E-2</v>
      </c>
      <c r="Z100" s="17">
        <v>1.2527199999999999E-3</v>
      </c>
      <c r="AA100" s="17">
        <v>3.0778300000000001E-3</v>
      </c>
      <c r="AB100" s="17">
        <v>4.2073700000000002E-3</v>
      </c>
      <c r="AC100" s="17">
        <v>6.3173400000000003E-3</v>
      </c>
      <c r="AD100" s="17">
        <v>2.19724E-2</v>
      </c>
      <c r="AE100" s="17">
        <v>3.9924299999999999E-3</v>
      </c>
      <c r="AF100" s="17">
        <v>6.96278E-3</v>
      </c>
      <c r="AG100" s="17">
        <v>8.8064300000000005E-3</v>
      </c>
      <c r="AH100" s="17">
        <v>2.1417499999999999E-2</v>
      </c>
      <c r="AI100" s="17">
        <v>1.5197799999999999E-2</v>
      </c>
      <c r="AJ100" s="17">
        <v>3.5306999999999998E-2</v>
      </c>
      <c r="AK100" s="17">
        <v>9.7324300000000002E-2</v>
      </c>
      <c r="AL100" s="17">
        <v>6.5389899999999997E-3</v>
      </c>
      <c r="AM100" s="17">
        <v>2.1130900000000001E-2</v>
      </c>
      <c r="AN100" s="17">
        <v>2.1781999999999999E-2</v>
      </c>
      <c r="AO100" s="17">
        <v>2.6160800000000001E-2</v>
      </c>
    </row>
    <row r="101" spans="1:41" x14ac:dyDescent="0.35">
      <c r="A101" s="17">
        <v>8.3155800000000004E-4</v>
      </c>
      <c r="B101" s="17">
        <v>1.3016499999999999E-3</v>
      </c>
      <c r="C101" s="17">
        <v>9.86626E-3</v>
      </c>
      <c r="D101" s="17">
        <v>1.6921499999999999E-3</v>
      </c>
      <c r="E101" s="17">
        <v>1.5906799999999999E-3</v>
      </c>
      <c r="F101" s="17">
        <v>1.1715899999999999E-3</v>
      </c>
      <c r="G101" s="17">
        <v>1.2127800000000001E-3</v>
      </c>
      <c r="H101" s="17">
        <v>1.6737099999999999E-3</v>
      </c>
      <c r="I101" s="17">
        <v>1.9853000000000002E-3</v>
      </c>
      <c r="J101" s="17">
        <v>1.4478E-3</v>
      </c>
      <c r="K101" s="17">
        <v>1.4619800000000001E-3</v>
      </c>
      <c r="L101" s="17">
        <v>1.32811E-3</v>
      </c>
      <c r="M101" s="17">
        <v>1.4790999999999999E-3</v>
      </c>
      <c r="N101" s="17">
        <v>8.2468500000000002E-4</v>
      </c>
      <c r="O101" s="17">
        <v>8.2468500000000002E-4</v>
      </c>
      <c r="P101" s="17">
        <v>1.4865799999999999E-3</v>
      </c>
      <c r="Q101" s="17">
        <v>1.21967E-3</v>
      </c>
      <c r="R101" s="17">
        <v>1.10345E-3</v>
      </c>
      <c r="S101" s="17">
        <v>1.1836699999999999E-3</v>
      </c>
      <c r="T101" s="17">
        <v>1.22904E-3</v>
      </c>
      <c r="U101" s="17">
        <v>1.2514399999999999E-3</v>
      </c>
      <c r="V101" s="17">
        <v>1.5178500000000001E-3</v>
      </c>
      <c r="W101" s="17">
        <v>9.8640300000000006E-4</v>
      </c>
      <c r="X101" s="17">
        <v>1.3988E-3</v>
      </c>
      <c r="Y101" s="17">
        <v>6.7794599999999997E-2</v>
      </c>
      <c r="Z101" s="17">
        <v>1.28769E-3</v>
      </c>
      <c r="AA101" s="17">
        <v>3.1406199999999998E-3</v>
      </c>
      <c r="AB101" s="17">
        <v>4.2805100000000004E-3</v>
      </c>
      <c r="AC101" s="17">
        <v>6.3409199999999999E-3</v>
      </c>
      <c r="AD101" s="17">
        <v>2.4431899999999999E-2</v>
      </c>
      <c r="AE101" s="17">
        <v>4.1859599999999999E-3</v>
      </c>
      <c r="AF101" s="17">
        <v>7.1572099999999998E-3</v>
      </c>
      <c r="AG101" s="17">
        <v>9.1825099999999996E-3</v>
      </c>
      <c r="AH101" s="17">
        <v>2.27616E-2</v>
      </c>
      <c r="AI101" s="17">
        <v>1.9536299999999999E-2</v>
      </c>
      <c r="AJ101" s="17">
        <v>3.5873200000000001E-2</v>
      </c>
      <c r="AK101" s="17">
        <v>9.9475099999999997E-2</v>
      </c>
      <c r="AL101" s="17">
        <v>6.6838399999999999E-3</v>
      </c>
      <c r="AM101" s="17">
        <v>2.32476E-2</v>
      </c>
      <c r="AN101" s="17">
        <v>2.2380500000000001E-2</v>
      </c>
      <c r="AO101" s="17">
        <v>2.92923E-2</v>
      </c>
    </row>
    <row r="102" spans="1:41" x14ac:dyDescent="0.35">
      <c r="A102" s="17">
        <v>8.7244199999999997E-4</v>
      </c>
      <c r="B102" s="17">
        <v>1.35009E-3</v>
      </c>
      <c r="C102" s="17">
        <v>1.5362799999999999E-2</v>
      </c>
      <c r="D102" s="17">
        <v>1.71524E-3</v>
      </c>
      <c r="E102" s="17">
        <v>1.59651E-3</v>
      </c>
      <c r="F102" s="17">
        <v>1.2060899999999999E-3</v>
      </c>
      <c r="G102" s="17">
        <v>1.2135799999999999E-3</v>
      </c>
      <c r="H102" s="17">
        <v>1.6773999999999999E-3</v>
      </c>
      <c r="I102" s="17">
        <v>1.9967800000000001E-3</v>
      </c>
      <c r="J102" s="17">
        <v>1.45071E-3</v>
      </c>
      <c r="K102" s="17">
        <v>1.4789600000000001E-3</v>
      </c>
      <c r="L102" s="17">
        <v>1.3499899999999999E-3</v>
      </c>
      <c r="M102" s="17">
        <v>1.47926E-3</v>
      </c>
      <c r="N102" s="17">
        <v>8.5124500000000004E-4</v>
      </c>
      <c r="O102" s="17">
        <v>8.5124500000000004E-4</v>
      </c>
      <c r="P102" s="17">
        <v>1.5066700000000001E-3</v>
      </c>
      <c r="Q102" s="17">
        <v>1.26695E-3</v>
      </c>
      <c r="R102" s="17">
        <v>1.1978100000000001E-3</v>
      </c>
      <c r="S102" s="17">
        <v>1.18501E-3</v>
      </c>
      <c r="T102" s="17">
        <v>1.28123E-3</v>
      </c>
      <c r="U102" s="17">
        <v>1.25651E-3</v>
      </c>
      <c r="V102" s="17">
        <v>1.52626E-3</v>
      </c>
      <c r="W102" s="17">
        <v>1.00731E-3</v>
      </c>
      <c r="X102" s="17">
        <v>1.4111E-3</v>
      </c>
      <c r="Y102" s="17">
        <v>7.1848800000000004E-2</v>
      </c>
      <c r="Z102" s="17">
        <v>1.30207E-3</v>
      </c>
      <c r="AA102" s="17">
        <v>3.1406899999999998E-3</v>
      </c>
      <c r="AB102" s="17">
        <v>4.3720399999999998E-3</v>
      </c>
      <c r="AC102" s="17">
        <v>6.4753299999999996E-3</v>
      </c>
      <c r="AD102" s="17">
        <v>2.4473999999999999E-2</v>
      </c>
      <c r="AE102" s="17">
        <v>4.1873099999999996E-3</v>
      </c>
      <c r="AF102" s="17">
        <v>7.3853299999999998E-3</v>
      </c>
      <c r="AG102" s="17">
        <v>9.3094800000000002E-3</v>
      </c>
      <c r="AH102" s="17">
        <v>2.6435299999999998E-2</v>
      </c>
      <c r="AI102" s="17">
        <v>2.1548399999999999E-2</v>
      </c>
      <c r="AJ102" s="17">
        <v>3.82003E-2</v>
      </c>
      <c r="AK102" s="17">
        <v>0.103379</v>
      </c>
      <c r="AL102" s="17">
        <v>9.6059100000000005E-3</v>
      </c>
      <c r="AM102" s="17">
        <v>2.39299E-2</v>
      </c>
      <c r="AN102" s="17">
        <v>2.2520999999999999E-2</v>
      </c>
      <c r="AO102" s="17">
        <v>3.1891099999999999E-2</v>
      </c>
    </row>
    <row r="103" spans="1:41" x14ac:dyDescent="0.35">
      <c r="A103" s="17">
        <v>9.1375899999999999E-4</v>
      </c>
      <c r="B103" s="17">
        <v>1.3768000000000001E-3</v>
      </c>
      <c r="C103" s="17">
        <v>1.8279900000000002E-2</v>
      </c>
      <c r="D103" s="17">
        <v>1.7914599999999999E-3</v>
      </c>
      <c r="E103" s="17">
        <v>1.6503799999999999E-3</v>
      </c>
      <c r="F103" s="17">
        <v>1.3292899999999999E-3</v>
      </c>
      <c r="G103" s="17">
        <v>1.2225700000000001E-3</v>
      </c>
      <c r="H103" s="17">
        <v>1.7253800000000001E-3</v>
      </c>
      <c r="I103" s="17">
        <v>2.0146600000000001E-3</v>
      </c>
      <c r="J103" s="17">
        <v>1.4881300000000001E-3</v>
      </c>
      <c r="K103" s="17">
        <v>1.51384E-3</v>
      </c>
      <c r="L103" s="17">
        <v>1.37627E-3</v>
      </c>
      <c r="M103" s="17">
        <v>1.48752E-3</v>
      </c>
      <c r="N103" s="17">
        <v>8.6577900000000001E-4</v>
      </c>
      <c r="O103" s="17">
        <v>8.6577900000000001E-4</v>
      </c>
      <c r="P103" s="17">
        <v>1.5136399999999999E-3</v>
      </c>
      <c r="Q103" s="17">
        <v>1.36115E-3</v>
      </c>
      <c r="R103" s="17">
        <v>1.2339899999999999E-3</v>
      </c>
      <c r="S103" s="17">
        <v>1.18611E-3</v>
      </c>
      <c r="T103" s="17">
        <v>1.28903E-3</v>
      </c>
      <c r="U103" s="17">
        <v>1.25705E-3</v>
      </c>
      <c r="V103" s="17">
        <v>1.53528E-3</v>
      </c>
      <c r="W103" s="17">
        <v>1.04459E-3</v>
      </c>
      <c r="X103" s="17">
        <v>1.4503599999999999E-3</v>
      </c>
      <c r="Y103" s="17">
        <v>7.6511899999999994E-2</v>
      </c>
      <c r="Z103" s="17">
        <v>1.3864000000000001E-3</v>
      </c>
      <c r="AA103" s="17">
        <v>3.2908799999999999E-3</v>
      </c>
      <c r="AB103" s="17">
        <v>4.5976000000000003E-3</v>
      </c>
      <c r="AC103" s="17">
        <v>6.7432000000000004E-3</v>
      </c>
      <c r="AD103" s="17">
        <v>2.6393E-2</v>
      </c>
      <c r="AE103" s="17">
        <v>4.2921399999999998E-3</v>
      </c>
      <c r="AF103" s="17">
        <v>7.8586799999999998E-3</v>
      </c>
      <c r="AG103" s="17">
        <v>9.7554700000000005E-3</v>
      </c>
      <c r="AH103" s="17">
        <v>2.69965E-2</v>
      </c>
      <c r="AI103" s="17">
        <v>2.6363999999999999E-2</v>
      </c>
      <c r="AJ103" s="17">
        <v>3.8963200000000003E-2</v>
      </c>
      <c r="AK103" s="17">
        <v>0.11372</v>
      </c>
      <c r="AL103" s="17">
        <v>9.6479400000000007E-3</v>
      </c>
      <c r="AM103" s="17">
        <v>2.4358000000000001E-2</v>
      </c>
      <c r="AN103" s="17">
        <v>2.4329900000000002E-2</v>
      </c>
      <c r="AO103" s="17">
        <v>3.3983600000000003E-2</v>
      </c>
    </row>
    <row r="104" spans="1:41" x14ac:dyDescent="0.35">
      <c r="A104" s="17">
        <v>9.73164E-4</v>
      </c>
      <c r="B104" s="17">
        <v>1.3979999999999999E-3</v>
      </c>
      <c r="C104" s="17">
        <v>2.3755999999999999E-2</v>
      </c>
      <c r="D104" s="17">
        <v>1.9113999999999999E-3</v>
      </c>
      <c r="E104" s="17">
        <v>1.6512E-3</v>
      </c>
      <c r="F104" s="17">
        <v>1.44691E-3</v>
      </c>
      <c r="G104" s="17">
        <v>1.2434799999999999E-3</v>
      </c>
      <c r="H104" s="17">
        <v>1.7268400000000001E-3</v>
      </c>
      <c r="I104" s="17">
        <v>2.0476600000000002E-3</v>
      </c>
      <c r="J104" s="17">
        <v>1.52422E-3</v>
      </c>
      <c r="K104" s="17">
        <v>1.53236E-3</v>
      </c>
      <c r="L104" s="17">
        <v>1.3889200000000001E-3</v>
      </c>
      <c r="M104" s="17">
        <v>1.4993300000000001E-3</v>
      </c>
      <c r="N104" s="17">
        <v>8.6791500000000003E-4</v>
      </c>
      <c r="O104" s="17">
        <v>8.6791500000000003E-4</v>
      </c>
      <c r="P104" s="17">
        <v>1.5228399999999999E-3</v>
      </c>
      <c r="Q104" s="17">
        <v>1.4181899999999999E-3</v>
      </c>
      <c r="R104" s="17">
        <v>1.2503E-3</v>
      </c>
      <c r="S104" s="17">
        <v>1.2054699999999999E-3</v>
      </c>
      <c r="T104" s="17">
        <v>1.3152299999999999E-3</v>
      </c>
      <c r="U104" s="17">
        <v>1.28943E-3</v>
      </c>
      <c r="V104" s="17">
        <v>1.58781E-3</v>
      </c>
      <c r="W104" s="17">
        <v>1.0502599999999999E-3</v>
      </c>
      <c r="X104" s="17">
        <v>1.45196E-3</v>
      </c>
      <c r="Y104" s="17">
        <v>7.8106599999999998E-2</v>
      </c>
      <c r="Z104" s="17">
        <v>1.44067E-3</v>
      </c>
      <c r="AA104" s="17">
        <v>3.3576299999999999E-3</v>
      </c>
      <c r="AB104" s="17">
        <v>4.8318099999999998E-3</v>
      </c>
      <c r="AC104" s="17">
        <v>6.9528999999999997E-3</v>
      </c>
      <c r="AD104" s="17">
        <v>2.6468200000000001E-2</v>
      </c>
      <c r="AE104" s="17">
        <v>4.4708300000000003E-3</v>
      </c>
      <c r="AF104" s="17">
        <v>8.24159E-3</v>
      </c>
      <c r="AG104" s="17">
        <v>1.03864E-2</v>
      </c>
      <c r="AH104" s="17">
        <v>3.2927699999999997E-2</v>
      </c>
      <c r="AI104" s="17">
        <v>2.7888300000000001E-2</v>
      </c>
      <c r="AJ104" s="17">
        <v>4.1662900000000003E-2</v>
      </c>
      <c r="AK104" s="17">
        <v>0.11439299999999999</v>
      </c>
      <c r="AL104" s="17">
        <v>1.1026299999999999E-2</v>
      </c>
      <c r="AM104" s="17">
        <v>2.4674499999999999E-2</v>
      </c>
      <c r="AN104" s="17">
        <v>2.4462899999999999E-2</v>
      </c>
      <c r="AO104" s="17">
        <v>3.4991800000000003E-2</v>
      </c>
    </row>
    <row r="105" spans="1:41" x14ac:dyDescent="0.35">
      <c r="A105" s="17">
        <v>1.00176E-3</v>
      </c>
      <c r="B105" s="17">
        <v>1.41223E-3</v>
      </c>
      <c r="C105" s="17">
        <v>2.3948199999999999E-2</v>
      </c>
      <c r="D105" s="17">
        <v>1.99358E-3</v>
      </c>
      <c r="E105" s="17">
        <v>1.6840500000000001E-3</v>
      </c>
      <c r="F105" s="17">
        <v>1.46053E-3</v>
      </c>
      <c r="G105" s="17">
        <v>1.2573599999999999E-3</v>
      </c>
      <c r="H105" s="17">
        <v>1.7457600000000001E-3</v>
      </c>
      <c r="I105" s="17">
        <v>2.0660399999999999E-3</v>
      </c>
      <c r="J105" s="17">
        <v>1.55185E-3</v>
      </c>
      <c r="K105" s="17">
        <v>1.53878E-3</v>
      </c>
      <c r="L105" s="17">
        <v>1.4002699999999999E-3</v>
      </c>
      <c r="M105" s="17">
        <v>1.53491E-3</v>
      </c>
      <c r="N105" s="17">
        <v>8.7727900000000001E-4</v>
      </c>
      <c r="O105" s="17">
        <v>8.7727900000000001E-4</v>
      </c>
      <c r="P105" s="17">
        <v>1.53367E-3</v>
      </c>
      <c r="Q105" s="17">
        <v>1.42936E-3</v>
      </c>
      <c r="R105" s="17">
        <v>1.2922000000000001E-3</v>
      </c>
      <c r="S105" s="17">
        <v>1.23196E-3</v>
      </c>
      <c r="T105" s="17">
        <v>1.3393599999999999E-3</v>
      </c>
      <c r="U105" s="17">
        <v>1.2905099999999999E-3</v>
      </c>
      <c r="V105" s="17">
        <v>1.5960600000000001E-3</v>
      </c>
      <c r="W105" s="17">
        <v>1.0603399999999999E-3</v>
      </c>
      <c r="X105" s="17">
        <v>1.45419E-3</v>
      </c>
      <c r="Y105" s="17">
        <v>8.1211500000000006E-2</v>
      </c>
      <c r="Z105" s="17">
        <v>1.4821999999999999E-3</v>
      </c>
      <c r="AA105" s="17">
        <v>3.4932399999999999E-3</v>
      </c>
      <c r="AB105" s="17">
        <v>5.1395499999999997E-3</v>
      </c>
      <c r="AC105" s="17">
        <v>6.9623899999999997E-3</v>
      </c>
      <c r="AD105" s="17">
        <v>2.68977E-2</v>
      </c>
      <c r="AE105" s="17">
        <v>4.5573100000000002E-3</v>
      </c>
      <c r="AF105" s="17">
        <v>8.5162499999999995E-3</v>
      </c>
      <c r="AG105" s="17">
        <v>1.0597499999999999E-2</v>
      </c>
      <c r="AH105" s="17">
        <v>3.6339700000000003E-2</v>
      </c>
      <c r="AI105" s="17">
        <v>2.86608E-2</v>
      </c>
      <c r="AJ105" s="17">
        <v>4.4267399999999998E-2</v>
      </c>
      <c r="AK105" s="17">
        <v>0.118982</v>
      </c>
      <c r="AL105" s="17">
        <v>1.10668E-2</v>
      </c>
      <c r="AM105" s="17">
        <v>2.5475500000000002E-2</v>
      </c>
      <c r="AN105" s="17">
        <v>2.4759199999999999E-2</v>
      </c>
      <c r="AO105" s="17">
        <v>3.7230800000000001E-2</v>
      </c>
    </row>
    <row r="106" spans="1:41" x14ac:dyDescent="0.35">
      <c r="A106" s="17">
        <v>1.05641E-3</v>
      </c>
      <c r="B106" s="17">
        <v>1.51501E-3</v>
      </c>
      <c r="C106" s="17">
        <v>3.04947E-2</v>
      </c>
      <c r="D106" s="17">
        <v>2.0031099999999998E-3</v>
      </c>
      <c r="E106" s="17">
        <v>1.70579E-3</v>
      </c>
      <c r="F106" s="17">
        <v>1.53517E-3</v>
      </c>
      <c r="G106" s="17">
        <v>1.2702200000000001E-3</v>
      </c>
      <c r="H106" s="17">
        <v>1.7501299999999999E-3</v>
      </c>
      <c r="I106" s="17">
        <v>2.08151E-3</v>
      </c>
      <c r="J106" s="17">
        <v>1.55988E-3</v>
      </c>
      <c r="K106" s="17">
        <v>1.5589200000000001E-3</v>
      </c>
      <c r="L106" s="17">
        <v>1.4031600000000001E-3</v>
      </c>
      <c r="M106" s="17">
        <v>1.53605E-3</v>
      </c>
      <c r="N106" s="17">
        <v>9.0267099999999996E-4</v>
      </c>
      <c r="O106" s="17">
        <v>9.0267099999999996E-4</v>
      </c>
      <c r="P106" s="17">
        <v>1.5422599999999999E-3</v>
      </c>
      <c r="Q106" s="17">
        <v>1.4398600000000001E-3</v>
      </c>
      <c r="R106" s="17">
        <v>1.2962099999999999E-3</v>
      </c>
      <c r="S106" s="17">
        <v>1.2469E-3</v>
      </c>
      <c r="T106" s="17">
        <v>1.36228E-3</v>
      </c>
      <c r="U106" s="17">
        <v>1.3279800000000001E-3</v>
      </c>
      <c r="V106" s="17">
        <v>1.62466E-3</v>
      </c>
      <c r="W106" s="17">
        <v>1.0625400000000001E-3</v>
      </c>
      <c r="X106" s="17">
        <v>1.46481E-3</v>
      </c>
      <c r="Y106" s="17">
        <v>8.2446400000000003E-2</v>
      </c>
      <c r="Z106" s="17">
        <v>1.51015E-3</v>
      </c>
      <c r="AA106" s="17">
        <v>3.5303999999999999E-3</v>
      </c>
      <c r="AB106" s="17">
        <v>5.2010099999999998E-3</v>
      </c>
      <c r="AC106" s="17">
        <v>6.96322E-3</v>
      </c>
      <c r="AD106" s="17">
        <v>2.7195E-2</v>
      </c>
      <c r="AE106" s="17">
        <v>4.6190700000000003E-3</v>
      </c>
      <c r="AF106" s="17">
        <v>9.0407899999999999E-3</v>
      </c>
      <c r="AG106" s="17">
        <v>1.12531E-2</v>
      </c>
      <c r="AH106" s="17">
        <v>3.7597100000000001E-2</v>
      </c>
      <c r="AI106" s="17">
        <v>2.90604E-2</v>
      </c>
      <c r="AJ106" s="17">
        <v>4.8117600000000003E-2</v>
      </c>
      <c r="AK106" s="17">
        <v>0.12801499999999999</v>
      </c>
      <c r="AL106" s="17">
        <v>1.2067100000000001E-2</v>
      </c>
      <c r="AM106" s="17">
        <v>2.6973400000000002E-2</v>
      </c>
      <c r="AN106" s="17">
        <v>2.69305E-2</v>
      </c>
      <c r="AO106" s="17">
        <v>3.8697299999999997E-2</v>
      </c>
    </row>
    <row r="107" spans="1:41" x14ac:dyDescent="0.35">
      <c r="A107" s="17">
        <v>1.07952E-3</v>
      </c>
      <c r="B107" s="17">
        <v>1.5354500000000001E-3</v>
      </c>
      <c r="C107" s="17">
        <v>3.1050500000000002E-2</v>
      </c>
      <c r="D107" s="17">
        <v>2.06521E-3</v>
      </c>
      <c r="E107" s="17">
        <v>1.7066900000000001E-3</v>
      </c>
      <c r="F107" s="17">
        <v>1.5714100000000001E-3</v>
      </c>
      <c r="G107" s="17">
        <v>1.3550299999999999E-3</v>
      </c>
      <c r="H107" s="17">
        <v>1.7666699999999999E-3</v>
      </c>
      <c r="I107" s="17">
        <v>2.1755099999999999E-3</v>
      </c>
      <c r="J107" s="17">
        <v>1.5798400000000001E-3</v>
      </c>
      <c r="K107" s="17">
        <v>1.5743599999999999E-3</v>
      </c>
      <c r="L107" s="17">
        <v>1.42139E-3</v>
      </c>
      <c r="M107" s="17">
        <v>1.54071E-3</v>
      </c>
      <c r="N107" s="17">
        <v>9.3409600000000004E-4</v>
      </c>
      <c r="O107" s="17">
        <v>9.3409600000000004E-4</v>
      </c>
      <c r="P107" s="17">
        <v>1.56402E-3</v>
      </c>
      <c r="Q107" s="17">
        <v>1.4619500000000001E-3</v>
      </c>
      <c r="R107" s="17">
        <v>1.30061E-3</v>
      </c>
      <c r="S107" s="17">
        <v>1.2612000000000001E-3</v>
      </c>
      <c r="T107" s="17">
        <v>1.36688E-3</v>
      </c>
      <c r="U107" s="17">
        <v>1.3496599999999999E-3</v>
      </c>
      <c r="V107" s="17">
        <v>1.65603E-3</v>
      </c>
      <c r="W107" s="17">
        <v>1.0680100000000001E-3</v>
      </c>
      <c r="X107" s="17">
        <v>1.47663E-3</v>
      </c>
      <c r="Y107" s="17">
        <v>8.2529000000000005E-2</v>
      </c>
      <c r="Z107" s="17">
        <v>1.7017499999999999E-3</v>
      </c>
      <c r="AA107" s="17">
        <v>3.5918199999999999E-3</v>
      </c>
      <c r="AB107" s="17">
        <v>5.2485800000000001E-3</v>
      </c>
      <c r="AC107" s="17">
        <v>7.0480600000000001E-3</v>
      </c>
      <c r="AD107" s="17">
        <v>2.8411599999999999E-2</v>
      </c>
      <c r="AE107" s="17">
        <v>5.0280300000000002E-3</v>
      </c>
      <c r="AF107" s="17">
        <v>9.4897100000000002E-3</v>
      </c>
      <c r="AG107" s="17">
        <v>1.3187600000000001E-2</v>
      </c>
      <c r="AH107" s="17">
        <v>3.80186E-2</v>
      </c>
      <c r="AI107" s="17">
        <v>3.0404E-2</v>
      </c>
      <c r="AJ107" s="17">
        <v>5.3080000000000002E-2</v>
      </c>
      <c r="AK107" s="17">
        <v>0.12926399999999999</v>
      </c>
      <c r="AL107" s="17">
        <v>1.21501E-2</v>
      </c>
      <c r="AM107" s="17">
        <v>2.8491099999999998E-2</v>
      </c>
      <c r="AN107" s="17">
        <v>3.6855300000000001E-2</v>
      </c>
      <c r="AO107" s="17">
        <v>3.8900900000000002E-2</v>
      </c>
    </row>
    <row r="108" spans="1:41" x14ac:dyDescent="0.35">
      <c r="A108" s="17">
        <v>1.3125999999999999E-3</v>
      </c>
      <c r="B108" s="17">
        <v>1.56824E-3</v>
      </c>
      <c r="C108" s="17">
        <v>3.3721099999999997E-2</v>
      </c>
      <c r="D108" s="17">
        <v>2.1334700000000002E-3</v>
      </c>
      <c r="E108" s="17">
        <v>1.7298000000000001E-3</v>
      </c>
      <c r="F108" s="17">
        <v>1.6074800000000001E-3</v>
      </c>
      <c r="G108" s="17">
        <v>1.3615999999999999E-3</v>
      </c>
      <c r="H108" s="17">
        <v>1.7926400000000001E-3</v>
      </c>
      <c r="I108" s="17">
        <v>2.29693E-3</v>
      </c>
      <c r="J108" s="17">
        <v>1.60783E-3</v>
      </c>
      <c r="K108" s="17">
        <v>1.58643E-3</v>
      </c>
      <c r="L108" s="17">
        <v>1.4227700000000001E-3</v>
      </c>
      <c r="M108" s="17">
        <v>1.5855299999999999E-3</v>
      </c>
      <c r="N108" s="17">
        <v>9.6319699999999995E-4</v>
      </c>
      <c r="O108" s="17">
        <v>9.6319699999999995E-4</v>
      </c>
      <c r="P108" s="17">
        <v>1.5676900000000001E-3</v>
      </c>
      <c r="Q108" s="17">
        <v>1.4854600000000001E-3</v>
      </c>
      <c r="R108" s="17">
        <v>1.31069E-3</v>
      </c>
      <c r="S108" s="17">
        <v>1.26319E-3</v>
      </c>
      <c r="T108" s="17">
        <v>1.3744E-3</v>
      </c>
      <c r="U108" s="17">
        <v>1.35717E-3</v>
      </c>
      <c r="V108" s="17">
        <v>1.6588900000000001E-3</v>
      </c>
      <c r="W108" s="17">
        <v>1.08902E-3</v>
      </c>
      <c r="X108" s="17">
        <v>1.48347E-3</v>
      </c>
      <c r="Y108" s="17">
        <v>8.67975E-2</v>
      </c>
      <c r="Z108" s="17">
        <v>1.74964E-3</v>
      </c>
      <c r="AA108" s="17">
        <v>3.5978300000000002E-3</v>
      </c>
      <c r="AB108" s="17">
        <v>5.3518200000000002E-3</v>
      </c>
      <c r="AC108" s="17">
        <v>7.1601E-3</v>
      </c>
      <c r="AD108" s="17">
        <v>2.8430299999999999E-2</v>
      </c>
      <c r="AE108" s="17">
        <v>5.98498E-3</v>
      </c>
      <c r="AF108" s="17">
        <v>9.7809200000000002E-3</v>
      </c>
      <c r="AG108" s="17">
        <v>1.3514200000000001E-2</v>
      </c>
      <c r="AH108" s="17">
        <v>4.0514500000000002E-2</v>
      </c>
      <c r="AI108" s="17">
        <v>3.04357E-2</v>
      </c>
      <c r="AJ108" s="17">
        <v>6.4654400000000001E-2</v>
      </c>
      <c r="AK108" s="17">
        <v>0.13126099999999999</v>
      </c>
      <c r="AL108" s="17">
        <v>1.21718E-2</v>
      </c>
      <c r="AM108" s="17">
        <v>2.9371399999999999E-2</v>
      </c>
      <c r="AN108" s="17">
        <v>3.7690399999999999E-2</v>
      </c>
      <c r="AO108" s="17">
        <v>4.0758599999999999E-2</v>
      </c>
    </row>
    <row r="109" spans="1:41" x14ac:dyDescent="0.35">
      <c r="A109" s="17">
        <v>1.3257099999999999E-3</v>
      </c>
      <c r="B109" s="17">
        <v>1.56949E-3</v>
      </c>
      <c r="C109" s="17">
        <v>3.6112699999999998E-2</v>
      </c>
      <c r="D109" s="17">
        <v>2.1974E-3</v>
      </c>
      <c r="E109" s="17">
        <v>1.73621E-3</v>
      </c>
      <c r="F109" s="17">
        <v>1.61557E-3</v>
      </c>
      <c r="G109" s="17">
        <v>1.3888399999999999E-3</v>
      </c>
      <c r="H109" s="17">
        <v>1.82676E-3</v>
      </c>
      <c r="I109" s="17">
        <v>2.3442799999999998E-3</v>
      </c>
      <c r="J109" s="17">
        <v>1.6380800000000001E-3</v>
      </c>
      <c r="K109" s="17">
        <v>1.58891E-3</v>
      </c>
      <c r="L109" s="17">
        <v>1.4608100000000001E-3</v>
      </c>
      <c r="M109" s="17">
        <v>1.58734E-3</v>
      </c>
      <c r="N109" s="17">
        <v>1.00121E-3</v>
      </c>
      <c r="O109" s="17">
        <v>1.00121E-3</v>
      </c>
      <c r="P109" s="17">
        <v>1.57318E-3</v>
      </c>
      <c r="Q109" s="17">
        <v>1.50643E-3</v>
      </c>
      <c r="R109" s="17">
        <v>1.31646E-3</v>
      </c>
      <c r="S109" s="17">
        <v>1.27465E-3</v>
      </c>
      <c r="T109" s="17">
        <v>1.3759899999999999E-3</v>
      </c>
      <c r="U109" s="17">
        <v>1.36495E-3</v>
      </c>
      <c r="V109" s="17">
        <v>1.6737900000000001E-3</v>
      </c>
      <c r="W109" s="17">
        <v>1.1002200000000001E-3</v>
      </c>
      <c r="X109" s="17">
        <v>1.48817E-3</v>
      </c>
      <c r="Y109" s="17">
        <v>8.9936699999999994E-2</v>
      </c>
      <c r="Z109" s="17">
        <v>2.0395299999999999E-3</v>
      </c>
      <c r="AA109" s="17">
        <v>3.6652799999999999E-3</v>
      </c>
      <c r="AB109" s="17">
        <v>5.5133600000000001E-3</v>
      </c>
      <c r="AC109" s="17">
        <v>7.1786699999999998E-3</v>
      </c>
      <c r="AD109" s="17">
        <v>2.87934E-2</v>
      </c>
      <c r="AE109" s="17">
        <v>6.3157999999999999E-3</v>
      </c>
      <c r="AF109" s="17">
        <v>1.0505E-2</v>
      </c>
      <c r="AG109" s="17">
        <v>1.4394799999999999E-2</v>
      </c>
      <c r="AH109" s="17">
        <v>4.3629599999999998E-2</v>
      </c>
      <c r="AI109" s="17">
        <v>3.27251E-2</v>
      </c>
      <c r="AJ109" s="17">
        <v>6.7934099999999997E-2</v>
      </c>
      <c r="AK109" s="17">
        <v>0.13227800000000001</v>
      </c>
      <c r="AL109" s="17">
        <v>1.4497899999999999E-2</v>
      </c>
      <c r="AM109" s="17">
        <v>3.483E-2</v>
      </c>
      <c r="AN109" s="17">
        <v>3.8963999999999999E-2</v>
      </c>
      <c r="AO109" s="17">
        <v>4.2933699999999998E-2</v>
      </c>
    </row>
    <row r="110" spans="1:41" x14ac:dyDescent="0.35">
      <c r="A110" s="17">
        <v>1.3715999999999999E-3</v>
      </c>
      <c r="B110" s="17">
        <v>1.59242E-3</v>
      </c>
      <c r="C110" s="17">
        <v>3.6785499999999999E-2</v>
      </c>
      <c r="D110" s="17">
        <v>2.26947E-3</v>
      </c>
      <c r="E110" s="17">
        <v>1.73957E-3</v>
      </c>
      <c r="F110" s="17">
        <v>1.6207800000000001E-3</v>
      </c>
      <c r="G110" s="17">
        <v>1.49271E-3</v>
      </c>
      <c r="H110" s="17">
        <v>1.8316300000000001E-3</v>
      </c>
      <c r="I110" s="17">
        <v>2.3701199999999999E-3</v>
      </c>
      <c r="J110" s="17">
        <v>1.6383400000000001E-3</v>
      </c>
      <c r="K110" s="17">
        <v>1.6227800000000001E-3</v>
      </c>
      <c r="L110" s="17">
        <v>1.4680400000000001E-3</v>
      </c>
      <c r="M110" s="17">
        <v>1.6088599999999999E-3</v>
      </c>
      <c r="N110" s="17">
        <v>1.00318E-3</v>
      </c>
      <c r="O110" s="17">
        <v>1.00318E-3</v>
      </c>
      <c r="P110" s="17">
        <v>1.58263E-3</v>
      </c>
      <c r="Q110" s="17">
        <v>1.5216299999999999E-3</v>
      </c>
      <c r="R110" s="17">
        <v>1.35041E-3</v>
      </c>
      <c r="S110" s="17">
        <v>1.28213E-3</v>
      </c>
      <c r="T110" s="17">
        <v>1.3763499999999999E-3</v>
      </c>
      <c r="U110" s="17">
        <v>1.40592E-3</v>
      </c>
      <c r="V110" s="17">
        <v>1.72401E-3</v>
      </c>
      <c r="W110" s="17">
        <v>1.1055699999999999E-3</v>
      </c>
      <c r="X110" s="17">
        <v>1.4949799999999999E-3</v>
      </c>
      <c r="Y110" s="17">
        <v>9.0395199999999995E-2</v>
      </c>
      <c r="Z110" s="17">
        <v>2.42034E-3</v>
      </c>
      <c r="AA110" s="17">
        <v>3.7488999999999999E-3</v>
      </c>
      <c r="AB110" s="17">
        <v>6.0439100000000004E-3</v>
      </c>
      <c r="AC110" s="17">
        <v>8.9871299999999994E-3</v>
      </c>
      <c r="AD110" s="17">
        <v>2.92883E-2</v>
      </c>
      <c r="AE110" s="17">
        <v>6.4107399999999998E-3</v>
      </c>
      <c r="AF110" s="17">
        <v>1.0857500000000001E-2</v>
      </c>
      <c r="AG110" s="17">
        <v>1.4781900000000001E-2</v>
      </c>
      <c r="AH110" s="17">
        <v>4.5673999999999999E-2</v>
      </c>
      <c r="AI110" s="17">
        <v>3.28899E-2</v>
      </c>
      <c r="AJ110" s="17">
        <v>6.8684400000000007E-2</v>
      </c>
      <c r="AK110" s="17">
        <v>0.139986</v>
      </c>
      <c r="AL110" s="17">
        <v>1.48877E-2</v>
      </c>
      <c r="AM110" s="17">
        <v>3.5619199999999997E-2</v>
      </c>
      <c r="AN110" s="17">
        <v>4.1683900000000003E-2</v>
      </c>
      <c r="AO110" s="17">
        <v>4.2934800000000002E-2</v>
      </c>
    </row>
    <row r="111" spans="1:41" x14ac:dyDescent="0.35">
      <c r="A111" s="17">
        <v>1.3809499999999999E-3</v>
      </c>
      <c r="B111" s="17">
        <v>1.6237000000000001E-3</v>
      </c>
      <c r="C111" s="17">
        <v>5.9372500000000002E-2</v>
      </c>
      <c r="D111" s="17">
        <v>2.44079E-3</v>
      </c>
      <c r="E111" s="17">
        <v>1.7680300000000001E-3</v>
      </c>
      <c r="F111" s="17">
        <v>1.7372399999999999E-3</v>
      </c>
      <c r="G111" s="17">
        <v>1.4976E-3</v>
      </c>
      <c r="H111" s="17">
        <v>1.93922E-3</v>
      </c>
      <c r="I111" s="17">
        <v>2.4392300000000001E-3</v>
      </c>
      <c r="J111" s="17">
        <v>1.6438100000000001E-3</v>
      </c>
      <c r="K111" s="17">
        <v>1.69695E-3</v>
      </c>
      <c r="L111" s="17">
        <v>1.5265700000000001E-3</v>
      </c>
      <c r="M111" s="17">
        <v>1.6097100000000001E-3</v>
      </c>
      <c r="N111" s="17">
        <v>1.0170299999999999E-3</v>
      </c>
      <c r="O111" s="17">
        <v>1.0170299999999999E-3</v>
      </c>
      <c r="P111" s="17">
        <v>1.5942700000000001E-3</v>
      </c>
      <c r="Q111" s="17">
        <v>1.5513199999999999E-3</v>
      </c>
      <c r="R111" s="17">
        <v>1.35177E-3</v>
      </c>
      <c r="S111" s="17">
        <v>1.28706E-3</v>
      </c>
      <c r="T111" s="17">
        <v>1.3846799999999999E-3</v>
      </c>
      <c r="U111" s="17">
        <v>1.4392400000000001E-3</v>
      </c>
      <c r="V111" s="17">
        <v>1.74573E-3</v>
      </c>
      <c r="W111" s="17">
        <v>1.1063799999999999E-3</v>
      </c>
      <c r="X111" s="17">
        <v>1.50085E-3</v>
      </c>
      <c r="Y111" s="17">
        <v>9.2024499999999995E-2</v>
      </c>
      <c r="Z111" s="17">
        <v>2.51512E-3</v>
      </c>
      <c r="AA111" s="17">
        <v>3.8998000000000001E-3</v>
      </c>
      <c r="AB111" s="17">
        <v>6.7610500000000002E-3</v>
      </c>
      <c r="AC111" s="17">
        <v>9.5674999999999996E-3</v>
      </c>
      <c r="AD111" s="17">
        <v>3.0858900000000002E-2</v>
      </c>
      <c r="AE111" s="17">
        <v>6.5806600000000003E-3</v>
      </c>
      <c r="AF111" s="17">
        <v>1.0988599999999999E-2</v>
      </c>
      <c r="AG111" s="17">
        <v>1.50253E-2</v>
      </c>
      <c r="AH111" s="17">
        <v>5.5397299999999997E-2</v>
      </c>
      <c r="AI111" s="17">
        <v>3.2977300000000001E-2</v>
      </c>
      <c r="AJ111" s="17">
        <v>8.3703700000000006E-2</v>
      </c>
      <c r="AK111" s="17">
        <v>0.14871899999999999</v>
      </c>
      <c r="AL111" s="17">
        <v>1.81505E-2</v>
      </c>
      <c r="AM111" s="17">
        <v>3.6619199999999998E-2</v>
      </c>
      <c r="AN111" s="17">
        <v>4.1878800000000001E-2</v>
      </c>
      <c r="AO111" s="17">
        <v>4.53748E-2</v>
      </c>
    </row>
    <row r="112" spans="1:41" x14ac:dyDescent="0.35">
      <c r="A112" s="17">
        <v>1.41726E-3</v>
      </c>
      <c r="B112" s="17">
        <v>1.9151699999999999E-3</v>
      </c>
      <c r="C112" s="17">
        <v>6.4743200000000001E-2</v>
      </c>
      <c r="D112" s="17">
        <v>3.0842399999999998E-3</v>
      </c>
      <c r="E112" s="17">
        <v>1.7700599999999999E-3</v>
      </c>
      <c r="F112" s="17">
        <v>1.9609900000000001E-3</v>
      </c>
      <c r="G112" s="17">
        <v>1.66489E-3</v>
      </c>
      <c r="H112" s="17">
        <v>2.0320400000000001E-3</v>
      </c>
      <c r="I112" s="17">
        <v>2.4720499999999999E-3</v>
      </c>
      <c r="J112" s="17">
        <v>1.89459E-3</v>
      </c>
      <c r="K112" s="17">
        <v>1.7016100000000001E-3</v>
      </c>
      <c r="L112" s="17">
        <v>1.57489E-3</v>
      </c>
      <c r="M112" s="17">
        <v>1.6586299999999999E-3</v>
      </c>
      <c r="N112" s="17">
        <v>1.0609599999999999E-3</v>
      </c>
      <c r="O112" s="17">
        <v>1.0609599999999999E-3</v>
      </c>
      <c r="P112" s="17">
        <v>1.6245299999999999E-3</v>
      </c>
      <c r="Q112" s="17">
        <v>1.5525199999999999E-3</v>
      </c>
      <c r="R112" s="17">
        <v>1.3525500000000001E-3</v>
      </c>
      <c r="S112" s="17">
        <v>1.35363E-3</v>
      </c>
      <c r="T112" s="17">
        <v>1.39777E-3</v>
      </c>
      <c r="U112" s="17">
        <v>1.44926E-3</v>
      </c>
      <c r="V112" s="17">
        <v>1.74814E-3</v>
      </c>
      <c r="W112" s="17">
        <v>1.1645E-3</v>
      </c>
      <c r="X112" s="17">
        <v>1.5397500000000001E-3</v>
      </c>
      <c r="Y112" s="17">
        <v>9.9266999999999994E-2</v>
      </c>
      <c r="Z112" s="17">
        <v>2.6256700000000001E-3</v>
      </c>
      <c r="AA112" s="17">
        <v>3.9358500000000003E-3</v>
      </c>
      <c r="AB112" s="17">
        <v>7.1353500000000004E-3</v>
      </c>
      <c r="AC112" s="17">
        <v>1.09654E-2</v>
      </c>
      <c r="AD112" s="17">
        <v>3.1605899999999999E-2</v>
      </c>
      <c r="AE112" s="17">
        <v>6.6955199999999999E-3</v>
      </c>
      <c r="AF112" s="17">
        <v>1.2685500000000001E-2</v>
      </c>
      <c r="AG112" s="17">
        <v>1.51422E-2</v>
      </c>
      <c r="AH112" s="17">
        <v>5.7147400000000001E-2</v>
      </c>
      <c r="AI112" s="17">
        <v>3.3615300000000001E-2</v>
      </c>
      <c r="AJ112" s="17">
        <v>9.3190700000000001E-2</v>
      </c>
      <c r="AK112" s="17">
        <v>0.15004799999999999</v>
      </c>
      <c r="AL112" s="17">
        <v>2.9782099999999999E-2</v>
      </c>
      <c r="AM112" s="17">
        <v>3.93021E-2</v>
      </c>
      <c r="AN112" s="17">
        <v>4.1979700000000002E-2</v>
      </c>
      <c r="AO112" s="17">
        <v>4.55413E-2</v>
      </c>
    </row>
    <row r="113" spans="1:41" x14ac:dyDescent="0.35">
      <c r="A113" s="17">
        <v>1.4557299999999999E-3</v>
      </c>
      <c r="B113" s="17">
        <v>1.9505200000000001E-3</v>
      </c>
      <c r="C113" s="17">
        <v>6.5844899999999998E-2</v>
      </c>
      <c r="D113" s="17">
        <v>3.45043E-3</v>
      </c>
      <c r="E113" s="17">
        <v>1.82866E-3</v>
      </c>
      <c r="F113" s="17">
        <v>1.9650399999999999E-3</v>
      </c>
      <c r="G113" s="17">
        <v>1.6681199999999999E-3</v>
      </c>
      <c r="H113" s="17">
        <v>2.0570300000000001E-3</v>
      </c>
      <c r="I113" s="17">
        <v>2.5240699999999998E-3</v>
      </c>
      <c r="J113" s="17">
        <v>1.9692500000000001E-3</v>
      </c>
      <c r="K113" s="17">
        <v>1.7790499999999999E-3</v>
      </c>
      <c r="L113" s="17">
        <v>1.8272099999999999E-3</v>
      </c>
      <c r="M113" s="17">
        <v>1.6604499999999999E-3</v>
      </c>
      <c r="N113" s="17">
        <v>1.1333300000000001E-3</v>
      </c>
      <c r="O113" s="17">
        <v>1.1333300000000001E-3</v>
      </c>
      <c r="P113" s="17">
        <v>1.6255600000000001E-3</v>
      </c>
      <c r="Q113" s="17">
        <v>1.6148200000000001E-3</v>
      </c>
      <c r="R113" s="17">
        <v>1.43155E-3</v>
      </c>
      <c r="S113" s="17">
        <v>1.39916E-3</v>
      </c>
      <c r="T113" s="17">
        <v>1.3996600000000001E-3</v>
      </c>
      <c r="U113" s="17">
        <v>1.4536600000000001E-3</v>
      </c>
      <c r="V113" s="17">
        <v>1.77823E-3</v>
      </c>
      <c r="W113" s="17">
        <v>1.2226699999999999E-3</v>
      </c>
      <c r="X113" s="17">
        <v>1.54597E-3</v>
      </c>
      <c r="Y113" s="17">
        <v>0.105604</v>
      </c>
      <c r="Z113" s="17">
        <v>2.7620100000000001E-3</v>
      </c>
      <c r="AA113" s="17">
        <v>4.2132200000000002E-3</v>
      </c>
      <c r="AB113" s="17">
        <v>7.7963199999999998E-3</v>
      </c>
      <c r="AC113" s="17">
        <v>1.1473000000000001E-2</v>
      </c>
      <c r="AD113" s="17">
        <v>3.2419900000000001E-2</v>
      </c>
      <c r="AE113" s="17">
        <v>6.7012399999999998E-3</v>
      </c>
      <c r="AF113" s="17">
        <v>1.35602E-2</v>
      </c>
      <c r="AG113" s="17">
        <v>1.53052E-2</v>
      </c>
      <c r="AH113" s="17">
        <v>5.98775E-2</v>
      </c>
      <c r="AI113" s="17">
        <v>3.4000200000000001E-2</v>
      </c>
      <c r="AJ113" s="17">
        <v>9.5343200000000003E-2</v>
      </c>
      <c r="AK113" s="17">
        <v>0.15246199999999999</v>
      </c>
      <c r="AL113" s="17">
        <v>3.0146800000000001E-2</v>
      </c>
      <c r="AM113" s="17">
        <v>4.5655800000000003E-2</v>
      </c>
      <c r="AN113" s="17">
        <v>4.2471700000000001E-2</v>
      </c>
      <c r="AO113" s="17">
        <v>4.9767400000000003E-2</v>
      </c>
    </row>
    <row r="114" spans="1:41" x14ac:dyDescent="0.35">
      <c r="A114" s="17">
        <v>1.4988499999999999E-3</v>
      </c>
      <c r="B114" s="17">
        <v>2.0188200000000002E-3</v>
      </c>
      <c r="C114" s="17">
        <v>6.7878499999999994E-2</v>
      </c>
      <c r="D114" s="17">
        <v>3.45137E-3</v>
      </c>
      <c r="E114" s="17">
        <v>1.9400800000000001E-3</v>
      </c>
      <c r="F114" s="17">
        <v>2.0130600000000001E-3</v>
      </c>
      <c r="G114" s="17">
        <v>1.7647100000000001E-3</v>
      </c>
      <c r="H114" s="17">
        <v>2.1390799999999998E-3</v>
      </c>
      <c r="I114" s="17">
        <v>2.6033800000000002E-3</v>
      </c>
      <c r="J114" s="17">
        <v>2.01658E-3</v>
      </c>
      <c r="K114" s="17">
        <v>1.85308E-3</v>
      </c>
      <c r="L114" s="17">
        <v>1.8377700000000001E-3</v>
      </c>
      <c r="M114" s="17">
        <v>1.69282E-3</v>
      </c>
      <c r="N114" s="17">
        <v>1.1980000000000001E-3</v>
      </c>
      <c r="O114" s="17">
        <v>1.1980000000000001E-3</v>
      </c>
      <c r="P114" s="17">
        <v>1.63755E-3</v>
      </c>
      <c r="Q114" s="17">
        <v>1.6313499999999999E-3</v>
      </c>
      <c r="R114" s="17">
        <v>1.506E-3</v>
      </c>
      <c r="S114" s="17">
        <v>1.44764E-3</v>
      </c>
      <c r="T114" s="17">
        <v>1.4573100000000001E-3</v>
      </c>
      <c r="U114" s="17">
        <v>1.4586E-3</v>
      </c>
      <c r="V114" s="17">
        <v>1.7837899999999999E-3</v>
      </c>
      <c r="W114" s="17">
        <v>1.2282700000000001E-3</v>
      </c>
      <c r="X114" s="17">
        <v>1.5687100000000001E-3</v>
      </c>
      <c r="Y114" s="17">
        <v>0.105863</v>
      </c>
      <c r="Z114" s="17">
        <v>2.9938400000000002E-3</v>
      </c>
      <c r="AA114" s="17">
        <v>4.3513400000000004E-3</v>
      </c>
      <c r="AB114" s="17">
        <v>8.0955899999999997E-3</v>
      </c>
      <c r="AC114" s="17">
        <v>1.33674E-2</v>
      </c>
      <c r="AD114" s="17">
        <v>3.3157499999999999E-2</v>
      </c>
      <c r="AE114" s="17">
        <v>6.8311800000000001E-3</v>
      </c>
      <c r="AF114" s="17">
        <v>1.43739E-2</v>
      </c>
      <c r="AG114" s="17">
        <v>1.5314299999999999E-2</v>
      </c>
      <c r="AH114" s="17">
        <v>6.0763600000000001E-2</v>
      </c>
      <c r="AI114" s="17">
        <v>3.5414000000000001E-2</v>
      </c>
      <c r="AJ114" s="17">
        <v>9.7643900000000006E-2</v>
      </c>
      <c r="AK114" s="17">
        <v>0.17447699999999999</v>
      </c>
      <c r="AL114" s="17">
        <v>3.039E-2</v>
      </c>
      <c r="AM114" s="17">
        <v>4.59291E-2</v>
      </c>
      <c r="AN114" s="17">
        <v>4.4783900000000001E-2</v>
      </c>
      <c r="AO114" s="17">
        <v>6.2254799999999999E-2</v>
      </c>
    </row>
    <row r="115" spans="1:41" x14ac:dyDescent="0.35">
      <c r="A115" s="17">
        <v>1.6377399999999999E-3</v>
      </c>
      <c r="B115" s="17">
        <v>2.4533699999999999E-3</v>
      </c>
      <c r="C115" s="17">
        <v>6.8747600000000006E-2</v>
      </c>
      <c r="D115" s="17">
        <v>4.2572E-3</v>
      </c>
      <c r="E115" s="17">
        <v>2.2093099999999999E-3</v>
      </c>
      <c r="F115" s="17">
        <v>2.0172300000000001E-3</v>
      </c>
      <c r="G115" s="17">
        <v>1.81891E-3</v>
      </c>
      <c r="H115" s="17">
        <v>2.18439E-3</v>
      </c>
      <c r="I115" s="17">
        <v>2.64591E-3</v>
      </c>
      <c r="J115" s="17">
        <v>2.0171999999999998E-3</v>
      </c>
      <c r="K115" s="17">
        <v>1.9047000000000001E-3</v>
      </c>
      <c r="L115" s="17">
        <v>2.0949499999999999E-3</v>
      </c>
      <c r="M115" s="17">
        <v>1.83752E-3</v>
      </c>
      <c r="N115" s="17">
        <v>1.31555E-3</v>
      </c>
      <c r="O115" s="17">
        <v>1.31555E-3</v>
      </c>
      <c r="P115" s="17">
        <v>1.6720800000000001E-3</v>
      </c>
      <c r="Q115" s="17">
        <v>1.8174E-3</v>
      </c>
      <c r="R115" s="17">
        <v>1.58081E-3</v>
      </c>
      <c r="S115" s="17">
        <v>1.55587E-3</v>
      </c>
      <c r="T115" s="17">
        <v>1.47974E-3</v>
      </c>
      <c r="U115" s="17">
        <v>1.4727200000000001E-3</v>
      </c>
      <c r="V115" s="17">
        <v>1.83684E-3</v>
      </c>
      <c r="W115" s="17">
        <v>1.2363999999999999E-3</v>
      </c>
      <c r="X115" s="17">
        <v>1.58366E-3</v>
      </c>
      <c r="Y115" s="17">
        <v>0.109554</v>
      </c>
      <c r="Z115" s="17">
        <v>3.0817499999999999E-3</v>
      </c>
      <c r="AA115" s="17">
        <v>4.59093E-3</v>
      </c>
      <c r="AB115" s="17">
        <v>9.8398900000000004E-3</v>
      </c>
      <c r="AC115" s="17">
        <v>1.3800400000000001E-2</v>
      </c>
      <c r="AD115" s="17">
        <v>3.3358800000000001E-2</v>
      </c>
      <c r="AE115" s="17">
        <v>7.0821499999999997E-3</v>
      </c>
      <c r="AF115" s="17">
        <v>1.50895E-2</v>
      </c>
      <c r="AG115" s="17">
        <v>1.5566099999999999E-2</v>
      </c>
      <c r="AH115" s="17">
        <v>6.24614E-2</v>
      </c>
      <c r="AI115" s="17">
        <v>4.2468199999999998E-2</v>
      </c>
      <c r="AJ115" s="17">
        <v>0.101788</v>
      </c>
      <c r="AK115" s="17">
        <v>0.191913</v>
      </c>
      <c r="AL115" s="17">
        <v>3.1743300000000002E-2</v>
      </c>
      <c r="AM115" s="17">
        <v>4.6098800000000002E-2</v>
      </c>
      <c r="AN115" s="17">
        <v>4.5124699999999997E-2</v>
      </c>
      <c r="AO115" s="17">
        <v>6.3134499999999996E-2</v>
      </c>
    </row>
    <row r="116" spans="1:41" x14ac:dyDescent="0.35">
      <c r="A116" s="17">
        <v>2.0208800000000001E-3</v>
      </c>
      <c r="B116" s="17">
        <v>3.1833500000000002E-3</v>
      </c>
      <c r="C116" s="17">
        <v>7.2142200000000004E-2</v>
      </c>
      <c r="D116" s="17">
        <v>4.3763200000000004E-3</v>
      </c>
      <c r="E116" s="17">
        <v>2.2421699999999999E-3</v>
      </c>
      <c r="F116" s="17">
        <v>2.31424E-3</v>
      </c>
      <c r="G116" s="17">
        <v>2.2492599999999999E-3</v>
      </c>
      <c r="H116" s="17">
        <v>2.2382499999999998E-3</v>
      </c>
      <c r="I116" s="17">
        <v>2.8914499999999998E-3</v>
      </c>
      <c r="J116" s="17">
        <v>2.0605300000000001E-3</v>
      </c>
      <c r="K116" s="17">
        <v>2.0886199999999998E-3</v>
      </c>
      <c r="L116" s="17">
        <v>2.1932200000000001E-3</v>
      </c>
      <c r="M116" s="17">
        <v>1.95221E-3</v>
      </c>
      <c r="N116" s="17">
        <v>1.36921E-3</v>
      </c>
      <c r="O116" s="17">
        <v>1.36921E-3</v>
      </c>
      <c r="P116" s="17">
        <v>1.70543E-3</v>
      </c>
      <c r="Q116" s="17">
        <v>1.8767899999999999E-3</v>
      </c>
      <c r="R116" s="17">
        <v>1.62122E-3</v>
      </c>
      <c r="S116" s="17">
        <v>1.56284E-3</v>
      </c>
      <c r="T116" s="17">
        <v>1.52983E-3</v>
      </c>
      <c r="U116" s="17">
        <v>1.4754799999999999E-3</v>
      </c>
      <c r="V116" s="17">
        <v>1.93944E-3</v>
      </c>
      <c r="W116" s="17">
        <v>1.2446899999999999E-3</v>
      </c>
      <c r="X116" s="17">
        <v>1.5949899999999999E-3</v>
      </c>
      <c r="Y116" s="17">
        <v>0.111253</v>
      </c>
      <c r="Z116" s="17">
        <v>3.1615900000000001E-3</v>
      </c>
      <c r="AA116" s="17">
        <v>4.7052500000000002E-3</v>
      </c>
      <c r="AB116" s="17">
        <v>9.9912600000000001E-3</v>
      </c>
      <c r="AC116" s="17">
        <v>1.5993799999999999E-2</v>
      </c>
      <c r="AD116" s="17">
        <v>3.6497700000000001E-2</v>
      </c>
      <c r="AE116" s="17">
        <v>7.1939500000000002E-3</v>
      </c>
      <c r="AF116" s="17">
        <v>1.5411299999999999E-2</v>
      </c>
      <c r="AG116" s="17">
        <v>1.64721E-2</v>
      </c>
      <c r="AH116" s="17">
        <v>6.4686400000000005E-2</v>
      </c>
      <c r="AI116" s="17">
        <v>4.4451600000000001E-2</v>
      </c>
      <c r="AJ116" s="17">
        <v>0.10939599999999999</v>
      </c>
      <c r="AK116" s="17">
        <v>0.19394</v>
      </c>
      <c r="AL116" s="17">
        <v>3.3400199999999998E-2</v>
      </c>
      <c r="AM116" s="17">
        <v>4.6195399999999998E-2</v>
      </c>
      <c r="AN116" s="17">
        <v>5.0962899999999998E-2</v>
      </c>
      <c r="AO116" s="17">
        <v>6.3424099999999997E-2</v>
      </c>
    </row>
    <row r="117" spans="1:41" x14ac:dyDescent="0.35">
      <c r="A117" s="17">
        <v>2.0603000000000002E-3</v>
      </c>
      <c r="B117" s="17">
        <v>3.2575899999999999E-3</v>
      </c>
      <c r="C117" s="17">
        <v>7.8552999999999998E-2</v>
      </c>
      <c r="D117" s="17">
        <v>6.4875999999999996E-3</v>
      </c>
      <c r="E117" s="17">
        <v>2.3074599999999999E-3</v>
      </c>
      <c r="F117" s="17">
        <v>2.356E-3</v>
      </c>
      <c r="G117" s="17">
        <v>2.2985800000000002E-3</v>
      </c>
      <c r="H117" s="17">
        <v>2.7342199999999999E-3</v>
      </c>
      <c r="I117" s="17">
        <v>2.9818100000000001E-3</v>
      </c>
      <c r="J117" s="17">
        <v>2.1651499999999998E-3</v>
      </c>
      <c r="K117" s="17">
        <v>2.2586199999999998E-3</v>
      </c>
      <c r="L117" s="17">
        <v>2.4126099999999999E-3</v>
      </c>
      <c r="M117" s="17">
        <v>2.0229200000000001E-3</v>
      </c>
      <c r="N117" s="17">
        <v>1.4165E-3</v>
      </c>
      <c r="O117" s="17">
        <v>1.4165E-3</v>
      </c>
      <c r="P117" s="17">
        <v>1.83504E-3</v>
      </c>
      <c r="Q117" s="17">
        <v>1.8863E-3</v>
      </c>
      <c r="R117" s="17">
        <v>1.64353E-3</v>
      </c>
      <c r="S117" s="17">
        <v>1.7005E-3</v>
      </c>
      <c r="T117" s="17">
        <v>1.55422E-3</v>
      </c>
      <c r="U117" s="17">
        <v>1.49103E-3</v>
      </c>
      <c r="V117" s="17">
        <v>2.013E-3</v>
      </c>
      <c r="W117" s="17">
        <v>1.2547299999999999E-3</v>
      </c>
      <c r="X117" s="17">
        <v>1.6577899999999999E-3</v>
      </c>
      <c r="Y117" s="17">
        <v>0.111871</v>
      </c>
      <c r="Z117" s="17">
        <v>3.2233299999999999E-3</v>
      </c>
      <c r="AA117" s="17">
        <v>4.8060500000000001E-3</v>
      </c>
      <c r="AB117" s="17">
        <v>1.03372E-2</v>
      </c>
      <c r="AC117" s="17">
        <v>1.62413E-2</v>
      </c>
      <c r="AD117" s="17">
        <v>3.6515100000000002E-2</v>
      </c>
      <c r="AE117" s="17">
        <v>7.5104000000000004E-3</v>
      </c>
      <c r="AF117" s="17">
        <v>1.5761799999999999E-2</v>
      </c>
      <c r="AG117" s="17">
        <v>1.9956100000000001E-2</v>
      </c>
      <c r="AH117" s="17">
        <v>6.5022300000000005E-2</v>
      </c>
      <c r="AI117" s="17">
        <v>4.5570600000000003E-2</v>
      </c>
      <c r="AJ117" s="17">
        <v>0.110821</v>
      </c>
      <c r="AK117" s="17">
        <v>0.20102300000000001</v>
      </c>
      <c r="AL117" s="17">
        <v>3.4269599999999997E-2</v>
      </c>
      <c r="AM117" s="17">
        <v>4.6593099999999998E-2</v>
      </c>
      <c r="AN117" s="17">
        <v>5.5325100000000002E-2</v>
      </c>
      <c r="AO117" s="17">
        <v>6.4964099999999997E-2</v>
      </c>
    </row>
    <row r="118" spans="1:41" x14ac:dyDescent="0.35">
      <c r="A118" s="17">
        <v>2.2101299999999998E-3</v>
      </c>
      <c r="B118" s="17">
        <v>3.33929E-3</v>
      </c>
      <c r="C118" s="17">
        <v>7.91795E-2</v>
      </c>
      <c r="D118" s="17">
        <v>7.2326600000000001E-3</v>
      </c>
      <c r="E118" s="17">
        <v>2.35995E-3</v>
      </c>
      <c r="F118" s="17">
        <v>2.3643000000000002E-3</v>
      </c>
      <c r="G118" s="17">
        <v>2.4651E-3</v>
      </c>
      <c r="H118" s="17">
        <v>2.7517599999999998E-3</v>
      </c>
      <c r="I118" s="17">
        <v>3.4283999999999999E-3</v>
      </c>
      <c r="J118" s="17">
        <v>2.3526599999999999E-3</v>
      </c>
      <c r="K118" s="17">
        <v>2.25917E-3</v>
      </c>
      <c r="L118" s="17">
        <v>2.46305E-3</v>
      </c>
      <c r="M118" s="17">
        <v>2.05652E-3</v>
      </c>
      <c r="N118" s="17">
        <v>1.49957E-3</v>
      </c>
      <c r="O118" s="17">
        <v>1.49957E-3</v>
      </c>
      <c r="P118" s="17">
        <v>1.951E-3</v>
      </c>
      <c r="Q118" s="17">
        <v>1.9474799999999999E-3</v>
      </c>
      <c r="R118" s="17">
        <v>1.7127799999999999E-3</v>
      </c>
      <c r="S118" s="17">
        <v>1.8474800000000001E-3</v>
      </c>
      <c r="T118" s="17">
        <v>1.57149E-3</v>
      </c>
      <c r="U118" s="17">
        <v>1.4964100000000001E-3</v>
      </c>
      <c r="V118" s="17">
        <v>2.0954900000000002E-3</v>
      </c>
      <c r="W118" s="17">
        <v>1.2604599999999999E-3</v>
      </c>
      <c r="X118" s="17">
        <v>1.84392E-3</v>
      </c>
      <c r="Y118" s="17">
        <v>0.112383</v>
      </c>
      <c r="Z118" s="17">
        <v>3.4743199999999999E-3</v>
      </c>
      <c r="AA118" s="17">
        <v>4.9509899999999997E-3</v>
      </c>
      <c r="AB118" s="17">
        <v>1.03801E-2</v>
      </c>
      <c r="AC118" s="17">
        <v>1.6746299999999999E-2</v>
      </c>
      <c r="AD118" s="17">
        <v>3.6532500000000002E-2</v>
      </c>
      <c r="AE118" s="17">
        <v>8.0244500000000007E-3</v>
      </c>
      <c r="AF118" s="17">
        <v>1.81908E-2</v>
      </c>
      <c r="AG118" s="17">
        <v>2.01087E-2</v>
      </c>
      <c r="AH118" s="17">
        <v>6.7644499999999996E-2</v>
      </c>
      <c r="AI118" s="17">
        <v>4.5775999999999997E-2</v>
      </c>
      <c r="AJ118" s="17">
        <v>0.115367</v>
      </c>
      <c r="AK118" s="17">
        <v>0.20197300000000001</v>
      </c>
      <c r="AL118" s="17">
        <v>3.6483399999999999E-2</v>
      </c>
      <c r="AM118" s="17">
        <v>5.3557100000000003E-2</v>
      </c>
      <c r="AN118" s="17">
        <v>5.8076200000000001E-2</v>
      </c>
      <c r="AO118" s="17">
        <v>7.92572E-2</v>
      </c>
    </row>
    <row r="119" spans="1:41" x14ac:dyDescent="0.35">
      <c r="A119" s="17">
        <v>2.5100299999999999E-3</v>
      </c>
      <c r="B119" s="17">
        <v>3.6861300000000001E-3</v>
      </c>
      <c r="C119" s="17">
        <v>8.8358000000000006E-2</v>
      </c>
      <c r="D119" s="17">
        <v>7.3079800000000004E-3</v>
      </c>
      <c r="E119" s="17">
        <v>2.4601900000000001E-3</v>
      </c>
      <c r="F119" s="17">
        <v>2.3759900000000001E-3</v>
      </c>
      <c r="G119" s="17">
        <v>2.7523399999999998E-3</v>
      </c>
      <c r="H119" s="17">
        <v>2.9681199999999999E-3</v>
      </c>
      <c r="I119" s="17">
        <v>3.4497999999999998E-3</v>
      </c>
      <c r="J119" s="17">
        <v>2.62686E-3</v>
      </c>
      <c r="K119" s="17">
        <v>2.3631500000000001E-3</v>
      </c>
      <c r="L119" s="17">
        <v>2.7087999999999999E-3</v>
      </c>
      <c r="M119" s="17">
        <v>2.2144299999999999E-3</v>
      </c>
      <c r="N119" s="17">
        <v>1.53762E-3</v>
      </c>
      <c r="O119" s="17">
        <v>1.53762E-3</v>
      </c>
      <c r="P119" s="17">
        <v>2.1318600000000002E-3</v>
      </c>
      <c r="Q119" s="17">
        <v>2.0151499999999998E-3</v>
      </c>
      <c r="R119" s="17">
        <v>1.8227199999999999E-3</v>
      </c>
      <c r="S119" s="17">
        <v>1.9391300000000001E-3</v>
      </c>
      <c r="T119" s="17">
        <v>1.6022899999999999E-3</v>
      </c>
      <c r="U119" s="17">
        <v>1.50066E-3</v>
      </c>
      <c r="V119" s="17">
        <v>2.1766099999999998E-3</v>
      </c>
      <c r="W119" s="17">
        <v>1.28954E-3</v>
      </c>
      <c r="X119" s="17">
        <v>1.9095099999999999E-3</v>
      </c>
      <c r="Y119" s="17">
        <v>0.11400399999999999</v>
      </c>
      <c r="Z119" s="17">
        <v>3.9301500000000003E-3</v>
      </c>
      <c r="AA119" s="17">
        <v>5.03375E-3</v>
      </c>
      <c r="AB119" s="17">
        <v>1.0432500000000001E-2</v>
      </c>
      <c r="AC119" s="17">
        <v>1.6968299999999999E-2</v>
      </c>
      <c r="AD119" s="17">
        <v>3.6558399999999998E-2</v>
      </c>
      <c r="AE119" s="17">
        <v>9.62439E-3</v>
      </c>
      <c r="AF119" s="17">
        <v>1.97197E-2</v>
      </c>
      <c r="AG119" s="17">
        <v>2.2494199999999999E-2</v>
      </c>
      <c r="AH119" s="17">
        <v>7.0343900000000001E-2</v>
      </c>
      <c r="AI119" s="17">
        <v>5.0328699999999997E-2</v>
      </c>
      <c r="AJ119" s="17">
        <v>0.116967</v>
      </c>
      <c r="AK119" s="17">
        <v>0.204147</v>
      </c>
      <c r="AL119" s="17">
        <v>3.7215699999999997E-2</v>
      </c>
      <c r="AM119" s="17">
        <v>5.8540099999999998E-2</v>
      </c>
      <c r="AN119" s="17">
        <v>6.0583400000000003E-2</v>
      </c>
      <c r="AO119" s="17">
        <v>8.8811500000000002E-2</v>
      </c>
    </row>
    <row r="120" spans="1:41" x14ac:dyDescent="0.35">
      <c r="A120" s="17">
        <v>3.9248199999999999E-3</v>
      </c>
      <c r="B120" s="17">
        <v>6.0764199999999999E-3</v>
      </c>
      <c r="C120" s="17">
        <v>0.101797</v>
      </c>
      <c r="D120" s="17">
        <v>7.5673099999999998E-3</v>
      </c>
      <c r="E120" s="17">
        <v>2.5229900000000001E-3</v>
      </c>
      <c r="F120" s="17">
        <v>2.6634800000000002E-3</v>
      </c>
      <c r="G120" s="17">
        <v>3.1247200000000001E-3</v>
      </c>
      <c r="H120" s="17">
        <v>3.69426E-3</v>
      </c>
      <c r="I120" s="17">
        <v>3.4649300000000002E-3</v>
      </c>
      <c r="J120" s="17">
        <v>2.6681500000000002E-3</v>
      </c>
      <c r="K120" s="17">
        <v>2.4332300000000002E-3</v>
      </c>
      <c r="L120" s="17">
        <v>2.7784300000000001E-3</v>
      </c>
      <c r="M120" s="17">
        <v>2.2767600000000001E-3</v>
      </c>
      <c r="N120" s="17">
        <v>1.5711399999999999E-3</v>
      </c>
      <c r="O120" s="17">
        <v>1.5711399999999999E-3</v>
      </c>
      <c r="P120" s="17">
        <v>2.15949E-3</v>
      </c>
      <c r="Q120" s="17">
        <v>2.0676100000000001E-3</v>
      </c>
      <c r="R120" s="17">
        <v>1.88901E-3</v>
      </c>
      <c r="S120" s="17">
        <v>2.05579E-3</v>
      </c>
      <c r="T120" s="17">
        <v>1.60676E-3</v>
      </c>
      <c r="U120" s="17">
        <v>1.5180300000000001E-3</v>
      </c>
      <c r="V120" s="17">
        <v>2.2208599999999998E-3</v>
      </c>
      <c r="W120" s="17">
        <v>1.2968599999999999E-3</v>
      </c>
      <c r="X120" s="17">
        <v>1.9351800000000001E-3</v>
      </c>
      <c r="Y120" s="17">
        <v>0.11407299999999999</v>
      </c>
      <c r="Z120" s="17">
        <v>4.2689599999999996E-3</v>
      </c>
      <c r="AA120" s="17">
        <v>5.1642399999999996E-3</v>
      </c>
      <c r="AB120" s="17">
        <v>1.04502E-2</v>
      </c>
      <c r="AC120" s="17">
        <v>1.7085699999999999E-2</v>
      </c>
      <c r="AD120" s="17">
        <v>3.7649200000000001E-2</v>
      </c>
      <c r="AE120" s="17">
        <v>1.09976E-2</v>
      </c>
      <c r="AF120" s="17">
        <v>2.0405599999999999E-2</v>
      </c>
      <c r="AG120" s="17">
        <v>2.30735E-2</v>
      </c>
      <c r="AH120" s="17">
        <v>7.4852500000000002E-2</v>
      </c>
      <c r="AI120" s="17">
        <v>5.0653200000000002E-2</v>
      </c>
      <c r="AJ120" s="17">
        <v>0.13616</v>
      </c>
      <c r="AK120" s="17">
        <v>0.21012400000000001</v>
      </c>
      <c r="AL120" s="17">
        <v>3.8776600000000001E-2</v>
      </c>
      <c r="AM120" s="17">
        <v>6.1635000000000002E-2</v>
      </c>
      <c r="AN120" s="17">
        <v>6.1008300000000001E-2</v>
      </c>
      <c r="AO120" s="17">
        <v>9.0271199999999996E-2</v>
      </c>
    </row>
    <row r="121" spans="1:41" x14ac:dyDescent="0.35">
      <c r="A121" s="17">
        <v>3.9726600000000003E-3</v>
      </c>
      <c r="B121" s="17">
        <v>7.7031799999999996E-3</v>
      </c>
      <c r="C121" s="17">
        <v>0.109066</v>
      </c>
      <c r="D121" s="17">
        <v>7.5912100000000001E-3</v>
      </c>
      <c r="E121" s="17">
        <v>3.9522699999999999E-3</v>
      </c>
      <c r="F121" s="17">
        <v>3.69871E-3</v>
      </c>
      <c r="G121" s="17">
        <v>4.8038999999999998E-3</v>
      </c>
      <c r="H121" s="17">
        <v>4.6011000000000003E-3</v>
      </c>
      <c r="I121" s="17">
        <v>4.3353100000000002E-3</v>
      </c>
      <c r="J121" s="17">
        <v>2.9892199999999999E-3</v>
      </c>
      <c r="K121" s="17">
        <v>2.7633499999999999E-3</v>
      </c>
      <c r="L121" s="17">
        <v>2.98832E-3</v>
      </c>
      <c r="M121" s="17">
        <v>2.34761E-3</v>
      </c>
      <c r="N121" s="17">
        <v>1.59173E-3</v>
      </c>
      <c r="O121" s="17">
        <v>1.59173E-3</v>
      </c>
      <c r="P121" s="17">
        <v>2.22865E-3</v>
      </c>
      <c r="Q121" s="17">
        <v>2.1837100000000002E-3</v>
      </c>
      <c r="R121" s="17">
        <v>1.92212E-3</v>
      </c>
      <c r="S121" s="17">
        <v>2.34746E-3</v>
      </c>
      <c r="T121" s="17">
        <v>1.6662999999999999E-3</v>
      </c>
      <c r="U121" s="17">
        <v>1.5234000000000001E-3</v>
      </c>
      <c r="V121" s="17">
        <v>2.3756099999999998E-3</v>
      </c>
      <c r="W121" s="17">
        <v>1.3489000000000001E-3</v>
      </c>
      <c r="X121" s="17">
        <v>1.9732700000000001E-3</v>
      </c>
      <c r="Y121" s="17">
        <v>0.118106</v>
      </c>
      <c r="Z121" s="17">
        <v>4.3101299999999997E-3</v>
      </c>
      <c r="AA121" s="17">
        <v>5.2516699999999999E-3</v>
      </c>
      <c r="AB121" s="17">
        <v>1.20967E-2</v>
      </c>
      <c r="AC121" s="17">
        <v>1.7270199999999999E-2</v>
      </c>
      <c r="AD121" s="17">
        <v>3.7783200000000003E-2</v>
      </c>
      <c r="AE121" s="17">
        <v>1.10949E-2</v>
      </c>
      <c r="AF121" s="17">
        <v>2.2240300000000001E-2</v>
      </c>
      <c r="AG121" s="17">
        <v>2.4952700000000001E-2</v>
      </c>
      <c r="AH121" s="17">
        <v>7.9854800000000004E-2</v>
      </c>
      <c r="AI121" s="17">
        <v>5.1741500000000003E-2</v>
      </c>
      <c r="AJ121" s="17">
        <v>0.15291399999999999</v>
      </c>
      <c r="AK121" s="17">
        <v>0.234073</v>
      </c>
      <c r="AL121" s="17">
        <v>4.4682199999999998E-2</v>
      </c>
      <c r="AM121" s="17">
        <v>6.3675899999999994E-2</v>
      </c>
      <c r="AN121" s="17">
        <v>6.1580500000000003E-2</v>
      </c>
      <c r="AO121" s="17">
        <v>9.0319200000000002E-2</v>
      </c>
    </row>
    <row r="122" spans="1:41" x14ac:dyDescent="0.35">
      <c r="A122" s="17">
        <v>8.7438900000000007E-3</v>
      </c>
      <c r="B122" s="17">
        <v>8.2440299999999994E-3</v>
      </c>
      <c r="C122" s="17">
        <v>0.116172</v>
      </c>
      <c r="D122" s="17">
        <v>1.01183E-2</v>
      </c>
      <c r="E122" s="17">
        <v>5.7638000000000003E-3</v>
      </c>
      <c r="F122" s="17">
        <v>4.7871099999999998E-3</v>
      </c>
      <c r="G122" s="17">
        <v>5.8697699999999998E-3</v>
      </c>
      <c r="H122" s="17">
        <v>5.4676000000000004E-3</v>
      </c>
      <c r="I122" s="17">
        <v>5.0012600000000004E-3</v>
      </c>
      <c r="J122" s="17">
        <v>3.7117399999999998E-3</v>
      </c>
      <c r="K122" s="17">
        <v>2.8463099999999999E-3</v>
      </c>
      <c r="L122" s="17">
        <v>3.8635399999999999E-3</v>
      </c>
      <c r="M122" s="17">
        <v>2.37433E-3</v>
      </c>
      <c r="N122" s="17">
        <v>1.62633E-3</v>
      </c>
      <c r="O122" s="17">
        <v>1.62633E-3</v>
      </c>
      <c r="P122" s="17">
        <v>2.30701E-3</v>
      </c>
      <c r="Q122" s="17">
        <v>2.2917800000000002E-3</v>
      </c>
      <c r="R122" s="17">
        <v>1.97021E-3</v>
      </c>
      <c r="S122" s="17">
        <v>2.3947500000000002E-3</v>
      </c>
      <c r="T122" s="17">
        <v>1.73547E-3</v>
      </c>
      <c r="U122" s="17">
        <v>1.5790999999999999E-3</v>
      </c>
      <c r="V122" s="17">
        <v>2.3842500000000001E-3</v>
      </c>
      <c r="W122" s="17">
        <v>1.3636500000000001E-3</v>
      </c>
      <c r="X122" s="17">
        <v>2.0227299999999999E-3</v>
      </c>
      <c r="Y122" s="17">
        <v>0.118108</v>
      </c>
      <c r="Z122" s="17">
        <v>4.6321299999999999E-3</v>
      </c>
      <c r="AA122" s="17">
        <v>5.3273699999999997E-3</v>
      </c>
      <c r="AB122" s="17">
        <v>1.2160900000000001E-2</v>
      </c>
      <c r="AC122" s="17">
        <v>1.7427700000000001E-2</v>
      </c>
      <c r="AD122" s="17">
        <v>3.9083899999999998E-2</v>
      </c>
      <c r="AE122" s="17">
        <v>1.1162200000000001E-2</v>
      </c>
      <c r="AF122" s="17">
        <v>2.4334000000000001E-2</v>
      </c>
      <c r="AG122" s="17">
        <v>2.88904E-2</v>
      </c>
      <c r="AH122" s="17">
        <v>8.5234400000000002E-2</v>
      </c>
      <c r="AI122" s="17">
        <v>5.43557E-2</v>
      </c>
      <c r="AJ122" s="17">
        <v>0.156636</v>
      </c>
      <c r="AK122" s="17">
        <v>0.23939299999999999</v>
      </c>
      <c r="AL122" s="17">
        <v>4.6671600000000001E-2</v>
      </c>
      <c r="AM122" s="17">
        <v>6.4959500000000003E-2</v>
      </c>
      <c r="AN122" s="17">
        <v>8.7203500000000003E-2</v>
      </c>
      <c r="AO122" s="17">
        <v>9.2325500000000005E-2</v>
      </c>
    </row>
    <row r="123" spans="1:41" x14ac:dyDescent="0.35">
      <c r="A123" s="17">
        <v>9.2900699999999992E-3</v>
      </c>
      <c r="B123" s="17">
        <v>8.8997899999999994E-3</v>
      </c>
      <c r="C123" s="17">
        <v>0.126086</v>
      </c>
      <c r="D123" s="17">
        <v>1.09047E-2</v>
      </c>
      <c r="E123" s="17">
        <v>5.9766999999999997E-3</v>
      </c>
      <c r="F123" s="17">
        <v>4.8154599999999997E-3</v>
      </c>
      <c r="G123" s="17">
        <v>6.3389600000000003E-3</v>
      </c>
      <c r="H123" s="17">
        <v>5.6180099999999997E-3</v>
      </c>
      <c r="I123" s="17">
        <v>5.0870100000000003E-3</v>
      </c>
      <c r="J123" s="17">
        <v>3.8973599999999999E-3</v>
      </c>
      <c r="K123" s="17">
        <v>3.8326900000000001E-3</v>
      </c>
      <c r="L123" s="17">
        <v>4.2478400000000001E-3</v>
      </c>
      <c r="M123" s="17">
        <v>2.8551000000000002E-3</v>
      </c>
      <c r="N123" s="17">
        <v>2.0113399999999999E-3</v>
      </c>
      <c r="O123" s="17">
        <v>2.0113399999999999E-3</v>
      </c>
      <c r="P123" s="17">
        <v>2.94407E-3</v>
      </c>
      <c r="Q123" s="17">
        <v>2.4484400000000001E-3</v>
      </c>
      <c r="R123" s="17">
        <v>2.50242E-3</v>
      </c>
      <c r="S123" s="17">
        <v>2.4454400000000001E-3</v>
      </c>
      <c r="T123" s="17">
        <v>1.87046E-3</v>
      </c>
      <c r="U123" s="17">
        <v>1.6062400000000001E-3</v>
      </c>
      <c r="V123" s="17">
        <v>2.3980500000000001E-3</v>
      </c>
      <c r="W123" s="17">
        <v>1.3656199999999999E-3</v>
      </c>
      <c r="X123" s="17">
        <v>2.04221E-3</v>
      </c>
      <c r="Y123" s="17">
        <v>0.118183</v>
      </c>
      <c r="Z123" s="17">
        <v>5.2492600000000004E-3</v>
      </c>
      <c r="AA123" s="17">
        <v>5.6497800000000001E-3</v>
      </c>
      <c r="AB123" s="17">
        <v>1.23213E-2</v>
      </c>
      <c r="AC123" s="17">
        <v>1.8049099999999998E-2</v>
      </c>
      <c r="AD123" s="17">
        <v>4.0765200000000001E-2</v>
      </c>
      <c r="AE123" s="17">
        <v>1.33814E-2</v>
      </c>
      <c r="AF123" s="17">
        <v>2.5453699999999999E-2</v>
      </c>
      <c r="AG123" s="17">
        <v>2.9405899999999999E-2</v>
      </c>
      <c r="AH123" s="17">
        <v>8.5285899999999998E-2</v>
      </c>
      <c r="AI123" s="17">
        <v>5.5734899999999997E-2</v>
      </c>
      <c r="AJ123" s="17">
        <v>0.157162</v>
      </c>
      <c r="AK123" s="17">
        <v>0.24410999999999999</v>
      </c>
      <c r="AL123" s="17">
        <v>4.7833399999999998E-2</v>
      </c>
      <c r="AM123" s="17">
        <v>6.5718799999999994E-2</v>
      </c>
      <c r="AN123" s="17">
        <v>9.03085E-2</v>
      </c>
      <c r="AO123" s="17">
        <v>9.7022200000000003E-2</v>
      </c>
    </row>
    <row r="124" spans="1:41" x14ac:dyDescent="0.35">
      <c r="A124" s="17">
        <v>1.07572E-2</v>
      </c>
      <c r="B124" s="17">
        <v>8.9396700000000003E-3</v>
      </c>
      <c r="C124" s="17">
        <v>0.14463100000000001</v>
      </c>
      <c r="D124" s="17">
        <v>1.1190200000000001E-2</v>
      </c>
      <c r="E124" s="17">
        <v>7.5003999999999999E-3</v>
      </c>
      <c r="F124" s="17">
        <v>5.2239000000000001E-3</v>
      </c>
      <c r="G124" s="17">
        <v>6.4665199999999999E-3</v>
      </c>
      <c r="H124" s="17">
        <v>5.80475E-3</v>
      </c>
      <c r="I124" s="17">
        <v>5.2091200000000002E-3</v>
      </c>
      <c r="J124" s="17">
        <v>4.10722E-3</v>
      </c>
      <c r="K124" s="17">
        <v>4.3011500000000001E-3</v>
      </c>
      <c r="L124" s="17">
        <v>4.8327600000000002E-3</v>
      </c>
      <c r="M124" s="17">
        <v>3.8502200000000001E-3</v>
      </c>
      <c r="N124" s="17">
        <v>3.04266E-3</v>
      </c>
      <c r="O124" s="17">
        <v>3.04266E-3</v>
      </c>
      <c r="P124" s="17">
        <v>3.16293E-3</v>
      </c>
      <c r="Q124" s="17">
        <v>3.0004900000000002E-3</v>
      </c>
      <c r="R124" s="17">
        <v>3.0880600000000001E-3</v>
      </c>
      <c r="S124" s="17">
        <v>3.9251599999999996E-3</v>
      </c>
      <c r="T124" s="17">
        <v>1.9186299999999999E-3</v>
      </c>
      <c r="U124" s="17">
        <v>1.69546E-3</v>
      </c>
      <c r="V124" s="17">
        <v>2.4202799999999999E-3</v>
      </c>
      <c r="W124" s="17">
        <v>1.4411599999999999E-3</v>
      </c>
      <c r="X124" s="17">
        <v>2.1516199999999999E-3</v>
      </c>
      <c r="Y124" s="17">
        <v>0.118447</v>
      </c>
      <c r="Z124" s="17">
        <v>5.6550100000000002E-3</v>
      </c>
      <c r="AA124" s="17">
        <v>5.7451999999999998E-3</v>
      </c>
      <c r="AB124" s="17">
        <v>1.24282E-2</v>
      </c>
      <c r="AC124" s="17">
        <v>2.0855100000000001E-2</v>
      </c>
      <c r="AD124" s="17">
        <v>4.1269399999999998E-2</v>
      </c>
      <c r="AE124" s="17">
        <v>1.5701699999999999E-2</v>
      </c>
      <c r="AF124" s="17">
        <v>2.62598E-2</v>
      </c>
      <c r="AG124" s="17">
        <v>3.03089E-2</v>
      </c>
      <c r="AH124" s="17">
        <v>8.6322999999999997E-2</v>
      </c>
      <c r="AI124" s="17">
        <v>5.64027E-2</v>
      </c>
      <c r="AJ124" s="17">
        <v>0.16661699999999999</v>
      </c>
      <c r="AK124" s="17">
        <v>0.24432400000000001</v>
      </c>
      <c r="AL124" s="17">
        <v>4.9970199999999999E-2</v>
      </c>
      <c r="AM124" s="17">
        <v>6.8718500000000002E-2</v>
      </c>
      <c r="AN124" s="17">
        <v>9.0404100000000001E-2</v>
      </c>
      <c r="AO124" s="17">
        <v>9.8002500000000006E-2</v>
      </c>
    </row>
    <row r="125" spans="1:41" x14ac:dyDescent="0.35">
      <c r="A125" s="17">
        <v>1.12719E-2</v>
      </c>
      <c r="B125" s="17">
        <v>9.2213199999999999E-3</v>
      </c>
      <c r="C125" s="17">
        <v>0.194387</v>
      </c>
      <c r="D125" s="17">
        <v>1.3437599999999999E-2</v>
      </c>
      <c r="E125" s="17">
        <v>7.5188099999999999E-3</v>
      </c>
      <c r="F125" s="17">
        <v>5.2561099999999996E-3</v>
      </c>
      <c r="G125" s="17">
        <v>7.1781299999999996E-3</v>
      </c>
      <c r="H125" s="17">
        <v>6.2979400000000001E-3</v>
      </c>
      <c r="I125" s="17">
        <v>5.4783799999999997E-3</v>
      </c>
      <c r="J125" s="17">
        <v>4.9033599999999998E-3</v>
      </c>
      <c r="K125" s="17">
        <v>4.3378499999999999E-3</v>
      </c>
      <c r="L125" s="17">
        <v>4.8612200000000003E-3</v>
      </c>
      <c r="M125" s="17">
        <v>4.7824699999999996E-3</v>
      </c>
      <c r="N125" s="17">
        <v>3.13701E-3</v>
      </c>
      <c r="O125" s="17">
        <v>3.13701E-3</v>
      </c>
      <c r="P125" s="17">
        <v>3.6934300000000002E-3</v>
      </c>
      <c r="Q125" s="17">
        <v>3.4888900000000001E-3</v>
      </c>
      <c r="R125" s="17">
        <v>3.3294800000000001E-3</v>
      </c>
      <c r="S125" s="17">
        <v>3.9297799999999999E-3</v>
      </c>
      <c r="T125" s="17">
        <v>2.0096100000000002E-3</v>
      </c>
      <c r="U125" s="17">
        <v>1.7436999999999999E-3</v>
      </c>
      <c r="V125" s="17">
        <v>2.5612500000000002E-3</v>
      </c>
      <c r="W125" s="17">
        <v>1.45583E-3</v>
      </c>
      <c r="X125" s="17">
        <v>2.1789800000000001E-3</v>
      </c>
      <c r="Y125" s="17">
        <v>0.12049600000000001</v>
      </c>
      <c r="Z125" s="17">
        <v>6.0382099999999996E-3</v>
      </c>
      <c r="AA125" s="17">
        <v>5.7968100000000003E-3</v>
      </c>
      <c r="AB125" s="17">
        <v>1.29458E-2</v>
      </c>
      <c r="AC125" s="17">
        <v>2.2174800000000001E-2</v>
      </c>
      <c r="AD125" s="17">
        <v>4.1656400000000003E-2</v>
      </c>
      <c r="AE125" s="17">
        <v>1.6430699999999999E-2</v>
      </c>
      <c r="AF125" s="17">
        <v>2.6437599999999999E-2</v>
      </c>
      <c r="AG125" s="17">
        <v>3.0556099999999999E-2</v>
      </c>
      <c r="AH125" s="17">
        <v>8.7487300000000004E-2</v>
      </c>
      <c r="AI125" s="17">
        <v>5.72545E-2</v>
      </c>
      <c r="AJ125" s="17">
        <v>0.168216</v>
      </c>
      <c r="AK125" s="17">
        <v>0.26413999999999999</v>
      </c>
      <c r="AL125" s="17">
        <v>5.39969E-2</v>
      </c>
      <c r="AM125" s="17">
        <v>7.0683099999999999E-2</v>
      </c>
      <c r="AN125" s="17">
        <v>9.5564999999999997E-2</v>
      </c>
      <c r="AO125" s="17">
        <v>0.117464</v>
      </c>
    </row>
    <row r="126" spans="1:41" x14ac:dyDescent="0.35">
      <c r="A126" s="17">
        <v>1.34786E-2</v>
      </c>
      <c r="B126" s="17">
        <v>1.03947E-2</v>
      </c>
      <c r="C126" s="17">
        <v>0.20321</v>
      </c>
      <c r="D126" s="17">
        <v>1.8508500000000001E-2</v>
      </c>
      <c r="E126" s="17">
        <v>9.3083599999999999E-3</v>
      </c>
      <c r="F126" s="17">
        <v>7.2445799999999996E-3</v>
      </c>
      <c r="G126" s="17">
        <v>7.7093099999999996E-3</v>
      </c>
      <c r="H126" s="17">
        <v>7.1792499999999999E-3</v>
      </c>
      <c r="I126" s="17">
        <v>5.7692200000000003E-3</v>
      </c>
      <c r="J126" s="17">
        <v>5.3553000000000003E-3</v>
      </c>
      <c r="K126" s="17">
        <v>4.6277499999999999E-3</v>
      </c>
      <c r="L126" s="17">
        <v>5.1892300000000004E-3</v>
      </c>
      <c r="M126" s="17">
        <v>5.1945000000000003E-3</v>
      </c>
      <c r="N126" s="17">
        <v>5.3411200000000004E-3</v>
      </c>
      <c r="O126" s="17">
        <v>5.3411200000000004E-3</v>
      </c>
      <c r="P126" s="17">
        <v>5.6020999999999996E-3</v>
      </c>
      <c r="Q126" s="17">
        <v>4.5071099999999999E-3</v>
      </c>
      <c r="R126" s="17">
        <v>5.3672299999999997E-3</v>
      </c>
      <c r="S126" s="17">
        <v>5.6563500000000001E-3</v>
      </c>
      <c r="T126" s="17">
        <v>3.2704399999999999E-3</v>
      </c>
      <c r="U126" s="17">
        <v>1.90043E-3</v>
      </c>
      <c r="V126" s="17">
        <v>2.5724799999999998E-3</v>
      </c>
      <c r="W126" s="17">
        <v>1.46682E-3</v>
      </c>
      <c r="X126" s="17">
        <v>2.20565E-3</v>
      </c>
      <c r="Y126" s="17">
        <v>0.120722</v>
      </c>
      <c r="Z126" s="17">
        <v>6.0503700000000002E-3</v>
      </c>
      <c r="AA126" s="17">
        <v>5.88172E-3</v>
      </c>
      <c r="AB126" s="17">
        <v>1.29902E-2</v>
      </c>
      <c r="AC126" s="17">
        <v>2.2464000000000001E-2</v>
      </c>
      <c r="AD126" s="17">
        <v>4.1955300000000001E-2</v>
      </c>
      <c r="AE126" s="17">
        <v>1.6511100000000001E-2</v>
      </c>
      <c r="AF126" s="17">
        <v>2.72997E-2</v>
      </c>
      <c r="AG126" s="17">
        <v>3.2646000000000001E-2</v>
      </c>
      <c r="AH126" s="17">
        <v>8.8693099999999997E-2</v>
      </c>
      <c r="AI126" s="17">
        <v>5.7992500000000002E-2</v>
      </c>
      <c r="AJ126" s="17">
        <v>0.17829700000000001</v>
      </c>
      <c r="AK126" s="17">
        <v>0.26745000000000002</v>
      </c>
      <c r="AL126" s="17">
        <v>5.9576200000000003E-2</v>
      </c>
      <c r="AM126" s="17">
        <v>7.4432300000000007E-2</v>
      </c>
      <c r="AN126" s="17">
        <v>0.103517</v>
      </c>
      <c r="AO126" s="17">
        <v>0.12987899999999999</v>
      </c>
    </row>
    <row r="127" spans="1:41" x14ac:dyDescent="0.35">
      <c r="A127" s="17">
        <v>1.44561E-2</v>
      </c>
      <c r="B127" s="17">
        <v>1.30761E-2</v>
      </c>
      <c r="C127" s="17">
        <v>0.20735500000000001</v>
      </c>
      <c r="D127" s="17">
        <v>2.3320500000000001E-2</v>
      </c>
      <c r="E127" s="17">
        <v>9.86626E-3</v>
      </c>
      <c r="F127" s="17">
        <v>7.2737100000000001E-3</v>
      </c>
      <c r="G127" s="17">
        <v>9.0768499999999992E-3</v>
      </c>
      <c r="H127" s="17">
        <v>8.7070900000000007E-3</v>
      </c>
      <c r="I127" s="17">
        <v>6.6852600000000002E-3</v>
      </c>
      <c r="J127" s="17">
        <v>5.9306999999999997E-3</v>
      </c>
      <c r="K127" s="17">
        <v>4.7716499999999997E-3</v>
      </c>
      <c r="L127" s="17">
        <v>5.2427899999999998E-3</v>
      </c>
      <c r="M127" s="17">
        <v>5.79876E-3</v>
      </c>
      <c r="N127" s="17">
        <v>5.5958800000000001E-3</v>
      </c>
      <c r="O127" s="17">
        <v>5.5958800000000001E-3</v>
      </c>
      <c r="P127" s="17">
        <v>6.1566800000000003E-3</v>
      </c>
      <c r="Q127" s="17">
        <v>5.8440200000000001E-3</v>
      </c>
      <c r="R127" s="17">
        <v>6.2387800000000002E-3</v>
      </c>
      <c r="S127" s="17">
        <v>6.5291999999999998E-3</v>
      </c>
      <c r="T127" s="17">
        <v>3.3008199999999999E-3</v>
      </c>
      <c r="U127" s="17">
        <v>2.0288799999999998E-3</v>
      </c>
      <c r="V127" s="17">
        <v>2.6042700000000001E-3</v>
      </c>
      <c r="W127" s="17">
        <v>1.57792E-3</v>
      </c>
      <c r="X127" s="17">
        <v>2.29101E-3</v>
      </c>
      <c r="Y127" s="17">
        <v>0.12131</v>
      </c>
      <c r="Z127" s="17">
        <v>6.2746199999999999E-3</v>
      </c>
      <c r="AA127" s="17">
        <v>6.02544E-3</v>
      </c>
      <c r="AB127" s="17">
        <v>1.43476E-2</v>
      </c>
      <c r="AC127" s="17">
        <v>2.2916499999999999E-2</v>
      </c>
      <c r="AD127" s="17">
        <v>4.2265799999999999E-2</v>
      </c>
      <c r="AE127" s="17">
        <v>1.79565E-2</v>
      </c>
      <c r="AF127" s="17">
        <v>2.88694E-2</v>
      </c>
      <c r="AG127" s="17">
        <v>3.5188499999999998E-2</v>
      </c>
      <c r="AH127" s="17">
        <v>9.1714000000000004E-2</v>
      </c>
      <c r="AI127" s="17">
        <v>5.8531E-2</v>
      </c>
      <c r="AJ127" s="17">
        <v>0.179175</v>
      </c>
      <c r="AK127" s="17">
        <v>0.27379799999999999</v>
      </c>
      <c r="AL127" s="17">
        <v>6.0373200000000002E-2</v>
      </c>
      <c r="AM127" s="17">
        <v>7.5099299999999994E-2</v>
      </c>
      <c r="AN127" s="17">
        <v>0.11862499999999999</v>
      </c>
      <c r="AO127" s="17">
        <v>0.13403300000000001</v>
      </c>
    </row>
    <row r="128" spans="1:41" x14ac:dyDescent="0.35">
      <c r="A128" s="17">
        <v>1.44672E-2</v>
      </c>
      <c r="B128" s="17">
        <v>1.31255E-2</v>
      </c>
      <c r="C128" s="17">
        <v>0.209678</v>
      </c>
      <c r="D128" s="17">
        <v>2.4314599999999999E-2</v>
      </c>
      <c r="E128" s="17">
        <v>1.12897E-2</v>
      </c>
      <c r="F128" s="17">
        <v>8.1565400000000003E-3</v>
      </c>
      <c r="G128" s="17">
        <v>1.03842E-2</v>
      </c>
      <c r="H128" s="17">
        <v>9.1734399999999997E-3</v>
      </c>
      <c r="I128" s="17">
        <v>9.4202799999999996E-3</v>
      </c>
      <c r="J128" s="17">
        <v>6.9016800000000003E-3</v>
      </c>
      <c r="K128" s="17">
        <v>6.17835E-3</v>
      </c>
      <c r="L128" s="17">
        <v>8.1903600000000007E-3</v>
      </c>
      <c r="M128" s="17">
        <v>1.0786799999999999E-2</v>
      </c>
      <c r="N128" s="17">
        <v>8.9109399999999991E-3</v>
      </c>
      <c r="O128" s="17">
        <v>8.9109399999999991E-3</v>
      </c>
      <c r="P128" s="17">
        <v>6.5054800000000001E-3</v>
      </c>
      <c r="Q128" s="17">
        <v>6.0046800000000001E-3</v>
      </c>
      <c r="R128" s="17">
        <v>6.36895E-3</v>
      </c>
      <c r="S128" s="17">
        <v>6.68354E-3</v>
      </c>
      <c r="T128" s="17">
        <v>3.3122899999999999E-3</v>
      </c>
      <c r="U128" s="17">
        <v>2.0734500000000001E-3</v>
      </c>
      <c r="V128" s="17">
        <v>2.61481E-3</v>
      </c>
      <c r="W128" s="17">
        <v>1.6389600000000001E-3</v>
      </c>
      <c r="X128" s="17">
        <v>2.29532E-3</v>
      </c>
      <c r="Y128" s="17">
        <v>0.12191</v>
      </c>
      <c r="Z128" s="17">
        <v>6.43013E-3</v>
      </c>
      <c r="AA128" s="17">
        <v>7.6282900000000002E-3</v>
      </c>
      <c r="AB128" s="17">
        <v>1.4602499999999999E-2</v>
      </c>
      <c r="AC128" s="17">
        <v>2.4412300000000001E-2</v>
      </c>
      <c r="AD128" s="17">
        <v>4.2281300000000001E-2</v>
      </c>
      <c r="AE128" s="17">
        <v>1.8345299999999998E-2</v>
      </c>
      <c r="AF128" s="17">
        <v>2.9351499999999999E-2</v>
      </c>
      <c r="AG128" s="17">
        <v>3.5193599999999998E-2</v>
      </c>
      <c r="AH128" s="17">
        <v>9.1830599999999998E-2</v>
      </c>
      <c r="AI128" s="17">
        <v>5.9383699999999998E-2</v>
      </c>
      <c r="AJ128" s="17">
        <v>0.18132499999999999</v>
      </c>
      <c r="AK128" s="17">
        <v>0.27858899999999998</v>
      </c>
      <c r="AL128" s="17">
        <v>6.2307599999999998E-2</v>
      </c>
      <c r="AM128" s="17">
        <v>9.0111999999999998E-2</v>
      </c>
      <c r="AN128" s="17">
        <v>0.122333</v>
      </c>
      <c r="AO128" s="17">
        <v>0.136103</v>
      </c>
    </row>
    <row r="129" spans="1:41" x14ac:dyDescent="0.35">
      <c r="A129" s="17">
        <v>1.77813E-2</v>
      </c>
      <c r="B129" s="17">
        <v>1.3225799999999999E-2</v>
      </c>
      <c r="C129" s="17">
        <v>0.24144199999999999</v>
      </c>
      <c r="D129" s="17">
        <v>2.5230800000000001E-2</v>
      </c>
      <c r="E129" s="17">
        <v>1.13939E-2</v>
      </c>
      <c r="F129" s="17">
        <v>8.4320300000000001E-3</v>
      </c>
      <c r="G129" s="17">
        <v>1.11611E-2</v>
      </c>
      <c r="H129" s="17">
        <v>1.29757E-2</v>
      </c>
      <c r="I129" s="17">
        <v>1.3022000000000001E-2</v>
      </c>
      <c r="J129" s="17">
        <v>1.3036600000000001E-2</v>
      </c>
      <c r="K129" s="17">
        <v>1.1641500000000001E-2</v>
      </c>
      <c r="L129" s="17">
        <v>1.40097E-2</v>
      </c>
      <c r="M129" s="17">
        <v>1.4179199999999999E-2</v>
      </c>
      <c r="N129" s="17">
        <v>9.5786499999999993E-3</v>
      </c>
      <c r="O129" s="17">
        <v>9.5786499999999993E-3</v>
      </c>
      <c r="P129" s="17">
        <v>1.40722E-2</v>
      </c>
      <c r="Q129" s="17">
        <v>9.0599500000000006E-3</v>
      </c>
      <c r="R129" s="17">
        <v>1.1127E-2</v>
      </c>
      <c r="S129" s="17">
        <v>1.0506E-2</v>
      </c>
      <c r="T129" s="17">
        <v>5.9756599999999998E-3</v>
      </c>
      <c r="U129" s="17">
        <v>2.1773000000000001E-3</v>
      </c>
      <c r="V129" s="17">
        <v>2.7613400000000001E-3</v>
      </c>
      <c r="W129" s="17">
        <v>1.7230699999999999E-3</v>
      </c>
      <c r="X129" s="17">
        <v>2.3244199999999998E-3</v>
      </c>
      <c r="Y129" s="17">
        <v>0.124043</v>
      </c>
      <c r="Z129" s="17">
        <v>6.5787800000000002E-3</v>
      </c>
      <c r="AA129" s="17">
        <v>8.3421499999999996E-3</v>
      </c>
      <c r="AB129" s="17">
        <v>1.5276400000000001E-2</v>
      </c>
      <c r="AC129" s="17">
        <v>2.4661200000000001E-2</v>
      </c>
      <c r="AD129" s="17">
        <v>4.8629400000000003E-2</v>
      </c>
      <c r="AE129" s="17">
        <v>1.8898700000000001E-2</v>
      </c>
      <c r="AF129" s="17">
        <v>3.12208E-2</v>
      </c>
      <c r="AG129" s="17">
        <v>3.6672999999999997E-2</v>
      </c>
      <c r="AH129" s="17">
        <v>9.3815899999999994E-2</v>
      </c>
      <c r="AI129" s="17">
        <v>6.2499899999999997E-2</v>
      </c>
      <c r="AJ129" s="17">
        <v>0.181703</v>
      </c>
      <c r="AK129" s="17">
        <v>0.29876399999999997</v>
      </c>
      <c r="AL129" s="17">
        <v>6.24375E-2</v>
      </c>
      <c r="AM129" s="17">
        <v>9.0967999999999993E-2</v>
      </c>
      <c r="AN129" s="17">
        <v>0.124421</v>
      </c>
      <c r="AO129" s="17">
        <v>0.14607800000000001</v>
      </c>
    </row>
    <row r="130" spans="1:41" x14ac:dyDescent="0.35">
      <c r="A130" s="17">
        <v>1.8111700000000001E-2</v>
      </c>
      <c r="B130" s="17">
        <v>1.9180699999999998E-2</v>
      </c>
      <c r="C130" s="17">
        <v>0.257826</v>
      </c>
      <c r="D130" s="17">
        <v>3.2230799999999997E-2</v>
      </c>
      <c r="E130" s="17">
        <v>1.1452E-2</v>
      </c>
      <c r="F130" s="17">
        <v>8.9153700000000006E-3</v>
      </c>
      <c r="G130" s="17">
        <v>1.1357600000000001E-2</v>
      </c>
      <c r="H130" s="17">
        <v>1.4323499999999999E-2</v>
      </c>
      <c r="I130" s="17">
        <v>1.3277499999999999E-2</v>
      </c>
      <c r="J130" s="17">
        <v>1.6242199999999998E-2</v>
      </c>
      <c r="K130" s="17">
        <v>1.64592E-2</v>
      </c>
      <c r="L130" s="17">
        <v>1.58505E-2</v>
      </c>
      <c r="M130" s="17">
        <v>1.50519E-2</v>
      </c>
      <c r="N130" s="17">
        <v>1.00578E-2</v>
      </c>
      <c r="O130" s="17">
        <v>1.00578E-2</v>
      </c>
      <c r="P130" s="17">
        <v>1.45966E-2</v>
      </c>
      <c r="Q130" s="17">
        <v>1.1917000000000001E-2</v>
      </c>
      <c r="R130" s="17">
        <v>1.1957199999999999E-2</v>
      </c>
      <c r="S130" s="17">
        <v>1.3962E-2</v>
      </c>
      <c r="T130" s="17">
        <v>6.27401E-3</v>
      </c>
      <c r="U130" s="17">
        <v>2.9485499999999999E-3</v>
      </c>
      <c r="V130" s="17">
        <v>2.84132E-3</v>
      </c>
      <c r="W130" s="17">
        <v>1.7562000000000001E-3</v>
      </c>
      <c r="X130" s="17">
        <v>2.4189699999999999E-3</v>
      </c>
      <c r="Y130" s="17">
        <v>0.12472800000000001</v>
      </c>
      <c r="Z130" s="17">
        <v>6.8965600000000004E-3</v>
      </c>
      <c r="AA130" s="17">
        <v>9.5950400000000009E-3</v>
      </c>
      <c r="AB130" s="17">
        <v>1.72566E-2</v>
      </c>
      <c r="AC130" s="17">
        <v>2.6991100000000001E-2</v>
      </c>
      <c r="AD130" s="17">
        <v>5.3135000000000002E-2</v>
      </c>
      <c r="AE130" s="17">
        <v>1.89556E-2</v>
      </c>
      <c r="AF130" s="17">
        <v>3.1447099999999999E-2</v>
      </c>
      <c r="AG130" s="17">
        <v>3.74706E-2</v>
      </c>
      <c r="AH130" s="17">
        <v>9.4910599999999998E-2</v>
      </c>
      <c r="AI130" s="17">
        <v>7.0089100000000001E-2</v>
      </c>
      <c r="AJ130" s="17">
        <v>0.18237400000000001</v>
      </c>
      <c r="AK130" s="17">
        <v>0.30027300000000001</v>
      </c>
      <c r="AL130" s="17">
        <v>7.2006399999999998E-2</v>
      </c>
      <c r="AM130" s="17">
        <v>9.1946100000000003E-2</v>
      </c>
      <c r="AN130" s="17">
        <v>0.12743099999999999</v>
      </c>
      <c r="AO130" s="17">
        <v>0.149395</v>
      </c>
    </row>
    <row r="131" spans="1:41" x14ac:dyDescent="0.35">
      <c r="A131" s="17">
        <v>2.48513E-2</v>
      </c>
      <c r="B131" s="17">
        <v>1.94783E-2</v>
      </c>
      <c r="C131" s="17">
        <v>0.28228599999999998</v>
      </c>
      <c r="D131" s="17">
        <v>3.2958399999999999E-2</v>
      </c>
      <c r="E131" s="17">
        <v>1.4691299999999999E-2</v>
      </c>
      <c r="F131" s="17">
        <v>1.26634E-2</v>
      </c>
      <c r="G131" s="17">
        <v>1.5049399999999999E-2</v>
      </c>
      <c r="H131" s="17">
        <v>1.5539799999999999E-2</v>
      </c>
      <c r="I131" s="17">
        <v>1.5861799999999999E-2</v>
      </c>
      <c r="J131" s="17">
        <v>1.7248099999999999E-2</v>
      </c>
      <c r="K131" s="17">
        <v>1.6762900000000001E-2</v>
      </c>
      <c r="L131" s="17">
        <v>2.0579299999999998E-2</v>
      </c>
      <c r="M131" s="17">
        <v>1.51842E-2</v>
      </c>
      <c r="N131" s="17">
        <v>1.03377E-2</v>
      </c>
      <c r="O131" s="17">
        <v>1.03377E-2</v>
      </c>
      <c r="P131" s="17">
        <v>1.46427E-2</v>
      </c>
      <c r="Q131" s="17">
        <v>1.27545E-2</v>
      </c>
      <c r="R131" s="17">
        <v>1.2031E-2</v>
      </c>
      <c r="S131" s="17">
        <v>1.5549199999999999E-2</v>
      </c>
      <c r="T131" s="17">
        <v>6.8861199999999999E-3</v>
      </c>
      <c r="U131" s="17">
        <v>3.0886099999999999E-3</v>
      </c>
      <c r="V131" s="17">
        <v>3.4555200000000001E-3</v>
      </c>
      <c r="W131" s="17">
        <v>1.8127200000000001E-3</v>
      </c>
      <c r="X131" s="17">
        <v>2.4549099999999998E-3</v>
      </c>
      <c r="Y131" s="17">
        <v>0.13179099999999999</v>
      </c>
      <c r="Z131" s="17">
        <v>8.7343300000000002E-3</v>
      </c>
      <c r="AA131" s="17">
        <v>1.1576899999999999E-2</v>
      </c>
      <c r="AB131" s="17">
        <v>1.7470099999999999E-2</v>
      </c>
      <c r="AC131" s="17">
        <v>3.3088899999999997E-2</v>
      </c>
      <c r="AD131" s="17">
        <v>5.3208199999999997E-2</v>
      </c>
      <c r="AE131" s="17">
        <v>1.9187200000000001E-2</v>
      </c>
      <c r="AF131" s="17">
        <v>3.2681500000000002E-2</v>
      </c>
      <c r="AG131" s="17">
        <v>4.1908099999999997E-2</v>
      </c>
      <c r="AH131" s="17">
        <v>0.101423</v>
      </c>
      <c r="AI131" s="17">
        <v>7.0341000000000001E-2</v>
      </c>
      <c r="AJ131" s="17">
        <v>0.18318200000000001</v>
      </c>
      <c r="AK131" s="17">
        <v>0.30421399999999998</v>
      </c>
      <c r="AL131" s="17">
        <v>9.8713200000000001E-2</v>
      </c>
      <c r="AM131" s="17">
        <v>0.10620599999999999</v>
      </c>
      <c r="AN131" s="17">
        <v>0.12995100000000001</v>
      </c>
      <c r="AO131" s="17">
        <v>0.14952799999999999</v>
      </c>
    </row>
    <row r="132" spans="1:41" x14ac:dyDescent="0.35">
      <c r="A132" s="17">
        <v>3.1006800000000001E-2</v>
      </c>
      <c r="B132" s="17">
        <v>2.00176E-2</v>
      </c>
      <c r="C132" s="17">
        <v>0.287022</v>
      </c>
      <c r="D132" s="17">
        <v>3.6986999999999999E-2</v>
      </c>
      <c r="E132" s="17">
        <v>2.0042299999999999E-2</v>
      </c>
      <c r="F132" s="17">
        <v>1.31933E-2</v>
      </c>
      <c r="G132" s="17">
        <v>1.5265000000000001E-2</v>
      </c>
      <c r="H132" s="17">
        <v>1.7948200000000001E-2</v>
      </c>
      <c r="I132" s="17">
        <v>1.7384400000000001E-2</v>
      </c>
      <c r="J132" s="17">
        <v>1.7708399999999999E-2</v>
      </c>
      <c r="K132" s="17">
        <v>1.8568399999999999E-2</v>
      </c>
      <c r="L132" s="17">
        <v>2.0989299999999999E-2</v>
      </c>
      <c r="M132" s="17">
        <v>1.5527600000000001E-2</v>
      </c>
      <c r="N132" s="17">
        <v>1.42004E-2</v>
      </c>
      <c r="O132" s="17">
        <v>1.42004E-2</v>
      </c>
      <c r="P132" s="17">
        <v>1.55201E-2</v>
      </c>
      <c r="Q132" s="17">
        <v>1.39487E-2</v>
      </c>
      <c r="R132" s="17">
        <v>1.3469399999999999E-2</v>
      </c>
      <c r="S132" s="17">
        <v>1.6371500000000001E-2</v>
      </c>
      <c r="T132" s="17">
        <v>9.2903399999999994E-3</v>
      </c>
      <c r="U132" s="17">
        <v>3.1891300000000001E-3</v>
      </c>
      <c r="V132" s="17">
        <v>3.8134900000000001E-3</v>
      </c>
      <c r="W132" s="17">
        <v>1.9632E-3</v>
      </c>
      <c r="X132" s="17">
        <v>2.6903600000000001E-3</v>
      </c>
      <c r="Y132" s="17">
        <v>0.13244900000000001</v>
      </c>
      <c r="Z132" s="17">
        <v>1.1286300000000001E-2</v>
      </c>
      <c r="AA132" s="17">
        <v>1.16309E-2</v>
      </c>
      <c r="AB132" s="17">
        <v>1.85852E-2</v>
      </c>
      <c r="AC132" s="17">
        <v>3.4255899999999999E-2</v>
      </c>
      <c r="AD132" s="17">
        <v>5.35746E-2</v>
      </c>
      <c r="AE132" s="17">
        <v>1.9649099999999999E-2</v>
      </c>
      <c r="AF132" s="17">
        <v>3.4354500000000003E-2</v>
      </c>
      <c r="AG132" s="17">
        <v>4.2684899999999998E-2</v>
      </c>
      <c r="AH132" s="17">
        <v>0.107562</v>
      </c>
      <c r="AI132" s="17">
        <v>7.0776699999999998E-2</v>
      </c>
      <c r="AJ132" s="17">
        <v>0.185692</v>
      </c>
      <c r="AK132" s="17">
        <v>0.31558599999999998</v>
      </c>
      <c r="AL132" s="17">
        <v>0.105015</v>
      </c>
      <c r="AM132" s="17">
        <v>0.11178200000000001</v>
      </c>
      <c r="AN132" s="17">
        <v>0.135211</v>
      </c>
      <c r="AO132" s="17">
        <v>0.15406400000000001</v>
      </c>
    </row>
    <row r="133" spans="1:41" x14ac:dyDescent="0.35">
      <c r="A133" s="17">
        <v>3.3286499999999997E-2</v>
      </c>
      <c r="B133" s="17">
        <v>2.07168E-2</v>
      </c>
      <c r="C133" s="17">
        <v>0.29926000000000003</v>
      </c>
      <c r="D133" s="17">
        <v>3.7354499999999999E-2</v>
      </c>
      <c r="E133" s="17">
        <v>2.0655900000000001E-2</v>
      </c>
      <c r="F133" s="17">
        <v>1.62319E-2</v>
      </c>
      <c r="G133" s="17">
        <v>1.8858799999999998E-2</v>
      </c>
      <c r="H133" s="17">
        <v>1.99212E-2</v>
      </c>
      <c r="I133" s="17">
        <v>2.1537400000000002E-2</v>
      </c>
      <c r="J133" s="17">
        <v>2.9567800000000002E-2</v>
      </c>
      <c r="K133" s="17">
        <v>2.67452E-2</v>
      </c>
      <c r="L133" s="17">
        <v>2.2109899999999998E-2</v>
      </c>
      <c r="M133" s="17">
        <v>1.98634E-2</v>
      </c>
      <c r="N133" s="17">
        <v>1.63407E-2</v>
      </c>
      <c r="O133" s="17">
        <v>1.63407E-2</v>
      </c>
      <c r="P133" s="17">
        <v>1.7004499999999999E-2</v>
      </c>
      <c r="Q133" s="17">
        <v>1.6325800000000001E-2</v>
      </c>
      <c r="R133" s="17">
        <v>1.4332599999999999E-2</v>
      </c>
      <c r="S133" s="17">
        <v>1.7407700000000002E-2</v>
      </c>
      <c r="T133" s="17">
        <v>1.32394E-2</v>
      </c>
      <c r="U133" s="17">
        <v>3.5119600000000002E-3</v>
      </c>
      <c r="V133" s="17">
        <v>4.7374899999999996E-3</v>
      </c>
      <c r="W133" s="17">
        <v>2.0119000000000001E-3</v>
      </c>
      <c r="X133" s="17">
        <v>2.7004199999999998E-3</v>
      </c>
      <c r="Y133" s="17">
        <v>0.13500300000000001</v>
      </c>
      <c r="Z133" s="17">
        <v>1.1344399999999999E-2</v>
      </c>
      <c r="AA133" s="17">
        <v>1.18368E-2</v>
      </c>
      <c r="AB133" s="17">
        <v>1.8811700000000001E-2</v>
      </c>
      <c r="AC133" s="17">
        <v>3.48843E-2</v>
      </c>
      <c r="AD133" s="17">
        <v>5.4276999999999999E-2</v>
      </c>
      <c r="AE133" s="17">
        <v>2.0320600000000001E-2</v>
      </c>
      <c r="AF133" s="17">
        <v>3.4721099999999998E-2</v>
      </c>
      <c r="AG133" s="17">
        <v>4.57001E-2</v>
      </c>
      <c r="AH133" s="17">
        <v>0.110457</v>
      </c>
      <c r="AI133" s="17">
        <v>7.6834E-2</v>
      </c>
      <c r="AJ133" s="17">
        <v>0.18773000000000001</v>
      </c>
      <c r="AK133" s="17">
        <v>0.31878299999999998</v>
      </c>
      <c r="AL133" s="17">
        <v>0.133607</v>
      </c>
      <c r="AM133" s="17">
        <v>0.12236</v>
      </c>
      <c r="AN133" s="17">
        <v>0.13869200000000001</v>
      </c>
      <c r="AO133" s="17">
        <v>0.164795</v>
      </c>
    </row>
    <row r="134" spans="1:41" x14ac:dyDescent="0.35">
      <c r="A134" s="17">
        <v>3.5454600000000003E-2</v>
      </c>
      <c r="B134" s="17">
        <v>2.33756E-2</v>
      </c>
      <c r="C134" s="17">
        <v>0.34446900000000003</v>
      </c>
      <c r="D134" s="17">
        <v>4.57078E-2</v>
      </c>
      <c r="E134" s="17">
        <v>2.3579599999999999E-2</v>
      </c>
      <c r="F134" s="17">
        <v>1.9635400000000001E-2</v>
      </c>
      <c r="G134" s="17">
        <v>2.4495599999999999E-2</v>
      </c>
      <c r="H134" s="17">
        <v>2.1445599999999999E-2</v>
      </c>
      <c r="I134" s="17">
        <v>2.22112E-2</v>
      </c>
      <c r="J134" s="17">
        <v>3.0510200000000001E-2</v>
      </c>
      <c r="K134" s="17">
        <v>2.7010599999999999E-2</v>
      </c>
      <c r="L134" s="17">
        <v>3.3496900000000003E-2</v>
      </c>
      <c r="M134" s="17">
        <v>2.14828E-2</v>
      </c>
      <c r="N134" s="17">
        <v>1.7029099999999998E-2</v>
      </c>
      <c r="O134" s="17">
        <v>1.7029099999999998E-2</v>
      </c>
      <c r="P134" s="17">
        <v>1.7303200000000001E-2</v>
      </c>
      <c r="Q134" s="17">
        <v>1.7564300000000001E-2</v>
      </c>
      <c r="R134" s="17">
        <v>1.5532900000000001E-2</v>
      </c>
      <c r="S134" s="17">
        <v>1.90274E-2</v>
      </c>
      <c r="T134" s="17">
        <v>1.5879000000000001E-2</v>
      </c>
      <c r="U134" s="17">
        <v>4.85046E-3</v>
      </c>
      <c r="V134" s="17">
        <v>4.7657000000000003E-3</v>
      </c>
      <c r="W134" s="17">
        <v>2.0156200000000001E-3</v>
      </c>
      <c r="X134" s="17">
        <v>2.9084800000000002E-3</v>
      </c>
      <c r="Y134" s="17">
        <v>0.13647599999999999</v>
      </c>
      <c r="Z134" s="17">
        <v>1.1746599999999999E-2</v>
      </c>
      <c r="AA134" s="17">
        <v>1.1968100000000001E-2</v>
      </c>
      <c r="AB134" s="17">
        <v>1.8936399999999999E-2</v>
      </c>
      <c r="AC134" s="17">
        <v>3.5592800000000001E-2</v>
      </c>
      <c r="AD134" s="17">
        <v>5.63706E-2</v>
      </c>
      <c r="AE134" s="17">
        <v>2.1511300000000001E-2</v>
      </c>
      <c r="AF134" s="17">
        <v>3.6808899999999999E-2</v>
      </c>
      <c r="AG134" s="17">
        <v>4.78974E-2</v>
      </c>
      <c r="AH134" s="17">
        <v>0.111737</v>
      </c>
      <c r="AI134" s="17">
        <v>7.7313999999999994E-2</v>
      </c>
      <c r="AJ134" s="17">
        <v>0.19045599999999999</v>
      </c>
      <c r="AK134" s="17">
        <v>0.31973299999999999</v>
      </c>
      <c r="AL134" s="17">
        <v>0.13369600000000001</v>
      </c>
      <c r="AM134" s="17">
        <v>0.124108</v>
      </c>
      <c r="AN134" s="17">
        <v>0.14696100000000001</v>
      </c>
      <c r="AO134" s="17">
        <v>0.17177700000000001</v>
      </c>
    </row>
    <row r="135" spans="1:41" x14ac:dyDescent="0.35">
      <c r="A135" s="17">
        <v>3.7061900000000002E-2</v>
      </c>
      <c r="B135" s="17">
        <v>2.8101500000000001E-2</v>
      </c>
      <c r="C135" s="17">
        <v>0.35694999999999999</v>
      </c>
      <c r="D135" s="17">
        <v>5.36026E-2</v>
      </c>
      <c r="E135" s="17">
        <v>2.40398E-2</v>
      </c>
      <c r="F135" s="17">
        <v>2.2884399999999999E-2</v>
      </c>
      <c r="G135" s="17">
        <v>2.45463E-2</v>
      </c>
      <c r="H135" s="17">
        <v>2.7145900000000001E-2</v>
      </c>
      <c r="I135" s="17">
        <v>3.1995099999999999E-2</v>
      </c>
      <c r="J135" s="17">
        <v>3.5062099999999999E-2</v>
      </c>
      <c r="K135" s="17">
        <v>3.0080099999999999E-2</v>
      </c>
      <c r="L135" s="17">
        <v>3.7243199999999997E-2</v>
      </c>
      <c r="M135" s="17">
        <v>4.08267E-2</v>
      </c>
      <c r="N135" s="17">
        <v>1.9745499999999999E-2</v>
      </c>
      <c r="O135" s="17">
        <v>1.9745499999999999E-2</v>
      </c>
      <c r="P135" s="17">
        <v>2.8018299999999999E-2</v>
      </c>
      <c r="Q135" s="17">
        <v>1.9172000000000002E-2</v>
      </c>
      <c r="R135" s="17">
        <v>1.6486199999999999E-2</v>
      </c>
      <c r="S135" s="17">
        <v>1.9847099999999999E-2</v>
      </c>
      <c r="T135" s="17">
        <v>1.6953200000000002E-2</v>
      </c>
      <c r="U135" s="17">
        <v>5.1961200000000003E-3</v>
      </c>
      <c r="V135" s="17">
        <v>4.9630000000000004E-3</v>
      </c>
      <c r="W135" s="17">
        <v>2.05097E-3</v>
      </c>
      <c r="X135" s="17">
        <v>3.03228E-3</v>
      </c>
      <c r="Y135" s="17">
        <v>0.13852200000000001</v>
      </c>
      <c r="Z135" s="17">
        <v>1.18952E-2</v>
      </c>
      <c r="AA135" s="17">
        <v>1.21463E-2</v>
      </c>
      <c r="AB135" s="17">
        <v>1.9670400000000001E-2</v>
      </c>
      <c r="AC135" s="17">
        <v>3.6846999999999998E-2</v>
      </c>
      <c r="AD135" s="17">
        <v>5.8015600000000001E-2</v>
      </c>
      <c r="AE135" s="17">
        <v>2.2373000000000001E-2</v>
      </c>
      <c r="AF135" s="17">
        <v>3.7101599999999998E-2</v>
      </c>
      <c r="AG135" s="17">
        <v>4.9351800000000001E-2</v>
      </c>
      <c r="AH135" s="17">
        <v>0.112529</v>
      </c>
      <c r="AI135" s="17">
        <v>8.1585500000000005E-2</v>
      </c>
      <c r="AJ135" s="17">
        <v>0.21310000000000001</v>
      </c>
      <c r="AK135" s="17">
        <v>0.32774500000000001</v>
      </c>
      <c r="AL135" s="17">
        <v>0.13528799999999999</v>
      </c>
      <c r="AM135" s="17">
        <v>0.13041</v>
      </c>
      <c r="AN135" s="17">
        <v>0.15326600000000001</v>
      </c>
      <c r="AO135" s="17">
        <v>0.18531700000000001</v>
      </c>
    </row>
    <row r="136" spans="1:41" x14ac:dyDescent="0.35">
      <c r="A136" s="17">
        <v>3.78094E-2</v>
      </c>
      <c r="B136" s="17">
        <v>3.1887600000000002E-2</v>
      </c>
      <c r="C136" s="17">
        <v>0.397258</v>
      </c>
      <c r="D136" s="17">
        <v>5.4166499999999999E-2</v>
      </c>
      <c r="E136" s="17">
        <v>3.18318E-2</v>
      </c>
      <c r="F136" s="17">
        <v>2.6949399999999998E-2</v>
      </c>
      <c r="G136" s="17">
        <v>2.6428E-2</v>
      </c>
      <c r="H136" s="17">
        <v>3.09124E-2</v>
      </c>
      <c r="I136" s="17">
        <v>4.0693300000000002E-2</v>
      </c>
      <c r="J136" s="17">
        <v>4.6654000000000001E-2</v>
      </c>
      <c r="K136" s="17">
        <v>3.0820199999999999E-2</v>
      </c>
      <c r="L136" s="17">
        <v>3.8373699999999997E-2</v>
      </c>
      <c r="M136" s="17">
        <v>4.1942800000000002E-2</v>
      </c>
      <c r="N136" s="17">
        <v>3.01424E-2</v>
      </c>
      <c r="O136" s="17">
        <v>3.01424E-2</v>
      </c>
      <c r="P136" s="17">
        <v>2.8544799999999999E-2</v>
      </c>
      <c r="Q136" s="17">
        <v>2.2348E-2</v>
      </c>
      <c r="R136" s="17">
        <v>1.8357700000000001E-2</v>
      </c>
      <c r="S136" s="17">
        <v>2.1120400000000001E-2</v>
      </c>
      <c r="T136" s="17">
        <v>1.72748E-2</v>
      </c>
      <c r="U136" s="17">
        <v>5.5876399999999996E-3</v>
      </c>
      <c r="V136" s="17">
        <v>6.1628300000000002E-3</v>
      </c>
      <c r="W136" s="17">
        <v>2.3813900000000002E-3</v>
      </c>
      <c r="X136" s="17">
        <v>3.1753800000000002E-3</v>
      </c>
      <c r="Y136" s="17">
        <v>0.13869600000000001</v>
      </c>
      <c r="Z136" s="17">
        <v>1.20915E-2</v>
      </c>
      <c r="AA136" s="17">
        <v>1.2997E-2</v>
      </c>
      <c r="AB136" s="17">
        <v>2.11335E-2</v>
      </c>
      <c r="AC136" s="17">
        <v>3.82744E-2</v>
      </c>
      <c r="AD136" s="17">
        <v>6.1824999999999998E-2</v>
      </c>
      <c r="AE136" s="17">
        <v>2.36408E-2</v>
      </c>
      <c r="AF136" s="17">
        <v>3.9007500000000001E-2</v>
      </c>
      <c r="AG136" s="17">
        <v>5.0116500000000001E-2</v>
      </c>
      <c r="AH136" s="17">
        <v>0.115067</v>
      </c>
      <c r="AI136" s="17">
        <v>8.1777900000000001E-2</v>
      </c>
      <c r="AJ136" s="17">
        <v>0.219053</v>
      </c>
      <c r="AK136" s="17">
        <v>0.32994600000000002</v>
      </c>
      <c r="AL136" s="17">
        <v>0.13669799999999999</v>
      </c>
      <c r="AM136" s="17">
        <v>0.13294</v>
      </c>
      <c r="AN136" s="17">
        <v>0.16511100000000001</v>
      </c>
      <c r="AO136" s="17">
        <v>0.189306</v>
      </c>
    </row>
    <row r="137" spans="1:41" x14ac:dyDescent="0.35">
      <c r="A137" s="17">
        <v>4.79703E-2</v>
      </c>
      <c r="B137" s="17">
        <v>4.0278599999999998E-2</v>
      </c>
      <c r="C137" s="17">
        <v>0.42287400000000003</v>
      </c>
      <c r="D137" s="17">
        <v>5.45999E-2</v>
      </c>
      <c r="E137" s="17">
        <v>4.0640099999999998E-2</v>
      </c>
      <c r="F137" s="17">
        <v>3.0080099999999999E-2</v>
      </c>
      <c r="G137" s="17">
        <v>3.8990700000000003E-2</v>
      </c>
      <c r="H137" s="17">
        <v>4.0557000000000003E-2</v>
      </c>
      <c r="I137" s="17">
        <v>4.1116300000000001E-2</v>
      </c>
      <c r="J137" s="17">
        <v>4.8859600000000003E-2</v>
      </c>
      <c r="K137" s="17">
        <v>4.7025299999999999E-2</v>
      </c>
      <c r="L137" s="17">
        <v>5.28478E-2</v>
      </c>
      <c r="M137" s="17">
        <v>5.09451E-2</v>
      </c>
      <c r="N137" s="17">
        <v>3.7732300000000003E-2</v>
      </c>
      <c r="O137" s="17">
        <v>3.7732300000000003E-2</v>
      </c>
      <c r="P137" s="17">
        <v>3.5245800000000001E-2</v>
      </c>
      <c r="Q137" s="17">
        <v>2.9798700000000001E-2</v>
      </c>
      <c r="R137" s="17">
        <v>2.6306400000000001E-2</v>
      </c>
      <c r="S137" s="17">
        <v>2.5662899999999999E-2</v>
      </c>
      <c r="T137" s="17">
        <v>1.7805100000000001E-2</v>
      </c>
      <c r="U137" s="17">
        <v>6.57735E-3</v>
      </c>
      <c r="V137" s="17">
        <v>7.7129800000000004E-3</v>
      </c>
      <c r="W137" s="17">
        <v>2.85659E-3</v>
      </c>
      <c r="X137" s="17">
        <v>3.1813800000000001E-3</v>
      </c>
      <c r="Y137" s="17">
        <v>0.14449300000000001</v>
      </c>
      <c r="Z137" s="17">
        <v>1.62985E-2</v>
      </c>
      <c r="AA137" s="17">
        <v>1.30139E-2</v>
      </c>
      <c r="AB137" s="17">
        <v>2.23199E-2</v>
      </c>
      <c r="AC137" s="17">
        <v>3.9226200000000003E-2</v>
      </c>
      <c r="AD137" s="17">
        <v>6.2234299999999999E-2</v>
      </c>
      <c r="AE137" s="17">
        <v>2.4016900000000001E-2</v>
      </c>
      <c r="AF137" s="17">
        <v>4.0099700000000002E-2</v>
      </c>
      <c r="AG137" s="17">
        <v>5.1513999999999997E-2</v>
      </c>
      <c r="AH137" s="17">
        <v>0.116177</v>
      </c>
      <c r="AI137" s="17">
        <v>8.3039399999999999E-2</v>
      </c>
      <c r="AJ137" s="17">
        <v>0.22961699999999999</v>
      </c>
      <c r="AK137" s="17">
        <v>0.33777499999999999</v>
      </c>
      <c r="AL137" s="17">
        <v>0.137793</v>
      </c>
      <c r="AM137" s="17">
        <v>0.13753799999999999</v>
      </c>
      <c r="AN137" s="17">
        <v>0.17729</v>
      </c>
      <c r="AO137" s="17">
        <v>0.194575</v>
      </c>
    </row>
    <row r="138" spans="1:41" x14ac:dyDescent="0.35">
      <c r="A138" s="17">
        <v>6.4675300000000005E-2</v>
      </c>
      <c r="B138" s="17">
        <v>4.2445200000000002E-2</v>
      </c>
      <c r="C138" s="17">
        <v>0.42691699999999999</v>
      </c>
      <c r="D138" s="17">
        <v>5.5517200000000003E-2</v>
      </c>
      <c r="E138" s="17">
        <v>4.1139099999999998E-2</v>
      </c>
      <c r="F138" s="17">
        <v>3.64219E-2</v>
      </c>
      <c r="G138" s="17">
        <v>4.7597599999999997E-2</v>
      </c>
      <c r="H138" s="17">
        <v>4.9010900000000003E-2</v>
      </c>
      <c r="I138" s="17">
        <v>4.73972E-2</v>
      </c>
      <c r="J138" s="17">
        <v>5.1728000000000003E-2</v>
      </c>
      <c r="K138" s="17">
        <v>5.0253300000000001E-2</v>
      </c>
      <c r="L138" s="17">
        <v>5.5392799999999999E-2</v>
      </c>
      <c r="M138" s="17">
        <v>5.3720200000000003E-2</v>
      </c>
      <c r="N138" s="17">
        <v>3.9725999999999997E-2</v>
      </c>
      <c r="O138" s="17">
        <v>3.9725999999999997E-2</v>
      </c>
      <c r="P138" s="17">
        <v>4.6309500000000003E-2</v>
      </c>
      <c r="Q138" s="17">
        <v>3.4032899999999998E-2</v>
      </c>
      <c r="R138" s="17">
        <v>3.25002E-2</v>
      </c>
      <c r="S138" s="17">
        <v>2.6807399999999999E-2</v>
      </c>
      <c r="T138" s="17">
        <v>2.0530199999999998E-2</v>
      </c>
      <c r="U138" s="17">
        <v>7.9269000000000006E-3</v>
      </c>
      <c r="V138" s="17">
        <v>7.7732399999999998E-3</v>
      </c>
      <c r="W138" s="17">
        <v>2.8701199999999999E-3</v>
      </c>
      <c r="X138" s="17">
        <v>5.0823300000000004E-3</v>
      </c>
      <c r="Y138" s="17">
        <v>0.14479300000000001</v>
      </c>
      <c r="Z138" s="17">
        <v>1.63669E-2</v>
      </c>
      <c r="AA138" s="17">
        <v>1.3297399999999999E-2</v>
      </c>
      <c r="AB138" s="17">
        <v>2.2643199999999999E-2</v>
      </c>
      <c r="AC138" s="17">
        <v>4.32822E-2</v>
      </c>
      <c r="AD138" s="17">
        <v>6.43537E-2</v>
      </c>
      <c r="AE138" s="17">
        <v>2.5300799999999998E-2</v>
      </c>
      <c r="AF138" s="17">
        <v>4.1914300000000002E-2</v>
      </c>
      <c r="AG138" s="17">
        <v>5.1944499999999998E-2</v>
      </c>
      <c r="AH138" s="17">
        <v>0.123668</v>
      </c>
      <c r="AI138" s="17">
        <v>8.4370399999999998E-2</v>
      </c>
      <c r="AJ138" s="17">
        <v>0.22963600000000001</v>
      </c>
      <c r="AK138" s="17">
        <v>0.34000200000000003</v>
      </c>
      <c r="AL138" s="17">
        <v>0.141925</v>
      </c>
      <c r="AM138" s="17">
        <v>0.138937</v>
      </c>
      <c r="AN138" s="17">
        <v>0.177791</v>
      </c>
      <c r="AO138" s="17">
        <v>0.203153</v>
      </c>
    </row>
    <row r="139" spans="1:41" x14ac:dyDescent="0.35">
      <c r="A139" s="17">
        <v>7.7267100000000005E-2</v>
      </c>
      <c r="B139" s="17">
        <v>4.7289100000000001E-2</v>
      </c>
      <c r="C139" s="17">
        <v>0.51503900000000002</v>
      </c>
      <c r="D139" s="17">
        <v>8.6046899999999996E-2</v>
      </c>
      <c r="E139" s="17">
        <v>4.3116099999999997E-2</v>
      </c>
      <c r="F139" s="17">
        <v>3.9745299999999997E-2</v>
      </c>
      <c r="G139" s="17">
        <v>4.85593E-2</v>
      </c>
      <c r="H139" s="17">
        <v>5.21936E-2</v>
      </c>
      <c r="I139" s="17">
        <v>4.8481299999999998E-2</v>
      </c>
      <c r="J139" s="17">
        <v>5.6159199999999999E-2</v>
      </c>
      <c r="K139" s="17">
        <v>5.4720299999999999E-2</v>
      </c>
      <c r="L139" s="17">
        <v>6.4034300000000002E-2</v>
      </c>
      <c r="M139" s="17">
        <v>5.5954700000000003E-2</v>
      </c>
      <c r="N139" s="17">
        <v>4.2080899999999997E-2</v>
      </c>
      <c r="O139" s="17">
        <v>4.2080899999999997E-2</v>
      </c>
      <c r="P139" s="17">
        <v>4.7128799999999998E-2</v>
      </c>
      <c r="Q139" s="17">
        <v>3.6491299999999997E-2</v>
      </c>
      <c r="R139" s="17">
        <v>4.5694600000000002E-2</v>
      </c>
      <c r="S139" s="17">
        <v>3.7532700000000002E-2</v>
      </c>
      <c r="T139" s="17">
        <v>3.0898800000000001E-2</v>
      </c>
      <c r="U139" s="17">
        <v>1.33177E-2</v>
      </c>
      <c r="V139" s="17">
        <v>1.3424699999999999E-2</v>
      </c>
      <c r="W139" s="17">
        <v>3.1725299999999998E-3</v>
      </c>
      <c r="X139" s="17">
        <v>5.4792599999999997E-3</v>
      </c>
      <c r="Y139" s="17">
        <v>0.14529600000000001</v>
      </c>
      <c r="Z139" s="17">
        <v>1.7277000000000001E-2</v>
      </c>
      <c r="AA139" s="17">
        <v>1.47482E-2</v>
      </c>
      <c r="AB139" s="17">
        <v>2.3690900000000001E-2</v>
      </c>
      <c r="AC139" s="17">
        <v>4.3407000000000001E-2</v>
      </c>
      <c r="AD139" s="17">
        <v>6.4656099999999994E-2</v>
      </c>
      <c r="AE139" s="17">
        <v>2.5457E-2</v>
      </c>
      <c r="AF139" s="17">
        <v>4.2056299999999998E-2</v>
      </c>
      <c r="AG139" s="17">
        <v>5.4910800000000003E-2</v>
      </c>
      <c r="AH139" s="17">
        <v>0.13126199999999999</v>
      </c>
      <c r="AI139" s="17">
        <v>8.6206500000000005E-2</v>
      </c>
      <c r="AJ139" s="17">
        <v>0.242344</v>
      </c>
      <c r="AK139" s="17">
        <v>0.34402300000000002</v>
      </c>
      <c r="AL139" s="17">
        <v>0.14510899999999999</v>
      </c>
      <c r="AM139" s="17">
        <v>0.140039</v>
      </c>
      <c r="AN139" s="17">
        <v>0.17940400000000001</v>
      </c>
      <c r="AO139" s="17">
        <v>0.222522</v>
      </c>
    </row>
    <row r="140" spans="1:41" x14ac:dyDescent="0.35">
      <c r="A140" s="17">
        <v>7.9711799999999999E-2</v>
      </c>
      <c r="B140" s="17">
        <v>6.2872300000000006E-2</v>
      </c>
      <c r="C140" s="17">
        <v>0.57401500000000005</v>
      </c>
      <c r="D140" s="17">
        <v>8.6690699999999996E-2</v>
      </c>
      <c r="E140" s="17">
        <v>4.8655700000000003E-2</v>
      </c>
      <c r="F140" s="17">
        <v>4.1448899999999997E-2</v>
      </c>
      <c r="G140" s="17">
        <v>6.0901799999999999E-2</v>
      </c>
      <c r="H140" s="17">
        <v>5.4250600000000003E-2</v>
      </c>
      <c r="I140" s="17">
        <v>5.2826100000000001E-2</v>
      </c>
      <c r="J140" s="17">
        <v>5.9686900000000001E-2</v>
      </c>
      <c r="K140" s="17">
        <v>5.9321699999999998E-2</v>
      </c>
      <c r="L140" s="17">
        <v>6.7000900000000002E-2</v>
      </c>
      <c r="M140" s="17">
        <v>6.5385200000000004E-2</v>
      </c>
      <c r="N140" s="17">
        <v>4.326E-2</v>
      </c>
      <c r="O140" s="17">
        <v>4.326E-2</v>
      </c>
      <c r="P140" s="17">
        <v>5.2228900000000002E-2</v>
      </c>
      <c r="Q140" s="17">
        <v>4.4250299999999999E-2</v>
      </c>
      <c r="R140" s="17">
        <v>4.7519199999999998E-2</v>
      </c>
      <c r="S140" s="17">
        <v>5.3486400000000003E-2</v>
      </c>
      <c r="T140" s="17">
        <v>3.4831099999999997E-2</v>
      </c>
      <c r="U140" s="17">
        <v>1.3937400000000001E-2</v>
      </c>
      <c r="V140" s="17">
        <v>1.8485000000000001E-2</v>
      </c>
      <c r="W140" s="17">
        <v>3.4653800000000001E-3</v>
      </c>
      <c r="X140" s="17">
        <v>5.8689800000000002E-3</v>
      </c>
      <c r="Y140" s="17">
        <v>0.14633099999999999</v>
      </c>
      <c r="Z140" s="17">
        <v>1.8072399999999999E-2</v>
      </c>
      <c r="AA140" s="17">
        <v>1.6474300000000001E-2</v>
      </c>
      <c r="AB140" s="17">
        <v>2.5827900000000001E-2</v>
      </c>
      <c r="AC140" s="17">
        <v>4.5455700000000002E-2</v>
      </c>
      <c r="AD140" s="17">
        <v>6.4872200000000005E-2</v>
      </c>
      <c r="AE140" s="17">
        <v>2.6636900000000002E-2</v>
      </c>
      <c r="AF140" s="17">
        <v>4.3768099999999997E-2</v>
      </c>
      <c r="AG140" s="17">
        <v>5.7920100000000002E-2</v>
      </c>
      <c r="AH140" s="17">
        <v>0.13151099999999999</v>
      </c>
      <c r="AI140" s="17">
        <v>8.6347300000000002E-2</v>
      </c>
      <c r="AJ140" s="17">
        <v>0.24327699999999999</v>
      </c>
      <c r="AK140" s="17">
        <v>0.349161</v>
      </c>
      <c r="AL140" s="17">
        <v>0.14849399999999999</v>
      </c>
      <c r="AM140" s="17">
        <v>0.141926</v>
      </c>
      <c r="AN140" s="17">
        <v>0.19129399999999999</v>
      </c>
      <c r="AO140" s="17">
        <v>0.22939599999999999</v>
      </c>
    </row>
    <row r="141" spans="1:41" x14ac:dyDescent="0.35">
      <c r="A141" s="17">
        <v>9.00783E-2</v>
      </c>
      <c r="B141" s="17">
        <v>9.6089599999999997E-2</v>
      </c>
      <c r="C141" s="17">
        <v>0.57982999999999996</v>
      </c>
      <c r="D141" s="17">
        <v>9.2994800000000002E-2</v>
      </c>
      <c r="E141" s="17">
        <v>5.9224400000000003E-2</v>
      </c>
      <c r="F141" s="17">
        <v>4.8610100000000003E-2</v>
      </c>
      <c r="G141" s="17">
        <v>6.2266299999999997E-2</v>
      </c>
      <c r="H141" s="17">
        <v>5.4949999999999999E-2</v>
      </c>
      <c r="I141" s="17">
        <v>6.5558199999999997E-2</v>
      </c>
      <c r="J141" s="17">
        <v>7.5160000000000005E-2</v>
      </c>
      <c r="K141" s="17">
        <v>6.7149899999999998E-2</v>
      </c>
      <c r="L141" s="17">
        <v>7.5152399999999994E-2</v>
      </c>
      <c r="M141" s="17">
        <v>6.6739800000000002E-2</v>
      </c>
      <c r="N141" s="17">
        <v>4.5785300000000001E-2</v>
      </c>
      <c r="O141" s="17">
        <v>4.5785300000000001E-2</v>
      </c>
      <c r="P141" s="17">
        <v>5.3784600000000002E-2</v>
      </c>
      <c r="Q141" s="17">
        <v>4.5986300000000001E-2</v>
      </c>
      <c r="R141" s="17">
        <v>5.0270500000000003E-2</v>
      </c>
      <c r="S141" s="17">
        <v>5.9152099999999999E-2</v>
      </c>
      <c r="T141" s="17">
        <v>4.2694599999999999E-2</v>
      </c>
      <c r="U141" s="17">
        <v>1.42495E-2</v>
      </c>
      <c r="V141" s="17">
        <v>1.8936499999999998E-2</v>
      </c>
      <c r="W141" s="17">
        <v>3.5063799999999999E-3</v>
      </c>
      <c r="X141" s="17">
        <v>7.0368000000000002E-3</v>
      </c>
      <c r="Y141" s="17">
        <v>0.14707500000000001</v>
      </c>
      <c r="Z141" s="17">
        <v>2.0579199999999999E-2</v>
      </c>
      <c r="AA141" s="17">
        <v>1.7318400000000001E-2</v>
      </c>
      <c r="AB141" s="17">
        <v>2.5935E-2</v>
      </c>
      <c r="AC141" s="17">
        <v>4.5832900000000003E-2</v>
      </c>
      <c r="AD141" s="17">
        <v>6.8360199999999996E-2</v>
      </c>
      <c r="AE141" s="17">
        <v>2.8369999999999999E-2</v>
      </c>
      <c r="AF141" s="17">
        <v>4.43934E-2</v>
      </c>
      <c r="AG141" s="17">
        <v>5.9520499999999997E-2</v>
      </c>
      <c r="AH141" s="17">
        <v>0.13459199999999999</v>
      </c>
      <c r="AI141" s="17">
        <v>8.6721800000000002E-2</v>
      </c>
      <c r="AJ141" s="17">
        <v>0.25175500000000001</v>
      </c>
      <c r="AK141" s="17">
        <v>0.35087400000000002</v>
      </c>
      <c r="AL141" s="17">
        <v>0.157858</v>
      </c>
      <c r="AM141" s="17">
        <v>0.14426900000000001</v>
      </c>
      <c r="AN141" s="17">
        <v>0.206261</v>
      </c>
      <c r="AO141" s="17">
        <v>0.23083400000000001</v>
      </c>
    </row>
    <row r="142" spans="1:41" x14ac:dyDescent="0.35">
      <c r="A142" s="17">
        <v>0.11533499999999999</v>
      </c>
      <c r="B142" s="17">
        <v>0.101979</v>
      </c>
      <c r="C142" s="17">
        <v>0.59499400000000002</v>
      </c>
      <c r="D142" s="17">
        <v>0.102742</v>
      </c>
      <c r="E142" s="17">
        <v>6.5342200000000003E-2</v>
      </c>
      <c r="F142" s="17">
        <v>4.9378999999999999E-2</v>
      </c>
      <c r="G142" s="17">
        <v>8.3935800000000005E-2</v>
      </c>
      <c r="H142" s="17">
        <v>7.6054300000000005E-2</v>
      </c>
      <c r="I142" s="17">
        <v>6.6205700000000006E-2</v>
      </c>
      <c r="J142" s="17">
        <v>7.8530199999999994E-2</v>
      </c>
      <c r="K142" s="17">
        <v>7.8411300000000003E-2</v>
      </c>
      <c r="L142" s="17">
        <v>7.7621099999999998E-2</v>
      </c>
      <c r="M142" s="17">
        <v>7.0444699999999999E-2</v>
      </c>
      <c r="N142" s="17">
        <v>5.2620100000000003E-2</v>
      </c>
      <c r="O142" s="17">
        <v>5.2620100000000003E-2</v>
      </c>
      <c r="P142" s="17">
        <v>6.0698599999999998E-2</v>
      </c>
      <c r="Q142" s="17">
        <v>4.7818600000000003E-2</v>
      </c>
      <c r="R142" s="17">
        <v>5.1520299999999998E-2</v>
      </c>
      <c r="S142" s="17">
        <v>7.06846E-2</v>
      </c>
      <c r="T142" s="17">
        <v>4.6708800000000002E-2</v>
      </c>
      <c r="U142" s="17">
        <v>1.5674500000000001E-2</v>
      </c>
      <c r="V142" s="17">
        <v>2.0650600000000002E-2</v>
      </c>
      <c r="W142" s="17">
        <v>5.7117899999999996E-3</v>
      </c>
      <c r="X142" s="17">
        <v>7.6532299999999996E-3</v>
      </c>
      <c r="Y142" s="17">
        <v>0.14710899999999999</v>
      </c>
      <c r="Z142" s="17">
        <v>2.0756899999999998E-2</v>
      </c>
      <c r="AA142" s="17">
        <v>1.8115200000000001E-2</v>
      </c>
      <c r="AB142" s="17">
        <v>2.6018599999999999E-2</v>
      </c>
      <c r="AC142" s="17">
        <v>4.7262899999999997E-2</v>
      </c>
      <c r="AD142" s="17">
        <v>7.1760299999999999E-2</v>
      </c>
      <c r="AE142" s="17">
        <v>2.8412E-2</v>
      </c>
      <c r="AF142" s="17">
        <v>4.7588900000000003E-2</v>
      </c>
      <c r="AG142" s="17">
        <v>6.06632E-2</v>
      </c>
      <c r="AH142" s="17">
        <v>0.13480900000000001</v>
      </c>
      <c r="AI142" s="17">
        <v>9.1098499999999999E-2</v>
      </c>
      <c r="AJ142" s="17">
        <v>0.252722</v>
      </c>
      <c r="AK142" s="17">
        <v>0.35804799999999998</v>
      </c>
      <c r="AL142" s="17">
        <v>0.166938</v>
      </c>
      <c r="AM142" s="17">
        <v>0.16492499999999999</v>
      </c>
      <c r="AN142" s="17">
        <v>0.21043500000000001</v>
      </c>
      <c r="AO142" s="17">
        <v>0.236099</v>
      </c>
    </row>
    <row r="143" spans="1:41" x14ac:dyDescent="0.35">
      <c r="A143" s="17">
        <v>0.131825</v>
      </c>
      <c r="B143" s="17">
        <v>0.103188</v>
      </c>
      <c r="C143" s="17">
        <v>0.65684799999999999</v>
      </c>
      <c r="D143" s="17">
        <v>0.11969</v>
      </c>
      <c r="E143" s="17">
        <v>7.3971099999999998E-2</v>
      </c>
      <c r="F143" s="17">
        <v>5.3494699999999999E-2</v>
      </c>
      <c r="G143" s="17">
        <v>8.7067199999999997E-2</v>
      </c>
      <c r="H143" s="17">
        <v>8.5722900000000005E-2</v>
      </c>
      <c r="I143" s="17">
        <v>6.7037799999999995E-2</v>
      </c>
      <c r="J143" s="17">
        <v>8.3822800000000003E-2</v>
      </c>
      <c r="K143" s="17">
        <v>7.9495399999999994E-2</v>
      </c>
      <c r="L143" s="17">
        <v>7.9453399999999993E-2</v>
      </c>
      <c r="M143" s="17">
        <v>7.0881200000000005E-2</v>
      </c>
      <c r="N143" s="17">
        <v>5.4312100000000002E-2</v>
      </c>
      <c r="O143" s="17">
        <v>5.4312100000000002E-2</v>
      </c>
      <c r="P143" s="17">
        <v>6.1448000000000003E-2</v>
      </c>
      <c r="Q143" s="17">
        <v>5.56334E-2</v>
      </c>
      <c r="R143" s="17">
        <v>5.9429799999999998E-2</v>
      </c>
      <c r="S143" s="17">
        <v>7.40397E-2</v>
      </c>
      <c r="T143" s="17">
        <v>6.2150700000000003E-2</v>
      </c>
      <c r="U143" s="17">
        <v>1.7852300000000002E-2</v>
      </c>
      <c r="V143" s="17">
        <v>2.2837199999999998E-2</v>
      </c>
      <c r="W143" s="17">
        <v>6.1111100000000003E-3</v>
      </c>
      <c r="X143" s="17">
        <v>8.1376799999999996E-3</v>
      </c>
      <c r="Y143" s="17">
        <v>0.14712600000000001</v>
      </c>
      <c r="Z143" s="17">
        <v>2.1653599999999999E-2</v>
      </c>
      <c r="AA143" s="17">
        <v>1.8485600000000001E-2</v>
      </c>
      <c r="AB143" s="17">
        <v>2.60968E-2</v>
      </c>
      <c r="AC143" s="17">
        <v>4.8698400000000003E-2</v>
      </c>
      <c r="AD143" s="17">
        <v>7.1789000000000006E-2</v>
      </c>
      <c r="AE143" s="17">
        <v>3.31112E-2</v>
      </c>
      <c r="AF143" s="17">
        <v>4.8001200000000001E-2</v>
      </c>
      <c r="AG143" s="17">
        <v>6.2131199999999998E-2</v>
      </c>
      <c r="AH143" s="17">
        <v>0.13700599999999999</v>
      </c>
      <c r="AI143" s="17">
        <v>9.1716500000000006E-2</v>
      </c>
      <c r="AJ143" s="17">
        <v>0.25296800000000003</v>
      </c>
      <c r="AK143" s="17">
        <v>0.35832900000000001</v>
      </c>
      <c r="AL143" s="17">
        <v>0.17047200000000001</v>
      </c>
      <c r="AM143" s="17">
        <v>0.202822</v>
      </c>
      <c r="AN143" s="17">
        <v>0.21754599999999999</v>
      </c>
      <c r="AO143" s="17">
        <v>0.23902399999999999</v>
      </c>
    </row>
    <row r="144" spans="1:41" x14ac:dyDescent="0.35">
      <c r="A144" s="17">
        <v>0.13325000000000001</v>
      </c>
      <c r="B144" s="17">
        <v>0.108293</v>
      </c>
      <c r="C144" s="17">
        <v>0.68576300000000001</v>
      </c>
      <c r="D144" s="17">
        <v>0.12186</v>
      </c>
      <c r="E144" s="17">
        <v>8.2406900000000005E-2</v>
      </c>
      <c r="F144" s="17">
        <v>5.8084700000000003E-2</v>
      </c>
      <c r="G144" s="17">
        <v>9.3101699999999996E-2</v>
      </c>
      <c r="H144" s="17">
        <v>8.6241600000000002E-2</v>
      </c>
      <c r="I144" s="17">
        <v>6.8889699999999998E-2</v>
      </c>
      <c r="J144" s="17">
        <v>8.38898E-2</v>
      </c>
      <c r="K144" s="17">
        <v>8.1859299999999996E-2</v>
      </c>
      <c r="L144" s="17">
        <v>8.30404E-2</v>
      </c>
      <c r="M144" s="17">
        <v>7.2510599999999995E-2</v>
      </c>
      <c r="N144" s="17">
        <v>5.5094900000000002E-2</v>
      </c>
      <c r="O144" s="17">
        <v>5.5094900000000002E-2</v>
      </c>
      <c r="P144" s="17">
        <v>6.64323E-2</v>
      </c>
      <c r="Q144" s="17">
        <v>5.9771100000000001E-2</v>
      </c>
      <c r="R144" s="17">
        <v>6.2200900000000003E-2</v>
      </c>
      <c r="S144" s="17">
        <v>7.8273400000000007E-2</v>
      </c>
      <c r="T144" s="17">
        <v>6.5979999999999997E-2</v>
      </c>
      <c r="U144" s="17">
        <v>2.5939899999999998E-2</v>
      </c>
      <c r="V144" s="17">
        <v>2.4829799999999999E-2</v>
      </c>
      <c r="W144" s="17">
        <v>8.2125199999999992E-3</v>
      </c>
      <c r="X144" s="17">
        <v>1.61081E-2</v>
      </c>
      <c r="Y144" s="17">
        <v>0.147282</v>
      </c>
      <c r="Z144" s="17">
        <v>2.2894399999999999E-2</v>
      </c>
      <c r="AA144" s="17">
        <v>1.88603E-2</v>
      </c>
      <c r="AB144" s="17">
        <v>2.64724E-2</v>
      </c>
      <c r="AC144" s="17">
        <v>5.0450399999999999E-2</v>
      </c>
      <c r="AD144" s="17">
        <v>7.3324100000000003E-2</v>
      </c>
      <c r="AE144" s="17">
        <v>3.5340200000000002E-2</v>
      </c>
      <c r="AF144" s="17">
        <v>4.8085099999999999E-2</v>
      </c>
      <c r="AG144" s="17">
        <v>6.2463400000000002E-2</v>
      </c>
      <c r="AH144" s="17">
        <v>0.13922399999999999</v>
      </c>
      <c r="AI144" s="17">
        <v>9.1891799999999996E-2</v>
      </c>
      <c r="AJ144" s="17">
        <v>0.25909700000000002</v>
      </c>
      <c r="AK144" s="17">
        <v>0.38429999999999997</v>
      </c>
      <c r="AL144" s="17">
        <v>0.175319</v>
      </c>
      <c r="AM144" s="17">
        <v>0.21437200000000001</v>
      </c>
      <c r="AN144" s="17">
        <v>0.231571</v>
      </c>
      <c r="AO144" s="17">
        <v>0.25209999999999999</v>
      </c>
    </row>
    <row r="145" spans="1:41" x14ac:dyDescent="0.35">
      <c r="A145" s="17">
        <v>0.13556499999999999</v>
      </c>
      <c r="B145" s="17">
        <v>0.10836899999999999</v>
      </c>
      <c r="C145" s="17">
        <v>0.69018100000000004</v>
      </c>
      <c r="D145" s="17">
        <v>0.13506399999999999</v>
      </c>
      <c r="E145" s="17">
        <v>8.4221000000000004E-2</v>
      </c>
      <c r="F145" s="17">
        <v>6.3174900000000006E-2</v>
      </c>
      <c r="G145" s="17">
        <v>9.3208700000000005E-2</v>
      </c>
      <c r="H145" s="17">
        <v>9.3428399999999995E-2</v>
      </c>
      <c r="I145" s="17">
        <v>8.0823699999999998E-2</v>
      </c>
      <c r="J145" s="17">
        <v>9.7355999999999998E-2</v>
      </c>
      <c r="K145" s="17">
        <v>8.2396800000000006E-2</v>
      </c>
      <c r="L145" s="17">
        <v>9.4453099999999998E-2</v>
      </c>
      <c r="M145" s="17">
        <v>8.0825099999999997E-2</v>
      </c>
      <c r="N145" s="17">
        <v>5.7694200000000001E-2</v>
      </c>
      <c r="O145" s="17">
        <v>5.7694200000000001E-2</v>
      </c>
      <c r="P145" s="17">
        <v>6.9855899999999999E-2</v>
      </c>
      <c r="Q145" s="17">
        <v>7.0864899999999995E-2</v>
      </c>
      <c r="R145" s="17">
        <v>6.5500500000000003E-2</v>
      </c>
      <c r="S145" s="17">
        <v>9.8049300000000006E-2</v>
      </c>
      <c r="T145" s="17">
        <v>6.8801399999999999E-2</v>
      </c>
      <c r="U145" s="17">
        <v>2.6095699999999999E-2</v>
      </c>
      <c r="V145" s="17">
        <v>3.2216399999999999E-2</v>
      </c>
      <c r="W145" s="17">
        <v>1.6944600000000001E-2</v>
      </c>
      <c r="X145" s="17">
        <v>1.6403299999999999E-2</v>
      </c>
      <c r="Y145" s="17">
        <v>0.151112</v>
      </c>
      <c r="Z145" s="17">
        <v>2.3508000000000001E-2</v>
      </c>
      <c r="AA145" s="17">
        <v>2.2341099999999999E-2</v>
      </c>
      <c r="AB145" s="17">
        <v>2.8811699999999999E-2</v>
      </c>
      <c r="AC145" s="17">
        <v>5.2137999999999997E-2</v>
      </c>
      <c r="AD145" s="17">
        <v>7.3436299999999996E-2</v>
      </c>
      <c r="AE145" s="17">
        <v>3.6145200000000002E-2</v>
      </c>
      <c r="AF145" s="17">
        <v>4.8092999999999997E-2</v>
      </c>
      <c r="AG145" s="17">
        <v>6.3378699999999996E-2</v>
      </c>
      <c r="AH145" s="17">
        <v>0.152</v>
      </c>
      <c r="AI145" s="17">
        <v>9.8772700000000005E-2</v>
      </c>
      <c r="AJ145" s="17">
        <v>0.27248299999999998</v>
      </c>
      <c r="AK145" s="17">
        <v>0.38715699999999997</v>
      </c>
      <c r="AL145" s="17">
        <v>0.17659900000000001</v>
      </c>
      <c r="AM145" s="17">
        <v>0.21665999999999999</v>
      </c>
      <c r="AN145" s="17">
        <v>0.23358100000000001</v>
      </c>
      <c r="AO145" s="17">
        <v>0.25717099999999998</v>
      </c>
    </row>
    <row r="146" spans="1:41" x14ac:dyDescent="0.35">
      <c r="A146" s="17">
        <v>0.15495100000000001</v>
      </c>
      <c r="B146" s="17">
        <v>0.115993</v>
      </c>
      <c r="C146" s="17">
        <v>0.69891000000000003</v>
      </c>
      <c r="D146" s="17">
        <v>0.13572799999999999</v>
      </c>
      <c r="E146" s="17">
        <v>9.0142899999999998E-2</v>
      </c>
      <c r="F146" s="17">
        <v>6.6211199999999998E-2</v>
      </c>
      <c r="G146" s="17">
        <v>9.33311E-2</v>
      </c>
      <c r="H146" s="17">
        <v>9.3489100000000006E-2</v>
      </c>
      <c r="I146" s="17">
        <v>8.1498000000000001E-2</v>
      </c>
      <c r="J146" s="17">
        <v>0.107471</v>
      </c>
      <c r="K146" s="17">
        <v>8.7221199999999999E-2</v>
      </c>
      <c r="L146" s="17">
        <v>9.7243899999999994E-2</v>
      </c>
      <c r="M146" s="17">
        <v>8.3715999999999999E-2</v>
      </c>
      <c r="N146" s="17">
        <v>6.5019199999999999E-2</v>
      </c>
      <c r="O146" s="17">
        <v>6.5019199999999999E-2</v>
      </c>
      <c r="P146" s="17">
        <v>7.3485300000000003E-2</v>
      </c>
      <c r="Q146" s="17">
        <v>7.3986499999999997E-2</v>
      </c>
      <c r="R146" s="17">
        <v>6.65655E-2</v>
      </c>
      <c r="S146" s="17">
        <v>0.10122200000000001</v>
      </c>
      <c r="T146" s="17">
        <v>7.2253399999999995E-2</v>
      </c>
      <c r="U146" s="17">
        <v>3.3773699999999997E-2</v>
      </c>
      <c r="V146" s="17">
        <v>3.3673599999999998E-2</v>
      </c>
      <c r="W146" s="17">
        <v>1.69751E-2</v>
      </c>
      <c r="X146" s="17">
        <v>1.7007100000000001E-2</v>
      </c>
      <c r="Y146" s="17">
        <v>0.15121799999999999</v>
      </c>
      <c r="Z146" s="17">
        <v>2.8641699999999999E-2</v>
      </c>
      <c r="AA146" s="17">
        <v>2.2492000000000002E-2</v>
      </c>
      <c r="AB146" s="17">
        <v>3.0675500000000001E-2</v>
      </c>
      <c r="AC146" s="17">
        <v>6.3768000000000005E-2</v>
      </c>
      <c r="AD146" s="17">
        <v>7.4405899999999997E-2</v>
      </c>
      <c r="AE146" s="17">
        <v>3.9107799999999998E-2</v>
      </c>
      <c r="AF146" s="17">
        <v>4.8974400000000001E-2</v>
      </c>
      <c r="AG146" s="17">
        <v>6.7914699999999995E-2</v>
      </c>
      <c r="AH146" s="17">
        <v>0.152449</v>
      </c>
      <c r="AI146" s="17">
        <v>0.100132</v>
      </c>
      <c r="AJ146" s="17">
        <v>0.2737</v>
      </c>
      <c r="AK146" s="17">
        <v>0.408748</v>
      </c>
      <c r="AL146" s="17">
        <v>0.196573</v>
      </c>
      <c r="AM146" s="17">
        <v>0.21689800000000001</v>
      </c>
      <c r="AN146" s="17">
        <v>0.244257</v>
      </c>
      <c r="AO146" s="17">
        <v>0.25814900000000002</v>
      </c>
    </row>
    <row r="147" spans="1:41" x14ac:dyDescent="0.35">
      <c r="A147" s="17">
        <v>0.166269</v>
      </c>
      <c r="B147" s="17">
        <v>0.116703</v>
      </c>
      <c r="C147" s="17">
        <v>0.78959699999999999</v>
      </c>
      <c r="D147" s="17">
        <v>0.15409</v>
      </c>
      <c r="E147" s="17">
        <v>9.2069700000000004E-2</v>
      </c>
      <c r="F147" s="17">
        <v>6.7931599999999995E-2</v>
      </c>
      <c r="G147" s="17">
        <v>9.3377799999999997E-2</v>
      </c>
      <c r="H147" s="17">
        <v>9.3520900000000004E-2</v>
      </c>
      <c r="I147" s="17">
        <v>9.7308500000000006E-2</v>
      </c>
      <c r="J147" s="17">
        <v>0.111119</v>
      </c>
      <c r="K147" s="17">
        <v>8.7535100000000005E-2</v>
      </c>
      <c r="L147" s="17">
        <v>0.106936</v>
      </c>
      <c r="M147" s="17">
        <v>8.6482199999999995E-2</v>
      </c>
      <c r="N147" s="17">
        <v>7.6258599999999996E-2</v>
      </c>
      <c r="O147" s="17">
        <v>7.6258599999999996E-2</v>
      </c>
      <c r="P147" s="17">
        <v>7.5819499999999998E-2</v>
      </c>
      <c r="Q147" s="17">
        <v>7.4292300000000006E-2</v>
      </c>
      <c r="R147" s="17">
        <v>7.2005100000000002E-2</v>
      </c>
      <c r="S147" s="17">
        <v>0.111997</v>
      </c>
      <c r="T147" s="17">
        <v>7.2760099999999994E-2</v>
      </c>
      <c r="U147" s="17">
        <v>4.1452999999999997E-2</v>
      </c>
      <c r="V147" s="17">
        <v>3.6621000000000001E-2</v>
      </c>
      <c r="W147" s="17">
        <v>1.8241E-2</v>
      </c>
      <c r="X147" s="17">
        <v>1.9335600000000001E-2</v>
      </c>
      <c r="Y147" s="17">
        <v>0.152666</v>
      </c>
      <c r="Z147" s="17">
        <v>2.9187100000000001E-2</v>
      </c>
      <c r="AA147" s="17">
        <v>2.2583499999999999E-2</v>
      </c>
      <c r="AB147" s="17">
        <v>3.0826699999999999E-2</v>
      </c>
      <c r="AC147" s="17">
        <v>6.5374299999999996E-2</v>
      </c>
      <c r="AD147" s="17">
        <v>7.9965300000000003E-2</v>
      </c>
      <c r="AE147" s="17">
        <v>4.0133500000000003E-2</v>
      </c>
      <c r="AF147" s="17">
        <v>5.0189699999999997E-2</v>
      </c>
      <c r="AG147" s="17">
        <v>6.9309999999999997E-2</v>
      </c>
      <c r="AH147" s="17">
        <v>0.155692</v>
      </c>
      <c r="AI147" s="17">
        <v>0.106576</v>
      </c>
      <c r="AJ147" s="17">
        <v>0.28271800000000002</v>
      </c>
      <c r="AK147" s="17">
        <v>0.424792</v>
      </c>
      <c r="AL147" s="17">
        <v>0.20324999999999999</v>
      </c>
      <c r="AM147" s="17">
        <v>0.21876300000000001</v>
      </c>
      <c r="AN147" s="17">
        <v>0.24549299999999999</v>
      </c>
      <c r="AO147" s="17">
        <v>0.26144800000000001</v>
      </c>
    </row>
    <row r="148" spans="1:41" x14ac:dyDescent="0.35">
      <c r="A148" s="17">
        <v>0.16986899999999999</v>
      </c>
      <c r="B148" s="17">
        <v>0.150535</v>
      </c>
      <c r="C148" s="17">
        <v>0.91925199999999996</v>
      </c>
      <c r="D148" s="17">
        <v>0.156612</v>
      </c>
      <c r="E148" s="17">
        <v>0.106447</v>
      </c>
      <c r="F148" s="17">
        <v>7.2648900000000002E-2</v>
      </c>
      <c r="G148" s="17">
        <v>9.4905000000000003E-2</v>
      </c>
      <c r="H148" s="17">
        <v>9.3545199999999995E-2</v>
      </c>
      <c r="I148" s="17">
        <v>9.7925200000000004E-2</v>
      </c>
      <c r="J148" s="17">
        <v>0.11262999999999999</v>
      </c>
      <c r="K148" s="17">
        <v>8.81493E-2</v>
      </c>
      <c r="L148" s="17">
        <v>0.107013</v>
      </c>
      <c r="M148" s="17">
        <v>0.103293</v>
      </c>
      <c r="N148" s="17">
        <v>8.6277800000000002E-2</v>
      </c>
      <c r="O148" s="17">
        <v>8.6277800000000002E-2</v>
      </c>
      <c r="P148" s="17">
        <v>8.6107699999999995E-2</v>
      </c>
      <c r="Q148" s="17">
        <v>7.6846899999999996E-2</v>
      </c>
      <c r="R148" s="17">
        <v>7.3859800000000003E-2</v>
      </c>
      <c r="S148" s="17">
        <v>0.11337</v>
      </c>
      <c r="T148" s="17">
        <v>8.4049700000000005E-2</v>
      </c>
      <c r="U148" s="17">
        <v>4.4138400000000001E-2</v>
      </c>
      <c r="V148" s="17">
        <v>4.0473700000000001E-2</v>
      </c>
      <c r="W148" s="17">
        <v>1.9115799999999999E-2</v>
      </c>
      <c r="X148" s="17">
        <v>2.0076400000000001E-2</v>
      </c>
      <c r="Y148" s="17">
        <v>0.15270400000000001</v>
      </c>
      <c r="Z148" s="17">
        <v>3.1951399999999998E-2</v>
      </c>
      <c r="AA148" s="17">
        <v>2.3251500000000001E-2</v>
      </c>
      <c r="AB148" s="17">
        <v>3.3313099999999998E-2</v>
      </c>
      <c r="AC148" s="17">
        <v>7.9446799999999998E-2</v>
      </c>
      <c r="AD148" s="17">
        <v>8.0623299999999995E-2</v>
      </c>
      <c r="AE148" s="17">
        <v>4.3776599999999999E-2</v>
      </c>
      <c r="AF148" s="17">
        <v>5.1249700000000002E-2</v>
      </c>
      <c r="AG148" s="17">
        <v>6.9393300000000005E-2</v>
      </c>
      <c r="AH148" s="17">
        <v>0.157994</v>
      </c>
      <c r="AI148" s="17">
        <v>0.109903</v>
      </c>
      <c r="AJ148" s="17">
        <v>0.28357900000000003</v>
      </c>
      <c r="AK148" s="17">
        <v>0.43107699999999999</v>
      </c>
      <c r="AL148" s="17">
        <v>0.203847</v>
      </c>
      <c r="AM148" s="17">
        <v>0.22434499999999999</v>
      </c>
      <c r="AN148" s="17">
        <v>0.249246</v>
      </c>
      <c r="AO148" s="17">
        <v>0.26656299999999999</v>
      </c>
    </row>
    <row r="149" spans="1:41" x14ac:dyDescent="0.35">
      <c r="A149" s="17">
        <v>0.17777899999999999</v>
      </c>
      <c r="B149" s="17">
        <v>0.158471</v>
      </c>
      <c r="C149" s="17">
        <v>1.1620699999999999</v>
      </c>
      <c r="D149" s="17">
        <v>0.160942</v>
      </c>
      <c r="E149" s="17">
        <v>0.112956</v>
      </c>
      <c r="F149" s="17">
        <v>7.5040099999999998E-2</v>
      </c>
      <c r="G149" s="17">
        <v>9.6865900000000005E-2</v>
      </c>
      <c r="H149" s="17">
        <v>9.6421900000000005E-2</v>
      </c>
      <c r="I149" s="17">
        <v>0.100133</v>
      </c>
      <c r="J149" s="17">
        <v>0.11795600000000001</v>
      </c>
      <c r="K149" s="17">
        <v>0.103449</v>
      </c>
      <c r="L149" s="17">
        <v>0.12099699999999999</v>
      </c>
      <c r="M149" s="17">
        <v>0.104544</v>
      </c>
      <c r="N149" s="17">
        <v>8.8490100000000002E-2</v>
      </c>
      <c r="O149" s="17">
        <v>8.8490100000000002E-2</v>
      </c>
      <c r="P149" s="17">
        <v>0.110294</v>
      </c>
      <c r="Q149" s="17">
        <v>9.0094300000000002E-2</v>
      </c>
      <c r="R149" s="17">
        <v>7.8925800000000004E-2</v>
      </c>
      <c r="S149" s="17">
        <v>0.113982</v>
      </c>
      <c r="T149" s="17">
        <v>8.4150000000000003E-2</v>
      </c>
      <c r="U149" s="17">
        <v>5.5759000000000003E-2</v>
      </c>
      <c r="V149" s="17">
        <v>4.3847400000000002E-2</v>
      </c>
      <c r="W149" s="17">
        <v>1.91956E-2</v>
      </c>
      <c r="X149" s="17">
        <v>2.0163799999999999E-2</v>
      </c>
      <c r="Y149" s="17">
        <v>0.15280299999999999</v>
      </c>
      <c r="Z149" s="17">
        <v>3.2705199999999997E-2</v>
      </c>
      <c r="AA149" s="17">
        <v>2.48664E-2</v>
      </c>
      <c r="AB149" s="17">
        <v>3.3339000000000001E-2</v>
      </c>
      <c r="AC149" s="17">
        <v>8.9476E-2</v>
      </c>
      <c r="AD149" s="17">
        <v>8.1536700000000004E-2</v>
      </c>
      <c r="AE149" s="17">
        <v>4.39475E-2</v>
      </c>
      <c r="AF149" s="17">
        <v>5.1342100000000002E-2</v>
      </c>
      <c r="AG149" s="17">
        <v>7.2872999999999993E-2</v>
      </c>
      <c r="AH149" s="17">
        <v>0.17055300000000001</v>
      </c>
      <c r="AI149" s="17">
        <v>0.110878</v>
      </c>
      <c r="AJ149" s="17">
        <v>0.29974800000000001</v>
      </c>
      <c r="AK149" s="17">
        <v>0.43323400000000001</v>
      </c>
      <c r="AL149" s="17">
        <v>0.20538200000000001</v>
      </c>
      <c r="AM149" s="17">
        <v>0.23338500000000001</v>
      </c>
      <c r="AN149" s="17">
        <v>0.259467</v>
      </c>
      <c r="AO149" s="17">
        <v>0.26824999999999999</v>
      </c>
    </row>
    <row r="150" spans="1:41" x14ac:dyDescent="0.35">
      <c r="A150" s="17">
        <v>0.178563</v>
      </c>
      <c r="B150" s="17">
        <v>0.16202900000000001</v>
      </c>
      <c r="C150" s="17">
        <v>1.36086</v>
      </c>
      <c r="D150" s="17">
        <v>0.161102</v>
      </c>
      <c r="E150" s="17">
        <v>0.116284</v>
      </c>
      <c r="F150" s="17">
        <v>8.2395599999999999E-2</v>
      </c>
      <c r="G150" s="17">
        <v>0.101146</v>
      </c>
      <c r="H150" s="17">
        <v>0.110815</v>
      </c>
      <c r="I150" s="17">
        <v>0.10213899999999999</v>
      </c>
      <c r="J150" s="17">
        <v>0.122542</v>
      </c>
      <c r="K150" s="17">
        <v>0.113979</v>
      </c>
      <c r="L150" s="17">
        <v>0.122544</v>
      </c>
      <c r="M150" s="17">
        <v>0.108597</v>
      </c>
      <c r="N150" s="17">
        <v>8.9253899999999997E-2</v>
      </c>
      <c r="O150" s="17">
        <v>8.9253899999999997E-2</v>
      </c>
      <c r="P150" s="17">
        <v>0.11185</v>
      </c>
      <c r="Q150" s="17">
        <v>0.102293</v>
      </c>
      <c r="R150" s="17">
        <v>9.3386300000000005E-2</v>
      </c>
      <c r="S150" s="17">
        <v>0.116872</v>
      </c>
      <c r="T150" s="17">
        <v>8.6774400000000002E-2</v>
      </c>
      <c r="U150" s="17">
        <v>5.8570799999999999E-2</v>
      </c>
      <c r="V150" s="17">
        <v>5.5678800000000001E-2</v>
      </c>
      <c r="W150" s="17">
        <v>2.6709900000000002E-2</v>
      </c>
      <c r="X150" s="17">
        <v>2.0723700000000001E-2</v>
      </c>
      <c r="Y150" s="17">
        <v>0.15615100000000001</v>
      </c>
      <c r="Z150" s="17">
        <v>3.4554700000000001E-2</v>
      </c>
      <c r="AA150" s="17">
        <v>2.5119599999999999E-2</v>
      </c>
      <c r="AB150" s="17">
        <v>3.4334799999999999E-2</v>
      </c>
      <c r="AC150" s="17">
        <v>9.5611600000000005E-2</v>
      </c>
      <c r="AD150" s="17">
        <v>8.7704799999999999E-2</v>
      </c>
      <c r="AE150" s="17">
        <v>5.0118500000000003E-2</v>
      </c>
      <c r="AF150" s="17">
        <v>5.6127900000000001E-2</v>
      </c>
      <c r="AG150" s="17">
        <v>7.5431100000000001E-2</v>
      </c>
      <c r="AH150" s="17">
        <v>0.17122699999999999</v>
      </c>
      <c r="AI150" s="17">
        <v>0.11689099999999999</v>
      </c>
      <c r="AJ150" s="17">
        <v>0.30079400000000001</v>
      </c>
      <c r="AK150" s="17">
        <v>0.43582300000000002</v>
      </c>
      <c r="AL150" s="17">
        <v>0.206847</v>
      </c>
      <c r="AM150" s="17">
        <v>0.23877999999999999</v>
      </c>
      <c r="AN150" s="17">
        <v>0.26381599999999999</v>
      </c>
      <c r="AO150" s="17">
        <v>0.28865800000000003</v>
      </c>
    </row>
    <row r="151" spans="1:41" x14ac:dyDescent="0.35">
      <c r="A151" s="17">
        <v>0.18944900000000001</v>
      </c>
      <c r="B151" s="17">
        <v>0.17205000000000001</v>
      </c>
      <c r="C151" s="17">
        <v>1.38974</v>
      </c>
      <c r="D151" s="17">
        <v>0.184582</v>
      </c>
      <c r="E151" s="17">
        <v>0.136936</v>
      </c>
      <c r="F151" s="17">
        <v>8.6570999999999995E-2</v>
      </c>
      <c r="G151" s="17">
        <v>0.113856</v>
      </c>
      <c r="H151" s="17">
        <v>0.115243</v>
      </c>
      <c r="I151" s="17">
        <v>0.10682999999999999</v>
      </c>
      <c r="J151" s="17">
        <v>0.132662</v>
      </c>
      <c r="K151" s="17">
        <v>0.11949</v>
      </c>
      <c r="L151" s="17">
        <v>0.126136</v>
      </c>
      <c r="M151" s="17">
        <v>0.136597</v>
      </c>
      <c r="N151" s="17">
        <v>9.2410999999999993E-2</v>
      </c>
      <c r="O151" s="17">
        <v>9.2410999999999993E-2</v>
      </c>
      <c r="P151" s="17">
        <v>0.11644400000000001</v>
      </c>
      <c r="Q151" s="17">
        <v>0.102477</v>
      </c>
      <c r="R151" s="17">
        <v>0.101449</v>
      </c>
      <c r="S151" s="17">
        <v>0.12904199999999999</v>
      </c>
      <c r="T151" s="17">
        <v>9.0961799999999995E-2</v>
      </c>
      <c r="U151" s="17">
        <v>5.9050800000000001E-2</v>
      </c>
      <c r="V151" s="17">
        <v>6.3047900000000004E-2</v>
      </c>
      <c r="W151" s="17">
        <v>3.0102799999999999E-2</v>
      </c>
      <c r="X151" s="17">
        <v>3.4992299999999997E-2</v>
      </c>
      <c r="Y151" s="17">
        <v>0.15731200000000001</v>
      </c>
      <c r="Z151" s="17">
        <v>3.5797599999999999E-2</v>
      </c>
      <c r="AA151" s="17">
        <v>2.5381600000000001E-2</v>
      </c>
      <c r="AB151" s="17">
        <v>3.6508899999999997E-2</v>
      </c>
      <c r="AC151" s="17">
        <v>9.57316E-2</v>
      </c>
      <c r="AD151" s="17">
        <v>9.0514999999999998E-2</v>
      </c>
      <c r="AE151" s="17">
        <v>5.0465200000000002E-2</v>
      </c>
      <c r="AF151" s="17">
        <v>5.6527399999999998E-2</v>
      </c>
      <c r="AG151" s="17">
        <v>7.5872499999999996E-2</v>
      </c>
      <c r="AH151" s="17">
        <v>0.17221400000000001</v>
      </c>
      <c r="AI151" s="17">
        <v>0.121323</v>
      </c>
      <c r="AJ151" s="17">
        <v>0.30229800000000001</v>
      </c>
      <c r="AK151" s="17">
        <v>0.44696599999999997</v>
      </c>
      <c r="AL151" s="17">
        <v>0.23314299999999999</v>
      </c>
      <c r="AM151" s="17">
        <v>0.24041499999999999</v>
      </c>
      <c r="AN151" s="17">
        <v>0.26385700000000001</v>
      </c>
      <c r="AO151" s="17">
        <v>0.29496499999999998</v>
      </c>
    </row>
    <row r="152" spans="1:41" x14ac:dyDescent="0.35">
      <c r="A152" s="17">
        <v>0.21352399999999999</v>
      </c>
      <c r="B152" s="17">
        <v>0.17640600000000001</v>
      </c>
      <c r="C152" s="17">
        <v>2.0647700000000002</v>
      </c>
      <c r="D152" s="17">
        <v>0.18788099999999999</v>
      </c>
      <c r="E152" s="17">
        <v>0.14260999999999999</v>
      </c>
      <c r="F152" s="17">
        <v>9.5530699999999996E-2</v>
      </c>
      <c r="G152" s="17">
        <v>0.12295399999999999</v>
      </c>
      <c r="H152" s="17">
        <v>0.115976</v>
      </c>
      <c r="I152" s="17">
        <v>0.106987</v>
      </c>
      <c r="J152" s="17">
        <v>0.141401</v>
      </c>
      <c r="K152" s="17">
        <v>0.124199</v>
      </c>
      <c r="L152" s="17">
        <v>0.148259</v>
      </c>
      <c r="M152" s="17">
        <v>0.13796</v>
      </c>
      <c r="N152" s="17">
        <v>9.3890100000000004E-2</v>
      </c>
      <c r="O152" s="17">
        <v>9.3890100000000004E-2</v>
      </c>
      <c r="P152" s="17">
        <v>0.11794399999999999</v>
      </c>
      <c r="Q152" s="17">
        <v>0.116351</v>
      </c>
      <c r="R152" s="17">
        <v>0.102995</v>
      </c>
      <c r="S152" s="17">
        <v>0.152365</v>
      </c>
      <c r="T152" s="17">
        <v>9.5800999999999997E-2</v>
      </c>
      <c r="U152" s="17">
        <v>6.0241299999999998E-2</v>
      </c>
      <c r="V152" s="17">
        <v>7.0166699999999999E-2</v>
      </c>
      <c r="W152" s="17">
        <v>3.4186099999999997E-2</v>
      </c>
      <c r="X152" s="17">
        <v>4.1558900000000003E-2</v>
      </c>
      <c r="Y152" s="17">
        <v>0.15767400000000001</v>
      </c>
      <c r="Z152" s="17">
        <v>3.8993E-2</v>
      </c>
      <c r="AA152" s="17">
        <v>2.5483700000000001E-2</v>
      </c>
      <c r="AB152" s="17">
        <v>3.6662300000000002E-2</v>
      </c>
      <c r="AC152" s="17">
        <v>9.5951800000000004E-2</v>
      </c>
      <c r="AD152" s="17">
        <v>9.6369899999999994E-2</v>
      </c>
      <c r="AE152" s="17">
        <v>5.1946399999999997E-2</v>
      </c>
      <c r="AF152" s="17">
        <v>5.7594699999999999E-2</v>
      </c>
      <c r="AG152" s="17">
        <v>7.6291499999999998E-2</v>
      </c>
      <c r="AH152" s="17">
        <v>0.175368</v>
      </c>
      <c r="AI152" s="17">
        <v>0.12511700000000001</v>
      </c>
      <c r="AJ152" s="17">
        <v>0.31195899999999999</v>
      </c>
      <c r="AK152" s="17">
        <v>0.45462799999999998</v>
      </c>
      <c r="AL152" s="17">
        <v>0.237064</v>
      </c>
      <c r="AM152" s="17">
        <v>0.24168000000000001</v>
      </c>
      <c r="AN152" s="17">
        <v>0.27523300000000001</v>
      </c>
      <c r="AO152" s="17">
        <v>0.31274600000000002</v>
      </c>
    </row>
    <row r="153" spans="1:41" x14ac:dyDescent="0.35">
      <c r="A153" s="17">
        <v>0.226243</v>
      </c>
      <c r="B153" s="17">
        <v>0.19588900000000001</v>
      </c>
      <c r="C153" s="17">
        <v>2.1459899999999998</v>
      </c>
      <c r="D153" s="17">
        <v>0.19055900000000001</v>
      </c>
      <c r="E153" s="17">
        <v>0.15060299999999999</v>
      </c>
      <c r="F153" s="17">
        <v>9.8216100000000001E-2</v>
      </c>
      <c r="G153" s="17">
        <v>0.13556599999999999</v>
      </c>
      <c r="H153" s="17">
        <v>0.121532</v>
      </c>
      <c r="I153" s="17">
        <v>0.111793</v>
      </c>
      <c r="J153" s="17">
        <v>0.150509</v>
      </c>
      <c r="K153" s="17">
        <v>0.12578700000000001</v>
      </c>
      <c r="L153" s="17">
        <v>0.15243899999999999</v>
      </c>
      <c r="M153" s="17">
        <v>0.13825499999999999</v>
      </c>
      <c r="N153" s="17">
        <v>0.113612</v>
      </c>
      <c r="O153" s="17">
        <v>0.113612</v>
      </c>
      <c r="P153" s="17">
        <v>0.127029</v>
      </c>
      <c r="Q153" s="17">
        <v>0.11967899999999999</v>
      </c>
      <c r="R153" s="17">
        <v>0.103328</v>
      </c>
      <c r="S153" s="17">
        <v>0.152506</v>
      </c>
      <c r="T153" s="17">
        <v>0.102016</v>
      </c>
      <c r="U153" s="17">
        <v>6.4841899999999994E-2</v>
      </c>
      <c r="V153" s="17">
        <v>7.1370299999999998E-2</v>
      </c>
      <c r="W153" s="17">
        <v>3.5296099999999997E-2</v>
      </c>
      <c r="X153" s="17">
        <v>4.5330500000000003E-2</v>
      </c>
      <c r="Y153" s="17">
        <v>0.168576</v>
      </c>
      <c r="Z153" s="17">
        <v>4.1554199999999999E-2</v>
      </c>
      <c r="AA153" s="17">
        <v>2.6125700000000002E-2</v>
      </c>
      <c r="AB153" s="17">
        <v>3.9373499999999999E-2</v>
      </c>
      <c r="AC153" s="17">
        <v>0.100456</v>
      </c>
      <c r="AD153" s="17">
        <v>0.10340100000000001</v>
      </c>
      <c r="AE153" s="17">
        <v>5.8296599999999997E-2</v>
      </c>
      <c r="AF153" s="17">
        <v>6.1653300000000001E-2</v>
      </c>
      <c r="AG153" s="17">
        <v>8.0161200000000002E-2</v>
      </c>
      <c r="AH153" s="17">
        <v>0.17993999999999999</v>
      </c>
      <c r="AI153" s="17">
        <v>0.12645500000000001</v>
      </c>
      <c r="AJ153" s="17">
        <v>0.31903700000000002</v>
      </c>
      <c r="AK153" s="17">
        <v>0.45958199999999999</v>
      </c>
      <c r="AL153" s="17">
        <v>0.23855899999999999</v>
      </c>
      <c r="AM153" s="17">
        <v>0.24864700000000001</v>
      </c>
      <c r="AN153" s="17">
        <v>0.287582</v>
      </c>
      <c r="AO153" s="17">
        <v>0.31477699999999997</v>
      </c>
    </row>
    <row r="154" spans="1:41" x14ac:dyDescent="0.35">
      <c r="A154" s="17">
        <v>0.25711299999999998</v>
      </c>
      <c r="B154" s="17">
        <v>0.20296800000000001</v>
      </c>
      <c r="C154" s="17">
        <v>2.2831199999999998</v>
      </c>
      <c r="D154" s="17">
        <v>0.19753699999999999</v>
      </c>
      <c r="E154" s="17">
        <v>0.152227</v>
      </c>
      <c r="F154" s="17">
        <v>0.105822</v>
      </c>
      <c r="G154" s="17">
        <v>0.13603999999999999</v>
      </c>
      <c r="H154" s="17">
        <v>0.122923</v>
      </c>
      <c r="I154" s="17">
        <v>0.120214</v>
      </c>
      <c r="J154" s="17">
        <v>0.15732099999999999</v>
      </c>
      <c r="K154" s="17">
        <v>0.14183000000000001</v>
      </c>
      <c r="L154" s="17">
        <v>0.16501299999999999</v>
      </c>
      <c r="M154" s="17">
        <v>0.15657299999999999</v>
      </c>
      <c r="N154" s="17">
        <v>0.13366500000000001</v>
      </c>
      <c r="O154" s="17">
        <v>0.13366500000000001</v>
      </c>
      <c r="P154" s="17">
        <v>0.13228599999999999</v>
      </c>
      <c r="Q154" s="17">
        <v>0.12660099999999999</v>
      </c>
      <c r="R154" s="17">
        <v>0.103771</v>
      </c>
      <c r="S154" s="17">
        <v>0.157031</v>
      </c>
      <c r="T154" s="17">
        <v>0.102976</v>
      </c>
      <c r="U154" s="17">
        <v>7.2660100000000005E-2</v>
      </c>
      <c r="V154" s="17">
        <v>8.1029500000000004E-2</v>
      </c>
      <c r="W154" s="17">
        <v>4.01556E-2</v>
      </c>
      <c r="X154" s="17">
        <v>4.74592E-2</v>
      </c>
      <c r="Y154" s="17">
        <v>0.16961799999999999</v>
      </c>
      <c r="Z154" s="17">
        <v>4.5132400000000003E-2</v>
      </c>
      <c r="AA154" s="17">
        <v>2.9102800000000002E-2</v>
      </c>
      <c r="AB154" s="17">
        <v>4.0899600000000001E-2</v>
      </c>
      <c r="AC154" s="17">
        <v>0.10455100000000001</v>
      </c>
      <c r="AD154" s="17">
        <v>0.10391</v>
      </c>
      <c r="AE154" s="17">
        <v>5.89673E-2</v>
      </c>
      <c r="AF154" s="17">
        <v>6.3615699999999997E-2</v>
      </c>
      <c r="AG154" s="17">
        <v>8.1826099999999999E-2</v>
      </c>
      <c r="AH154" s="17">
        <v>0.180622</v>
      </c>
      <c r="AI154" s="17">
        <v>0.13007099999999999</v>
      </c>
      <c r="AJ154" s="17">
        <v>0.32647700000000002</v>
      </c>
      <c r="AK154" s="17">
        <v>0.47764600000000002</v>
      </c>
      <c r="AL154" s="17">
        <v>0.24247099999999999</v>
      </c>
      <c r="AM154" s="17">
        <v>0.25144300000000003</v>
      </c>
      <c r="AN154" s="17">
        <v>0.28923500000000002</v>
      </c>
      <c r="AO154" s="17">
        <v>0.31578899999999999</v>
      </c>
    </row>
    <row r="155" spans="1:41" x14ac:dyDescent="0.35">
      <c r="A155" s="17">
        <v>0.262237</v>
      </c>
      <c r="B155" s="17">
        <v>0.20597099999999999</v>
      </c>
      <c r="C155" s="17">
        <v>2.6594099999999998</v>
      </c>
      <c r="D155" s="17">
        <v>0.20357500000000001</v>
      </c>
      <c r="E155" s="17">
        <v>0.15893399999999999</v>
      </c>
      <c r="F155" s="17">
        <v>0.10628</v>
      </c>
      <c r="G155" s="17">
        <v>0.143537</v>
      </c>
      <c r="H155" s="17">
        <v>0.13141800000000001</v>
      </c>
      <c r="I155" s="17">
        <v>0.131685</v>
      </c>
      <c r="J155" s="17">
        <v>0.17127500000000001</v>
      </c>
      <c r="K155" s="17">
        <v>0.150587</v>
      </c>
      <c r="L155" s="17">
        <v>0.16508600000000001</v>
      </c>
      <c r="M155" s="17">
        <v>0.18257499999999999</v>
      </c>
      <c r="N155" s="17">
        <v>0.14039299999999999</v>
      </c>
      <c r="O155" s="17">
        <v>0.14039299999999999</v>
      </c>
      <c r="P155" s="17">
        <v>0.133741</v>
      </c>
      <c r="Q155" s="17">
        <v>0.131247</v>
      </c>
      <c r="R155" s="17">
        <v>0.123845</v>
      </c>
      <c r="S155" s="17">
        <v>0.16490099999999999</v>
      </c>
      <c r="T155" s="17">
        <v>0.10800999999999999</v>
      </c>
      <c r="U155" s="17">
        <v>7.4682899999999997E-2</v>
      </c>
      <c r="V155" s="17">
        <v>8.4496100000000005E-2</v>
      </c>
      <c r="W155" s="17">
        <v>4.26565E-2</v>
      </c>
      <c r="X155" s="17">
        <v>4.9897299999999999E-2</v>
      </c>
      <c r="Y155" s="17">
        <v>0.16981499999999999</v>
      </c>
      <c r="Z155" s="17">
        <v>4.6351799999999999E-2</v>
      </c>
      <c r="AA155" s="17">
        <v>2.9892100000000001E-2</v>
      </c>
      <c r="AB155" s="17">
        <v>4.1886699999999999E-2</v>
      </c>
      <c r="AC155" s="17">
        <v>0.10909000000000001</v>
      </c>
      <c r="AD155" s="17">
        <v>0.104491</v>
      </c>
      <c r="AE155" s="17">
        <v>6.0022699999999998E-2</v>
      </c>
      <c r="AF155" s="17">
        <v>7.0411299999999996E-2</v>
      </c>
      <c r="AG155" s="17">
        <v>8.4303699999999995E-2</v>
      </c>
      <c r="AH155" s="17">
        <v>0.18998799999999999</v>
      </c>
      <c r="AI155" s="17">
        <v>0.132684</v>
      </c>
      <c r="AJ155" s="17">
        <v>0.34181899999999998</v>
      </c>
      <c r="AK155" s="17">
        <v>0.47773500000000002</v>
      </c>
      <c r="AL155" s="17">
        <v>0.25302200000000002</v>
      </c>
      <c r="AM155" s="17">
        <v>0.25820799999999999</v>
      </c>
      <c r="AN155" s="17">
        <v>0.32236599999999999</v>
      </c>
      <c r="AO155" s="17">
        <v>0.31750800000000001</v>
      </c>
    </row>
    <row r="156" spans="1:41" x14ac:dyDescent="0.35">
      <c r="A156" s="17">
        <v>0.26278699999999999</v>
      </c>
      <c r="B156" s="17">
        <v>0.21851999999999999</v>
      </c>
      <c r="C156" s="17">
        <v>3.6765699999999999</v>
      </c>
      <c r="D156" s="17">
        <v>0.206261</v>
      </c>
      <c r="E156" s="17">
        <v>0.161022</v>
      </c>
      <c r="F156" s="17">
        <v>0.111787</v>
      </c>
      <c r="G156" s="17">
        <v>0.151699</v>
      </c>
      <c r="H156" s="17">
        <v>0.142424</v>
      </c>
      <c r="I156" s="17">
        <v>0.13276499999999999</v>
      </c>
      <c r="J156" s="17">
        <v>0.17577400000000001</v>
      </c>
      <c r="K156" s="17">
        <v>0.154645</v>
      </c>
      <c r="L156" s="17">
        <v>0.18638199999999999</v>
      </c>
      <c r="M156" s="17">
        <v>0.185586</v>
      </c>
      <c r="N156" s="17">
        <v>0.15174299999999999</v>
      </c>
      <c r="O156" s="17">
        <v>0.15174299999999999</v>
      </c>
      <c r="P156" s="17">
        <v>0.14338600000000001</v>
      </c>
      <c r="Q156" s="17">
        <v>0.144404</v>
      </c>
      <c r="R156" s="17">
        <v>0.138764</v>
      </c>
      <c r="S156" s="17">
        <v>0.18362100000000001</v>
      </c>
      <c r="T156" s="17">
        <v>0.117242</v>
      </c>
      <c r="U156" s="17">
        <v>7.6076000000000005E-2</v>
      </c>
      <c r="V156" s="17">
        <v>8.7822300000000006E-2</v>
      </c>
      <c r="W156" s="17">
        <v>4.3431400000000002E-2</v>
      </c>
      <c r="X156" s="17">
        <v>5.1033799999999997E-2</v>
      </c>
      <c r="Y156" s="17">
        <v>0.17129</v>
      </c>
      <c r="Z156" s="17">
        <v>4.8250899999999999E-2</v>
      </c>
      <c r="AA156" s="17">
        <v>3.0062700000000001E-2</v>
      </c>
      <c r="AB156" s="17">
        <v>4.1956800000000002E-2</v>
      </c>
      <c r="AC156" s="17">
        <v>0.124468</v>
      </c>
      <c r="AD156" s="17">
        <v>0.10659</v>
      </c>
      <c r="AE156" s="17">
        <v>6.0363699999999999E-2</v>
      </c>
      <c r="AF156" s="17">
        <v>7.2762499999999994E-2</v>
      </c>
      <c r="AG156" s="17">
        <v>9.0771500000000005E-2</v>
      </c>
      <c r="AH156" s="17">
        <v>0.20103699999999999</v>
      </c>
      <c r="AI156" s="17">
        <v>0.14146</v>
      </c>
      <c r="AJ156" s="17">
        <v>0.34465299999999999</v>
      </c>
      <c r="AK156" s="17">
        <v>0.50464699999999996</v>
      </c>
      <c r="AL156" s="17">
        <v>0.26146599999999998</v>
      </c>
      <c r="AM156" s="17">
        <v>0.268183</v>
      </c>
      <c r="AN156" s="17">
        <v>0.337252</v>
      </c>
      <c r="AO156" s="17">
        <v>0.32429999999999998</v>
      </c>
    </row>
    <row r="157" spans="1:41" x14ac:dyDescent="0.35">
      <c r="A157" s="17">
        <v>0.27245799999999998</v>
      </c>
      <c r="B157" s="17">
        <v>0.24053099999999999</v>
      </c>
      <c r="C157" s="17">
        <v>4.4087800000000001</v>
      </c>
      <c r="D157" s="17">
        <v>0.21290999999999999</v>
      </c>
      <c r="E157" s="17">
        <v>0.161242</v>
      </c>
      <c r="F157" s="17">
        <v>0.120738</v>
      </c>
      <c r="G157" s="17">
        <v>0.16117699999999999</v>
      </c>
      <c r="H157" s="17">
        <v>0.14664099999999999</v>
      </c>
      <c r="I157" s="17">
        <v>0.14386299999999999</v>
      </c>
      <c r="J157" s="17">
        <v>0.179401</v>
      </c>
      <c r="K157" s="17">
        <v>0.168957</v>
      </c>
      <c r="L157" s="17">
        <v>0.18825500000000001</v>
      </c>
      <c r="M157" s="17">
        <v>0.20322200000000001</v>
      </c>
      <c r="N157" s="17">
        <v>0.15751599999999999</v>
      </c>
      <c r="O157" s="17">
        <v>0.15751599999999999</v>
      </c>
      <c r="P157" s="17">
        <v>0.16433700000000001</v>
      </c>
      <c r="Q157" s="17">
        <v>0.15622</v>
      </c>
      <c r="R157" s="17">
        <v>0.15174099999999999</v>
      </c>
      <c r="S157" s="17">
        <v>0.18477299999999999</v>
      </c>
      <c r="T157" s="17">
        <v>0.120771</v>
      </c>
      <c r="U157" s="17">
        <v>8.3139099999999994E-2</v>
      </c>
      <c r="V157" s="17">
        <v>9.4790700000000006E-2</v>
      </c>
      <c r="W157" s="17">
        <v>5.8163800000000002E-2</v>
      </c>
      <c r="X157" s="17">
        <v>5.27865E-2</v>
      </c>
      <c r="Y157" s="17">
        <v>0.17414499999999999</v>
      </c>
      <c r="Z157" s="17">
        <v>5.2161899999999997E-2</v>
      </c>
      <c r="AA157" s="17">
        <v>3.28262E-2</v>
      </c>
      <c r="AB157" s="17">
        <v>4.3208700000000003E-2</v>
      </c>
      <c r="AC157" s="17">
        <v>0.13297900000000001</v>
      </c>
      <c r="AD157" s="17">
        <v>0.110239</v>
      </c>
      <c r="AE157" s="17">
        <v>6.0929799999999999E-2</v>
      </c>
      <c r="AF157" s="17">
        <v>7.3246400000000003E-2</v>
      </c>
      <c r="AG157" s="17">
        <v>9.4941800000000007E-2</v>
      </c>
      <c r="AH157" s="17">
        <v>0.20166300000000001</v>
      </c>
      <c r="AI157" s="17">
        <v>0.143618</v>
      </c>
      <c r="AJ157" s="17">
        <v>0.35151199999999999</v>
      </c>
      <c r="AK157" s="17">
        <v>0.54337999999999997</v>
      </c>
      <c r="AL157" s="17">
        <v>0.26866699999999999</v>
      </c>
      <c r="AM157" s="17">
        <v>0.28993200000000002</v>
      </c>
      <c r="AN157" s="17">
        <v>0.35498200000000002</v>
      </c>
      <c r="AO157" s="17">
        <v>0.35369299999999998</v>
      </c>
    </row>
    <row r="158" spans="1:41" x14ac:dyDescent="0.35">
      <c r="A158" s="17">
        <v>0.28016099999999999</v>
      </c>
      <c r="B158" s="17">
        <v>0.25225399999999998</v>
      </c>
      <c r="C158" s="17">
        <v>4.5911799999999996</v>
      </c>
      <c r="D158" s="17">
        <v>0.22000800000000001</v>
      </c>
      <c r="E158" s="17">
        <v>0.16450100000000001</v>
      </c>
      <c r="F158" s="17">
        <v>0.12076099999999999</v>
      </c>
      <c r="G158" s="17">
        <v>0.16270599999999999</v>
      </c>
      <c r="H158" s="17">
        <v>0.14802100000000001</v>
      </c>
      <c r="I158" s="17">
        <v>0.14630299999999999</v>
      </c>
      <c r="J158" s="17">
        <v>0.18390599999999999</v>
      </c>
      <c r="K158" s="17">
        <v>0.18586800000000001</v>
      </c>
      <c r="L158" s="17">
        <v>0.19775599999999999</v>
      </c>
      <c r="M158" s="17">
        <v>0.20776900000000001</v>
      </c>
      <c r="N158" s="17">
        <v>0.17397599999999999</v>
      </c>
      <c r="O158" s="17">
        <v>0.17397599999999999</v>
      </c>
      <c r="P158" s="17">
        <v>0.188857</v>
      </c>
      <c r="Q158" s="17">
        <v>0.17669299999999999</v>
      </c>
      <c r="R158" s="17">
        <v>0.15488199999999999</v>
      </c>
      <c r="S158" s="17">
        <v>0.21276100000000001</v>
      </c>
      <c r="T158" s="17">
        <v>0.124844</v>
      </c>
      <c r="U158" s="17">
        <v>9.1776899999999995E-2</v>
      </c>
      <c r="V158" s="17">
        <v>9.8800799999999994E-2</v>
      </c>
      <c r="W158" s="17">
        <v>6.7378400000000005E-2</v>
      </c>
      <c r="X158" s="17">
        <v>5.7268300000000001E-2</v>
      </c>
      <c r="Y158" s="17">
        <v>0.176148</v>
      </c>
      <c r="Z158" s="17">
        <v>5.3283900000000002E-2</v>
      </c>
      <c r="AA158" s="17">
        <v>3.5334999999999998E-2</v>
      </c>
      <c r="AB158" s="17">
        <v>4.7315799999999998E-2</v>
      </c>
      <c r="AC158" s="17">
        <v>0.13916300000000001</v>
      </c>
      <c r="AD158" s="17">
        <v>0.112318</v>
      </c>
      <c r="AE158" s="17">
        <v>6.2312100000000002E-2</v>
      </c>
      <c r="AF158" s="17">
        <v>7.5603000000000004E-2</v>
      </c>
      <c r="AG158" s="17">
        <v>0.101006</v>
      </c>
      <c r="AH158" s="17">
        <v>0.20691999999999999</v>
      </c>
      <c r="AI158" s="17">
        <v>0.14616799999999999</v>
      </c>
      <c r="AJ158" s="17">
        <v>0.35201300000000002</v>
      </c>
      <c r="AK158" s="17">
        <v>0.54809399999999997</v>
      </c>
      <c r="AL158" s="17">
        <v>0.27718700000000002</v>
      </c>
      <c r="AM158" s="17">
        <v>0.29063899999999998</v>
      </c>
      <c r="AN158" s="17">
        <v>0.37236399999999997</v>
      </c>
      <c r="AO158" s="17">
        <v>0.35868899999999998</v>
      </c>
    </row>
    <row r="159" spans="1:41" x14ac:dyDescent="0.35">
      <c r="A159" s="17">
        <v>0.28032899999999999</v>
      </c>
      <c r="B159" s="17">
        <v>0.26299299999999998</v>
      </c>
      <c r="C159" s="17">
        <v>5.1670199999999999</v>
      </c>
      <c r="D159" s="17">
        <v>0.24023700000000001</v>
      </c>
      <c r="E159" s="17">
        <v>0.16664599999999999</v>
      </c>
      <c r="F159" s="17">
        <v>0.12565000000000001</v>
      </c>
      <c r="G159" s="17">
        <v>0.16884399999999999</v>
      </c>
      <c r="H159" s="17">
        <v>0.14851300000000001</v>
      </c>
      <c r="I159" s="17">
        <v>0.15093599999999999</v>
      </c>
      <c r="J159" s="17">
        <v>0.20619399999999999</v>
      </c>
      <c r="K159" s="17">
        <v>0.18645999999999999</v>
      </c>
      <c r="L159" s="17">
        <v>0.21241699999999999</v>
      </c>
      <c r="M159" s="17">
        <v>0.221917</v>
      </c>
      <c r="N159" s="17">
        <v>0.178118</v>
      </c>
      <c r="O159" s="17">
        <v>0.178118</v>
      </c>
      <c r="P159" s="17">
        <v>0.21219399999999999</v>
      </c>
      <c r="Q159" s="17">
        <v>0.19875100000000001</v>
      </c>
      <c r="R159" s="17">
        <v>0.17219699999999999</v>
      </c>
      <c r="S159" s="17">
        <v>0.227883</v>
      </c>
      <c r="T159" s="17">
        <v>0.12895000000000001</v>
      </c>
      <c r="U159" s="17">
        <v>9.3715099999999996E-2</v>
      </c>
      <c r="V159" s="17">
        <v>0.12528800000000001</v>
      </c>
      <c r="W159" s="17">
        <v>6.9811499999999999E-2</v>
      </c>
      <c r="X159" s="17">
        <v>6.1923899999999997E-2</v>
      </c>
      <c r="Y159" s="17">
        <v>0.192694</v>
      </c>
      <c r="Z159" s="17">
        <v>5.83686E-2</v>
      </c>
      <c r="AA159" s="17">
        <v>4.8061300000000001E-2</v>
      </c>
      <c r="AB159" s="17">
        <v>4.9648100000000001E-2</v>
      </c>
      <c r="AC159" s="17">
        <v>0.157586</v>
      </c>
      <c r="AD159" s="17">
        <v>0.113001</v>
      </c>
      <c r="AE159" s="17">
        <v>6.4141599999999993E-2</v>
      </c>
      <c r="AF159" s="17">
        <v>7.6564599999999997E-2</v>
      </c>
      <c r="AG159" s="17">
        <v>0.105285</v>
      </c>
      <c r="AH159" s="17">
        <v>0.22359299999999999</v>
      </c>
      <c r="AI159" s="17">
        <v>0.14691000000000001</v>
      </c>
      <c r="AJ159" s="17">
        <v>0.35760900000000001</v>
      </c>
      <c r="AK159" s="17">
        <v>0.55449400000000004</v>
      </c>
      <c r="AL159" s="17">
        <v>0.27733400000000002</v>
      </c>
      <c r="AM159" s="17">
        <v>0.310338</v>
      </c>
      <c r="AN159" s="17">
        <v>0.38707799999999998</v>
      </c>
      <c r="AO159" s="17">
        <v>0.36786999999999997</v>
      </c>
    </row>
    <row r="160" spans="1:41" x14ac:dyDescent="0.35">
      <c r="A160" s="17">
        <v>0.31955600000000001</v>
      </c>
      <c r="B160" s="17">
        <v>0.26395099999999999</v>
      </c>
      <c r="C160" s="17">
        <v>5.3489500000000003</v>
      </c>
      <c r="D160" s="17">
        <v>0.24146999999999999</v>
      </c>
      <c r="E160" s="17">
        <v>0.17171600000000001</v>
      </c>
      <c r="F160" s="17">
        <v>0.12871299999999999</v>
      </c>
      <c r="G160" s="17">
        <v>0.17150099999999999</v>
      </c>
      <c r="H160" s="17">
        <v>0.15947700000000001</v>
      </c>
      <c r="I160" s="17">
        <v>0.17039699999999999</v>
      </c>
      <c r="J160" s="17">
        <v>0.21444299999999999</v>
      </c>
      <c r="K160" s="17">
        <v>0.235926</v>
      </c>
      <c r="L160" s="17">
        <v>0.24887200000000001</v>
      </c>
      <c r="M160" s="17">
        <v>0.244365</v>
      </c>
      <c r="N160" s="17">
        <v>0.21330299999999999</v>
      </c>
      <c r="O160" s="17">
        <v>0.21330299999999999</v>
      </c>
      <c r="P160" s="17">
        <v>0.22553500000000001</v>
      </c>
      <c r="Q160" s="17">
        <v>0.199463</v>
      </c>
      <c r="R160" s="17">
        <v>0.18387500000000001</v>
      </c>
      <c r="S160" s="17">
        <v>0.23089599999999999</v>
      </c>
      <c r="T160" s="17">
        <v>0.14085700000000001</v>
      </c>
      <c r="U160" s="17">
        <v>9.8796499999999995E-2</v>
      </c>
      <c r="V160" s="17">
        <v>0.135462</v>
      </c>
      <c r="W160" s="17">
        <v>7.7871599999999999E-2</v>
      </c>
      <c r="X160" s="17">
        <v>7.1241799999999994E-2</v>
      </c>
      <c r="Y160" s="17">
        <v>0.20273099999999999</v>
      </c>
      <c r="Z160" s="17">
        <v>5.89738E-2</v>
      </c>
      <c r="AA160" s="17">
        <v>5.0086800000000001E-2</v>
      </c>
      <c r="AB160" s="17">
        <v>5.0941399999999998E-2</v>
      </c>
      <c r="AC160" s="17">
        <v>0.166268</v>
      </c>
      <c r="AD160" s="17">
        <v>0.118131</v>
      </c>
      <c r="AE160" s="17">
        <v>6.9682400000000005E-2</v>
      </c>
      <c r="AF160" s="17">
        <v>7.7563699999999999E-2</v>
      </c>
      <c r="AG160" s="17">
        <v>0.10598299999999999</v>
      </c>
      <c r="AH160" s="17">
        <v>0.23174900000000001</v>
      </c>
      <c r="AI160" s="17">
        <v>0.158772</v>
      </c>
      <c r="AJ160" s="17">
        <v>0.385938</v>
      </c>
      <c r="AK160" s="17">
        <v>0.59143199999999996</v>
      </c>
      <c r="AL160" s="17">
        <v>0.280385</v>
      </c>
      <c r="AM160" s="17">
        <v>0.34978599999999999</v>
      </c>
      <c r="AN160" s="17">
        <v>0.38769300000000001</v>
      </c>
      <c r="AO160" s="17">
        <v>0.39586199999999999</v>
      </c>
    </row>
    <row r="161" spans="1:41" x14ac:dyDescent="0.35">
      <c r="A161" s="17">
        <v>0.437255</v>
      </c>
      <c r="B161" s="17">
        <v>0.307728</v>
      </c>
      <c r="C161" s="17">
        <v>5.3637199999999998</v>
      </c>
      <c r="D161" s="17">
        <v>0.25946200000000003</v>
      </c>
      <c r="E161" s="17">
        <v>0.176535</v>
      </c>
      <c r="F161" s="17">
        <v>0.13570199999999999</v>
      </c>
      <c r="G161" s="17">
        <v>0.186052</v>
      </c>
      <c r="H161" s="17">
        <v>0.188974</v>
      </c>
      <c r="I161" s="17">
        <v>0.17314299999999999</v>
      </c>
      <c r="J161" s="17">
        <v>0.25134600000000001</v>
      </c>
      <c r="K161" s="17">
        <v>0.23652899999999999</v>
      </c>
      <c r="L161" s="17">
        <v>0.26244099999999998</v>
      </c>
      <c r="M161" s="17">
        <v>0.25845299999999999</v>
      </c>
      <c r="N161" s="17">
        <v>0.21765499999999999</v>
      </c>
      <c r="O161" s="17">
        <v>0.21765499999999999</v>
      </c>
      <c r="P161" s="17">
        <v>0.225935</v>
      </c>
      <c r="Q161" s="17">
        <v>0.22373299999999999</v>
      </c>
      <c r="R161" s="17">
        <v>0.189361</v>
      </c>
      <c r="S161" s="17">
        <v>0.238285</v>
      </c>
      <c r="T161" s="17">
        <v>0.15717999999999999</v>
      </c>
      <c r="U161" s="17">
        <v>0.10618900000000001</v>
      </c>
      <c r="V161" s="17">
        <v>0.137854</v>
      </c>
      <c r="W161" s="17">
        <v>8.5865700000000003E-2</v>
      </c>
      <c r="X161" s="17">
        <v>7.8212799999999999E-2</v>
      </c>
      <c r="Y161" s="17">
        <v>0.20771400000000001</v>
      </c>
      <c r="Z161" s="17">
        <v>5.9808500000000001E-2</v>
      </c>
      <c r="AA161" s="17">
        <v>5.3242900000000003E-2</v>
      </c>
      <c r="AB161" s="17">
        <v>7.02261E-2</v>
      </c>
      <c r="AC161" s="17">
        <v>0.194795</v>
      </c>
      <c r="AD161" s="17">
        <v>0.120583</v>
      </c>
      <c r="AE161" s="17">
        <v>7.58186E-2</v>
      </c>
      <c r="AF161" s="17">
        <v>8.1630499999999995E-2</v>
      </c>
      <c r="AG161" s="17">
        <v>0.115352</v>
      </c>
      <c r="AH161" s="17">
        <v>0.26765699999999998</v>
      </c>
      <c r="AI161" s="17">
        <v>0.19429199999999999</v>
      </c>
      <c r="AJ161" s="17">
        <v>0.388768</v>
      </c>
      <c r="AK161" s="17">
        <v>0.59960199999999997</v>
      </c>
      <c r="AL161" s="17">
        <v>0.28121600000000002</v>
      </c>
      <c r="AM161" s="17">
        <v>0.40094800000000003</v>
      </c>
      <c r="AN161" s="17">
        <v>0.42465700000000001</v>
      </c>
      <c r="AO161" s="17">
        <v>0.40138000000000001</v>
      </c>
    </row>
    <row r="162" spans="1:41" x14ac:dyDescent="0.35">
      <c r="A162" s="17">
        <v>0.45985700000000002</v>
      </c>
      <c r="B162" s="17">
        <v>0.33471800000000002</v>
      </c>
      <c r="C162" s="17">
        <v>5.7172099999999997</v>
      </c>
      <c r="D162" s="17">
        <v>0.25955</v>
      </c>
      <c r="E162" s="17">
        <v>0.17840600000000001</v>
      </c>
      <c r="F162" s="17">
        <v>0.14125499999999999</v>
      </c>
      <c r="G162" s="17">
        <v>0.19439899999999999</v>
      </c>
      <c r="H162" s="17">
        <v>0.19109300000000001</v>
      </c>
      <c r="I162" s="17">
        <v>0.195935</v>
      </c>
      <c r="J162" s="17">
        <v>0.27799499999999999</v>
      </c>
      <c r="K162" s="17">
        <v>0.238067</v>
      </c>
      <c r="L162" s="17">
        <v>0.26997599999999999</v>
      </c>
      <c r="M162" s="17">
        <v>0.311635</v>
      </c>
      <c r="N162" s="17">
        <v>0.219387</v>
      </c>
      <c r="O162" s="17">
        <v>0.219387</v>
      </c>
      <c r="P162" s="17">
        <v>0.23469100000000001</v>
      </c>
      <c r="Q162" s="17">
        <v>0.22525700000000001</v>
      </c>
      <c r="R162" s="17">
        <v>0.193525</v>
      </c>
      <c r="S162" s="17">
        <v>0.24418400000000001</v>
      </c>
      <c r="T162" s="17">
        <v>0.16261700000000001</v>
      </c>
      <c r="U162" s="17">
        <v>0.106971</v>
      </c>
      <c r="V162" s="17">
        <v>0.140151</v>
      </c>
      <c r="W162" s="17">
        <v>9.6649600000000002E-2</v>
      </c>
      <c r="X162" s="17">
        <v>8.5800399999999999E-2</v>
      </c>
      <c r="Y162" s="17">
        <v>0.217866</v>
      </c>
      <c r="Z162" s="17">
        <v>6.8734699999999996E-2</v>
      </c>
      <c r="AA162" s="17">
        <v>6.01504E-2</v>
      </c>
      <c r="AB162" s="17">
        <v>7.0237900000000006E-2</v>
      </c>
      <c r="AC162" s="17">
        <v>0.19758100000000001</v>
      </c>
      <c r="AD162" s="17">
        <v>0.13613</v>
      </c>
      <c r="AE162" s="17">
        <v>7.6274700000000001E-2</v>
      </c>
      <c r="AF162" s="17">
        <v>8.6632399999999998E-2</v>
      </c>
      <c r="AG162" s="17">
        <v>0.11974600000000001</v>
      </c>
      <c r="AH162" s="17">
        <v>0.27448899999999998</v>
      </c>
      <c r="AI162" s="17">
        <v>0.207537</v>
      </c>
      <c r="AJ162" s="17">
        <v>0.39414100000000002</v>
      </c>
      <c r="AK162" s="17">
        <v>0.61366699999999996</v>
      </c>
      <c r="AL162" s="17">
        <v>0.29633100000000001</v>
      </c>
      <c r="AM162" s="17">
        <v>0.40823199999999998</v>
      </c>
      <c r="AN162" s="17">
        <v>0.43933</v>
      </c>
      <c r="AO162" s="17">
        <v>0.44097500000000001</v>
      </c>
    </row>
    <row r="163" spans="1:41" x14ac:dyDescent="0.35">
      <c r="A163" s="17">
        <v>0.49508000000000002</v>
      </c>
      <c r="B163" s="17">
        <v>0.33574599999999999</v>
      </c>
      <c r="C163" s="17">
        <v>6.2630699999999999</v>
      </c>
      <c r="D163" s="17">
        <v>0.27828999999999998</v>
      </c>
      <c r="E163" s="17">
        <v>0.19150900000000001</v>
      </c>
      <c r="F163" s="17">
        <v>0.14313400000000001</v>
      </c>
      <c r="G163" s="17">
        <v>0.19775899999999999</v>
      </c>
      <c r="H163" s="17">
        <v>0.19315099999999999</v>
      </c>
      <c r="I163" s="17">
        <v>0.21013399999999999</v>
      </c>
      <c r="J163" s="17">
        <v>0.28737800000000002</v>
      </c>
      <c r="K163" s="17">
        <v>0.26803500000000002</v>
      </c>
      <c r="L163" s="17">
        <v>0.29092299999999999</v>
      </c>
      <c r="M163" s="17">
        <v>0.31316500000000003</v>
      </c>
      <c r="N163" s="17">
        <v>0.22289100000000001</v>
      </c>
      <c r="O163" s="17">
        <v>0.22289100000000001</v>
      </c>
      <c r="P163" s="17">
        <v>0.25226700000000002</v>
      </c>
      <c r="Q163" s="17">
        <v>0.225578</v>
      </c>
      <c r="R163" s="17">
        <v>0.19908899999999999</v>
      </c>
      <c r="S163" s="17">
        <v>0.27227600000000002</v>
      </c>
      <c r="T163" s="17">
        <v>0.16524800000000001</v>
      </c>
      <c r="U163" s="17">
        <v>0.107976</v>
      </c>
      <c r="V163" s="17">
        <v>0.145148</v>
      </c>
      <c r="W163" s="17">
        <v>9.7451800000000005E-2</v>
      </c>
      <c r="X163" s="17">
        <v>8.9296799999999996E-2</v>
      </c>
      <c r="Y163" s="17">
        <v>0.21926399999999999</v>
      </c>
      <c r="Z163" s="17">
        <v>7.74952E-2</v>
      </c>
      <c r="AA163" s="17">
        <v>6.1259500000000001E-2</v>
      </c>
      <c r="AB163" s="17">
        <v>7.3195800000000005E-2</v>
      </c>
      <c r="AC163" s="17">
        <v>0.19983000000000001</v>
      </c>
      <c r="AD163" s="17">
        <v>0.13905200000000001</v>
      </c>
      <c r="AE163" s="17">
        <v>7.9018699999999997E-2</v>
      </c>
      <c r="AF163" s="17">
        <v>8.7640399999999993E-2</v>
      </c>
      <c r="AG163" s="17">
        <v>0.12171899999999999</v>
      </c>
      <c r="AH163" s="17">
        <v>0.28234100000000001</v>
      </c>
      <c r="AI163" s="17">
        <v>0.26810600000000001</v>
      </c>
      <c r="AJ163" s="17">
        <v>0.40228000000000003</v>
      </c>
      <c r="AK163" s="17">
        <v>0.70206000000000002</v>
      </c>
      <c r="AL163" s="17">
        <v>0.30988500000000002</v>
      </c>
      <c r="AM163" s="17">
        <v>0.44181100000000001</v>
      </c>
      <c r="AN163" s="17">
        <v>0.499886</v>
      </c>
      <c r="AO163" s="17">
        <v>0.45308599999999999</v>
      </c>
    </row>
    <row r="164" spans="1:41" x14ac:dyDescent="0.35">
      <c r="A164" s="17">
        <v>0.50518300000000005</v>
      </c>
      <c r="B164" s="17">
        <v>0.33679599999999998</v>
      </c>
      <c r="C164" s="17">
        <v>6.9152100000000001</v>
      </c>
      <c r="D164" s="17">
        <v>0.30149999999999999</v>
      </c>
      <c r="E164" s="17">
        <v>0.19669900000000001</v>
      </c>
      <c r="F164" s="17">
        <v>0.14594499999999999</v>
      </c>
      <c r="G164" s="17">
        <v>0.21345700000000001</v>
      </c>
      <c r="H164" s="17">
        <v>0.19489000000000001</v>
      </c>
      <c r="I164" s="17">
        <v>0.21806700000000001</v>
      </c>
      <c r="J164" s="17">
        <v>0.31085000000000002</v>
      </c>
      <c r="K164" s="17">
        <v>0.27977000000000002</v>
      </c>
      <c r="L164" s="17">
        <v>0.31116899999999997</v>
      </c>
      <c r="M164" s="17">
        <v>0.313361</v>
      </c>
      <c r="N164" s="17">
        <v>0.224686</v>
      </c>
      <c r="O164" s="17">
        <v>0.224686</v>
      </c>
      <c r="P164" s="17">
        <v>0.252971</v>
      </c>
      <c r="Q164" s="17">
        <v>0.23278199999999999</v>
      </c>
      <c r="R164" s="17">
        <v>0.20533999999999999</v>
      </c>
      <c r="S164" s="17">
        <v>0.276557</v>
      </c>
      <c r="T164" s="17">
        <v>0.17025499999999999</v>
      </c>
      <c r="U164" s="17">
        <v>0.11665300000000001</v>
      </c>
      <c r="V164" s="17">
        <v>0.148064</v>
      </c>
      <c r="W164" s="17">
        <v>9.8684099999999997E-2</v>
      </c>
      <c r="X164" s="17">
        <v>0.103837</v>
      </c>
      <c r="Y164" s="17">
        <v>0.25836300000000001</v>
      </c>
      <c r="Z164" s="17">
        <v>8.3411899999999997E-2</v>
      </c>
      <c r="AA164" s="17">
        <v>6.5346399999999999E-2</v>
      </c>
      <c r="AB164" s="17">
        <v>7.85111E-2</v>
      </c>
      <c r="AC164" s="17">
        <v>0.204291</v>
      </c>
      <c r="AD164" s="17">
        <v>0.14566899999999999</v>
      </c>
      <c r="AE164" s="17">
        <v>7.9047400000000004E-2</v>
      </c>
      <c r="AF164" s="17">
        <v>8.8739399999999996E-2</v>
      </c>
      <c r="AG164" s="17">
        <v>0.12670000000000001</v>
      </c>
      <c r="AH164" s="17">
        <v>0.28647499999999998</v>
      </c>
      <c r="AI164" s="17">
        <v>0.27149499999999999</v>
      </c>
      <c r="AJ164" s="17">
        <v>0.457513</v>
      </c>
      <c r="AK164" s="17">
        <v>0.78208699999999998</v>
      </c>
      <c r="AL164" s="17">
        <v>0.32830999999999999</v>
      </c>
      <c r="AM164" s="17">
        <v>0.44944699999999999</v>
      </c>
      <c r="AN164" s="17">
        <v>0.50063899999999995</v>
      </c>
      <c r="AO164" s="17">
        <v>0.53460300000000005</v>
      </c>
    </row>
    <row r="165" spans="1:41" x14ac:dyDescent="0.35">
      <c r="A165" s="17">
        <v>0.50726800000000005</v>
      </c>
      <c r="B165" s="17">
        <v>0.38109199999999999</v>
      </c>
      <c r="C165" s="17">
        <v>6.9946400000000004</v>
      </c>
      <c r="D165" s="17">
        <v>0.36431599999999997</v>
      </c>
      <c r="E165" s="17">
        <v>0.244977</v>
      </c>
      <c r="F165" s="17">
        <v>0.15939400000000001</v>
      </c>
      <c r="G165" s="17">
        <v>0.21767700000000001</v>
      </c>
      <c r="H165" s="17">
        <v>0.226463</v>
      </c>
      <c r="I165" s="17">
        <v>0.23223099999999999</v>
      </c>
      <c r="J165" s="17">
        <v>0.31235600000000002</v>
      </c>
      <c r="K165" s="17">
        <v>0.30327900000000002</v>
      </c>
      <c r="L165" s="17">
        <v>0.317075</v>
      </c>
      <c r="M165" s="17">
        <v>0.31570599999999999</v>
      </c>
      <c r="N165" s="17">
        <v>0.23057900000000001</v>
      </c>
      <c r="O165" s="17">
        <v>0.23057900000000001</v>
      </c>
      <c r="P165" s="17">
        <v>0.26101600000000003</v>
      </c>
      <c r="Q165" s="17">
        <v>0.25351299999999999</v>
      </c>
      <c r="R165" s="17">
        <v>0.21238199999999999</v>
      </c>
      <c r="S165" s="17">
        <v>0.283136</v>
      </c>
      <c r="T165" s="17">
        <v>0.17341799999999999</v>
      </c>
      <c r="U165" s="17">
        <v>0.121901</v>
      </c>
      <c r="V165" s="17">
        <v>0.15189900000000001</v>
      </c>
      <c r="W165" s="17">
        <v>0.104592</v>
      </c>
      <c r="X165" s="17">
        <v>0.105923</v>
      </c>
      <c r="Y165" s="17">
        <v>0.26331399999999999</v>
      </c>
      <c r="Z165" s="17">
        <v>8.8083700000000001E-2</v>
      </c>
      <c r="AA165" s="17">
        <v>6.6458199999999995E-2</v>
      </c>
      <c r="AB165" s="17">
        <v>7.9487500000000003E-2</v>
      </c>
      <c r="AC165" s="17">
        <v>0.219635</v>
      </c>
      <c r="AD165" s="17">
        <v>0.154583</v>
      </c>
      <c r="AE165" s="17">
        <v>8.9030499999999999E-2</v>
      </c>
      <c r="AF165" s="17">
        <v>9.1561699999999996E-2</v>
      </c>
      <c r="AG165" s="17">
        <v>0.12732599999999999</v>
      </c>
      <c r="AH165" s="17">
        <v>0.29186800000000002</v>
      </c>
      <c r="AI165" s="17">
        <v>0.27609699999999998</v>
      </c>
      <c r="AJ165" s="17">
        <v>0.58106400000000002</v>
      </c>
      <c r="AK165" s="17">
        <v>0.78552</v>
      </c>
      <c r="AL165" s="17">
        <v>0.33876699999999998</v>
      </c>
      <c r="AM165" s="17">
        <v>0.463032</v>
      </c>
      <c r="AN165" s="17">
        <v>0.512741</v>
      </c>
      <c r="AO165" s="17">
        <v>0.55031799999999997</v>
      </c>
    </row>
    <row r="166" spans="1:41" x14ac:dyDescent="0.35">
      <c r="A166" s="17">
        <v>0.513378</v>
      </c>
      <c r="B166" s="17">
        <v>0.399424</v>
      </c>
      <c r="C166" s="17">
        <v>7.2991900000000003</v>
      </c>
      <c r="D166" s="17">
        <v>0.37493900000000002</v>
      </c>
      <c r="E166" s="17">
        <v>0.246723</v>
      </c>
      <c r="F166" s="17">
        <v>0.160383</v>
      </c>
      <c r="G166" s="17">
        <v>0.23477500000000001</v>
      </c>
      <c r="H166" s="17">
        <v>0.239346</v>
      </c>
      <c r="I166" s="17">
        <v>0.24160899999999999</v>
      </c>
      <c r="J166" s="17">
        <v>0.31255300000000003</v>
      </c>
      <c r="K166" s="17">
        <v>0.304369</v>
      </c>
      <c r="L166" s="17">
        <v>0.328517</v>
      </c>
      <c r="M166" s="17">
        <v>0.31925700000000001</v>
      </c>
      <c r="N166" s="17">
        <v>0.23092199999999999</v>
      </c>
      <c r="O166" s="17">
        <v>0.23092199999999999</v>
      </c>
      <c r="P166" s="17">
        <v>0.26752199999999998</v>
      </c>
      <c r="Q166" s="17">
        <v>0.274696</v>
      </c>
      <c r="R166" s="17">
        <v>0.24070900000000001</v>
      </c>
      <c r="S166" s="17">
        <v>0.29899799999999999</v>
      </c>
      <c r="T166" s="17">
        <v>0.18568000000000001</v>
      </c>
      <c r="U166" s="17">
        <v>0.14041799999999999</v>
      </c>
      <c r="V166" s="17">
        <v>0.163189</v>
      </c>
      <c r="W166" s="17">
        <v>0.110205</v>
      </c>
      <c r="X166" s="17">
        <v>0.111197</v>
      </c>
      <c r="Y166" s="17">
        <v>0.28861399999999998</v>
      </c>
      <c r="Z166" s="17">
        <v>9.1921600000000006E-2</v>
      </c>
      <c r="AA166" s="17">
        <v>7.0581099999999994E-2</v>
      </c>
      <c r="AB166" s="17">
        <v>8.4754399999999994E-2</v>
      </c>
      <c r="AC166" s="17">
        <v>0.230216</v>
      </c>
      <c r="AD166" s="17">
        <v>0.156995</v>
      </c>
      <c r="AE166" s="17">
        <v>8.9789400000000005E-2</v>
      </c>
      <c r="AF166" s="17">
        <v>9.2418200000000006E-2</v>
      </c>
      <c r="AG166" s="17">
        <v>0.134074</v>
      </c>
      <c r="AH166" s="17">
        <v>0.29535899999999998</v>
      </c>
      <c r="AI166" s="17">
        <v>0.27670899999999998</v>
      </c>
      <c r="AJ166" s="17">
        <v>0.60573699999999997</v>
      </c>
      <c r="AK166" s="17">
        <v>0.80908199999999997</v>
      </c>
      <c r="AL166" s="17">
        <v>0.34462900000000002</v>
      </c>
      <c r="AM166" s="17">
        <v>0.49206899999999998</v>
      </c>
      <c r="AN166" s="17">
        <v>0.56579400000000002</v>
      </c>
      <c r="AO166" s="17">
        <v>0.642347</v>
      </c>
    </row>
    <row r="167" spans="1:41" x14ac:dyDescent="0.35">
      <c r="A167" s="17">
        <v>0.56195700000000004</v>
      </c>
      <c r="B167" s="17">
        <v>0.43817400000000001</v>
      </c>
      <c r="C167" s="17">
        <v>7.3119699999999996</v>
      </c>
      <c r="D167" s="17">
        <v>0.37531399999999998</v>
      </c>
      <c r="E167" s="17">
        <v>0.26376300000000003</v>
      </c>
      <c r="F167" s="17">
        <v>0.16431999999999999</v>
      </c>
      <c r="G167" s="17">
        <v>0.25376700000000002</v>
      </c>
      <c r="H167" s="17">
        <v>0.26145000000000002</v>
      </c>
      <c r="I167" s="17">
        <v>0.24603800000000001</v>
      </c>
      <c r="J167" s="17">
        <v>0.35026600000000002</v>
      </c>
      <c r="K167" s="17">
        <v>0.32489000000000001</v>
      </c>
      <c r="L167" s="17">
        <v>0.34265899999999999</v>
      </c>
      <c r="M167" s="17">
        <v>0.33861000000000002</v>
      </c>
      <c r="N167" s="17">
        <v>0.243504</v>
      </c>
      <c r="O167" s="17">
        <v>0.243504</v>
      </c>
      <c r="P167" s="17">
        <v>0.27789799999999998</v>
      </c>
      <c r="Q167" s="17">
        <v>0.31668400000000002</v>
      </c>
      <c r="R167" s="17">
        <v>0.24671000000000001</v>
      </c>
      <c r="S167" s="17">
        <v>0.30507499999999999</v>
      </c>
      <c r="T167" s="17">
        <v>0.19477900000000001</v>
      </c>
      <c r="U167" s="17">
        <v>0.154589</v>
      </c>
      <c r="V167" s="17">
        <v>0.16722100000000001</v>
      </c>
      <c r="W167" s="17">
        <v>0.112758</v>
      </c>
      <c r="X167" s="17">
        <v>0.12969900000000001</v>
      </c>
      <c r="Y167" s="17">
        <v>0.32414300000000001</v>
      </c>
      <c r="Z167" s="17">
        <v>0.11045000000000001</v>
      </c>
      <c r="AA167" s="17">
        <v>7.5832499999999997E-2</v>
      </c>
      <c r="AB167" s="17">
        <v>8.6118500000000001E-2</v>
      </c>
      <c r="AC167" s="17">
        <v>0.23327500000000001</v>
      </c>
      <c r="AD167" s="17">
        <v>0.159083</v>
      </c>
      <c r="AE167" s="17">
        <v>9.7721799999999998E-2</v>
      </c>
      <c r="AF167" s="17">
        <v>9.6906900000000004E-2</v>
      </c>
      <c r="AG167" s="17">
        <v>0.137987</v>
      </c>
      <c r="AH167" s="17">
        <v>0.31397199999999997</v>
      </c>
      <c r="AI167" s="17">
        <v>0.27680199999999999</v>
      </c>
      <c r="AJ167" s="17">
        <v>0.61361500000000002</v>
      </c>
      <c r="AK167" s="17">
        <v>0.884876</v>
      </c>
      <c r="AL167" s="17">
        <v>0.344723</v>
      </c>
      <c r="AM167" s="17">
        <v>0.56906500000000004</v>
      </c>
      <c r="AN167" s="17">
        <v>0.63083800000000001</v>
      </c>
      <c r="AO167" s="17">
        <v>0.89683299999999999</v>
      </c>
    </row>
    <row r="168" spans="1:41" x14ac:dyDescent="0.35">
      <c r="A168" s="17">
        <v>0.56819500000000001</v>
      </c>
      <c r="B168" s="17">
        <v>0.49367800000000001</v>
      </c>
      <c r="C168" s="17">
        <v>7.6562299999999999</v>
      </c>
      <c r="D168" s="17">
        <v>0.37544300000000003</v>
      </c>
      <c r="E168" s="17">
        <v>0.27434799999999998</v>
      </c>
      <c r="F168" s="17">
        <v>0.17406099999999999</v>
      </c>
      <c r="G168" s="17">
        <v>0.26996500000000001</v>
      </c>
      <c r="H168" s="17">
        <v>0.28447</v>
      </c>
      <c r="I168" s="17">
        <v>0.25095400000000001</v>
      </c>
      <c r="J168" s="17">
        <v>0.42243399999999998</v>
      </c>
      <c r="K168" s="17">
        <v>0.33089600000000002</v>
      </c>
      <c r="L168" s="17">
        <v>0.34739199999999998</v>
      </c>
      <c r="M168" s="17">
        <v>0.36804700000000001</v>
      </c>
      <c r="N168" s="17">
        <v>0.25971</v>
      </c>
      <c r="O168" s="17">
        <v>0.25971</v>
      </c>
      <c r="P168" s="17">
        <v>0.30124299999999998</v>
      </c>
      <c r="Q168" s="17">
        <v>0.327297</v>
      </c>
      <c r="R168" s="17">
        <v>0.27183200000000002</v>
      </c>
      <c r="S168" s="17">
        <v>0.31973400000000002</v>
      </c>
      <c r="T168" s="17">
        <v>0.19711100000000001</v>
      </c>
      <c r="U168" s="17">
        <v>0.15515100000000001</v>
      </c>
      <c r="V168" s="17">
        <v>0.18938199999999999</v>
      </c>
      <c r="W168" s="17">
        <v>0.11540599999999999</v>
      </c>
      <c r="X168" s="17">
        <v>0.13075200000000001</v>
      </c>
      <c r="Y168" s="17">
        <v>0.32567299999999999</v>
      </c>
      <c r="Z168" s="17">
        <v>0.113137</v>
      </c>
      <c r="AA168" s="17">
        <v>8.1130300000000002E-2</v>
      </c>
      <c r="AB168" s="17">
        <v>8.6308499999999996E-2</v>
      </c>
      <c r="AC168" s="17">
        <v>0.24690599999999999</v>
      </c>
      <c r="AD168" s="17">
        <v>0.17366599999999999</v>
      </c>
      <c r="AE168" s="17">
        <v>0.103715</v>
      </c>
      <c r="AF168" s="17">
        <v>0.10606699999999999</v>
      </c>
      <c r="AG168" s="17">
        <v>0.13903799999999999</v>
      </c>
      <c r="AH168" s="17">
        <v>0.37410700000000002</v>
      </c>
      <c r="AI168" s="17">
        <v>0.29239199999999999</v>
      </c>
      <c r="AJ168" s="17">
        <v>0.65721099999999999</v>
      </c>
      <c r="AK168" s="17">
        <v>0.99163000000000001</v>
      </c>
      <c r="AL168" s="17">
        <v>0.36403600000000003</v>
      </c>
      <c r="AM168" s="17">
        <v>0.60726199999999997</v>
      </c>
      <c r="AN168" s="17">
        <v>0.69306900000000005</v>
      </c>
      <c r="AO168" s="17">
        <v>0.96027499999999999</v>
      </c>
    </row>
    <row r="169" spans="1:41" x14ac:dyDescent="0.35">
      <c r="A169" s="17">
        <v>0.63506399999999996</v>
      </c>
      <c r="B169" s="17">
        <v>0.501004</v>
      </c>
      <c r="C169" s="17">
        <v>7.7448699999999997</v>
      </c>
      <c r="D169" s="17">
        <v>0.50283999999999995</v>
      </c>
      <c r="E169" s="17">
        <v>0.27948200000000001</v>
      </c>
      <c r="F169" s="17">
        <v>0.181474</v>
      </c>
      <c r="G169" s="17">
        <v>0.27559699999999998</v>
      </c>
      <c r="H169" s="17">
        <v>0.34052700000000002</v>
      </c>
      <c r="I169" s="17">
        <v>0.38003199999999998</v>
      </c>
      <c r="J169" s="17">
        <v>0.45295999999999997</v>
      </c>
      <c r="K169" s="17">
        <v>0.33992600000000001</v>
      </c>
      <c r="L169" s="17">
        <v>0.35413600000000001</v>
      </c>
      <c r="M169" s="17">
        <v>0.37332900000000002</v>
      </c>
      <c r="N169" s="17">
        <v>0.28632999999999997</v>
      </c>
      <c r="O169" s="17">
        <v>0.28632999999999997</v>
      </c>
      <c r="P169" s="17">
        <v>0.34010000000000001</v>
      </c>
      <c r="Q169" s="17">
        <v>0.36235699999999998</v>
      </c>
      <c r="R169" s="17">
        <v>0.28338999999999998</v>
      </c>
      <c r="S169" s="17">
        <v>0.32009500000000002</v>
      </c>
      <c r="T169" s="17">
        <v>0.19733100000000001</v>
      </c>
      <c r="U169" s="17">
        <v>0.17555200000000001</v>
      </c>
      <c r="V169" s="17">
        <v>0.20539299999999999</v>
      </c>
      <c r="W169" s="17">
        <v>0.12526899999999999</v>
      </c>
      <c r="X169" s="17">
        <v>0.13370000000000001</v>
      </c>
      <c r="Y169" s="17">
        <v>0.34449200000000002</v>
      </c>
      <c r="Z169" s="17">
        <v>0.12671299999999999</v>
      </c>
      <c r="AA169" s="17">
        <v>8.2947000000000007E-2</v>
      </c>
      <c r="AB169" s="17">
        <v>8.8678300000000002E-2</v>
      </c>
      <c r="AC169" s="17">
        <v>0.25297799999999998</v>
      </c>
      <c r="AD169" s="17">
        <v>0.18048</v>
      </c>
      <c r="AE169" s="17">
        <v>0.104382</v>
      </c>
      <c r="AF169" s="17">
        <v>0.112849</v>
      </c>
      <c r="AG169" s="17">
        <v>0.143568</v>
      </c>
      <c r="AH169" s="17">
        <v>0.377386</v>
      </c>
      <c r="AI169" s="17">
        <v>0.30401899999999998</v>
      </c>
      <c r="AJ169" s="17">
        <v>0.71814900000000004</v>
      </c>
      <c r="AK169" s="17">
        <v>1.01339</v>
      </c>
      <c r="AL169" s="17">
        <v>0.39958900000000003</v>
      </c>
      <c r="AM169" s="17">
        <v>0.68426299999999995</v>
      </c>
      <c r="AN169" s="17">
        <v>0.715978</v>
      </c>
      <c r="AO169" s="17">
        <v>1.02153</v>
      </c>
    </row>
    <row r="170" spans="1:41" x14ac:dyDescent="0.35">
      <c r="A170" s="17">
        <v>0.954345</v>
      </c>
      <c r="B170" s="17">
        <v>0.51366599999999996</v>
      </c>
      <c r="C170" s="17">
        <v>7.7662699999999996</v>
      </c>
      <c r="D170" s="17">
        <v>0.51104300000000003</v>
      </c>
      <c r="E170" s="17">
        <v>0.27959499999999998</v>
      </c>
      <c r="F170" s="17">
        <v>0.18650600000000001</v>
      </c>
      <c r="G170" s="17">
        <v>0.27820099999999998</v>
      </c>
      <c r="H170" s="17">
        <v>0.35144900000000001</v>
      </c>
      <c r="I170" s="17">
        <v>0.43355500000000002</v>
      </c>
      <c r="J170" s="17">
        <v>0.47823599999999999</v>
      </c>
      <c r="K170" s="17">
        <v>0.36933199999999999</v>
      </c>
      <c r="L170" s="17">
        <v>0.36627999999999999</v>
      </c>
      <c r="M170" s="17">
        <v>0.377888</v>
      </c>
      <c r="N170" s="17">
        <v>0.29514499999999999</v>
      </c>
      <c r="O170" s="17">
        <v>0.29514499999999999</v>
      </c>
      <c r="P170" s="17">
        <v>0.36943199999999998</v>
      </c>
      <c r="Q170" s="17">
        <v>0.37345200000000001</v>
      </c>
      <c r="R170" s="17">
        <v>0.29145300000000002</v>
      </c>
      <c r="S170" s="17">
        <v>0.35652699999999998</v>
      </c>
      <c r="T170" s="17">
        <v>0.20518600000000001</v>
      </c>
      <c r="U170" s="17">
        <v>0.178175</v>
      </c>
      <c r="V170" s="17">
        <v>0.21466299999999999</v>
      </c>
      <c r="W170" s="17">
        <v>0.14124600000000001</v>
      </c>
      <c r="X170" s="17">
        <v>0.13544</v>
      </c>
      <c r="Y170" s="17">
        <v>0.428205</v>
      </c>
      <c r="Z170" s="17">
        <v>0.131804</v>
      </c>
      <c r="AA170" s="17">
        <v>8.5809300000000005E-2</v>
      </c>
      <c r="AB170" s="17">
        <v>9.17689E-2</v>
      </c>
      <c r="AC170" s="17">
        <v>0.28128999999999998</v>
      </c>
      <c r="AD170" s="17">
        <v>0.198021</v>
      </c>
      <c r="AE170" s="17">
        <v>0.10506</v>
      </c>
      <c r="AF170" s="17">
        <v>0.12001199999999999</v>
      </c>
      <c r="AG170" s="17">
        <v>0.145595</v>
      </c>
      <c r="AH170" s="17">
        <v>0.384405</v>
      </c>
      <c r="AI170" s="17">
        <v>0.37297000000000002</v>
      </c>
      <c r="AJ170" s="17">
        <v>0.71890299999999996</v>
      </c>
      <c r="AK170" s="17">
        <v>1.1524799999999999</v>
      </c>
      <c r="AL170" s="17">
        <v>0.41205799999999998</v>
      </c>
      <c r="AM170" s="17">
        <v>0.70198799999999995</v>
      </c>
      <c r="AN170" s="17">
        <v>0.76894499999999999</v>
      </c>
      <c r="AO170" s="17">
        <v>1.06853</v>
      </c>
    </row>
    <row r="171" spans="1:41" x14ac:dyDescent="0.35">
      <c r="A171" s="17">
        <v>1.06253</v>
      </c>
      <c r="B171" s="17">
        <v>0.70782999999999996</v>
      </c>
      <c r="C171" s="17">
        <v>7.8059599999999998</v>
      </c>
      <c r="D171" s="17">
        <v>0.74036900000000005</v>
      </c>
      <c r="E171" s="17">
        <v>0.30752600000000002</v>
      </c>
      <c r="F171" s="17">
        <v>0.19587199999999999</v>
      </c>
      <c r="G171" s="17">
        <v>0.29210799999999998</v>
      </c>
      <c r="H171" s="17">
        <v>0.35716900000000001</v>
      </c>
      <c r="I171" s="17">
        <v>0.44082399999999999</v>
      </c>
      <c r="J171" s="17">
        <v>0.480126</v>
      </c>
      <c r="K171" s="17">
        <v>0.38076100000000002</v>
      </c>
      <c r="L171" s="17">
        <v>0.36903599999999998</v>
      </c>
      <c r="M171" s="17">
        <v>0.39064500000000002</v>
      </c>
      <c r="N171" s="17">
        <v>0.29944199999999999</v>
      </c>
      <c r="O171" s="17">
        <v>0.29944199999999999</v>
      </c>
      <c r="P171" s="17">
        <v>0.37581300000000001</v>
      </c>
      <c r="Q171" s="17">
        <v>0.39833800000000003</v>
      </c>
      <c r="R171" s="17">
        <v>0.300896</v>
      </c>
      <c r="S171" s="17">
        <v>0.39256099999999999</v>
      </c>
      <c r="T171" s="17">
        <v>0.21636</v>
      </c>
      <c r="U171" s="17">
        <v>0.18401200000000001</v>
      </c>
      <c r="V171" s="17">
        <v>0.233347</v>
      </c>
      <c r="W171" s="17">
        <v>0.158833</v>
      </c>
      <c r="X171" s="17">
        <v>0.149953</v>
      </c>
      <c r="Y171" s="17">
        <v>0.463951</v>
      </c>
      <c r="Z171" s="17">
        <v>0.13552500000000001</v>
      </c>
      <c r="AA171" s="17">
        <v>8.6088200000000004E-2</v>
      </c>
      <c r="AB171" s="17">
        <v>9.3640299999999996E-2</v>
      </c>
      <c r="AC171" s="17">
        <v>0.29944599999999999</v>
      </c>
      <c r="AD171" s="17">
        <v>0.205063</v>
      </c>
      <c r="AE171" s="17">
        <v>0.11004</v>
      </c>
      <c r="AF171" s="17">
        <v>0.147203</v>
      </c>
      <c r="AG171" s="17">
        <v>0.14584800000000001</v>
      </c>
      <c r="AH171" s="17">
        <v>0.39052599999999998</v>
      </c>
      <c r="AI171" s="17">
        <v>0.37330999999999998</v>
      </c>
      <c r="AJ171" s="17">
        <v>0.73682700000000001</v>
      </c>
      <c r="AK171" s="17">
        <v>1.2319800000000001</v>
      </c>
      <c r="AL171" s="17">
        <v>0.41986600000000002</v>
      </c>
      <c r="AM171" s="17">
        <v>0.72733400000000004</v>
      </c>
      <c r="AN171" s="17">
        <v>0.85068100000000002</v>
      </c>
      <c r="AO171" s="17">
        <v>1.08335</v>
      </c>
    </row>
    <row r="172" spans="1:41" x14ac:dyDescent="0.35">
      <c r="A172" s="17">
        <v>1.0889899999999999</v>
      </c>
      <c r="B172" s="17">
        <v>0.71678799999999998</v>
      </c>
      <c r="C172" s="17">
        <v>8.2819800000000008</v>
      </c>
      <c r="D172" s="17">
        <v>0.85100399999999998</v>
      </c>
      <c r="E172" s="17">
        <v>0.33811799999999997</v>
      </c>
      <c r="F172" s="17">
        <v>0.199486</v>
      </c>
      <c r="G172" s="17">
        <v>0.30990200000000001</v>
      </c>
      <c r="H172" s="17">
        <v>0.42247000000000001</v>
      </c>
      <c r="I172" s="17">
        <v>0.49264400000000003</v>
      </c>
      <c r="J172" s="17">
        <v>0.48184300000000002</v>
      </c>
      <c r="K172" s="17">
        <v>0.38638600000000001</v>
      </c>
      <c r="L172" s="17">
        <v>0.41242699999999999</v>
      </c>
      <c r="M172" s="17">
        <v>0.39688200000000001</v>
      </c>
      <c r="N172" s="17">
        <v>0.32199899999999998</v>
      </c>
      <c r="O172" s="17">
        <v>0.32199899999999998</v>
      </c>
      <c r="P172" s="17">
        <v>0.39344099999999999</v>
      </c>
      <c r="Q172" s="17">
        <v>0.39962700000000001</v>
      </c>
      <c r="R172" s="17">
        <v>0.335032</v>
      </c>
      <c r="S172" s="17">
        <v>0.41314000000000001</v>
      </c>
      <c r="T172" s="17">
        <v>0.222938</v>
      </c>
      <c r="U172" s="17">
        <v>0.185809</v>
      </c>
      <c r="V172" s="17">
        <v>0.239535</v>
      </c>
      <c r="W172" s="17">
        <v>0.17810300000000001</v>
      </c>
      <c r="X172" s="17">
        <v>0.1507</v>
      </c>
      <c r="Y172" s="17">
        <v>0.51070800000000005</v>
      </c>
      <c r="Z172" s="17">
        <v>0.157718</v>
      </c>
      <c r="AA172" s="17">
        <v>9.0649099999999996E-2</v>
      </c>
      <c r="AB172" s="17">
        <v>0.110124</v>
      </c>
      <c r="AC172" s="17">
        <v>0.300506</v>
      </c>
      <c r="AD172" s="17">
        <v>0.21169299999999999</v>
      </c>
      <c r="AE172" s="17">
        <v>0.112307</v>
      </c>
      <c r="AF172" s="17">
        <v>0.156024</v>
      </c>
      <c r="AG172" s="17">
        <v>0.17427500000000001</v>
      </c>
      <c r="AH172" s="17">
        <v>0.41449799999999998</v>
      </c>
      <c r="AI172" s="17">
        <v>0.40987899999999999</v>
      </c>
      <c r="AJ172" s="17">
        <v>0.84670199999999995</v>
      </c>
      <c r="AK172" s="17">
        <v>1.3362799999999999</v>
      </c>
      <c r="AL172" s="17">
        <v>0.51360600000000001</v>
      </c>
      <c r="AM172" s="17">
        <v>0.80100800000000005</v>
      </c>
      <c r="AN172" s="17">
        <v>0.86022799999999999</v>
      </c>
      <c r="AO172" s="17">
        <v>1.2505900000000001</v>
      </c>
    </row>
    <row r="173" spans="1:41" x14ac:dyDescent="0.35">
      <c r="A173" s="17">
        <v>1.12656</v>
      </c>
      <c r="B173" s="17">
        <v>0.77934000000000003</v>
      </c>
      <c r="C173" s="17">
        <v>8.6335099999999994</v>
      </c>
      <c r="D173" s="17">
        <v>1.06799</v>
      </c>
      <c r="E173" s="17">
        <v>0.367064</v>
      </c>
      <c r="F173" s="17">
        <v>0.21233199999999999</v>
      </c>
      <c r="G173" s="17">
        <v>0.32884999999999998</v>
      </c>
      <c r="H173" s="17">
        <v>0.45875300000000002</v>
      </c>
      <c r="I173" s="17">
        <v>0.51314599999999999</v>
      </c>
      <c r="J173" s="17">
        <v>0.58217799999999997</v>
      </c>
      <c r="K173" s="17">
        <v>0.40785199999999999</v>
      </c>
      <c r="L173" s="17">
        <v>0.457895</v>
      </c>
      <c r="M173" s="17">
        <v>0.39867799999999998</v>
      </c>
      <c r="N173" s="17">
        <v>0.35298000000000002</v>
      </c>
      <c r="O173" s="17">
        <v>0.35298000000000002</v>
      </c>
      <c r="P173" s="17">
        <v>0.39613399999999999</v>
      </c>
      <c r="Q173" s="17">
        <v>0.42683700000000002</v>
      </c>
      <c r="R173" s="17">
        <v>0.35755500000000001</v>
      </c>
      <c r="S173" s="17">
        <v>0.41413299999999997</v>
      </c>
      <c r="T173" s="17">
        <v>0.22761400000000001</v>
      </c>
      <c r="U173" s="17">
        <v>0.189336</v>
      </c>
      <c r="V173" s="17">
        <v>0.24040800000000001</v>
      </c>
      <c r="W173" s="17">
        <v>0.17902599999999999</v>
      </c>
      <c r="X173" s="17">
        <v>0.150783</v>
      </c>
      <c r="Y173" s="17">
        <v>0.52789900000000001</v>
      </c>
      <c r="Z173" s="17">
        <v>0.15851999999999999</v>
      </c>
      <c r="AA173" s="17">
        <v>0.10095700000000001</v>
      </c>
      <c r="AB173" s="17">
        <v>0.117233</v>
      </c>
      <c r="AC173" s="17">
        <v>0.324687</v>
      </c>
      <c r="AD173" s="17">
        <v>0.21341099999999999</v>
      </c>
      <c r="AE173" s="17">
        <v>0.118197</v>
      </c>
      <c r="AF173" s="17">
        <v>0.157662</v>
      </c>
      <c r="AG173" s="17">
        <v>0.215863</v>
      </c>
      <c r="AH173" s="17">
        <v>0.417435</v>
      </c>
      <c r="AI173" s="17">
        <v>0.465283</v>
      </c>
      <c r="AJ173" s="17">
        <v>0.97235199999999999</v>
      </c>
      <c r="AK173" s="17">
        <v>1.4108000000000001</v>
      </c>
      <c r="AL173" s="17">
        <v>0.52685000000000004</v>
      </c>
      <c r="AM173" s="17">
        <v>0.85161399999999998</v>
      </c>
      <c r="AN173" s="17">
        <v>0.98259600000000002</v>
      </c>
      <c r="AO173" s="17">
        <v>1.3797600000000001</v>
      </c>
    </row>
    <row r="174" spans="1:41" x14ac:dyDescent="0.35">
      <c r="A174" s="17">
        <v>1.15283</v>
      </c>
      <c r="B174" s="17">
        <v>0.92710400000000004</v>
      </c>
      <c r="C174" s="17">
        <v>8.9689899999999998</v>
      </c>
      <c r="D174" s="17">
        <v>1.1056900000000001</v>
      </c>
      <c r="E174" s="17">
        <v>0.53440699999999997</v>
      </c>
      <c r="F174" s="17">
        <v>0.216061</v>
      </c>
      <c r="G174" s="17">
        <v>0.39867799999999998</v>
      </c>
      <c r="H174" s="17">
        <v>0.54988400000000004</v>
      </c>
      <c r="I174" s="17">
        <v>0.57648500000000003</v>
      </c>
      <c r="J174" s="17">
        <v>0.60337600000000002</v>
      </c>
      <c r="K174" s="17">
        <v>0.440272</v>
      </c>
      <c r="L174" s="17">
        <v>0.46895199999999998</v>
      </c>
      <c r="M174" s="17">
        <v>0.45991900000000002</v>
      </c>
      <c r="N174" s="17">
        <v>0.37019800000000003</v>
      </c>
      <c r="O174" s="17">
        <v>0.37019800000000003</v>
      </c>
      <c r="P174" s="17">
        <v>0.39754600000000001</v>
      </c>
      <c r="Q174" s="17">
        <v>0.442527</v>
      </c>
      <c r="R174" s="17">
        <v>0.36460100000000001</v>
      </c>
      <c r="S174" s="17">
        <v>0.44548500000000002</v>
      </c>
      <c r="T174" s="17">
        <v>0.228712</v>
      </c>
      <c r="U174" s="17">
        <v>0.20460300000000001</v>
      </c>
      <c r="V174" s="17">
        <v>0.24620700000000001</v>
      </c>
      <c r="W174" s="17">
        <v>0.183336</v>
      </c>
      <c r="X174" s="17">
        <v>0.16048200000000001</v>
      </c>
      <c r="Y174" s="17">
        <v>0.53687399999999996</v>
      </c>
      <c r="Z174" s="17">
        <v>0.18617500000000001</v>
      </c>
      <c r="AA174" s="17">
        <v>0.101468</v>
      </c>
      <c r="AB174" s="17">
        <v>0.11953900000000001</v>
      </c>
      <c r="AC174" s="17">
        <v>0.32580300000000001</v>
      </c>
      <c r="AD174" s="17">
        <v>0.218085</v>
      </c>
      <c r="AE174" s="17">
        <v>0.144375</v>
      </c>
      <c r="AF174" s="17">
        <v>0.174703</v>
      </c>
      <c r="AG174" s="17">
        <v>0.23294599999999999</v>
      </c>
      <c r="AH174" s="17">
        <v>0.48634899999999998</v>
      </c>
      <c r="AI174" s="17">
        <v>0.4738</v>
      </c>
      <c r="AJ174" s="17">
        <v>0.98036699999999999</v>
      </c>
      <c r="AK174" s="17">
        <v>1.6242700000000001</v>
      </c>
      <c r="AL174" s="17">
        <v>0.53886199999999995</v>
      </c>
      <c r="AM174" s="17">
        <v>0.97207600000000005</v>
      </c>
      <c r="AN174" s="17">
        <v>1.08545</v>
      </c>
      <c r="AO174" s="17">
        <v>1.42771</v>
      </c>
    </row>
    <row r="175" spans="1:41" x14ac:dyDescent="0.35">
      <c r="A175" s="17">
        <v>1.29433</v>
      </c>
      <c r="B175" s="17">
        <v>1.0031000000000001</v>
      </c>
      <c r="C175" s="17">
        <v>9.0935000000000006</v>
      </c>
      <c r="D175" s="17">
        <v>1.1343399999999999</v>
      </c>
      <c r="E175" s="17">
        <v>0.57201000000000002</v>
      </c>
      <c r="F175" s="17">
        <v>0.22084999999999999</v>
      </c>
      <c r="G175" s="17">
        <v>0.46229199999999998</v>
      </c>
      <c r="H175" s="17">
        <v>0.56512799999999996</v>
      </c>
      <c r="I175" s="17">
        <v>0.64092700000000002</v>
      </c>
      <c r="J175" s="17">
        <v>0.64267399999999997</v>
      </c>
      <c r="K175" s="17">
        <v>0.56800600000000001</v>
      </c>
      <c r="L175" s="17">
        <v>0.68699299999999996</v>
      </c>
      <c r="M175" s="17">
        <v>0.673377</v>
      </c>
      <c r="N175" s="17">
        <v>0.39095999999999997</v>
      </c>
      <c r="O175" s="17">
        <v>0.39095999999999997</v>
      </c>
      <c r="P175" s="17">
        <v>0.48116300000000001</v>
      </c>
      <c r="Q175" s="17">
        <v>0.50558099999999995</v>
      </c>
      <c r="R175" s="17">
        <v>0.40908499999999998</v>
      </c>
      <c r="S175" s="17">
        <v>0.55779000000000001</v>
      </c>
      <c r="T175" s="17">
        <v>0.251861</v>
      </c>
      <c r="U175" s="17">
        <v>0.21817500000000001</v>
      </c>
      <c r="V175" s="17">
        <v>0.25852799999999998</v>
      </c>
      <c r="W175" s="17">
        <v>0.19709599999999999</v>
      </c>
      <c r="X175" s="17">
        <v>0.16833100000000001</v>
      </c>
      <c r="Y175" s="17">
        <v>0.55794600000000005</v>
      </c>
      <c r="Z175" s="17">
        <v>0.186829</v>
      </c>
      <c r="AA175" s="17">
        <v>0.105346</v>
      </c>
      <c r="AB175" s="17">
        <v>0.14763999999999999</v>
      </c>
      <c r="AC175" s="17">
        <v>0.35029700000000003</v>
      </c>
      <c r="AD175" s="17">
        <v>0.23760300000000001</v>
      </c>
      <c r="AE175" s="17">
        <v>0.14526</v>
      </c>
      <c r="AF175" s="17">
        <v>0.18109700000000001</v>
      </c>
      <c r="AG175" s="17">
        <v>0.236182</v>
      </c>
      <c r="AH175" s="17">
        <v>0.50300500000000004</v>
      </c>
      <c r="AI175" s="17">
        <v>0.47466999999999998</v>
      </c>
      <c r="AJ175" s="17">
        <v>1.0440400000000001</v>
      </c>
      <c r="AK175" s="17">
        <v>2.0286400000000002</v>
      </c>
      <c r="AL175" s="17">
        <v>0.728043</v>
      </c>
      <c r="AM175" s="17">
        <v>1.04627</v>
      </c>
      <c r="AN175" s="17">
        <v>1.08839</v>
      </c>
      <c r="AO175" s="17">
        <v>1.4303699999999999</v>
      </c>
    </row>
    <row r="176" spans="1:41" x14ac:dyDescent="0.35">
      <c r="A176" s="17">
        <v>1.3258799999999999</v>
      </c>
      <c r="B176" s="17">
        <v>1.05125</v>
      </c>
      <c r="C176" s="17">
        <v>9.3740500000000004</v>
      </c>
      <c r="D176" s="17">
        <v>1.1368499999999999</v>
      </c>
      <c r="E176" s="17">
        <v>0.69553500000000001</v>
      </c>
      <c r="F176" s="17">
        <v>0.22359799999999999</v>
      </c>
      <c r="G176" s="17">
        <v>0.58690699999999996</v>
      </c>
      <c r="H176" s="17">
        <v>0.62504700000000002</v>
      </c>
      <c r="I176" s="17">
        <v>0.64783299999999999</v>
      </c>
      <c r="J176" s="17">
        <v>0.87109700000000001</v>
      </c>
      <c r="K176" s="17">
        <v>0.63146400000000003</v>
      </c>
      <c r="L176" s="17">
        <v>0.794956</v>
      </c>
      <c r="M176" s="17">
        <v>0.73084300000000002</v>
      </c>
      <c r="N176" s="17">
        <v>0.56521900000000003</v>
      </c>
      <c r="O176" s="17">
        <v>0.56521900000000003</v>
      </c>
      <c r="P176" s="17">
        <v>0.489118</v>
      </c>
      <c r="Q176" s="17">
        <v>0.53683199999999998</v>
      </c>
      <c r="R176" s="17">
        <v>0.41328399999999998</v>
      </c>
      <c r="S176" s="17">
        <v>0.65242599999999995</v>
      </c>
      <c r="T176" s="17">
        <v>0.25862800000000002</v>
      </c>
      <c r="U176" s="17">
        <v>0.222798</v>
      </c>
      <c r="V176" s="17">
        <v>0.26534200000000002</v>
      </c>
      <c r="W176" s="17">
        <v>0.20175399999999999</v>
      </c>
      <c r="X176" s="17">
        <v>0.174899</v>
      </c>
      <c r="Y176" s="17">
        <v>0.56349499999999997</v>
      </c>
      <c r="Z176" s="17">
        <v>0.197433</v>
      </c>
      <c r="AA176" s="17">
        <v>0.118058</v>
      </c>
      <c r="AB176" s="17">
        <v>0.151589</v>
      </c>
      <c r="AC176" s="17">
        <v>0.356595</v>
      </c>
      <c r="AD176" s="17">
        <v>0.23911099999999999</v>
      </c>
      <c r="AE176" s="17">
        <v>0.16355900000000001</v>
      </c>
      <c r="AF176" s="17">
        <v>0.198075</v>
      </c>
      <c r="AG176" s="17">
        <v>0.239292</v>
      </c>
      <c r="AH176" s="17">
        <v>0.50849999999999995</v>
      </c>
      <c r="AI176" s="17">
        <v>0.49019600000000002</v>
      </c>
      <c r="AJ176" s="17">
        <v>1.1124700000000001</v>
      </c>
      <c r="AK176" s="17">
        <v>2.0619299999999998</v>
      </c>
      <c r="AL176" s="17">
        <v>0.78844400000000003</v>
      </c>
      <c r="AM176" s="17">
        <v>1.05827</v>
      </c>
      <c r="AN176" s="17">
        <v>1.1133900000000001</v>
      </c>
      <c r="AO176" s="17">
        <v>1.47756</v>
      </c>
    </row>
    <row r="177" spans="1:41" x14ac:dyDescent="0.35">
      <c r="A177" s="17">
        <v>1.37554</v>
      </c>
      <c r="B177" s="17">
        <v>1.20499</v>
      </c>
      <c r="C177" s="17">
        <v>9.5436599999999991</v>
      </c>
      <c r="D177" s="17">
        <v>1.1672499999999999</v>
      </c>
      <c r="E177" s="17">
        <v>0.72690399999999999</v>
      </c>
      <c r="F177" s="17">
        <v>0.29486899999999999</v>
      </c>
      <c r="G177" s="17">
        <v>0.59103000000000006</v>
      </c>
      <c r="H177" s="17">
        <v>0.70131299999999996</v>
      </c>
      <c r="I177" s="17">
        <v>0.75823799999999997</v>
      </c>
      <c r="J177" s="17">
        <v>0.89960700000000005</v>
      </c>
      <c r="K177" s="17">
        <v>0.86776500000000001</v>
      </c>
      <c r="L177" s="17">
        <v>0.80107099999999998</v>
      </c>
      <c r="M177" s="17">
        <v>0.81399200000000005</v>
      </c>
      <c r="N177" s="17">
        <v>0.57097100000000001</v>
      </c>
      <c r="O177" s="17">
        <v>0.57097100000000001</v>
      </c>
      <c r="P177" s="17">
        <v>0.62647299999999995</v>
      </c>
      <c r="Q177" s="17">
        <v>0.55854199999999998</v>
      </c>
      <c r="R177" s="17">
        <v>0.497697</v>
      </c>
      <c r="S177" s="17">
        <v>0.80264199999999997</v>
      </c>
      <c r="T177" s="17">
        <v>0.26389200000000002</v>
      </c>
      <c r="U177" s="17">
        <v>0.22375999999999999</v>
      </c>
      <c r="V177" s="17">
        <v>0.29218899999999998</v>
      </c>
      <c r="W177" s="17">
        <v>0.27827800000000003</v>
      </c>
      <c r="X177" s="17">
        <v>0.18073900000000001</v>
      </c>
      <c r="Y177" s="17">
        <v>0.57818199999999997</v>
      </c>
      <c r="Z177" s="17">
        <v>0.20345299999999999</v>
      </c>
      <c r="AA177" s="17">
        <v>0.119211</v>
      </c>
      <c r="AB177" s="17">
        <v>0.15165500000000001</v>
      </c>
      <c r="AC177" s="17">
        <v>0.37234800000000001</v>
      </c>
      <c r="AD177" s="17">
        <v>0.24687799999999999</v>
      </c>
      <c r="AE177" s="17">
        <v>0.169686</v>
      </c>
      <c r="AF177" s="17">
        <v>0.22670199999999999</v>
      </c>
      <c r="AG177" s="17">
        <v>0.24047399999999999</v>
      </c>
      <c r="AH177" s="17">
        <v>0.550064</v>
      </c>
      <c r="AI177" s="17">
        <v>0.68008199999999996</v>
      </c>
      <c r="AJ177" s="17">
        <v>1.2104699999999999</v>
      </c>
      <c r="AK177" s="17">
        <v>2.0634399999999999</v>
      </c>
      <c r="AL177" s="17">
        <v>0.89361500000000005</v>
      </c>
      <c r="AM177" s="17">
        <v>1.0874999999999999</v>
      </c>
      <c r="AN177" s="17">
        <v>1.1939599999999999</v>
      </c>
      <c r="AO177" s="17">
        <v>1.5423500000000001</v>
      </c>
    </row>
    <row r="178" spans="1:41" x14ac:dyDescent="0.35">
      <c r="A178" s="17">
        <v>1.80749</v>
      </c>
      <c r="B178" s="17">
        <v>1.2403900000000001</v>
      </c>
      <c r="C178" s="17">
        <v>10.8103</v>
      </c>
      <c r="D178" s="17">
        <v>1.29033</v>
      </c>
      <c r="E178" s="17">
        <v>0.784416</v>
      </c>
      <c r="F178" s="17">
        <v>0.44398199999999999</v>
      </c>
      <c r="G178" s="17">
        <v>0.61953499999999995</v>
      </c>
      <c r="H178" s="17">
        <v>0.74703799999999998</v>
      </c>
      <c r="I178" s="17">
        <v>0.79529000000000005</v>
      </c>
      <c r="J178" s="17">
        <v>0.96089999999999998</v>
      </c>
      <c r="K178" s="17">
        <v>0.90680099999999997</v>
      </c>
      <c r="L178" s="17">
        <v>0.92236700000000005</v>
      </c>
      <c r="M178" s="17">
        <v>0.82899100000000003</v>
      </c>
      <c r="N178" s="17">
        <v>0.69891000000000003</v>
      </c>
      <c r="O178" s="17">
        <v>0.69891000000000003</v>
      </c>
      <c r="P178" s="17">
        <v>0.62727100000000002</v>
      </c>
      <c r="Q178" s="17">
        <v>0.59206099999999995</v>
      </c>
      <c r="R178" s="17">
        <v>0.63480199999999998</v>
      </c>
      <c r="S178" s="17">
        <v>0.89506300000000005</v>
      </c>
      <c r="T178" s="17">
        <v>0.28938599999999998</v>
      </c>
      <c r="U178" s="17">
        <v>0.22700999999999999</v>
      </c>
      <c r="V178" s="17">
        <v>0.31303199999999998</v>
      </c>
      <c r="W178" s="17">
        <v>0.30149500000000001</v>
      </c>
      <c r="X178" s="17">
        <v>0.20963200000000001</v>
      </c>
      <c r="Y178" s="17">
        <v>0.61607199999999995</v>
      </c>
      <c r="Z178" s="17">
        <v>0.23702699999999999</v>
      </c>
      <c r="AA178" s="17">
        <v>0.12989000000000001</v>
      </c>
      <c r="AB178" s="17">
        <v>0.159192</v>
      </c>
      <c r="AC178" s="17">
        <v>0.37964599999999998</v>
      </c>
      <c r="AD178" s="17">
        <v>0.24824199999999999</v>
      </c>
      <c r="AE178" s="17">
        <v>0.17532600000000001</v>
      </c>
      <c r="AF178" s="17">
        <v>0.22705900000000001</v>
      </c>
      <c r="AG178" s="17">
        <v>0.27645999999999998</v>
      </c>
      <c r="AH178" s="17">
        <v>0.55199799999999999</v>
      </c>
      <c r="AI178" s="17">
        <v>0.70633299999999999</v>
      </c>
      <c r="AJ178" s="17">
        <v>1.2153799999999999</v>
      </c>
      <c r="AK178" s="17">
        <v>2.2019500000000001</v>
      </c>
      <c r="AL178" s="17">
        <v>0.95861200000000002</v>
      </c>
      <c r="AM178" s="17">
        <v>1.5527500000000001</v>
      </c>
      <c r="AN178" s="17">
        <v>1.4834099999999999</v>
      </c>
      <c r="AO178" s="17">
        <v>1.79247</v>
      </c>
    </row>
    <row r="179" spans="1:41" x14ac:dyDescent="0.35">
      <c r="A179" s="17">
        <v>1.9794400000000001</v>
      </c>
      <c r="B179" s="17">
        <v>1.24465</v>
      </c>
      <c r="C179" s="17">
        <v>10.8515</v>
      </c>
      <c r="D179" s="17">
        <v>1.43255</v>
      </c>
      <c r="E179" s="17">
        <v>0.78808400000000001</v>
      </c>
      <c r="F179" s="17">
        <v>0.50287300000000001</v>
      </c>
      <c r="G179" s="17">
        <v>0.70284800000000003</v>
      </c>
      <c r="H179" s="17">
        <v>0.89623200000000003</v>
      </c>
      <c r="I179" s="17">
        <v>0.83726699999999998</v>
      </c>
      <c r="J179" s="17">
        <v>1.01278</v>
      </c>
      <c r="K179" s="17">
        <v>0.91531499999999999</v>
      </c>
      <c r="L179" s="17">
        <v>0.92942999999999998</v>
      </c>
      <c r="M179" s="17">
        <v>0.91355600000000003</v>
      </c>
      <c r="N179" s="17">
        <v>0.74111400000000005</v>
      </c>
      <c r="O179" s="17">
        <v>0.74111400000000005</v>
      </c>
      <c r="P179" s="17">
        <v>0.68328900000000004</v>
      </c>
      <c r="Q179" s="17">
        <v>0.66756400000000005</v>
      </c>
      <c r="R179" s="17">
        <v>0.68523199999999995</v>
      </c>
      <c r="S179" s="17">
        <v>0.94328599999999996</v>
      </c>
      <c r="T179" s="17">
        <v>0.31062699999999999</v>
      </c>
      <c r="U179" s="17">
        <v>0.25188100000000002</v>
      </c>
      <c r="V179" s="17">
        <v>0.329129</v>
      </c>
      <c r="W179" s="17">
        <v>0.31164599999999998</v>
      </c>
      <c r="X179" s="17">
        <v>0.229273</v>
      </c>
      <c r="Y179" s="17">
        <v>0.67969500000000005</v>
      </c>
      <c r="Z179" s="17">
        <v>0.25014700000000001</v>
      </c>
      <c r="AA179" s="17">
        <v>0.13353899999999999</v>
      </c>
      <c r="AB179" s="17">
        <v>0.16483700000000001</v>
      </c>
      <c r="AC179" s="17">
        <v>0.38194</v>
      </c>
      <c r="AD179" s="17">
        <v>0.25466100000000003</v>
      </c>
      <c r="AE179" s="17">
        <v>0.17692099999999999</v>
      </c>
      <c r="AF179" s="17">
        <v>0.23192499999999999</v>
      </c>
      <c r="AG179" s="17">
        <v>0.29632599999999998</v>
      </c>
      <c r="AH179" s="17">
        <v>0.56580200000000003</v>
      </c>
      <c r="AI179" s="17">
        <v>0.72194400000000003</v>
      </c>
      <c r="AJ179" s="17">
        <v>1.3075300000000001</v>
      </c>
      <c r="AK179" s="17">
        <v>2.3746299999999998</v>
      </c>
      <c r="AL179" s="17">
        <v>1.07677</v>
      </c>
      <c r="AM179" s="17">
        <v>1.58735</v>
      </c>
      <c r="AN179" s="17">
        <v>1.6053299999999999</v>
      </c>
      <c r="AO179" s="17">
        <v>2.37853</v>
      </c>
    </row>
    <row r="180" spans="1:41" x14ac:dyDescent="0.35">
      <c r="A180" s="17">
        <v>2.0374699999999999</v>
      </c>
      <c r="B180" s="17">
        <v>1.27712</v>
      </c>
      <c r="C180" s="17">
        <v>12.938499999999999</v>
      </c>
      <c r="D180" s="17">
        <v>1.5432900000000001</v>
      </c>
      <c r="E180" s="17">
        <v>0.86846900000000005</v>
      </c>
      <c r="F180" s="17">
        <v>0.58468699999999996</v>
      </c>
      <c r="G180" s="17">
        <v>0.78195899999999996</v>
      </c>
      <c r="H180" s="17">
        <v>0.93710099999999996</v>
      </c>
      <c r="I180" s="17">
        <v>0.92199799999999998</v>
      </c>
      <c r="J180" s="17">
        <v>1.02214</v>
      </c>
      <c r="K180" s="17">
        <v>0.927705</v>
      </c>
      <c r="L180" s="17">
        <v>0.93448600000000004</v>
      </c>
      <c r="M180" s="17">
        <v>0.96453299999999997</v>
      </c>
      <c r="N180" s="17">
        <v>0.75658800000000004</v>
      </c>
      <c r="O180" s="17">
        <v>0.75658800000000004</v>
      </c>
      <c r="P180" s="17">
        <v>0.77381</v>
      </c>
      <c r="Q180" s="17">
        <v>0.83623700000000001</v>
      </c>
      <c r="R180" s="17">
        <v>0.722831</v>
      </c>
      <c r="S180" s="17">
        <v>0.95641799999999999</v>
      </c>
      <c r="T180" s="17">
        <v>0.38320799999999999</v>
      </c>
      <c r="U180" s="17">
        <v>0.27839900000000001</v>
      </c>
      <c r="V180" s="17">
        <v>0.39698499999999998</v>
      </c>
      <c r="W180" s="17">
        <v>0.39784900000000001</v>
      </c>
      <c r="X180" s="17">
        <v>0.28029500000000002</v>
      </c>
      <c r="Y180" s="17">
        <v>0.75699300000000003</v>
      </c>
      <c r="Z180" s="17">
        <v>0.256386</v>
      </c>
      <c r="AA180" s="17">
        <v>0.14139099999999999</v>
      </c>
      <c r="AB180" s="17">
        <v>0.17352899999999999</v>
      </c>
      <c r="AC180" s="17">
        <v>0.39686700000000003</v>
      </c>
      <c r="AD180" s="17">
        <v>0.26441900000000002</v>
      </c>
      <c r="AE180" s="17">
        <v>0.23860100000000001</v>
      </c>
      <c r="AF180" s="17">
        <v>0.247526</v>
      </c>
      <c r="AG180" s="17">
        <v>0.29813099999999998</v>
      </c>
      <c r="AH180" s="17">
        <v>0.62269200000000002</v>
      </c>
      <c r="AI180" s="17">
        <v>0.80976000000000004</v>
      </c>
      <c r="AJ180" s="17">
        <v>1.63689</v>
      </c>
      <c r="AK180" s="17">
        <v>2.7152799999999999</v>
      </c>
      <c r="AL180" s="17">
        <v>1.1311500000000001</v>
      </c>
      <c r="AM180" s="17">
        <v>1.6115999999999999</v>
      </c>
      <c r="AN180" s="17">
        <v>1.8644499999999999</v>
      </c>
      <c r="AO180" s="17">
        <v>2.42069</v>
      </c>
    </row>
    <row r="181" spans="1:41" x14ac:dyDescent="0.35">
      <c r="A181" s="17">
        <v>2.0925500000000001</v>
      </c>
      <c r="B181" s="17">
        <v>1.35459</v>
      </c>
      <c r="C181" s="17">
        <v>13.503299999999999</v>
      </c>
      <c r="D181" s="17">
        <v>1.7039</v>
      </c>
      <c r="E181" s="17">
        <v>0.87997300000000001</v>
      </c>
      <c r="F181" s="17">
        <v>0.59997500000000004</v>
      </c>
      <c r="G181" s="17">
        <v>0.81858299999999995</v>
      </c>
      <c r="H181" s="17">
        <v>1.1816</v>
      </c>
      <c r="I181" s="17">
        <v>1.3263100000000001</v>
      </c>
      <c r="J181" s="17">
        <v>1.3091999999999999</v>
      </c>
      <c r="K181" s="17">
        <v>0.95073200000000002</v>
      </c>
      <c r="L181" s="17">
        <v>1.0682199999999999</v>
      </c>
      <c r="M181" s="17">
        <v>1.0419700000000001</v>
      </c>
      <c r="N181" s="17">
        <v>0.82179000000000002</v>
      </c>
      <c r="O181" s="17">
        <v>0.82179000000000002</v>
      </c>
      <c r="P181" s="17">
        <v>0.82405700000000004</v>
      </c>
      <c r="Q181" s="17">
        <v>1.0022800000000001</v>
      </c>
      <c r="R181" s="17">
        <v>0.76911799999999997</v>
      </c>
      <c r="S181" s="17">
        <v>0.97070100000000004</v>
      </c>
      <c r="T181" s="17">
        <v>0.383994</v>
      </c>
      <c r="U181" s="17">
        <v>0.323938</v>
      </c>
      <c r="V181" s="17">
        <v>0.403173</v>
      </c>
      <c r="W181" s="17">
        <v>0.40622599999999998</v>
      </c>
      <c r="X181" s="17">
        <v>0.28525299999999998</v>
      </c>
      <c r="Y181" s="17">
        <v>0.84323400000000004</v>
      </c>
      <c r="Z181" s="17">
        <v>0.27124199999999998</v>
      </c>
      <c r="AA181" s="17">
        <v>0.14569299999999999</v>
      </c>
      <c r="AB181" s="17">
        <v>0.191912</v>
      </c>
      <c r="AC181" s="17">
        <v>0.40067399999999997</v>
      </c>
      <c r="AD181" s="17">
        <v>0.289464</v>
      </c>
      <c r="AE181" s="17">
        <v>0.244232</v>
      </c>
      <c r="AF181" s="17">
        <v>0.26300099999999998</v>
      </c>
      <c r="AG181" s="17">
        <v>0.37390699999999999</v>
      </c>
      <c r="AH181" s="17">
        <v>0.62780599999999998</v>
      </c>
      <c r="AI181" s="17">
        <v>0.981958</v>
      </c>
      <c r="AJ181" s="17">
        <v>1.9228700000000001</v>
      </c>
      <c r="AK181" s="17">
        <v>3.1863999999999999</v>
      </c>
      <c r="AL181" s="17">
        <v>1.1835800000000001</v>
      </c>
      <c r="AM181" s="17">
        <v>1.78102</v>
      </c>
      <c r="AN181" s="17">
        <v>2.25095</v>
      </c>
      <c r="AO181" s="17">
        <v>2.8459599999999998</v>
      </c>
    </row>
    <row r="182" spans="1:41" x14ac:dyDescent="0.35">
      <c r="A182" s="17">
        <v>2.54623</v>
      </c>
      <c r="B182" s="17">
        <v>1.66225</v>
      </c>
      <c r="C182" s="17">
        <v>13.764799999999999</v>
      </c>
      <c r="D182" s="17">
        <v>1.7884199999999999</v>
      </c>
      <c r="E182" s="17">
        <v>0.966005</v>
      </c>
      <c r="F182" s="17">
        <v>0.68434499999999998</v>
      </c>
      <c r="G182" s="17">
        <v>1.0751599999999999</v>
      </c>
      <c r="H182" s="17">
        <v>1.36761</v>
      </c>
      <c r="I182" s="17">
        <v>1.4837899999999999</v>
      </c>
      <c r="J182" s="17">
        <v>1.5516099999999999</v>
      </c>
      <c r="K182" s="17">
        <v>1.0404800000000001</v>
      </c>
      <c r="L182" s="17">
        <v>1.1252</v>
      </c>
      <c r="M182" s="17">
        <v>1.0898600000000001</v>
      </c>
      <c r="N182" s="17">
        <v>0.85806899999999997</v>
      </c>
      <c r="O182" s="17">
        <v>0.85806899999999997</v>
      </c>
      <c r="P182" s="17">
        <v>0.90427900000000005</v>
      </c>
      <c r="Q182" s="17">
        <v>1.0405199999999999</v>
      </c>
      <c r="R182" s="17">
        <v>0.99717900000000004</v>
      </c>
      <c r="S182" s="17">
        <v>1.16787</v>
      </c>
      <c r="T182" s="17">
        <v>0.387096</v>
      </c>
      <c r="U182" s="17">
        <v>0.36767</v>
      </c>
      <c r="V182" s="17">
        <v>0.52784299999999995</v>
      </c>
      <c r="W182" s="17">
        <v>0.44356200000000001</v>
      </c>
      <c r="X182" s="17">
        <v>0.40659800000000001</v>
      </c>
      <c r="Y182" s="17">
        <v>0.91396999999999995</v>
      </c>
      <c r="Z182" s="17">
        <v>0.27407500000000001</v>
      </c>
      <c r="AA182" s="17">
        <v>0.161659</v>
      </c>
      <c r="AB182" s="17">
        <v>0.19794200000000001</v>
      </c>
      <c r="AC182" s="17">
        <v>0.46105499999999999</v>
      </c>
      <c r="AD182" s="17">
        <v>0.32075799999999999</v>
      </c>
      <c r="AE182" s="17">
        <v>0.25622600000000001</v>
      </c>
      <c r="AF182" s="17">
        <v>0.454704</v>
      </c>
      <c r="AG182" s="17">
        <v>0.61678900000000003</v>
      </c>
      <c r="AH182" s="17">
        <v>0.63168400000000002</v>
      </c>
      <c r="AI182" s="17">
        <v>0.98312299999999997</v>
      </c>
      <c r="AJ182" s="17">
        <v>2.4269699999999998</v>
      </c>
      <c r="AK182" s="17">
        <v>3.5060099999999998</v>
      </c>
      <c r="AL182" s="17">
        <v>1.43577</v>
      </c>
      <c r="AM182" s="17">
        <v>2.2001400000000002</v>
      </c>
      <c r="AN182" s="17">
        <v>2.5734400000000002</v>
      </c>
      <c r="AO182" s="17">
        <v>3.7807400000000002</v>
      </c>
    </row>
    <row r="183" spans="1:41" x14ac:dyDescent="0.35">
      <c r="A183" s="17">
        <v>2.8795000000000002</v>
      </c>
      <c r="B183" s="17">
        <v>1.8479099999999999</v>
      </c>
      <c r="C183" s="17">
        <v>14.413399999999999</v>
      </c>
      <c r="D183" s="17">
        <v>1.8605400000000001</v>
      </c>
      <c r="E183" s="17">
        <v>1.0805199999999999</v>
      </c>
      <c r="F183" s="17">
        <v>0.75129000000000001</v>
      </c>
      <c r="G183" s="17">
        <v>1.0854699999999999</v>
      </c>
      <c r="H183" s="17">
        <v>1.5351399999999999</v>
      </c>
      <c r="I183" s="17">
        <v>1.5791200000000001</v>
      </c>
      <c r="J183" s="17">
        <v>1.61022</v>
      </c>
      <c r="K183" s="17">
        <v>1.19953</v>
      </c>
      <c r="L183" s="17">
        <v>1.22644</v>
      </c>
      <c r="M183" s="17">
        <v>1.1246499999999999</v>
      </c>
      <c r="N183" s="17">
        <v>0.93207099999999998</v>
      </c>
      <c r="O183" s="17">
        <v>0.93207099999999998</v>
      </c>
      <c r="P183" s="17">
        <v>1.0309900000000001</v>
      </c>
      <c r="Q183" s="17">
        <v>1.04586</v>
      </c>
      <c r="R183" s="17">
        <v>1.0436000000000001</v>
      </c>
      <c r="S183" s="17">
        <v>1.2547900000000001</v>
      </c>
      <c r="T183" s="17">
        <v>0.42980800000000002</v>
      </c>
      <c r="U183" s="17">
        <v>0.53141899999999997</v>
      </c>
      <c r="V183" s="17">
        <v>0.66990099999999997</v>
      </c>
      <c r="W183" s="17">
        <v>0.52509499999999998</v>
      </c>
      <c r="X183" s="17">
        <v>0.41127900000000001</v>
      </c>
      <c r="Y183" s="17">
        <v>0.975935</v>
      </c>
      <c r="Z183" s="17">
        <v>0.28661199999999998</v>
      </c>
      <c r="AA183" s="17">
        <v>0.16337399999999999</v>
      </c>
      <c r="AB183" s="17">
        <v>0.216473</v>
      </c>
      <c r="AC183" s="17">
        <v>0.48197600000000002</v>
      </c>
      <c r="AD183" s="17">
        <v>0.32752199999999998</v>
      </c>
      <c r="AE183" s="17">
        <v>0.26270100000000002</v>
      </c>
      <c r="AF183" s="17">
        <v>0.48993300000000001</v>
      </c>
      <c r="AG183" s="17">
        <v>0.63413699999999995</v>
      </c>
      <c r="AH183" s="17">
        <v>0.70018000000000002</v>
      </c>
      <c r="AI183" s="17">
        <v>0.99599099999999996</v>
      </c>
      <c r="AJ183" s="17">
        <v>2.50936</v>
      </c>
      <c r="AK183" s="17">
        <v>3.7462399999999998</v>
      </c>
      <c r="AL183" s="17">
        <v>1.46357</v>
      </c>
      <c r="AM183" s="17">
        <v>2.24742</v>
      </c>
      <c r="AN183" s="17">
        <v>2.8622000000000001</v>
      </c>
      <c r="AO183" s="17">
        <v>3.8907600000000002</v>
      </c>
    </row>
    <row r="184" spans="1:41" x14ac:dyDescent="0.35">
      <c r="A184" s="17">
        <v>3.3098399999999999</v>
      </c>
      <c r="B184" s="17">
        <v>1.8605400000000001</v>
      </c>
      <c r="C184" s="17">
        <v>14.6737</v>
      </c>
      <c r="D184" s="17">
        <v>2.05972</v>
      </c>
      <c r="E184" s="17">
        <v>1.24719</v>
      </c>
      <c r="F184" s="17">
        <v>0.77404099999999998</v>
      </c>
      <c r="G184" s="17">
        <v>1.0959399999999999</v>
      </c>
      <c r="H184" s="17">
        <v>1.5627500000000001</v>
      </c>
      <c r="I184" s="17">
        <v>1.9898</v>
      </c>
      <c r="J184" s="17">
        <v>2.3736799999999998</v>
      </c>
      <c r="K184" s="17">
        <v>1.87683</v>
      </c>
      <c r="L184" s="17">
        <v>1.3687</v>
      </c>
      <c r="M184" s="17">
        <v>1.1731</v>
      </c>
      <c r="N184" s="17">
        <v>0.96031999999999995</v>
      </c>
      <c r="O184" s="17">
        <v>0.96031999999999995</v>
      </c>
      <c r="P184" s="17">
        <v>1.0928599999999999</v>
      </c>
      <c r="Q184" s="17">
        <v>1.1249899999999999</v>
      </c>
      <c r="R184" s="17">
        <v>1.33283</v>
      </c>
      <c r="S184" s="17">
        <v>1.82433</v>
      </c>
      <c r="T184" s="17">
        <v>0.55572100000000002</v>
      </c>
      <c r="U184" s="17">
        <v>0.54799799999999999</v>
      </c>
      <c r="V184" s="17">
        <v>0.86321800000000004</v>
      </c>
      <c r="W184" s="17">
        <v>0.72548299999999999</v>
      </c>
      <c r="X184" s="17">
        <v>0.46076299999999998</v>
      </c>
      <c r="Y184" s="17">
        <v>1.2587699999999999</v>
      </c>
      <c r="Z184" s="17">
        <v>0.28751300000000002</v>
      </c>
      <c r="AA184" s="17">
        <v>0.18484</v>
      </c>
      <c r="AB184" s="17">
        <v>0.238819</v>
      </c>
      <c r="AC184" s="17">
        <v>0.58399500000000004</v>
      </c>
      <c r="AD184" s="17">
        <v>0.575658</v>
      </c>
      <c r="AE184" s="17">
        <v>0.40595300000000001</v>
      </c>
      <c r="AF184" s="17">
        <v>0.51331899999999997</v>
      </c>
      <c r="AG184" s="17">
        <v>0.66928299999999996</v>
      </c>
      <c r="AH184" s="17">
        <v>1.1543099999999999</v>
      </c>
      <c r="AI184" s="17">
        <v>1.06874</v>
      </c>
      <c r="AJ184" s="17">
        <v>2.56433</v>
      </c>
      <c r="AK184" s="17">
        <v>3.83589</v>
      </c>
      <c r="AL184" s="17">
        <v>1.84005</v>
      </c>
      <c r="AM184" s="17">
        <v>2.4014000000000002</v>
      </c>
      <c r="AN184" s="17">
        <v>3.1456499999999998</v>
      </c>
      <c r="AO184" s="17">
        <v>3.9894799999999999</v>
      </c>
    </row>
    <row r="185" spans="1:41" x14ac:dyDescent="0.35">
      <c r="A185" s="17">
        <v>3.3394400000000002</v>
      </c>
      <c r="B185" s="17">
        <v>2.0164300000000002</v>
      </c>
      <c r="C185" s="17">
        <v>16.144600000000001</v>
      </c>
      <c r="D185" s="17">
        <v>2.5363899999999999</v>
      </c>
      <c r="E185" s="17">
        <v>1.3452599999999999</v>
      </c>
      <c r="F185" s="17">
        <v>0.87612900000000005</v>
      </c>
      <c r="G185" s="17">
        <v>1.0967</v>
      </c>
      <c r="H185" s="17">
        <v>1.8718300000000001</v>
      </c>
      <c r="I185" s="17">
        <v>2.0176400000000001</v>
      </c>
      <c r="J185" s="17">
        <v>2.43031</v>
      </c>
      <c r="K185" s="17">
        <v>2.0757699999999999</v>
      </c>
      <c r="L185" s="17">
        <v>1.5524899999999999</v>
      </c>
      <c r="M185" s="17">
        <v>1.2889299999999999</v>
      </c>
      <c r="N185" s="17">
        <v>1.0535300000000001</v>
      </c>
      <c r="O185" s="17">
        <v>1.0535300000000001</v>
      </c>
      <c r="P185" s="17">
        <v>1.72577</v>
      </c>
      <c r="Q185" s="17">
        <v>1.45285</v>
      </c>
      <c r="R185" s="17">
        <v>1.65676</v>
      </c>
      <c r="S185" s="17">
        <v>2.5394000000000001</v>
      </c>
      <c r="T185" s="17">
        <v>0.58528800000000003</v>
      </c>
      <c r="U185" s="17">
        <v>0.76663499999999996</v>
      </c>
      <c r="V185" s="17">
        <v>0.95073099999999999</v>
      </c>
      <c r="W185" s="17">
        <v>0.84907900000000003</v>
      </c>
      <c r="X185" s="17">
        <v>0.65062500000000001</v>
      </c>
      <c r="Y185" s="17">
        <v>1.3333299999999999</v>
      </c>
      <c r="Z185" s="17">
        <v>0.30099900000000002</v>
      </c>
      <c r="AA185" s="17">
        <v>0.185588</v>
      </c>
      <c r="AB185" s="17">
        <v>0.38461499999999998</v>
      </c>
      <c r="AC185" s="17">
        <v>0.61175100000000004</v>
      </c>
      <c r="AD185" s="17">
        <v>0.65941000000000005</v>
      </c>
      <c r="AE185" s="17">
        <v>0.43855300000000003</v>
      </c>
      <c r="AF185" s="17">
        <v>0.63369600000000004</v>
      </c>
      <c r="AG185" s="17">
        <v>0.84984800000000005</v>
      </c>
      <c r="AH185" s="17">
        <v>1.17824</v>
      </c>
      <c r="AI185" s="17">
        <v>1.27074</v>
      </c>
      <c r="AJ185" s="17">
        <v>2.5727600000000002</v>
      </c>
      <c r="AK185" s="17">
        <v>4.2682700000000002</v>
      </c>
      <c r="AL185" s="17">
        <v>1.9772799999999999</v>
      </c>
      <c r="AM185" s="17">
        <v>2.40374</v>
      </c>
      <c r="AN185" s="17">
        <v>3.5099100000000001</v>
      </c>
      <c r="AO185" s="17">
        <v>3.9916900000000002</v>
      </c>
    </row>
    <row r="186" spans="1:41" x14ac:dyDescent="0.35">
      <c r="A186" s="17">
        <v>3.5943499999999999</v>
      </c>
      <c r="B186" s="17">
        <v>2.15225</v>
      </c>
      <c r="C186" s="17">
        <v>16.3614</v>
      </c>
      <c r="D186" s="17">
        <v>2.6088399999999998</v>
      </c>
      <c r="E186" s="17">
        <v>1.9175800000000001</v>
      </c>
      <c r="F186" s="17">
        <v>0.97403099999999998</v>
      </c>
      <c r="G186" s="17">
        <v>1.1795800000000001</v>
      </c>
      <c r="H186" s="17">
        <v>1.9247000000000001</v>
      </c>
      <c r="I186" s="17">
        <v>2.1811600000000002</v>
      </c>
      <c r="J186" s="17">
        <v>2.7028799999999999</v>
      </c>
      <c r="K186" s="17">
        <v>2.2687300000000001</v>
      </c>
      <c r="L186" s="17">
        <v>2.0726499999999999</v>
      </c>
      <c r="M186" s="17">
        <v>2.0011700000000001</v>
      </c>
      <c r="N186" s="17">
        <v>1.7258899999999999</v>
      </c>
      <c r="O186" s="17">
        <v>1.7258899999999999</v>
      </c>
      <c r="P186" s="17">
        <v>1.7856000000000001</v>
      </c>
      <c r="Q186" s="17">
        <v>1.4900599999999999</v>
      </c>
      <c r="R186" s="17">
        <v>1.75319</v>
      </c>
      <c r="S186" s="17">
        <v>2.7627899999999999</v>
      </c>
      <c r="T186" s="17">
        <v>0.59424500000000002</v>
      </c>
      <c r="U186" s="17">
        <v>0.90315599999999996</v>
      </c>
      <c r="V186" s="17">
        <v>1.3692599999999999</v>
      </c>
      <c r="W186" s="17">
        <v>0.910103</v>
      </c>
      <c r="X186" s="17">
        <v>0.73306800000000005</v>
      </c>
      <c r="Y186" s="17">
        <v>2.1493199999999999</v>
      </c>
      <c r="Z186" s="17">
        <v>0.32501600000000003</v>
      </c>
      <c r="AA186" s="17">
        <v>0.22465299999999999</v>
      </c>
      <c r="AB186" s="17">
        <v>0.42061199999999999</v>
      </c>
      <c r="AC186" s="17">
        <v>0.64140699999999995</v>
      </c>
      <c r="AD186" s="17">
        <v>0.66758700000000004</v>
      </c>
      <c r="AE186" s="17">
        <v>0.55499799999999999</v>
      </c>
      <c r="AF186" s="17">
        <v>0.68460100000000002</v>
      </c>
      <c r="AG186" s="17">
        <v>0.99838199999999999</v>
      </c>
      <c r="AH186" s="17">
        <v>1.1907099999999999</v>
      </c>
      <c r="AI186" s="17">
        <v>1.4395800000000001</v>
      </c>
      <c r="AJ186" s="17">
        <v>2.6853600000000002</v>
      </c>
      <c r="AK186" s="17">
        <v>4.53749</v>
      </c>
      <c r="AL186" s="17">
        <v>2.0925400000000001</v>
      </c>
      <c r="AM186" s="17">
        <v>2.8086899999999999</v>
      </c>
      <c r="AN186" s="17">
        <v>3.7036099999999998</v>
      </c>
      <c r="AO186" s="17">
        <v>4.1149399999999998</v>
      </c>
    </row>
    <row r="187" spans="1:41" x14ac:dyDescent="0.35">
      <c r="A187" s="17">
        <v>4.0302100000000003</v>
      </c>
      <c r="B187" s="17">
        <v>2.29386</v>
      </c>
      <c r="C187" s="17">
        <v>17.876100000000001</v>
      </c>
      <c r="D187" s="17">
        <v>2.94035</v>
      </c>
      <c r="E187" s="17">
        <v>2.0958100000000002</v>
      </c>
      <c r="F187" s="17">
        <v>1.06613</v>
      </c>
      <c r="G187" s="17">
        <v>1.24255</v>
      </c>
      <c r="H187" s="17">
        <v>2.5369700000000002</v>
      </c>
      <c r="I187" s="17">
        <v>2.4986600000000001</v>
      </c>
      <c r="J187" s="17">
        <v>2.9133800000000001</v>
      </c>
      <c r="K187" s="17">
        <v>2.59416</v>
      </c>
      <c r="L187" s="17">
        <v>2.6101100000000002</v>
      </c>
      <c r="M187" s="17">
        <v>2.1999599999999999</v>
      </c>
      <c r="N187" s="17">
        <v>1.7695000000000001</v>
      </c>
      <c r="O187" s="17">
        <v>1.7695000000000001</v>
      </c>
      <c r="P187" s="17">
        <v>2.2692000000000001</v>
      </c>
      <c r="Q187" s="17">
        <v>1.6139399999999999</v>
      </c>
      <c r="R187" s="17">
        <v>2.0229599999999999</v>
      </c>
      <c r="S187" s="17">
        <v>2.80444</v>
      </c>
      <c r="T187" s="17">
        <v>0.61757899999999999</v>
      </c>
      <c r="U187" s="17">
        <v>1.1230100000000001</v>
      </c>
      <c r="V187" s="17">
        <v>1.5461800000000001</v>
      </c>
      <c r="W187" s="17">
        <v>0.93340500000000004</v>
      </c>
      <c r="X187" s="17">
        <v>0.87535499999999999</v>
      </c>
      <c r="Y187" s="17">
        <v>2.7080700000000002</v>
      </c>
      <c r="Z187" s="17">
        <v>0.34219899999999998</v>
      </c>
      <c r="AA187" s="17">
        <v>0.23558499999999999</v>
      </c>
      <c r="AB187" s="17">
        <v>0.45866299999999999</v>
      </c>
      <c r="AC187" s="17">
        <v>0.71718800000000005</v>
      </c>
      <c r="AD187" s="17">
        <v>0.67334300000000002</v>
      </c>
      <c r="AE187" s="17">
        <v>0.62530300000000005</v>
      </c>
      <c r="AF187" s="17">
        <v>0.70557800000000004</v>
      </c>
      <c r="AG187" s="17">
        <v>1.05847</v>
      </c>
      <c r="AH187" s="17">
        <v>1.3063499999999999</v>
      </c>
      <c r="AI187" s="17">
        <v>1.8409199999999999</v>
      </c>
      <c r="AJ187" s="17">
        <v>2.8345099999999999</v>
      </c>
      <c r="AK187" s="17">
        <v>5.2378600000000004</v>
      </c>
      <c r="AL187" s="17">
        <v>2.1172200000000001</v>
      </c>
      <c r="AM187" s="17">
        <v>2.8479100000000002</v>
      </c>
      <c r="AN187" s="17">
        <v>3.76064</v>
      </c>
      <c r="AO187" s="17">
        <v>4.3902999999999999</v>
      </c>
    </row>
    <row r="188" spans="1:41" x14ac:dyDescent="0.35">
      <c r="A188" s="17">
        <v>4.3256300000000003</v>
      </c>
      <c r="B188" s="17">
        <v>2.5758200000000002</v>
      </c>
      <c r="C188" s="17">
        <v>19.0852</v>
      </c>
      <c r="D188" s="17">
        <v>4.0813199999999998</v>
      </c>
      <c r="E188" s="17">
        <v>2.1688000000000001</v>
      </c>
      <c r="F188" s="17">
        <v>1.09843</v>
      </c>
      <c r="G188" s="17">
        <v>1.41056</v>
      </c>
      <c r="H188" s="17">
        <v>2.6187800000000001</v>
      </c>
      <c r="I188" s="17">
        <v>2.6402700000000001</v>
      </c>
      <c r="J188" s="17">
        <v>3.0119600000000002</v>
      </c>
      <c r="K188" s="17">
        <v>2.7666200000000001</v>
      </c>
      <c r="L188" s="17">
        <v>2.90144</v>
      </c>
      <c r="M188" s="17">
        <v>2.49098</v>
      </c>
      <c r="N188" s="17">
        <v>1.86572</v>
      </c>
      <c r="O188" s="17">
        <v>1.86572</v>
      </c>
      <c r="P188" s="17">
        <v>2.3452199999999999</v>
      </c>
      <c r="Q188" s="17">
        <v>1.8348899999999999</v>
      </c>
      <c r="R188" s="17">
        <v>2.0570400000000002</v>
      </c>
      <c r="S188" s="17">
        <v>3.1260699999999999</v>
      </c>
      <c r="T188" s="17">
        <v>0.63617100000000004</v>
      </c>
      <c r="U188" s="17">
        <v>1.2881400000000001</v>
      </c>
      <c r="V188" s="17">
        <v>2.5213000000000001</v>
      </c>
      <c r="W188" s="17">
        <v>0.98913099999999998</v>
      </c>
      <c r="X188" s="17">
        <v>0.89958899999999997</v>
      </c>
      <c r="Y188" s="17">
        <v>2.82437</v>
      </c>
      <c r="Z188" s="17">
        <v>0.48278799999999999</v>
      </c>
      <c r="AA188" s="17">
        <v>0.322077</v>
      </c>
      <c r="AB188" s="17">
        <v>0.47120499999999998</v>
      </c>
      <c r="AC188" s="17">
        <v>0.88397300000000001</v>
      </c>
      <c r="AD188" s="17">
        <v>0.76785999999999999</v>
      </c>
      <c r="AE188" s="17">
        <v>0.67205599999999999</v>
      </c>
      <c r="AF188" s="17">
        <v>0.75058400000000003</v>
      </c>
      <c r="AG188" s="17">
        <v>1.1983600000000001</v>
      </c>
      <c r="AH188" s="17">
        <v>1.8562099999999999</v>
      </c>
      <c r="AI188" s="17">
        <v>1.97644</v>
      </c>
      <c r="AJ188" s="17">
        <v>3.2894899999999998</v>
      </c>
      <c r="AK188" s="17">
        <v>5.4487100000000002</v>
      </c>
      <c r="AL188" s="17">
        <v>2.25353</v>
      </c>
      <c r="AM188" s="17">
        <v>3.1329500000000001</v>
      </c>
      <c r="AN188" s="17">
        <v>3.8903599999999998</v>
      </c>
      <c r="AO188" s="17">
        <v>4.52691</v>
      </c>
    </row>
    <row r="189" spans="1:41" x14ac:dyDescent="0.35">
      <c r="A189" s="17">
        <v>4.4561999999999999</v>
      </c>
      <c r="B189" s="17">
        <v>2.7368299999999999</v>
      </c>
      <c r="C189" s="17">
        <v>20.8322</v>
      </c>
      <c r="D189" s="17">
        <v>4.1900399999999998</v>
      </c>
      <c r="E189" s="17">
        <v>2.1999</v>
      </c>
      <c r="F189" s="17">
        <v>1.1894100000000001</v>
      </c>
      <c r="G189" s="17">
        <v>1.55345</v>
      </c>
      <c r="H189" s="17">
        <v>2.6208499999999999</v>
      </c>
      <c r="I189" s="17">
        <v>3.0743200000000002</v>
      </c>
      <c r="J189" s="17">
        <v>3.05246</v>
      </c>
      <c r="K189" s="17">
        <v>2.8250299999999999</v>
      </c>
      <c r="L189" s="17">
        <v>2.9393600000000002</v>
      </c>
      <c r="M189" s="17">
        <v>2.7744599999999999</v>
      </c>
      <c r="N189" s="17">
        <v>2.4104399999999999</v>
      </c>
      <c r="O189" s="17">
        <v>2.4104399999999999</v>
      </c>
      <c r="P189" s="17">
        <v>2.3670900000000001</v>
      </c>
      <c r="Q189" s="17">
        <v>1.9129700000000001</v>
      </c>
      <c r="R189" s="17">
        <v>2.1602299999999999</v>
      </c>
      <c r="S189" s="17">
        <v>3.3007499999999999</v>
      </c>
      <c r="T189" s="17">
        <v>0.69177200000000005</v>
      </c>
      <c r="U189" s="17">
        <v>1.35358</v>
      </c>
      <c r="V189" s="17">
        <v>2.5652699999999999</v>
      </c>
      <c r="W189" s="17">
        <v>1.09131</v>
      </c>
      <c r="X189" s="17">
        <v>1.41981</v>
      </c>
      <c r="Y189" s="17">
        <v>3.26355</v>
      </c>
      <c r="Z189" s="17">
        <v>0.51234199999999996</v>
      </c>
      <c r="AA189" s="17">
        <v>0.56466799999999995</v>
      </c>
      <c r="AB189" s="17">
        <v>0.55185200000000001</v>
      </c>
      <c r="AC189" s="17">
        <v>1.2078599999999999</v>
      </c>
      <c r="AD189" s="17">
        <v>0.80571099999999996</v>
      </c>
      <c r="AE189" s="17">
        <v>0.67418400000000001</v>
      </c>
      <c r="AF189" s="17">
        <v>1.0153000000000001</v>
      </c>
      <c r="AG189" s="17">
        <v>1.24536</v>
      </c>
      <c r="AH189" s="17">
        <v>2.1135600000000001</v>
      </c>
      <c r="AI189" s="17">
        <v>2.6633499999999999</v>
      </c>
      <c r="AJ189" s="17">
        <v>3.6915</v>
      </c>
      <c r="AK189" s="17">
        <v>5.5292500000000002</v>
      </c>
      <c r="AL189" s="17">
        <v>2.4574099999999999</v>
      </c>
      <c r="AM189" s="17">
        <v>3.28857</v>
      </c>
      <c r="AN189" s="17">
        <v>3.9182800000000002</v>
      </c>
      <c r="AO189" s="17">
        <v>5.0148599999999997</v>
      </c>
    </row>
    <row r="190" spans="1:41" x14ac:dyDescent="0.35">
      <c r="A190" s="17">
        <v>4.8055199999999996</v>
      </c>
      <c r="B190" s="17">
        <v>3.0954299999999999</v>
      </c>
      <c r="C190" s="17">
        <v>21.146100000000001</v>
      </c>
      <c r="D190" s="17">
        <v>4.2045500000000002</v>
      </c>
      <c r="E190" s="17">
        <v>2.6534800000000001</v>
      </c>
      <c r="F190" s="17">
        <v>1.47278</v>
      </c>
      <c r="G190" s="17">
        <v>1.86781</v>
      </c>
      <c r="H190" s="17">
        <v>2.6897899999999999</v>
      </c>
      <c r="I190" s="17">
        <v>3.3935300000000002</v>
      </c>
      <c r="J190" s="17">
        <v>3.0882800000000001</v>
      </c>
      <c r="K190" s="17">
        <v>2.8833799999999998</v>
      </c>
      <c r="L190" s="17">
        <v>2.9960200000000001</v>
      </c>
      <c r="M190" s="17">
        <v>2.7777099999999999</v>
      </c>
      <c r="N190" s="17">
        <v>2.56698</v>
      </c>
      <c r="O190" s="17">
        <v>2.56698</v>
      </c>
      <c r="P190" s="17">
        <v>2.4556499999999999</v>
      </c>
      <c r="Q190" s="17">
        <v>2.1473100000000001</v>
      </c>
      <c r="R190" s="17">
        <v>2.2067399999999999</v>
      </c>
      <c r="S190" s="17">
        <v>3.4099300000000001</v>
      </c>
      <c r="T190" s="17">
        <v>0.69847400000000004</v>
      </c>
      <c r="U190" s="17">
        <v>1.44824</v>
      </c>
      <c r="V190" s="17">
        <v>2.6035400000000002</v>
      </c>
      <c r="W190" s="17">
        <v>1.35009</v>
      </c>
      <c r="X190" s="17">
        <v>1.50325</v>
      </c>
      <c r="Y190" s="17">
        <v>3.5850399999999998</v>
      </c>
      <c r="Z190" s="17">
        <v>0.54423500000000002</v>
      </c>
      <c r="AA190" s="17">
        <v>0.600993</v>
      </c>
      <c r="AB190" s="17">
        <v>0.59649099999999999</v>
      </c>
      <c r="AC190" s="17">
        <v>1.2981</v>
      </c>
      <c r="AD190" s="17">
        <v>0.97613799999999995</v>
      </c>
      <c r="AE190" s="17">
        <v>0.71111599999999997</v>
      </c>
      <c r="AF190" s="17">
        <v>1.25806</v>
      </c>
      <c r="AG190" s="17">
        <v>1.3728899999999999</v>
      </c>
      <c r="AH190" s="17">
        <v>2.4359999999999999</v>
      </c>
      <c r="AI190" s="17">
        <v>2.9767100000000002</v>
      </c>
      <c r="AJ190" s="17">
        <v>4.5042200000000001</v>
      </c>
      <c r="AK190" s="17">
        <v>5.7500900000000001</v>
      </c>
      <c r="AL190" s="17">
        <v>2.5942099999999999</v>
      </c>
      <c r="AM190" s="17">
        <v>4.3930800000000003</v>
      </c>
      <c r="AN190" s="17">
        <v>4.13809</v>
      </c>
      <c r="AO190" s="17">
        <v>5.37981</v>
      </c>
    </row>
    <row r="191" spans="1:41" x14ac:dyDescent="0.35">
      <c r="A191" s="17">
        <v>5.1328199999999997</v>
      </c>
      <c r="B191" s="17">
        <v>4.0740600000000002</v>
      </c>
      <c r="C191" s="17">
        <v>21.580100000000002</v>
      </c>
      <c r="D191" s="17">
        <v>4.2121300000000002</v>
      </c>
      <c r="E191" s="17">
        <v>2.8548200000000001</v>
      </c>
      <c r="F191" s="17">
        <v>1.7804800000000001</v>
      </c>
      <c r="G191" s="17">
        <v>2.2955999999999999</v>
      </c>
      <c r="H191" s="17">
        <v>2.7833899999999998</v>
      </c>
      <c r="I191" s="17">
        <v>3.49668</v>
      </c>
      <c r="J191" s="17">
        <v>3.1119300000000001</v>
      </c>
      <c r="K191" s="17">
        <v>2.9565399999999999</v>
      </c>
      <c r="L191" s="17">
        <v>3.1523599999999998</v>
      </c>
      <c r="M191" s="17">
        <v>2.9851800000000002</v>
      </c>
      <c r="N191" s="17">
        <v>2.64764</v>
      </c>
      <c r="O191" s="17">
        <v>2.64764</v>
      </c>
      <c r="P191" s="17">
        <v>2.69171</v>
      </c>
      <c r="Q191" s="17">
        <v>2.2487499999999998</v>
      </c>
      <c r="R191" s="17">
        <v>2.2203200000000001</v>
      </c>
      <c r="S191" s="17">
        <v>3.5095999999999998</v>
      </c>
      <c r="T191" s="17">
        <v>0.74154600000000004</v>
      </c>
      <c r="U191" s="17">
        <v>1.4989399999999999</v>
      </c>
      <c r="V191" s="17">
        <v>2.7027700000000001</v>
      </c>
      <c r="W191" s="17">
        <v>1.7184600000000001</v>
      </c>
      <c r="X191" s="17">
        <v>2.8952800000000001</v>
      </c>
      <c r="Y191" s="17">
        <v>3.7707799999999998</v>
      </c>
      <c r="Z191" s="17">
        <v>0.57575600000000005</v>
      </c>
      <c r="AA191" s="17">
        <v>0.88489799999999996</v>
      </c>
      <c r="AB191" s="17">
        <v>0.72465500000000005</v>
      </c>
      <c r="AC191" s="17">
        <v>1.36541</v>
      </c>
      <c r="AD191" s="17">
        <v>1.36795</v>
      </c>
      <c r="AE191" s="17">
        <v>1.03572</v>
      </c>
      <c r="AF191" s="17">
        <v>1.33816</v>
      </c>
      <c r="AG191" s="17">
        <v>2.2773099999999999</v>
      </c>
      <c r="AH191" s="17">
        <v>2.5312999999999999</v>
      </c>
      <c r="AI191" s="17">
        <v>2.9983300000000002</v>
      </c>
      <c r="AJ191" s="17">
        <v>5.7116699999999998</v>
      </c>
      <c r="AK191" s="17">
        <v>6.0949799999999996</v>
      </c>
      <c r="AL191" s="17">
        <v>2.8048500000000001</v>
      </c>
      <c r="AM191" s="17">
        <v>4.4657099999999996</v>
      </c>
      <c r="AN191" s="17">
        <v>4.1474799999999998</v>
      </c>
      <c r="AO191" s="17">
        <v>5.5324</v>
      </c>
    </row>
    <row r="192" spans="1:41" x14ac:dyDescent="0.35">
      <c r="A192" s="17">
        <v>5.5299500000000004</v>
      </c>
      <c r="B192" s="17">
        <v>4.0791700000000004</v>
      </c>
      <c r="C192" s="17">
        <v>22.6755</v>
      </c>
      <c r="D192" s="17">
        <v>4.4106100000000001</v>
      </c>
      <c r="E192" s="17">
        <v>3.03911</v>
      </c>
      <c r="F192" s="17">
        <v>1.8486400000000001</v>
      </c>
      <c r="G192" s="17">
        <v>2.4609999999999999</v>
      </c>
      <c r="H192" s="17">
        <v>3.1274099999999998</v>
      </c>
      <c r="I192" s="17">
        <v>3.5396299999999998</v>
      </c>
      <c r="J192" s="17">
        <v>3.3575599999999999</v>
      </c>
      <c r="K192" s="17">
        <v>3.0958199999999998</v>
      </c>
      <c r="L192" s="17">
        <v>3.2269299999999999</v>
      </c>
      <c r="M192" s="17">
        <v>3.2133500000000002</v>
      </c>
      <c r="N192" s="17">
        <v>2.7035200000000001</v>
      </c>
      <c r="O192" s="17">
        <v>2.7035200000000001</v>
      </c>
      <c r="P192" s="17">
        <v>3.1545800000000002</v>
      </c>
      <c r="Q192" s="17">
        <v>2.7186499999999998</v>
      </c>
      <c r="R192" s="17">
        <v>2.8902800000000002</v>
      </c>
      <c r="S192" s="17">
        <v>3.66954</v>
      </c>
      <c r="T192" s="17">
        <v>0.75741499999999995</v>
      </c>
      <c r="U192" s="17">
        <v>1.6272599999999999</v>
      </c>
      <c r="V192" s="17">
        <v>2.7189800000000002</v>
      </c>
      <c r="W192" s="17">
        <v>2.5253199999999998</v>
      </c>
      <c r="X192" s="17">
        <v>2.9157099999999998</v>
      </c>
      <c r="Y192" s="17">
        <v>4.4975199999999997</v>
      </c>
      <c r="Z192" s="17">
        <v>0.60564200000000001</v>
      </c>
      <c r="AA192" s="17">
        <v>0.886517</v>
      </c>
      <c r="AB192" s="17">
        <v>1.11443</v>
      </c>
      <c r="AC192" s="17">
        <v>2.6993499999999999</v>
      </c>
      <c r="AD192" s="17">
        <v>1.38012</v>
      </c>
      <c r="AE192" s="17">
        <v>1.25736</v>
      </c>
      <c r="AF192" s="17">
        <v>1.4241999999999999</v>
      </c>
      <c r="AG192" s="17">
        <v>2.4548999999999999</v>
      </c>
      <c r="AH192" s="17">
        <v>3.8144</v>
      </c>
      <c r="AI192" s="17">
        <v>3.5846200000000001</v>
      </c>
      <c r="AJ192" s="17">
        <v>5.8477399999999999</v>
      </c>
      <c r="AK192" s="17">
        <v>6.1418499999999998</v>
      </c>
      <c r="AL192" s="17">
        <v>2.8173900000000001</v>
      </c>
      <c r="AM192" s="17">
        <v>4.4682700000000004</v>
      </c>
      <c r="AN192" s="17">
        <v>4.9821400000000002</v>
      </c>
      <c r="AO192" s="17">
        <v>5.6732100000000001</v>
      </c>
    </row>
    <row r="193" spans="1:41" x14ac:dyDescent="0.35">
      <c r="A193" s="17">
        <v>5.8970799999999999</v>
      </c>
      <c r="B193" s="17">
        <v>4.2336600000000004</v>
      </c>
      <c r="C193" s="17">
        <v>25.1858</v>
      </c>
      <c r="D193" s="17">
        <v>4.7512400000000001</v>
      </c>
      <c r="E193" s="17">
        <v>3.1845400000000001</v>
      </c>
      <c r="F193" s="17">
        <v>1.92977</v>
      </c>
      <c r="G193" s="17">
        <v>2.4738899999999999</v>
      </c>
      <c r="H193" s="17">
        <v>3.6057600000000001</v>
      </c>
      <c r="I193" s="17">
        <v>3.6946500000000002</v>
      </c>
      <c r="J193" s="17">
        <v>3.7263799999999998</v>
      </c>
      <c r="K193" s="17">
        <v>3.3007200000000001</v>
      </c>
      <c r="L193" s="17">
        <v>3.3254700000000001</v>
      </c>
      <c r="M193" s="17">
        <v>3.44171</v>
      </c>
      <c r="N193" s="17">
        <v>3.0156700000000001</v>
      </c>
      <c r="O193" s="17">
        <v>3.0156700000000001</v>
      </c>
      <c r="P193" s="17">
        <v>3.4567100000000002</v>
      </c>
      <c r="Q193" s="17">
        <v>2.81887</v>
      </c>
      <c r="R193" s="17">
        <v>2.9835699999999998</v>
      </c>
      <c r="S193" s="17">
        <v>3.7217199999999999</v>
      </c>
      <c r="T193" s="17">
        <v>0.77926600000000001</v>
      </c>
      <c r="U193" s="17">
        <v>1.6602600000000001</v>
      </c>
      <c r="V193" s="17">
        <v>2.7781400000000001</v>
      </c>
      <c r="W193" s="17">
        <v>2.7394699999999998</v>
      </c>
      <c r="X193" s="17">
        <v>2.93337</v>
      </c>
      <c r="Y193" s="17">
        <v>5.2588600000000003</v>
      </c>
      <c r="Z193" s="17">
        <v>0.67110499999999995</v>
      </c>
      <c r="AA193" s="17">
        <v>0.917354</v>
      </c>
      <c r="AB193" s="17">
        <v>1.1237900000000001</v>
      </c>
      <c r="AC193" s="17">
        <v>3.1</v>
      </c>
      <c r="AD193" s="17">
        <v>1.9507300000000001</v>
      </c>
      <c r="AE193" s="17">
        <v>1.8006599999999999</v>
      </c>
      <c r="AF193" s="17">
        <v>2.49926</v>
      </c>
      <c r="AG193" s="17">
        <v>2.8675000000000002</v>
      </c>
      <c r="AH193" s="17">
        <v>3.8197000000000001</v>
      </c>
      <c r="AI193" s="17">
        <v>5.1164500000000004</v>
      </c>
      <c r="AJ193" s="17">
        <v>6.7714999999999996</v>
      </c>
      <c r="AK193" s="17">
        <v>6.5507900000000001</v>
      </c>
      <c r="AL193" s="17">
        <v>3.5136799999999999</v>
      </c>
      <c r="AM193" s="17">
        <v>4.5138999999999996</v>
      </c>
      <c r="AN193" s="17">
        <v>5.05654</v>
      </c>
      <c r="AO193" s="17">
        <v>5.9763900000000003</v>
      </c>
    </row>
    <row r="194" spans="1:41" x14ac:dyDescent="0.35">
      <c r="A194" s="17">
        <v>6.0652200000000001</v>
      </c>
      <c r="B194" s="17">
        <v>4.2704599999999999</v>
      </c>
      <c r="C194" s="17">
        <v>25.475899999999999</v>
      </c>
      <c r="D194" s="17">
        <v>4.9036</v>
      </c>
      <c r="E194" s="17">
        <v>3.5236999999999998</v>
      </c>
      <c r="F194" s="17">
        <v>2.14662</v>
      </c>
      <c r="G194" s="17">
        <v>2.60446</v>
      </c>
      <c r="H194" s="17">
        <v>4.7668999999999997</v>
      </c>
      <c r="I194" s="17">
        <v>3.7734000000000001</v>
      </c>
      <c r="J194" s="17">
        <v>4.1230099999999998</v>
      </c>
      <c r="K194" s="17">
        <v>3.46909</v>
      </c>
      <c r="L194" s="17">
        <v>3.4229500000000002</v>
      </c>
      <c r="M194" s="17">
        <v>3.4568400000000001</v>
      </c>
      <c r="N194" s="17">
        <v>3.10623</v>
      </c>
      <c r="O194" s="17">
        <v>3.10623</v>
      </c>
      <c r="P194" s="17">
        <v>3.6969400000000001</v>
      </c>
      <c r="Q194" s="17">
        <v>3.0308199999999998</v>
      </c>
      <c r="R194" s="17">
        <v>3.17367</v>
      </c>
      <c r="S194" s="17">
        <v>4.0040800000000001</v>
      </c>
      <c r="T194" s="17">
        <v>0.80226900000000001</v>
      </c>
      <c r="U194" s="17">
        <v>1.70306</v>
      </c>
      <c r="V194" s="17">
        <v>2.7919800000000001</v>
      </c>
      <c r="W194" s="17">
        <v>3.0688599999999999</v>
      </c>
      <c r="X194" s="17">
        <v>3.5407299999999999</v>
      </c>
      <c r="Y194" s="17">
        <v>5.3322200000000004</v>
      </c>
      <c r="Z194" s="17">
        <v>1.1367700000000001</v>
      </c>
      <c r="AA194" s="17">
        <v>1.0213399999999999</v>
      </c>
      <c r="AB194" s="17">
        <v>1.8634999999999999</v>
      </c>
      <c r="AC194" s="17">
        <v>4.5381200000000002</v>
      </c>
      <c r="AD194" s="17">
        <v>3.1027999999999998</v>
      </c>
      <c r="AE194" s="17">
        <v>2.5613199999999998</v>
      </c>
      <c r="AF194" s="17">
        <v>3.5070700000000001</v>
      </c>
      <c r="AG194" s="17">
        <v>3.5950799999999998</v>
      </c>
      <c r="AH194" s="17">
        <v>4.6106699999999998</v>
      </c>
      <c r="AI194" s="17">
        <v>5.4354100000000001</v>
      </c>
      <c r="AJ194" s="17">
        <v>7.0664499999999997</v>
      </c>
      <c r="AK194" s="17">
        <v>6.6633199999999997</v>
      </c>
      <c r="AL194" s="17">
        <v>3.54067</v>
      </c>
      <c r="AM194" s="17">
        <v>4.6097099999999998</v>
      </c>
      <c r="AN194" s="17">
        <v>5.3963900000000002</v>
      </c>
      <c r="AO194" s="17">
        <v>6.0220799999999999</v>
      </c>
    </row>
    <row r="195" spans="1:41" x14ac:dyDescent="0.35">
      <c r="A195" s="17">
        <v>6.0739700000000001</v>
      </c>
      <c r="B195" s="17">
        <v>4.3048700000000002</v>
      </c>
      <c r="C195" s="17">
        <v>25.641999999999999</v>
      </c>
      <c r="D195" s="17">
        <v>5.0945400000000003</v>
      </c>
      <c r="E195" s="17">
        <v>3.6087799999999999</v>
      </c>
      <c r="F195" s="17">
        <v>2.2553899999999998</v>
      </c>
      <c r="G195" s="17">
        <v>2.9912800000000002</v>
      </c>
      <c r="H195" s="17">
        <v>5.1338200000000001</v>
      </c>
      <c r="I195" s="17">
        <v>4.7120899999999999</v>
      </c>
      <c r="J195" s="17">
        <v>4.3709300000000004</v>
      </c>
      <c r="K195" s="17">
        <v>3.7554500000000002</v>
      </c>
      <c r="L195" s="17">
        <v>3.54603</v>
      </c>
      <c r="M195" s="17">
        <v>3.4678200000000001</v>
      </c>
      <c r="N195" s="17">
        <v>3.1450800000000001</v>
      </c>
      <c r="O195" s="17">
        <v>3.1450800000000001</v>
      </c>
      <c r="P195" s="17">
        <v>3.8371599999999999</v>
      </c>
      <c r="Q195" s="17">
        <v>3.6172499999999999</v>
      </c>
      <c r="R195" s="17">
        <v>3.2764799999999998</v>
      </c>
      <c r="S195" s="17">
        <v>4.3732699999999998</v>
      </c>
      <c r="T195" s="17">
        <v>0.817191</v>
      </c>
      <c r="U195" s="17">
        <v>1.7154799999999999</v>
      </c>
      <c r="V195" s="17">
        <v>2.81982</v>
      </c>
      <c r="W195" s="17">
        <v>3.2461600000000002</v>
      </c>
      <c r="X195" s="17">
        <v>3.67903</v>
      </c>
      <c r="Y195" s="17">
        <v>5.9501400000000002</v>
      </c>
      <c r="Z195" s="17">
        <v>1.1620600000000001</v>
      </c>
      <c r="AA195" s="17">
        <v>1.5192600000000001</v>
      </c>
      <c r="AB195" s="17">
        <v>3.2811499999999998</v>
      </c>
      <c r="AC195" s="17">
        <v>5.0263600000000004</v>
      </c>
      <c r="AD195" s="17">
        <v>3.6741299999999999</v>
      </c>
      <c r="AE195" s="17">
        <v>3.4362499999999998</v>
      </c>
      <c r="AF195" s="17">
        <v>4.0239500000000001</v>
      </c>
      <c r="AG195" s="17">
        <v>4.0505800000000001</v>
      </c>
      <c r="AH195" s="17">
        <v>4.6943200000000003</v>
      </c>
      <c r="AI195" s="17">
        <v>5.5790300000000004</v>
      </c>
      <c r="AJ195" s="17">
        <v>10.119199999999999</v>
      </c>
      <c r="AK195" s="17">
        <v>7.8750999999999998</v>
      </c>
      <c r="AL195" s="17">
        <v>3.8737699999999999</v>
      </c>
      <c r="AM195" s="17">
        <v>4.6765800000000004</v>
      </c>
      <c r="AN195" s="17">
        <v>6.1121600000000003</v>
      </c>
      <c r="AO195" s="17">
        <v>6.0512800000000002</v>
      </c>
    </row>
    <row r="196" spans="1:41" x14ac:dyDescent="0.35">
      <c r="A196" s="17">
        <v>7.5773299999999999</v>
      </c>
      <c r="B196" s="17">
        <v>4.3926299999999996</v>
      </c>
      <c r="C196" s="17">
        <v>31.111000000000001</v>
      </c>
      <c r="D196" s="17">
        <v>5.1339600000000001</v>
      </c>
      <c r="E196" s="17">
        <v>3.7405300000000001</v>
      </c>
      <c r="F196" s="17">
        <v>2.7322299999999999</v>
      </c>
      <c r="G196" s="17">
        <v>3.4441700000000002</v>
      </c>
      <c r="H196" s="17">
        <v>5.5394800000000002</v>
      </c>
      <c r="I196" s="17">
        <v>5.2037500000000003</v>
      </c>
      <c r="J196" s="17">
        <v>4.5175299999999998</v>
      </c>
      <c r="K196" s="17">
        <v>3.77196</v>
      </c>
      <c r="L196" s="17">
        <v>3.8845200000000002</v>
      </c>
      <c r="M196" s="17">
        <v>3.5030199999999998</v>
      </c>
      <c r="N196" s="17">
        <v>3.23102</v>
      </c>
      <c r="O196" s="17">
        <v>3.23102</v>
      </c>
      <c r="P196" s="17">
        <v>3.9250799999999999</v>
      </c>
      <c r="Q196" s="17">
        <v>3.8912499999999999</v>
      </c>
      <c r="R196" s="17">
        <v>3.4907900000000001</v>
      </c>
      <c r="S196" s="17">
        <v>4.42943</v>
      </c>
      <c r="T196" s="17">
        <v>0.98838199999999998</v>
      </c>
      <c r="U196" s="17">
        <v>1.77566</v>
      </c>
      <c r="V196" s="17">
        <v>2.8616600000000001</v>
      </c>
      <c r="W196" s="17">
        <v>3.3100499999999999</v>
      </c>
      <c r="X196" s="17">
        <v>3.7361200000000001</v>
      </c>
      <c r="Y196" s="17">
        <v>6.2401299999999997</v>
      </c>
      <c r="Z196" s="17">
        <v>2.5714199999999998</v>
      </c>
      <c r="AA196" s="17">
        <v>2.4031199999999999</v>
      </c>
      <c r="AB196" s="17">
        <v>3.7568899999999998</v>
      </c>
      <c r="AC196" s="17">
        <v>5.5852000000000004</v>
      </c>
      <c r="AD196" s="17">
        <v>3.8559199999999998</v>
      </c>
      <c r="AE196" s="17">
        <v>4.0781499999999999</v>
      </c>
      <c r="AF196" s="17">
        <v>4.6698599999999999</v>
      </c>
      <c r="AG196" s="17">
        <v>7.3254799999999998</v>
      </c>
      <c r="AH196" s="17">
        <v>4.8434200000000001</v>
      </c>
      <c r="AI196" s="17">
        <v>6.1476300000000004</v>
      </c>
      <c r="AJ196" s="17">
        <v>10.1206</v>
      </c>
      <c r="AK196" s="17">
        <v>10.3443</v>
      </c>
      <c r="AL196" s="17">
        <v>4.3240400000000001</v>
      </c>
      <c r="AM196" s="17">
        <v>4.9084599999999998</v>
      </c>
      <c r="AN196" s="17">
        <v>6.1537300000000004</v>
      </c>
      <c r="AO196" s="17">
        <v>6.5189000000000004</v>
      </c>
    </row>
    <row r="197" spans="1:41" x14ac:dyDescent="0.35">
      <c r="A197" s="17">
        <v>8.0189000000000004</v>
      </c>
      <c r="B197" s="17">
        <v>4.5172100000000004</v>
      </c>
      <c r="C197" s="17">
        <v>33.265000000000001</v>
      </c>
      <c r="D197" s="17">
        <v>5.3376900000000003</v>
      </c>
      <c r="E197" s="17">
        <v>4.7417699999999998</v>
      </c>
      <c r="F197" s="17">
        <v>2.8703500000000002</v>
      </c>
      <c r="G197" s="17">
        <v>3.5478399999999999</v>
      </c>
      <c r="H197" s="17">
        <v>5.6157700000000004</v>
      </c>
      <c r="I197" s="17">
        <v>5.3922100000000004</v>
      </c>
      <c r="J197" s="17">
        <v>5.0058800000000003</v>
      </c>
      <c r="K197" s="17">
        <v>4.6640600000000001</v>
      </c>
      <c r="L197" s="17">
        <v>3.9504100000000002</v>
      </c>
      <c r="M197" s="17">
        <v>3.5761099999999999</v>
      </c>
      <c r="N197" s="17">
        <v>3.3327300000000002</v>
      </c>
      <c r="O197" s="17">
        <v>3.3327300000000002</v>
      </c>
      <c r="P197" s="17">
        <v>3.98081</v>
      </c>
      <c r="Q197" s="17">
        <v>3.9125700000000001</v>
      </c>
      <c r="R197" s="17">
        <v>4.0005600000000001</v>
      </c>
      <c r="S197" s="17">
        <v>4.5481400000000001</v>
      </c>
      <c r="T197" s="17">
        <v>1.27596</v>
      </c>
      <c r="U197" s="17">
        <v>1.93859</v>
      </c>
      <c r="V197" s="17">
        <v>3.0752700000000002</v>
      </c>
      <c r="W197" s="17">
        <v>3.7366700000000002</v>
      </c>
      <c r="X197" s="17">
        <v>4.1431699999999996</v>
      </c>
      <c r="Y197" s="17">
        <v>6.4703099999999996</v>
      </c>
      <c r="Z197" s="17">
        <v>2.7843300000000002</v>
      </c>
      <c r="AA197" s="17">
        <v>2.6147399999999998</v>
      </c>
      <c r="AB197" s="17">
        <v>4.2613200000000004</v>
      </c>
      <c r="AC197" s="17">
        <v>9.1390700000000002</v>
      </c>
      <c r="AD197" s="17">
        <v>4.3575100000000004</v>
      </c>
      <c r="AE197" s="17">
        <v>4.7026000000000003</v>
      </c>
      <c r="AF197" s="17">
        <v>6.44998</v>
      </c>
      <c r="AG197" s="17">
        <v>8.0559399999999997</v>
      </c>
      <c r="AH197" s="17">
        <v>4.9434199999999997</v>
      </c>
      <c r="AI197" s="17">
        <v>8.0703800000000001</v>
      </c>
      <c r="AJ197" s="17">
        <v>10.872400000000001</v>
      </c>
      <c r="AK197" s="17">
        <v>10.6662</v>
      </c>
      <c r="AL197" s="17">
        <v>4.7319699999999996</v>
      </c>
      <c r="AM197" s="17">
        <v>5.1740500000000003</v>
      </c>
      <c r="AN197" s="17">
        <v>6.20038</v>
      </c>
      <c r="AO197" s="17">
        <v>6.6094099999999996</v>
      </c>
    </row>
    <row r="198" spans="1:41" x14ac:dyDescent="0.35">
      <c r="A198" s="17">
        <v>9.05579</v>
      </c>
      <c r="B198" s="17">
        <v>4.67476</v>
      </c>
      <c r="C198" s="17">
        <v>33.714100000000002</v>
      </c>
      <c r="D198" s="17">
        <v>5.3835899999999999</v>
      </c>
      <c r="E198" s="17">
        <v>5.4016400000000004</v>
      </c>
      <c r="F198" s="17">
        <v>4.0623899999999997</v>
      </c>
      <c r="G198" s="17">
        <v>4.8430600000000004</v>
      </c>
      <c r="H198" s="17">
        <v>6.0741100000000001</v>
      </c>
      <c r="I198" s="17">
        <v>5.7966199999999999</v>
      </c>
      <c r="J198" s="17">
        <v>5.3962300000000001</v>
      </c>
      <c r="K198" s="17">
        <v>5.1052499999999998</v>
      </c>
      <c r="L198" s="17">
        <v>4.1741299999999999</v>
      </c>
      <c r="M198" s="17">
        <v>4.1521100000000004</v>
      </c>
      <c r="N198" s="17">
        <v>3.3468</v>
      </c>
      <c r="O198" s="17">
        <v>3.3468</v>
      </c>
      <c r="P198" s="17">
        <v>4.0886399999999998</v>
      </c>
      <c r="Q198" s="17">
        <v>3.9599199999999999</v>
      </c>
      <c r="R198" s="17">
        <v>4.3599600000000001</v>
      </c>
      <c r="S198" s="17">
        <v>4.80457</v>
      </c>
      <c r="T198" s="17">
        <v>1.55802</v>
      </c>
      <c r="U198" s="17">
        <v>2.60873</v>
      </c>
      <c r="V198" s="17">
        <v>4.1794900000000004</v>
      </c>
      <c r="W198" s="17">
        <v>3.8728400000000001</v>
      </c>
      <c r="X198" s="17">
        <v>4.1569500000000001</v>
      </c>
      <c r="Y198" s="17">
        <v>6.7455499999999997</v>
      </c>
      <c r="Z198" s="17">
        <v>3.0927199999999999</v>
      </c>
      <c r="AA198" s="17">
        <v>2.9756399999999998</v>
      </c>
      <c r="AB198" s="17">
        <v>4.6572699999999996</v>
      </c>
      <c r="AC198" s="17">
        <v>9.2582500000000003</v>
      </c>
      <c r="AD198" s="17">
        <v>4.6563800000000004</v>
      </c>
      <c r="AE198" s="17">
        <v>4.8575100000000004</v>
      </c>
      <c r="AF198" s="17">
        <v>7.4755599999999998</v>
      </c>
      <c r="AG198" s="17">
        <v>8.5883199999999995</v>
      </c>
      <c r="AH198" s="17">
        <v>5.7927499999999998</v>
      </c>
      <c r="AI198" s="17">
        <v>8.1378699999999995</v>
      </c>
      <c r="AJ198" s="17">
        <v>11.3644</v>
      </c>
      <c r="AK198" s="17">
        <v>10.832599999999999</v>
      </c>
      <c r="AL198" s="17">
        <v>4.8623700000000003</v>
      </c>
      <c r="AM198" s="17">
        <v>5.2603999999999997</v>
      </c>
      <c r="AN198" s="17">
        <v>6.2012900000000002</v>
      </c>
      <c r="AO198" s="17">
        <v>6.6353900000000001</v>
      </c>
    </row>
    <row r="199" spans="1:41" x14ac:dyDescent="0.35">
      <c r="A199" s="17">
        <v>9.3938699999999997</v>
      </c>
      <c r="B199" s="17">
        <v>4.8232200000000001</v>
      </c>
      <c r="C199" s="17">
        <v>35.7761</v>
      </c>
      <c r="D199" s="17">
        <v>5.8281400000000003</v>
      </c>
      <c r="E199" s="17">
        <v>5.5055300000000003</v>
      </c>
      <c r="F199" s="17">
        <v>4.1591699999999996</v>
      </c>
      <c r="G199" s="17">
        <v>5.0125999999999999</v>
      </c>
      <c r="H199" s="17">
        <v>6.0819599999999996</v>
      </c>
      <c r="I199" s="17">
        <v>7.0742799999999999</v>
      </c>
      <c r="J199" s="17">
        <v>5.9885000000000002</v>
      </c>
      <c r="K199" s="17">
        <v>5.3856599999999997</v>
      </c>
      <c r="L199" s="17">
        <v>4.4059999999999997</v>
      </c>
      <c r="M199" s="17">
        <v>4.7200899999999999</v>
      </c>
      <c r="N199" s="17">
        <v>3.8819699999999999</v>
      </c>
      <c r="O199" s="17">
        <v>3.8819699999999999</v>
      </c>
      <c r="P199" s="17">
        <v>4.2350399999999997</v>
      </c>
      <c r="Q199" s="17">
        <v>4.1664399999999997</v>
      </c>
      <c r="R199" s="17">
        <v>4.80844</v>
      </c>
      <c r="S199" s="17">
        <v>5.23102</v>
      </c>
      <c r="T199" s="17">
        <v>1.7869900000000001</v>
      </c>
      <c r="U199" s="17">
        <v>2.95139</v>
      </c>
      <c r="V199" s="17">
        <v>4.54575</v>
      </c>
      <c r="W199" s="17">
        <v>3.9229799999999999</v>
      </c>
      <c r="X199" s="17">
        <v>5.31874</v>
      </c>
      <c r="Y199" s="17">
        <v>7.8056599999999996</v>
      </c>
      <c r="Z199" s="17">
        <v>3.2995999999999999</v>
      </c>
      <c r="AA199" s="17">
        <v>3.16588</v>
      </c>
      <c r="AB199" s="17">
        <v>4.9304800000000002</v>
      </c>
      <c r="AC199" s="17">
        <v>9.5942799999999995</v>
      </c>
      <c r="AD199" s="17">
        <v>4.9800899999999997</v>
      </c>
      <c r="AE199" s="17">
        <v>6.6962299999999999</v>
      </c>
      <c r="AF199" s="17">
        <v>8.8812800000000003</v>
      </c>
      <c r="AG199" s="17">
        <v>9.8078900000000004</v>
      </c>
      <c r="AH199" s="17">
        <v>5.91357</v>
      </c>
      <c r="AI199" s="17">
        <v>8.93628</v>
      </c>
      <c r="AJ199" s="17">
        <v>12.244400000000001</v>
      </c>
      <c r="AK199" s="17">
        <v>11.9453</v>
      </c>
      <c r="AL199" s="17">
        <v>5.2137399999999996</v>
      </c>
      <c r="AM199" s="17">
        <v>5.2944399999999998</v>
      </c>
      <c r="AN199" s="17">
        <v>6.97201</v>
      </c>
      <c r="AO199" s="17">
        <v>7.0940000000000003</v>
      </c>
    </row>
    <row r="200" spans="1:41" x14ac:dyDescent="0.35">
      <c r="A200" s="17">
        <v>10.8764</v>
      </c>
      <c r="B200" s="17">
        <v>4.9374200000000004</v>
      </c>
      <c r="C200" s="17">
        <v>43.108800000000002</v>
      </c>
      <c r="D200" s="17">
        <v>7.81351</v>
      </c>
      <c r="E200" s="17">
        <v>5.7276800000000003</v>
      </c>
      <c r="F200" s="17">
        <v>4.4468800000000002</v>
      </c>
      <c r="G200" s="17">
        <v>5.65036</v>
      </c>
      <c r="H200" s="17">
        <v>6.2991900000000003</v>
      </c>
      <c r="I200" s="17">
        <v>7.2563500000000003</v>
      </c>
      <c r="J200" s="17">
        <v>6.7633299999999998</v>
      </c>
      <c r="K200" s="17">
        <v>5.7163199999999996</v>
      </c>
      <c r="L200" s="17">
        <v>4.8576699999999997</v>
      </c>
      <c r="M200" s="17">
        <v>4.7790100000000004</v>
      </c>
      <c r="N200" s="17">
        <v>4.06419</v>
      </c>
      <c r="O200" s="17">
        <v>4.06419</v>
      </c>
      <c r="P200" s="17">
        <v>4.2927900000000001</v>
      </c>
      <c r="Q200" s="17">
        <v>4.39933</v>
      </c>
      <c r="R200" s="17">
        <v>5.4401799999999998</v>
      </c>
      <c r="S200" s="17">
        <v>5.3559700000000001</v>
      </c>
      <c r="T200" s="17">
        <v>2.2335500000000001</v>
      </c>
      <c r="U200" s="17">
        <v>3.2086100000000002</v>
      </c>
      <c r="V200" s="17">
        <v>4.8482500000000002</v>
      </c>
      <c r="W200" s="17">
        <v>4.0758400000000004</v>
      </c>
      <c r="X200" s="17">
        <v>5.52691</v>
      </c>
      <c r="Y200" s="17">
        <v>9.2411700000000003</v>
      </c>
      <c r="Z200" s="17">
        <v>3.4016299999999999</v>
      </c>
      <c r="AA200" s="17">
        <v>3.2617699999999998</v>
      </c>
      <c r="AB200" s="17">
        <v>6.7524499999999996</v>
      </c>
      <c r="AC200" s="17">
        <v>10.999599999999999</v>
      </c>
      <c r="AD200" s="17">
        <v>6.0289000000000001</v>
      </c>
      <c r="AE200" s="17">
        <v>7.44001</v>
      </c>
      <c r="AF200" s="17">
        <v>9.0171899999999994</v>
      </c>
      <c r="AG200" s="17">
        <v>10.672700000000001</v>
      </c>
      <c r="AH200" s="17">
        <v>6.3379599999999998</v>
      </c>
      <c r="AI200" s="17">
        <v>10.155099999999999</v>
      </c>
      <c r="AJ200" s="17">
        <v>12.281000000000001</v>
      </c>
      <c r="AK200" s="17">
        <v>12.0024</v>
      </c>
      <c r="AL200" s="17">
        <v>5.3325300000000002</v>
      </c>
      <c r="AM200" s="17">
        <v>6.0227300000000001</v>
      </c>
      <c r="AN200" s="17">
        <v>7.3530899999999999</v>
      </c>
      <c r="AO200" s="17">
        <v>7.2294</v>
      </c>
    </row>
    <row r="201" spans="1:41" x14ac:dyDescent="0.35">
      <c r="A201" s="17">
        <v>11.927099999999999</v>
      </c>
      <c r="B201" s="17">
        <v>5.3951500000000001</v>
      </c>
      <c r="C201" s="17">
        <v>44.819400000000002</v>
      </c>
      <c r="D201" s="17">
        <v>8.4153699999999994</v>
      </c>
      <c r="E201" s="17">
        <v>5.9453100000000001</v>
      </c>
      <c r="F201" s="17">
        <v>4.6291099999999998</v>
      </c>
      <c r="G201" s="17">
        <v>6.2689399999999997</v>
      </c>
      <c r="H201" s="17">
        <v>6.9535400000000003</v>
      </c>
      <c r="I201" s="17">
        <v>9.8152600000000003</v>
      </c>
      <c r="J201" s="17">
        <v>8.3674999999999997</v>
      </c>
      <c r="K201" s="17">
        <v>5.8887299999999998</v>
      </c>
      <c r="L201" s="17">
        <v>5.7264600000000003</v>
      </c>
      <c r="M201" s="17">
        <v>5.7787600000000001</v>
      </c>
      <c r="N201" s="17">
        <v>4.1365800000000004</v>
      </c>
      <c r="O201" s="17">
        <v>4.1365800000000004</v>
      </c>
      <c r="P201" s="17">
        <v>4.5740999999999996</v>
      </c>
      <c r="Q201" s="17">
        <v>4.9590899999999998</v>
      </c>
      <c r="R201" s="17">
        <v>5.5261100000000001</v>
      </c>
      <c r="S201" s="17">
        <v>5.5027799999999996</v>
      </c>
      <c r="T201" s="17">
        <v>2.5741100000000001</v>
      </c>
      <c r="U201" s="17">
        <v>3.35229</v>
      </c>
      <c r="V201" s="17">
        <v>5.0842000000000001</v>
      </c>
      <c r="W201" s="17">
        <v>4.0766099999999996</v>
      </c>
      <c r="X201" s="17">
        <v>6.01898</v>
      </c>
      <c r="Y201" s="17">
        <v>9.6042699999999996</v>
      </c>
      <c r="Z201" s="17">
        <v>4.5103900000000001</v>
      </c>
      <c r="AA201" s="17">
        <v>4.3128299999999999</v>
      </c>
      <c r="AB201" s="17">
        <v>8.3824900000000007</v>
      </c>
      <c r="AC201" s="17">
        <v>13.090199999999999</v>
      </c>
      <c r="AD201" s="17">
        <v>6.1213300000000004</v>
      </c>
      <c r="AE201" s="17">
        <v>9.2624300000000002</v>
      </c>
      <c r="AF201" s="17">
        <v>9.3065099999999994</v>
      </c>
      <c r="AG201" s="17">
        <v>11.225899999999999</v>
      </c>
      <c r="AH201" s="17">
        <v>6.4201699999999997</v>
      </c>
      <c r="AI201" s="17">
        <v>10.1637</v>
      </c>
      <c r="AJ201" s="17">
        <v>13.589399999999999</v>
      </c>
      <c r="AK201" s="17">
        <v>13.6297</v>
      </c>
      <c r="AL201" s="17">
        <v>5.5212300000000001</v>
      </c>
      <c r="AM201" s="17">
        <v>6.9043099999999997</v>
      </c>
      <c r="AN201" s="17">
        <v>7.3801199999999998</v>
      </c>
      <c r="AO201" s="17">
        <v>7.3154700000000004</v>
      </c>
    </row>
    <row r="202" spans="1:41" x14ac:dyDescent="0.35">
      <c r="A202" s="17">
        <v>15.6877</v>
      </c>
      <c r="B202" s="17">
        <v>5.4674899999999997</v>
      </c>
      <c r="C202" s="17">
        <v>51.251100000000001</v>
      </c>
      <c r="D202" s="17">
        <v>9.3679100000000002</v>
      </c>
      <c r="E202" s="17">
        <v>6.1431500000000003</v>
      </c>
      <c r="F202" s="17">
        <v>5.1372499999999999</v>
      </c>
      <c r="G202" s="17">
        <v>6.4353199999999999</v>
      </c>
      <c r="H202" s="17">
        <v>10.8232</v>
      </c>
      <c r="I202" s="17">
        <v>12.4114</v>
      </c>
      <c r="J202" s="17">
        <v>10.4582</v>
      </c>
      <c r="K202" s="17">
        <v>9.6268899999999995</v>
      </c>
      <c r="L202" s="17">
        <v>8.0737900000000007</v>
      </c>
      <c r="M202" s="17">
        <v>6.2502399999999998</v>
      </c>
      <c r="N202" s="17">
        <v>4.4033600000000002</v>
      </c>
      <c r="O202" s="17">
        <v>4.4033600000000002</v>
      </c>
      <c r="P202" s="17">
        <v>4.8507699999999998</v>
      </c>
      <c r="Q202" s="17">
        <v>5.35954</v>
      </c>
      <c r="R202" s="17">
        <v>6.4787499999999998</v>
      </c>
      <c r="S202" s="17">
        <v>6.8033700000000001</v>
      </c>
      <c r="T202" s="17">
        <v>2.9725600000000001</v>
      </c>
      <c r="U202" s="17">
        <v>3.8533900000000001</v>
      </c>
      <c r="V202" s="17">
        <v>5.2215100000000003</v>
      </c>
      <c r="W202" s="17">
        <v>4.2523999999999997</v>
      </c>
      <c r="X202" s="17">
        <v>6.4831000000000003</v>
      </c>
      <c r="Y202" s="17">
        <v>10.520300000000001</v>
      </c>
      <c r="Z202" s="17">
        <v>4.8173199999999996</v>
      </c>
      <c r="AA202" s="17">
        <v>5.5594000000000001</v>
      </c>
      <c r="AB202" s="17">
        <v>8.6899300000000004</v>
      </c>
      <c r="AC202" s="17">
        <v>13.7403</v>
      </c>
      <c r="AD202" s="17">
        <v>7.1778599999999999</v>
      </c>
      <c r="AE202" s="17">
        <v>10.252700000000001</v>
      </c>
      <c r="AF202" s="17">
        <v>9.7633299999999998</v>
      </c>
      <c r="AG202" s="17">
        <v>12.2293</v>
      </c>
      <c r="AH202" s="17">
        <v>6.6462300000000001</v>
      </c>
      <c r="AI202" s="17">
        <v>11.316599999999999</v>
      </c>
      <c r="AJ202" s="17">
        <v>13.780099999999999</v>
      </c>
      <c r="AK202" s="17">
        <v>13.821999999999999</v>
      </c>
      <c r="AL202" s="17">
        <v>5.62357</v>
      </c>
      <c r="AM202" s="17">
        <v>6.9884899999999996</v>
      </c>
      <c r="AN202" s="17">
        <v>7.4981600000000004</v>
      </c>
      <c r="AO202" s="17">
        <v>9.6806900000000002</v>
      </c>
    </row>
    <row r="203" spans="1:41" x14ac:dyDescent="0.35">
      <c r="A203" s="17">
        <v>15.7867</v>
      </c>
      <c r="B203" s="17">
        <v>5.7786499999999998</v>
      </c>
      <c r="C203" s="17">
        <v>55.331200000000003</v>
      </c>
      <c r="D203" s="17">
        <v>11.9701</v>
      </c>
      <c r="E203" s="17">
        <v>7.0581300000000002</v>
      </c>
      <c r="F203" s="17">
        <v>5.2291400000000001</v>
      </c>
      <c r="G203" s="17">
        <v>6.4654699999999998</v>
      </c>
      <c r="H203" s="17">
        <v>13.670500000000001</v>
      </c>
      <c r="I203" s="17">
        <v>13.0098</v>
      </c>
      <c r="J203" s="17">
        <v>11.8284</v>
      </c>
      <c r="K203" s="17">
        <v>9.9119499999999992</v>
      </c>
      <c r="L203" s="17">
        <v>8.1488399999999999</v>
      </c>
      <c r="M203" s="17">
        <v>6.5373099999999997</v>
      </c>
      <c r="N203" s="17">
        <v>5.2402499999999996</v>
      </c>
      <c r="O203" s="17">
        <v>5.2402499999999996</v>
      </c>
      <c r="P203" s="17">
        <v>5.6855900000000004</v>
      </c>
      <c r="Q203" s="17">
        <v>5.4201699999999997</v>
      </c>
      <c r="R203" s="17">
        <v>6.9045199999999998</v>
      </c>
      <c r="S203" s="17">
        <v>8.1156000000000006</v>
      </c>
      <c r="T203" s="17">
        <v>3.1271200000000001</v>
      </c>
      <c r="U203" s="17">
        <v>4.13584</v>
      </c>
      <c r="V203" s="17">
        <v>6.4878999999999998</v>
      </c>
      <c r="W203" s="17">
        <v>4.3082099999999999</v>
      </c>
      <c r="X203" s="17">
        <v>7.7470299999999996</v>
      </c>
      <c r="Y203" s="17">
        <v>11.8912</v>
      </c>
      <c r="Z203" s="17">
        <v>4.9452699999999998</v>
      </c>
      <c r="AA203" s="17">
        <v>5.6004699999999996</v>
      </c>
      <c r="AB203" s="17">
        <v>10.486000000000001</v>
      </c>
      <c r="AC203" s="17">
        <v>14.0969</v>
      </c>
      <c r="AD203" s="17">
        <v>7.8356599999999998</v>
      </c>
      <c r="AE203" s="17">
        <v>11.854799999999999</v>
      </c>
      <c r="AF203" s="17">
        <v>10.324999999999999</v>
      </c>
      <c r="AG203" s="17">
        <v>12.735300000000001</v>
      </c>
      <c r="AH203" s="17">
        <v>6.7651700000000003</v>
      </c>
      <c r="AI203" s="17">
        <v>11.3423</v>
      </c>
      <c r="AJ203" s="17">
        <v>15.064299999999999</v>
      </c>
      <c r="AK203" s="17">
        <v>13.856999999999999</v>
      </c>
      <c r="AL203" s="17">
        <v>6.5055899999999998</v>
      </c>
      <c r="AM203" s="17">
        <v>7.3524500000000002</v>
      </c>
      <c r="AN203" s="17">
        <v>7.6797500000000003</v>
      </c>
      <c r="AO203" s="17">
        <v>10.699400000000001</v>
      </c>
    </row>
    <row r="204" spans="1:41" x14ac:dyDescent="0.35">
      <c r="A204" s="17">
        <v>18.951499999999999</v>
      </c>
      <c r="B204" s="17">
        <v>7.0563500000000001</v>
      </c>
      <c r="C204" s="17">
        <v>56.283900000000003</v>
      </c>
      <c r="D204" s="17">
        <v>12.14</v>
      </c>
      <c r="E204" s="17">
        <v>10.2197</v>
      </c>
      <c r="F204" s="17">
        <v>6.6550399999999996</v>
      </c>
      <c r="G204" s="17">
        <v>9.1343300000000003</v>
      </c>
      <c r="H204" s="17">
        <v>16.085100000000001</v>
      </c>
      <c r="I204" s="17">
        <v>14.020200000000001</v>
      </c>
      <c r="J204" s="17">
        <v>12.065300000000001</v>
      </c>
      <c r="K204" s="17">
        <v>11.462899999999999</v>
      </c>
      <c r="L204" s="17">
        <v>9.4048599999999993</v>
      </c>
      <c r="M204" s="17">
        <v>6.9492200000000004</v>
      </c>
      <c r="N204" s="17">
        <v>5.6442300000000003</v>
      </c>
      <c r="O204" s="17">
        <v>5.6442300000000003</v>
      </c>
      <c r="P204" s="17">
        <v>6.3615199999999996</v>
      </c>
      <c r="Q204" s="17">
        <v>5.51952</v>
      </c>
      <c r="R204" s="17">
        <v>7.9482900000000001</v>
      </c>
      <c r="S204" s="17">
        <v>8.6415100000000002</v>
      </c>
      <c r="T204" s="17">
        <v>3.9840499999999999</v>
      </c>
      <c r="U204" s="17">
        <v>4.6167899999999999</v>
      </c>
      <c r="V204" s="17">
        <v>6.5564099999999996</v>
      </c>
      <c r="W204" s="17">
        <v>4.6450199999999997</v>
      </c>
      <c r="X204" s="17">
        <v>9.3397699999999997</v>
      </c>
      <c r="Y204" s="17">
        <v>12.8721</v>
      </c>
      <c r="Z204" s="17">
        <v>5.1594199999999999</v>
      </c>
      <c r="AA204" s="17">
        <v>6.7201000000000004</v>
      </c>
      <c r="AB204" s="17">
        <v>10.657500000000001</v>
      </c>
      <c r="AC204" s="17">
        <v>14.7088</v>
      </c>
      <c r="AD204" s="17">
        <v>7.8440000000000003</v>
      </c>
      <c r="AE204" s="17">
        <v>12.0192</v>
      </c>
      <c r="AF204" s="17">
        <v>10.7384</v>
      </c>
      <c r="AG204" s="17">
        <v>12.9034</v>
      </c>
      <c r="AH204" s="17">
        <v>7.8640499999999998</v>
      </c>
      <c r="AI204" s="17">
        <v>11.9521</v>
      </c>
      <c r="AJ204" s="17">
        <v>18.306000000000001</v>
      </c>
      <c r="AK204" s="17">
        <v>15.067</v>
      </c>
      <c r="AL204" s="17">
        <v>6.6622199999999996</v>
      </c>
      <c r="AM204" s="17">
        <v>7.5161199999999999</v>
      </c>
      <c r="AN204" s="17">
        <v>8.4907900000000005</v>
      </c>
      <c r="AO204" s="17">
        <v>11.2012</v>
      </c>
    </row>
    <row r="205" spans="1:41" x14ac:dyDescent="0.35">
      <c r="A205" s="17">
        <v>20.4602</v>
      </c>
      <c r="B205" s="17">
        <v>7.40151</v>
      </c>
      <c r="C205" s="17">
        <v>58.212499999999999</v>
      </c>
      <c r="D205" s="17">
        <v>12.9284</v>
      </c>
      <c r="E205" s="17">
        <v>11.0084</v>
      </c>
      <c r="F205" s="17">
        <v>6.73576</v>
      </c>
      <c r="G205" s="17">
        <v>10.5863</v>
      </c>
      <c r="H205" s="17">
        <v>16.7257</v>
      </c>
      <c r="I205" s="17">
        <v>14.3529</v>
      </c>
      <c r="J205" s="17">
        <v>13.0246</v>
      </c>
      <c r="K205" s="17">
        <v>11.920400000000001</v>
      </c>
      <c r="L205" s="17">
        <v>9.8229000000000006</v>
      </c>
      <c r="M205" s="17">
        <v>7.3712200000000001</v>
      </c>
      <c r="N205" s="17">
        <v>5.68309</v>
      </c>
      <c r="O205" s="17">
        <v>5.68309</v>
      </c>
      <c r="P205" s="17">
        <v>6.7367699999999999</v>
      </c>
      <c r="Q205" s="17">
        <v>5.6547999999999998</v>
      </c>
      <c r="R205" s="17">
        <v>8.6996599999999997</v>
      </c>
      <c r="S205" s="17">
        <v>8.8097200000000004</v>
      </c>
      <c r="T205" s="17">
        <v>4.0462499999999997</v>
      </c>
      <c r="U205" s="17">
        <v>6.149</v>
      </c>
      <c r="V205" s="17">
        <v>8.9579599999999999</v>
      </c>
      <c r="W205" s="17">
        <v>4.8090200000000003</v>
      </c>
      <c r="X205" s="17">
        <v>10.0678</v>
      </c>
      <c r="Y205" s="17">
        <v>13.815899999999999</v>
      </c>
      <c r="Z205" s="17">
        <v>7.1732899999999997</v>
      </c>
      <c r="AA205" s="17">
        <v>6.8468900000000001</v>
      </c>
      <c r="AB205" s="17">
        <v>11.619</v>
      </c>
      <c r="AC205" s="17">
        <v>15.9823</v>
      </c>
      <c r="AD205" s="17">
        <v>7.9144399999999999</v>
      </c>
      <c r="AE205" s="17">
        <v>12.2498</v>
      </c>
      <c r="AF205" s="17">
        <v>10.769299999999999</v>
      </c>
      <c r="AG205" s="17">
        <v>13.3278</v>
      </c>
      <c r="AH205" s="17">
        <v>9.3051600000000008</v>
      </c>
      <c r="AI205" s="17">
        <v>12.5182</v>
      </c>
      <c r="AJ205" s="17">
        <v>19.113499999999998</v>
      </c>
      <c r="AK205" s="17">
        <v>18.5639</v>
      </c>
      <c r="AL205" s="17">
        <v>7.0476099999999997</v>
      </c>
      <c r="AM205" s="17">
        <v>7.6718599999999997</v>
      </c>
      <c r="AN205" s="17">
        <v>9.9903499999999994</v>
      </c>
      <c r="AO205" s="17">
        <v>11.224299999999999</v>
      </c>
    </row>
    <row r="206" spans="1:41" x14ac:dyDescent="0.35">
      <c r="A206" s="17">
        <v>21.410900000000002</v>
      </c>
      <c r="B206" s="17">
        <v>7.40787</v>
      </c>
      <c r="C206" s="17">
        <v>60.8459</v>
      </c>
      <c r="D206" s="17">
        <v>13.395899999999999</v>
      </c>
      <c r="E206" s="17">
        <v>11.141299999999999</v>
      </c>
      <c r="F206" s="17">
        <v>6.7894300000000003</v>
      </c>
      <c r="G206" s="17">
        <v>11.529</v>
      </c>
      <c r="H206" s="17">
        <v>17.190000000000001</v>
      </c>
      <c r="I206" s="17">
        <v>14.648</v>
      </c>
      <c r="J206" s="17">
        <v>15.4199</v>
      </c>
      <c r="K206" s="17">
        <v>12.4003</v>
      </c>
      <c r="L206" s="17">
        <v>10.050700000000001</v>
      </c>
      <c r="M206" s="17">
        <v>8.1572899999999997</v>
      </c>
      <c r="N206" s="17">
        <v>6.5910000000000002</v>
      </c>
      <c r="O206" s="17">
        <v>6.5910000000000002</v>
      </c>
      <c r="P206" s="17">
        <v>6.8986299999999998</v>
      </c>
      <c r="Q206" s="17">
        <v>5.7396500000000001</v>
      </c>
      <c r="R206" s="17">
        <v>8.8656100000000002</v>
      </c>
      <c r="S206" s="17">
        <v>9.5366700000000009</v>
      </c>
      <c r="T206" s="17">
        <v>4.1154000000000002</v>
      </c>
      <c r="U206" s="17">
        <v>6.7307399999999999</v>
      </c>
      <c r="V206" s="17">
        <v>9.3926599999999993</v>
      </c>
      <c r="W206" s="17">
        <v>4.9411300000000002</v>
      </c>
      <c r="X206" s="17">
        <v>10.5253</v>
      </c>
      <c r="Y206" s="17">
        <v>14.1783</v>
      </c>
      <c r="Z206" s="17">
        <v>8.7894199999999998</v>
      </c>
      <c r="AA206" s="17">
        <v>7.3208000000000002</v>
      </c>
      <c r="AB206" s="17">
        <v>12.776199999999999</v>
      </c>
      <c r="AC206" s="17">
        <v>20.27</v>
      </c>
      <c r="AD206" s="17">
        <v>9.4176199999999994</v>
      </c>
      <c r="AE206" s="17">
        <v>12.755800000000001</v>
      </c>
      <c r="AF206" s="17">
        <v>10.842499999999999</v>
      </c>
      <c r="AG206" s="17">
        <v>13.6</v>
      </c>
      <c r="AH206" s="17">
        <v>9.4147200000000009</v>
      </c>
      <c r="AI206" s="17">
        <v>12.5604</v>
      </c>
      <c r="AJ206" s="17">
        <v>21.9968</v>
      </c>
      <c r="AK206" s="17">
        <v>18.5854</v>
      </c>
      <c r="AL206" s="17">
        <v>7.20547</v>
      </c>
      <c r="AM206" s="17">
        <v>8.0483399999999996</v>
      </c>
      <c r="AN206" s="17">
        <v>10.237299999999999</v>
      </c>
      <c r="AO206" s="17">
        <v>14.1241</v>
      </c>
    </row>
    <row r="207" spans="1:41" x14ac:dyDescent="0.35">
      <c r="A207" s="17">
        <v>21.6464</v>
      </c>
      <c r="B207" s="17">
        <v>8.3323900000000002</v>
      </c>
      <c r="C207" s="17">
        <v>61.110999999999997</v>
      </c>
      <c r="D207" s="17">
        <v>14.2729</v>
      </c>
      <c r="E207" s="17">
        <v>11.4376</v>
      </c>
      <c r="F207" s="17">
        <v>6.8201499999999999</v>
      </c>
      <c r="G207" s="17">
        <v>12.518000000000001</v>
      </c>
      <c r="H207" s="17">
        <v>17.880500000000001</v>
      </c>
      <c r="I207" s="17">
        <v>14.7799</v>
      </c>
      <c r="J207" s="17">
        <v>15.803800000000001</v>
      </c>
      <c r="K207" s="17">
        <v>14.2095</v>
      </c>
      <c r="L207" s="17">
        <v>10.2842</v>
      </c>
      <c r="M207" s="17">
        <v>8.6171399999999991</v>
      </c>
      <c r="N207" s="17">
        <v>6.9249499999999999</v>
      </c>
      <c r="O207" s="17">
        <v>6.9249499999999999</v>
      </c>
      <c r="P207" s="17">
        <v>7.2117699999999996</v>
      </c>
      <c r="Q207" s="17">
        <v>5.9953099999999999</v>
      </c>
      <c r="R207" s="17">
        <v>9.0218699999999998</v>
      </c>
      <c r="S207" s="17">
        <v>11.249599999999999</v>
      </c>
      <c r="T207" s="17">
        <v>4.6359399999999997</v>
      </c>
      <c r="U207" s="17">
        <v>7.1308699999999998</v>
      </c>
      <c r="V207" s="17">
        <v>9.6506000000000007</v>
      </c>
      <c r="W207" s="17">
        <v>6.4405200000000002</v>
      </c>
      <c r="X207" s="17">
        <v>10.6877</v>
      </c>
      <c r="Y207" s="17">
        <v>15.000299999999999</v>
      </c>
      <c r="Z207" s="17">
        <v>9.2834599999999998</v>
      </c>
      <c r="AA207" s="17">
        <v>8.3987700000000007</v>
      </c>
      <c r="AB207" s="17">
        <v>13.3409</v>
      </c>
      <c r="AC207" s="17">
        <v>20.691199999999998</v>
      </c>
      <c r="AD207" s="17">
        <v>11.5358</v>
      </c>
      <c r="AE207" s="17">
        <v>13.4244</v>
      </c>
      <c r="AF207" s="17">
        <v>11.054600000000001</v>
      </c>
      <c r="AG207" s="17">
        <v>13.6417</v>
      </c>
      <c r="AH207" s="17">
        <v>9.6815099999999994</v>
      </c>
      <c r="AI207" s="17">
        <v>13.1279</v>
      </c>
      <c r="AJ207" s="17">
        <v>24.086400000000001</v>
      </c>
      <c r="AK207" s="17">
        <v>23.158000000000001</v>
      </c>
      <c r="AL207" s="17">
        <v>8.0287900000000008</v>
      </c>
      <c r="AM207" s="17">
        <v>8.5606899999999992</v>
      </c>
      <c r="AN207" s="17">
        <v>11.2163</v>
      </c>
      <c r="AO207" s="17">
        <v>14.822800000000001</v>
      </c>
    </row>
    <row r="208" spans="1:41" x14ac:dyDescent="0.35">
      <c r="A208" s="17">
        <v>24.431999999999999</v>
      </c>
      <c r="B208" s="17">
        <v>8.4264299999999999</v>
      </c>
      <c r="C208" s="17">
        <v>66.171800000000005</v>
      </c>
      <c r="D208" s="17">
        <v>15.3842</v>
      </c>
      <c r="E208" s="17">
        <v>12.4453</v>
      </c>
      <c r="F208" s="17">
        <v>7.0808799999999996</v>
      </c>
      <c r="G208" s="17">
        <v>13.006399999999999</v>
      </c>
      <c r="H208" s="17">
        <v>18.7913</v>
      </c>
      <c r="I208" s="17">
        <v>15.200699999999999</v>
      </c>
      <c r="J208" s="17">
        <v>16.606300000000001</v>
      </c>
      <c r="K208" s="17">
        <v>14.2438</v>
      </c>
      <c r="L208" s="17">
        <v>11.2767</v>
      </c>
      <c r="M208" s="17">
        <v>8.9289900000000006</v>
      </c>
      <c r="N208" s="17">
        <v>7.0248299999999997</v>
      </c>
      <c r="O208" s="17">
        <v>7.0248299999999997</v>
      </c>
      <c r="P208" s="17">
        <v>8.0336300000000005</v>
      </c>
      <c r="Q208" s="17">
        <v>6.2314999999999996</v>
      </c>
      <c r="R208" s="17">
        <v>10.0405</v>
      </c>
      <c r="S208" s="17">
        <v>12.381</v>
      </c>
      <c r="T208" s="17">
        <v>5.4444699999999999</v>
      </c>
      <c r="U208" s="17">
        <v>7.2095399999999996</v>
      </c>
      <c r="V208" s="17">
        <v>9.9520400000000002</v>
      </c>
      <c r="W208" s="17">
        <v>6.97966</v>
      </c>
      <c r="X208" s="17">
        <v>11.1053</v>
      </c>
      <c r="Y208" s="17">
        <v>15.832599999999999</v>
      </c>
      <c r="Z208" s="17">
        <v>10.865600000000001</v>
      </c>
      <c r="AA208" s="17">
        <v>9.6588999999999992</v>
      </c>
      <c r="AB208" s="17">
        <v>13.970800000000001</v>
      </c>
      <c r="AC208" s="17">
        <v>22.990400000000001</v>
      </c>
      <c r="AD208" s="17">
        <v>12.2384</v>
      </c>
      <c r="AE208" s="17">
        <v>13.7127</v>
      </c>
      <c r="AF208" s="17">
        <v>12.427099999999999</v>
      </c>
      <c r="AG208" s="17">
        <v>13.695499999999999</v>
      </c>
      <c r="AH208" s="17">
        <v>10.367100000000001</v>
      </c>
      <c r="AI208" s="17">
        <v>13.215999999999999</v>
      </c>
      <c r="AJ208" s="17">
        <v>26.7209</v>
      </c>
      <c r="AK208" s="17">
        <v>23.722000000000001</v>
      </c>
      <c r="AL208" s="17">
        <v>8.2771899999999992</v>
      </c>
      <c r="AM208" s="17">
        <v>8.87669</v>
      </c>
      <c r="AN208" s="17">
        <v>12.192399999999999</v>
      </c>
      <c r="AO208" s="17">
        <v>15.780099999999999</v>
      </c>
    </row>
    <row r="209" spans="1:41" x14ac:dyDescent="0.35">
      <c r="A209" s="17">
        <v>24.617799999999999</v>
      </c>
      <c r="B209" s="17">
        <v>9.0862800000000004</v>
      </c>
      <c r="C209" s="17">
        <v>66.683499999999995</v>
      </c>
      <c r="D209" s="17">
        <v>15.6615</v>
      </c>
      <c r="E209" s="17">
        <v>12.907999999999999</v>
      </c>
      <c r="F209" s="17">
        <v>7.32768</v>
      </c>
      <c r="G209" s="17">
        <v>13.8117</v>
      </c>
      <c r="H209" s="17">
        <v>19.355399999999999</v>
      </c>
      <c r="I209" s="17">
        <v>16.747900000000001</v>
      </c>
      <c r="J209" s="17">
        <v>20.909099999999999</v>
      </c>
      <c r="K209" s="17">
        <v>14.927899999999999</v>
      </c>
      <c r="L209" s="17">
        <v>11.559699999999999</v>
      </c>
      <c r="M209" s="17">
        <v>9.02515</v>
      </c>
      <c r="N209" s="17">
        <v>7.0925200000000004</v>
      </c>
      <c r="O209" s="17">
        <v>7.0925200000000004</v>
      </c>
      <c r="P209" s="17">
        <v>8.9416799999999999</v>
      </c>
      <c r="Q209" s="17">
        <v>7.3042800000000003</v>
      </c>
      <c r="R209" s="17">
        <v>10.575900000000001</v>
      </c>
      <c r="S209" s="17">
        <v>12.7163</v>
      </c>
      <c r="T209" s="17">
        <v>5.4550000000000001</v>
      </c>
      <c r="U209" s="17">
        <v>8.0812200000000001</v>
      </c>
      <c r="V209" s="17">
        <v>10.5388</v>
      </c>
      <c r="W209" s="17">
        <v>8.5720799999999997</v>
      </c>
      <c r="X209" s="17">
        <v>12.751099999999999</v>
      </c>
      <c r="Y209" s="17">
        <v>15.882300000000001</v>
      </c>
      <c r="Z209" s="17">
        <v>12.634</v>
      </c>
      <c r="AA209" s="17">
        <v>10.1447</v>
      </c>
      <c r="AB209" s="17">
        <v>14.415800000000001</v>
      </c>
      <c r="AC209" s="17">
        <v>23.651900000000001</v>
      </c>
      <c r="AD209" s="17">
        <v>12.4095</v>
      </c>
      <c r="AE209" s="17">
        <v>13.895099999999999</v>
      </c>
      <c r="AF209" s="17">
        <v>12.500999999999999</v>
      </c>
      <c r="AG209" s="17">
        <v>13.988300000000001</v>
      </c>
      <c r="AH209" s="17">
        <v>11.1088</v>
      </c>
      <c r="AI209" s="17">
        <v>14.0541</v>
      </c>
      <c r="AJ209" s="17">
        <v>26.786200000000001</v>
      </c>
      <c r="AK209" s="17">
        <v>24.249099999999999</v>
      </c>
      <c r="AL209" s="17">
        <v>8.9634400000000003</v>
      </c>
      <c r="AM209" s="17">
        <v>8.9005799999999997</v>
      </c>
      <c r="AN209" s="17">
        <v>12.481199999999999</v>
      </c>
      <c r="AO209" s="17">
        <v>16.3642</v>
      </c>
    </row>
    <row r="210" spans="1:41" x14ac:dyDescent="0.35">
      <c r="A210" s="17">
        <v>25.043399999999998</v>
      </c>
      <c r="B210" s="17">
        <v>9.3610399999999991</v>
      </c>
      <c r="C210" s="17">
        <v>68.234499999999997</v>
      </c>
      <c r="D210" s="17">
        <v>16.621600000000001</v>
      </c>
      <c r="E210" s="17">
        <v>13.2058</v>
      </c>
      <c r="F210" s="17">
        <v>8.6235999999999997</v>
      </c>
      <c r="G210" s="17">
        <v>15.2774</v>
      </c>
      <c r="H210" s="17">
        <v>21.539300000000001</v>
      </c>
      <c r="I210" s="17">
        <v>17.8992</v>
      </c>
      <c r="J210" s="17">
        <v>21.787700000000001</v>
      </c>
      <c r="K210" s="17">
        <v>16.125499999999999</v>
      </c>
      <c r="L210" s="17">
        <v>12.9823</v>
      </c>
      <c r="M210" s="17">
        <v>9.9600500000000007</v>
      </c>
      <c r="N210" s="17">
        <v>7.1384600000000002</v>
      </c>
      <c r="O210" s="17">
        <v>7.1384600000000002</v>
      </c>
      <c r="P210" s="17">
        <v>9.84605</v>
      </c>
      <c r="Q210" s="17">
        <v>7.3322500000000002</v>
      </c>
      <c r="R210" s="17">
        <v>11.1175</v>
      </c>
      <c r="S210" s="17">
        <v>14.4382</v>
      </c>
      <c r="T210" s="17">
        <v>5.4940899999999999</v>
      </c>
      <c r="U210" s="17">
        <v>10.0975</v>
      </c>
      <c r="V210" s="17">
        <v>16.015799999999999</v>
      </c>
      <c r="W210" s="17">
        <v>8.6580300000000001</v>
      </c>
      <c r="X210" s="17">
        <v>13.073399999999999</v>
      </c>
      <c r="Y210" s="17">
        <v>16.170300000000001</v>
      </c>
      <c r="Z210" s="17">
        <v>13.478199999999999</v>
      </c>
      <c r="AA210" s="17">
        <v>10.3576</v>
      </c>
      <c r="AB210" s="17">
        <v>14.6554</v>
      </c>
      <c r="AC210" s="17">
        <v>25.268799999999999</v>
      </c>
      <c r="AD210" s="17">
        <v>12.6599</v>
      </c>
      <c r="AE210" s="17">
        <v>13.9964</v>
      </c>
      <c r="AF210" s="17">
        <v>13.037599999999999</v>
      </c>
      <c r="AG210" s="17">
        <v>13.9948</v>
      </c>
      <c r="AH210" s="17">
        <v>11.2043</v>
      </c>
      <c r="AI210" s="17">
        <v>15.5556</v>
      </c>
      <c r="AJ210" s="17">
        <v>26.938099999999999</v>
      </c>
      <c r="AK210" s="17">
        <v>24.9467</v>
      </c>
      <c r="AL210" s="17">
        <v>9.0879300000000001</v>
      </c>
      <c r="AM210" s="17">
        <v>9.0326699999999995</v>
      </c>
      <c r="AN210" s="17">
        <v>12.946899999999999</v>
      </c>
      <c r="AO210" s="17">
        <v>16.5243</v>
      </c>
    </row>
    <row r="211" spans="1:41" x14ac:dyDescent="0.35">
      <c r="A211" s="17">
        <v>29.2776</v>
      </c>
      <c r="B211" s="17">
        <v>9.7964699999999993</v>
      </c>
      <c r="C211" s="17">
        <v>69.069299999999998</v>
      </c>
      <c r="D211" s="17">
        <v>17.364699999999999</v>
      </c>
      <c r="E211" s="17">
        <v>13.267099999999999</v>
      </c>
      <c r="F211" s="17">
        <v>9.4624699999999997</v>
      </c>
      <c r="G211" s="17">
        <v>15.3451</v>
      </c>
      <c r="H211" s="17">
        <v>22.4131</v>
      </c>
      <c r="I211" s="17">
        <v>19.331199999999999</v>
      </c>
      <c r="J211" s="17">
        <v>21.830300000000001</v>
      </c>
      <c r="K211" s="17">
        <v>16.5961</v>
      </c>
      <c r="L211" s="17">
        <v>13.239000000000001</v>
      </c>
      <c r="M211" s="17">
        <v>10.713699999999999</v>
      </c>
      <c r="N211" s="17">
        <v>7.3819900000000001</v>
      </c>
      <c r="O211" s="17">
        <v>7.3819900000000001</v>
      </c>
      <c r="P211" s="17">
        <v>9.86876</v>
      </c>
      <c r="Q211" s="17">
        <v>7.5627700000000004</v>
      </c>
      <c r="R211" s="17">
        <v>12.4161</v>
      </c>
      <c r="S211" s="17">
        <v>14.644</v>
      </c>
      <c r="T211" s="17">
        <v>6.2954699999999999</v>
      </c>
      <c r="U211" s="17">
        <v>10.8559</v>
      </c>
      <c r="V211" s="17">
        <v>16.234999999999999</v>
      </c>
      <c r="W211" s="17">
        <v>9.8357899999999994</v>
      </c>
      <c r="X211" s="17">
        <v>16.2013</v>
      </c>
      <c r="Y211" s="17">
        <v>17.803699999999999</v>
      </c>
      <c r="Z211" s="17">
        <v>13.666399999999999</v>
      </c>
      <c r="AA211" s="17">
        <v>10.581300000000001</v>
      </c>
      <c r="AB211" s="17">
        <v>15.2921</v>
      </c>
      <c r="AC211" s="17">
        <v>27.4514</v>
      </c>
      <c r="AD211" s="17">
        <v>14.082800000000001</v>
      </c>
      <c r="AE211" s="17">
        <v>14.862</v>
      </c>
      <c r="AF211" s="17">
        <v>14.7249</v>
      </c>
      <c r="AG211" s="17">
        <v>14.672700000000001</v>
      </c>
      <c r="AH211" s="17">
        <v>11.483599999999999</v>
      </c>
      <c r="AI211" s="17">
        <v>17.674700000000001</v>
      </c>
      <c r="AJ211" s="17">
        <v>27.224599999999999</v>
      </c>
      <c r="AK211" s="17">
        <v>26.076899999999998</v>
      </c>
      <c r="AL211" s="17">
        <v>9.1022200000000009</v>
      </c>
      <c r="AM211" s="17">
        <v>9.0474200000000007</v>
      </c>
      <c r="AN211" s="17">
        <v>14.267300000000001</v>
      </c>
      <c r="AO211" s="17">
        <v>18.0349</v>
      </c>
    </row>
    <row r="212" spans="1:41" x14ac:dyDescent="0.35">
      <c r="A212" s="17">
        <v>29.873000000000001</v>
      </c>
      <c r="B212" s="17">
        <v>9.9776199999999999</v>
      </c>
      <c r="C212" s="17">
        <v>70.272300000000001</v>
      </c>
      <c r="D212" s="17">
        <v>18.994199999999999</v>
      </c>
      <c r="E212" s="17">
        <v>13.8522</v>
      </c>
      <c r="F212" s="17">
        <v>10.1523</v>
      </c>
      <c r="G212" s="17">
        <v>16.0656</v>
      </c>
      <c r="H212" s="17">
        <v>23.7776</v>
      </c>
      <c r="I212" s="17">
        <v>20.6557</v>
      </c>
      <c r="J212" s="17">
        <v>21.951599999999999</v>
      </c>
      <c r="K212" s="17">
        <v>17.072399999999998</v>
      </c>
      <c r="L212" s="17">
        <v>13.8688</v>
      </c>
      <c r="M212" s="17">
        <v>10.882</v>
      </c>
      <c r="N212" s="17">
        <v>7.4425699999999999</v>
      </c>
      <c r="O212" s="17">
        <v>7.4425699999999999</v>
      </c>
      <c r="P212" s="17">
        <v>10.187799999999999</v>
      </c>
      <c r="Q212" s="17">
        <v>7.7950299999999997</v>
      </c>
      <c r="R212" s="17">
        <v>13.0152</v>
      </c>
      <c r="S212" s="17">
        <v>15.0791</v>
      </c>
      <c r="T212" s="17">
        <v>6.8681599999999996</v>
      </c>
      <c r="U212" s="17">
        <v>12.064500000000001</v>
      </c>
      <c r="V212" s="17">
        <v>17.0763</v>
      </c>
      <c r="W212" s="17">
        <v>10.1511</v>
      </c>
      <c r="X212" s="17">
        <v>20.225300000000001</v>
      </c>
      <c r="Y212" s="17">
        <v>22.651299999999999</v>
      </c>
      <c r="Z212" s="17">
        <v>14.5907</v>
      </c>
      <c r="AA212" s="17">
        <v>10.7927</v>
      </c>
      <c r="AB212" s="17">
        <v>16.589300000000001</v>
      </c>
      <c r="AC212" s="17">
        <v>27.954799999999999</v>
      </c>
      <c r="AD212" s="17">
        <v>14.520300000000001</v>
      </c>
      <c r="AE212" s="17">
        <v>15.588699999999999</v>
      </c>
      <c r="AF212" s="17">
        <v>15.589499999999999</v>
      </c>
      <c r="AG212" s="17">
        <v>15.7378</v>
      </c>
      <c r="AH212" s="17">
        <v>11.487399999999999</v>
      </c>
      <c r="AI212" s="17">
        <v>20.953499999999998</v>
      </c>
      <c r="AJ212" s="17">
        <v>27.491499999999998</v>
      </c>
      <c r="AK212" s="17">
        <v>26.8978</v>
      </c>
      <c r="AL212" s="17">
        <v>9.3614499999999996</v>
      </c>
      <c r="AM212" s="17">
        <v>9.7894299999999994</v>
      </c>
      <c r="AN212" s="17">
        <v>15.3109</v>
      </c>
      <c r="AO212" s="17">
        <v>18.180199999999999</v>
      </c>
    </row>
    <row r="213" spans="1:41" x14ac:dyDescent="0.35">
      <c r="A213" s="17">
        <v>30.674700000000001</v>
      </c>
      <c r="B213" s="17">
        <v>10.449199999999999</v>
      </c>
      <c r="C213" s="17">
        <v>74.031800000000004</v>
      </c>
      <c r="D213" s="17">
        <v>19.041699999999999</v>
      </c>
      <c r="E213" s="17">
        <v>14.4808</v>
      </c>
      <c r="F213" s="17">
        <v>10.347099999999999</v>
      </c>
      <c r="G213" s="17">
        <v>17.474499999999999</v>
      </c>
      <c r="H213" s="17">
        <v>25.9575</v>
      </c>
      <c r="I213" s="17">
        <v>20.754100000000001</v>
      </c>
      <c r="J213" s="17">
        <v>21.991299999999999</v>
      </c>
      <c r="K213" s="17">
        <v>17.6172</v>
      </c>
      <c r="L213" s="17">
        <v>14.6012</v>
      </c>
      <c r="M213" s="17">
        <v>11.0009</v>
      </c>
      <c r="N213" s="17">
        <v>7.52982</v>
      </c>
      <c r="O213" s="17">
        <v>7.52982</v>
      </c>
      <c r="P213" s="17">
        <v>10.8696</v>
      </c>
      <c r="Q213" s="17">
        <v>8.2613500000000002</v>
      </c>
      <c r="R213" s="17">
        <v>13.6107</v>
      </c>
      <c r="S213" s="17">
        <v>15.444800000000001</v>
      </c>
      <c r="T213" s="17">
        <v>6.9362199999999996</v>
      </c>
      <c r="U213" s="17">
        <v>13.119899999999999</v>
      </c>
      <c r="V213" s="17">
        <v>17.736599999999999</v>
      </c>
      <c r="W213" s="17">
        <v>10.633100000000001</v>
      </c>
      <c r="X213" s="17">
        <v>20.323599999999999</v>
      </c>
      <c r="Y213" s="17">
        <v>23.883900000000001</v>
      </c>
      <c r="Z213" s="17">
        <v>14.846500000000001</v>
      </c>
      <c r="AA213" s="17">
        <v>10.961399999999999</v>
      </c>
      <c r="AB213" s="17">
        <v>18.2942</v>
      </c>
      <c r="AC213" s="17">
        <v>30.0793</v>
      </c>
      <c r="AD213" s="17">
        <v>15.5268</v>
      </c>
      <c r="AE213" s="17">
        <v>15.673500000000001</v>
      </c>
      <c r="AF213" s="17">
        <v>15.6989</v>
      </c>
      <c r="AG213" s="17">
        <v>16.709099999999999</v>
      </c>
      <c r="AH213" s="17">
        <v>11.608000000000001</v>
      </c>
      <c r="AI213" s="17">
        <v>21.5776</v>
      </c>
      <c r="AJ213" s="17">
        <v>28.9331</v>
      </c>
      <c r="AK213" s="17">
        <v>29.4742</v>
      </c>
      <c r="AL213" s="17">
        <v>10.229100000000001</v>
      </c>
      <c r="AM213" s="17">
        <v>9.9296699999999998</v>
      </c>
      <c r="AN213" s="17">
        <v>15.9367</v>
      </c>
      <c r="AO213" s="17">
        <v>18.3474</v>
      </c>
    </row>
    <row r="214" spans="1:41" x14ac:dyDescent="0.35">
      <c r="A214" s="17">
        <v>31.090699999999998</v>
      </c>
      <c r="B214" s="17">
        <v>10.8012</v>
      </c>
      <c r="C214" s="17">
        <v>82.701899999999995</v>
      </c>
      <c r="D214" s="17">
        <v>21.236000000000001</v>
      </c>
      <c r="E214" s="17">
        <v>14.6174</v>
      </c>
      <c r="F214" s="17">
        <v>10.833500000000001</v>
      </c>
      <c r="G214" s="17">
        <v>18.938600000000001</v>
      </c>
      <c r="H214" s="17">
        <v>26.9358</v>
      </c>
      <c r="I214" s="17">
        <v>21.375</v>
      </c>
      <c r="J214" s="17">
        <v>23.1342</v>
      </c>
      <c r="K214" s="17">
        <v>17.998799999999999</v>
      </c>
      <c r="L214" s="17">
        <v>15.5145</v>
      </c>
      <c r="M214" s="17">
        <v>11.511200000000001</v>
      </c>
      <c r="N214" s="17">
        <v>7.6064600000000002</v>
      </c>
      <c r="O214" s="17">
        <v>7.6064600000000002</v>
      </c>
      <c r="P214" s="17">
        <v>11.486700000000001</v>
      </c>
      <c r="Q214" s="17">
        <v>8.8209</v>
      </c>
      <c r="R214" s="17">
        <v>14.547599999999999</v>
      </c>
      <c r="S214" s="17">
        <v>16.9925</v>
      </c>
      <c r="T214" s="17">
        <v>7.2134999999999998</v>
      </c>
      <c r="U214" s="17">
        <v>13.9916</v>
      </c>
      <c r="V214" s="17">
        <v>18.793900000000001</v>
      </c>
      <c r="W214" s="17">
        <v>11.7035</v>
      </c>
      <c r="X214" s="17">
        <v>21.835799999999999</v>
      </c>
      <c r="Y214" s="17">
        <v>24.787700000000001</v>
      </c>
      <c r="Z214" s="17">
        <v>15.022600000000001</v>
      </c>
      <c r="AA214" s="17">
        <v>11.396599999999999</v>
      </c>
      <c r="AB214" s="17">
        <v>20.578600000000002</v>
      </c>
      <c r="AC214" s="17">
        <v>32.4086</v>
      </c>
      <c r="AD214" s="17">
        <v>15.7157</v>
      </c>
      <c r="AE214" s="17">
        <v>15.715299999999999</v>
      </c>
      <c r="AF214" s="17">
        <v>16.041499999999999</v>
      </c>
      <c r="AG214" s="17">
        <v>17.404599999999999</v>
      </c>
      <c r="AH214" s="17">
        <v>11.7798</v>
      </c>
      <c r="AI214" s="17">
        <v>22.7606</v>
      </c>
      <c r="AJ214" s="17">
        <v>28.9664</v>
      </c>
      <c r="AK214" s="17">
        <v>30.440100000000001</v>
      </c>
      <c r="AL214" s="17">
        <v>10.3657</v>
      </c>
      <c r="AM214" s="17">
        <v>11.207800000000001</v>
      </c>
      <c r="AN214" s="17">
        <v>16.032399999999999</v>
      </c>
      <c r="AO214" s="17">
        <v>20.396000000000001</v>
      </c>
    </row>
    <row r="215" spans="1:41" x14ac:dyDescent="0.35">
      <c r="A215" s="17">
        <v>32.892800000000001</v>
      </c>
      <c r="B215" s="17">
        <v>11.1111</v>
      </c>
      <c r="C215" s="17">
        <v>90.498000000000005</v>
      </c>
      <c r="D215" s="17">
        <v>23.162700000000001</v>
      </c>
      <c r="E215" s="17">
        <v>14.6951</v>
      </c>
      <c r="F215" s="17">
        <v>11.489599999999999</v>
      </c>
      <c r="G215" s="17">
        <v>19.825199999999999</v>
      </c>
      <c r="H215" s="17">
        <v>27.450099999999999</v>
      </c>
      <c r="I215" s="17">
        <v>24.347000000000001</v>
      </c>
      <c r="J215" s="17">
        <v>23.580400000000001</v>
      </c>
      <c r="K215" s="17">
        <v>18.511900000000001</v>
      </c>
      <c r="L215" s="17">
        <v>15.9831</v>
      </c>
      <c r="M215" s="17">
        <v>11.5708</v>
      </c>
      <c r="N215" s="17">
        <v>7.7358799999999999</v>
      </c>
      <c r="O215" s="17">
        <v>7.7358799999999999</v>
      </c>
      <c r="P215" s="17">
        <v>11.845700000000001</v>
      </c>
      <c r="Q215" s="17">
        <v>8.9486799999999995</v>
      </c>
      <c r="R215" s="17">
        <v>14.5785</v>
      </c>
      <c r="S215" s="17">
        <v>17.204699999999999</v>
      </c>
      <c r="T215" s="17">
        <v>7.77339</v>
      </c>
      <c r="U215" s="17">
        <v>14.0517</v>
      </c>
      <c r="V215" s="17">
        <v>19.9314</v>
      </c>
      <c r="W215" s="17">
        <v>12.2338</v>
      </c>
      <c r="X215" s="17">
        <v>22.698399999999999</v>
      </c>
      <c r="Y215" s="17">
        <v>25.174800000000001</v>
      </c>
      <c r="Z215" s="17">
        <v>15.653700000000001</v>
      </c>
      <c r="AA215" s="17">
        <v>11.8698</v>
      </c>
      <c r="AB215" s="17">
        <v>21.909500000000001</v>
      </c>
      <c r="AC215" s="17">
        <v>33.2211</v>
      </c>
      <c r="AD215" s="17">
        <v>16.512799999999999</v>
      </c>
      <c r="AE215" s="17">
        <v>16.5931</v>
      </c>
      <c r="AF215" s="17">
        <v>16.382999999999999</v>
      </c>
      <c r="AG215" s="17">
        <v>17.468800000000002</v>
      </c>
      <c r="AH215" s="17">
        <v>12.2141</v>
      </c>
      <c r="AI215" s="17">
        <v>24.607199999999999</v>
      </c>
      <c r="AJ215" s="17">
        <v>31.827200000000001</v>
      </c>
      <c r="AK215" s="17">
        <v>32.765300000000003</v>
      </c>
      <c r="AL215" s="17">
        <v>10.6059</v>
      </c>
      <c r="AM215" s="17">
        <v>11.5129</v>
      </c>
      <c r="AN215" s="17">
        <v>16.7804</v>
      </c>
      <c r="AO215" s="17">
        <v>21.094100000000001</v>
      </c>
    </row>
    <row r="216" spans="1:41" x14ac:dyDescent="0.35">
      <c r="A216" s="17">
        <v>33.687899999999999</v>
      </c>
      <c r="B216" s="17">
        <v>11.332599999999999</v>
      </c>
      <c r="C216" s="17">
        <v>91.245699999999999</v>
      </c>
      <c r="D216" s="17">
        <v>24.2182</v>
      </c>
      <c r="E216" s="17">
        <v>15.9535</v>
      </c>
      <c r="F216" s="17">
        <v>11.4932</v>
      </c>
      <c r="G216" s="17">
        <v>19.939</v>
      </c>
      <c r="H216" s="17">
        <v>28.2273</v>
      </c>
      <c r="I216" s="17">
        <v>24.8597</v>
      </c>
      <c r="J216" s="17">
        <v>24.224699999999999</v>
      </c>
      <c r="K216" s="17">
        <v>18.553599999999999</v>
      </c>
      <c r="L216" s="17">
        <v>16.833500000000001</v>
      </c>
      <c r="M216" s="17">
        <v>11.573700000000001</v>
      </c>
      <c r="N216" s="17">
        <v>7.7689199999999996</v>
      </c>
      <c r="O216" s="17">
        <v>7.7689199999999996</v>
      </c>
      <c r="P216" s="17">
        <v>11.944599999999999</v>
      </c>
      <c r="Q216" s="17">
        <v>9.5652399999999993</v>
      </c>
      <c r="R216" s="17">
        <v>14.6289</v>
      </c>
      <c r="S216" s="17">
        <v>17.5045</v>
      </c>
      <c r="T216" s="17">
        <v>8.93187</v>
      </c>
      <c r="U216" s="17">
        <v>14.274900000000001</v>
      </c>
      <c r="V216" s="17">
        <v>20.7148</v>
      </c>
      <c r="W216" s="17">
        <v>12.291700000000001</v>
      </c>
      <c r="X216" s="17">
        <v>23.018699999999999</v>
      </c>
      <c r="Y216" s="17">
        <v>26.0199</v>
      </c>
      <c r="Z216" s="17">
        <v>16.110199999999999</v>
      </c>
      <c r="AA216" s="17">
        <v>12.691800000000001</v>
      </c>
      <c r="AB216" s="17">
        <v>22.942299999999999</v>
      </c>
      <c r="AC216" s="17">
        <v>33.2624</v>
      </c>
      <c r="AD216" s="17">
        <v>16.605899999999998</v>
      </c>
      <c r="AE216" s="17">
        <v>17.411799999999999</v>
      </c>
      <c r="AF216" s="17">
        <v>16.5701</v>
      </c>
      <c r="AG216" s="17">
        <v>19.050999999999998</v>
      </c>
      <c r="AH216" s="17">
        <v>13.9557</v>
      </c>
      <c r="AI216" s="17">
        <v>24.777200000000001</v>
      </c>
      <c r="AJ216" s="17">
        <v>31.9115</v>
      </c>
      <c r="AK216" s="17">
        <v>34.564399999999999</v>
      </c>
      <c r="AL216" s="17">
        <v>12.039300000000001</v>
      </c>
      <c r="AM216" s="17">
        <v>12.420500000000001</v>
      </c>
      <c r="AN216" s="17">
        <v>18.1191</v>
      </c>
      <c r="AO216" s="17">
        <v>21.610299999999999</v>
      </c>
    </row>
    <row r="217" spans="1:41" x14ac:dyDescent="0.35">
      <c r="A217" s="17">
        <v>35.509599999999999</v>
      </c>
      <c r="B217" s="17">
        <v>11.7232</v>
      </c>
      <c r="C217" s="17">
        <v>92.979200000000006</v>
      </c>
      <c r="D217" s="17">
        <v>25.2959</v>
      </c>
      <c r="E217" s="17">
        <v>17.1069</v>
      </c>
      <c r="F217" s="17">
        <v>12.244199999999999</v>
      </c>
      <c r="G217" s="17">
        <v>22.0365</v>
      </c>
      <c r="H217" s="17">
        <v>28.388000000000002</v>
      </c>
      <c r="I217" s="17">
        <v>24.9998</v>
      </c>
      <c r="J217" s="17">
        <v>24.621200000000002</v>
      </c>
      <c r="K217" s="17">
        <v>19.596299999999999</v>
      </c>
      <c r="L217" s="17">
        <v>17.204699999999999</v>
      </c>
      <c r="M217" s="17">
        <v>11.7021</v>
      </c>
      <c r="N217" s="17">
        <v>7.8333599999999999</v>
      </c>
      <c r="O217" s="17">
        <v>7.8333599999999999</v>
      </c>
      <c r="P217" s="17">
        <v>12.155799999999999</v>
      </c>
      <c r="Q217" s="17">
        <v>9.8854600000000001</v>
      </c>
      <c r="R217" s="17">
        <v>15.4071</v>
      </c>
      <c r="S217" s="17">
        <v>19.521899999999999</v>
      </c>
      <c r="T217" s="17">
        <v>10.047700000000001</v>
      </c>
      <c r="U217" s="17">
        <v>15.223699999999999</v>
      </c>
      <c r="V217" s="17">
        <v>22.213699999999999</v>
      </c>
      <c r="W217" s="17">
        <v>12.583500000000001</v>
      </c>
      <c r="X217" s="17">
        <v>28.67</v>
      </c>
      <c r="Y217" s="17">
        <v>26.937999999999999</v>
      </c>
      <c r="Z217" s="17">
        <v>16.366399999999999</v>
      </c>
      <c r="AA217" s="17">
        <v>14.0456</v>
      </c>
      <c r="AB217" s="17">
        <v>23.186499999999999</v>
      </c>
      <c r="AC217" s="17">
        <v>33.789900000000003</v>
      </c>
      <c r="AD217" s="17">
        <v>16.623100000000001</v>
      </c>
      <c r="AE217" s="17">
        <v>17.723600000000001</v>
      </c>
      <c r="AF217" s="17">
        <v>16.578800000000001</v>
      </c>
      <c r="AG217" s="17">
        <v>19.233799999999999</v>
      </c>
      <c r="AH217" s="17">
        <v>14.049200000000001</v>
      </c>
      <c r="AI217" s="17">
        <v>24.926100000000002</v>
      </c>
      <c r="AJ217" s="17">
        <v>38.9664</v>
      </c>
      <c r="AK217" s="17">
        <v>37.240400000000001</v>
      </c>
      <c r="AL217" s="17">
        <v>12.4177</v>
      </c>
      <c r="AM217" s="17">
        <v>13.4739</v>
      </c>
      <c r="AN217" s="17">
        <v>18.793299999999999</v>
      </c>
      <c r="AO217" s="17">
        <v>22.708200000000001</v>
      </c>
    </row>
    <row r="218" spans="1:41" x14ac:dyDescent="0.35">
      <c r="A218" s="17">
        <v>35.800800000000002</v>
      </c>
      <c r="B218" s="17">
        <v>11.919499999999999</v>
      </c>
      <c r="C218" s="17">
        <v>103.191</v>
      </c>
      <c r="D218" s="17">
        <v>26.3203</v>
      </c>
      <c r="E218" s="17">
        <v>20.603999999999999</v>
      </c>
      <c r="F218" s="17">
        <v>12.432700000000001</v>
      </c>
      <c r="G218" s="17">
        <v>22.7485</v>
      </c>
      <c r="H218" s="17">
        <v>29.493300000000001</v>
      </c>
      <c r="I218" s="17">
        <v>25.923500000000001</v>
      </c>
      <c r="J218" s="17">
        <v>25.2774</v>
      </c>
      <c r="K218" s="17">
        <v>20.367599999999999</v>
      </c>
      <c r="L218" s="17">
        <v>17.3399</v>
      </c>
      <c r="M218" s="17">
        <v>11.7804</v>
      </c>
      <c r="N218" s="17">
        <v>7.8745200000000004</v>
      </c>
      <c r="O218" s="17">
        <v>7.8745200000000004</v>
      </c>
      <c r="P218" s="17">
        <v>12.5783</v>
      </c>
      <c r="Q218" s="17">
        <v>9.9509000000000007</v>
      </c>
      <c r="R218" s="17">
        <v>15.9512</v>
      </c>
      <c r="S218" s="17">
        <v>19.572399999999998</v>
      </c>
      <c r="T218" s="17">
        <v>11.217700000000001</v>
      </c>
      <c r="U218" s="17">
        <v>15.5578</v>
      </c>
      <c r="V218" s="17">
        <v>22.240100000000002</v>
      </c>
      <c r="W218" s="17">
        <v>13.709</v>
      </c>
      <c r="X218" s="17">
        <v>30.125599999999999</v>
      </c>
      <c r="Y218" s="17">
        <v>28.936299999999999</v>
      </c>
      <c r="Z218" s="17">
        <v>16.657599999999999</v>
      </c>
      <c r="AA218" s="17">
        <v>14.0764</v>
      </c>
      <c r="AB218" s="17">
        <v>23.417999999999999</v>
      </c>
      <c r="AC218" s="17">
        <v>36.412199999999999</v>
      </c>
      <c r="AD218" s="17">
        <v>18.963000000000001</v>
      </c>
      <c r="AE218" s="17">
        <v>18.273199999999999</v>
      </c>
      <c r="AF218" s="17">
        <v>16.718399999999999</v>
      </c>
      <c r="AG218" s="17">
        <v>20.050599999999999</v>
      </c>
      <c r="AH218" s="17">
        <v>14.06</v>
      </c>
      <c r="AI218" s="17">
        <v>25.138999999999999</v>
      </c>
      <c r="AJ218" s="17">
        <v>39.405700000000003</v>
      </c>
      <c r="AK218" s="17">
        <v>37.8108</v>
      </c>
      <c r="AL218" s="17">
        <v>14.3027</v>
      </c>
      <c r="AM218" s="17">
        <v>13.8575</v>
      </c>
      <c r="AN218" s="17">
        <v>19.552700000000002</v>
      </c>
      <c r="AO218" s="17">
        <v>25.290199999999999</v>
      </c>
    </row>
    <row r="219" spans="1:41" x14ac:dyDescent="0.35">
      <c r="A219" s="17">
        <v>36.710099999999997</v>
      </c>
      <c r="B219" s="17">
        <v>12.175700000000001</v>
      </c>
      <c r="C219" s="17">
        <v>110.583</v>
      </c>
      <c r="D219" s="17">
        <v>26.580300000000001</v>
      </c>
      <c r="E219" s="17">
        <v>21.3962</v>
      </c>
      <c r="F219" s="17">
        <v>12.885899999999999</v>
      </c>
      <c r="G219" s="17">
        <v>23.4085</v>
      </c>
      <c r="H219" s="17">
        <v>30.701599999999999</v>
      </c>
      <c r="I219" s="17">
        <v>26.064399999999999</v>
      </c>
      <c r="J219" s="17">
        <v>25.916599999999999</v>
      </c>
      <c r="K219" s="17">
        <v>22.49</v>
      </c>
      <c r="L219" s="17">
        <v>17.612400000000001</v>
      </c>
      <c r="M219" s="17">
        <v>11.915800000000001</v>
      </c>
      <c r="N219" s="17">
        <v>7.9648700000000003</v>
      </c>
      <c r="O219" s="17">
        <v>7.9648700000000003</v>
      </c>
      <c r="P219" s="17">
        <v>13.3371</v>
      </c>
      <c r="Q219" s="17">
        <v>10.0359</v>
      </c>
      <c r="R219" s="17">
        <v>17.458500000000001</v>
      </c>
      <c r="S219" s="17">
        <v>19.7698</v>
      </c>
      <c r="T219" s="17">
        <v>11.476599999999999</v>
      </c>
      <c r="U219" s="17">
        <v>16.203900000000001</v>
      </c>
      <c r="V219" s="17">
        <v>22.5319</v>
      </c>
      <c r="W219" s="17">
        <v>14.2531</v>
      </c>
      <c r="X219" s="17">
        <v>31.4282</v>
      </c>
      <c r="Y219" s="17">
        <v>29.0153</v>
      </c>
      <c r="Z219" s="17">
        <v>17.8705</v>
      </c>
      <c r="AA219" s="17">
        <v>14.3871</v>
      </c>
      <c r="AB219" s="17">
        <v>23.856000000000002</v>
      </c>
      <c r="AC219" s="17">
        <v>37.7819</v>
      </c>
      <c r="AD219" s="17">
        <v>22.570799999999998</v>
      </c>
      <c r="AE219" s="17">
        <v>18.5914</v>
      </c>
      <c r="AF219" s="17">
        <v>17.616599999999998</v>
      </c>
      <c r="AG219" s="17">
        <v>21.389399999999998</v>
      </c>
      <c r="AH219" s="17">
        <v>14.2651</v>
      </c>
      <c r="AI219" s="17">
        <v>27.776499999999999</v>
      </c>
      <c r="AJ219" s="17">
        <v>39.898899999999998</v>
      </c>
      <c r="AK219" s="17">
        <v>39.729199999999999</v>
      </c>
      <c r="AL219" s="17">
        <v>18.907299999999999</v>
      </c>
      <c r="AM219" s="17">
        <v>13.8926</v>
      </c>
      <c r="AN219" s="17">
        <v>19.980499999999999</v>
      </c>
      <c r="AO219" s="17">
        <v>26.591699999999999</v>
      </c>
    </row>
    <row r="220" spans="1:41" x14ac:dyDescent="0.35">
      <c r="A220" s="17">
        <v>38.646099999999997</v>
      </c>
      <c r="B220" s="17">
        <v>12.217499999999999</v>
      </c>
      <c r="C220" s="17">
        <v>113.944</v>
      </c>
      <c r="D220" s="17">
        <v>27.033300000000001</v>
      </c>
      <c r="E220" s="17">
        <v>21.624600000000001</v>
      </c>
      <c r="F220" s="17">
        <v>12.9122</v>
      </c>
      <c r="G220" s="17">
        <v>23.856000000000002</v>
      </c>
      <c r="H220" s="17">
        <v>31.0167</v>
      </c>
      <c r="I220" s="17">
        <v>26.514199999999999</v>
      </c>
      <c r="J220" s="17">
        <v>28.019400000000001</v>
      </c>
      <c r="K220" s="17">
        <v>23.806899999999999</v>
      </c>
      <c r="L220" s="17">
        <v>17.665400000000002</v>
      </c>
      <c r="M220" s="17">
        <v>12.1173</v>
      </c>
      <c r="N220" s="17">
        <v>8.0822099999999999</v>
      </c>
      <c r="O220" s="17">
        <v>8.0822099999999999</v>
      </c>
      <c r="P220" s="17">
        <v>13.7376</v>
      </c>
      <c r="Q220" s="17">
        <v>10.2303</v>
      </c>
      <c r="R220" s="17">
        <v>18.9725</v>
      </c>
      <c r="S220" s="17">
        <v>20.992599999999999</v>
      </c>
      <c r="T220" s="17">
        <v>11.603199999999999</v>
      </c>
      <c r="U220" s="17">
        <v>17.056699999999999</v>
      </c>
      <c r="V220" s="17">
        <v>22.827999999999999</v>
      </c>
      <c r="W220" s="17">
        <v>14.297499999999999</v>
      </c>
      <c r="X220" s="17">
        <v>32.061300000000003</v>
      </c>
      <c r="Y220" s="17">
        <v>31.066800000000001</v>
      </c>
      <c r="Z220" s="17">
        <v>18.087900000000001</v>
      </c>
      <c r="AA220" s="17">
        <v>15.139900000000001</v>
      </c>
      <c r="AB220" s="17">
        <v>28.227</v>
      </c>
      <c r="AC220" s="17">
        <v>38.5381</v>
      </c>
      <c r="AD220" s="17">
        <v>22.64</v>
      </c>
      <c r="AE220" s="17">
        <v>18.872800000000002</v>
      </c>
      <c r="AF220" s="17">
        <v>17.6281</v>
      </c>
      <c r="AG220" s="17">
        <v>23.0687</v>
      </c>
      <c r="AH220" s="17">
        <v>14.730600000000001</v>
      </c>
      <c r="AI220" s="17">
        <v>28.715499999999999</v>
      </c>
      <c r="AJ220" s="17">
        <v>44.391800000000003</v>
      </c>
      <c r="AK220" s="17">
        <v>39.759300000000003</v>
      </c>
      <c r="AL220" s="17">
        <v>19.834399999999999</v>
      </c>
      <c r="AM220" s="17">
        <v>14.427899999999999</v>
      </c>
      <c r="AN220" s="17">
        <v>21.681699999999999</v>
      </c>
      <c r="AO220" s="17">
        <v>26.931100000000001</v>
      </c>
    </row>
    <row r="221" spans="1:41" x14ac:dyDescent="0.35">
      <c r="A221" s="17">
        <v>39.317999999999998</v>
      </c>
      <c r="B221" s="17">
        <v>12.6151</v>
      </c>
      <c r="C221" s="17">
        <v>117.319</v>
      </c>
      <c r="D221" s="17">
        <v>27.676300000000001</v>
      </c>
      <c r="E221" s="17">
        <v>22.447600000000001</v>
      </c>
      <c r="F221" s="17">
        <v>14.1007</v>
      </c>
      <c r="G221" s="17">
        <v>27.580100000000002</v>
      </c>
      <c r="H221" s="17">
        <v>32.093400000000003</v>
      </c>
      <c r="I221" s="17">
        <v>29.073899999999998</v>
      </c>
      <c r="J221" s="17">
        <v>28.475200000000001</v>
      </c>
      <c r="K221" s="17">
        <v>24.974</v>
      </c>
      <c r="L221" s="17">
        <v>17.9315</v>
      </c>
      <c r="M221" s="17">
        <v>12.4137</v>
      </c>
      <c r="N221" s="17">
        <v>8.1552600000000002</v>
      </c>
      <c r="O221" s="17">
        <v>8.1552600000000002</v>
      </c>
      <c r="P221" s="17">
        <v>14.919600000000001</v>
      </c>
      <c r="Q221" s="17">
        <v>10.4107</v>
      </c>
      <c r="R221" s="17">
        <v>19.234200000000001</v>
      </c>
      <c r="S221" s="17">
        <v>21.419899999999998</v>
      </c>
      <c r="T221" s="17">
        <v>11.954700000000001</v>
      </c>
      <c r="U221" s="17">
        <v>17.4466</v>
      </c>
      <c r="V221" s="17">
        <v>23.173999999999999</v>
      </c>
      <c r="W221" s="17">
        <v>14.6142</v>
      </c>
      <c r="X221" s="17">
        <v>32.320599999999999</v>
      </c>
      <c r="Y221" s="17">
        <v>35.882599999999996</v>
      </c>
      <c r="Z221" s="17">
        <v>18.2121</v>
      </c>
      <c r="AA221" s="17">
        <v>16.237500000000001</v>
      </c>
      <c r="AB221" s="17">
        <v>28.8809</v>
      </c>
      <c r="AC221" s="17">
        <v>41.229900000000001</v>
      </c>
      <c r="AD221" s="17">
        <v>25.011099999999999</v>
      </c>
      <c r="AE221" s="17">
        <v>19.319900000000001</v>
      </c>
      <c r="AF221" s="17">
        <v>19.352399999999999</v>
      </c>
      <c r="AG221" s="17">
        <v>23.376999999999999</v>
      </c>
      <c r="AH221" s="17">
        <v>14.791399999999999</v>
      </c>
      <c r="AI221" s="17">
        <v>29.351500000000001</v>
      </c>
      <c r="AJ221" s="17">
        <v>46.981099999999998</v>
      </c>
      <c r="AK221" s="17">
        <v>42.269300000000001</v>
      </c>
      <c r="AL221" s="17">
        <v>19.842700000000001</v>
      </c>
      <c r="AM221" s="17">
        <v>16.405799999999999</v>
      </c>
      <c r="AN221" s="17">
        <v>22.297799999999999</v>
      </c>
      <c r="AO221" s="17">
        <v>27.678899999999999</v>
      </c>
    </row>
    <row r="222" spans="1:41" x14ac:dyDescent="0.35">
      <c r="A222" s="17">
        <v>41.473300000000002</v>
      </c>
      <c r="B222" s="17">
        <v>12.956899999999999</v>
      </c>
      <c r="C222" s="17">
        <v>117.53</v>
      </c>
      <c r="D222" s="17">
        <v>28.9648</v>
      </c>
      <c r="E222" s="17">
        <v>23.0991</v>
      </c>
      <c r="F222" s="17">
        <v>14.4528</v>
      </c>
      <c r="G222" s="17">
        <v>27.6586</v>
      </c>
      <c r="H222" s="17">
        <v>32.321599999999997</v>
      </c>
      <c r="I222" s="17">
        <v>29.426500000000001</v>
      </c>
      <c r="J222" s="17">
        <v>28.845600000000001</v>
      </c>
      <c r="K222" s="17">
        <v>25.063400000000001</v>
      </c>
      <c r="L222" s="17">
        <v>18.898</v>
      </c>
      <c r="M222" s="17">
        <v>12.6088</v>
      </c>
      <c r="N222" s="17">
        <v>8.6754099999999994</v>
      </c>
      <c r="O222" s="17">
        <v>8.6754099999999994</v>
      </c>
      <c r="P222" s="17">
        <v>15.5402</v>
      </c>
      <c r="Q222" s="17">
        <v>10.692299999999999</v>
      </c>
      <c r="R222" s="17">
        <v>19.337299999999999</v>
      </c>
      <c r="S222" s="17">
        <v>22.325900000000001</v>
      </c>
      <c r="T222" s="17">
        <v>12.3581</v>
      </c>
      <c r="U222" s="17">
        <v>17.595199999999998</v>
      </c>
      <c r="V222" s="17">
        <v>25.038699999999999</v>
      </c>
      <c r="W222" s="17">
        <v>14.819800000000001</v>
      </c>
      <c r="X222" s="17">
        <v>35.122900000000001</v>
      </c>
      <c r="Y222" s="17">
        <v>37.652000000000001</v>
      </c>
      <c r="Z222" s="17">
        <v>19.1388</v>
      </c>
      <c r="AA222" s="17">
        <v>16.259399999999999</v>
      </c>
      <c r="AB222" s="17">
        <v>28.933199999999999</v>
      </c>
      <c r="AC222" s="17">
        <v>44.042700000000004</v>
      </c>
      <c r="AD222" s="17">
        <v>25.129899999999999</v>
      </c>
      <c r="AE222" s="17">
        <v>19.520900000000001</v>
      </c>
      <c r="AF222" s="17">
        <v>20.432500000000001</v>
      </c>
      <c r="AG222" s="17">
        <v>24.188099999999999</v>
      </c>
      <c r="AH222" s="17">
        <v>14.896100000000001</v>
      </c>
      <c r="AI222" s="17">
        <v>29.5504</v>
      </c>
      <c r="AJ222" s="17">
        <v>47.1282</v>
      </c>
      <c r="AK222" s="17">
        <v>43.888500000000001</v>
      </c>
      <c r="AL222" s="17">
        <v>20.003</v>
      </c>
      <c r="AM222" s="17">
        <v>17.652000000000001</v>
      </c>
      <c r="AN222" s="17">
        <v>23.7226</v>
      </c>
      <c r="AO222" s="17">
        <v>27.743300000000001</v>
      </c>
    </row>
    <row r="223" spans="1:41" x14ac:dyDescent="0.35">
      <c r="A223" s="17">
        <v>41.701300000000003</v>
      </c>
      <c r="B223" s="17">
        <v>13.339</v>
      </c>
      <c r="C223" s="17">
        <v>117.587</v>
      </c>
      <c r="D223" s="17">
        <v>32.139200000000002</v>
      </c>
      <c r="E223" s="17">
        <v>23.452400000000001</v>
      </c>
      <c r="F223" s="17">
        <v>14.978999999999999</v>
      </c>
      <c r="G223" s="17">
        <v>29.0669</v>
      </c>
      <c r="H223" s="17">
        <v>32.686</v>
      </c>
      <c r="I223" s="17">
        <v>31.747</v>
      </c>
      <c r="J223" s="17">
        <v>29.131699999999999</v>
      </c>
      <c r="K223" s="17">
        <v>25.0945</v>
      </c>
      <c r="L223" s="17">
        <v>19.380199999999999</v>
      </c>
      <c r="M223" s="17">
        <v>13.7905</v>
      </c>
      <c r="N223" s="17">
        <v>8.7543399999999991</v>
      </c>
      <c r="O223" s="17">
        <v>8.7543399999999991</v>
      </c>
      <c r="P223" s="17">
        <v>15.9222</v>
      </c>
      <c r="Q223" s="17">
        <v>11.0932</v>
      </c>
      <c r="R223" s="17">
        <v>21.2254</v>
      </c>
      <c r="S223" s="17">
        <v>23.1432</v>
      </c>
      <c r="T223" s="17">
        <v>12.6191</v>
      </c>
      <c r="U223" s="17">
        <v>18.485199999999999</v>
      </c>
      <c r="V223" s="17">
        <v>25.070599999999999</v>
      </c>
      <c r="W223" s="17">
        <v>15.027799999999999</v>
      </c>
      <c r="X223" s="17">
        <v>35.773800000000001</v>
      </c>
      <c r="Y223" s="17">
        <v>39.389899999999997</v>
      </c>
      <c r="Z223" s="17">
        <v>20.9404</v>
      </c>
      <c r="AA223" s="17">
        <v>19.118400000000001</v>
      </c>
      <c r="AB223" s="17">
        <v>34.126899999999999</v>
      </c>
      <c r="AC223" s="17">
        <v>45.181600000000003</v>
      </c>
      <c r="AD223" s="17">
        <v>26.044799999999999</v>
      </c>
      <c r="AE223" s="17">
        <v>19.965800000000002</v>
      </c>
      <c r="AF223" s="17">
        <v>20.897200000000002</v>
      </c>
      <c r="AG223" s="17">
        <v>26.117999999999999</v>
      </c>
      <c r="AH223" s="17">
        <v>15.5747</v>
      </c>
      <c r="AI223" s="17">
        <v>29.847899999999999</v>
      </c>
      <c r="AJ223" s="17">
        <v>53.052199999999999</v>
      </c>
      <c r="AK223" s="17">
        <v>43.971499999999999</v>
      </c>
      <c r="AL223" s="17">
        <v>20.283100000000001</v>
      </c>
      <c r="AM223" s="17">
        <v>18.007100000000001</v>
      </c>
      <c r="AN223" s="17">
        <v>23.808299999999999</v>
      </c>
      <c r="AO223" s="17">
        <v>28.7468</v>
      </c>
    </row>
    <row r="224" spans="1:41" x14ac:dyDescent="0.35">
      <c r="A224" s="17">
        <v>47.465000000000003</v>
      </c>
      <c r="B224" s="17">
        <v>13.3651</v>
      </c>
      <c r="C224" s="17">
        <v>121.73</v>
      </c>
      <c r="D224" s="17">
        <v>33.860399999999998</v>
      </c>
      <c r="E224" s="17">
        <v>24.529399999999999</v>
      </c>
      <c r="F224" s="17">
        <v>15.501200000000001</v>
      </c>
      <c r="G224" s="17">
        <v>29.187100000000001</v>
      </c>
      <c r="H224" s="17">
        <v>33.600499999999997</v>
      </c>
      <c r="I224" s="17">
        <v>32.1265</v>
      </c>
      <c r="J224" s="17">
        <v>30.733599999999999</v>
      </c>
      <c r="K224" s="17">
        <v>25.113499999999998</v>
      </c>
      <c r="L224" s="17">
        <v>19.782399999999999</v>
      </c>
      <c r="M224" s="17">
        <v>13.874700000000001</v>
      </c>
      <c r="N224" s="17">
        <v>8.8790999999999993</v>
      </c>
      <c r="O224" s="17">
        <v>8.8790999999999993</v>
      </c>
      <c r="P224" s="17">
        <v>18.2819</v>
      </c>
      <c r="Q224" s="17">
        <v>11.9374</v>
      </c>
      <c r="R224" s="17">
        <v>21.496500000000001</v>
      </c>
      <c r="S224" s="17">
        <v>24.584099999999999</v>
      </c>
      <c r="T224" s="17">
        <v>12.7112</v>
      </c>
      <c r="U224" s="17">
        <v>19.489999999999998</v>
      </c>
      <c r="V224" s="17">
        <v>25.255500000000001</v>
      </c>
      <c r="W224" s="17">
        <v>15.5077</v>
      </c>
      <c r="X224" s="17">
        <v>36.274799999999999</v>
      </c>
      <c r="Y224" s="17">
        <v>41.9985</v>
      </c>
      <c r="Z224" s="17">
        <v>22.078099999999999</v>
      </c>
      <c r="AA224" s="17">
        <v>19.430399999999999</v>
      </c>
      <c r="AB224" s="17">
        <v>34.196399999999997</v>
      </c>
      <c r="AC224" s="17">
        <v>50.356099999999998</v>
      </c>
      <c r="AD224" s="17">
        <v>30.1983</v>
      </c>
      <c r="AE224" s="17">
        <v>21.5656</v>
      </c>
      <c r="AF224" s="17">
        <v>21.046900000000001</v>
      </c>
      <c r="AG224" s="17">
        <v>26.844999999999999</v>
      </c>
      <c r="AH224" s="17">
        <v>15.7432</v>
      </c>
      <c r="AI224" s="17">
        <v>31.496300000000002</v>
      </c>
      <c r="AJ224" s="17">
        <v>54.314100000000003</v>
      </c>
      <c r="AK224" s="17">
        <v>45.334499999999998</v>
      </c>
      <c r="AL224" s="17">
        <v>21.5871</v>
      </c>
      <c r="AM224" s="17">
        <v>18.5747</v>
      </c>
      <c r="AN224" s="17">
        <v>27.1922</v>
      </c>
      <c r="AO224" s="17">
        <v>28.881799999999998</v>
      </c>
    </row>
    <row r="225" spans="1:41" x14ac:dyDescent="0.35">
      <c r="A225" s="17">
        <v>47.847799999999999</v>
      </c>
      <c r="B225" s="17">
        <v>13.620900000000001</v>
      </c>
      <c r="C225" s="17">
        <v>123.105</v>
      </c>
      <c r="D225" s="17">
        <v>34.061700000000002</v>
      </c>
      <c r="E225" s="17">
        <v>26.506</v>
      </c>
      <c r="F225" s="17">
        <v>16.696400000000001</v>
      </c>
      <c r="G225" s="17">
        <v>29.239100000000001</v>
      </c>
      <c r="H225" s="17">
        <v>36.961599999999997</v>
      </c>
      <c r="I225" s="17">
        <v>33.153100000000002</v>
      </c>
      <c r="J225" s="17">
        <v>31.925799999999999</v>
      </c>
      <c r="K225" s="17">
        <v>26.7013</v>
      </c>
      <c r="L225" s="17">
        <v>20.2774</v>
      </c>
      <c r="M225" s="17">
        <v>14.2446</v>
      </c>
      <c r="N225" s="17">
        <v>8.9043399999999995</v>
      </c>
      <c r="O225" s="17">
        <v>8.9043399999999995</v>
      </c>
      <c r="P225" s="17">
        <v>18.341200000000001</v>
      </c>
      <c r="Q225" s="17">
        <v>11.983499999999999</v>
      </c>
      <c r="R225" s="17">
        <v>22.840199999999999</v>
      </c>
      <c r="S225" s="17">
        <v>25.410299999999999</v>
      </c>
      <c r="T225" s="17">
        <v>13.083600000000001</v>
      </c>
      <c r="U225" s="17">
        <v>21.195499999999999</v>
      </c>
      <c r="V225" s="17">
        <v>25.384399999999999</v>
      </c>
      <c r="W225" s="17">
        <v>16.002199999999998</v>
      </c>
      <c r="X225" s="17">
        <v>37.929400000000001</v>
      </c>
      <c r="Y225" s="17">
        <v>42.003799999999998</v>
      </c>
      <c r="Z225" s="17">
        <v>22.133800000000001</v>
      </c>
      <c r="AA225" s="17">
        <v>19.9435</v>
      </c>
      <c r="AB225" s="17">
        <v>36.386099999999999</v>
      </c>
      <c r="AC225" s="17">
        <v>56.031100000000002</v>
      </c>
      <c r="AD225" s="17">
        <v>32.295699999999997</v>
      </c>
      <c r="AE225" s="17">
        <v>24.798200000000001</v>
      </c>
      <c r="AF225" s="17">
        <v>21.105599999999999</v>
      </c>
      <c r="AG225" s="17">
        <v>27.923300000000001</v>
      </c>
      <c r="AH225" s="17">
        <v>16.3291</v>
      </c>
      <c r="AI225" s="17">
        <v>32.489199999999997</v>
      </c>
      <c r="AJ225" s="17">
        <v>54.503500000000003</v>
      </c>
      <c r="AK225" s="17">
        <v>46.325000000000003</v>
      </c>
      <c r="AL225" s="17">
        <v>22.062200000000001</v>
      </c>
      <c r="AM225" s="17">
        <v>18.716100000000001</v>
      </c>
      <c r="AN225" s="17">
        <v>27.29</v>
      </c>
      <c r="AO225" s="17">
        <v>34.843899999999998</v>
      </c>
    </row>
    <row r="226" spans="1:41" x14ac:dyDescent="0.35">
      <c r="A226" s="17">
        <v>56.0122</v>
      </c>
      <c r="B226" s="17">
        <v>13.788</v>
      </c>
      <c r="C226" s="17">
        <v>123.523</v>
      </c>
      <c r="D226" s="17">
        <v>34.9803</v>
      </c>
      <c r="E226" s="17">
        <v>27.582000000000001</v>
      </c>
      <c r="F226" s="17">
        <v>17.825900000000001</v>
      </c>
      <c r="G226" s="17">
        <v>29.270099999999999</v>
      </c>
      <c r="H226" s="17">
        <v>37.9739</v>
      </c>
      <c r="I226" s="17">
        <v>35.314599999999999</v>
      </c>
      <c r="J226" s="17">
        <v>33.281100000000002</v>
      </c>
      <c r="K226" s="17">
        <v>27.623799999999999</v>
      </c>
      <c r="L226" s="17">
        <v>21.348500000000001</v>
      </c>
      <c r="M226" s="17">
        <v>14.475199999999999</v>
      </c>
      <c r="N226" s="17">
        <v>9.0365500000000001</v>
      </c>
      <c r="O226" s="17">
        <v>9.0365500000000001</v>
      </c>
      <c r="P226" s="17">
        <v>18.6357</v>
      </c>
      <c r="Q226" s="17">
        <v>12.466900000000001</v>
      </c>
      <c r="R226" s="17">
        <v>22.8445</v>
      </c>
      <c r="S226" s="17">
        <v>25.8567</v>
      </c>
      <c r="T226" s="17">
        <v>13.441599999999999</v>
      </c>
      <c r="U226" s="17">
        <v>21.824300000000001</v>
      </c>
      <c r="V226" s="17">
        <v>28.6828</v>
      </c>
      <c r="W226" s="17">
        <v>16.902999999999999</v>
      </c>
      <c r="X226" s="17">
        <v>38.254100000000001</v>
      </c>
      <c r="Y226" s="17">
        <v>42.400100000000002</v>
      </c>
      <c r="Z226" s="17">
        <v>22.157299999999999</v>
      </c>
      <c r="AA226" s="17">
        <v>21.2713</v>
      </c>
      <c r="AB226" s="17">
        <v>37.526800000000001</v>
      </c>
      <c r="AC226" s="17">
        <v>57.137</v>
      </c>
      <c r="AD226" s="17">
        <v>33.4084</v>
      </c>
      <c r="AE226" s="17">
        <v>26.302099999999999</v>
      </c>
      <c r="AF226" s="17">
        <v>21.164200000000001</v>
      </c>
      <c r="AG226" s="17">
        <v>28.0303</v>
      </c>
      <c r="AH226" s="17">
        <v>17.231300000000001</v>
      </c>
      <c r="AI226" s="17">
        <v>32.677599999999998</v>
      </c>
      <c r="AJ226" s="17">
        <v>55.5762</v>
      </c>
      <c r="AK226" s="17">
        <v>51.5379</v>
      </c>
      <c r="AL226" s="17">
        <v>23.4665</v>
      </c>
      <c r="AM226" s="17">
        <v>19.767199999999999</v>
      </c>
      <c r="AN226" s="17">
        <v>27.8081</v>
      </c>
      <c r="AO226" s="17">
        <v>37.827199999999998</v>
      </c>
    </row>
    <row r="227" spans="1:41" x14ac:dyDescent="0.35">
      <c r="A227" s="17">
        <v>59.014899999999997</v>
      </c>
      <c r="B227" s="17">
        <v>14.2552</v>
      </c>
      <c r="C227" s="17">
        <v>126.155</v>
      </c>
      <c r="D227" s="17">
        <v>38.734200000000001</v>
      </c>
      <c r="E227" s="17">
        <v>27.7895</v>
      </c>
      <c r="F227" s="17">
        <v>18.039200000000001</v>
      </c>
      <c r="G227" s="17">
        <v>30.4573</v>
      </c>
      <c r="H227" s="17">
        <v>38.133200000000002</v>
      </c>
      <c r="I227" s="17">
        <v>36.164299999999997</v>
      </c>
      <c r="J227" s="17">
        <v>33.402700000000003</v>
      </c>
      <c r="K227" s="17">
        <v>27.7272</v>
      </c>
      <c r="L227" s="17">
        <v>21.791</v>
      </c>
      <c r="M227" s="17">
        <v>15.1524</v>
      </c>
      <c r="N227" s="17">
        <v>9.0571300000000008</v>
      </c>
      <c r="O227" s="17">
        <v>9.0571300000000008</v>
      </c>
      <c r="P227" s="17">
        <v>18.827000000000002</v>
      </c>
      <c r="Q227" s="17">
        <v>12.4848</v>
      </c>
      <c r="R227" s="17">
        <v>23.225200000000001</v>
      </c>
      <c r="S227" s="17">
        <v>26.796199999999999</v>
      </c>
      <c r="T227" s="17">
        <v>14.883900000000001</v>
      </c>
      <c r="U227" s="17">
        <v>22.5642</v>
      </c>
      <c r="V227" s="17">
        <v>28.718800000000002</v>
      </c>
      <c r="W227" s="17">
        <v>17.213200000000001</v>
      </c>
      <c r="X227" s="17">
        <v>42.068300000000001</v>
      </c>
      <c r="Y227" s="17">
        <v>44.006300000000003</v>
      </c>
      <c r="Z227" s="17">
        <v>22.288499999999999</v>
      </c>
      <c r="AA227" s="17">
        <v>21.3127</v>
      </c>
      <c r="AB227" s="17">
        <v>41.1297</v>
      </c>
      <c r="AC227" s="17">
        <v>63.281500000000001</v>
      </c>
      <c r="AD227" s="17">
        <v>33.823</v>
      </c>
      <c r="AE227" s="17">
        <v>26.778500000000001</v>
      </c>
      <c r="AF227" s="17">
        <v>22.6266</v>
      </c>
      <c r="AG227" s="17">
        <v>28.624600000000001</v>
      </c>
      <c r="AH227" s="17">
        <v>18.176600000000001</v>
      </c>
      <c r="AI227" s="17">
        <v>33.607300000000002</v>
      </c>
      <c r="AJ227" s="17">
        <v>56.213200000000001</v>
      </c>
      <c r="AK227" s="17">
        <v>51.8264</v>
      </c>
      <c r="AL227" s="17">
        <v>23.8748</v>
      </c>
      <c r="AM227" s="17">
        <v>21.3078</v>
      </c>
      <c r="AN227" s="17">
        <v>28.700399999999998</v>
      </c>
      <c r="AO227" s="17">
        <v>39.140900000000002</v>
      </c>
    </row>
    <row r="228" spans="1:41" x14ac:dyDescent="0.35">
      <c r="A228" s="17">
        <v>61.968800000000002</v>
      </c>
      <c r="B228" s="17">
        <v>16.247399999999999</v>
      </c>
      <c r="C228" s="17">
        <v>130.41999999999999</v>
      </c>
      <c r="D228" s="17">
        <v>39.672699999999999</v>
      </c>
      <c r="E228" s="17">
        <v>28.751899999999999</v>
      </c>
      <c r="F228" s="17">
        <v>18.946100000000001</v>
      </c>
      <c r="G228" s="17">
        <v>30.6068</v>
      </c>
      <c r="H228" s="17">
        <v>38.165399999999998</v>
      </c>
      <c r="I228" s="17">
        <v>36.527999999999999</v>
      </c>
      <c r="J228" s="17">
        <v>37.046599999999998</v>
      </c>
      <c r="K228" s="17">
        <v>28.703800000000001</v>
      </c>
      <c r="L228" s="17">
        <v>22.137899999999998</v>
      </c>
      <c r="M228" s="17">
        <v>15.623699999999999</v>
      </c>
      <c r="N228" s="17">
        <v>9.3329199999999997</v>
      </c>
      <c r="O228" s="17">
        <v>9.3329199999999997</v>
      </c>
      <c r="P228" s="17">
        <v>19.600100000000001</v>
      </c>
      <c r="Q228" s="17">
        <v>12.584899999999999</v>
      </c>
      <c r="R228" s="17">
        <v>23.651399999999999</v>
      </c>
      <c r="S228" s="17">
        <v>28.4312</v>
      </c>
      <c r="T228" s="17">
        <v>14.982799999999999</v>
      </c>
      <c r="U228" s="17">
        <v>22.680199999999999</v>
      </c>
      <c r="V228" s="17">
        <v>28.756399999999999</v>
      </c>
      <c r="W228" s="17">
        <v>17.889700000000001</v>
      </c>
      <c r="X228" s="17">
        <v>42.933700000000002</v>
      </c>
      <c r="Y228" s="17">
        <v>44.162700000000001</v>
      </c>
      <c r="Z228" s="17">
        <v>22.3553</v>
      </c>
      <c r="AA228" s="17">
        <v>22.191600000000001</v>
      </c>
      <c r="AB228" s="17">
        <v>43.482399999999998</v>
      </c>
      <c r="AC228" s="17">
        <v>64.3797</v>
      </c>
      <c r="AD228" s="17">
        <v>35.673999999999999</v>
      </c>
      <c r="AE228" s="17">
        <v>28.946999999999999</v>
      </c>
      <c r="AF228" s="17">
        <v>25.454899999999999</v>
      </c>
      <c r="AG228" s="17">
        <v>29.117100000000001</v>
      </c>
      <c r="AH228" s="17">
        <v>18.2744</v>
      </c>
      <c r="AI228" s="17">
        <v>34.195799999999998</v>
      </c>
      <c r="AJ228" s="17">
        <v>58.2254</v>
      </c>
      <c r="AK228" s="17">
        <v>52.177599999999998</v>
      </c>
      <c r="AL228" s="17">
        <v>23.985800000000001</v>
      </c>
      <c r="AM228" s="17">
        <v>22.1873</v>
      </c>
      <c r="AN228" s="17">
        <v>29.419599999999999</v>
      </c>
      <c r="AO228" s="17">
        <v>39.998800000000003</v>
      </c>
    </row>
    <row r="229" spans="1:41" x14ac:dyDescent="0.35">
      <c r="A229" s="17">
        <v>64.124899999999997</v>
      </c>
      <c r="B229" s="17">
        <v>17.721499999999999</v>
      </c>
      <c r="C229" s="17">
        <v>131.43700000000001</v>
      </c>
      <c r="D229" s="17">
        <v>43.898400000000002</v>
      </c>
      <c r="E229" s="17">
        <v>28.918199999999999</v>
      </c>
      <c r="F229" s="17">
        <v>20.5505</v>
      </c>
      <c r="G229" s="17">
        <v>30.6235</v>
      </c>
      <c r="H229" s="17">
        <v>38.785499999999999</v>
      </c>
      <c r="I229" s="17">
        <v>36.625300000000003</v>
      </c>
      <c r="J229" s="17">
        <v>37.677999999999997</v>
      </c>
      <c r="K229" s="17">
        <v>29.466000000000001</v>
      </c>
      <c r="L229" s="17">
        <v>22.3825</v>
      </c>
      <c r="M229" s="17">
        <v>16.443999999999999</v>
      </c>
      <c r="N229" s="17">
        <v>9.8140800000000006</v>
      </c>
      <c r="O229" s="17">
        <v>9.8140800000000006</v>
      </c>
      <c r="P229" s="17">
        <v>19.824000000000002</v>
      </c>
      <c r="Q229" s="17">
        <v>12.6348</v>
      </c>
      <c r="R229" s="17">
        <v>23.8386</v>
      </c>
      <c r="S229" s="17">
        <v>29.631799999999998</v>
      </c>
      <c r="T229" s="17">
        <v>15.8535</v>
      </c>
      <c r="U229" s="17">
        <v>22.720800000000001</v>
      </c>
      <c r="V229" s="17">
        <v>29.343900000000001</v>
      </c>
      <c r="W229" s="17">
        <v>18.9544</v>
      </c>
      <c r="X229" s="17">
        <v>44.748800000000003</v>
      </c>
      <c r="Y229" s="17">
        <v>44.529899999999998</v>
      </c>
      <c r="Z229" s="17">
        <v>22.430299999999999</v>
      </c>
      <c r="AA229" s="17">
        <v>23.747900000000001</v>
      </c>
      <c r="AB229" s="17">
        <v>43.6631</v>
      </c>
      <c r="AC229" s="17">
        <v>66.442999999999998</v>
      </c>
      <c r="AD229" s="17">
        <v>36.913800000000002</v>
      </c>
      <c r="AE229" s="17">
        <v>30.225999999999999</v>
      </c>
      <c r="AF229" s="17">
        <v>25.710699999999999</v>
      </c>
      <c r="AG229" s="17">
        <v>29.529800000000002</v>
      </c>
      <c r="AH229" s="17">
        <v>18.4969</v>
      </c>
      <c r="AI229" s="17">
        <v>34.281399999999998</v>
      </c>
      <c r="AJ229" s="17">
        <v>59.632199999999997</v>
      </c>
      <c r="AK229" s="17">
        <v>54.9069</v>
      </c>
      <c r="AL229" s="17">
        <v>24.747499999999999</v>
      </c>
      <c r="AM229" s="17">
        <v>22.5443</v>
      </c>
      <c r="AN229" s="17">
        <v>31.768899999999999</v>
      </c>
      <c r="AO229" s="17">
        <v>42.557200000000002</v>
      </c>
    </row>
    <row r="230" spans="1:41" x14ac:dyDescent="0.35">
      <c r="A230" s="17">
        <v>68.774799999999999</v>
      </c>
      <c r="B230" s="17">
        <v>18.381499999999999</v>
      </c>
      <c r="C230" s="17">
        <v>131.96299999999999</v>
      </c>
      <c r="D230" s="17">
        <v>45.630800000000001</v>
      </c>
      <c r="E230" s="17">
        <v>29.137499999999999</v>
      </c>
      <c r="F230" s="17">
        <v>21.917000000000002</v>
      </c>
      <c r="G230" s="17">
        <v>31.980899999999998</v>
      </c>
      <c r="H230" s="17">
        <v>38.831699999999998</v>
      </c>
      <c r="I230" s="17">
        <v>37.502099999999999</v>
      </c>
      <c r="J230" s="17">
        <v>39.134</v>
      </c>
      <c r="K230" s="17">
        <v>29.7363</v>
      </c>
      <c r="L230" s="17">
        <v>23.508400000000002</v>
      </c>
      <c r="M230" s="17">
        <v>17.035499999999999</v>
      </c>
      <c r="N230" s="17">
        <v>9.85351</v>
      </c>
      <c r="O230" s="17">
        <v>9.85351</v>
      </c>
      <c r="P230" s="17">
        <v>19.925999999999998</v>
      </c>
      <c r="Q230" s="17">
        <v>12.721299999999999</v>
      </c>
      <c r="R230" s="17">
        <v>27.3856</v>
      </c>
      <c r="S230" s="17">
        <v>30.0792</v>
      </c>
      <c r="T230" s="17">
        <v>16.6372</v>
      </c>
      <c r="U230" s="17">
        <v>23.0745</v>
      </c>
      <c r="V230" s="17">
        <v>30.032800000000002</v>
      </c>
      <c r="W230" s="17">
        <v>21.848099999999999</v>
      </c>
      <c r="X230" s="17">
        <v>44.791600000000003</v>
      </c>
      <c r="Y230" s="17">
        <v>44.819600000000001</v>
      </c>
      <c r="Z230" s="17">
        <v>23.0486</v>
      </c>
      <c r="AA230" s="17">
        <v>24.931799999999999</v>
      </c>
      <c r="AB230" s="17">
        <v>44.182200000000002</v>
      </c>
      <c r="AC230" s="17">
        <v>67.688199999999995</v>
      </c>
      <c r="AD230" s="17">
        <v>38.822899999999997</v>
      </c>
      <c r="AE230" s="17">
        <v>33.518900000000002</v>
      </c>
      <c r="AF230" s="17">
        <v>27.8109</v>
      </c>
      <c r="AG230" s="17">
        <v>29.900099999999998</v>
      </c>
      <c r="AH230" s="17">
        <v>18.7866</v>
      </c>
      <c r="AI230" s="17">
        <v>34.893000000000001</v>
      </c>
      <c r="AJ230" s="17">
        <v>60.913899999999998</v>
      </c>
      <c r="AK230" s="17">
        <v>55.572299999999998</v>
      </c>
      <c r="AL230" s="17">
        <v>26.3245</v>
      </c>
      <c r="AM230" s="17">
        <v>23.3626</v>
      </c>
      <c r="AN230" s="17">
        <v>32.425199999999997</v>
      </c>
      <c r="AO230" s="17">
        <v>44.351199999999999</v>
      </c>
    </row>
    <row r="231" spans="1:41" x14ac:dyDescent="0.35">
      <c r="A231" s="17">
        <v>69.140799999999999</v>
      </c>
      <c r="B231" s="17">
        <v>19.0244</v>
      </c>
      <c r="C231" s="17">
        <v>134.66800000000001</v>
      </c>
      <c r="D231" s="17">
        <v>46.695500000000003</v>
      </c>
      <c r="E231" s="17">
        <v>29.426600000000001</v>
      </c>
      <c r="F231" s="17">
        <v>22.713000000000001</v>
      </c>
      <c r="G231" s="17">
        <v>33.236899999999999</v>
      </c>
      <c r="H231" s="17">
        <v>39.206400000000002</v>
      </c>
      <c r="I231" s="17">
        <v>38.230800000000002</v>
      </c>
      <c r="J231" s="17">
        <v>39.183900000000001</v>
      </c>
      <c r="K231" s="17">
        <v>30.631399999999999</v>
      </c>
      <c r="L231" s="17">
        <v>23.5093</v>
      </c>
      <c r="M231" s="17">
        <v>17.276199999999999</v>
      </c>
      <c r="N231" s="17">
        <v>9.8993599999999997</v>
      </c>
      <c r="O231" s="17">
        <v>9.8993599999999997</v>
      </c>
      <c r="P231" s="17">
        <v>20.6569</v>
      </c>
      <c r="Q231" s="17">
        <v>12.740399999999999</v>
      </c>
      <c r="R231" s="17">
        <v>28.0487</v>
      </c>
      <c r="S231" s="17">
        <v>31.0625</v>
      </c>
      <c r="T231" s="17">
        <v>17.305399999999999</v>
      </c>
      <c r="U231" s="17">
        <v>23.530899999999999</v>
      </c>
      <c r="V231" s="17">
        <v>32.820099999999996</v>
      </c>
      <c r="W231" s="17">
        <v>22.223199999999999</v>
      </c>
      <c r="X231" s="17">
        <v>46.74</v>
      </c>
      <c r="Y231" s="17">
        <v>46.169600000000003</v>
      </c>
      <c r="Z231" s="17">
        <v>26.689299999999999</v>
      </c>
      <c r="AA231" s="17">
        <v>29.446999999999999</v>
      </c>
      <c r="AB231" s="17">
        <v>44.241199999999999</v>
      </c>
      <c r="AC231" s="17">
        <v>68.5197</v>
      </c>
      <c r="AD231" s="17">
        <v>40.031799999999997</v>
      </c>
      <c r="AE231" s="17">
        <v>34.307200000000002</v>
      </c>
      <c r="AF231" s="17">
        <v>31.470500000000001</v>
      </c>
      <c r="AG231" s="17">
        <v>30.847999999999999</v>
      </c>
      <c r="AH231" s="17">
        <v>18.976500000000001</v>
      </c>
      <c r="AI231" s="17">
        <v>37.9514</v>
      </c>
      <c r="AJ231" s="17">
        <v>62.983600000000003</v>
      </c>
      <c r="AK231" s="17">
        <v>58.152200000000001</v>
      </c>
      <c r="AL231" s="17">
        <v>26.395600000000002</v>
      </c>
      <c r="AM231" s="17">
        <v>24.9312</v>
      </c>
      <c r="AN231" s="17">
        <v>33.438200000000002</v>
      </c>
      <c r="AO231" s="17">
        <v>44.6892</v>
      </c>
    </row>
    <row r="232" spans="1:41" x14ac:dyDescent="0.35">
      <c r="A232" s="17">
        <v>73.767499999999998</v>
      </c>
      <c r="B232" s="17">
        <v>19.138300000000001</v>
      </c>
      <c r="C232" s="17">
        <v>138.18799999999999</v>
      </c>
      <c r="D232" s="17">
        <v>48.077199999999998</v>
      </c>
      <c r="E232" s="17">
        <v>30.472799999999999</v>
      </c>
      <c r="F232" s="17">
        <v>22.795500000000001</v>
      </c>
      <c r="G232" s="17">
        <v>35.032299999999999</v>
      </c>
      <c r="H232" s="17">
        <v>39.985300000000002</v>
      </c>
      <c r="I232" s="17">
        <v>39.520600000000002</v>
      </c>
      <c r="J232" s="17">
        <v>39.254600000000003</v>
      </c>
      <c r="K232" s="17">
        <v>31.123699999999999</v>
      </c>
      <c r="L232" s="17">
        <v>24.147300000000001</v>
      </c>
      <c r="M232" s="17">
        <v>17.391200000000001</v>
      </c>
      <c r="N232" s="17">
        <v>9.9726800000000004</v>
      </c>
      <c r="O232" s="17">
        <v>9.9726800000000004</v>
      </c>
      <c r="P232" s="17">
        <v>20.832599999999999</v>
      </c>
      <c r="Q232" s="17">
        <v>12.8414</v>
      </c>
      <c r="R232" s="17">
        <v>28.2165</v>
      </c>
      <c r="S232" s="17">
        <v>31.839700000000001</v>
      </c>
      <c r="T232" s="17">
        <v>17.663599999999999</v>
      </c>
      <c r="U232" s="17">
        <v>25.289100000000001</v>
      </c>
      <c r="V232" s="17">
        <v>32.981099999999998</v>
      </c>
      <c r="W232" s="17">
        <v>22.619599999999998</v>
      </c>
      <c r="X232" s="17">
        <v>49.567999999999998</v>
      </c>
      <c r="Y232" s="17">
        <v>46.536499999999997</v>
      </c>
      <c r="Z232" s="17">
        <v>28.492599999999999</v>
      </c>
      <c r="AA232" s="17">
        <v>29.467600000000001</v>
      </c>
      <c r="AB232" s="17">
        <v>44.941200000000002</v>
      </c>
      <c r="AC232" s="17">
        <v>70.226500000000001</v>
      </c>
      <c r="AD232" s="17">
        <v>40.321100000000001</v>
      </c>
      <c r="AE232" s="17">
        <v>37.176900000000003</v>
      </c>
      <c r="AF232" s="17">
        <v>33.829700000000003</v>
      </c>
      <c r="AG232" s="17">
        <v>32.374600000000001</v>
      </c>
      <c r="AH232" s="17">
        <v>19.067799999999998</v>
      </c>
      <c r="AI232" s="17">
        <v>38.974400000000003</v>
      </c>
      <c r="AJ232" s="17">
        <v>63.427300000000002</v>
      </c>
      <c r="AK232" s="17">
        <v>58.176099999999998</v>
      </c>
      <c r="AL232" s="17">
        <v>26.581399999999999</v>
      </c>
      <c r="AM232" s="17">
        <v>25.308399999999999</v>
      </c>
      <c r="AN232" s="17">
        <v>34.903300000000002</v>
      </c>
      <c r="AO232" s="17">
        <v>44.869599999999998</v>
      </c>
    </row>
    <row r="233" spans="1:41" x14ac:dyDescent="0.35">
      <c r="A233" s="17">
        <v>74.301699999999997</v>
      </c>
      <c r="B233" s="17">
        <v>19.235299999999999</v>
      </c>
      <c r="C233" s="17">
        <v>139.971</v>
      </c>
      <c r="D233" s="17">
        <v>49.474899999999998</v>
      </c>
      <c r="E233" s="17">
        <v>31.997900000000001</v>
      </c>
      <c r="F233" s="17">
        <v>23.271799999999999</v>
      </c>
      <c r="G233" s="17">
        <v>41.4649</v>
      </c>
      <c r="H233" s="17">
        <v>41.5167</v>
      </c>
      <c r="I233" s="17">
        <v>41.453200000000002</v>
      </c>
      <c r="J233" s="17">
        <v>41.7014</v>
      </c>
      <c r="K233" s="17">
        <v>31.412400000000002</v>
      </c>
      <c r="L233" s="17">
        <v>24.360399999999998</v>
      </c>
      <c r="M233" s="17">
        <v>17.552399999999999</v>
      </c>
      <c r="N233" s="17">
        <v>10.3018</v>
      </c>
      <c r="O233" s="17">
        <v>10.3018</v>
      </c>
      <c r="P233" s="17">
        <v>21.4604</v>
      </c>
      <c r="Q233" s="17">
        <v>12.8447</v>
      </c>
      <c r="R233" s="17">
        <v>28.757899999999999</v>
      </c>
      <c r="S233" s="17">
        <v>32.084299999999999</v>
      </c>
      <c r="T233" s="17">
        <v>18.780799999999999</v>
      </c>
      <c r="U233" s="17">
        <v>25.432099999999998</v>
      </c>
      <c r="V233" s="17">
        <v>34.0717</v>
      </c>
      <c r="W233" s="17">
        <v>23.665800000000001</v>
      </c>
      <c r="X233" s="17">
        <v>51.494100000000003</v>
      </c>
      <c r="Y233" s="17">
        <v>47.080199999999998</v>
      </c>
      <c r="Z233" s="17">
        <v>29.134399999999999</v>
      </c>
      <c r="AA233" s="17">
        <v>29.783300000000001</v>
      </c>
      <c r="AB233" s="17">
        <v>48.056899999999999</v>
      </c>
      <c r="AC233" s="17">
        <v>74.730500000000006</v>
      </c>
      <c r="AD233" s="17">
        <v>40.484000000000002</v>
      </c>
      <c r="AE233" s="17">
        <v>37.557899999999997</v>
      </c>
      <c r="AF233" s="17">
        <v>34.367699999999999</v>
      </c>
      <c r="AG233" s="17">
        <v>33.759300000000003</v>
      </c>
      <c r="AH233" s="17">
        <v>19.1706</v>
      </c>
      <c r="AI233" s="17">
        <v>39.026499999999999</v>
      </c>
      <c r="AJ233" s="17">
        <v>63.491399999999999</v>
      </c>
      <c r="AK233" s="17">
        <v>59.621499999999997</v>
      </c>
      <c r="AL233" s="17">
        <v>29.3033</v>
      </c>
      <c r="AM233" s="17">
        <v>27.669499999999999</v>
      </c>
      <c r="AN233" s="17">
        <v>35.572099999999999</v>
      </c>
      <c r="AO233" s="17">
        <v>45.351999999999997</v>
      </c>
    </row>
    <row r="234" spans="1:41" x14ac:dyDescent="0.35">
      <c r="A234" s="17">
        <v>77.350999999999999</v>
      </c>
      <c r="B234" s="17">
        <v>19.656700000000001</v>
      </c>
      <c r="C234" s="17">
        <v>144.798</v>
      </c>
      <c r="D234" s="17">
        <v>50.626899999999999</v>
      </c>
      <c r="E234" s="17">
        <v>32.31</v>
      </c>
      <c r="F234" s="17">
        <v>23.795500000000001</v>
      </c>
      <c r="G234" s="17">
        <v>42.555300000000003</v>
      </c>
      <c r="H234" s="17">
        <v>43.207999999999998</v>
      </c>
      <c r="I234" s="17">
        <v>41.64</v>
      </c>
      <c r="J234" s="17">
        <v>43.0929</v>
      </c>
      <c r="K234" s="17">
        <v>32.353200000000001</v>
      </c>
      <c r="L234" s="17">
        <v>24.899899999999999</v>
      </c>
      <c r="M234" s="17">
        <v>17.621400000000001</v>
      </c>
      <c r="N234" s="17">
        <v>10.340999999999999</v>
      </c>
      <c r="O234" s="17">
        <v>10.340999999999999</v>
      </c>
      <c r="P234" s="17">
        <v>21.976299999999998</v>
      </c>
      <c r="Q234" s="17">
        <v>12.8666</v>
      </c>
      <c r="R234" s="17">
        <v>30.089099999999998</v>
      </c>
      <c r="S234" s="17">
        <v>32.896099999999997</v>
      </c>
      <c r="T234" s="17">
        <v>18.834199999999999</v>
      </c>
      <c r="U234" s="17">
        <v>26.058299999999999</v>
      </c>
      <c r="V234" s="17">
        <v>36.995600000000003</v>
      </c>
      <c r="W234" s="17">
        <v>24.227499999999999</v>
      </c>
      <c r="X234" s="17">
        <v>51.889400000000002</v>
      </c>
      <c r="Y234" s="17">
        <v>47.451999999999998</v>
      </c>
      <c r="Z234" s="17">
        <v>29.6663</v>
      </c>
      <c r="AA234" s="17">
        <v>29.812000000000001</v>
      </c>
      <c r="AB234" s="17">
        <v>49.2468</v>
      </c>
      <c r="AC234" s="17">
        <v>78.663300000000007</v>
      </c>
      <c r="AD234" s="17">
        <v>42.055500000000002</v>
      </c>
      <c r="AE234" s="17">
        <v>37.7498</v>
      </c>
      <c r="AF234" s="17">
        <v>36.575499999999998</v>
      </c>
      <c r="AG234" s="17">
        <v>34.006300000000003</v>
      </c>
      <c r="AH234" s="17">
        <v>19.833600000000001</v>
      </c>
      <c r="AI234" s="17">
        <v>39.5715</v>
      </c>
      <c r="AJ234" s="17">
        <v>64.775099999999995</v>
      </c>
      <c r="AK234" s="17">
        <v>59.648299999999999</v>
      </c>
      <c r="AL234" s="17">
        <v>30.287800000000001</v>
      </c>
      <c r="AM234" s="17">
        <v>27.977799999999998</v>
      </c>
      <c r="AN234" s="17">
        <v>37.174100000000003</v>
      </c>
      <c r="AO234" s="17">
        <v>45.3553</v>
      </c>
    </row>
    <row r="235" spans="1:41" x14ac:dyDescent="0.35">
      <c r="A235" s="17">
        <v>78.316699999999997</v>
      </c>
      <c r="B235" s="17">
        <v>20.339300000000001</v>
      </c>
      <c r="C235" s="17">
        <v>150.21700000000001</v>
      </c>
      <c r="D235" s="17">
        <v>51.253900000000002</v>
      </c>
      <c r="E235" s="17">
        <v>35.365299999999998</v>
      </c>
      <c r="F235" s="17">
        <v>29.373100000000001</v>
      </c>
      <c r="G235" s="17">
        <v>42.684399999999997</v>
      </c>
      <c r="H235" s="17">
        <v>44.401699999999998</v>
      </c>
      <c r="I235" s="17">
        <v>43.572800000000001</v>
      </c>
      <c r="J235" s="17">
        <v>44.183700000000002</v>
      </c>
      <c r="K235" s="17">
        <v>32.822299999999998</v>
      </c>
      <c r="L235" s="17">
        <v>25.586099999999998</v>
      </c>
      <c r="M235" s="17">
        <v>17.843800000000002</v>
      </c>
      <c r="N235" s="17">
        <v>10.3756</v>
      </c>
      <c r="O235" s="17">
        <v>10.3756</v>
      </c>
      <c r="P235" s="17">
        <v>22.2971</v>
      </c>
      <c r="Q235" s="17">
        <v>12.910500000000001</v>
      </c>
      <c r="R235" s="17">
        <v>31.118500000000001</v>
      </c>
      <c r="S235" s="17">
        <v>33.688800000000001</v>
      </c>
      <c r="T235" s="17">
        <v>19.714400000000001</v>
      </c>
      <c r="U235" s="17">
        <v>26.753599999999999</v>
      </c>
      <c r="V235" s="17">
        <v>38.528399999999998</v>
      </c>
      <c r="W235" s="17">
        <v>24.686900000000001</v>
      </c>
      <c r="X235" s="17">
        <v>54.914400000000001</v>
      </c>
      <c r="Y235" s="17">
        <v>50.154000000000003</v>
      </c>
      <c r="Z235" s="17">
        <v>30.091999999999999</v>
      </c>
      <c r="AA235" s="17">
        <v>30.996500000000001</v>
      </c>
      <c r="AB235" s="17">
        <v>50.160299999999999</v>
      </c>
      <c r="AC235" s="17">
        <v>79.696100000000001</v>
      </c>
      <c r="AD235" s="17">
        <v>43.4983</v>
      </c>
      <c r="AE235" s="17">
        <v>38.192399999999999</v>
      </c>
      <c r="AF235" s="17">
        <v>36.676000000000002</v>
      </c>
      <c r="AG235" s="17">
        <v>35.616500000000002</v>
      </c>
      <c r="AH235" s="17">
        <v>20.3964</v>
      </c>
      <c r="AI235" s="17">
        <v>41.726700000000001</v>
      </c>
      <c r="AJ235" s="17">
        <v>68.261700000000005</v>
      </c>
      <c r="AK235" s="17">
        <v>60.796100000000003</v>
      </c>
      <c r="AL235" s="17">
        <v>30.534300000000002</v>
      </c>
      <c r="AM235" s="17">
        <v>29.321400000000001</v>
      </c>
      <c r="AN235" s="17">
        <v>37.235500000000002</v>
      </c>
      <c r="AO235" s="17">
        <v>48.081099999999999</v>
      </c>
    </row>
    <row r="236" spans="1:41" x14ac:dyDescent="0.35">
      <c r="A236" s="17">
        <v>78.387200000000007</v>
      </c>
      <c r="B236" s="17">
        <v>21.4941</v>
      </c>
      <c r="C236" s="17">
        <v>157.696</v>
      </c>
      <c r="D236" s="17">
        <v>54.0212</v>
      </c>
      <c r="E236" s="17">
        <v>36.351799999999997</v>
      </c>
      <c r="F236" s="17">
        <v>31.259399999999999</v>
      </c>
      <c r="G236" s="17">
        <v>42.815100000000001</v>
      </c>
      <c r="H236" s="17">
        <v>44.707799999999999</v>
      </c>
      <c r="I236" s="17">
        <v>44.218299999999999</v>
      </c>
      <c r="J236" s="17">
        <v>44.579900000000002</v>
      </c>
      <c r="K236" s="17">
        <v>34.042099999999998</v>
      </c>
      <c r="L236" s="17">
        <v>26.573399999999999</v>
      </c>
      <c r="M236" s="17">
        <v>18.518999999999998</v>
      </c>
      <c r="N236" s="17">
        <v>10.539400000000001</v>
      </c>
      <c r="O236" s="17">
        <v>10.539400000000001</v>
      </c>
      <c r="P236" s="17">
        <v>22.376000000000001</v>
      </c>
      <c r="Q236" s="17">
        <v>13.057499999999999</v>
      </c>
      <c r="R236" s="17">
        <v>32.556699999999999</v>
      </c>
      <c r="S236" s="17">
        <v>35.877499999999998</v>
      </c>
      <c r="T236" s="17">
        <v>19.964099999999998</v>
      </c>
      <c r="U236" s="17">
        <v>27.161300000000001</v>
      </c>
      <c r="V236" s="17">
        <v>39.0411</v>
      </c>
      <c r="W236" s="17">
        <v>26.162500000000001</v>
      </c>
      <c r="X236" s="17">
        <v>61.766199999999998</v>
      </c>
      <c r="Y236" s="17">
        <v>50.324199999999998</v>
      </c>
      <c r="Z236" s="17">
        <v>31.399899999999999</v>
      </c>
      <c r="AA236" s="17">
        <v>31.316400000000002</v>
      </c>
      <c r="AB236" s="17">
        <v>55.155500000000004</v>
      </c>
      <c r="AC236" s="17">
        <v>80.676500000000004</v>
      </c>
      <c r="AD236" s="17">
        <v>45.499600000000001</v>
      </c>
      <c r="AE236" s="17">
        <v>38.491599999999998</v>
      </c>
      <c r="AF236" s="17">
        <v>38.251600000000003</v>
      </c>
      <c r="AG236" s="17">
        <v>36.601399999999998</v>
      </c>
      <c r="AH236" s="17">
        <v>20.894100000000002</v>
      </c>
      <c r="AI236" s="17">
        <v>44.350900000000003</v>
      </c>
      <c r="AJ236" s="17">
        <v>68.712999999999994</v>
      </c>
      <c r="AK236" s="17">
        <v>62.832000000000001</v>
      </c>
      <c r="AL236" s="17">
        <v>31.970700000000001</v>
      </c>
      <c r="AM236" s="17">
        <v>29.859400000000001</v>
      </c>
      <c r="AN236" s="17">
        <v>39.9437</v>
      </c>
      <c r="AO236" s="17">
        <v>50.462400000000002</v>
      </c>
    </row>
    <row r="237" spans="1:41" x14ac:dyDescent="0.35">
      <c r="A237" s="17">
        <v>82.156000000000006</v>
      </c>
      <c r="B237" s="17">
        <v>22.385100000000001</v>
      </c>
      <c r="C237" s="17">
        <v>158.84899999999999</v>
      </c>
      <c r="D237" s="17">
        <v>54.132300000000001</v>
      </c>
      <c r="E237" s="17">
        <v>41.393099999999997</v>
      </c>
      <c r="F237" s="17">
        <v>31.471699999999998</v>
      </c>
      <c r="G237" s="17">
        <v>50.029400000000003</v>
      </c>
      <c r="H237" s="17">
        <v>45.930500000000002</v>
      </c>
      <c r="I237" s="17">
        <v>45.262999999999998</v>
      </c>
      <c r="J237" s="17">
        <v>46.0852</v>
      </c>
      <c r="K237" s="17">
        <v>35.286299999999997</v>
      </c>
      <c r="L237" s="17">
        <v>26.7559</v>
      </c>
      <c r="M237" s="17">
        <v>18.895600000000002</v>
      </c>
      <c r="N237" s="17">
        <v>10.736499999999999</v>
      </c>
      <c r="O237" s="17">
        <v>10.736499999999999</v>
      </c>
      <c r="P237" s="17">
        <v>22.467600000000001</v>
      </c>
      <c r="Q237" s="17">
        <v>14.069000000000001</v>
      </c>
      <c r="R237" s="17">
        <v>32.949199999999998</v>
      </c>
      <c r="S237" s="17">
        <v>37.638300000000001</v>
      </c>
      <c r="T237" s="17">
        <v>20.358000000000001</v>
      </c>
      <c r="U237" s="17">
        <v>27.581900000000001</v>
      </c>
      <c r="V237" s="17">
        <v>42.597200000000001</v>
      </c>
      <c r="W237" s="17">
        <v>26.265999999999998</v>
      </c>
      <c r="X237" s="17">
        <v>63.296199999999999</v>
      </c>
      <c r="Y237" s="17">
        <v>53.301099999999998</v>
      </c>
      <c r="Z237" s="17">
        <v>31.665099999999999</v>
      </c>
      <c r="AA237" s="17">
        <v>32.6327</v>
      </c>
      <c r="AB237" s="17">
        <v>58.716000000000001</v>
      </c>
      <c r="AC237" s="17">
        <v>82.303899999999999</v>
      </c>
      <c r="AD237" s="17">
        <v>47.094700000000003</v>
      </c>
      <c r="AE237" s="17">
        <v>39.363100000000003</v>
      </c>
      <c r="AF237" s="17">
        <v>39.066699999999997</v>
      </c>
      <c r="AG237" s="17">
        <v>36.764000000000003</v>
      </c>
      <c r="AH237" s="17">
        <v>20.909800000000001</v>
      </c>
      <c r="AI237" s="17">
        <v>45.097499999999997</v>
      </c>
      <c r="AJ237" s="17">
        <v>70.374899999999997</v>
      </c>
      <c r="AK237" s="17">
        <v>66.195300000000003</v>
      </c>
      <c r="AL237" s="17">
        <v>32.445</v>
      </c>
      <c r="AM237" s="17">
        <v>30.705500000000001</v>
      </c>
      <c r="AN237" s="17">
        <v>40.177900000000001</v>
      </c>
      <c r="AO237" s="17">
        <v>52.222200000000001</v>
      </c>
    </row>
    <row r="238" spans="1:41" x14ac:dyDescent="0.35">
      <c r="A238" s="17">
        <v>84.793599999999998</v>
      </c>
      <c r="B238" s="17">
        <v>22.4682</v>
      </c>
      <c r="C238" s="17">
        <v>159.511</v>
      </c>
      <c r="D238" s="17">
        <v>59.023200000000003</v>
      </c>
      <c r="E238" s="17">
        <v>41.545299999999997</v>
      </c>
      <c r="F238" s="17">
        <v>34.686700000000002</v>
      </c>
      <c r="G238" s="17">
        <v>51.9651</v>
      </c>
      <c r="H238" s="17">
        <v>47.1616</v>
      </c>
      <c r="I238" s="17">
        <v>46.695999999999998</v>
      </c>
      <c r="J238" s="17">
        <v>47.729500000000002</v>
      </c>
      <c r="K238" s="17">
        <v>37.024099999999997</v>
      </c>
      <c r="L238" s="17">
        <v>28.460999999999999</v>
      </c>
      <c r="M238" s="17">
        <v>19.144400000000001</v>
      </c>
      <c r="N238" s="17">
        <v>11.1867</v>
      </c>
      <c r="O238" s="17">
        <v>11.1867</v>
      </c>
      <c r="P238" s="17">
        <v>22.7913</v>
      </c>
      <c r="Q238" s="17">
        <v>14.4717</v>
      </c>
      <c r="R238" s="17">
        <v>35.866399999999999</v>
      </c>
      <c r="S238" s="17">
        <v>39.99</v>
      </c>
      <c r="T238" s="17">
        <v>20.5595</v>
      </c>
      <c r="U238" s="17">
        <v>29.870999999999999</v>
      </c>
      <c r="V238" s="17">
        <v>42.881500000000003</v>
      </c>
      <c r="W238" s="17">
        <v>26.589200000000002</v>
      </c>
      <c r="X238" s="17">
        <v>65.144300000000001</v>
      </c>
      <c r="Y238" s="17">
        <v>58.200600000000001</v>
      </c>
      <c r="Z238" s="17">
        <v>32.1569</v>
      </c>
      <c r="AA238" s="17">
        <v>33.515999999999998</v>
      </c>
      <c r="AB238" s="17">
        <v>58.968600000000002</v>
      </c>
      <c r="AC238" s="17">
        <v>86.028899999999993</v>
      </c>
      <c r="AD238" s="17">
        <v>48.037199999999999</v>
      </c>
      <c r="AE238" s="17">
        <v>41.056800000000003</v>
      </c>
      <c r="AF238" s="17">
        <v>40.095700000000001</v>
      </c>
      <c r="AG238" s="17">
        <v>36.965600000000002</v>
      </c>
      <c r="AH238" s="17">
        <v>21.7043</v>
      </c>
      <c r="AI238" s="17">
        <v>47.676200000000001</v>
      </c>
      <c r="AJ238" s="17">
        <v>71.007199999999997</v>
      </c>
      <c r="AK238" s="17">
        <v>66.242000000000004</v>
      </c>
      <c r="AL238" s="17">
        <v>34.4681</v>
      </c>
      <c r="AM238" s="17">
        <v>30.7456</v>
      </c>
      <c r="AN238" s="17">
        <v>40.724600000000002</v>
      </c>
      <c r="AO238" s="17">
        <v>52.409500000000001</v>
      </c>
    </row>
    <row r="239" spans="1:41" x14ac:dyDescent="0.35">
      <c r="A239" s="17">
        <v>85.430800000000005</v>
      </c>
      <c r="B239" s="17">
        <v>22.613399999999999</v>
      </c>
      <c r="C239" s="17">
        <v>164.36500000000001</v>
      </c>
      <c r="D239" s="17">
        <v>59.143300000000004</v>
      </c>
      <c r="E239" s="17">
        <v>45.502099999999999</v>
      </c>
      <c r="F239" s="17">
        <v>35.848500000000001</v>
      </c>
      <c r="G239" s="17">
        <v>55.091799999999999</v>
      </c>
      <c r="H239" s="17">
        <v>49.759599999999999</v>
      </c>
      <c r="I239" s="17">
        <v>46.895800000000001</v>
      </c>
      <c r="J239" s="17">
        <v>48.832299999999996</v>
      </c>
      <c r="K239" s="17">
        <v>37.165700000000001</v>
      </c>
      <c r="L239" s="17">
        <v>28.4739</v>
      </c>
      <c r="M239" s="17">
        <v>19.174900000000001</v>
      </c>
      <c r="N239" s="17">
        <v>11.199199999999999</v>
      </c>
      <c r="O239" s="17">
        <v>11.199199999999999</v>
      </c>
      <c r="P239" s="17">
        <v>23.640599999999999</v>
      </c>
      <c r="Q239" s="17">
        <v>15.439399999999999</v>
      </c>
      <c r="R239" s="17">
        <v>36.361899999999999</v>
      </c>
      <c r="S239" s="17">
        <v>40.712000000000003</v>
      </c>
      <c r="T239" s="17">
        <v>21.786999999999999</v>
      </c>
      <c r="U239" s="17">
        <v>30.263300000000001</v>
      </c>
      <c r="V239" s="17">
        <v>43.0336</v>
      </c>
      <c r="W239" s="17">
        <v>26.839099999999998</v>
      </c>
      <c r="X239" s="17">
        <v>65.173199999999994</v>
      </c>
      <c r="Y239" s="17">
        <v>63.722700000000003</v>
      </c>
      <c r="Z239" s="17">
        <v>35.098700000000001</v>
      </c>
      <c r="AA239" s="17">
        <v>33.575200000000002</v>
      </c>
      <c r="AB239" s="17">
        <v>59.644799999999996</v>
      </c>
      <c r="AC239" s="17">
        <v>86.811300000000003</v>
      </c>
      <c r="AD239" s="17">
        <v>48.557499999999997</v>
      </c>
      <c r="AE239" s="17">
        <v>41.204799999999999</v>
      </c>
      <c r="AF239" s="17">
        <v>40.261699999999998</v>
      </c>
      <c r="AG239" s="17">
        <v>37.330100000000002</v>
      </c>
      <c r="AH239" s="17">
        <v>22.003399999999999</v>
      </c>
      <c r="AI239" s="17">
        <v>48.669400000000003</v>
      </c>
      <c r="AJ239" s="17">
        <v>71.691800000000001</v>
      </c>
      <c r="AK239" s="17">
        <v>66.434700000000007</v>
      </c>
      <c r="AL239" s="17">
        <v>34.931699999999999</v>
      </c>
      <c r="AM239" s="17">
        <v>30.890499999999999</v>
      </c>
      <c r="AN239" s="17">
        <v>40.7395</v>
      </c>
      <c r="AO239" s="17">
        <v>52.676099999999998</v>
      </c>
    </row>
    <row r="240" spans="1:41" x14ac:dyDescent="0.35">
      <c r="A240" s="17">
        <v>89.158799999999999</v>
      </c>
      <c r="B240" s="17">
        <v>22.6737</v>
      </c>
      <c r="C240" s="17">
        <v>168.01900000000001</v>
      </c>
      <c r="D240" s="17">
        <v>59.476199999999999</v>
      </c>
      <c r="E240" s="17">
        <v>46.400199999999998</v>
      </c>
      <c r="F240" s="17">
        <v>36.427399999999999</v>
      </c>
      <c r="G240" s="17">
        <v>58.620899999999999</v>
      </c>
      <c r="H240" s="17">
        <v>50.7241</v>
      </c>
      <c r="I240" s="17">
        <v>47.836100000000002</v>
      </c>
      <c r="J240" s="17">
        <v>49.053899999999999</v>
      </c>
      <c r="K240" s="17">
        <v>38.551400000000001</v>
      </c>
      <c r="L240" s="17">
        <v>28.8155</v>
      </c>
      <c r="M240" s="17">
        <v>19.2683</v>
      </c>
      <c r="N240" s="17">
        <v>11.273400000000001</v>
      </c>
      <c r="O240" s="17">
        <v>11.273400000000001</v>
      </c>
      <c r="P240" s="17">
        <v>24.546600000000002</v>
      </c>
      <c r="Q240" s="17">
        <v>15.5115</v>
      </c>
      <c r="R240" s="17">
        <v>36.839500000000001</v>
      </c>
      <c r="S240" s="17">
        <v>41.331899999999997</v>
      </c>
      <c r="T240" s="17">
        <v>21.948899999999998</v>
      </c>
      <c r="U240" s="17">
        <v>31.1067</v>
      </c>
      <c r="V240" s="17">
        <v>43.085500000000003</v>
      </c>
      <c r="W240" s="17">
        <v>27.360600000000002</v>
      </c>
      <c r="X240" s="17">
        <v>65.942899999999995</v>
      </c>
      <c r="Y240" s="17">
        <v>65.686499999999995</v>
      </c>
      <c r="Z240" s="17">
        <v>35.414400000000001</v>
      </c>
      <c r="AA240" s="17">
        <v>34.7776</v>
      </c>
      <c r="AB240" s="17">
        <v>60.308799999999998</v>
      </c>
      <c r="AC240" s="17">
        <v>91.181899999999999</v>
      </c>
      <c r="AD240" s="17">
        <v>48.853700000000003</v>
      </c>
      <c r="AE240" s="17">
        <v>42.694200000000002</v>
      </c>
      <c r="AF240" s="17">
        <v>40.832999999999998</v>
      </c>
      <c r="AG240" s="17">
        <v>37.530299999999997</v>
      </c>
      <c r="AH240" s="17">
        <v>22.493200000000002</v>
      </c>
      <c r="AI240" s="17">
        <v>50.0779</v>
      </c>
      <c r="AJ240" s="17">
        <v>72.314499999999995</v>
      </c>
      <c r="AK240" s="17">
        <v>70.629599999999996</v>
      </c>
      <c r="AL240" s="17">
        <v>35.9604</v>
      </c>
      <c r="AM240" s="17">
        <v>31.277000000000001</v>
      </c>
      <c r="AN240" s="17">
        <v>42.962000000000003</v>
      </c>
      <c r="AO240" s="17">
        <v>54.356499999999997</v>
      </c>
    </row>
    <row r="241" spans="1:41" x14ac:dyDescent="0.35">
      <c r="A241" s="17">
        <v>94.959900000000005</v>
      </c>
      <c r="B241" s="17">
        <v>22.739100000000001</v>
      </c>
      <c r="C241" s="17">
        <v>168.279</v>
      </c>
      <c r="D241" s="17">
        <v>61.473300000000002</v>
      </c>
      <c r="E241" s="17">
        <v>47.822400000000002</v>
      </c>
      <c r="F241" s="17">
        <v>39.463500000000003</v>
      </c>
      <c r="G241" s="17">
        <v>59.546900000000001</v>
      </c>
      <c r="H241" s="17">
        <v>51.4527</v>
      </c>
      <c r="I241" s="17">
        <v>48.567799999999998</v>
      </c>
      <c r="J241" s="17">
        <v>50.4435</v>
      </c>
      <c r="K241" s="17">
        <v>39.386200000000002</v>
      </c>
      <c r="L241" s="17">
        <v>28.9117</v>
      </c>
      <c r="M241" s="17">
        <v>19.376999999999999</v>
      </c>
      <c r="N241" s="17">
        <v>11.2759</v>
      </c>
      <c r="O241" s="17">
        <v>11.2759</v>
      </c>
      <c r="P241" s="17">
        <v>26.503299999999999</v>
      </c>
      <c r="Q241" s="17">
        <v>15.5802</v>
      </c>
      <c r="R241" s="17">
        <v>37.680700000000002</v>
      </c>
      <c r="S241" s="17">
        <v>44.465600000000002</v>
      </c>
      <c r="T241" s="17">
        <v>22.4861</v>
      </c>
      <c r="U241" s="17">
        <v>32.508099999999999</v>
      </c>
      <c r="V241" s="17">
        <v>43.978299999999997</v>
      </c>
      <c r="W241" s="17">
        <v>28.219100000000001</v>
      </c>
      <c r="X241" s="17">
        <v>66.002799999999993</v>
      </c>
      <c r="Y241" s="17">
        <v>66.111500000000007</v>
      </c>
      <c r="Z241" s="17">
        <v>36.307099999999998</v>
      </c>
      <c r="AA241" s="17">
        <v>34.780200000000001</v>
      </c>
      <c r="AB241" s="17">
        <v>61.780500000000004</v>
      </c>
      <c r="AC241" s="17">
        <v>99.900400000000005</v>
      </c>
      <c r="AD241" s="17">
        <v>50.343699999999998</v>
      </c>
      <c r="AE241" s="17">
        <v>44.209099999999999</v>
      </c>
      <c r="AF241" s="17">
        <v>41.717399999999998</v>
      </c>
      <c r="AG241" s="17">
        <v>37.563800000000001</v>
      </c>
      <c r="AH241" s="17">
        <v>24.023099999999999</v>
      </c>
      <c r="AI241" s="17">
        <v>51.280900000000003</v>
      </c>
      <c r="AJ241" s="17">
        <v>75.536100000000005</v>
      </c>
      <c r="AK241" s="17">
        <v>71.471900000000005</v>
      </c>
      <c r="AL241" s="17">
        <v>36.980200000000004</v>
      </c>
      <c r="AM241" s="17">
        <v>31.324000000000002</v>
      </c>
      <c r="AN241" s="17">
        <v>44.1905</v>
      </c>
      <c r="AO241" s="17">
        <v>54.368499999999997</v>
      </c>
    </row>
    <row r="242" spans="1:41" x14ac:dyDescent="0.35">
      <c r="A242" s="17">
        <v>95.777199999999993</v>
      </c>
      <c r="B242" s="17">
        <v>22.763100000000001</v>
      </c>
      <c r="C242" s="17">
        <v>168.55799999999999</v>
      </c>
      <c r="D242" s="17">
        <v>62.085000000000001</v>
      </c>
      <c r="E242" s="17">
        <v>48.287700000000001</v>
      </c>
      <c r="F242" s="17">
        <v>43.873899999999999</v>
      </c>
      <c r="G242" s="17">
        <v>66.333699999999993</v>
      </c>
      <c r="H242" s="17">
        <v>52.765099999999997</v>
      </c>
      <c r="I242" s="17">
        <v>51.1387</v>
      </c>
      <c r="J242" s="17">
        <v>51.164499999999997</v>
      </c>
      <c r="K242" s="17">
        <v>40.0886</v>
      </c>
      <c r="L242" s="17">
        <v>29.1313</v>
      </c>
      <c r="M242" s="17">
        <v>19.421500000000002</v>
      </c>
      <c r="N242" s="17">
        <v>11.5138</v>
      </c>
      <c r="O242" s="17">
        <v>11.5138</v>
      </c>
      <c r="P242" s="17">
        <v>26.74</v>
      </c>
      <c r="Q242" s="17">
        <v>15.764099999999999</v>
      </c>
      <c r="R242" s="17">
        <v>38.273899999999998</v>
      </c>
      <c r="S242" s="17">
        <v>45.239600000000003</v>
      </c>
      <c r="T242" s="17">
        <v>22.828700000000001</v>
      </c>
      <c r="U242" s="17">
        <v>32.720799999999997</v>
      </c>
      <c r="V242" s="17">
        <v>44.981099999999998</v>
      </c>
      <c r="W242" s="17">
        <v>28.7697</v>
      </c>
      <c r="X242" s="17">
        <v>66.455799999999996</v>
      </c>
      <c r="Y242" s="17">
        <v>66.159599999999998</v>
      </c>
      <c r="Z242" s="17">
        <v>39.948799999999999</v>
      </c>
      <c r="AA242" s="17">
        <v>35.052700000000002</v>
      </c>
      <c r="AB242" s="17">
        <v>62.5122</v>
      </c>
      <c r="AC242" s="17">
        <v>100.551</v>
      </c>
      <c r="AD242" s="17">
        <v>50.523699999999998</v>
      </c>
      <c r="AE242" s="17">
        <v>45.389600000000002</v>
      </c>
      <c r="AF242" s="17">
        <v>42.198900000000002</v>
      </c>
      <c r="AG242" s="17">
        <v>38.055</v>
      </c>
      <c r="AH242" s="17">
        <v>24.658899999999999</v>
      </c>
      <c r="AI242" s="17">
        <v>51.519500000000001</v>
      </c>
      <c r="AJ242" s="17">
        <v>75.757400000000004</v>
      </c>
      <c r="AK242" s="17">
        <v>72.558099999999996</v>
      </c>
      <c r="AL242" s="17">
        <v>37.324599999999997</v>
      </c>
      <c r="AM242" s="17">
        <v>31.781400000000001</v>
      </c>
      <c r="AN242" s="17">
        <v>45.233699999999999</v>
      </c>
      <c r="AO242" s="17">
        <v>55.011600000000001</v>
      </c>
    </row>
    <row r="243" spans="1:41" x14ac:dyDescent="0.35">
      <c r="A243" s="17">
        <v>98.427599999999998</v>
      </c>
      <c r="B243" s="17">
        <v>23.515499999999999</v>
      </c>
      <c r="C243" s="17">
        <v>171.155</v>
      </c>
      <c r="D243" s="17">
        <v>65.070499999999996</v>
      </c>
      <c r="E243" s="17">
        <v>54.533299999999997</v>
      </c>
      <c r="F243" s="17">
        <v>43.995199999999997</v>
      </c>
      <c r="G243" s="17">
        <v>67.580100000000002</v>
      </c>
      <c r="H243" s="17">
        <v>53.656999999999996</v>
      </c>
      <c r="I243" s="17">
        <v>52.158299999999997</v>
      </c>
      <c r="J243" s="17">
        <v>57.770099999999999</v>
      </c>
      <c r="K243" s="17">
        <v>40.639299999999999</v>
      </c>
      <c r="L243" s="17">
        <v>30.482299999999999</v>
      </c>
      <c r="M243" s="17">
        <v>19.781700000000001</v>
      </c>
      <c r="N243" s="17">
        <v>11.557</v>
      </c>
      <c r="O243" s="17">
        <v>11.557</v>
      </c>
      <c r="P243" s="17">
        <v>27.140499999999999</v>
      </c>
      <c r="Q243" s="17">
        <v>16.381799999999998</v>
      </c>
      <c r="R243" s="17">
        <v>40.1126</v>
      </c>
      <c r="S243" s="17">
        <v>45.249299999999998</v>
      </c>
      <c r="T243" s="17">
        <v>23.378900000000002</v>
      </c>
      <c r="U243" s="17">
        <v>33.145899999999997</v>
      </c>
      <c r="V243" s="17">
        <v>46.138599999999997</v>
      </c>
      <c r="W243" s="17">
        <v>30.302600000000002</v>
      </c>
      <c r="X243" s="17">
        <v>68.452600000000004</v>
      </c>
      <c r="Y243" s="17">
        <v>67.957099999999997</v>
      </c>
      <c r="Z243" s="17">
        <v>40.214599999999997</v>
      </c>
      <c r="AA243" s="17">
        <v>35.952100000000002</v>
      </c>
      <c r="AB243" s="17">
        <v>64.983099999999993</v>
      </c>
      <c r="AC243" s="17">
        <v>105.83799999999999</v>
      </c>
      <c r="AD243" s="17">
        <v>53.054900000000004</v>
      </c>
      <c r="AE243" s="17">
        <v>45.7682</v>
      </c>
      <c r="AF243" s="17">
        <v>42.466999999999999</v>
      </c>
      <c r="AG243" s="17">
        <v>39.014299999999999</v>
      </c>
      <c r="AH243" s="17">
        <v>25.8657</v>
      </c>
      <c r="AI243" s="17">
        <v>52.411499999999997</v>
      </c>
      <c r="AJ243" s="17">
        <v>75.882499999999993</v>
      </c>
      <c r="AK243" s="17">
        <v>74.070800000000006</v>
      </c>
      <c r="AL243" s="17">
        <v>37.9756</v>
      </c>
      <c r="AM243" s="17">
        <v>31.975300000000001</v>
      </c>
      <c r="AN243" s="17">
        <v>45.275700000000001</v>
      </c>
      <c r="AO243" s="17">
        <v>56.127600000000001</v>
      </c>
    </row>
    <row r="244" spans="1:41" x14ac:dyDescent="0.35">
      <c r="A244" s="17">
        <v>99.313100000000006</v>
      </c>
      <c r="B244" s="17">
        <v>23.517900000000001</v>
      </c>
      <c r="C244" s="17">
        <v>175.82599999999999</v>
      </c>
      <c r="D244" s="17">
        <v>66.311300000000003</v>
      </c>
      <c r="E244" s="17">
        <v>56.828499999999998</v>
      </c>
      <c r="F244" s="17">
        <v>44.362499999999997</v>
      </c>
      <c r="G244" s="17">
        <v>68.843000000000004</v>
      </c>
      <c r="H244" s="17">
        <v>57.701500000000003</v>
      </c>
      <c r="I244" s="17">
        <v>56.232900000000001</v>
      </c>
      <c r="J244" s="17">
        <v>60.477200000000003</v>
      </c>
      <c r="K244" s="17">
        <v>41.747500000000002</v>
      </c>
      <c r="L244" s="17">
        <v>30.777799999999999</v>
      </c>
      <c r="M244" s="17">
        <v>20.0778</v>
      </c>
      <c r="N244" s="17">
        <v>11.5791</v>
      </c>
      <c r="O244" s="17">
        <v>11.5791</v>
      </c>
      <c r="P244" s="17">
        <v>27.350100000000001</v>
      </c>
      <c r="Q244" s="17">
        <v>16.7073</v>
      </c>
      <c r="R244" s="17">
        <v>40.714399999999998</v>
      </c>
      <c r="S244" s="17">
        <v>46.293399999999998</v>
      </c>
      <c r="T244" s="17">
        <v>24.012599999999999</v>
      </c>
      <c r="U244" s="17">
        <v>34.193899999999999</v>
      </c>
      <c r="V244" s="17">
        <v>46.277700000000003</v>
      </c>
      <c r="W244" s="17">
        <v>30.8904</v>
      </c>
      <c r="X244" s="17">
        <v>71.6524</v>
      </c>
      <c r="Y244" s="17">
        <v>69.377600000000001</v>
      </c>
      <c r="Z244" s="17">
        <v>40.2318</v>
      </c>
      <c r="AA244" s="17">
        <v>36.057499999999997</v>
      </c>
      <c r="AB244" s="17">
        <v>66.511099999999999</v>
      </c>
      <c r="AC244" s="17">
        <v>106.462</v>
      </c>
      <c r="AD244" s="17">
        <v>54.629199999999997</v>
      </c>
      <c r="AE244" s="17">
        <v>46.334800000000001</v>
      </c>
      <c r="AF244" s="17">
        <v>42.862699999999997</v>
      </c>
      <c r="AG244" s="17">
        <v>39.277500000000003</v>
      </c>
      <c r="AH244" s="17">
        <v>27.830500000000001</v>
      </c>
      <c r="AI244" s="17">
        <v>54.237000000000002</v>
      </c>
      <c r="AJ244" s="17">
        <v>79.003100000000003</v>
      </c>
      <c r="AK244" s="17">
        <v>75.077500000000001</v>
      </c>
      <c r="AL244" s="17">
        <v>39.178100000000001</v>
      </c>
      <c r="AM244" s="17">
        <v>32.5413</v>
      </c>
      <c r="AN244" s="17">
        <v>47.802599999999998</v>
      </c>
      <c r="AO244" s="17">
        <v>56.449100000000001</v>
      </c>
    </row>
    <row r="245" spans="1:41" x14ac:dyDescent="0.35">
      <c r="A245" s="17">
        <v>99.815299999999993</v>
      </c>
      <c r="B245" s="17">
        <v>24.049600000000002</v>
      </c>
      <c r="C245" s="17">
        <v>178.81299999999999</v>
      </c>
      <c r="D245" s="17">
        <v>66.563800000000001</v>
      </c>
      <c r="E245" s="17">
        <v>56.995800000000003</v>
      </c>
      <c r="F245" s="17">
        <v>46.934899999999999</v>
      </c>
      <c r="G245" s="17">
        <v>71.617800000000003</v>
      </c>
      <c r="H245" s="17">
        <v>58.530200000000001</v>
      </c>
      <c r="I245" s="17">
        <v>58.326500000000003</v>
      </c>
      <c r="J245" s="17">
        <v>61.911299999999997</v>
      </c>
      <c r="K245" s="17">
        <v>45.974200000000003</v>
      </c>
      <c r="L245" s="17">
        <v>30.8842</v>
      </c>
      <c r="M245" s="17">
        <v>20.1953</v>
      </c>
      <c r="N245" s="17">
        <v>11.7431</v>
      </c>
      <c r="O245" s="17">
        <v>11.7431</v>
      </c>
      <c r="P245" s="17">
        <v>27.4084</v>
      </c>
      <c r="Q245" s="17">
        <v>17.549099999999999</v>
      </c>
      <c r="R245" s="17">
        <v>41.057299999999998</v>
      </c>
      <c r="S245" s="17">
        <v>48.573</v>
      </c>
      <c r="T245" s="17">
        <v>24.215800000000002</v>
      </c>
      <c r="U245" s="17">
        <v>34.488599999999998</v>
      </c>
      <c r="V245" s="17">
        <v>46.719000000000001</v>
      </c>
      <c r="W245" s="17">
        <v>31.078700000000001</v>
      </c>
      <c r="X245" s="17">
        <v>72.100499999999997</v>
      </c>
      <c r="Y245" s="17">
        <v>69.415400000000005</v>
      </c>
      <c r="Z245" s="17">
        <v>41.332799999999999</v>
      </c>
      <c r="AA245" s="17">
        <v>37.120199999999997</v>
      </c>
      <c r="AB245" s="17">
        <v>66.550799999999995</v>
      </c>
      <c r="AC245" s="17">
        <v>107.642</v>
      </c>
      <c r="AD245" s="17">
        <v>56.2592</v>
      </c>
      <c r="AE245" s="17">
        <v>47.131100000000004</v>
      </c>
      <c r="AF245" s="17">
        <v>44.216999999999999</v>
      </c>
      <c r="AG245" s="17">
        <v>40.266500000000001</v>
      </c>
      <c r="AH245" s="17">
        <v>28.4983</v>
      </c>
      <c r="AI245" s="17">
        <v>54.538899999999998</v>
      </c>
      <c r="AJ245" s="17">
        <v>79.890299999999996</v>
      </c>
      <c r="AK245" s="17">
        <v>75.4358</v>
      </c>
      <c r="AL245" s="17">
        <v>39.336799999999997</v>
      </c>
      <c r="AM245" s="17">
        <v>33.3003</v>
      </c>
      <c r="AN245" s="17">
        <v>48.3172</v>
      </c>
      <c r="AO245" s="17">
        <v>57.355699999999999</v>
      </c>
    </row>
    <row r="246" spans="1:41" x14ac:dyDescent="0.35">
      <c r="A246" s="17">
        <v>101.754</v>
      </c>
      <c r="B246" s="17">
        <v>25.528199999999998</v>
      </c>
      <c r="C246" s="17">
        <v>182.029</v>
      </c>
      <c r="D246" s="17">
        <v>66.947400000000002</v>
      </c>
      <c r="E246" s="17">
        <v>57.428400000000003</v>
      </c>
      <c r="F246" s="17">
        <v>53.853700000000003</v>
      </c>
      <c r="G246" s="17">
        <v>74.041899999999998</v>
      </c>
      <c r="H246" s="17">
        <v>59.286000000000001</v>
      </c>
      <c r="I246" s="17">
        <v>58.626300000000001</v>
      </c>
      <c r="J246" s="17">
        <v>66.702200000000005</v>
      </c>
      <c r="K246" s="17">
        <v>46.363700000000001</v>
      </c>
      <c r="L246" s="17">
        <v>30.9678</v>
      </c>
      <c r="M246" s="17">
        <v>20.575600000000001</v>
      </c>
      <c r="N246" s="17">
        <v>11.776300000000001</v>
      </c>
      <c r="O246" s="17">
        <v>11.776300000000001</v>
      </c>
      <c r="P246" s="17">
        <v>27.854399999999998</v>
      </c>
      <c r="Q246" s="17">
        <v>17.826699999999999</v>
      </c>
      <c r="R246" s="17">
        <v>41.372700000000002</v>
      </c>
      <c r="S246" s="17">
        <v>48.758600000000001</v>
      </c>
      <c r="T246" s="17">
        <v>24.602399999999999</v>
      </c>
      <c r="U246" s="17">
        <v>35.742699999999999</v>
      </c>
      <c r="V246" s="17">
        <v>46.884700000000002</v>
      </c>
      <c r="W246" s="17">
        <v>32.345399999999998</v>
      </c>
      <c r="X246" s="17">
        <v>72.236000000000004</v>
      </c>
      <c r="Y246" s="17">
        <v>70.184899999999999</v>
      </c>
      <c r="Z246" s="17">
        <v>41.764600000000002</v>
      </c>
      <c r="AA246" s="17">
        <v>37.339700000000001</v>
      </c>
      <c r="AB246" s="17">
        <v>67.845799999999997</v>
      </c>
      <c r="AC246" s="17">
        <v>111.28700000000001</v>
      </c>
      <c r="AD246" s="17">
        <v>56.833100000000002</v>
      </c>
      <c r="AE246" s="17">
        <v>47.225499999999997</v>
      </c>
      <c r="AF246" s="17">
        <v>45.141399999999997</v>
      </c>
      <c r="AG246" s="17">
        <v>40.934800000000003</v>
      </c>
      <c r="AH246" s="17">
        <v>29.876799999999999</v>
      </c>
      <c r="AI246" s="17">
        <v>54.750500000000002</v>
      </c>
      <c r="AJ246" s="17">
        <v>82.034300000000002</v>
      </c>
      <c r="AK246" s="17">
        <v>76.789699999999996</v>
      </c>
      <c r="AL246" s="17">
        <v>42.880200000000002</v>
      </c>
      <c r="AM246" s="17">
        <v>34.288899999999998</v>
      </c>
      <c r="AN246" s="17">
        <v>48.460599999999999</v>
      </c>
      <c r="AO246" s="17">
        <v>57.389099999999999</v>
      </c>
    </row>
    <row r="247" spans="1:41" x14ac:dyDescent="0.35">
      <c r="A247" s="17">
        <v>105.693</v>
      </c>
      <c r="B247" s="17">
        <v>26.4421</v>
      </c>
      <c r="C247" s="17">
        <v>182.74700000000001</v>
      </c>
      <c r="D247" s="17">
        <v>67.667500000000004</v>
      </c>
      <c r="E247" s="17">
        <v>57.442100000000003</v>
      </c>
      <c r="F247" s="17">
        <v>56.0991</v>
      </c>
      <c r="G247" s="17">
        <v>77.421199999999999</v>
      </c>
      <c r="H247" s="17">
        <v>61.97</v>
      </c>
      <c r="I247" s="17">
        <v>59.153399999999998</v>
      </c>
      <c r="J247" s="17">
        <v>66.791200000000003</v>
      </c>
      <c r="K247" s="17">
        <v>46.817999999999998</v>
      </c>
      <c r="L247" s="17">
        <v>34.222000000000001</v>
      </c>
      <c r="M247" s="17">
        <v>21.3323</v>
      </c>
      <c r="N247" s="17">
        <v>11.845000000000001</v>
      </c>
      <c r="O247" s="17">
        <v>11.845000000000001</v>
      </c>
      <c r="P247" s="17">
        <v>27.895800000000001</v>
      </c>
      <c r="Q247" s="17">
        <v>18.6417</v>
      </c>
      <c r="R247" s="17">
        <v>41.773699999999998</v>
      </c>
      <c r="S247" s="17">
        <v>51.426099999999998</v>
      </c>
      <c r="T247" s="17">
        <v>24.7682</v>
      </c>
      <c r="U247" s="17">
        <v>35.910899999999998</v>
      </c>
      <c r="V247" s="17">
        <v>47.137700000000002</v>
      </c>
      <c r="W247" s="17">
        <v>32.906500000000001</v>
      </c>
      <c r="X247" s="17">
        <v>73.508300000000006</v>
      </c>
      <c r="Y247" s="17">
        <v>70.821200000000005</v>
      </c>
      <c r="Z247" s="17">
        <v>42.569000000000003</v>
      </c>
      <c r="AA247" s="17">
        <v>37.408700000000003</v>
      </c>
      <c r="AB247" s="17">
        <v>68.914900000000003</v>
      </c>
      <c r="AC247" s="17">
        <v>113.89400000000001</v>
      </c>
      <c r="AD247" s="17">
        <v>60.302399999999999</v>
      </c>
      <c r="AE247" s="17">
        <v>48.131300000000003</v>
      </c>
      <c r="AF247" s="17">
        <v>45.404299999999999</v>
      </c>
      <c r="AG247" s="17">
        <v>41.145200000000003</v>
      </c>
      <c r="AH247" s="17">
        <v>31.414400000000001</v>
      </c>
      <c r="AI247" s="17">
        <v>57.432000000000002</v>
      </c>
      <c r="AJ247" s="17">
        <v>90.700299999999999</v>
      </c>
      <c r="AK247" s="17">
        <v>77.119200000000006</v>
      </c>
      <c r="AL247" s="17">
        <v>43.465800000000002</v>
      </c>
      <c r="AM247" s="17">
        <v>34.757899999999999</v>
      </c>
      <c r="AN247" s="17">
        <v>49.770899999999997</v>
      </c>
      <c r="AO247" s="17">
        <v>59.687399999999997</v>
      </c>
    </row>
    <row r="248" spans="1:41" x14ac:dyDescent="0.35">
      <c r="A248" s="17">
        <v>106.093</v>
      </c>
      <c r="B248" s="17">
        <v>26.898299999999999</v>
      </c>
      <c r="C248" s="17">
        <v>185.167</v>
      </c>
      <c r="D248" s="17">
        <v>68.219800000000006</v>
      </c>
      <c r="E248" s="17">
        <v>58.525300000000001</v>
      </c>
      <c r="F248" s="17">
        <v>56.372799999999998</v>
      </c>
      <c r="G248" s="17">
        <v>79.847800000000007</v>
      </c>
      <c r="H248" s="17">
        <v>63.3217</v>
      </c>
      <c r="I248" s="17">
        <v>60.426900000000003</v>
      </c>
      <c r="J248" s="17">
        <v>67.424099999999996</v>
      </c>
      <c r="K248" s="17">
        <v>48.305300000000003</v>
      </c>
      <c r="L248" s="17">
        <v>35.225700000000003</v>
      </c>
      <c r="M248" s="17">
        <v>21.5124</v>
      </c>
      <c r="N248" s="17">
        <v>11.8573</v>
      </c>
      <c r="O248" s="17">
        <v>11.8573</v>
      </c>
      <c r="P248" s="17">
        <v>27.928999999999998</v>
      </c>
      <c r="Q248" s="17">
        <v>19.371099999999998</v>
      </c>
      <c r="R248" s="17">
        <v>42.3795</v>
      </c>
      <c r="S248" s="17">
        <v>52.302900000000001</v>
      </c>
      <c r="T248" s="17">
        <v>24.970400000000001</v>
      </c>
      <c r="U248" s="17">
        <v>36.738500000000002</v>
      </c>
      <c r="V248" s="17">
        <v>48.036200000000001</v>
      </c>
      <c r="W248" s="17">
        <v>33.770099999999999</v>
      </c>
      <c r="X248" s="17">
        <v>74.090999999999994</v>
      </c>
      <c r="Y248" s="17">
        <v>72.135999999999996</v>
      </c>
      <c r="Z248" s="17">
        <v>42.893700000000003</v>
      </c>
      <c r="AA248" s="17">
        <v>37.642000000000003</v>
      </c>
      <c r="AB248" s="17">
        <v>69.791399999999996</v>
      </c>
      <c r="AC248" s="17">
        <v>113.997</v>
      </c>
      <c r="AD248" s="17">
        <v>60.5732</v>
      </c>
      <c r="AE248" s="17">
        <v>48.671599999999998</v>
      </c>
      <c r="AF248" s="17">
        <v>46.754899999999999</v>
      </c>
      <c r="AG248" s="17">
        <v>42.453099999999999</v>
      </c>
      <c r="AH248" s="17">
        <v>31.582899999999999</v>
      </c>
      <c r="AI248" s="17">
        <v>59.243400000000001</v>
      </c>
      <c r="AJ248" s="17">
        <v>92.2774</v>
      </c>
      <c r="AK248" s="17">
        <v>77.528999999999996</v>
      </c>
      <c r="AL248" s="17">
        <v>43.946899999999999</v>
      </c>
      <c r="AM248" s="17">
        <v>34.873100000000001</v>
      </c>
      <c r="AN248" s="17">
        <v>50.8125</v>
      </c>
      <c r="AO248" s="17">
        <v>60.442799999999998</v>
      </c>
    </row>
    <row r="249" spans="1:41" x14ac:dyDescent="0.35">
      <c r="A249" s="17">
        <v>107.098</v>
      </c>
      <c r="B249" s="17">
        <v>27.782699999999998</v>
      </c>
      <c r="C249" s="17">
        <v>186.36099999999999</v>
      </c>
      <c r="D249" s="17">
        <v>69.173699999999997</v>
      </c>
      <c r="E249" s="17">
        <v>63.764600000000002</v>
      </c>
      <c r="F249" s="17">
        <v>57.586100000000002</v>
      </c>
      <c r="G249" s="17">
        <v>80.828599999999994</v>
      </c>
      <c r="H249" s="17">
        <v>63.594999999999999</v>
      </c>
      <c r="I249" s="17">
        <v>63.383200000000002</v>
      </c>
      <c r="J249" s="17">
        <v>67.907600000000002</v>
      </c>
      <c r="K249" s="17">
        <v>49.732599999999998</v>
      </c>
      <c r="L249" s="17">
        <v>35.277999999999999</v>
      </c>
      <c r="M249" s="17">
        <v>21.885000000000002</v>
      </c>
      <c r="N249" s="17">
        <v>11.9232</v>
      </c>
      <c r="O249" s="17">
        <v>11.9232</v>
      </c>
      <c r="P249" s="17">
        <v>28.014700000000001</v>
      </c>
      <c r="Q249" s="17">
        <v>19.4741</v>
      </c>
      <c r="R249" s="17">
        <v>43.282299999999999</v>
      </c>
      <c r="S249" s="17">
        <v>52.823300000000003</v>
      </c>
      <c r="T249" s="17">
        <v>25.883900000000001</v>
      </c>
      <c r="U249" s="17">
        <v>36.9848</v>
      </c>
      <c r="V249" s="17">
        <v>48.110599999999998</v>
      </c>
      <c r="W249" s="17">
        <v>33.9726</v>
      </c>
      <c r="X249" s="17">
        <v>76.471500000000006</v>
      </c>
      <c r="Y249" s="17">
        <v>75.979299999999995</v>
      </c>
      <c r="Z249" s="17">
        <v>44.109299999999998</v>
      </c>
      <c r="AA249" s="17">
        <v>38.573399999999999</v>
      </c>
      <c r="AB249" s="17">
        <v>70.200900000000004</v>
      </c>
      <c r="AC249" s="17">
        <v>119.334</v>
      </c>
      <c r="AD249" s="17">
        <v>62.0411</v>
      </c>
      <c r="AE249" s="17">
        <v>49.633600000000001</v>
      </c>
      <c r="AF249" s="17">
        <v>46.790199999999999</v>
      </c>
      <c r="AG249" s="17">
        <v>42.53</v>
      </c>
      <c r="AH249" s="17">
        <v>31.7971</v>
      </c>
      <c r="AI249" s="17">
        <v>59.633499999999998</v>
      </c>
      <c r="AJ249" s="17">
        <v>92.416200000000003</v>
      </c>
      <c r="AK249" s="17">
        <v>77.621200000000002</v>
      </c>
      <c r="AL249" s="17">
        <v>44.374000000000002</v>
      </c>
      <c r="AM249" s="17">
        <v>35.375300000000003</v>
      </c>
      <c r="AN249" s="17">
        <v>51.167499999999997</v>
      </c>
      <c r="AO249" s="17">
        <v>61.596699999999998</v>
      </c>
    </row>
    <row r="250" spans="1:41" x14ac:dyDescent="0.35">
      <c r="A250" s="17">
        <v>108.07299999999999</v>
      </c>
      <c r="B250" s="17">
        <v>27.9435</v>
      </c>
      <c r="C250" s="17">
        <v>186.95099999999999</v>
      </c>
      <c r="D250" s="17">
        <v>71.440399999999997</v>
      </c>
      <c r="E250" s="17">
        <v>63.992899999999999</v>
      </c>
      <c r="F250" s="17">
        <v>58.763399999999997</v>
      </c>
      <c r="G250" s="17">
        <v>87.557400000000001</v>
      </c>
      <c r="H250" s="17">
        <v>63.888500000000001</v>
      </c>
      <c r="I250" s="17">
        <v>63.947899999999997</v>
      </c>
      <c r="J250" s="17">
        <v>68.080799999999996</v>
      </c>
      <c r="K250" s="17">
        <v>50.738700000000001</v>
      </c>
      <c r="L250" s="17">
        <v>36.218899999999998</v>
      </c>
      <c r="M250" s="17">
        <v>22.136600000000001</v>
      </c>
      <c r="N250" s="17">
        <v>12.440799999999999</v>
      </c>
      <c r="O250" s="17">
        <v>12.440799999999999</v>
      </c>
      <c r="P250" s="17">
        <v>29.171900000000001</v>
      </c>
      <c r="Q250" s="17">
        <v>19.874099999999999</v>
      </c>
      <c r="R250" s="17">
        <v>43.349400000000003</v>
      </c>
      <c r="S250" s="17">
        <v>53.342700000000001</v>
      </c>
      <c r="T250" s="17">
        <v>26.404199999999999</v>
      </c>
      <c r="U250" s="17">
        <v>37.215800000000002</v>
      </c>
      <c r="V250" s="17">
        <v>50.607700000000001</v>
      </c>
      <c r="W250" s="17">
        <v>35.087800000000001</v>
      </c>
      <c r="X250" s="17">
        <v>77.347999999999999</v>
      </c>
      <c r="Y250" s="17">
        <v>76.342200000000005</v>
      </c>
      <c r="Z250" s="17">
        <v>45.091200000000001</v>
      </c>
      <c r="AA250" s="17">
        <v>39.2742</v>
      </c>
      <c r="AB250" s="17">
        <v>71.614099999999993</v>
      </c>
      <c r="AC250" s="17">
        <v>120.83</v>
      </c>
      <c r="AD250" s="17">
        <v>62.770499999999998</v>
      </c>
      <c r="AE250" s="17">
        <v>49.926900000000003</v>
      </c>
      <c r="AF250" s="17">
        <v>48.657400000000003</v>
      </c>
      <c r="AG250" s="17">
        <v>43.424700000000001</v>
      </c>
      <c r="AH250" s="17">
        <v>32.848500000000001</v>
      </c>
      <c r="AI250" s="17">
        <v>59.907400000000003</v>
      </c>
      <c r="AJ250" s="17">
        <v>92.735699999999994</v>
      </c>
      <c r="AK250" s="17">
        <v>78.098100000000002</v>
      </c>
      <c r="AL250" s="17">
        <v>44.677300000000002</v>
      </c>
      <c r="AM250" s="17">
        <v>37.035499999999999</v>
      </c>
      <c r="AN250" s="17">
        <v>51.381399999999999</v>
      </c>
      <c r="AO250" s="17">
        <v>62.461300000000001</v>
      </c>
    </row>
    <row r="251" spans="1:41" x14ac:dyDescent="0.35">
      <c r="A251" s="17">
        <v>108.514</v>
      </c>
      <c r="B251" s="17">
        <v>29.750800000000002</v>
      </c>
      <c r="C251" s="17">
        <v>190.453</v>
      </c>
      <c r="D251" s="17">
        <v>72.093400000000003</v>
      </c>
      <c r="E251" s="17">
        <v>65.161799999999999</v>
      </c>
      <c r="F251" s="17">
        <v>59.607999999999997</v>
      </c>
      <c r="G251" s="17">
        <v>91.609899999999996</v>
      </c>
      <c r="H251" s="17">
        <v>64.265900000000002</v>
      </c>
      <c r="I251" s="17">
        <v>64.531999999999996</v>
      </c>
      <c r="J251" s="17">
        <v>69.023700000000005</v>
      </c>
      <c r="K251" s="17">
        <v>55.130200000000002</v>
      </c>
      <c r="L251" s="17">
        <v>36.583599999999997</v>
      </c>
      <c r="M251" s="17">
        <v>22.462</v>
      </c>
      <c r="N251" s="17">
        <v>12.506500000000001</v>
      </c>
      <c r="O251" s="17">
        <v>12.506500000000001</v>
      </c>
      <c r="P251" s="17">
        <v>29.8583</v>
      </c>
      <c r="Q251" s="17">
        <v>21.068000000000001</v>
      </c>
      <c r="R251" s="17">
        <v>43.4495</v>
      </c>
      <c r="S251" s="17">
        <v>53.532600000000002</v>
      </c>
      <c r="T251" s="17">
        <v>27.033000000000001</v>
      </c>
      <c r="U251" s="17">
        <v>37.669199999999996</v>
      </c>
      <c r="V251" s="17">
        <v>50.640599999999999</v>
      </c>
      <c r="W251" s="17">
        <v>35.110500000000002</v>
      </c>
      <c r="X251" s="17">
        <v>78.129499999999993</v>
      </c>
      <c r="Y251" s="17">
        <v>77.001099999999994</v>
      </c>
      <c r="Z251" s="17">
        <v>45.562199999999997</v>
      </c>
      <c r="AA251" s="17">
        <v>39.579000000000001</v>
      </c>
      <c r="AB251" s="17">
        <v>73.246700000000004</v>
      </c>
      <c r="AC251" s="17">
        <v>122.586</v>
      </c>
      <c r="AD251" s="17">
        <v>63.220700000000001</v>
      </c>
      <c r="AE251" s="17">
        <v>51.361499999999999</v>
      </c>
      <c r="AF251" s="17">
        <v>50.051200000000001</v>
      </c>
      <c r="AG251" s="17">
        <v>43.9527</v>
      </c>
      <c r="AH251" s="17">
        <v>33.027299999999997</v>
      </c>
      <c r="AI251" s="17">
        <v>59.913400000000003</v>
      </c>
      <c r="AJ251" s="17">
        <v>92.959599999999995</v>
      </c>
      <c r="AK251" s="17">
        <v>78.393299999999996</v>
      </c>
      <c r="AL251" s="17">
        <v>45.172199999999997</v>
      </c>
      <c r="AM251" s="17">
        <v>37.578899999999997</v>
      </c>
      <c r="AN251" s="17">
        <v>51.683900000000001</v>
      </c>
      <c r="AO251" s="17">
        <v>62.7624</v>
      </c>
    </row>
    <row r="252" spans="1:41" x14ac:dyDescent="0.35">
      <c r="A252" s="17">
        <v>109.35</v>
      </c>
      <c r="B252" s="17">
        <v>30.131</v>
      </c>
      <c r="C252" s="17">
        <v>192.81100000000001</v>
      </c>
      <c r="D252" s="17">
        <v>74.239099999999993</v>
      </c>
      <c r="E252" s="17">
        <v>65.290099999999995</v>
      </c>
      <c r="F252" s="17">
        <v>61.005600000000001</v>
      </c>
      <c r="G252" s="17">
        <v>92.070899999999995</v>
      </c>
      <c r="H252" s="17">
        <v>64.487399999999994</v>
      </c>
      <c r="I252" s="17">
        <v>65.856499999999997</v>
      </c>
      <c r="J252" s="17">
        <v>71.687700000000007</v>
      </c>
      <c r="K252" s="17">
        <v>55.254199999999997</v>
      </c>
      <c r="L252" s="17">
        <v>36.900300000000001</v>
      </c>
      <c r="M252" s="17">
        <v>22.997399999999999</v>
      </c>
      <c r="N252" s="17">
        <v>12.5532</v>
      </c>
      <c r="O252" s="17">
        <v>12.5532</v>
      </c>
      <c r="P252" s="17">
        <v>30.181699999999999</v>
      </c>
      <c r="Q252" s="17">
        <v>21.408200000000001</v>
      </c>
      <c r="R252" s="17">
        <v>46.8279</v>
      </c>
      <c r="S252" s="17">
        <v>54.969099999999997</v>
      </c>
      <c r="T252" s="17">
        <v>28.081900000000001</v>
      </c>
      <c r="U252" s="17">
        <v>39.619300000000003</v>
      </c>
      <c r="V252" s="17">
        <v>51.661299999999997</v>
      </c>
      <c r="W252" s="17">
        <v>35.171399999999998</v>
      </c>
      <c r="X252" s="17">
        <v>80.665899999999993</v>
      </c>
      <c r="Y252" s="17">
        <v>77.605000000000004</v>
      </c>
      <c r="Z252" s="17">
        <v>47.301499999999997</v>
      </c>
      <c r="AA252" s="17">
        <v>39.593899999999998</v>
      </c>
      <c r="AB252" s="17">
        <v>75.164299999999997</v>
      </c>
      <c r="AC252" s="17">
        <v>122.63800000000001</v>
      </c>
      <c r="AD252" s="17">
        <v>66.182199999999995</v>
      </c>
      <c r="AE252" s="17">
        <v>52.072800000000001</v>
      </c>
      <c r="AF252" s="17">
        <v>53.014099999999999</v>
      </c>
      <c r="AG252" s="17">
        <v>44.7425</v>
      </c>
      <c r="AH252" s="17">
        <v>33.531399999999998</v>
      </c>
      <c r="AI252" s="17">
        <v>59.961500000000001</v>
      </c>
      <c r="AJ252" s="17">
        <v>96.834699999999998</v>
      </c>
      <c r="AK252" s="17">
        <v>79.687600000000003</v>
      </c>
      <c r="AL252" s="17">
        <v>49.190399999999997</v>
      </c>
      <c r="AM252" s="17">
        <v>38.550699999999999</v>
      </c>
      <c r="AN252" s="17">
        <v>52.233600000000003</v>
      </c>
      <c r="AO252" s="17">
        <v>62.926900000000003</v>
      </c>
    </row>
    <row r="253" spans="1:41" x14ac:dyDescent="0.35">
      <c r="A253" s="17">
        <v>110.226</v>
      </c>
      <c r="B253" s="17">
        <v>30.4392</v>
      </c>
      <c r="C253" s="17">
        <v>197.92400000000001</v>
      </c>
      <c r="D253" s="17">
        <v>76.395899999999997</v>
      </c>
      <c r="E253" s="17">
        <v>68.460499999999996</v>
      </c>
      <c r="F253" s="17">
        <v>64.928200000000004</v>
      </c>
      <c r="G253" s="17">
        <v>97.6464</v>
      </c>
      <c r="H253" s="17">
        <v>66.872399999999999</v>
      </c>
      <c r="I253" s="17">
        <v>65.880499999999998</v>
      </c>
      <c r="J253" s="17">
        <v>72.773399999999995</v>
      </c>
      <c r="K253" s="17">
        <v>55.290500000000002</v>
      </c>
      <c r="L253" s="17">
        <v>37.090000000000003</v>
      </c>
      <c r="M253" s="17">
        <v>23.080200000000001</v>
      </c>
      <c r="N253" s="17">
        <v>12.678599999999999</v>
      </c>
      <c r="O253" s="17">
        <v>12.678599999999999</v>
      </c>
      <c r="P253" s="17">
        <v>30.2346</v>
      </c>
      <c r="Q253" s="17">
        <v>21.431699999999999</v>
      </c>
      <c r="R253" s="17">
        <v>47.317599999999999</v>
      </c>
      <c r="S253" s="17">
        <v>55.783900000000003</v>
      </c>
      <c r="T253" s="17">
        <v>29.900600000000001</v>
      </c>
      <c r="U253" s="17">
        <v>39.699599999999997</v>
      </c>
      <c r="V253" s="17">
        <v>53.713999999999999</v>
      </c>
      <c r="W253" s="17">
        <v>35.7575</v>
      </c>
      <c r="X253" s="17">
        <v>81.168499999999995</v>
      </c>
      <c r="Y253" s="17">
        <v>79.684299999999993</v>
      </c>
      <c r="Z253" s="17">
        <v>49.381300000000003</v>
      </c>
      <c r="AA253" s="17">
        <v>40.329099999999997</v>
      </c>
      <c r="AB253" s="17">
        <v>78.642899999999997</v>
      </c>
      <c r="AC253" s="17">
        <v>122.928</v>
      </c>
      <c r="AD253" s="17">
        <v>67.888499999999993</v>
      </c>
      <c r="AE253" s="17">
        <v>52.6892</v>
      </c>
      <c r="AF253" s="17">
        <v>53.2209</v>
      </c>
      <c r="AG253" s="17">
        <v>46.867400000000004</v>
      </c>
      <c r="AH253" s="17">
        <v>35.334899999999998</v>
      </c>
      <c r="AI253" s="17">
        <v>60.196399999999997</v>
      </c>
      <c r="AJ253" s="17">
        <v>97.777199999999993</v>
      </c>
      <c r="AK253" s="17">
        <v>80.336600000000004</v>
      </c>
      <c r="AL253" s="17">
        <v>50.936500000000002</v>
      </c>
      <c r="AM253" s="17">
        <v>38.911900000000003</v>
      </c>
      <c r="AN253" s="17">
        <v>54.0124</v>
      </c>
      <c r="AO253" s="17">
        <v>63.201099999999997</v>
      </c>
    </row>
    <row r="254" spans="1:41" x14ac:dyDescent="0.35">
      <c r="A254" s="17">
        <v>111.76</v>
      </c>
      <c r="B254" s="17">
        <v>30.604199999999999</v>
      </c>
      <c r="C254" s="17">
        <v>198.88300000000001</v>
      </c>
      <c r="D254" s="17">
        <v>77.5398</v>
      </c>
      <c r="E254" s="17">
        <v>69.669399999999996</v>
      </c>
      <c r="F254" s="17">
        <v>68.443399999999997</v>
      </c>
      <c r="G254" s="17">
        <v>98.053100000000001</v>
      </c>
      <c r="H254" s="17">
        <v>70.191500000000005</v>
      </c>
      <c r="I254" s="17">
        <v>66.551199999999994</v>
      </c>
      <c r="J254" s="17">
        <v>73.134399999999999</v>
      </c>
      <c r="K254" s="17">
        <v>55.784500000000001</v>
      </c>
      <c r="L254" s="17">
        <v>38.247399999999999</v>
      </c>
      <c r="M254" s="17">
        <v>23.911200000000001</v>
      </c>
      <c r="N254" s="17">
        <v>12.699400000000001</v>
      </c>
      <c r="O254" s="17">
        <v>12.699400000000001</v>
      </c>
      <c r="P254" s="17">
        <v>30.4345</v>
      </c>
      <c r="Q254" s="17">
        <v>21.817900000000002</v>
      </c>
      <c r="R254" s="17">
        <v>48.806800000000003</v>
      </c>
      <c r="S254" s="17">
        <v>55.7913</v>
      </c>
      <c r="T254" s="17">
        <v>30.260899999999999</v>
      </c>
      <c r="U254" s="17">
        <v>40.997100000000003</v>
      </c>
      <c r="V254" s="17">
        <v>55.771299999999997</v>
      </c>
      <c r="W254" s="17">
        <v>36.728400000000001</v>
      </c>
      <c r="X254" s="17">
        <v>82.524799999999999</v>
      </c>
      <c r="Y254" s="17">
        <v>80.760300000000001</v>
      </c>
      <c r="Z254" s="17">
        <v>49.390500000000003</v>
      </c>
      <c r="AA254" s="17">
        <v>40.757399999999997</v>
      </c>
      <c r="AB254" s="17">
        <v>79.187799999999996</v>
      </c>
      <c r="AC254" s="17">
        <v>125.357</v>
      </c>
      <c r="AD254" s="17">
        <v>68.319199999999995</v>
      </c>
      <c r="AE254" s="17">
        <v>54.642400000000002</v>
      </c>
      <c r="AF254" s="17">
        <v>53.364899999999999</v>
      </c>
      <c r="AG254" s="17">
        <v>48.018300000000004</v>
      </c>
      <c r="AH254" s="17">
        <v>37.716999999999999</v>
      </c>
      <c r="AI254" s="17">
        <v>60.589599999999997</v>
      </c>
      <c r="AJ254" s="17">
        <v>98.114500000000007</v>
      </c>
      <c r="AK254" s="17">
        <v>80.935599999999994</v>
      </c>
      <c r="AL254" s="17">
        <v>52.908499999999997</v>
      </c>
      <c r="AM254" s="17">
        <v>39.122300000000003</v>
      </c>
      <c r="AN254" s="17">
        <v>54.404899999999998</v>
      </c>
      <c r="AO254" s="17">
        <v>65.007199999999997</v>
      </c>
    </row>
    <row r="255" spans="1:41" x14ac:dyDescent="0.35">
      <c r="A255" s="17">
        <v>113.726</v>
      </c>
      <c r="B255" s="17">
        <v>31.3828</v>
      </c>
      <c r="C255" s="17">
        <v>202.70400000000001</v>
      </c>
      <c r="D255" s="17">
        <v>77.729799999999997</v>
      </c>
      <c r="E255" s="17">
        <v>70.170100000000005</v>
      </c>
      <c r="F255" s="17">
        <v>68.974100000000007</v>
      </c>
      <c r="G255" s="17">
        <v>98.138499999999993</v>
      </c>
      <c r="H255" s="17">
        <v>71.127499999999998</v>
      </c>
      <c r="I255" s="17">
        <v>66.948599999999999</v>
      </c>
      <c r="J255" s="17">
        <v>75.777799999999999</v>
      </c>
      <c r="K255" s="17">
        <v>57.266599999999997</v>
      </c>
      <c r="L255" s="17">
        <v>39.6815</v>
      </c>
      <c r="M255" s="17">
        <v>23.959900000000001</v>
      </c>
      <c r="N255" s="17">
        <v>12.804500000000001</v>
      </c>
      <c r="O255" s="17">
        <v>12.804500000000001</v>
      </c>
      <c r="P255" s="17">
        <v>30.677700000000002</v>
      </c>
      <c r="Q255" s="17">
        <v>23.094899999999999</v>
      </c>
      <c r="R255" s="17">
        <v>52.247599999999998</v>
      </c>
      <c r="S255" s="17">
        <v>56.060699999999997</v>
      </c>
      <c r="T255" s="17">
        <v>33.098500000000001</v>
      </c>
      <c r="U255" s="17">
        <v>41.012</v>
      </c>
      <c r="V255" s="17">
        <v>56.451999999999998</v>
      </c>
      <c r="W255" s="17">
        <v>36.829000000000001</v>
      </c>
      <c r="X255" s="17">
        <v>87.029700000000005</v>
      </c>
      <c r="Y255" s="17">
        <v>81.719499999999996</v>
      </c>
      <c r="Z255" s="17">
        <v>50.359400000000001</v>
      </c>
      <c r="AA255" s="17">
        <v>40.839100000000002</v>
      </c>
      <c r="AB255" s="17">
        <v>79.756200000000007</v>
      </c>
      <c r="AC255" s="17">
        <v>126.946</v>
      </c>
      <c r="AD255" s="17">
        <v>68.636099999999999</v>
      </c>
      <c r="AE255" s="17">
        <v>56.887500000000003</v>
      </c>
      <c r="AF255" s="17">
        <v>53.683500000000002</v>
      </c>
      <c r="AG255" s="17">
        <v>48.1477</v>
      </c>
      <c r="AH255" s="17">
        <v>37.909199999999998</v>
      </c>
      <c r="AI255" s="17">
        <v>61.466299999999997</v>
      </c>
      <c r="AJ255" s="17">
        <v>99.925299999999993</v>
      </c>
      <c r="AK255" s="17">
        <v>81.1952</v>
      </c>
      <c r="AL255" s="17">
        <v>53.468800000000002</v>
      </c>
      <c r="AM255" s="17">
        <v>39.528799999999997</v>
      </c>
      <c r="AN255" s="17">
        <v>54.973399999999998</v>
      </c>
      <c r="AO255" s="17">
        <v>65.387500000000003</v>
      </c>
    </row>
    <row r="256" spans="1:41" x14ac:dyDescent="0.35">
      <c r="A256" s="17">
        <v>113.937</v>
      </c>
      <c r="B256" s="17">
        <v>32.016100000000002</v>
      </c>
      <c r="C256" s="17">
        <v>202.721</v>
      </c>
      <c r="D256" s="17">
        <v>77.745999999999995</v>
      </c>
      <c r="E256" s="17">
        <v>73.532300000000006</v>
      </c>
      <c r="F256" s="17">
        <v>69.6126</v>
      </c>
      <c r="G256" s="17">
        <v>98.976299999999995</v>
      </c>
      <c r="H256" s="17">
        <v>73.399100000000004</v>
      </c>
      <c r="I256" s="17">
        <v>68.368700000000004</v>
      </c>
      <c r="J256" s="17">
        <v>76.518600000000006</v>
      </c>
      <c r="K256" s="17">
        <v>57.319299999999998</v>
      </c>
      <c r="L256" s="17">
        <v>39.890900000000002</v>
      </c>
      <c r="M256" s="17">
        <v>23.964700000000001</v>
      </c>
      <c r="N256" s="17">
        <v>12.8066</v>
      </c>
      <c r="O256" s="17">
        <v>12.8066</v>
      </c>
      <c r="P256" s="17">
        <v>30.8506</v>
      </c>
      <c r="Q256" s="17">
        <v>23.293600000000001</v>
      </c>
      <c r="R256" s="17">
        <v>52.3658</v>
      </c>
      <c r="S256" s="17">
        <v>58.842300000000002</v>
      </c>
      <c r="T256" s="17">
        <v>33.564500000000002</v>
      </c>
      <c r="U256" s="17">
        <v>41.097700000000003</v>
      </c>
      <c r="V256" s="17">
        <v>57.011200000000002</v>
      </c>
      <c r="W256" s="17">
        <v>37.0715</v>
      </c>
      <c r="X256" s="17">
        <v>90.557100000000005</v>
      </c>
      <c r="Y256" s="17">
        <v>91.506900000000002</v>
      </c>
      <c r="Z256" s="17">
        <v>50.485500000000002</v>
      </c>
      <c r="AA256" s="17">
        <v>41.3</v>
      </c>
      <c r="AB256" s="17">
        <v>84.816199999999995</v>
      </c>
      <c r="AC256" s="17">
        <v>128.30600000000001</v>
      </c>
      <c r="AD256" s="17">
        <v>69.209999999999994</v>
      </c>
      <c r="AE256" s="17">
        <v>57.628700000000002</v>
      </c>
      <c r="AF256" s="17">
        <v>53.8414</v>
      </c>
      <c r="AG256" s="17">
        <v>48.229300000000002</v>
      </c>
      <c r="AH256" s="17">
        <v>37.972000000000001</v>
      </c>
      <c r="AI256" s="17">
        <v>62.5398</v>
      </c>
      <c r="AJ256" s="17">
        <v>99.992400000000004</v>
      </c>
      <c r="AK256" s="17">
        <v>83.891499999999994</v>
      </c>
      <c r="AL256" s="17">
        <v>54.026899999999998</v>
      </c>
      <c r="AM256" s="17">
        <v>40.808900000000001</v>
      </c>
      <c r="AN256" s="17">
        <v>55.268599999999999</v>
      </c>
      <c r="AO256" s="17">
        <v>67.17</v>
      </c>
    </row>
    <row r="257" spans="1:41" x14ac:dyDescent="0.35">
      <c r="A257" s="17">
        <v>116.752</v>
      </c>
      <c r="B257" s="17">
        <v>33.142299999999999</v>
      </c>
      <c r="C257" s="17">
        <v>205.35300000000001</v>
      </c>
      <c r="D257" s="17">
        <v>77.790099999999995</v>
      </c>
      <c r="E257" s="17">
        <v>74.048299999999998</v>
      </c>
      <c r="F257" s="17">
        <v>71.536199999999994</v>
      </c>
      <c r="G257" s="17">
        <v>100.316</v>
      </c>
      <c r="H257" s="17">
        <v>82.040400000000005</v>
      </c>
      <c r="I257" s="17">
        <v>68.395600000000002</v>
      </c>
      <c r="J257" s="17">
        <v>76.582599999999999</v>
      </c>
      <c r="K257" s="17">
        <v>57.630499999999998</v>
      </c>
      <c r="L257" s="17">
        <v>41.6783</v>
      </c>
      <c r="M257" s="17">
        <v>25.400400000000001</v>
      </c>
      <c r="N257" s="17">
        <v>13.407500000000001</v>
      </c>
      <c r="O257" s="17">
        <v>13.407500000000001</v>
      </c>
      <c r="P257" s="17">
        <v>30.970400000000001</v>
      </c>
      <c r="Q257" s="17">
        <v>24.116700000000002</v>
      </c>
      <c r="R257" s="17">
        <v>54.434800000000003</v>
      </c>
      <c r="S257" s="17">
        <v>61.4071</v>
      </c>
      <c r="T257" s="17">
        <v>33.935099999999998</v>
      </c>
      <c r="U257" s="17">
        <v>41.453200000000002</v>
      </c>
      <c r="V257" s="17">
        <v>60.626800000000003</v>
      </c>
      <c r="W257" s="17">
        <v>38.566499999999998</v>
      </c>
      <c r="X257" s="17">
        <v>90.748199999999997</v>
      </c>
      <c r="Y257" s="17">
        <v>91.600499999999997</v>
      </c>
      <c r="Z257" s="17">
        <v>53.2577</v>
      </c>
      <c r="AA257" s="17">
        <v>42.008299999999998</v>
      </c>
      <c r="AB257" s="17">
        <v>85.875</v>
      </c>
      <c r="AC257" s="17">
        <v>131.88800000000001</v>
      </c>
      <c r="AD257" s="17">
        <v>70.133499999999998</v>
      </c>
      <c r="AE257" s="17">
        <v>62.781599999999997</v>
      </c>
      <c r="AF257" s="17">
        <v>54.301299999999998</v>
      </c>
      <c r="AG257" s="17">
        <v>49.832900000000002</v>
      </c>
      <c r="AH257" s="17">
        <v>38.017400000000002</v>
      </c>
      <c r="AI257" s="17">
        <v>63.296799999999998</v>
      </c>
      <c r="AJ257" s="17">
        <v>101.628</v>
      </c>
      <c r="AK257" s="17">
        <v>83.986599999999996</v>
      </c>
      <c r="AL257" s="17">
        <v>56.2087</v>
      </c>
      <c r="AM257" s="17">
        <v>40.877600000000001</v>
      </c>
      <c r="AN257" s="17">
        <v>56.152799999999999</v>
      </c>
      <c r="AO257" s="17">
        <v>72.064099999999996</v>
      </c>
    </row>
    <row r="258" spans="1:41" x14ac:dyDescent="0.35">
      <c r="A258" s="17">
        <v>117.97199999999999</v>
      </c>
      <c r="B258" s="17">
        <v>34.1325</v>
      </c>
      <c r="C258" s="17">
        <v>207.178</v>
      </c>
      <c r="D258" s="17">
        <v>79.485399999999998</v>
      </c>
      <c r="E258" s="17">
        <v>75.385599999999997</v>
      </c>
      <c r="F258" s="17">
        <v>71.692499999999995</v>
      </c>
      <c r="G258" s="17">
        <v>100.39100000000001</v>
      </c>
      <c r="H258" s="17">
        <v>84.268600000000006</v>
      </c>
      <c r="I258" s="17">
        <v>68.596100000000007</v>
      </c>
      <c r="J258" s="17">
        <v>77.036900000000003</v>
      </c>
      <c r="K258" s="17">
        <v>58.724200000000003</v>
      </c>
      <c r="L258" s="17">
        <v>42.103400000000001</v>
      </c>
      <c r="M258" s="17">
        <v>25.885200000000001</v>
      </c>
      <c r="N258" s="17">
        <v>13.506500000000001</v>
      </c>
      <c r="O258" s="17">
        <v>13.506500000000001</v>
      </c>
      <c r="P258" s="17">
        <v>34.697200000000002</v>
      </c>
      <c r="Q258" s="17">
        <v>24.3443</v>
      </c>
      <c r="R258" s="17">
        <v>58.421199999999999</v>
      </c>
      <c r="S258" s="17">
        <v>63.236800000000002</v>
      </c>
      <c r="T258" s="17">
        <v>34.258899999999997</v>
      </c>
      <c r="U258" s="17">
        <v>43.645699999999998</v>
      </c>
      <c r="V258" s="17">
        <v>61.277999999999999</v>
      </c>
      <c r="W258" s="17">
        <v>38.742800000000003</v>
      </c>
      <c r="X258" s="17">
        <v>91.492500000000007</v>
      </c>
      <c r="Y258" s="17">
        <v>92.415499999999994</v>
      </c>
      <c r="Z258" s="17">
        <v>53.769300000000001</v>
      </c>
      <c r="AA258" s="17">
        <v>42.991</v>
      </c>
      <c r="AB258" s="17">
        <v>87.270200000000003</v>
      </c>
      <c r="AC258" s="17">
        <v>133.48500000000001</v>
      </c>
      <c r="AD258" s="17">
        <v>70.329800000000006</v>
      </c>
      <c r="AE258" s="17">
        <v>69.289299999999997</v>
      </c>
      <c r="AF258" s="17">
        <v>55.9221</v>
      </c>
      <c r="AG258" s="17">
        <v>51.555999999999997</v>
      </c>
      <c r="AH258" s="17">
        <v>39.1021</v>
      </c>
      <c r="AI258" s="17">
        <v>63.586599999999997</v>
      </c>
      <c r="AJ258" s="17">
        <v>102.03100000000001</v>
      </c>
      <c r="AK258" s="17">
        <v>85.671300000000002</v>
      </c>
      <c r="AL258" s="17">
        <v>57.168300000000002</v>
      </c>
      <c r="AM258" s="17">
        <v>42.0931</v>
      </c>
      <c r="AN258" s="17">
        <v>56.335299999999997</v>
      </c>
      <c r="AO258" s="17">
        <v>73.114999999999995</v>
      </c>
    </row>
    <row r="259" spans="1:41" x14ac:dyDescent="0.35">
      <c r="A259" s="17">
        <v>118.313</v>
      </c>
      <c r="B259" s="17">
        <v>34.450200000000002</v>
      </c>
      <c r="C259" s="17">
        <v>210.828</v>
      </c>
      <c r="D259" s="17">
        <v>80.264200000000002</v>
      </c>
      <c r="E259" s="17">
        <v>75.681200000000004</v>
      </c>
      <c r="F259" s="17">
        <v>72.501199999999997</v>
      </c>
      <c r="G259" s="17">
        <v>101.776</v>
      </c>
      <c r="H259" s="17">
        <v>84.525099999999995</v>
      </c>
      <c r="I259" s="17">
        <v>68.805300000000003</v>
      </c>
      <c r="J259" s="17">
        <v>77.074600000000004</v>
      </c>
      <c r="K259" s="17">
        <v>61.348799999999997</v>
      </c>
      <c r="L259" s="17">
        <v>43.304699999999997</v>
      </c>
      <c r="M259" s="17">
        <v>26.589099999999998</v>
      </c>
      <c r="N259" s="17">
        <v>13.9414</v>
      </c>
      <c r="O259" s="17">
        <v>13.9414</v>
      </c>
      <c r="P259" s="17">
        <v>34.988500000000002</v>
      </c>
      <c r="Q259" s="17">
        <v>24.930599999999998</v>
      </c>
      <c r="R259" s="17">
        <v>58.441699999999997</v>
      </c>
      <c r="S259" s="17">
        <v>65.252600000000001</v>
      </c>
      <c r="T259" s="17">
        <v>35.190300000000001</v>
      </c>
      <c r="U259" s="17">
        <v>44.540700000000001</v>
      </c>
      <c r="V259" s="17">
        <v>61.974400000000003</v>
      </c>
      <c r="W259" s="17">
        <v>38.8093</v>
      </c>
      <c r="X259" s="17">
        <v>92.740300000000005</v>
      </c>
      <c r="Y259" s="17">
        <v>94.785200000000003</v>
      </c>
      <c r="Z259" s="17">
        <v>53.953499999999998</v>
      </c>
      <c r="AA259" s="17">
        <v>43.386200000000002</v>
      </c>
      <c r="AB259" s="17">
        <v>87.4739</v>
      </c>
      <c r="AC259" s="17">
        <v>133.934</v>
      </c>
      <c r="AD259" s="17">
        <v>71.503</v>
      </c>
      <c r="AE259" s="17">
        <v>70.651700000000005</v>
      </c>
      <c r="AF259" s="17">
        <v>56.729799999999997</v>
      </c>
      <c r="AG259" s="17">
        <v>52.211300000000001</v>
      </c>
      <c r="AH259" s="17">
        <v>40.635100000000001</v>
      </c>
      <c r="AI259" s="17">
        <v>63.979100000000003</v>
      </c>
      <c r="AJ259" s="17">
        <v>102.80800000000001</v>
      </c>
      <c r="AK259" s="17">
        <v>87.3703</v>
      </c>
      <c r="AL259" s="17">
        <v>57.689399999999999</v>
      </c>
      <c r="AM259" s="17">
        <v>42.180500000000002</v>
      </c>
      <c r="AN259" s="17">
        <v>59.279499999999999</v>
      </c>
      <c r="AO259" s="17">
        <v>73.241399999999999</v>
      </c>
    </row>
    <row r="260" spans="1:41" x14ac:dyDescent="0.35">
      <c r="A260" s="17">
        <v>121.901</v>
      </c>
      <c r="B260" s="17">
        <v>34.466900000000003</v>
      </c>
      <c r="C260" s="17">
        <v>211.01</v>
      </c>
      <c r="D260" s="17">
        <v>80.492500000000007</v>
      </c>
      <c r="E260" s="17">
        <v>76.3065</v>
      </c>
      <c r="F260" s="17">
        <v>72.965000000000003</v>
      </c>
      <c r="G260" s="17">
        <v>102.364</v>
      </c>
      <c r="H260" s="17">
        <v>86.611599999999996</v>
      </c>
      <c r="I260" s="17">
        <v>73.302999999999997</v>
      </c>
      <c r="J260" s="17">
        <v>77.824100000000001</v>
      </c>
      <c r="K260" s="17">
        <v>62.509900000000002</v>
      </c>
      <c r="L260" s="17">
        <v>43.5411</v>
      </c>
      <c r="M260" s="17">
        <v>26.723400000000002</v>
      </c>
      <c r="N260" s="17">
        <v>14.0548</v>
      </c>
      <c r="O260" s="17">
        <v>14.0548</v>
      </c>
      <c r="P260" s="17">
        <v>35.003599999999999</v>
      </c>
      <c r="Q260" s="17">
        <v>25.8385</v>
      </c>
      <c r="R260" s="17">
        <v>58.571899999999999</v>
      </c>
      <c r="S260" s="17">
        <v>68.019599999999997</v>
      </c>
      <c r="T260" s="17">
        <v>35.567399999999999</v>
      </c>
      <c r="U260" s="17">
        <v>44.714599999999997</v>
      </c>
      <c r="V260" s="17">
        <v>62.035699999999999</v>
      </c>
      <c r="W260" s="17">
        <v>39.773299999999999</v>
      </c>
      <c r="X260" s="17">
        <v>93.111199999999997</v>
      </c>
      <c r="Y260" s="17">
        <v>96.301500000000004</v>
      </c>
      <c r="Z260" s="17">
        <v>54.286499999999997</v>
      </c>
      <c r="AA260" s="17">
        <v>44.849499999999999</v>
      </c>
      <c r="AB260" s="17">
        <v>88.049199999999999</v>
      </c>
      <c r="AC260" s="17">
        <v>134.923</v>
      </c>
      <c r="AD260" s="17">
        <v>72.193700000000007</v>
      </c>
      <c r="AE260" s="17">
        <v>72.9221</v>
      </c>
      <c r="AF260" s="17">
        <v>56.947200000000002</v>
      </c>
      <c r="AG260" s="17">
        <v>53.579799999999999</v>
      </c>
      <c r="AH260" s="17">
        <v>41.253300000000003</v>
      </c>
      <c r="AI260" s="17">
        <v>64.052000000000007</v>
      </c>
      <c r="AJ260" s="17">
        <v>105.119</v>
      </c>
      <c r="AK260" s="17">
        <v>87.8001</v>
      </c>
      <c r="AL260" s="17">
        <v>59.606900000000003</v>
      </c>
      <c r="AM260" s="17">
        <v>42.350099999999998</v>
      </c>
      <c r="AN260" s="17">
        <v>60.783499999999997</v>
      </c>
      <c r="AO260" s="17">
        <v>73.995900000000006</v>
      </c>
    </row>
    <row r="261" spans="1:41" x14ac:dyDescent="0.35">
      <c r="A261" s="17">
        <v>126.23099999999999</v>
      </c>
      <c r="B261" s="17">
        <v>34.523200000000003</v>
      </c>
      <c r="C261" s="17">
        <v>211.506</v>
      </c>
      <c r="D261" s="17">
        <v>82.177899999999994</v>
      </c>
      <c r="E261" s="17">
        <v>77.471400000000003</v>
      </c>
      <c r="F261" s="17">
        <v>75.889399999999995</v>
      </c>
      <c r="G261" s="17">
        <v>103.42700000000001</v>
      </c>
      <c r="H261" s="17">
        <v>90.079400000000007</v>
      </c>
      <c r="I261" s="17">
        <v>73.582300000000004</v>
      </c>
      <c r="J261" s="17">
        <v>77.989400000000003</v>
      </c>
      <c r="K261" s="17">
        <v>64.691699999999997</v>
      </c>
      <c r="L261" s="17">
        <v>46.454599999999999</v>
      </c>
      <c r="M261" s="17">
        <v>26.9678</v>
      </c>
      <c r="N261" s="17">
        <v>14.305400000000001</v>
      </c>
      <c r="O261" s="17">
        <v>14.305400000000001</v>
      </c>
      <c r="P261" s="17">
        <v>35.342399999999998</v>
      </c>
      <c r="Q261" s="17">
        <v>26.072500000000002</v>
      </c>
      <c r="R261" s="17">
        <v>59.145899999999997</v>
      </c>
      <c r="S261" s="17">
        <v>68.063000000000002</v>
      </c>
      <c r="T261" s="17">
        <v>36.583799999999997</v>
      </c>
      <c r="U261" s="17">
        <v>44.756500000000003</v>
      </c>
      <c r="V261" s="17">
        <v>63.081000000000003</v>
      </c>
      <c r="W261" s="17">
        <v>40.787599999999998</v>
      </c>
      <c r="X261" s="17">
        <v>93.986400000000003</v>
      </c>
      <c r="Y261" s="17">
        <v>96.546800000000005</v>
      </c>
      <c r="Z261" s="17">
        <v>56.990400000000001</v>
      </c>
      <c r="AA261" s="17">
        <v>46.512099999999997</v>
      </c>
      <c r="AB261" s="17">
        <v>88.593400000000003</v>
      </c>
      <c r="AC261" s="17">
        <v>134.97399999999999</v>
      </c>
      <c r="AD261" s="17">
        <v>73.930999999999997</v>
      </c>
      <c r="AE261" s="17">
        <v>74.704999999999998</v>
      </c>
      <c r="AF261" s="17">
        <v>57.158900000000003</v>
      </c>
      <c r="AG261" s="17">
        <v>54.142099999999999</v>
      </c>
      <c r="AH261" s="17">
        <v>41.713299999999997</v>
      </c>
      <c r="AI261" s="17">
        <v>65.844800000000006</v>
      </c>
      <c r="AJ261" s="17">
        <v>107.28700000000001</v>
      </c>
      <c r="AK261" s="17">
        <v>88.995699999999999</v>
      </c>
      <c r="AL261" s="17">
        <v>62.6982</v>
      </c>
      <c r="AM261" s="17">
        <v>42.5777</v>
      </c>
      <c r="AN261" s="17">
        <v>62.192399999999999</v>
      </c>
      <c r="AO261" s="17">
        <v>77.338099999999997</v>
      </c>
    </row>
    <row r="262" spans="1:41" x14ac:dyDescent="0.35">
      <c r="A262" s="17">
        <v>128.31800000000001</v>
      </c>
      <c r="B262" s="17">
        <v>34.561300000000003</v>
      </c>
      <c r="C262" s="17">
        <v>211.916</v>
      </c>
      <c r="D262" s="17">
        <v>82.688599999999994</v>
      </c>
      <c r="E262" s="17">
        <v>79.975200000000001</v>
      </c>
      <c r="F262" s="17">
        <v>78.464299999999994</v>
      </c>
      <c r="G262" s="17">
        <v>106.767</v>
      </c>
      <c r="H262" s="17">
        <v>91.893699999999995</v>
      </c>
      <c r="I262" s="17">
        <v>75.8292</v>
      </c>
      <c r="J262" s="17">
        <v>78.77</v>
      </c>
      <c r="K262" s="17">
        <v>65.170599999999993</v>
      </c>
      <c r="L262" s="17">
        <v>47.350099999999998</v>
      </c>
      <c r="M262" s="17">
        <v>27.954599999999999</v>
      </c>
      <c r="N262" s="17">
        <v>14.408799999999999</v>
      </c>
      <c r="O262" s="17">
        <v>14.408799999999999</v>
      </c>
      <c r="P262" s="17">
        <v>36.154699999999998</v>
      </c>
      <c r="Q262" s="17">
        <v>26.1858</v>
      </c>
      <c r="R262" s="17">
        <v>60.930100000000003</v>
      </c>
      <c r="S262" s="17">
        <v>69.164000000000001</v>
      </c>
      <c r="T262" s="17">
        <v>37.206200000000003</v>
      </c>
      <c r="U262" s="17">
        <v>50.420400000000001</v>
      </c>
      <c r="V262" s="17">
        <v>65.911500000000004</v>
      </c>
      <c r="W262" s="17">
        <v>41.0715</v>
      </c>
      <c r="X262" s="17">
        <v>95.046099999999996</v>
      </c>
      <c r="Y262" s="17">
        <v>100.91200000000001</v>
      </c>
      <c r="Z262" s="17">
        <v>57.172199999999997</v>
      </c>
      <c r="AA262" s="17">
        <v>46.833100000000002</v>
      </c>
      <c r="AB262" s="17">
        <v>90.310599999999994</v>
      </c>
      <c r="AC262" s="17">
        <v>138.93100000000001</v>
      </c>
      <c r="AD262" s="17">
        <v>75.336699999999993</v>
      </c>
      <c r="AE262" s="17">
        <v>76.918700000000001</v>
      </c>
      <c r="AF262" s="17">
        <v>57.534700000000001</v>
      </c>
      <c r="AG262" s="17">
        <v>54.6038</v>
      </c>
      <c r="AH262" s="17">
        <v>41.8767</v>
      </c>
      <c r="AI262" s="17">
        <v>66.350200000000001</v>
      </c>
      <c r="AJ262" s="17">
        <v>108.26900000000001</v>
      </c>
      <c r="AK262" s="17">
        <v>89.484899999999996</v>
      </c>
      <c r="AL262" s="17">
        <v>62.8444</v>
      </c>
      <c r="AM262" s="17">
        <v>42.977600000000002</v>
      </c>
      <c r="AN262" s="17">
        <v>63.487200000000001</v>
      </c>
      <c r="AO262" s="17">
        <v>78.854100000000003</v>
      </c>
    </row>
    <row r="263" spans="1:41" x14ac:dyDescent="0.35">
      <c r="A263" s="17">
        <v>132.14599999999999</v>
      </c>
      <c r="B263" s="17">
        <v>35.032899999999998</v>
      </c>
      <c r="C263" s="17">
        <v>214.13399999999999</v>
      </c>
      <c r="D263" s="17">
        <v>83.700900000000004</v>
      </c>
      <c r="E263" s="17">
        <v>82.116299999999995</v>
      </c>
      <c r="F263" s="17">
        <v>78.638400000000004</v>
      </c>
      <c r="G263" s="17">
        <v>107.63</v>
      </c>
      <c r="H263" s="17">
        <v>92.581800000000001</v>
      </c>
      <c r="I263" s="17">
        <v>79.504300000000001</v>
      </c>
      <c r="J263" s="17">
        <v>81.709500000000006</v>
      </c>
      <c r="K263" s="17">
        <v>66.1768</v>
      </c>
      <c r="L263" s="17">
        <v>47.891300000000001</v>
      </c>
      <c r="M263" s="17">
        <v>28.166599999999999</v>
      </c>
      <c r="N263" s="17">
        <v>14.676</v>
      </c>
      <c r="O263" s="17">
        <v>14.676</v>
      </c>
      <c r="P263" s="17">
        <v>37.027299999999997</v>
      </c>
      <c r="Q263" s="17">
        <v>26.4313</v>
      </c>
      <c r="R263" s="17">
        <v>61.141500000000001</v>
      </c>
      <c r="S263" s="17">
        <v>70.39</v>
      </c>
      <c r="T263" s="17">
        <v>38.920999999999999</v>
      </c>
      <c r="U263" s="17">
        <v>50.9833</v>
      </c>
      <c r="V263" s="17">
        <v>68.136600000000001</v>
      </c>
      <c r="W263" s="17">
        <v>42.040700000000001</v>
      </c>
      <c r="X263" s="17">
        <v>95.61</v>
      </c>
      <c r="Y263" s="17">
        <v>107.134</v>
      </c>
      <c r="Z263" s="17">
        <v>57.720799999999997</v>
      </c>
      <c r="AA263" s="17">
        <v>47.304000000000002</v>
      </c>
      <c r="AB263" s="17">
        <v>90.980199999999996</v>
      </c>
      <c r="AC263" s="17">
        <v>139.322</v>
      </c>
      <c r="AD263" s="17">
        <v>76.362399999999994</v>
      </c>
      <c r="AE263" s="17">
        <v>79.381299999999996</v>
      </c>
      <c r="AF263" s="17">
        <v>59.467300000000002</v>
      </c>
      <c r="AG263" s="17">
        <v>54.900100000000002</v>
      </c>
      <c r="AH263" s="17">
        <v>42.319200000000002</v>
      </c>
      <c r="AI263" s="17">
        <v>66.936599999999999</v>
      </c>
      <c r="AJ263" s="17">
        <v>109.036</v>
      </c>
      <c r="AK263" s="17">
        <v>89.654600000000002</v>
      </c>
      <c r="AL263" s="17">
        <v>64.148099999999999</v>
      </c>
      <c r="AM263" s="17">
        <v>43.478900000000003</v>
      </c>
      <c r="AN263" s="17">
        <v>65.708600000000004</v>
      </c>
      <c r="AO263" s="17">
        <v>79.543300000000002</v>
      </c>
    </row>
    <row r="264" spans="1:41" x14ac:dyDescent="0.35">
      <c r="A264" s="17">
        <v>132.44300000000001</v>
      </c>
      <c r="B264" s="17">
        <v>36.019100000000002</v>
      </c>
      <c r="C264" s="17">
        <v>214.316</v>
      </c>
      <c r="D264" s="17">
        <v>83.828400000000002</v>
      </c>
      <c r="E264" s="17">
        <v>88.673199999999994</v>
      </c>
      <c r="F264" s="17">
        <v>79.870900000000006</v>
      </c>
      <c r="G264" s="17">
        <v>108.238</v>
      </c>
      <c r="H264" s="17">
        <v>93.520799999999994</v>
      </c>
      <c r="I264" s="17">
        <v>79.751400000000004</v>
      </c>
      <c r="J264" s="17">
        <v>81.909700000000001</v>
      </c>
      <c r="K264" s="17">
        <v>68.170100000000005</v>
      </c>
      <c r="L264" s="17">
        <v>51.661099999999998</v>
      </c>
      <c r="M264" s="17">
        <v>29.409600000000001</v>
      </c>
      <c r="N264" s="17">
        <v>15.1111</v>
      </c>
      <c r="O264" s="17">
        <v>15.1111</v>
      </c>
      <c r="P264" s="17">
        <v>37.337899999999998</v>
      </c>
      <c r="Q264" s="17">
        <v>26.674800000000001</v>
      </c>
      <c r="R264" s="17">
        <v>63.800400000000003</v>
      </c>
      <c r="S264" s="17">
        <v>71.2072</v>
      </c>
      <c r="T264" s="17">
        <v>39.556800000000003</v>
      </c>
      <c r="U264" s="17">
        <v>52.532299999999999</v>
      </c>
      <c r="V264" s="17">
        <v>71.1357</v>
      </c>
      <c r="W264" s="17">
        <v>42.298299999999998</v>
      </c>
      <c r="X264" s="17">
        <v>103.598</v>
      </c>
      <c r="Y264" s="17">
        <v>109.374</v>
      </c>
      <c r="Z264" s="17">
        <v>63.069699999999997</v>
      </c>
      <c r="AA264" s="17">
        <v>50.043700000000001</v>
      </c>
      <c r="AB264" s="17">
        <v>92.856899999999996</v>
      </c>
      <c r="AC264" s="17">
        <v>140.52199999999999</v>
      </c>
      <c r="AD264" s="17">
        <v>80.223100000000002</v>
      </c>
      <c r="AE264" s="17">
        <v>81.6083</v>
      </c>
      <c r="AF264" s="17">
        <v>60.2637</v>
      </c>
      <c r="AG264" s="17">
        <v>55.949599999999997</v>
      </c>
      <c r="AH264" s="17">
        <v>42.475499999999997</v>
      </c>
      <c r="AI264" s="17">
        <v>68.828500000000005</v>
      </c>
      <c r="AJ264" s="17">
        <v>111.518</v>
      </c>
      <c r="AK264" s="17">
        <v>92.615600000000001</v>
      </c>
      <c r="AL264" s="17">
        <v>64.357299999999995</v>
      </c>
      <c r="AM264" s="17">
        <v>43.6937</v>
      </c>
      <c r="AN264" s="17">
        <v>66.4602</v>
      </c>
      <c r="AO264" s="17">
        <v>80.876999999999995</v>
      </c>
    </row>
    <row r="265" spans="1:41" x14ac:dyDescent="0.35">
      <c r="A265" s="17">
        <v>132.876</v>
      </c>
      <c r="B265" s="17">
        <v>36.232900000000001</v>
      </c>
      <c r="C265" s="17">
        <v>218.87100000000001</v>
      </c>
      <c r="D265" s="17">
        <v>84.805000000000007</v>
      </c>
      <c r="E265" s="17">
        <v>88.913300000000007</v>
      </c>
      <c r="F265" s="17">
        <v>80.307500000000005</v>
      </c>
      <c r="G265" s="17">
        <v>111.181</v>
      </c>
      <c r="H265" s="17">
        <v>97.807400000000001</v>
      </c>
      <c r="I265" s="17">
        <v>81.415199999999999</v>
      </c>
      <c r="J265" s="17">
        <v>85.984899999999996</v>
      </c>
      <c r="K265" s="17">
        <v>73.245199999999997</v>
      </c>
      <c r="L265" s="17">
        <v>52.115099999999998</v>
      </c>
      <c r="M265" s="17">
        <v>29.909500000000001</v>
      </c>
      <c r="N265" s="17">
        <v>15.856299999999999</v>
      </c>
      <c r="O265" s="17">
        <v>15.856299999999999</v>
      </c>
      <c r="P265" s="17">
        <v>37.683599999999998</v>
      </c>
      <c r="Q265" s="17">
        <v>26.678799999999999</v>
      </c>
      <c r="R265" s="17">
        <v>64.076700000000002</v>
      </c>
      <c r="S265" s="17">
        <v>71.259</v>
      </c>
      <c r="T265" s="17">
        <v>39.898099999999999</v>
      </c>
      <c r="U265" s="17">
        <v>53.061</v>
      </c>
      <c r="V265" s="17">
        <v>71.653000000000006</v>
      </c>
      <c r="W265" s="17">
        <v>43.956899999999997</v>
      </c>
      <c r="X265" s="17">
        <v>110.126</v>
      </c>
      <c r="Y265" s="17">
        <v>118.151</v>
      </c>
      <c r="Z265" s="17">
        <v>63.340499999999999</v>
      </c>
      <c r="AA265" s="17">
        <v>50.658200000000001</v>
      </c>
      <c r="AB265" s="17">
        <v>93.240899999999996</v>
      </c>
      <c r="AC265" s="17">
        <v>141.18</v>
      </c>
      <c r="AD265" s="17">
        <v>80.699700000000007</v>
      </c>
      <c r="AE265" s="17">
        <v>82.282899999999998</v>
      </c>
      <c r="AF265" s="17">
        <v>60.514800000000001</v>
      </c>
      <c r="AG265" s="17">
        <v>56.151000000000003</v>
      </c>
      <c r="AH265" s="17">
        <v>43.027500000000003</v>
      </c>
      <c r="AI265" s="17">
        <v>69.145799999999994</v>
      </c>
      <c r="AJ265" s="17">
        <v>111.637</v>
      </c>
      <c r="AK265" s="17">
        <v>93.328699999999998</v>
      </c>
      <c r="AL265" s="17">
        <v>66.314999999999998</v>
      </c>
      <c r="AM265" s="17">
        <v>44.429099999999998</v>
      </c>
      <c r="AN265" s="17">
        <v>66.559399999999997</v>
      </c>
      <c r="AO265" s="17">
        <v>81.361199999999997</v>
      </c>
    </row>
    <row r="266" spans="1:41" x14ac:dyDescent="0.35">
      <c r="A266" s="17">
        <v>133.672</v>
      </c>
      <c r="B266" s="17">
        <v>38.749600000000001</v>
      </c>
      <c r="C266" s="17">
        <v>219.45699999999999</v>
      </c>
      <c r="D266" s="17">
        <v>87.309899999999999</v>
      </c>
      <c r="E266" s="17">
        <v>89.171400000000006</v>
      </c>
      <c r="F266" s="17">
        <v>83.105400000000003</v>
      </c>
      <c r="G266" s="17">
        <v>114.399</v>
      </c>
      <c r="H266" s="17">
        <v>99.308400000000006</v>
      </c>
      <c r="I266" s="17">
        <v>85.9298</v>
      </c>
      <c r="J266" s="17">
        <v>86.132900000000006</v>
      </c>
      <c r="K266" s="17">
        <v>73.388099999999994</v>
      </c>
      <c r="L266" s="17">
        <v>54.147500000000001</v>
      </c>
      <c r="M266" s="17">
        <v>30.027799999999999</v>
      </c>
      <c r="N266" s="17">
        <v>15.9498</v>
      </c>
      <c r="O266" s="17">
        <v>15.9498</v>
      </c>
      <c r="P266" s="17">
        <v>38.006599999999999</v>
      </c>
      <c r="Q266" s="17">
        <v>27.0716</v>
      </c>
      <c r="R266" s="17">
        <v>65.552099999999996</v>
      </c>
      <c r="S266" s="17">
        <v>72.627099999999999</v>
      </c>
      <c r="T266" s="17">
        <v>42.814</v>
      </c>
      <c r="U266" s="17">
        <v>54.352200000000003</v>
      </c>
      <c r="V266" s="17">
        <v>72.684600000000003</v>
      </c>
      <c r="W266" s="17">
        <v>44.29</v>
      </c>
      <c r="X266" s="17">
        <v>111.128</v>
      </c>
      <c r="Y266" s="17">
        <v>118.962</v>
      </c>
      <c r="Z266" s="17">
        <v>63.472700000000003</v>
      </c>
      <c r="AA266" s="17">
        <v>50.901200000000003</v>
      </c>
      <c r="AB266" s="17">
        <v>93.609899999999996</v>
      </c>
      <c r="AC266" s="17">
        <v>143.065</v>
      </c>
      <c r="AD266" s="17">
        <v>81.090699999999998</v>
      </c>
      <c r="AE266" s="17">
        <v>82.785499999999999</v>
      </c>
      <c r="AF266" s="17">
        <v>60.5715</v>
      </c>
      <c r="AG266" s="17">
        <v>56.389899999999997</v>
      </c>
      <c r="AH266" s="17">
        <v>43.212499999999999</v>
      </c>
      <c r="AI266" s="17">
        <v>70.171099999999996</v>
      </c>
      <c r="AJ266" s="17">
        <v>111.83199999999999</v>
      </c>
      <c r="AK266" s="17">
        <v>94.905299999999997</v>
      </c>
      <c r="AL266" s="17">
        <v>66.662099999999995</v>
      </c>
      <c r="AM266" s="17">
        <v>44.470999999999997</v>
      </c>
      <c r="AN266" s="17">
        <v>66.702399999999997</v>
      </c>
      <c r="AO266" s="17">
        <v>81.468900000000005</v>
      </c>
    </row>
    <row r="267" spans="1:41" x14ac:dyDescent="0.35">
      <c r="A267" s="17">
        <v>135.62200000000001</v>
      </c>
      <c r="B267" s="17">
        <v>39.010199999999998</v>
      </c>
      <c r="C267" s="17">
        <v>222.32</v>
      </c>
      <c r="D267" s="17">
        <v>87.900199999999998</v>
      </c>
      <c r="E267" s="17">
        <v>92.049499999999995</v>
      </c>
      <c r="F267" s="17">
        <v>83.280900000000003</v>
      </c>
      <c r="G267" s="17">
        <v>120.914</v>
      </c>
      <c r="H267" s="17">
        <v>99.409000000000006</v>
      </c>
      <c r="I267" s="17">
        <v>86.856700000000004</v>
      </c>
      <c r="J267" s="17">
        <v>86.545299999999997</v>
      </c>
      <c r="K267" s="17">
        <v>74.425700000000006</v>
      </c>
      <c r="L267" s="17">
        <v>54.375300000000003</v>
      </c>
      <c r="M267" s="17">
        <v>30.220099999999999</v>
      </c>
      <c r="N267" s="17">
        <v>16.056699999999999</v>
      </c>
      <c r="O267" s="17">
        <v>16.056699999999999</v>
      </c>
      <c r="P267" s="17">
        <v>38.299900000000001</v>
      </c>
      <c r="Q267" s="17">
        <v>27.181999999999999</v>
      </c>
      <c r="R267" s="17">
        <v>66.191800000000001</v>
      </c>
      <c r="S267" s="17">
        <v>74.092299999999994</v>
      </c>
      <c r="T267" s="17">
        <v>42.915999999999997</v>
      </c>
      <c r="U267" s="17">
        <v>54.633600000000001</v>
      </c>
      <c r="V267" s="17">
        <v>75.531199999999998</v>
      </c>
      <c r="W267" s="17">
        <v>49.893599999999999</v>
      </c>
      <c r="X267" s="17">
        <v>111.79300000000001</v>
      </c>
      <c r="Y267" s="17">
        <v>119.95699999999999</v>
      </c>
      <c r="Z267" s="17">
        <v>64.046300000000002</v>
      </c>
      <c r="AA267" s="17">
        <v>51.311799999999998</v>
      </c>
      <c r="AB267" s="17">
        <v>94.162199999999999</v>
      </c>
      <c r="AC267" s="17">
        <v>146.143</v>
      </c>
      <c r="AD267" s="17">
        <v>83.059799999999996</v>
      </c>
      <c r="AE267" s="17">
        <v>84.875500000000002</v>
      </c>
      <c r="AF267" s="17">
        <v>61.54</v>
      </c>
      <c r="AG267" s="17">
        <v>57.556199999999997</v>
      </c>
      <c r="AH267" s="17">
        <v>43.493000000000002</v>
      </c>
      <c r="AI267" s="17">
        <v>71.076999999999998</v>
      </c>
      <c r="AJ267" s="17">
        <v>112.295</v>
      </c>
      <c r="AK267" s="17">
        <v>96.1096</v>
      </c>
      <c r="AL267" s="17">
        <v>66.976900000000001</v>
      </c>
      <c r="AM267" s="17">
        <v>45.161700000000003</v>
      </c>
      <c r="AN267" s="17">
        <v>66.775300000000001</v>
      </c>
      <c r="AO267" s="17">
        <v>84.036299999999997</v>
      </c>
    </row>
    <row r="268" spans="1:41" x14ac:dyDescent="0.35">
      <c r="A268" s="17">
        <v>135.83699999999999</v>
      </c>
      <c r="B268" s="17">
        <v>39.302100000000003</v>
      </c>
      <c r="C268" s="17">
        <v>222.42699999999999</v>
      </c>
      <c r="D268" s="17">
        <v>88.978999999999999</v>
      </c>
      <c r="E268" s="17">
        <v>92.758899999999997</v>
      </c>
      <c r="F268" s="17">
        <v>84.299099999999996</v>
      </c>
      <c r="G268" s="17">
        <v>122.087</v>
      </c>
      <c r="H268" s="17">
        <v>99.733800000000002</v>
      </c>
      <c r="I268" s="17">
        <v>87.659800000000004</v>
      </c>
      <c r="J268" s="17">
        <v>88.367199999999997</v>
      </c>
      <c r="K268" s="17">
        <v>75.383799999999994</v>
      </c>
      <c r="L268" s="17">
        <v>55.804900000000004</v>
      </c>
      <c r="M268" s="17">
        <v>30.7468</v>
      </c>
      <c r="N268" s="17">
        <v>16.213100000000001</v>
      </c>
      <c r="O268" s="17">
        <v>16.213100000000001</v>
      </c>
      <c r="P268" s="17">
        <v>40.484900000000003</v>
      </c>
      <c r="Q268" s="17">
        <v>28.4755</v>
      </c>
      <c r="R268" s="17">
        <v>67.123999999999995</v>
      </c>
      <c r="S268" s="17">
        <v>75.580699999999993</v>
      </c>
      <c r="T268" s="17">
        <v>43.948700000000002</v>
      </c>
      <c r="U268" s="17">
        <v>54.978900000000003</v>
      </c>
      <c r="V268" s="17">
        <v>76.467799999999997</v>
      </c>
      <c r="W268" s="17">
        <v>50.424799999999998</v>
      </c>
      <c r="X268" s="17">
        <v>114.60299999999999</v>
      </c>
      <c r="Y268" s="17">
        <v>121.628</v>
      </c>
      <c r="Z268" s="17">
        <v>64.616799999999998</v>
      </c>
      <c r="AA268" s="17">
        <v>51.567300000000003</v>
      </c>
      <c r="AB268" s="17">
        <v>94.946399999999997</v>
      </c>
      <c r="AC268" s="17">
        <v>151.91499999999999</v>
      </c>
      <c r="AD268" s="17">
        <v>90.908500000000004</v>
      </c>
      <c r="AE268" s="17">
        <v>87.204700000000003</v>
      </c>
      <c r="AF268" s="17">
        <v>62.364199999999997</v>
      </c>
      <c r="AG268" s="17">
        <v>60.200699999999998</v>
      </c>
      <c r="AH268" s="17">
        <v>43.755200000000002</v>
      </c>
      <c r="AI268" s="17">
        <v>73.253500000000003</v>
      </c>
      <c r="AJ268" s="17">
        <v>112.849</v>
      </c>
      <c r="AK268" s="17">
        <v>97.004400000000004</v>
      </c>
      <c r="AL268" s="17">
        <v>67.158500000000004</v>
      </c>
      <c r="AM268" s="17">
        <v>47.195500000000003</v>
      </c>
      <c r="AN268" s="17">
        <v>67.164100000000005</v>
      </c>
      <c r="AO268" s="17">
        <v>84.637900000000002</v>
      </c>
    </row>
    <row r="269" spans="1:41" x14ac:dyDescent="0.35">
      <c r="A269" s="17">
        <v>136.33600000000001</v>
      </c>
      <c r="B269" s="17">
        <v>39.360199999999999</v>
      </c>
      <c r="C269" s="17">
        <v>224.74600000000001</v>
      </c>
      <c r="D269" s="17">
        <v>91.239099999999993</v>
      </c>
      <c r="E269" s="17">
        <v>95.830299999999994</v>
      </c>
      <c r="F269" s="17">
        <v>85.462199999999996</v>
      </c>
      <c r="G269" s="17">
        <v>122.182</v>
      </c>
      <c r="H269" s="17">
        <v>104.73699999999999</v>
      </c>
      <c r="I269" s="17">
        <v>89.198300000000003</v>
      </c>
      <c r="J269" s="17">
        <v>92.268900000000002</v>
      </c>
      <c r="K269" s="17">
        <v>76.695700000000002</v>
      </c>
      <c r="L269" s="17">
        <v>57.723500000000001</v>
      </c>
      <c r="M269" s="17">
        <v>31.021799999999999</v>
      </c>
      <c r="N269" s="17">
        <v>16.492799999999999</v>
      </c>
      <c r="O269" s="17">
        <v>16.492799999999999</v>
      </c>
      <c r="P269" s="17">
        <v>41.023000000000003</v>
      </c>
      <c r="Q269" s="17">
        <v>30.043800000000001</v>
      </c>
      <c r="R269" s="17">
        <v>68.701599999999999</v>
      </c>
      <c r="S269" s="17">
        <v>80.384699999999995</v>
      </c>
      <c r="T269" s="17">
        <v>44.814</v>
      </c>
      <c r="U269" s="17">
        <v>55.617800000000003</v>
      </c>
      <c r="V269" s="17">
        <v>76.620199999999997</v>
      </c>
      <c r="W269" s="17">
        <v>50.741799999999998</v>
      </c>
      <c r="X269" s="17">
        <v>119.19499999999999</v>
      </c>
      <c r="Y269" s="17">
        <v>121.926</v>
      </c>
      <c r="Z269" s="17">
        <v>65.485600000000005</v>
      </c>
      <c r="AA269" s="17">
        <v>52.179099999999998</v>
      </c>
      <c r="AB269" s="17">
        <v>96.993099999999998</v>
      </c>
      <c r="AC269" s="17">
        <v>156.322</v>
      </c>
      <c r="AD269" s="17">
        <v>91.818399999999997</v>
      </c>
      <c r="AE269" s="17">
        <v>90.714299999999994</v>
      </c>
      <c r="AF269" s="17">
        <v>63.604900000000001</v>
      </c>
      <c r="AG269" s="17">
        <v>63.539400000000001</v>
      </c>
      <c r="AH269" s="17">
        <v>44.903399999999998</v>
      </c>
      <c r="AI269" s="17">
        <v>73.720299999999995</v>
      </c>
      <c r="AJ269" s="17">
        <v>114.786</v>
      </c>
      <c r="AK269" s="17">
        <v>98.444599999999994</v>
      </c>
      <c r="AL269" s="17">
        <v>70.337500000000006</v>
      </c>
      <c r="AM269" s="17">
        <v>48.436</v>
      </c>
      <c r="AN269" s="17">
        <v>68.297600000000003</v>
      </c>
      <c r="AO269" s="17">
        <v>85.779399999999995</v>
      </c>
    </row>
    <row r="270" spans="1:41" x14ac:dyDescent="0.35">
      <c r="A270" s="17">
        <v>136.804</v>
      </c>
      <c r="B270" s="17">
        <v>40.204300000000003</v>
      </c>
      <c r="C270" s="17">
        <v>226.24</v>
      </c>
      <c r="D270" s="17">
        <v>93.294499999999999</v>
      </c>
      <c r="E270" s="17">
        <v>96.618099999999998</v>
      </c>
      <c r="F270" s="17">
        <v>86.565799999999996</v>
      </c>
      <c r="G270" s="17">
        <v>122.325</v>
      </c>
      <c r="H270" s="17">
        <v>106.629</v>
      </c>
      <c r="I270" s="17">
        <v>91.852999999999994</v>
      </c>
      <c r="J270" s="17">
        <v>96.373400000000004</v>
      </c>
      <c r="K270" s="17">
        <v>77.768900000000002</v>
      </c>
      <c r="L270" s="17">
        <v>58.0929</v>
      </c>
      <c r="M270" s="17">
        <v>33.499899999999997</v>
      </c>
      <c r="N270" s="17">
        <v>16.496300000000002</v>
      </c>
      <c r="O270" s="17">
        <v>16.496300000000002</v>
      </c>
      <c r="P270" s="17">
        <v>41.282400000000003</v>
      </c>
      <c r="Q270" s="17">
        <v>30.3657</v>
      </c>
      <c r="R270" s="17">
        <v>71.064099999999996</v>
      </c>
      <c r="S270" s="17">
        <v>80.4649</v>
      </c>
      <c r="T270" s="17">
        <v>47.476100000000002</v>
      </c>
      <c r="U270" s="17">
        <v>55.662799999999997</v>
      </c>
      <c r="V270" s="17">
        <v>80.130399999999995</v>
      </c>
      <c r="W270" s="17">
        <v>52.362499999999997</v>
      </c>
      <c r="X270" s="17">
        <v>120.441</v>
      </c>
      <c r="Y270" s="17">
        <v>130.755</v>
      </c>
      <c r="Z270" s="17">
        <v>70.5548</v>
      </c>
      <c r="AA270" s="17">
        <v>53.479100000000003</v>
      </c>
      <c r="AB270" s="17">
        <v>98.363399999999999</v>
      </c>
      <c r="AC270" s="17">
        <v>157.28299999999999</v>
      </c>
      <c r="AD270" s="17">
        <v>98.441900000000004</v>
      </c>
      <c r="AE270" s="17">
        <v>98.914699999999996</v>
      </c>
      <c r="AF270" s="17">
        <v>67.564300000000003</v>
      </c>
      <c r="AG270" s="17">
        <v>63.610999999999997</v>
      </c>
      <c r="AH270" s="17">
        <v>46.118899999999996</v>
      </c>
      <c r="AI270" s="17">
        <v>74.163799999999995</v>
      </c>
      <c r="AJ270" s="17">
        <v>115.92100000000001</v>
      </c>
      <c r="AK270" s="17">
        <v>103.742</v>
      </c>
      <c r="AL270" s="17">
        <v>72.014899999999997</v>
      </c>
      <c r="AM270" s="17">
        <v>49.4861</v>
      </c>
      <c r="AN270" s="17">
        <v>68.487899999999996</v>
      </c>
      <c r="AO270" s="17">
        <v>86.243399999999994</v>
      </c>
    </row>
    <row r="271" spans="1:41" x14ac:dyDescent="0.35">
      <c r="A271" s="17">
        <v>137.24700000000001</v>
      </c>
      <c r="B271" s="17">
        <v>40.264000000000003</v>
      </c>
      <c r="C271" s="17">
        <v>227.23500000000001</v>
      </c>
      <c r="D271" s="17">
        <v>93.486900000000006</v>
      </c>
      <c r="E271" s="17">
        <v>98.487700000000004</v>
      </c>
      <c r="F271" s="17">
        <v>87.327200000000005</v>
      </c>
      <c r="G271" s="17">
        <v>122.53100000000001</v>
      </c>
      <c r="H271" s="17">
        <v>107.607</v>
      </c>
      <c r="I271" s="17">
        <v>95.498999999999995</v>
      </c>
      <c r="J271" s="17">
        <v>96.840100000000007</v>
      </c>
      <c r="K271" s="17">
        <v>78.998400000000004</v>
      </c>
      <c r="L271" s="17">
        <v>58.1569</v>
      </c>
      <c r="M271" s="17">
        <v>34.729500000000002</v>
      </c>
      <c r="N271" s="17">
        <v>16.585699999999999</v>
      </c>
      <c r="O271" s="17">
        <v>16.585699999999999</v>
      </c>
      <c r="P271" s="17">
        <v>41.664200000000001</v>
      </c>
      <c r="Q271" s="17">
        <v>30.6145</v>
      </c>
      <c r="R271" s="17">
        <v>73.585599999999999</v>
      </c>
      <c r="S271" s="17">
        <v>90.691900000000004</v>
      </c>
      <c r="T271" s="17">
        <v>49.788699999999999</v>
      </c>
      <c r="U271" s="17">
        <v>57.2639</v>
      </c>
      <c r="V271" s="17">
        <v>80.269099999999995</v>
      </c>
      <c r="W271" s="17">
        <v>52.6892</v>
      </c>
      <c r="X271" s="17">
        <v>121.705</v>
      </c>
      <c r="Y271" s="17">
        <v>131.47200000000001</v>
      </c>
      <c r="Z271" s="17">
        <v>70.973399999999998</v>
      </c>
      <c r="AA271" s="17">
        <v>53.856299999999997</v>
      </c>
      <c r="AB271" s="17">
        <v>98.436700000000002</v>
      </c>
      <c r="AC271" s="17">
        <v>158.18700000000001</v>
      </c>
      <c r="AD271" s="17">
        <v>104.105</v>
      </c>
      <c r="AE271" s="17">
        <v>100.34699999999999</v>
      </c>
      <c r="AF271" s="17">
        <v>68.236800000000002</v>
      </c>
      <c r="AG271" s="17">
        <v>63.772199999999998</v>
      </c>
      <c r="AH271" s="17">
        <v>46.284500000000001</v>
      </c>
      <c r="AI271" s="17">
        <v>74.517499999999998</v>
      </c>
      <c r="AJ271" s="17">
        <v>116.047</v>
      </c>
      <c r="AK271" s="17">
        <v>105.21</v>
      </c>
      <c r="AL271" s="17">
        <v>72.569900000000004</v>
      </c>
      <c r="AM271" s="17">
        <v>49.802799999999998</v>
      </c>
      <c r="AN271" s="17">
        <v>69.137600000000006</v>
      </c>
      <c r="AO271" s="17">
        <v>87.341800000000006</v>
      </c>
    </row>
    <row r="272" spans="1:41" x14ac:dyDescent="0.35">
      <c r="A272" s="17">
        <v>139.03200000000001</v>
      </c>
      <c r="B272" s="17">
        <v>40.432699999999997</v>
      </c>
      <c r="C272" s="17">
        <v>234.20699999999999</v>
      </c>
      <c r="D272" s="17">
        <v>93.731399999999994</v>
      </c>
      <c r="E272" s="17">
        <v>99.814899999999994</v>
      </c>
      <c r="F272" s="17">
        <v>88.087699999999998</v>
      </c>
      <c r="G272" s="17">
        <v>122.742</v>
      </c>
      <c r="H272" s="17">
        <v>108.459</v>
      </c>
      <c r="I272" s="17">
        <v>97.039400000000001</v>
      </c>
      <c r="J272" s="17">
        <v>98.702699999999993</v>
      </c>
      <c r="K272" s="17">
        <v>80.2166</v>
      </c>
      <c r="L272" s="17">
        <v>59.789200000000001</v>
      </c>
      <c r="M272" s="17">
        <v>35.176299999999998</v>
      </c>
      <c r="N272" s="17">
        <v>16.616599999999998</v>
      </c>
      <c r="O272" s="17">
        <v>16.616599999999998</v>
      </c>
      <c r="P272" s="17">
        <v>42.362299999999998</v>
      </c>
      <c r="Q272" s="17">
        <v>30.765899999999998</v>
      </c>
      <c r="R272" s="17">
        <v>74.198099999999997</v>
      </c>
      <c r="S272" s="17">
        <v>92.150800000000004</v>
      </c>
      <c r="T272" s="17">
        <v>50.753799999999998</v>
      </c>
      <c r="U272" s="17">
        <v>58.016100000000002</v>
      </c>
      <c r="V272" s="17">
        <v>80.674899999999994</v>
      </c>
      <c r="W272" s="17">
        <v>57.585099999999997</v>
      </c>
      <c r="X272" s="17">
        <v>124.82899999999999</v>
      </c>
      <c r="Y272" s="17">
        <v>132.47499999999999</v>
      </c>
      <c r="Z272" s="17">
        <v>73.165099999999995</v>
      </c>
      <c r="AA272" s="17">
        <v>54.544899999999998</v>
      </c>
      <c r="AB272" s="17">
        <v>103.096</v>
      </c>
      <c r="AC272" s="17">
        <v>160.273</v>
      </c>
      <c r="AD272" s="17">
        <v>104.348</v>
      </c>
      <c r="AE272" s="17">
        <v>103.062</v>
      </c>
      <c r="AF272" s="17">
        <v>70.546000000000006</v>
      </c>
      <c r="AG272" s="17">
        <v>64.341099999999997</v>
      </c>
      <c r="AH272" s="17">
        <v>46.55</v>
      </c>
      <c r="AI272" s="17">
        <v>76.071799999999996</v>
      </c>
      <c r="AJ272" s="17">
        <v>116.569</v>
      </c>
      <c r="AK272" s="17">
        <v>105.536</v>
      </c>
      <c r="AL272" s="17">
        <v>73.582999999999998</v>
      </c>
      <c r="AM272" s="17">
        <v>51.745100000000001</v>
      </c>
      <c r="AN272" s="17">
        <v>69.774600000000007</v>
      </c>
      <c r="AO272" s="17">
        <v>88.520099999999999</v>
      </c>
    </row>
    <row r="273" spans="1:41" x14ac:dyDescent="0.35">
      <c r="A273" s="17">
        <v>140.55699999999999</v>
      </c>
      <c r="B273" s="17">
        <v>42.006399999999999</v>
      </c>
      <c r="C273" s="17">
        <v>237.85300000000001</v>
      </c>
      <c r="D273" s="17">
        <v>94.993899999999996</v>
      </c>
      <c r="E273" s="17">
        <v>101.95</v>
      </c>
      <c r="F273" s="17">
        <v>88.666499999999999</v>
      </c>
      <c r="G273" s="17">
        <v>123.04900000000001</v>
      </c>
      <c r="H273" s="17">
        <v>108.73</v>
      </c>
      <c r="I273" s="17">
        <v>102.697</v>
      </c>
      <c r="J273" s="17">
        <v>104.15600000000001</v>
      </c>
      <c r="K273" s="17">
        <v>81.994699999999995</v>
      </c>
      <c r="L273" s="17">
        <v>59.792099999999998</v>
      </c>
      <c r="M273" s="17">
        <v>35.645299999999999</v>
      </c>
      <c r="N273" s="17">
        <v>17.0868</v>
      </c>
      <c r="O273" s="17">
        <v>17.0868</v>
      </c>
      <c r="P273" s="17">
        <v>43.064900000000002</v>
      </c>
      <c r="Q273" s="17">
        <v>31.12</v>
      </c>
      <c r="R273" s="17">
        <v>74.429199999999994</v>
      </c>
      <c r="S273" s="17">
        <v>93.070700000000002</v>
      </c>
      <c r="T273" s="17">
        <v>54.094700000000003</v>
      </c>
      <c r="U273" s="17">
        <v>58.7727</v>
      </c>
      <c r="V273" s="17">
        <v>81.459800000000001</v>
      </c>
      <c r="W273" s="17">
        <v>57.837400000000002</v>
      </c>
      <c r="X273" s="17">
        <v>128.84800000000001</v>
      </c>
      <c r="Y273" s="17">
        <v>134.75399999999999</v>
      </c>
      <c r="Z273" s="17">
        <v>73.819900000000004</v>
      </c>
      <c r="AA273" s="17">
        <v>54.710700000000003</v>
      </c>
      <c r="AB273" s="17">
        <v>107.06</v>
      </c>
      <c r="AC273" s="17">
        <v>164.47200000000001</v>
      </c>
      <c r="AD273" s="17">
        <v>105.10599999999999</v>
      </c>
      <c r="AE273" s="17">
        <v>103.604</v>
      </c>
      <c r="AF273" s="17">
        <v>71.784199999999998</v>
      </c>
      <c r="AG273" s="17">
        <v>65.4846</v>
      </c>
      <c r="AH273" s="17">
        <v>47.238900000000001</v>
      </c>
      <c r="AI273" s="17">
        <v>76.205200000000005</v>
      </c>
      <c r="AJ273" s="17">
        <v>116.61499999999999</v>
      </c>
      <c r="AK273" s="17">
        <v>106.681</v>
      </c>
      <c r="AL273" s="17">
        <v>73.796000000000006</v>
      </c>
      <c r="AM273" s="17">
        <v>52.436999999999998</v>
      </c>
      <c r="AN273" s="17">
        <v>70.571700000000007</v>
      </c>
      <c r="AO273" s="17">
        <v>89.3245</v>
      </c>
    </row>
    <row r="274" spans="1:41" x14ac:dyDescent="0.35">
      <c r="A274" s="17">
        <v>141.904</v>
      </c>
      <c r="B274" s="17">
        <v>45.5901</v>
      </c>
      <c r="C274" s="17">
        <v>238.089</v>
      </c>
      <c r="D274" s="17">
        <v>97.237700000000004</v>
      </c>
      <c r="E274" s="17">
        <v>102.408</v>
      </c>
      <c r="F274" s="17">
        <v>91.863600000000005</v>
      </c>
      <c r="G274" s="17">
        <v>128.01499999999999</v>
      </c>
      <c r="H274" s="17">
        <v>111.92400000000001</v>
      </c>
      <c r="I274" s="17">
        <v>109.76300000000001</v>
      </c>
      <c r="J274" s="17">
        <v>106.262</v>
      </c>
      <c r="K274" s="17">
        <v>82.617400000000004</v>
      </c>
      <c r="L274" s="17">
        <v>62.288899999999998</v>
      </c>
      <c r="M274" s="17">
        <v>36.128799999999998</v>
      </c>
      <c r="N274" s="17">
        <v>17.1861</v>
      </c>
      <c r="O274" s="17">
        <v>17.1861</v>
      </c>
      <c r="P274" s="17">
        <v>46.471400000000003</v>
      </c>
      <c r="Q274" s="17">
        <v>31.2759</v>
      </c>
      <c r="R274" s="17">
        <v>74.980500000000006</v>
      </c>
      <c r="S274" s="17">
        <v>93.546099999999996</v>
      </c>
      <c r="T274" s="17">
        <v>54.354799999999997</v>
      </c>
      <c r="U274" s="17">
        <v>59.389200000000002</v>
      </c>
      <c r="V274" s="17">
        <v>82.797300000000007</v>
      </c>
      <c r="W274" s="17">
        <v>60.898099999999999</v>
      </c>
      <c r="X274" s="17">
        <v>131.197</v>
      </c>
      <c r="Y274" s="17">
        <v>138.066</v>
      </c>
      <c r="Z274" s="17">
        <v>75.39</v>
      </c>
      <c r="AA274" s="17">
        <v>54.955300000000001</v>
      </c>
      <c r="AB274" s="17">
        <v>116.24299999999999</v>
      </c>
      <c r="AC274" s="17">
        <v>169.833</v>
      </c>
      <c r="AD274" s="17">
        <v>105.309</v>
      </c>
      <c r="AE274" s="17">
        <v>109.872</v>
      </c>
      <c r="AF274" s="17">
        <v>76.151600000000002</v>
      </c>
      <c r="AG274" s="17">
        <v>67.881699999999995</v>
      </c>
      <c r="AH274" s="17">
        <v>48.067399999999999</v>
      </c>
      <c r="AI274" s="17">
        <v>76.214699999999993</v>
      </c>
      <c r="AJ274" s="17">
        <v>117.795</v>
      </c>
      <c r="AK274" s="17">
        <v>106.711</v>
      </c>
      <c r="AL274" s="17">
        <v>73.970799999999997</v>
      </c>
      <c r="AM274" s="17">
        <v>56.299199999999999</v>
      </c>
      <c r="AN274" s="17">
        <v>72.157700000000006</v>
      </c>
      <c r="AO274" s="17">
        <v>90.328900000000004</v>
      </c>
    </row>
    <row r="275" spans="1:41" x14ac:dyDescent="0.35">
      <c r="A275" s="17">
        <v>142.22499999999999</v>
      </c>
      <c r="B275" s="17">
        <v>50.9998</v>
      </c>
      <c r="C275" s="17">
        <v>239.39</v>
      </c>
      <c r="D275" s="17">
        <v>105.61799999999999</v>
      </c>
      <c r="E275" s="17">
        <v>103.239</v>
      </c>
      <c r="F275" s="17">
        <v>95.070499999999996</v>
      </c>
      <c r="G275" s="17">
        <v>130.48699999999999</v>
      </c>
      <c r="H275" s="17">
        <v>115.259</v>
      </c>
      <c r="I275" s="17">
        <v>111.261</v>
      </c>
      <c r="J275" s="17">
        <v>107.96599999999999</v>
      </c>
      <c r="K275" s="17">
        <v>84.069199999999995</v>
      </c>
      <c r="L275" s="17">
        <v>62.749600000000001</v>
      </c>
      <c r="M275" s="17">
        <v>37.0809</v>
      </c>
      <c r="N275" s="17">
        <v>17.440799999999999</v>
      </c>
      <c r="O275" s="17">
        <v>17.440799999999999</v>
      </c>
      <c r="P275" s="17">
        <v>50.788899999999998</v>
      </c>
      <c r="Q275" s="17">
        <v>31.802099999999999</v>
      </c>
      <c r="R275" s="17">
        <v>78.950599999999994</v>
      </c>
      <c r="S275" s="17">
        <v>95.718500000000006</v>
      </c>
      <c r="T275" s="17">
        <v>56.178100000000001</v>
      </c>
      <c r="U275" s="17">
        <v>62.160699999999999</v>
      </c>
      <c r="V275" s="17">
        <v>82.955200000000005</v>
      </c>
      <c r="W275" s="17">
        <v>64.355099999999993</v>
      </c>
      <c r="X275" s="17">
        <v>133.25200000000001</v>
      </c>
      <c r="Y275" s="17">
        <v>138.92699999999999</v>
      </c>
      <c r="Z275" s="17">
        <v>80.284499999999994</v>
      </c>
      <c r="AA275" s="17">
        <v>55.654699999999998</v>
      </c>
      <c r="AB275" s="17">
        <v>117.197</v>
      </c>
      <c r="AC275" s="17">
        <v>175.80099999999999</v>
      </c>
      <c r="AD275" s="17">
        <v>105.44199999999999</v>
      </c>
      <c r="AE275" s="17">
        <v>110.673</v>
      </c>
      <c r="AF275" s="17">
        <v>76.465199999999996</v>
      </c>
      <c r="AG275" s="17">
        <v>68.605699999999999</v>
      </c>
      <c r="AH275" s="17">
        <v>50.920999999999999</v>
      </c>
      <c r="AI275" s="17">
        <v>76.349900000000005</v>
      </c>
      <c r="AJ275" s="17">
        <v>119.41500000000001</v>
      </c>
      <c r="AK275" s="17">
        <v>107.054</v>
      </c>
      <c r="AL275" s="17">
        <v>75.254000000000005</v>
      </c>
      <c r="AM275" s="17">
        <v>57.516100000000002</v>
      </c>
      <c r="AN275" s="17">
        <v>72.664699999999996</v>
      </c>
      <c r="AO275" s="17">
        <v>95.242400000000004</v>
      </c>
    </row>
    <row r="276" spans="1:41" x14ac:dyDescent="0.35">
      <c r="A276" s="17">
        <v>142.68100000000001</v>
      </c>
      <c r="B276" s="17">
        <v>51.615000000000002</v>
      </c>
      <c r="C276" s="17">
        <v>239.398</v>
      </c>
      <c r="D276" s="17">
        <v>105.99</v>
      </c>
      <c r="E276" s="17">
        <v>107.21899999999999</v>
      </c>
      <c r="F276" s="17">
        <v>98.016199999999998</v>
      </c>
      <c r="G276" s="17">
        <v>134.81</v>
      </c>
      <c r="H276" s="17">
        <v>129.83600000000001</v>
      </c>
      <c r="I276" s="17">
        <v>112.056</v>
      </c>
      <c r="J276" s="17">
        <v>109.411</v>
      </c>
      <c r="K276" s="17">
        <v>88.8322</v>
      </c>
      <c r="L276" s="17">
        <v>63.490900000000003</v>
      </c>
      <c r="M276" s="17">
        <v>40.168999999999997</v>
      </c>
      <c r="N276" s="17">
        <v>17.633800000000001</v>
      </c>
      <c r="O276" s="17">
        <v>17.633800000000001</v>
      </c>
      <c r="P276" s="17">
        <v>50.957599999999999</v>
      </c>
      <c r="Q276" s="17">
        <v>31.931699999999999</v>
      </c>
      <c r="R276" s="17">
        <v>80.672399999999996</v>
      </c>
      <c r="S276" s="17">
        <v>96.963800000000006</v>
      </c>
      <c r="T276" s="17">
        <v>57.589100000000002</v>
      </c>
      <c r="U276" s="17">
        <v>63.876100000000001</v>
      </c>
      <c r="V276" s="17">
        <v>83.604600000000005</v>
      </c>
      <c r="W276" s="17">
        <v>65.474900000000005</v>
      </c>
      <c r="X276" s="17">
        <v>133.828</v>
      </c>
      <c r="Y276" s="17">
        <v>139.56200000000001</v>
      </c>
      <c r="Z276" s="17">
        <v>83.147999999999996</v>
      </c>
      <c r="AA276" s="17">
        <v>58.446199999999997</v>
      </c>
      <c r="AB276" s="17">
        <v>120.282</v>
      </c>
      <c r="AC276" s="17">
        <v>184.83600000000001</v>
      </c>
      <c r="AD276" s="17">
        <v>106.367</v>
      </c>
      <c r="AE276" s="17">
        <v>112.092</v>
      </c>
      <c r="AF276" s="17">
        <v>80.674099999999996</v>
      </c>
      <c r="AG276" s="17">
        <v>73.049700000000001</v>
      </c>
      <c r="AH276" s="17">
        <v>52.103200000000001</v>
      </c>
      <c r="AI276" s="17">
        <v>79.4251</v>
      </c>
      <c r="AJ276" s="17">
        <v>120.59099999999999</v>
      </c>
      <c r="AK276" s="17">
        <v>107.09699999999999</v>
      </c>
      <c r="AL276" s="17">
        <v>80.398600000000002</v>
      </c>
      <c r="AM276" s="17">
        <v>58.179000000000002</v>
      </c>
      <c r="AN276" s="17">
        <v>76.676100000000005</v>
      </c>
      <c r="AO276" s="17">
        <v>95.469800000000006</v>
      </c>
    </row>
    <row r="277" spans="1:41" x14ac:dyDescent="0.35">
      <c r="A277" s="17">
        <v>142.863</v>
      </c>
      <c r="B277" s="17">
        <v>52.1021</v>
      </c>
      <c r="C277" s="17">
        <v>243.06299999999999</v>
      </c>
      <c r="D277" s="17">
        <v>107.797</v>
      </c>
      <c r="E277" s="17">
        <v>107.32</v>
      </c>
      <c r="F277" s="17">
        <v>98.393199999999993</v>
      </c>
      <c r="G277" s="17">
        <v>136.476</v>
      </c>
      <c r="H277" s="17">
        <v>131.935</v>
      </c>
      <c r="I277" s="17">
        <v>116.40600000000001</v>
      </c>
      <c r="J277" s="17">
        <v>113.76</v>
      </c>
      <c r="K277" s="17">
        <v>90.921999999999997</v>
      </c>
      <c r="L277" s="17">
        <v>67.837299999999999</v>
      </c>
      <c r="M277" s="17">
        <v>40.806100000000001</v>
      </c>
      <c r="N277" s="17">
        <v>17.985299999999999</v>
      </c>
      <c r="O277" s="17">
        <v>17.985299999999999</v>
      </c>
      <c r="P277" s="17">
        <v>51.562100000000001</v>
      </c>
      <c r="Q277" s="17">
        <v>32.530299999999997</v>
      </c>
      <c r="R277" s="17">
        <v>80.812299999999993</v>
      </c>
      <c r="S277" s="17">
        <v>98.654600000000002</v>
      </c>
      <c r="T277" s="17">
        <v>59.293700000000001</v>
      </c>
      <c r="U277" s="17">
        <v>64.171999999999997</v>
      </c>
      <c r="V277" s="17">
        <v>89.749799999999993</v>
      </c>
      <c r="W277" s="17">
        <v>67.1113</v>
      </c>
      <c r="X277" s="17">
        <v>133.91999999999999</v>
      </c>
      <c r="Y277" s="17">
        <v>140.75800000000001</v>
      </c>
      <c r="Z277" s="17">
        <v>83.474199999999996</v>
      </c>
      <c r="AA277" s="17">
        <v>58.646299999999997</v>
      </c>
      <c r="AB277" s="17">
        <v>121.636</v>
      </c>
      <c r="AC277" s="17">
        <v>186.96299999999999</v>
      </c>
      <c r="AD277" s="17">
        <v>108.16200000000001</v>
      </c>
      <c r="AE277" s="17">
        <v>112.422</v>
      </c>
      <c r="AF277" s="17">
        <v>81.650700000000001</v>
      </c>
      <c r="AG277" s="17">
        <v>73.189400000000006</v>
      </c>
      <c r="AH277" s="17">
        <v>53.6312</v>
      </c>
      <c r="AI277" s="17">
        <v>80.705299999999994</v>
      </c>
      <c r="AJ277" s="17">
        <v>126.968</v>
      </c>
      <c r="AK277" s="17">
        <v>107.875</v>
      </c>
      <c r="AL277" s="17">
        <v>80.793599999999998</v>
      </c>
      <c r="AM277" s="17">
        <v>58.5657</v>
      </c>
      <c r="AN277" s="17">
        <v>78.524199999999993</v>
      </c>
      <c r="AO277" s="17">
        <v>97.149100000000004</v>
      </c>
    </row>
    <row r="278" spans="1:41" x14ac:dyDescent="0.35">
      <c r="A278" s="17">
        <v>144.54300000000001</v>
      </c>
      <c r="B278" s="17">
        <v>61.772300000000001</v>
      </c>
      <c r="C278" s="17">
        <v>252.351</v>
      </c>
      <c r="D278" s="17">
        <v>108.535</v>
      </c>
      <c r="E278" s="17">
        <v>107.923</v>
      </c>
      <c r="F278" s="17">
        <v>98.893299999999996</v>
      </c>
      <c r="G278" s="17">
        <v>136.63300000000001</v>
      </c>
      <c r="H278" s="17">
        <v>134.27500000000001</v>
      </c>
      <c r="I278" s="17">
        <v>119.71599999999999</v>
      </c>
      <c r="J278" s="17">
        <v>113.845</v>
      </c>
      <c r="K278" s="17">
        <v>91.972800000000007</v>
      </c>
      <c r="L278" s="17">
        <v>68.2059</v>
      </c>
      <c r="M278" s="17">
        <v>42.375900000000001</v>
      </c>
      <c r="N278" s="17">
        <v>18.158000000000001</v>
      </c>
      <c r="O278" s="17">
        <v>18.158000000000001</v>
      </c>
      <c r="P278" s="17">
        <v>51.728099999999998</v>
      </c>
      <c r="Q278" s="17">
        <v>32.609400000000001</v>
      </c>
      <c r="R278" s="17">
        <v>81.129199999999997</v>
      </c>
      <c r="S278" s="17">
        <v>98.702500000000001</v>
      </c>
      <c r="T278" s="17">
        <v>61.467599999999997</v>
      </c>
      <c r="U278" s="17">
        <v>66.352400000000003</v>
      </c>
      <c r="V278" s="17">
        <v>97.900999999999996</v>
      </c>
      <c r="W278" s="17">
        <v>68.296000000000006</v>
      </c>
      <c r="X278" s="17">
        <v>141.68600000000001</v>
      </c>
      <c r="Y278" s="17">
        <v>140.97200000000001</v>
      </c>
      <c r="Z278" s="17">
        <v>84.073999999999998</v>
      </c>
      <c r="AA278" s="17">
        <v>59.067100000000003</v>
      </c>
      <c r="AB278" s="17">
        <v>123.735</v>
      </c>
      <c r="AC278" s="17">
        <v>189.76599999999999</v>
      </c>
      <c r="AD278" s="17">
        <v>109.691</v>
      </c>
      <c r="AE278" s="17">
        <v>113.53700000000001</v>
      </c>
      <c r="AF278" s="17">
        <v>83.892300000000006</v>
      </c>
      <c r="AG278" s="17">
        <v>76.523300000000006</v>
      </c>
      <c r="AH278" s="17">
        <v>55.154800000000002</v>
      </c>
      <c r="AI278" s="17">
        <v>84.075199999999995</v>
      </c>
      <c r="AJ278" s="17">
        <v>138.66200000000001</v>
      </c>
      <c r="AK278" s="17">
        <v>112.095</v>
      </c>
      <c r="AL278" s="17">
        <v>82.035399999999996</v>
      </c>
      <c r="AM278" s="17">
        <v>58.680399999999999</v>
      </c>
      <c r="AN278" s="17">
        <v>79.338099999999997</v>
      </c>
      <c r="AO278" s="17">
        <v>98.354299999999995</v>
      </c>
    </row>
    <row r="279" spans="1:41" x14ac:dyDescent="0.35">
      <c r="A279" s="17">
        <v>146.02199999999999</v>
      </c>
      <c r="B279" s="17">
        <v>61.963099999999997</v>
      </c>
      <c r="C279" s="17">
        <v>254.96700000000001</v>
      </c>
      <c r="D279" s="17">
        <v>108.69199999999999</v>
      </c>
      <c r="E279" s="17">
        <v>110.658</v>
      </c>
      <c r="F279" s="17">
        <v>100.133</v>
      </c>
      <c r="G279" s="17">
        <v>136.81</v>
      </c>
      <c r="H279" s="17">
        <v>139.99299999999999</v>
      </c>
      <c r="I279" s="17">
        <v>121.268</v>
      </c>
      <c r="J279" s="17">
        <v>114.06</v>
      </c>
      <c r="K279" s="17">
        <v>97.442999999999998</v>
      </c>
      <c r="L279" s="17">
        <v>70.966300000000004</v>
      </c>
      <c r="M279" s="17">
        <v>42.656100000000002</v>
      </c>
      <c r="N279" s="17">
        <v>18.3611</v>
      </c>
      <c r="O279" s="17">
        <v>18.3611</v>
      </c>
      <c r="P279" s="17">
        <v>55.669899999999998</v>
      </c>
      <c r="Q279" s="17">
        <v>33.986600000000003</v>
      </c>
      <c r="R279" s="17">
        <v>82.597300000000004</v>
      </c>
      <c r="S279" s="17">
        <v>99.015900000000002</v>
      </c>
      <c r="T279" s="17">
        <v>63.202100000000002</v>
      </c>
      <c r="U279" s="17">
        <v>69.104799999999997</v>
      </c>
      <c r="V279" s="17">
        <v>100.741</v>
      </c>
      <c r="W279" s="17">
        <v>69.560299999999998</v>
      </c>
      <c r="X279" s="17">
        <v>142.303</v>
      </c>
      <c r="Y279" s="17">
        <v>141.905</v>
      </c>
      <c r="Z279" s="17">
        <v>85.455399999999997</v>
      </c>
      <c r="AA279" s="17">
        <v>60.512</v>
      </c>
      <c r="AB279" s="17">
        <v>126.029</v>
      </c>
      <c r="AC279" s="17">
        <v>192.49199999999999</v>
      </c>
      <c r="AD279" s="17">
        <v>112.008</v>
      </c>
      <c r="AE279" s="17">
        <v>117.605</v>
      </c>
      <c r="AF279" s="17">
        <v>91.093000000000004</v>
      </c>
      <c r="AG279" s="17">
        <v>76.866100000000003</v>
      </c>
      <c r="AH279" s="17">
        <v>55.689700000000002</v>
      </c>
      <c r="AI279" s="17">
        <v>89.407399999999996</v>
      </c>
      <c r="AJ279" s="17">
        <v>138.953</v>
      </c>
      <c r="AK279" s="17">
        <v>115.336</v>
      </c>
      <c r="AL279" s="17">
        <v>82.926000000000002</v>
      </c>
      <c r="AM279" s="17">
        <v>60.999499999999998</v>
      </c>
      <c r="AN279" s="17">
        <v>79.346900000000005</v>
      </c>
      <c r="AO279" s="17">
        <v>99.110900000000001</v>
      </c>
    </row>
    <row r="280" spans="1:41" x14ac:dyDescent="0.35">
      <c r="A280" s="17">
        <v>146.33500000000001</v>
      </c>
      <c r="B280" s="17">
        <v>62.9754</v>
      </c>
      <c r="C280" s="17">
        <v>258.39499999999998</v>
      </c>
      <c r="D280" s="17">
        <v>109.057</v>
      </c>
      <c r="E280" s="17">
        <v>111.39400000000001</v>
      </c>
      <c r="F280" s="17">
        <v>109.087</v>
      </c>
      <c r="G280" s="17">
        <v>138.33000000000001</v>
      </c>
      <c r="H280" s="17">
        <v>140.215</v>
      </c>
      <c r="I280" s="17">
        <v>121.999</v>
      </c>
      <c r="J280" s="17">
        <v>123.93899999999999</v>
      </c>
      <c r="K280" s="17">
        <v>98.817400000000006</v>
      </c>
      <c r="L280" s="17">
        <v>71.7517</v>
      </c>
      <c r="M280" s="17">
        <v>44.616700000000002</v>
      </c>
      <c r="N280" s="17">
        <v>18.439699999999998</v>
      </c>
      <c r="O280" s="17">
        <v>18.439699999999998</v>
      </c>
      <c r="P280" s="17">
        <v>56.142099999999999</v>
      </c>
      <c r="Q280" s="17">
        <v>34.759900000000002</v>
      </c>
      <c r="R280" s="17">
        <v>83.958299999999994</v>
      </c>
      <c r="S280" s="17">
        <v>102.063</v>
      </c>
      <c r="T280" s="17">
        <v>63.779800000000002</v>
      </c>
      <c r="U280" s="17">
        <v>70.317499999999995</v>
      </c>
      <c r="V280" s="17">
        <v>103.483</v>
      </c>
      <c r="W280" s="17">
        <v>73.590599999999995</v>
      </c>
      <c r="X280" s="17">
        <v>146.13900000000001</v>
      </c>
      <c r="Y280" s="17">
        <v>143.858</v>
      </c>
      <c r="Z280" s="17">
        <v>89.008600000000001</v>
      </c>
      <c r="AA280" s="17">
        <v>61.075800000000001</v>
      </c>
      <c r="AB280" s="17">
        <v>127.371</v>
      </c>
      <c r="AC280" s="17">
        <v>196.94300000000001</v>
      </c>
      <c r="AD280" s="17">
        <v>113.851</v>
      </c>
      <c r="AE280" s="17">
        <v>119.078</v>
      </c>
      <c r="AF280" s="17">
        <v>92.073999999999998</v>
      </c>
      <c r="AG280" s="17">
        <v>78.237300000000005</v>
      </c>
      <c r="AH280" s="17">
        <v>56.061999999999998</v>
      </c>
      <c r="AI280" s="17">
        <v>91.732500000000002</v>
      </c>
      <c r="AJ280" s="17">
        <v>141.88800000000001</v>
      </c>
      <c r="AK280" s="17">
        <v>118.04600000000001</v>
      </c>
      <c r="AL280" s="17">
        <v>84.131299999999996</v>
      </c>
      <c r="AM280" s="17">
        <v>63.299599999999998</v>
      </c>
      <c r="AN280" s="17">
        <v>80.682900000000004</v>
      </c>
      <c r="AO280" s="17">
        <v>99.986099999999993</v>
      </c>
    </row>
    <row r="281" spans="1:41" x14ac:dyDescent="0.35">
      <c r="A281" s="17">
        <v>147.62799999999999</v>
      </c>
      <c r="B281" s="17">
        <v>66.888599999999997</v>
      </c>
      <c r="C281" s="17">
        <v>259.38200000000001</v>
      </c>
      <c r="D281" s="17">
        <v>109.208</v>
      </c>
      <c r="E281" s="17">
        <v>116.276</v>
      </c>
      <c r="F281" s="17">
        <v>109.19499999999999</v>
      </c>
      <c r="G281" s="17">
        <v>139.119</v>
      </c>
      <c r="H281" s="17">
        <v>145.33000000000001</v>
      </c>
      <c r="I281" s="17">
        <v>122.658</v>
      </c>
      <c r="J281" s="17">
        <v>124.648</v>
      </c>
      <c r="K281" s="17">
        <v>103.14100000000001</v>
      </c>
      <c r="L281" s="17">
        <v>72.827100000000002</v>
      </c>
      <c r="M281" s="17">
        <v>48.0991</v>
      </c>
      <c r="N281" s="17">
        <v>18.787299999999998</v>
      </c>
      <c r="O281" s="17">
        <v>18.787299999999998</v>
      </c>
      <c r="P281" s="17">
        <v>59.503300000000003</v>
      </c>
      <c r="Q281" s="17">
        <v>34.796500000000002</v>
      </c>
      <c r="R281" s="17">
        <v>87.886099999999999</v>
      </c>
      <c r="S281" s="17">
        <v>103.833</v>
      </c>
      <c r="T281" s="17">
        <v>63.9101</v>
      </c>
      <c r="U281" s="17">
        <v>73.266900000000007</v>
      </c>
      <c r="V281" s="17">
        <v>106.313</v>
      </c>
      <c r="W281" s="17">
        <v>75.307900000000004</v>
      </c>
      <c r="X281" s="17">
        <v>158.29599999999999</v>
      </c>
      <c r="Y281" s="17">
        <v>144.958</v>
      </c>
      <c r="Z281" s="17">
        <v>90.966200000000001</v>
      </c>
      <c r="AA281" s="17">
        <v>67.065100000000001</v>
      </c>
      <c r="AB281" s="17">
        <v>128.923</v>
      </c>
      <c r="AC281" s="17">
        <v>199.327</v>
      </c>
      <c r="AD281" s="17">
        <v>114.501</v>
      </c>
      <c r="AE281" s="17">
        <v>124.306</v>
      </c>
      <c r="AF281" s="17">
        <v>92.657399999999996</v>
      </c>
      <c r="AG281" s="17">
        <v>78.657600000000002</v>
      </c>
      <c r="AH281" s="17">
        <v>56.134</v>
      </c>
      <c r="AI281" s="17">
        <v>92.070999999999998</v>
      </c>
      <c r="AJ281" s="17">
        <v>143.166</v>
      </c>
      <c r="AK281" s="17">
        <v>118.85599999999999</v>
      </c>
      <c r="AL281" s="17">
        <v>86.308800000000005</v>
      </c>
      <c r="AM281" s="17">
        <v>65.674999999999997</v>
      </c>
      <c r="AN281" s="17">
        <v>81.710300000000004</v>
      </c>
      <c r="AO281" s="17">
        <v>100.97799999999999</v>
      </c>
    </row>
    <row r="282" spans="1:41" x14ac:dyDescent="0.35">
      <c r="A282" s="17">
        <v>148.36699999999999</v>
      </c>
      <c r="B282" s="17">
        <v>67.871300000000005</v>
      </c>
      <c r="C282" s="17">
        <v>259.61200000000002</v>
      </c>
      <c r="D282" s="17">
        <v>112.78100000000001</v>
      </c>
      <c r="E282" s="17">
        <v>123.33</v>
      </c>
      <c r="F282" s="17">
        <v>113.267</v>
      </c>
      <c r="G282" s="17">
        <v>142.25800000000001</v>
      </c>
      <c r="H282" s="17">
        <v>146.916</v>
      </c>
      <c r="I282" s="17">
        <v>126.054</v>
      </c>
      <c r="J282" s="17">
        <v>127.289</v>
      </c>
      <c r="K282" s="17">
        <v>105.996</v>
      </c>
      <c r="L282" s="17">
        <v>73.774100000000004</v>
      </c>
      <c r="M282" s="17">
        <v>48.999299999999998</v>
      </c>
      <c r="N282" s="17">
        <v>19.133199999999999</v>
      </c>
      <c r="O282" s="17">
        <v>19.133199999999999</v>
      </c>
      <c r="P282" s="17">
        <v>61.112699999999997</v>
      </c>
      <c r="Q282" s="17">
        <v>38.244700000000002</v>
      </c>
      <c r="R282" s="17">
        <v>89.4358</v>
      </c>
      <c r="S282" s="17">
        <v>106.352</v>
      </c>
      <c r="T282" s="17">
        <v>63.986800000000002</v>
      </c>
      <c r="U282" s="17">
        <v>76.134</v>
      </c>
      <c r="V282" s="17">
        <v>108.795</v>
      </c>
      <c r="W282" s="17">
        <v>83.043700000000001</v>
      </c>
      <c r="X282" s="17">
        <v>162.31200000000001</v>
      </c>
      <c r="Y282" s="17">
        <v>145.566</v>
      </c>
      <c r="Z282" s="17">
        <v>91.529300000000006</v>
      </c>
      <c r="AA282" s="17">
        <v>70.469899999999996</v>
      </c>
      <c r="AB282" s="17">
        <v>130.40600000000001</v>
      </c>
      <c r="AC282" s="17">
        <v>202.92599999999999</v>
      </c>
      <c r="AD282" s="17">
        <v>118.04900000000001</v>
      </c>
      <c r="AE282" s="17">
        <v>127.812</v>
      </c>
      <c r="AF282" s="17">
        <v>92.927899999999994</v>
      </c>
      <c r="AG282" s="17">
        <v>79.716200000000001</v>
      </c>
      <c r="AH282" s="17">
        <v>56.220799999999997</v>
      </c>
      <c r="AI282" s="17">
        <v>95.222999999999999</v>
      </c>
      <c r="AJ282" s="17">
        <v>145.87100000000001</v>
      </c>
      <c r="AK282" s="17">
        <v>119.125</v>
      </c>
      <c r="AL282" s="17">
        <v>86.388499999999993</v>
      </c>
      <c r="AM282" s="17">
        <v>66.112899999999996</v>
      </c>
      <c r="AN282" s="17">
        <v>88.793000000000006</v>
      </c>
      <c r="AO282" s="17">
        <v>101.71</v>
      </c>
    </row>
    <row r="283" spans="1:41" x14ac:dyDescent="0.35">
      <c r="A283" s="17">
        <v>149.03700000000001</v>
      </c>
      <c r="B283" s="17">
        <v>68.322599999999994</v>
      </c>
      <c r="C283" s="17">
        <v>263.53199999999998</v>
      </c>
      <c r="D283" s="17">
        <v>114.748</v>
      </c>
      <c r="E283" s="17">
        <v>126.932</v>
      </c>
      <c r="F283" s="17">
        <v>115.922</v>
      </c>
      <c r="G283" s="17">
        <v>144.59299999999999</v>
      </c>
      <c r="H283" s="17">
        <v>147.357</v>
      </c>
      <c r="I283" s="17">
        <v>134.44300000000001</v>
      </c>
      <c r="J283" s="17">
        <v>128.44</v>
      </c>
      <c r="K283" s="17">
        <v>113.405</v>
      </c>
      <c r="L283" s="17">
        <v>75.8857</v>
      </c>
      <c r="M283" s="17">
        <v>49.196599999999997</v>
      </c>
      <c r="N283" s="17">
        <v>19.820699999999999</v>
      </c>
      <c r="O283" s="17">
        <v>19.820699999999999</v>
      </c>
      <c r="P283" s="17">
        <v>61.748899999999999</v>
      </c>
      <c r="Q283" s="17">
        <v>41.629899999999999</v>
      </c>
      <c r="R283" s="17">
        <v>94.236199999999997</v>
      </c>
      <c r="S283" s="17">
        <v>107.215</v>
      </c>
      <c r="T283" s="17">
        <v>74.758600000000001</v>
      </c>
      <c r="U283" s="17">
        <v>80.685400000000001</v>
      </c>
      <c r="V283" s="17">
        <v>116.884</v>
      </c>
      <c r="W283" s="17">
        <v>83.402000000000001</v>
      </c>
      <c r="X283" s="17">
        <v>166.08</v>
      </c>
      <c r="Y283" s="17">
        <v>146.233</v>
      </c>
      <c r="Z283" s="17">
        <v>93.185199999999995</v>
      </c>
      <c r="AA283" s="17">
        <v>71.163499999999999</v>
      </c>
      <c r="AB283" s="17">
        <v>131.27699999999999</v>
      </c>
      <c r="AC283" s="17">
        <v>210.84100000000001</v>
      </c>
      <c r="AD283" s="17">
        <v>125.521</v>
      </c>
      <c r="AE283" s="17">
        <v>128.55000000000001</v>
      </c>
      <c r="AF283" s="17">
        <v>94.346299999999999</v>
      </c>
      <c r="AG283" s="17">
        <v>81.822999999999993</v>
      </c>
      <c r="AH283" s="17">
        <v>56.749699999999997</v>
      </c>
      <c r="AI283" s="17">
        <v>95.342299999999994</v>
      </c>
      <c r="AJ283" s="17">
        <v>154.21899999999999</v>
      </c>
      <c r="AK283" s="17">
        <v>120.27800000000001</v>
      </c>
      <c r="AL283" s="17">
        <v>87.314899999999994</v>
      </c>
      <c r="AM283" s="17">
        <v>66.380499999999998</v>
      </c>
      <c r="AN283" s="17">
        <v>91.509</v>
      </c>
      <c r="AO283" s="17">
        <v>102.09699999999999</v>
      </c>
    </row>
    <row r="284" spans="1:41" x14ac:dyDescent="0.35">
      <c r="A284" s="17">
        <v>154.41399999999999</v>
      </c>
      <c r="B284" s="17">
        <v>68.356099999999998</v>
      </c>
      <c r="C284" s="17">
        <v>267.31599999999997</v>
      </c>
      <c r="D284" s="17">
        <v>116.548</v>
      </c>
      <c r="E284" s="17">
        <v>130.066</v>
      </c>
      <c r="F284" s="17">
        <v>120.087</v>
      </c>
      <c r="G284" s="17">
        <v>145.88900000000001</v>
      </c>
      <c r="H284" s="17">
        <v>150.709</v>
      </c>
      <c r="I284" s="17">
        <v>135.696</v>
      </c>
      <c r="J284" s="17">
        <v>128.87</v>
      </c>
      <c r="K284" s="17">
        <v>114.035</v>
      </c>
      <c r="L284" s="17">
        <v>77.777000000000001</v>
      </c>
      <c r="M284" s="17">
        <v>49.545299999999997</v>
      </c>
      <c r="N284" s="17">
        <v>20.555</v>
      </c>
      <c r="O284" s="17">
        <v>20.555</v>
      </c>
      <c r="P284" s="17">
        <v>63.636600000000001</v>
      </c>
      <c r="Q284" s="17">
        <v>42.058100000000003</v>
      </c>
      <c r="R284" s="17">
        <v>98.117800000000003</v>
      </c>
      <c r="S284" s="17">
        <v>108.81</v>
      </c>
      <c r="T284" s="17">
        <v>80.002300000000005</v>
      </c>
      <c r="U284" s="17">
        <v>85.238299999999995</v>
      </c>
      <c r="V284" s="17">
        <v>121.24</v>
      </c>
      <c r="W284" s="17">
        <v>89.072599999999994</v>
      </c>
      <c r="X284" s="17">
        <v>167.22</v>
      </c>
      <c r="Y284" s="17">
        <v>153.12700000000001</v>
      </c>
      <c r="Z284" s="17">
        <v>97.168599999999998</v>
      </c>
      <c r="AA284" s="17">
        <v>72.723299999999995</v>
      </c>
      <c r="AB284" s="17">
        <v>131.97200000000001</v>
      </c>
      <c r="AC284" s="17">
        <v>211.69900000000001</v>
      </c>
      <c r="AD284" s="17">
        <v>126.565</v>
      </c>
      <c r="AE284" s="17">
        <v>138.19800000000001</v>
      </c>
      <c r="AF284" s="17">
        <v>97.961399999999998</v>
      </c>
      <c r="AG284" s="17">
        <v>83.847499999999997</v>
      </c>
      <c r="AH284" s="17">
        <v>59.545999999999999</v>
      </c>
      <c r="AI284" s="17">
        <v>96.025999999999996</v>
      </c>
      <c r="AJ284" s="17">
        <v>161.77799999999999</v>
      </c>
      <c r="AK284" s="17">
        <v>122.71</v>
      </c>
      <c r="AL284" s="17">
        <v>88.058499999999995</v>
      </c>
      <c r="AM284" s="17">
        <v>77.656199999999998</v>
      </c>
      <c r="AN284" s="17">
        <v>93.608900000000006</v>
      </c>
      <c r="AO284" s="17">
        <v>102.188</v>
      </c>
    </row>
    <row r="285" spans="1:41" x14ac:dyDescent="0.35">
      <c r="A285" s="17">
        <v>154.79300000000001</v>
      </c>
      <c r="B285" s="17">
        <v>68.6511</v>
      </c>
      <c r="C285" s="17">
        <v>268.75400000000002</v>
      </c>
      <c r="D285" s="17">
        <v>116.699</v>
      </c>
      <c r="E285" s="17">
        <v>133.614</v>
      </c>
      <c r="F285" s="17">
        <v>120.49</v>
      </c>
      <c r="G285" s="17">
        <v>148.738</v>
      </c>
      <c r="H285" s="17">
        <v>151.07300000000001</v>
      </c>
      <c r="I285" s="17">
        <v>137.96</v>
      </c>
      <c r="J285" s="17">
        <v>140.53700000000001</v>
      </c>
      <c r="K285" s="17">
        <v>119.133</v>
      </c>
      <c r="L285" s="17">
        <v>78.912099999999995</v>
      </c>
      <c r="M285" s="17">
        <v>50.340200000000003</v>
      </c>
      <c r="N285" s="17">
        <v>20.78</v>
      </c>
      <c r="O285" s="17">
        <v>20.78</v>
      </c>
      <c r="P285" s="17">
        <v>63.811799999999998</v>
      </c>
      <c r="Q285" s="17">
        <v>42.829300000000003</v>
      </c>
      <c r="R285" s="17">
        <v>99.621399999999994</v>
      </c>
      <c r="S285" s="17">
        <v>113.602</v>
      </c>
      <c r="T285" s="17">
        <v>80.194599999999994</v>
      </c>
      <c r="U285" s="17">
        <v>85.300600000000003</v>
      </c>
      <c r="V285" s="17">
        <v>127.67</v>
      </c>
      <c r="W285" s="17">
        <v>93.098699999999994</v>
      </c>
      <c r="X285" s="17">
        <v>168.14599999999999</v>
      </c>
      <c r="Y285" s="17">
        <v>153.96100000000001</v>
      </c>
      <c r="Z285" s="17">
        <v>99.476100000000002</v>
      </c>
      <c r="AA285" s="17">
        <v>76.142700000000005</v>
      </c>
      <c r="AB285" s="17">
        <v>132.73500000000001</v>
      </c>
      <c r="AC285" s="17">
        <v>212.62</v>
      </c>
      <c r="AD285" s="17">
        <v>133.09899999999999</v>
      </c>
      <c r="AE285" s="17">
        <v>141.459</v>
      </c>
      <c r="AF285" s="17">
        <v>97.9773</v>
      </c>
      <c r="AG285" s="17">
        <v>84.227999999999994</v>
      </c>
      <c r="AH285" s="17">
        <v>60.307200000000002</v>
      </c>
      <c r="AI285" s="17">
        <v>99.887200000000007</v>
      </c>
      <c r="AJ285" s="17">
        <v>162.46100000000001</v>
      </c>
      <c r="AK285" s="17">
        <v>128.721</v>
      </c>
      <c r="AL285" s="17">
        <v>88.294499999999999</v>
      </c>
      <c r="AM285" s="17">
        <v>78.382900000000006</v>
      </c>
      <c r="AN285" s="17">
        <v>96.946200000000005</v>
      </c>
      <c r="AO285" s="17">
        <v>103.95699999999999</v>
      </c>
    </row>
    <row r="286" spans="1:41" x14ac:dyDescent="0.35">
      <c r="A286" s="17">
        <v>156.81</v>
      </c>
      <c r="B286" s="17">
        <v>69.284800000000004</v>
      </c>
      <c r="C286" s="17">
        <v>273.65800000000002</v>
      </c>
      <c r="D286" s="17">
        <v>118.235</v>
      </c>
      <c r="E286" s="17">
        <v>134.34</v>
      </c>
      <c r="F286" s="17">
        <v>121.373</v>
      </c>
      <c r="G286" s="17">
        <v>149.64699999999999</v>
      </c>
      <c r="H286" s="17">
        <v>151.09700000000001</v>
      </c>
      <c r="I286" s="17">
        <v>141.352</v>
      </c>
      <c r="J286" s="17">
        <v>143.178</v>
      </c>
      <c r="K286" s="17">
        <v>124.331</v>
      </c>
      <c r="L286" s="17">
        <v>82.149100000000004</v>
      </c>
      <c r="M286" s="17">
        <v>52.902799999999999</v>
      </c>
      <c r="N286" s="17">
        <v>20.853400000000001</v>
      </c>
      <c r="O286" s="17">
        <v>20.853400000000001</v>
      </c>
      <c r="P286" s="17">
        <v>64.616100000000003</v>
      </c>
      <c r="Q286" s="17">
        <v>42.929000000000002</v>
      </c>
      <c r="R286" s="17">
        <v>99.747799999999998</v>
      </c>
      <c r="S286" s="17">
        <v>123.286</v>
      </c>
      <c r="T286" s="17">
        <v>84.762600000000006</v>
      </c>
      <c r="U286" s="17">
        <v>89.206599999999995</v>
      </c>
      <c r="V286" s="17">
        <v>131.03899999999999</v>
      </c>
      <c r="W286" s="17">
        <v>93.9495</v>
      </c>
      <c r="X286" s="17">
        <v>168.404</v>
      </c>
      <c r="Y286" s="17">
        <v>155.667</v>
      </c>
      <c r="Z286" s="17">
        <v>99.861500000000007</v>
      </c>
      <c r="AA286" s="17">
        <v>76.726100000000002</v>
      </c>
      <c r="AB286" s="17">
        <v>133.858</v>
      </c>
      <c r="AC286" s="17">
        <v>213.04</v>
      </c>
      <c r="AD286" s="17">
        <v>134.41300000000001</v>
      </c>
      <c r="AE286" s="17">
        <v>142.05199999999999</v>
      </c>
      <c r="AF286" s="17">
        <v>104.97199999999999</v>
      </c>
      <c r="AG286" s="17">
        <v>87.96</v>
      </c>
      <c r="AH286" s="17">
        <v>62.130800000000001</v>
      </c>
      <c r="AI286" s="17">
        <v>100.414</v>
      </c>
      <c r="AJ286" s="17">
        <v>165.09899999999999</v>
      </c>
      <c r="AK286" s="17">
        <v>133.071</v>
      </c>
      <c r="AL286" s="17">
        <v>88.448999999999998</v>
      </c>
      <c r="AM286" s="17">
        <v>78.517300000000006</v>
      </c>
      <c r="AN286" s="17">
        <v>98.5197</v>
      </c>
      <c r="AO286" s="17">
        <v>104.79</v>
      </c>
    </row>
    <row r="287" spans="1:41" x14ac:dyDescent="0.35">
      <c r="A287" s="17">
        <v>158.31200000000001</v>
      </c>
      <c r="B287" s="17">
        <v>72.516599999999997</v>
      </c>
      <c r="C287" s="17">
        <v>274.73200000000003</v>
      </c>
      <c r="D287" s="17">
        <v>119.66200000000001</v>
      </c>
      <c r="E287" s="17">
        <v>134.61600000000001</v>
      </c>
      <c r="F287" s="17">
        <v>124.613</v>
      </c>
      <c r="G287" s="17">
        <v>150.84800000000001</v>
      </c>
      <c r="H287" s="17">
        <v>157.631</v>
      </c>
      <c r="I287" s="17">
        <v>144.50700000000001</v>
      </c>
      <c r="J287" s="17">
        <v>144.92699999999999</v>
      </c>
      <c r="K287" s="17">
        <v>132.27500000000001</v>
      </c>
      <c r="L287" s="17">
        <v>82.616600000000005</v>
      </c>
      <c r="M287" s="17">
        <v>54.005299999999998</v>
      </c>
      <c r="N287" s="17">
        <v>22.306999999999999</v>
      </c>
      <c r="O287" s="17">
        <v>22.306999999999999</v>
      </c>
      <c r="P287" s="17">
        <v>65.525899999999993</v>
      </c>
      <c r="Q287" s="17">
        <v>47.540100000000002</v>
      </c>
      <c r="R287" s="17">
        <v>100.38</v>
      </c>
      <c r="S287" s="17">
        <v>123.952</v>
      </c>
      <c r="T287" s="17">
        <v>87.390600000000006</v>
      </c>
      <c r="U287" s="17">
        <v>99.764300000000006</v>
      </c>
      <c r="V287" s="17">
        <v>133.268</v>
      </c>
      <c r="W287" s="17">
        <v>96.878900000000002</v>
      </c>
      <c r="X287" s="17">
        <v>170.50700000000001</v>
      </c>
      <c r="Y287" s="17">
        <v>156.65799999999999</v>
      </c>
      <c r="Z287" s="17">
        <v>102.45399999999999</v>
      </c>
      <c r="AA287" s="17">
        <v>78.211699999999993</v>
      </c>
      <c r="AB287" s="17">
        <v>135.81800000000001</v>
      </c>
      <c r="AC287" s="17">
        <v>214.25399999999999</v>
      </c>
      <c r="AD287" s="17">
        <v>135.64500000000001</v>
      </c>
      <c r="AE287" s="17">
        <v>144.99</v>
      </c>
      <c r="AF287" s="17">
        <v>106.047</v>
      </c>
      <c r="AG287" s="17">
        <v>93.857799999999997</v>
      </c>
      <c r="AH287" s="17">
        <v>62.417400000000001</v>
      </c>
      <c r="AI287" s="17">
        <v>101.777</v>
      </c>
      <c r="AJ287" s="17">
        <v>165.554</v>
      </c>
      <c r="AK287" s="17">
        <v>134.16399999999999</v>
      </c>
      <c r="AL287" s="17">
        <v>96.436700000000002</v>
      </c>
      <c r="AM287" s="17">
        <v>79.7423</v>
      </c>
      <c r="AN287" s="17">
        <v>99.277799999999999</v>
      </c>
      <c r="AO287" s="17">
        <v>106.00700000000001</v>
      </c>
    </row>
    <row r="288" spans="1:41" x14ac:dyDescent="0.35">
      <c r="A288" s="17">
        <v>158.32599999999999</v>
      </c>
      <c r="B288" s="17">
        <v>75.249499999999998</v>
      </c>
      <c r="C288" s="17">
        <v>281.12099999999998</v>
      </c>
      <c r="D288" s="17">
        <v>120.241</v>
      </c>
      <c r="E288" s="17">
        <v>138.267</v>
      </c>
      <c r="F288" s="17">
        <v>136.26499999999999</v>
      </c>
      <c r="G288" s="17">
        <v>152.99700000000001</v>
      </c>
      <c r="H288" s="17">
        <v>157.99799999999999</v>
      </c>
      <c r="I288" s="17">
        <v>147.04599999999999</v>
      </c>
      <c r="J288" s="17">
        <v>145.05099999999999</v>
      </c>
      <c r="K288" s="17">
        <v>134.68899999999999</v>
      </c>
      <c r="L288" s="17">
        <v>89.033500000000004</v>
      </c>
      <c r="M288" s="17">
        <v>54.569800000000001</v>
      </c>
      <c r="N288" s="17">
        <v>24.232399999999998</v>
      </c>
      <c r="O288" s="17">
        <v>24.232399999999998</v>
      </c>
      <c r="P288" s="17">
        <v>72.113</v>
      </c>
      <c r="Q288" s="17">
        <v>49.690899999999999</v>
      </c>
      <c r="R288" s="17">
        <v>103.416</v>
      </c>
      <c r="S288" s="17">
        <v>133.17599999999999</v>
      </c>
      <c r="T288" s="17">
        <v>87.518000000000001</v>
      </c>
      <c r="U288" s="17">
        <v>101.71899999999999</v>
      </c>
      <c r="V288" s="17">
        <v>134.42500000000001</v>
      </c>
      <c r="W288" s="17">
        <v>98.434600000000003</v>
      </c>
      <c r="X288" s="17">
        <v>173.13300000000001</v>
      </c>
      <c r="Y288" s="17">
        <v>160.738</v>
      </c>
      <c r="Z288" s="17">
        <v>111.69</v>
      </c>
      <c r="AA288" s="17">
        <v>83.133300000000006</v>
      </c>
      <c r="AB288" s="17">
        <v>137.155</v>
      </c>
      <c r="AC288" s="17">
        <v>217.47300000000001</v>
      </c>
      <c r="AD288" s="17">
        <v>137.20099999999999</v>
      </c>
      <c r="AE288" s="17">
        <v>167.9</v>
      </c>
      <c r="AF288" s="17">
        <v>108.226</v>
      </c>
      <c r="AG288" s="17">
        <v>94.170400000000001</v>
      </c>
      <c r="AH288" s="17">
        <v>65.154300000000006</v>
      </c>
      <c r="AI288" s="17">
        <v>105.11499999999999</v>
      </c>
      <c r="AJ288" s="17">
        <v>166.101</v>
      </c>
      <c r="AK288" s="17">
        <v>137.01</v>
      </c>
      <c r="AL288" s="17">
        <v>98.814700000000002</v>
      </c>
      <c r="AM288" s="17">
        <v>80.458600000000004</v>
      </c>
      <c r="AN288" s="17">
        <v>101.926</v>
      </c>
      <c r="AO288" s="17">
        <v>108.14700000000001</v>
      </c>
    </row>
    <row r="289" spans="1:41" x14ac:dyDescent="0.35">
      <c r="A289" s="17">
        <v>168.95400000000001</v>
      </c>
      <c r="B289" s="17">
        <v>85.259500000000003</v>
      </c>
      <c r="C289" s="17">
        <v>283.66500000000002</v>
      </c>
      <c r="D289" s="17">
        <v>121.989</v>
      </c>
      <c r="E289" s="17">
        <v>149.00700000000001</v>
      </c>
      <c r="F289" s="17">
        <v>136.97300000000001</v>
      </c>
      <c r="G289" s="17">
        <v>156.86000000000001</v>
      </c>
      <c r="H289" s="17">
        <v>170.29599999999999</v>
      </c>
      <c r="I289" s="17">
        <v>147.50200000000001</v>
      </c>
      <c r="J289" s="17">
        <v>147.28200000000001</v>
      </c>
      <c r="K289" s="17">
        <v>138.11199999999999</v>
      </c>
      <c r="L289" s="17">
        <v>90.690399999999997</v>
      </c>
      <c r="M289" s="17">
        <v>54.837600000000002</v>
      </c>
      <c r="N289" s="17">
        <v>24.863299999999999</v>
      </c>
      <c r="O289" s="17">
        <v>24.863299999999999</v>
      </c>
      <c r="P289" s="17">
        <v>72.517899999999997</v>
      </c>
      <c r="Q289" s="17">
        <v>50.826500000000003</v>
      </c>
      <c r="R289" s="17">
        <v>103.97499999999999</v>
      </c>
      <c r="S289" s="17">
        <v>133.81200000000001</v>
      </c>
      <c r="T289" s="17">
        <v>88.072599999999994</v>
      </c>
      <c r="U289" s="17">
        <v>101.937</v>
      </c>
      <c r="V289" s="17">
        <v>138.441</v>
      </c>
      <c r="W289" s="17">
        <v>100.31</v>
      </c>
      <c r="X289" s="17">
        <v>173.35599999999999</v>
      </c>
      <c r="Y289" s="17">
        <v>161.648</v>
      </c>
      <c r="Z289" s="17">
        <v>113.74299999999999</v>
      </c>
      <c r="AA289" s="17">
        <v>85.264099999999999</v>
      </c>
      <c r="AB289" s="17">
        <v>142.07599999999999</v>
      </c>
      <c r="AC289" s="17">
        <v>220.99600000000001</v>
      </c>
      <c r="AD289" s="17">
        <v>138.91900000000001</v>
      </c>
      <c r="AE289" s="17">
        <v>168.56299999999999</v>
      </c>
      <c r="AF289" s="17">
        <v>109.703</v>
      </c>
      <c r="AG289" s="17">
        <v>106.173</v>
      </c>
      <c r="AH289" s="17">
        <v>67.723399999999998</v>
      </c>
      <c r="AI289" s="17">
        <v>112.971</v>
      </c>
      <c r="AJ289" s="17">
        <v>167.06</v>
      </c>
      <c r="AK289" s="17">
        <v>140.846</v>
      </c>
      <c r="AL289" s="17">
        <v>99.139799999999994</v>
      </c>
      <c r="AM289" s="17">
        <v>82.114599999999996</v>
      </c>
      <c r="AN289" s="17">
        <v>104.89700000000001</v>
      </c>
      <c r="AO289" s="17">
        <v>110.498</v>
      </c>
    </row>
    <row r="290" spans="1:41" x14ac:dyDescent="0.35">
      <c r="A290" s="17">
        <v>170.47200000000001</v>
      </c>
      <c r="B290" s="17">
        <v>85.504199999999997</v>
      </c>
      <c r="C290" s="17">
        <v>288.18900000000002</v>
      </c>
      <c r="D290" s="17">
        <v>122.318</v>
      </c>
      <c r="E290" s="17">
        <v>157.19999999999999</v>
      </c>
      <c r="F290" s="17">
        <v>138.86600000000001</v>
      </c>
      <c r="G290" s="17">
        <v>159.44200000000001</v>
      </c>
      <c r="H290" s="17">
        <v>172.10400000000001</v>
      </c>
      <c r="I290" s="17">
        <v>152.01300000000001</v>
      </c>
      <c r="J290" s="17">
        <v>149.685</v>
      </c>
      <c r="K290" s="17">
        <v>139.113</v>
      </c>
      <c r="L290" s="17">
        <v>94.812100000000001</v>
      </c>
      <c r="M290" s="17">
        <v>56.4527</v>
      </c>
      <c r="N290" s="17">
        <v>26.086400000000001</v>
      </c>
      <c r="O290" s="17">
        <v>26.086400000000001</v>
      </c>
      <c r="P290" s="17">
        <v>73.769000000000005</v>
      </c>
      <c r="Q290" s="17">
        <v>52.573999999999998</v>
      </c>
      <c r="R290" s="17">
        <v>111.069</v>
      </c>
      <c r="S290" s="17">
        <v>136.42400000000001</v>
      </c>
      <c r="T290" s="17">
        <v>88.674000000000007</v>
      </c>
      <c r="U290" s="17">
        <v>102.117</v>
      </c>
      <c r="V290" s="17">
        <v>141.78899999999999</v>
      </c>
      <c r="W290" s="17">
        <v>100.714</v>
      </c>
      <c r="X290" s="17">
        <v>174.92599999999999</v>
      </c>
      <c r="Y290" s="17">
        <v>168.58</v>
      </c>
      <c r="Z290" s="17">
        <v>116.48699999999999</v>
      </c>
      <c r="AA290" s="17">
        <v>87.373699999999999</v>
      </c>
      <c r="AB290" s="17">
        <v>142.61199999999999</v>
      </c>
      <c r="AC290" s="17">
        <v>230.976</v>
      </c>
      <c r="AD290" s="17">
        <v>143.44399999999999</v>
      </c>
      <c r="AE290" s="17">
        <v>174.73</v>
      </c>
      <c r="AF290" s="17">
        <v>112.502</v>
      </c>
      <c r="AG290" s="17">
        <v>110.405</v>
      </c>
      <c r="AH290" s="17">
        <v>71.476100000000002</v>
      </c>
      <c r="AI290" s="17">
        <v>115.157</v>
      </c>
      <c r="AJ290" s="17">
        <v>168.13900000000001</v>
      </c>
      <c r="AK290" s="17">
        <v>146.749</v>
      </c>
      <c r="AL290" s="17">
        <v>104.491</v>
      </c>
      <c r="AM290" s="17">
        <v>82.225099999999998</v>
      </c>
      <c r="AN290" s="17">
        <v>106.846</v>
      </c>
      <c r="AO290" s="17">
        <v>112.533</v>
      </c>
    </row>
    <row r="291" spans="1:41" x14ac:dyDescent="0.35">
      <c r="A291" s="17">
        <v>174.97300000000001</v>
      </c>
      <c r="B291" s="17">
        <v>90.447699999999998</v>
      </c>
      <c r="C291" s="17">
        <v>290.91000000000003</v>
      </c>
      <c r="D291" s="17">
        <v>125.636</v>
      </c>
      <c r="E291" s="17">
        <v>161.65799999999999</v>
      </c>
      <c r="F291" s="17">
        <v>138.97300000000001</v>
      </c>
      <c r="G291" s="17">
        <v>173.95</v>
      </c>
      <c r="H291" s="17">
        <v>177.70400000000001</v>
      </c>
      <c r="I291" s="17">
        <v>163.989</v>
      </c>
      <c r="J291" s="17">
        <v>155.47999999999999</v>
      </c>
      <c r="K291" s="17">
        <v>139.48099999999999</v>
      </c>
      <c r="L291" s="17">
        <v>96.379000000000005</v>
      </c>
      <c r="M291" s="17">
        <v>56.758299999999998</v>
      </c>
      <c r="N291" s="17">
        <v>26.710699999999999</v>
      </c>
      <c r="O291" s="17">
        <v>26.710699999999999</v>
      </c>
      <c r="P291" s="17">
        <v>80.060500000000005</v>
      </c>
      <c r="Q291" s="17">
        <v>54.5779</v>
      </c>
      <c r="R291" s="17">
        <v>115.38</v>
      </c>
      <c r="S291" s="17">
        <v>136.95599999999999</v>
      </c>
      <c r="T291" s="17">
        <v>90.034000000000006</v>
      </c>
      <c r="U291" s="17">
        <v>103.152</v>
      </c>
      <c r="V291" s="17">
        <v>149.60300000000001</v>
      </c>
      <c r="W291" s="17">
        <v>101.178</v>
      </c>
      <c r="X291" s="17">
        <v>182.214</v>
      </c>
      <c r="Y291" s="17">
        <v>181.489</v>
      </c>
      <c r="Z291" s="17">
        <v>122.65</v>
      </c>
      <c r="AA291" s="17">
        <v>90.447199999999995</v>
      </c>
      <c r="AB291" s="17">
        <v>142.95099999999999</v>
      </c>
      <c r="AC291" s="17">
        <v>231.20099999999999</v>
      </c>
      <c r="AD291" s="17">
        <v>150.42400000000001</v>
      </c>
      <c r="AE291" s="17">
        <v>175.69800000000001</v>
      </c>
      <c r="AF291" s="17">
        <v>121.663</v>
      </c>
      <c r="AG291" s="17">
        <v>116.357</v>
      </c>
      <c r="AH291" s="17">
        <v>75.814099999999996</v>
      </c>
      <c r="AI291" s="17">
        <v>116.164</v>
      </c>
      <c r="AJ291" s="17">
        <v>174.22300000000001</v>
      </c>
      <c r="AK291" s="17">
        <v>148.721</v>
      </c>
      <c r="AL291" s="17">
        <v>105.989</v>
      </c>
      <c r="AM291" s="17">
        <v>82.945099999999996</v>
      </c>
      <c r="AN291" s="17">
        <v>112.715</v>
      </c>
      <c r="AO291" s="17">
        <v>112.645</v>
      </c>
    </row>
    <row r="292" spans="1:41" x14ac:dyDescent="0.35">
      <c r="A292" s="17">
        <v>178.68799999999999</v>
      </c>
      <c r="B292" s="17">
        <v>92.658100000000005</v>
      </c>
      <c r="C292" s="17">
        <v>292.92200000000003</v>
      </c>
      <c r="D292" s="17">
        <v>128.93100000000001</v>
      </c>
      <c r="E292" s="17">
        <v>166.779</v>
      </c>
      <c r="F292" s="17">
        <v>140.41499999999999</v>
      </c>
      <c r="G292" s="17">
        <v>174.547</v>
      </c>
      <c r="H292" s="17">
        <v>179.91200000000001</v>
      </c>
      <c r="I292" s="17">
        <v>168.32900000000001</v>
      </c>
      <c r="J292" s="17">
        <v>158.17099999999999</v>
      </c>
      <c r="K292" s="17">
        <v>142.31899999999999</v>
      </c>
      <c r="L292" s="17">
        <v>99.424400000000006</v>
      </c>
      <c r="M292" s="17">
        <v>59.575899999999997</v>
      </c>
      <c r="N292" s="17">
        <v>27.691099999999999</v>
      </c>
      <c r="O292" s="17">
        <v>27.691099999999999</v>
      </c>
      <c r="P292" s="17">
        <v>81.5107</v>
      </c>
      <c r="Q292" s="17">
        <v>55.331800000000001</v>
      </c>
      <c r="R292" s="17">
        <v>116.855</v>
      </c>
      <c r="S292" s="17">
        <v>142.66499999999999</v>
      </c>
      <c r="T292" s="17">
        <v>90.7136</v>
      </c>
      <c r="U292" s="17">
        <v>106.309</v>
      </c>
      <c r="V292" s="17">
        <v>152.012</v>
      </c>
      <c r="W292" s="17">
        <v>101.40600000000001</v>
      </c>
      <c r="X292" s="17">
        <v>197.691</v>
      </c>
      <c r="Y292" s="17">
        <v>187.41200000000001</v>
      </c>
      <c r="Z292" s="17">
        <v>124.342</v>
      </c>
      <c r="AA292" s="17">
        <v>91.444400000000002</v>
      </c>
      <c r="AB292" s="17">
        <v>144.10599999999999</v>
      </c>
      <c r="AC292" s="17">
        <v>233.92599999999999</v>
      </c>
      <c r="AD292" s="17">
        <v>158.97900000000001</v>
      </c>
      <c r="AE292" s="17">
        <v>180.56899999999999</v>
      </c>
      <c r="AF292" s="17">
        <v>123.10299999999999</v>
      </c>
      <c r="AG292" s="17">
        <v>127.949</v>
      </c>
      <c r="AH292" s="17">
        <v>78.747100000000003</v>
      </c>
      <c r="AI292" s="17">
        <v>136.06200000000001</v>
      </c>
      <c r="AJ292" s="17">
        <v>174.67</v>
      </c>
      <c r="AK292" s="17">
        <v>161.357</v>
      </c>
      <c r="AL292" s="17">
        <v>106.227</v>
      </c>
      <c r="AM292" s="17">
        <v>84.555899999999994</v>
      </c>
      <c r="AN292" s="17">
        <v>120.056</v>
      </c>
      <c r="AO292" s="17">
        <v>115.976</v>
      </c>
    </row>
    <row r="293" spans="1:41" x14ac:dyDescent="0.35">
      <c r="A293" s="17">
        <v>181.50800000000001</v>
      </c>
      <c r="B293" s="17">
        <v>99.171499999999995</v>
      </c>
      <c r="C293" s="17">
        <v>294.30399999999997</v>
      </c>
      <c r="D293" s="17">
        <v>129.476</v>
      </c>
      <c r="E293" s="17">
        <v>169.655</v>
      </c>
      <c r="F293" s="17">
        <v>147.001</v>
      </c>
      <c r="G293" s="17">
        <v>181.74299999999999</v>
      </c>
      <c r="H293" s="17">
        <v>195.76599999999999</v>
      </c>
      <c r="I293" s="17">
        <v>175.99299999999999</v>
      </c>
      <c r="J293" s="17">
        <v>159.745</v>
      </c>
      <c r="K293" s="17">
        <v>147.11199999999999</v>
      </c>
      <c r="L293" s="17">
        <v>99.912499999999994</v>
      </c>
      <c r="M293" s="17">
        <v>62.625599999999999</v>
      </c>
      <c r="N293" s="17">
        <v>28.697500000000002</v>
      </c>
      <c r="O293" s="17">
        <v>28.697500000000002</v>
      </c>
      <c r="P293" s="17">
        <v>85.5946</v>
      </c>
      <c r="Q293" s="17">
        <v>56.866199999999999</v>
      </c>
      <c r="R293" s="17">
        <v>131.05099999999999</v>
      </c>
      <c r="S293" s="17">
        <v>151.02600000000001</v>
      </c>
      <c r="T293" s="17">
        <v>91.804400000000001</v>
      </c>
      <c r="U293" s="17">
        <v>109.565</v>
      </c>
      <c r="V293" s="17">
        <v>155.68700000000001</v>
      </c>
      <c r="W293" s="17">
        <v>107.53400000000001</v>
      </c>
      <c r="X293" s="17">
        <v>198.94399999999999</v>
      </c>
      <c r="Y293" s="17">
        <v>188.17400000000001</v>
      </c>
      <c r="Z293" s="17">
        <v>126.38500000000001</v>
      </c>
      <c r="AA293" s="17">
        <v>92.141000000000005</v>
      </c>
      <c r="AB293" s="17">
        <v>145.34200000000001</v>
      </c>
      <c r="AC293" s="17">
        <v>235.4</v>
      </c>
      <c r="AD293" s="17">
        <v>164.92500000000001</v>
      </c>
      <c r="AE293" s="17">
        <v>181.72499999999999</v>
      </c>
      <c r="AF293" s="17">
        <v>131.13999999999999</v>
      </c>
      <c r="AG293" s="17">
        <v>138.41999999999999</v>
      </c>
      <c r="AH293" s="17">
        <v>84.433499999999995</v>
      </c>
      <c r="AI293" s="17">
        <v>136.31700000000001</v>
      </c>
      <c r="AJ293" s="17">
        <v>174.72499999999999</v>
      </c>
      <c r="AK293" s="17">
        <v>162.52000000000001</v>
      </c>
      <c r="AL293" s="17">
        <v>108.515</v>
      </c>
      <c r="AM293" s="17">
        <v>86.666600000000003</v>
      </c>
      <c r="AN293" s="17">
        <v>120.77500000000001</v>
      </c>
      <c r="AO293" s="17">
        <v>118.26300000000001</v>
      </c>
    </row>
    <row r="294" spans="1:41" x14ac:dyDescent="0.35">
      <c r="A294" s="17">
        <v>183.19200000000001</v>
      </c>
      <c r="B294" s="17">
        <v>104.349</v>
      </c>
      <c r="C294" s="17">
        <v>295.94</v>
      </c>
      <c r="D294" s="17">
        <v>134.68299999999999</v>
      </c>
      <c r="E294" s="17">
        <v>170.45099999999999</v>
      </c>
      <c r="F294" s="17">
        <v>154.18799999999999</v>
      </c>
      <c r="G294" s="17">
        <v>182.56</v>
      </c>
      <c r="H294" s="17">
        <v>209.697</v>
      </c>
      <c r="I294" s="17">
        <v>185.83600000000001</v>
      </c>
      <c r="J294" s="17">
        <v>162.15</v>
      </c>
      <c r="K294" s="17">
        <v>152.75</v>
      </c>
      <c r="L294" s="17">
        <v>100.29600000000001</v>
      </c>
      <c r="M294" s="17">
        <v>63.6676</v>
      </c>
      <c r="N294" s="17">
        <v>31.651399999999999</v>
      </c>
      <c r="O294" s="17">
        <v>31.651399999999999</v>
      </c>
      <c r="P294" s="17">
        <v>90.429699999999997</v>
      </c>
      <c r="Q294" s="17">
        <v>59.762599999999999</v>
      </c>
      <c r="R294" s="17">
        <v>132.62799999999999</v>
      </c>
      <c r="S294" s="17">
        <v>153.95099999999999</v>
      </c>
      <c r="T294" s="17">
        <v>91.978200000000001</v>
      </c>
      <c r="U294" s="17">
        <v>110.051</v>
      </c>
      <c r="V294" s="17">
        <v>156.55799999999999</v>
      </c>
      <c r="W294" s="17">
        <v>111.864</v>
      </c>
      <c r="X294" s="17">
        <v>203.18600000000001</v>
      </c>
      <c r="Y294" s="17">
        <v>189.84100000000001</v>
      </c>
      <c r="Z294" s="17">
        <v>132.053</v>
      </c>
      <c r="AA294" s="17">
        <v>102.312</v>
      </c>
      <c r="AB294" s="17">
        <v>160.874</v>
      </c>
      <c r="AC294" s="17">
        <v>239.048</v>
      </c>
      <c r="AD294" s="17">
        <v>170.43600000000001</v>
      </c>
      <c r="AE294" s="17">
        <v>185.01300000000001</v>
      </c>
      <c r="AF294" s="17">
        <v>134.08699999999999</v>
      </c>
      <c r="AG294" s="17">
        <v>140.316</v>
      </c>
      <c r="AH294" s="17">
        <v>85.485900000000001</v>
      </c>
      <c r="AI294" s="17">
        <v>139.61000000000001</v>
      </c>
      <c r="AJ294" s="17">
        <v>182.68</v>
      </c>
      <c r="AK294" s="17">
        <v>165.14</v>
      </c>
      <c r="AL294" s="17">
        <v>109.34</v>
      </c>
      <c r="AM294" s="17">
        <v>89.908600000000007</v>
      </c>
      <c r="AN294" s="17">
        <v>123.848</v>
      </c>
      <c r="AO294" s="17">
        <v>120.596</v>
      </c>
    </row>
    <row r="295" spans="1:41" x14ac:dyDescent="0.35">
      <c r="A295" s="17">
        <v>189.68199999999999</v>
      </c>
      <c r="B295" s="17">
        <v>106.288</v>
      </c>
      <c r="C295" s="17">
        <v>296.49200000000002</v>
      </c>
      <c r="D295" s="17">
        <v>135.16300000000001</v>
      </c>
      <c r="E295" s="17">
        <v>170.9</v>
      </c>
      <c r="F295" s="17">
        <v>155.00399999999999</v>
      </c>
      <c r="G295" s="17">
        <v>183.15799999999999</v>
      </c>
      <c r="H295" s="17">
        <v>211.803</v>
      </c>
      <c r="I295" s="17">
        <v>187.09700000000001</v>
      </c>
      <c r="J295" s="17">
        <v>167.34899999999999</v>
      </c>
      <c r="K295" s="17">
        <v>155.56700000000001</v>
      </c>
      <c r="L295" s="17">
        <v>103.021</v>
      </c>
      <c r="M295" s="17">
        <v>69.178100000000001</v>
      </c>
      <c r="N295" s="17">
        <v>33.379600000000003</v>
      </c>
      <c r="O295" s="17">
        <v>33.379600000000003</v>
      </c>
      <c r="P295" s="17">
        <v>91.258200000000002</v>
      </c>
      <c r="Q295" s="17">
        <v>61.837499999999999</v>
      </c>
      <c r="R295" s="17">
        <v>134.494</v>
      </c>
      <c r="S295" s="17">
        <v>158.05799999999999</v>
      </c>
      <c r="T295" s="17">
        <v>92.160600000000002</v>
      </c>
      <c r="U295" s="17">
        <v>111.968</v>
      </c>
      <c r="V295" s="17">
        <v>156.751</v>
      </c>
      <c r="W295" s="17">
        <v>114.717</v>
      </c>
      <c r="X295" s="17">
        <v>203.864</v>
      </c>
      <c r="Y295" s="17">
        <v>196.33</v>
      </c>
      <c r="Z295" s="17">
        <v>132.32900000000001</v>
      </c>
      <c r="AA295" s="17">
        <v>103.521</v>
      </c>
      <c r="AB295" s="17">
        <v>165.285</v>
      </c>
      <c r="AC295" s="17">
        <v>241.03</v>
      </c>
      <c r="AD295" s="17">
        <v>172.33600000000001</v>
      </c>
      <c r="AE295" s="17">
        <v>190.59</v>
      </c>
      <c r="AF295" s="17">
        <v>148.363</v>
      </c>
      <c r="AG295" s="17">
        <v>143.923</v>
      </c>
      <c r="AH295" s="17">
        <v>88.121799999999993</v>
      </c>
      <c r="AI295" s="17">
        <v>148.57</v>
      </c>
      <c r="AJ295" s="17">
        <v>190.80199999999999</v>
      </c>
      <c r="AK295" s="17">
        <v>167.566</v>
      </c>
      <c r="AL295" s="17">
        <v>112.4</v>
      </c>
      <c r="AM295" s="17">
        <v>91.533900000000003</v>
      </c>
      <c r="AN295" s="17">
        <v>126.70099999999999</v>
      </c>
      <c r="AO295" s="17">
        <v>127.377</v>
      </c>
    </row>
    <row r="296" spans="1:41" x14ac:dyDescent="0.35">
      <c r="A296" s="17">
        <v>192.65</v>
      </c>
      <c r="B296" s="17">
        <v>107.703</v>
      </c>
      <c r="C296" s="17">
        <v>298.21699999999998</v>
      </c>
      <c r="D296" s="17">
        <v>135.27799999999999</v>
      </c>
      <c r="E296" s="17">
        <v>178.74700000000001</v>
      </c>
      <c r="F296" s="17">
        <v>158.374</v>
      </c>
      <c r="G296" s="17">
        <v>187.55099999999999</v>
      </c>
      <c r="H296" s="17">
        <v>215.12100000000001</v>
      </c>
      <c r="I296" s="17">
        <v>194.6</v>
      </c>
      <c r="J296" s="17">
        <v>173.41800000000001</v>
      </c>
      <c r="K296" s="17">
        <v>163.614</v>
      </c>
      <c r="L296" s="17">
        <v>108.562</v>
      </c>
      <c r="M296" s="17">
        <v>74.3249</v>
      </c>
      <c r="N296" s="17">
        <v>34.246200000000002</v>
      </c>
      <c r="O296" s="17">
        <v>34.246200000000002</v>
      </c>
      <c r="P296" s="17">
        <v>91.376099999999994</v>
      </c>
      <c r="Q296" s="17">
        <v>62.595300000000002</v>
      </c>
      <c r="R296" s="17">
        <v>136.369</v>
      </c>
      <c r="S296" s="17">
        <v>161.416</v>
      </c>
      <c r="T296" s="17">
        <v>94.610600000000005</v>
      </c>
      <c r="U296" s="17">
        <v>114.379</v>
      </c>
      <c r="V296" s="17">
        <v>162.02699999999999</v>
      </c>
      <c r="W296" s="17">
        <v>120.55200000000001</v>
      </c>
      <c r="X296" s="17">
        <v>230.81800000000001</v>
      </c>
      <c r="Y296" s="17">
        <v>196.411</v>
      </c>
      <c r="Z296" s="17">
        <v>133.30500000000001</v>
      </c>
      <c r="AA296" s="17">
        <v>104.67400000000001</v>
      </c>
      <c r="AB296" s="17">
        <v>166.55699999999999</v>
      </c>
      <c r="AC296" s="17">
        <v>243.22</v>
      </c>
      <c r="AD296" s="17">
        <v>181.18899999999999</v>
      </c>
      <c r="AE296" s="17">
        <v>197.38300000000001</v>
      </c>
      <c r="AF296" s="17">
        <v>152.27699999999999</v>
      </c>
      <c r="AG296" s="17">
        <v>145.685</v>
      </c>
      <c r="AH296" s="17">
        <v>94.245199999999997</v>
      </c>
      <c r="AI296" s="17">
        <v>149.93199999999999</v>
      </c>
      <c r="AJ296" s="17">
        <v>194.071</v>
      </c>
      <c r="AK296" s="17">
        <v>172.06100000000001</v>
      </c>
      <c r="AL296" s="17">
        <v>114.262</v>
      </c>
      <c r="AM296" s="17">
        <v>92.392600000000002</v>
      </c>
      <c r="AN296" s="17">
        <v>128.607</v>
      </c>
      <c r="AO296" s="17">
        <v>128.71600000000001</v>
      </c>
    </row>
    <row r="297" spans="1:41" x14ac:dyDescent="0.35">
      <c r="A297" s="17">
        <v>198.96199999999999</v>
      </c>
      <c r="B297" s="17">
        <v>109.77</v>
      </c>
      <c r="C297" s="17">
        <v>299.53899999999999</v>
      </c>
      <c r="D297" s="17">
        <v>140.30099999999999</v>
      </c>
      <c r="E297" s="17">
        <v>179.51300000000001</v>
      </c>
      <c r="F297" s="17">
        <v>162.08000000000001</v>
      </c>
      <c r="G297" s="17">
        <v>193.83799999999999</v>
      </c>
      <c r="H297" s="17">
        <v>218.52600000000001</v>
      </c>
      <c r="I297" s="17">
        <v>197.28299999999999</v>
      </c>
      <c r="J297" s="17">
        <v>176.38900000000001</v>
      </c>
      <c r="K297" s="17">
        <v>167.67500000000001</v>
      </c>
      <c r="L297" s="17">
        <v>114.354</v>
      </c>
      <c r="M297" s="17">
        <v>80.598299999999995</v>
      </c>
      <c r="N297" s="17">
        <v>37.2089</v>
      </c>
      <c r="O297" s="17">
        <v>37.2089</v>
      </c>
      <c r="P297" s="17">
        <v>93.410600000000002</v>
      </c>
      <c r="Q297" s="17">
        <v>65.558400000000006</v>
      </c>
      <c r="R297" s="17">
        <v>137.39699999999999</v>
      </c>
      <c r="S297" s="17">
        <v>173.7</v>
      </c>
      <c r="T297" s="17">
        <v>97.311499999999995</v>
      </c>
      <c r="U297" s="17">
        <v>115.37</v>
      </c>
      <c r="V297" s="17">
        <v>166.30699999999999</v>
      </c>
      <c r="W297" s="17">
        <v>126.754</v>
      </c>
      <c r="X297" s="17">
        <v>235.089</v>
      </c>
      <c r="Y297" s="17">
        <v>198.65299999999999</v>
      </c>
      <c r="Z297" s="17">
        <v>135.86099999999999</v>
      </c>
      <c r="AA297" s="17">
        <v>105.22799999999999</v>
      </c>
      <c r="AB297" s="17">
        <v>173.988</v>
      </c>
      <c r="AC297" s="17">
        <v>252.48400000000001</v>
      </c>
      <c r="AD297" s="17">
        <v>182.81800000000001</v>
      </c>
      <c r="AE297" s="17">
        <v>197.58799999999999</v>
      </c>
      <c r="AF297" s="17">
        <v>153.34299999999999</v>
      </c>
      <c r="AG297" s="17">
        <v>148.48099999999999</v>
      </c>
      <c r="AH297" s="17">
        <v>97.039299999999997</v>
      </c>
      <c r="AI297" s="17">
        <v>151.32499999999999</v>
      </c>
      <c r="AJ297" s="17">
        <v>210.256</v>
      </c>
      <c r="AK297" s="17">
        <v>172.68</v>
      </c>
      <c r="AL297" s="17">
        <v>116.06</v>
      </c>
      <c r="AM297" s="17">
        <v>93.398499999999999</v>
      </c>
      <c r="AN297" s="17">
        <v>136.108</v>
      </c>
      <c r="AO297" s="17">
        <v>129.19999999999999</v>
      </c>
    </row>
    <row r="298" spans="1:41" x14ac:dyDescent="0.35">
      <c r="A298" s="17">
        <v>203.83600000000001</v>
      </c>
      <c r="B298" s="17">
        <v>113.825</v>
      </c>
      <c r="C298" s="17">
        <v>300.846</v>
      </c>
      <c r="D298" s="17">
        <v>140.64699999999999</v>
      </c>
      <c r="E298" s="17">
        <v>180.404</v>
      </c>
      <c r="F298" s="17">
        <v>171.77600000000001</v>
      </c>
      <c r="G298" s="17">
        <v>195.53</v>
      </c>
      <c r="H298" s="17">
        <v>228.25200000000001</v>
      </c>
      <c r="I298" s="17">
        <v>197.74199999999999</v>
      </c>
      <c r="J298" s="17">
        <v>182.642</v>
      </c>
      <c r="K298" s="17">
        <v>173.41499999999999</v>
      </c>
      <c r="L298" s="17">
        <v>115.13</v>
      </c>
      <c r="M298" s="17">
        <v>81.092799999999997</v>
      </c>
      <c r="N298" s="17">
        <v>37.708599999999997</v>
      </c>
      <c r="O298" s="17">
        <v>37.708599999999997</v>
      </c>
      <c r="P298" s="17">
        <v>101.453</v>
      </c>
      <c r="Q298" s="17">
        <v>72.121399999999994</v>
      </c>
      <c r="R298" s="17">
        <v>137.62299999999999</v>
      </c>
      <c r="S298" s="17">
        <v>173.98599999999999</v>
      </c>
      <c r="T298" s="17">
        <v>98.048199999999994</v>
      </c>
      <c r="U298" s="17">
        <v>117.41200000000001</v>
      </c>
      <c r="V298" s="17">
        <v>167.91200000000001</v>
      </c>
      <c r="W298" s="17">
        <v>132.279</v>
      </c>
      <c r="X298" s="17">
        <v>239.66399999999999</v>
      </c>
      <c r="Y298" s="17">
        <v>200.74</v>
      </c>
      <c r="Z298" s="17">
        <v>144.26</v>
      </c>
      <c r="AA298" s="17">
        <v>106.42</v>
      </c>
      <c r="AB298" s="17">
        <v>174.86799999999999</v>
      </c>
      <c r="AC298" s="17">
        <v>257.733</v>
      </c>
      <c r="AD298" s="17">
        <v>184.114</v>
      </c>
      <c r="AE298" s="17">
        <v>209.34899999999999</v>
      </c>
      <c r="AF298" s="17">
        <v>161.64500000000001</v>
      </c>
      <c r="AG298" s="17">
        <v>150.66999999999999</v>
      </c>
      <c r="AH298" s="17">
        <v>97.296400000000006</v>
      </c>
      <c r="AI298" s="17">
        <v>155.96</v>
      </c>
      <c r="AJ298" s="17">
        <v>217.55500000000001</v>
      </c>
      <c r="AK298" s="17">
        <v>176.91499999999999</v>
      </c>
      <c r="AL298" s="17">
        <v>125.191</v>
      </c>
      <c r="AM298" s="17">
        <v>95.222999999999999</v>
      </c>
      <c r="AN298" s="17">
        <v>139.721</v>
      </c>
      <c r="AO298" s="17">
        <v>132.49100000000001</v>
      </c>
    </row>
    <row r="299" spans="1:41" x14ac:dyDescent="0.35">
      <c r="A299" s="17">
        <v>204.03</v>
      </c>
      <c r="B299" s="17">
        <v>124.482</v>
      </c>
      <c r="C299" s="17">
        <v>307.714</v>
      </c>
      <c r="D299" s="17">
        <v>145.87299999999999</v>
      </c>
      <c r="E299" s="17">
        <v>180.64599999999999</v>
      </c>
      <c r="F299" s="17">
        <v>172.20400000000001</v>
      </c>
      <c r="G299" s="17">
        <v>207.40600000000001</v>
      </c>
      <c r="H299" s="17">
        <v>229.74</v>
      </c>
      <c r="I299" s="17">
        <v>208.959</v>
      </c>
      <c r="J299" s="17">
        <v>188.27</v>
      </c>
      <c r="K299" s="17">
        <v>180.99700000000001</v>
      </c>
      <c r="L299" s="17">
        <v>118.88800000000001</v>
      </c>
      <c r="M299" s="17">
        <v>82.281999999999996</v>
      </c>
      <c r="N299" s="17">
        <v>37.865099999999998</v>
      </c>
      <c r="O299" s="17">
        <v>37.865099999999998</v>
      </c>
      <c r="P299" s="17">
        <v>106.008</v>
      </c>
      <c r="Q299" s="17">
        <v>73.318200000000004</v>
      </c>
      <c r="R299" s="17">
        <v>143.20500000000001</v>
      </c>
      <c r="S299" s="17">
        <v>192.11799999999999</v>
      </c>
      <c r="T299" s="17">
        <v>100.321</v>
      </c>
      <c r="U299" s="17">
        <v>119</v>
      </c>
      <c r="V299" s="17">
        <v>176.56</v>
      </c>
      <c r="W299" s="17">
        <v>134.80600000000001</v>
      </c>
      <c r="X299" s="17">
        <v>241.63200000000001</v>
      </c>
      <c r="Y299" s="17">
        <v>211.494</v>
      </c>
      <c r="Z299" s="17">
        <v>146.25700000000001</v>
      </c>
      <c r="AA299" s="17">
        <v>107.128</v>
      </c>
      <c r="AB299" s="17">
        <v>178.959</v>
      </c>
      <c r="AC299" s="17">
        <v>262.93299999999999</v>
      </c>
      <c r="AD299" s="17">
        <v>191.81200000000001</v>
      </c>
      <c r="AE299" s="17">
        <v>210.98099999999999</v>
      </c>
      <c r="AF299" s="17">
        <v>168.81299999999999</v>
      </c>
      <c r="AG299" s="17">
        <v>155.07900000000001</v>
      </c>
      <c r="AH299" s="17">
        <v>101.092</v>
      </c>
      <c r="AI299" s="17">
        <v>157.363</v>
      </c>
      <c r="AJ299" s="17">
        <v>220.696</v>
      </c>
      <c r="AK299" s="17">
        <v>180.27</v>
      </c>
      <c r="AL299" s="17">
        <v>125.322</v>
      </c>
      <c r="AM299" s="17">
        <v>107.845</v>
      </c>
      <c r="AN299" s="17">
        <v>139.87200000000001</v>
      </c>
      <c r="AO299" s="17">
        <v>134.67699999999999</v>
      </c>
    </row>
    <row r="300" spans="1:41" x14ac:dyDescent="0.35">
      <c r="A300" s="17">
        <v>213.642</v>
      </c>
      <c r="B300" s="17">
        <v>133.32900000000001</v>
      </c>
      <c r="C300" s="17">
        <v>324.09699999999998</v>
      </c>
      <c r="D300" s="17">
        <v>147.78299999999999</v>
      </c>
      <c r="E300" s="17">
        <v>183.55699999999999</v>
      </c>
      <c r="F300" s="17">
        <v>182.90600000000001</v>
      </c>
      <c r="G300" s="17">
        <v>208.3</v>
      </c>
      <c r="H300" s="17">
        <v>235.85400000000001</v>
      </c>
      <c r="I300" s="17">
        <v>209.38</v>
      </c>
      <c r="J300" s="17">
        <v>192.845</v>
      </c>
      <c r="K300" s="17">
        <v>184.80699999999999</v>
      </c>
      <c r="L300" s="17">
        <v>119.871</v>
      </c>
      <c r="M300" s="17">
        <v>82.445800000000006</v>
      </c>
      <c r="N300" s="17">
        <v>38.580300000000001</v>
      </c>
      <c r="O300" s="17">
        <v>38.580300000000001</v>
      </c>
      <c r="P300" s="17">
        <v>106.48</v>
      </c>
      <c r="Q300" s="17">
        <v>73.8185</v>
      </c>
      <c r="R300" s="17">
        <v>153.839</v>
      </c>
      <c r="S300" s="17">
        <v>195.43100000000001</v>
      </c>
      <c r="T300" s="17">
        <v>100.879</v>
      </c>
      <c r="U300" s="17">
        <v>121.9</v>
      </c>
      <c r="V300" s="17">
        <v>179.22200000000001</v>
      </c>
      <c r="W300" s="17">
        <v>136.98500000000001</v>
      </c>
      <c r="X300" s="17">
        <v>241.709</v>
      </c>
      <c r="Y300" s="17">
        <v>211.874</v>
      </c>
      <c r="Z300" s="17">
        <v>150.398</v>
      </c>
      <c r="AA300" s="17">
        <v>108.994</v>
      </c>
      <c r="AB300" s="17">
        <v>179.55799999999999</v>
      </c>
      <c r="AC300" s="17">
        <v>277.35700000000003</v>
      </c>
      <c r="AD300" s="17">
        <v>203.55699999999999</v>
      </c>
      <c r="AE300" s="17">
        <v>211.53700000000001</v>
      </c>
      <c r="AF300" s="17">
        <v>172.79499999999999</v>
      </c>
      <c r="AG300" s="17">
        <v>156.21199999999999</v>
      </c>
      <c r="AH300" s="17">
        <v>105.63200000000001</v>
      </c>
      <c r="AI300" s="17">
        <v>161.02099999999999</v>
      </c>
      <c r="AJ300" s="17">
        <v>225.773</v>
      </c>
      <c r="AK300" s="17">
        <v>194.58099999999999</v>
      </c>
      <c r="AL300" s="17">
        <v>126.91500000000001</v>
      </c>
      <c r="AM300" s="17">
        <v>107.93300000000001</v>
      </c>
      <c r="AN300" s="17">
        <v>144.21299999999999</v>
      </c>
      <c r="AO300" s="17">
        <v>140.89099999999999</v>
      </c>
    </row>
    <row r="301" spans="1:41" x14ac:dyDescent="0.35">
      <c r="A301" s="17">
        <v>215.50899999999999</v>
      </c>
      <c r="B301" s="17">
        <v>140.08799999999999</v>
      </c>
      <c r="C301" s="17">
        <v>327.82900000000001</v>
      </c>
      <c r="D301" s="17">
        <v>152.03200000000001</v>
      </c>
      <c r="E301" s="17">
        <v>188.108</v>
      </c>
      <c r="F301" s="17">
        <v>184.483</v>
      </c>
      <c r="G301" s="17">
        <v>213.904</v>
      </c>
      <c r="H301" s="17">
        <v>240</v>
      </c>
      <c r="I301" s="17">
        <v>211.16800000000001</v>
      </c>
      <c r="J301" s="17">
        <v>210.107</v>
      </c>
      <c r="K301" s="17">
        <v>189.52500000000001</v>
      </c>
      <c r="L301" s="17">
        <v>124.77200000000001</v>
      </c>
      <c r="M301" s="17">
        <v>85.406400000000005</v>
      </c>
      <c r="N301" s="17">
        <v>41.5229</v>
      </c>
      <c r="O301" s="17">
        <v>41.5229</v>
      </c>
      <c r="P301" s="17">
        <v>109.89</v>
      </c>
      <c r="Q301" s="17">
        <v>74.886200000000002</v>
      </c>
      <c r="R301" s="17">
        <v>156.196</v>
      </c>
      <c r="S301" s="17">
        <v>202.50899999999999</v>
      </c>
      <c r="T301" s="17">
        <v>112.14100000000001</v>
      </c>
      <c r="U301" s="17">
        <v>129.423</v>
      </c>
      <c r="V301" s="17">
        <v>187.041</v>
      </c>
      <c r="W301" s="17">
        <v>144.69</v>
      </c>
      <c r="X301" s="17">
        <v>241.87299999999999</v>
      </c>
      <c r="Y301" s="17">
        <v>215.06200000000001</v>
      </c>
      <c r="Z301" s="17">
        <v>152.971</v>
      </c>
      <c r="AA301" s="17">
        <v>111.31</v>
      </c>
      <c r="AB301" s="17">
        <v>185.51599999999999</v>
      </c>
      <c r="AC301" s="17">
        <v>278.18299999999999</v>
      </c>
      <c r="AD301" s="17">
        <v>203.85499999999999</v>
      </c>
      <c r="AE301" s="17">
        <v>217.202</v>
      </c>
      <c r="AF301" s="17">
        <v>174.69499999999999</v>
      </c>
      <c r="AG301" s="17">
        <v>157.05600000000001</v>
      </c>
      <c r="AH301" s="17">
        <v>110.18300000000001</v>
      </c>
      <c r="AI301" s="17">
        <v>168.601</v>
      </c>
      <c r="AJ301" s="17">
        <v>233.18700000000001</v>
      </c>
      <c r="AK301" s="17">
        <v>200.09100000000001</v>
      </c>
      <c r="AL301" s="17">
        <v>127.688</v>
      </c>
      <c r="AM301" s="17">
        <v>108.705</v>
      </c>
      <c r="AN301" s="17">
        <v>148.803</v>
      </c>
      <c r="AO301" s="17">
        <v>144.489</v>
      </c>
    </row>
    <row r="302" spans="1:41" x14ac:dyDescent="0.35">
      <c r="A302" s="17">
        <v>216.20599999999999</v>
      </c>
      <c r="B302" s="17">
        <v>147.41499999999999</v>
      </c>
      <c r="C302" s="17">
        <v>328.91899999999998</v>
      </c>
      <c r="D302" s="17">
        <v>155.22</v>
      </c>
      <c r="E302" s="17">
        <v>193.03800000000001</v>
      </c>
      <c r="F302" s="17">
        <v>206.13499999999999</v>
      </c>
      <c r="G302" s="17">
        <v>215.96</v>
      </c>
      <c r="H302" s="17">
        <v>240.4</v>
      </c>
      <c r="I302" s="17">
        <v>221.642</v>
      </c>
      <c r="J302" s="17">
        <v>211.43799999999999</v>
      </c>
      <c r="K302" s="17">
        <v>189.55500000000001</v>
      </c>
      <c r="L302" s="17">
        <v>125.31699999999999</v>
      </c>
      <c r="M302" s="17">
        <v>85.788799999999995</v>
      </c>
      <c r="N302" s="17">
        <v>42.713799999999999</v>
      </c>
      <c r="O302" s="17">
        <v>42.713799999999999</v>
      </c>
      <c r="P302" s="17">
        <v>110.786</v>
      </c>
      <c r="Q302" s="17">
        <v>77.252600000000001</v>
      </c>
      <c r="R302" s="17">
        <v>164.68600000000001</v>
      </c>
      <c r="S302" s="17">
        <v>210.798</v>
      </c>
      <c r="T302" s="17">
        <v>112.197</v>
      </c>
      <c r="U302" s="17">
        <v>130.41800000000001</v>
      </c>
      <c r="V302" s="17">
        <v>201.12100000000001</v>
      </c>
      <c r="W302" s="17">
        <v>151.077</v>
      </c>
      <c r="X302" s="17">
        <v>243.82300000000001</v>
      </c>
      <c r="Y302" s="17">
        <v>219.40199999999999</v>
      </c>
      <c r="Z302" s="17">
        <v>157.63</v>
      </c>
      <c r="AA302" s="17">
        <v>116.744</v>
      </c>
      <c r="AB302" s="17">
        <v>190.518</v>
      </c>
      <c r="AC302" s="17">
        <v>282.48599999999999</v>
      </c>
      <c r="AD302" s="17">
        <v>207.04499999999999</v>
      </c>
      <c r="AE302" s="17">
        <v>217.607</v>
      </c>
      <c r="AF302" s="17">
        <v>181.10400000000001</v>
      </c>
      <c r="AG302" s="17">
        <v>160.43600000000001</v>
      </c>
      <c r="AH302" s="17">
        <v>110.73699999999999</v>
      </c>
      <c r="AI302" s="17">
        <v>174.88300000000001</v>
      </c>
      <c r="AJ302" s="17">
        <v>238.45</v>
      </c>
      <c r="AK302" s="17">
        <v>205.50200000000001</v>
      </c>
      <c r="AL302" s="17">
        <v>128.04599999999999</v>
      </c>
      <c r="AM302" s="17">
        <v>110.848</v>
      </c>
      <c r="AN302" s="17">
        <v>153.726</v>
      </c>
      <c r="AO302" s="17">
        <v>158.61799999999999</v>
      </c>
    </row>
    <row r="303" spans="1:41" x14ac:dyDescent="0.35">
      <c r="A303" s="17">
        <v>225.82300000000001</v>
      </c>
      <c r="B303" s="17">
        <v>154.65299999999999</v>
      </c>
      <c r="C303" s="17">
        <v>330.70800000000003</v>
      </c>
      <c r="D303" s="17">
        <v>159.989</v>
      </c>
      <c r="E303" s="17">
        <v>210.57599999999999</v>
      </c>
      <c r="F303" s="17">
        <v>206.197</v>
      </c>
      <c r="G303" s="17">
        <v>221.167</v>
      </c>
      <c r="H303" s="17">
        <v>240.886</v>
      </c>
      <c r="I303" s="17">
        <v>225.233</v>
      </c>
      <c r="J303" s="17">
        <v>216.91800000000001</v>
      </c>
      <c r="K303" s="17">
        <v>192.16499999999999</v>
      </c>
      <c r="L303" s="17">
        <v>132.863</v>
      </c>
      <c r="M303" s="17">
        <v>87.282499999999999</v>
      </c>
      <c r="N303" s="17">
        <v>44.087400000000002</v>
      </c>
      <c r="O303" s="17">
        <v>44.087400000000002</v>
      </c>
      <c r="P303" s="17">
        <v>116.797</v>
      </c>
      <c r="Q303" s="17">
        <v>79.1922</v>
      </c>
      <c r="R303" s="17">
        <v>167.39699999999999</v>
      </c>
      <c r="S303" s="17">
        <v>235.09200000000001</v>
      </c>
      <c r="T303" s="17">
        <v>125.251</v>
      </c>
      <c r="U303" s="17">
        <v>134.00800000000001</v>
      </c>
      <c r="V303" s="17">
        <v>206.53800000000001</v>
      </c>
      <c r="W303" s="17">
        <v>154.21899999999999</v>
      </c>
      <c r="X303" s="17">
        <v>244.983</v>
      </c>
      <c r="Y303" s="17">
        <v>227.20500000000001</v>
      </c>
      <c r="Z303" s="17">
        <v>171.18199999999999</v>
      </c>
      <c r="AA303" s="17">
        <v>119.816</v>
      </c>
      <c r="AB303" s="17">
        <v>195.67599999999999</v>
      </c>
      <c r="AC303" s="17">
        <v>282.63099999999997</v>
      </c>
      <c r="AD303" s="17">
        <v>208.11600000000001</v>
      </c>
      <c r="AE303" s="17">
        <v>225.93199999999999</v>
      </c>
      <c r="AF303" s="17">
        <v>188.53899999999999</v>
      </c>
      <c r="AG303" s="17">
        <v>168.77600000000001</v>
      </c>
      <c r="AH303" s="17">
        <v>115.53400000000001</v>
      </c>
      <c r="AI303" s="17">
        <v>179.67400000000001</v>
      </c>
      <c r="AJ303" s="17">
        <v>242.91200000000001</v>
      </c>
      <c r="AK303" s="17">
        <v>206.83699999999999</v>
      </c>
      <c r="AL303" s="17">
        <v>151.321</v>
      </c>
      <c r="AM303" s="17">
        <v>111.702</v>
      </c>
      <c r="AN303" s="17">
        <v>153.90899999999999</v>
      </c>
      <c r="AO303" s="17">
        <v>159.54400000000001</v>
      </c>
    </row>
    <row r="304" spans="1:41" x14ac:dyDescent="0.35">
      <c r="A304" s="17">
        <v>230.35900000000001</v>
      </c>
      <c r="B304" s="17">
        <v>155.77000000000001</v>
      </c>
      <c r="C304" s="17">
        <v>336.08800000000002</v>
      </c>
      <c r="D304" s="17">
        <v>181.92699999999999</v>
      </c>
      <c r="E304" s="17">
        <v>219.16300000000001</v>
      </c>
      <c r="F304" s="17">
        <v>214.047</v>
      </c>
      <c r="G304" s="17">
        <v>228.392</v>
      </c>
      <c r="H304" s="17">
        <v>250.584</v>
      </c>
      <c r="I304" s="17">
        <v>225.38</v>
      </c>
      <c r="J304" s="17">
        <v>232.22800000000001</v>
      </c>
      <c r="K304" s="17">
        <v>205.90799999999999</v>
      </c>
      <c r="L304" s="17">
        <v>136.44499999999999</v>
      </c>
      <c r="M304" s="17">
        <v>91.458100000000002</v>
      </c>
      <c r="N304" s="17">
        <v>45.0184</v>
      </c>
      <c r="O304" s="17">
        <v>45.0184</v>
      </c>
      <c r="P304" s="17">
        <v>121.881</v>
      </c>
      <c r="Q304" s="17">
        <v>80.094200000000001</v>
      </c>
      <c r="R304" s="17">
        <v>169.97900000000001</v>
      </c>
      <c r="S304" s="17">
        <v>241.34100000000001</v>
      </c>
      <c r="T304" s="17">
        <v>129.37100000000001</v>
      </c>
      <c r="U304" s="17">
        <v>134.90299999999999</v>
      </c>
      <c r="V304" s="17">
        <v>216.35599999999999</v>
      </c>
      <c r="W304" s="17">
        <v>156.51300000000001</v>
      </c>
      <c r="X304" s="17">
        <v>251.69300000000001</v>
      </c>
      <c r="Y304" s="17">
        <v>228.33500000000001</v>
      </c>
      <c r="Z304" s="17">
        <v>174.916</v>
      </c>
      <c r="AA304" s="17">
        <v>124.53700000000001</v>
      </c>
      <c r="AB304" s="17">
        <v>197.672</v>
      </c>
      <c r="AC304" s="17">
        <v>284.51799999999997</v>
      </c>
      <c r="AD304" s="17">
        <v>211.23400000000001</v>
      </c>
      <c r="AE304" s="17">
        <v>243.55500000000001</v>
      </c>
      <c r="AF304" s="17">
        <v>190.536</v>
      </c>
      <c r="AG304" s="17">
        <v>171.39400000000001</v>
      </c>
      <c r="AH304" s="17">
        <v>126.508</v>
      </c>
      <c r="AI304" s="17">
        <v>186.28100000000001</v>
      </c>
      <c r="AJ304" s="17">
        <v>247.489</v>
      </c>
      <c r="AK304" s="17">
        <v>207.11099999999999</v>
      </c>
      <c r="AL304" s="17">
        <v>151.99700000000001</v>
      </c>
      <c r="AM304" s="17">
        <v>125.714</v>
      </c>
      <c r="AN304" s="17">
        <v>159.797</v>
      </c>
      <c r="AO304" s="17">
        <v>162.22800000000001</v>
      </c>
    </row>
    <row r="305" spans="1:41" x14ac:dyDescent="0.35">
      <c r="A305" s="17">
        <v>233.24199999999999</v>
      </c>
      <c r="B305" s="17">
        <v>160.14599999999999</v>
      </c>
      <c r="C305" s="17">
        <v>345.96600000000001</v>
      </c>
      <c r="D305" s="17">
        <v>197.04499999999999</v>
      </c>
      <c r="E305" s="17">
        <v>234.25899999999999</v>
      </c>
      <c r="F305" s="17">
        <v>221.06399999999999</v>
      </c>
      <c r="G305" s="17">
        <v>235.32900000000001</v>
      </c>
      <c r="H305" s="17">
        <v>265.07900000000001</v>
      </c>
      <c r="I305" s="17">
        <v>226.773</v>
      </c>
      <c r="J305" s="17">
        <v>234.22399999999999</v>
      </c>
      <c r="K305" s="17">
        <v>215.34899999999999</v>
      </c>
      <c r="L305" s="17">
        <v>138.74199999999999</v>
      </c>
      <c r="M305" s="17">
        <v>91.945300000000003</v>
      </c>
      <c r="N305" s="17">
        <v>47.350099999999998</v>
      </c>
      <c r="O305" s="17">
        <v>47.350099999999998</v>
      </c>
      <c r="P305" s="17">
        <v>122.05500000000001</v>
      </c>
      <c r="Q305" s="17">
        <v>81.709199999999996</v>
      </c>
      <c r="R305" s="17">
        <v>170.262</v>
      </c>
      <c r="S305" s="17">
        <v>241.548</v>
      </c>
      <c r="T305" s="17">
        <v>131.75</v>
      </c>
      <c r="U305" s="17">
        <v>137.126</v>
      </c>
      <c r="V305" s="17">
        <v>219.20599999999999</v>
      </c>
      <c r="W305" s="17">
        <v>164.458</v>
      </c>
      <c r="X305" s="17">
        <v>252.02500000000001</v>
      </c>
      <c r="Y305" s="17">
        <v>233.071</v>
      </c>
      <c r="Z305" s="17">
        <v>180.18700000000001</v>
      </c>
      <c r="AA305" s="17">
        <v>140.78200000000001</v>
      </c>
      <c r="AB305" s="17">
        <v>199.47900000000001</v>
      </c>
      <c r="AC305" s="17">
        <v>284.85899999999998</v>
      </c>
      <c r="AD305" s="17">
        <v>225.45400000000001</v>
      </c>
      <c r="AE305" s="17">
        <v>254.50299999999999</v>
      </c>
      <c r="AF305" s="17">
        <v>197.01499999999999</v>
      </c>
      <c r="AG305" s="17">
        <v>172.185</v>
      </c>
      <c r="AH305" s="17">
        <v>133.36699999999999</v>
      </c>
      <c r="AI305" s="17">
        <v>195.73699999999999</v>
      </c>
      <c r="AJ305" s="17">
        <v>252.04900000000001</v>
      </c>
      <c r="AK305" s="17">
        <v>213.46</v>
      </c>
      <c r="AL305" s="17">
        <v>153.10300000000001</v>
      </c>
      <c r="AM305" s="17">
        <v>128.64400000000001</v>
      </c>
      <c r="AN305" s="17">
        <v>171.38800000000001</v>
      </c>
      <c r="AO305" s="17">
        <v>173.81399999999999</v>
      </c>
    </row>
    <row r="306" spans="1:41" x14ac:dyDescent="0.35">
      <c r="A306" s="17">
        <v>233.64699999999999</v>
      </c>
      <c r="B306" s="17">
        <v>182.178</v>
      </c>
      <c r="C306" s="17">
        <v>364.77199999999999</v>
      </c>
      <c r="D306" s="17">
        <v>210.428</v>
      </c>
      <c r="E306" s="17">
        <v>269.07799999999997</v>
      </c>
      <c r="F306" s="17">
        <v>230.95500000000001</v>
      </c>
      <c r="G306" s="17">
        <v>242.56100000000001</v>
      </c>
      <c r="H306" s="17">
        <v>266.65699999999998</v>
      </c>
      <c r="I306" s="17">
        <v>246.172</v>
      </c>
      <c r="J306" s="17">
        <v>234.91499999999999</v>
      </c>
      <c r="K306" s="17">
        <v>219.78700000000001</v>
      </c>
      <c r="L306" s="17">
        <v>142.863</v>
      </c>
      <c r="M306" s="17">
        <v>98.789100000000005</v>
      </c>
      <c r="N306" s="17">
        <v>51.389299999999999</v>
      </c>
      <c r="O306" s="17">
        <v>51.389299999999999</v>
      </c>
      <c r="P306" s="17">
        <v>137.00399999999999</v>
      </c>
      <c r="Q306" s="17">
        <v>92.375399999999999</v>
      </c>
      <c r="R306" s="17">
        <v>176.98699999999999</v>
      </c>
      <c r="S306" s="17">
        <v>242.73699999999999</v>
      </c>
      <c r="T306" s="17">
        <v>133.70500000000001</v>
      </c>
      <c r="U306" s="17">
        <v>146.24199999999999</v>
      </c>
      <c r="V306" s="17">
        <v>225.16800000000001</v>
      </c>
      <c r="W306" s="17">
        <v>176.41200000000001</v>
      </c>
      <c r="X306" s="17">
        <v>261.22399999999999</v>
      </c>
      <c r="Y306" s="17">
        <v>242.964</v>
      </c>
      <c r="Z306" s="17">
        <v>190.20599999999999</v>
      </c>
      <c r="AA306" s="17">
        <v>142.422</v>
      </c>
      <c r="AB306" s="17">
        <v>202.32499999999999</v>
      </c>
      <c r="AC306" s="17">
        <v>293.37799999999999</v>
      </c>
      <c r="AD306" s="17">
        <v>225.49799999999999</v>
      </c>
      <c r="AE306" s="17">
        <v>265.185</v>
      </c>
      <c r="AF306" s="17">
        <v>201.77500000000001</v>
      </c>
      <c r="AG306" s="17">
        <v>200.23500000000001</v>
      </c>
      <c r="AH306" s="17">
        <v>139.68</v>
      </c>
      <c r="AI306" s="17">
        <v>204.875</v>
      </c>
      <c r="AJ306" s="17">
        <v>269.17500000000001</v>
      </c>
      <c r="AK306" s="17">
        <v>214.756</v>
      </c>
      <c r="AL306" s="17">
        <v>157.53700000000001</v>
      </c>
      <c r="AM306" s="17">
        <v>137.9</v>
      </c>
      <c r="AN306" s="17">
        <v>180.792</v>
      </c>
      <c r="AO306" s="17">
        <v>178.76900000000001</v>
      </c>
    </row>
    <row r="307" spans="1:41" x14ac:dyDescent="0.35">
      <c r="A307" s="17">
        <v>240.94900000000001</v>
      </c>
      <c r="B307" s="17">
        <v>182.88</v>
      </c>
      <c r="C307" s="17">
        <v>368.80700000000002</v>
      </c>
      <c r="D307" s="17">
        <v>213.49799999999999</v>
      </c>
      <c r="E307" s="17">
        <v>269.41199999999998</v>
      </c>
      <c r="F307" s="17">
        <v>236.28700000000001</v>
      </c>
      <c r="G307" s="17">
        <v>245.143</v>
      </c>
      <c r="H307" s="17">
        <v>271.86599999999999</v>
      </c>
      <c r="I307" s="17">
        <v>246.28399999999999</v>
      </c>
      <c r="J307" s="17">
        <v>239.25</v>
      </c>
      <c r="K307" s="17">
        <v>236.999</v>
      </c>
      <c r="L307" s="17">
        <v>144.37299999999999</v>
      </c>
      <c r="M307" s="17">
        <v>106.26</v>
      </c>
      <c r="N307" s="17">
        <v>52.762900000000002</v>
      </c>
      <c r="O307" s="17">
        <v>52.762900000000002</v>
      </c>
      <c r="P307" s="17">
        <v>137.33600000000001</v>
      </c>
      <c r="Q307" s="17">
        <v>93.877300000000005</v>
      </c>
      <c r="R307" s="17">
        <v>181.191</v>
      </c>
      <c r="S307" s="17">
        <v>243.56</v>
      </c>
      <c r="T307" s="17">
        <v>140.38200000000001</v>
      </c>
      <c r="U307" s="17">
        <v>153.297</v>
      </c>
      <c r="V307" s="17">
        <v>227.93199999999999</v>
      </c>
      <c r="W307" s="17">
        <v>178.001</v>
      </c>
      <c r="X307" s="17">
        <v>263.64100000000002</v>
      </c>
      <c r="Y307" s="17">
        <v>247.03899999999999</v>
      </c>
      <c r="Z307" s="17">
        <v>194.83199999999999</v>
      </c>
      <c r="AA307" s="17">
        <v>148.22900000000001</v>
      </c>
      <c r="AB307" s="17">
        <v>204.10499999999999</v>
      </c>
      <c r="AC307" s="17">
        <v>299.86500000000001</v>
      </c>
      <c r="AD307" s="17">
        <v>240.62299999999999</v>
      </c>
      <c r="AE307" s="17">
        <v>268.03199999999998</v>
      </c>
      <c r="AF307" s="17">
        <v>205.65899999999999</v>
      </c>
      <c r="AG307" s="17">
        <v>200.32499999999999</v>
      </c>
      <c r="AH307" s="17">
        <v>139.98400000000001</v>
      </c>
      <c r="AI307" s="17">
        <v>212.393</v>
      </c>
      <c r="AJ307" s="17">
        <v>272.09300000000002</v>
      </c>
      <c r="AK307" s="17">
        <v>215.547</v>
      </c>
      <c r="AL307" s="17">
        <v>169.982</v>
      </c>
      <c r="AM307" s="17">
        <v>143.74100000000001</v>
      </c>
      <c r="AN307" s="17">
        <v>210.63200000000001</v>
      </c>
      <c r="AO307" s="17">
        <v>179.815</v>
      </c>
    </row>
    <row r="308" spans="1:41" x14ac:dyDescent="0.35">
      <c r="A308" s="17">
        <v>255.65299999999999</v>
      </c>
      <c r="B308" s="17">
        <v>187.6</v>
      </c>
      <c r="C308" s="17">
        <v>371.41800000000001</v>
      </c>
      <c r="D308" s="17">
        <v>215.892</v>
      </c>
      <c r="E308" s="17">
        <v>270.50299999999999</v>
      </c>
      <c r="F308" s="17">
        <v>246.21199999999999</v>
      </c>
      <c r="G308" s="17">
        <v>247.078</v>
      </c>
      <c r="H308" s="17">
        <v>271.86799999999999</v>
      </c>
      <c r="I308" s="17">
        <v>247.50700000000001</v>
      </c>
      <c r="J308" s="17">
        <v>244.96799999999999</v>
      </c>
      <c r="K308" s="17">
        <v>238.63900000000001</v>
      </c>
      <c r="L308" s="17">
        <v>153.374</v>
      </c>
      <c r="M308" s="17">
        <v>109.30200000000001</v>
      </c>
      <c r="N308" s="17">
        <v>58.012599999999999</v>
      </c>
      <c r="O308" s="17">
        <v>58.012599999999999</v>
      </c>
      <c r="P308" s="17">
        <v>150.69</v>
      </c>
      <c r="Q308" s="17">
        <v>98.570300000000003</v>
      </c>
      <c r="R308" s="17">
        <v>182.886</v>
      </c>
      <c r="S308" s="17">
        <v>251.57</v>
      </c>
      <c r="T308" s="17">
        <v>144.815</v>
      </c>
      <c r="U308" s="17">
        <v>153.70400000000001</v>
      </c>
      <c r="V308" s="17">
        <v>231.256</v>
      </c>
      <c r="W308" s="17">
        <v>187.20699999999999</v>
      </c>
      <c r="X308" s="17">
        <v>271.15300000000002</v>
      </c>
      <c r="Y308" s="17">
        <v>252.316</v>
      </c>
      <c r="Z308" s="17">
        <v>204.64599999999999</v>
      </c>
      <c r="AA308" s="17">
        <v>148.976</v>
      </c>
      <c r="AB308" s="17">
        <v>207.446</v>
      </c>
      <c r="AC308" s="17">
        <v>304.53199999999998</v>
      </c>
      <c r="AD308" s="17">
        <v>246.661</v>
      </c>
      <c r="AE308" s="17">
        <v>271.26299999999998</v>
      </c>
      <c r="AF308" s="17">
        <v>217.423</v>
      </c>
      <c r="AG308" s="17">
        <v>200.89</v>
      </c>
      <c r="AH308" s="17">
        <v>141.66399999999999</v>
      </c>
      <c r="AI308" s="17">
        <v>224.54499999999999</v>
      </c>
      <c r="AJ308" s="17">
        <v>273.72800000000001</v>
      </c>
      <c r="AK308" s="17">
        <v>219.74199999999999</v>
      </c>
      <c r="AL308" s="17">
        <v>170.511</v>
      </c>
      <c r="AM308" s="17">
        <v>156.29499999999999</v>
      </c>
      <c r="AN308" s="17">
        <v>215.42400000000001</v>
      </c>
      <c r="AO308" s="17">
        <v>185.43799999999999</v>
      </c>
    </row>
    <row r="309" spans="1:41" x14ac:dyDescent="0.35">
      <c r="A309" s="17">
        <v>258.815</v>
      </c>
      <c r="B309" s="17">
        <v>197.374</v>
      </c>
      <c r="C309" s="17">
        <v>372.67200000000003</v>
      </c>
      <c r="D309" s="17">
        <v>217.45699999999999</v>
      </c>
      <c r="E309" s="17">
        <v>275.17700000000002</v>
      </c>
      <c r="F309" s="17">
        <v>248.19800000000001</v>
      </c>
      <c r="G309" s="17">
        <v>253.10400000000001</v>
      </c>
      <c r="H309" s="17">
        <v>271.959</v>
      </c>
      <c r="I309" s="17">
        <v>256.82900000000001</v>
      </c>
      <c r="J309" s="17">
        <v>249.619</v>
      </c>
      <c r="K309" s="17">
        <v>238.803</v>
      </c>
      <c r="L309" s="17">
        <v>159.244</v>
      </c>
      <c r="M309" s="17">
        <v>121.062</v>
      </c>
      <c r="N309" s="17">
        <v>58.349400000000003</v>
      </c>
      <c r="O309" s="17">
        <v>58.349400000000003</v>
      </c>
      <c r="P309" s="17">
        <v>153.09</v>
      </c>
      <c r="Q309" s="17">
        <v>103.967</v>
      </c>
      <c r="R309" s="17">
        <v>183.68100000000001</v>
      </c>
      <c r="S309" s="17">
        <v>252.34299999999999</v>
      </c>
      <c r="T309" s="17">
        <v>155.83199999999999</v>
      </c>
      <c r="U309" s="17">
        <v>158.25399999999999</v>
      </c>
      <c r="V309" s="17">
        <v>238.15</v>
      </c>
      <c r="W309" s="17">
        <v>191.07400000000001</v>
      </c>
      <c r="X309" s="17">
        <v>272.52100000000002</v>
      </c>
      <c r="Y309" s="17">
        <v>254.00399999999999</v>
      </c>
      <c r="Z309" s="17">
        <v>210.82499999999999</v>
      </c>
      <c r="AA309" s="17">
        <v>149.47200000000001</v>
      </c>
      <c r="AB309" s="17">
        <v>223.38399999999999</v>
      </c>
      <c r="AC309" s="17">
        <v>306.45800000000003</v>
      </c>
      <c r="AD309" s="17">
        <v>247.74799999999999</v>
      </c>
      <c r="AE309" s="17">
        <v>279.05</v>
      </c>
      <c r="AF309" s="17">
        <v>228.43</v>
      </c>
      <c r="AG309" s="17">
        <v>211.32300000000001</v>
      </c>
      <c r="AH309" s="17">
        <v>158.83199999999999</v>
      </c>
      <c r="AI309" s="17">
        <v>225.2</v>
      </c>
      <c r="AJ309" s="17">
        <v>276.64100000000002</v>
      </c>
      <c r="AK309" s="17">
        <v>223.857</v>
      </c>
      <c r="AL309" s="17">
        <v>172.08799999999999</v>
      </c>
      <c r="AM309" s="17">
        <v>156.369</v>
      </c>
      <c r="AN309" s="17">
        <v>217.56200000000001</v>
      </c>
      <c r="AO309" s="17">
        <v>195.29400000000001</v>
      </c>
    </row>
    <row r="310" spans="1:41" x14ac:dyDescent="0.35">
      <c r="A310" s="17">
        <v>264.37599999999998</v>
      </c>
      <c r="B310" s="17">
        <v>199.006</v>
      </c>
      <c r="C310" s="17">
        <v>374.678</v>
      </c>
      <c r="D310" s="17">
        <v>217.65199999999999</v>
      </c>
      <c r="E310" s="17">
        <v>275.81</v>
      </c>
      <c r="F310" s="17">
        <v>248.965</v>
      </c>
      <c r="G310" s="17">
        <v>253.923</v>
      </c>
      <c r="H310" s="17">
        <v>272.22399999999999</v>
      </c>
      <c r="I310" s="17">
        <v>263.08100000000002</v>
      </c>
      <c r="J310" s="17">
        <v>250.38300000000001</v>
      </c>
      <c r="K310" s="17">
        <v>248.42500000000001</v>
      </c>
      <c r="L310" s="17">
        <v>172.55199999999999</v>
      </c>
      <c r="M310" s="17">
        <v>125.101</v>
      </c>
      <c r="N310" s="17">
        <v>77.812799999999996</v>
      </c>
      <c r="O310" s="17">
        <v>77.812799999999996</v>
      </c>
      <c r="P310" s="17">
        <v>159.941</v>
      </c>
      <c r="Q310" s="17">
        <v>112.79900000000001</v>
      </c>
      <c r="R310" s="17">
        <v>191.25399999999999</v>
      </c>
      <c r="S310" s="17">
        <v>252.92500000000001</v>
      </c>
      <c r="T310" s="17">
        <v>163.05099999999999</v>
      </c>
      <c r="U310" s="17">
        <v>174.31700000000001</v>
      </c>
      <c r="V310" s="17">
        <v>242.625</v>
      </c>
      <c r="W310" s="17">
        <v>191.95500000000001</v>
      </c>
      <c r="X310" s="17">
        <v>275.91699999999997</v>
      </c>
      <c r="Y310" s="17">
        <v>254.60400000000001</v>
      </c>
      <c r="Z310" s="17">
        <v>214.24100000000001</v>
      </c>
      <c r="AA310" s="17">
        <v>172.096</v>
      </c>
      <c r="AB310" s="17">
        <v>234.63200000000001</v>
      </c>
      <c r="AC310" s="17">
        <v>323.30200000000002</v>
      </c>
      <c r="AD310" s="17">
        <v>255.35</v>
      </c>
      <c r="AE310" s="17">
        <v>287.71199999999999</v>
      </c>
      <c r="AF310" s="17">
        <v>230.226</v>
      </c>
      <c r="AG310" s="17">
        <v>214.80199999999999</v>
      </c>
      <c r="AH310" s="17">
        <v>162.50399999999999</v>
      </c>
      <c r="AI310" s="17">
        <v>228.56200000000001</v>
      </c>
      <c r="AJ310" s="17">
        <v>288.15800000000002</v>
      </c>
      <c r="AK310" s="17">
        <v>240.11</v>
      </c>
      <c r="AL310" s="17">
        <v>178.12799999999999</v>
      </c>
      <c r="AM310" s="17">
        <v>163.42500000000001</v>
      </c>
      <c r="AN310" s="17">
        <v>218.46100000000001</v>
      </c>
      <c r="AO310" s="17">
        <v>199.06299999999999</v>
      </c>
    </row>
    <row r="311" spans="1:41" x14ac:dyDescent="0.35">
      <c r="A311" s="17">
        <v>265.209</v>
      </c>
      <c r="B311" s="17">
        <v>206.57900000000001</v>
      </c>
      <c r="C311" s="17">
        <v>375.25</v>
      </c>
      <c r="D311" s="17">
        <v>223.27199999999999</v>
      </c>
      <c r="E311" s="17">
        <v>282.13799999999998</v>
      </c>
      <c r="F311" s="17">
        <v>258.44099999999997</v>
      </c>
      <c r="G311" s="17">
        <v>258.93200000000002</v>
      </c>
      <c r="H311" s="17">
        <v>280.084</v>
      </c>
      <c r="I311" s="17">
        <v>271.55099999999999</v>
      </c>
      <c r="J311" s="17">
        <v>254.19900000000001</v>
      </c>
      <c r="K311" s="17">
        <v>253.821</v>
      </c>
      <c r="L311" s="17">
        <v>176.28399999999999</v>
      </c>
      <c r="M311" s="17">
        <v>125.92700000000001</v>
      </c>
      <c r="N311" s="17">
        <v>86.408100000000005</v>
      </c>
      <c r="O311" s="17">
        <v>86.408100000000005</v>
      </c>
      <c r="P311" s="17">
        <v>160.44399999999999</v>
      </c>
      <c r="Q311" s="17">
        <v>114.58199999999999</v>
      </c>
      <c r="R311" s="17">
        <v>193.381</v>
      </c>
      <c r="S311" s="17">
        <v>256.31700000000001</v>
      </c>
      <c r="T311" s="17">
        <v>181.40799999999999</v>
      </c>
      <c r="U311" s="17">
        <v>174.542</v>
      </c>
      <c r="V311" s="17">
        <v>247.03700000000001</v>
      </c>
      <c r="W311" s="17">
        <v>197.08500000000001</v>
      </c>
      <c r="X311" s="17">
        <v>291.51600000000002</v>
      </c>
      <c r="Y311" s="17">
        <v>260.041</v>
      </c>
      <c r="Z311" s="17">
        <v>216.77099999999999</v>
      </c>
      <c r="AA311" s="17">
        <v>172.685</v>
      </c>
      <c r="AB311" s="17">
        <v>235.97300000000001</v>
      </c>
      <c r="AC311" s="17">
        <v>333.98200000000003</v>
      </c>
      <c r="AD311" s="17">
        <v>264.93400000000003</v>
      </c>
      <c r="AE311" s="17">
        <v>302.15899999999999</v>
      </c>
      <c r="AF311" s="17">
        <v>230.874</v>
      </c>
      <c r="AG311" s="17">
        <v>217.505</v>
      </c>
      <c r="AH311" s="17">
        <v>163.03399999999999</v>
      </c>
      <c r="AI311" s="17">
        <v>230.702</v>
      </c>
      <c r="AJ311" s="17">
        <v>299.27699999999999</v>
      </c>
      <c r="AK311" s="17">
        <v>257.53199999999998</v>
      </c>
      <c r="AL311" s="17">
        <v>178.57400000000001</v>
      </c>
      <c r="AM311" s="17">
        <v>176.24</v>
      </c>
      <c r="AN311" s="17">
        <v>223.11500000000001</v>
      </c>
      <c r="AO311" s="17">
        <v>206.48</v>
      </c>
    </row>
    <row r="312" spans="1:41" x14ac:dyDescent="0.35">
      <c r="A312" s="17">
        <v>271.92700000000002</v>
      </c>
      <c r="B312" s="17">
        <v>210.572</v>
      </c>
      <c r="C312" s="17">
        <v>381.93400000000003</v>
      </c>
      <c r="D312" s="17">
        <v>225.10900000000001</v>
      </c>
      <c r="E312" s="17">
        <v>284.98</v>
      </c>
      <c r="F312" s="17">
        <v>260.00299999999999</v>
      </c>
      <c r="G312" s="17">
        <v>259.62</v>
      </c>
      <c r="H312" s="17">
        <v>298.52699999999999</v>
      </c>
      <c r="I312" s="17">
        <v>281.54300000000001</v>
      </c>
      <c r="J312" s="17">
        <v>273.26400000000001</v>
      </c>
      <c r="K312" s="17">
        <v>258.09500000000003</v>
      </c>
      <c r="L312" s="17">
        <v>176.989</v>
      </c>
      <c r="M312" s="17">
        <v>130.273</v>
      </c>
      <c r="N312" s="17">
        <v>93.641499999999994</v>
      </c>
      <c r="O312" s="17">
        <v>93.641499999999994</v>
      </c>
      <c r="P312" s="17">
        <v>168.5</v>
      </c>
      <c r="Q312" s="17">
        <v>116.748</v>
      </c>
      <c r="R312" s="17">
        <v>206.13800000000001</v>
      </c>
      <c r="S312" s="17">
        <v>258.20100000000002</v>
      </c>
      <c r="T312" s="17">
        <v>184.83799999999999</v>
      </c>
      <c r="U312" s="17">
        <v>185.02199999999999</v>
      </c>
      <c r="V312" s="17">
        <v>248.202</v>
      </c>
      <c r="W312" s="17">
        <v>206.982</v>
      </c>
      <c r="X312" s="17">
        <v>302.50799999999998</v>
      </c>
      <c r="Y312" s="17">
        <v>264.714</v>
      </c>
      <c r="Z312" s="17">
        <v>221.56</v>
      </c>
      <c r="AA312" s="17">
        <v>173.67099999999999</v>
      </c>
      <c r="AB312" s="17">
        <v>237.01599999999999</v>
      </c>
      <c r="AC312" s="17">
        <v>334.21100000000001</v>
      </c>
      <c r="AD312" s="17">
        <v>279.959</v>
      </c>
      <c r="AE312" s="17">
        <v>309.82400000000001</v>
      </c>
      <c r="AF312" s="17">
        <v>232.33500000000001</v>
      </c>
      <c r="AG312" s="17">
        <v>222.738</v>
      </c>
      <c r="AH312" s="17">
        <v>168.096</v>
      </c>
      <c r="AI312" s="17">
        <v>239.023</v>
      </c>
      <c r="AJ312" s="17">
        <v>306.88299999999998</v>
      </c>
      <c r="AK312" s="17">
        <v>262.40199999999999</v>
      </c>
      <c r="AL312" s="17">
        <v>178.61500000000001</v>
      </c>
      <c r="AM312" s="17">
        <v>182.69399999999999</v>
      </c>
      <c r="AN312" s="17">
        <v>224.334</v>
      </c>
      <c r="AO312" s="17">
        <v>221.202</v>
      </c>
    </row>
    <row r="313" spans="1:41" x14ac:dyDescent="0.35">
      <c r="A313" s="17">
        <v>273.06900000000002</v>
      </c>
      <c r="B313" s="17">
        <v>210.61099999999999</v>
      </c>
      <c r="C313" s="17">
        <v>389.50599999999997</v>
      </c>
      <c r="D313" s="17">
        <v>228.69300000000001</v>
      </c>
      <c r="E313" s="17">
        <v>286.26900000000001</v>
      </c>
      <c r="F313" s="17">
        <v>261.22000000000003</v>
      </c>
      <c r="G313" s="17">
        <v>265.01799999999997</v>
      </c>
      <c r="H313" s="17">
        <v>299.05900000000003</v>
      </c>
      <c r="I313" s="17">
        <v>288.18700000000001</v>
      </c>
      <c r="J313" s="17">
        <v>289.04500000000002</v>
      </c>
      <c r="K313" s="17">
        <v>260.77499999999998</v>
      </c>
      <c r="L313" s="17">
        <v>193.22499999999999</v>
      </c>
      <c r="M313" s="17">
        <v>133.673</v>
      </c>
      <c r="N313" s="17">
        <v>103.443</v>
      </c>
      <c r="O313" s="17">
        <v>103.443</v>
      </c>
      <c r="P313" s="17">
        <v>177.40700000000001</v>
      </c>
      <c r="Q313" s="17">
        <v>122.443</v>
      </c>
      <c r="R313" s="17">
        <v>212.29499999999999</v>
      </c>
      <c r="S313" s="17">
        <v>267.32</v>
      </c>
      <c r="T313" s="17">
        <v>188.61099999999999</v>
      </c>
      <c r="U313" s="17">
        <v>195.536</v>
      </c>
      <c r="V313" s="17">
        <v>248.82400000000001</v>
      </c>
      <c r="W313" s="17">
        <v>207.3</v>
      </c>
      <c r="X313" s="17">
        <v>312.44799999999998</v>
      </c>
      <c r="Y313" s="17">
        <v>265.39600000000002</v>
      </c>
      <c r="Z313" s="17">
        <v>223.30799999999999</v>
      </c>
      <c r="AA313" s="17">
        <v>173.928</v>
      </c>
      <c r="AB313" s="17">
        <v>239.89599999999999</v>
      </c>
      <c r="AC313" s="17">
        <v>342.41399999999999</v>
      </c>
      <c r="AD313" s="17">
        <v>285.77100000000002</v>
      </c>
      <c r="AE313" s="17">
        <v>315.87099999999998</v>
      </c>
      <c r="AF313" s="17">
        <v>245.38300000000001</v>
      </c>
      <c r="AG313" s="17">
        <v>226.58500000000001</v>
      </c>
      <c r="AH313" s="17">
        <v>169.749</v>
      </c>
      <c r="AI313" s="17">
        <v>243.035</v>
      </c>
      <c r="AJ313" s="17">
        <v>314.01499999999999</v>
      </c>
      <c r="AK313" s="17">
        <v>262.53199999999998</v>
      </c>
      <c r="AL313" s="17">
        <v>185.63499999999999</v>
      </c>
      <c r="AM313" s="17">
        <v>187.779</v>
      </c>
      <c r="AN313" s="17">
        <v>234.14400000000001</v>
      </c>
      <c r="AO313" s="17">
        <v>225.04499999999999</v>
      </c>
    </row>
    <row r="314" spans="1:41" x14ac:dyDescent="0.35">
      <c r="A314" s="17">
        <v>275.428</v>
      </c>
      <c r="B314" s="17">
        <v>218.65700000000001</v>
      </c>
      <c r="C314" s="17">
        <v>393.16300000000001</v>
      </c>
      <c r="D314" s="17">
        <v>232.36799999999999</v>
      </c>
      <c r="E314" s="17">
        <v>286.58</v>
      </c>
      <c r="F314" s="17">
        <v>271.964</v>
      </c>
      <c r="G314" s="17">
        <v>270.80099999999999</v>
      </c>
      <c r="H314" s="17">
        <v>303.85599999999999</v>
      </c>
      <c r="I314" s="17">
        <v>290.02100000000002</v>
      </c>
      <c r="J314" s="17">
        <v>291.95800000000003</v>
      </c>
      <c r="K314" s="17">
        <v>265.01400000000001</v>
      </c>
      <c r="L314" s="17">
        <v>195.72300000000001</v>
      </c>
      <c r="M314" s="17">
        <v>137.05600000000001</v>
      </c>
      <c r="N314" s="17">
        <v>103.997</v>
      </c>
      <c r="O314" s="17">
        <v>103.997</v>
      </c>
      <c r="P314" s="17">
        <v>180.197</v>
      </c>
      <c r="Q314" s="17">
        <v>132.346</v>
      </c>
      <c r="R314" s="17">
        <v>213.42500000000001</v>
      </c>
      <c r="S314" s="17">
        <v>267.62</v>
      </c>
      <c r="T314" s="17">
        <v>195.096</v>
      </c>
      <c r="U314" s="17">
        <v>201.572</v>
      </c>
      <c r="V314" s="17">
        <v>258.26299999999998</v>
      </c>
      <c r="W314" s="17">
        <v>215.31700000000001</v>
      </c>
      <c r="X314" s="17">
        <v>316.53100000000001</v>
      </c>
      <c r="Y314" s="17">
        <v>277.29700000000003</v>
      </c>
      <c r="Z314" s="17">
        <v>235.80600000000001</v>
      </c>
      <c r="AA314" s="17">
        <v>182.91499999999999</v>
      </c>
      <c r="AB314" s="17">
        <v>241.303</v>
      </c>
      <c r="AC314" s="17">
        <v>344.51600000000002</v>
      </c>
      <c r="AD314" s="17">
        <v>288.49099999999999</v>
      </c>
      <c r="AE314" s="17">
        <v>326.44900000000001</v>
      </c>
      <c r="AF314" s="17">
        <v>249.881</v>
      </c>
      <c r="AG314" s="17">
        <v>231.53299999999999</v>
      </c>
      <c r="AH314" s="17">
        <v>179.03399999999999</v>
      </c>
      <c r="AI314" s="17">
        <v>248.869</v>
      </c>
      <c r="AJ314" s="17">
        <v>317.12900000000002</v>
      </c>
      <c r="AK314" s="17">
        <v>268.63400000000001</v>
      </c>
      <c r="AL314" s="17">
        <v>187.45099999999999</v>
      </c>
      <c r="AM314" s="17">
        <v>189.83199999999999</v>
      </c>
      <c r="AN314" s="17">
        <v>238.869</v>
      </c>
      <c r="AO314" s="17">
        <v>228.93199999999999</v>
      </c>
    </row>
    <row r="315" spans="1:41" x14ac:dyDescent="0.35">
      <c r="A315" s="17">
        <v>277.76499999999999</v>
      </c>
      <c r="B315" s="17">
        <v>231.81200000000001</v>
      </c>
      <c r="C315" s="17">
        <v>394.21499999999997</v>
      </c>
      <c r="D315" s="17">
        <v>238.13200000000001</v>
      </c>
      <c r="E315" s="17">
        <v>297.45499999999998</v>
      </c>
      <c r="F315" s="17">
        <v>283.56</v>
      </c>
      <c r="G315" s="17">
        <v>281.85700000000003</v>
      </c>
      <c r="H315" s="17">
        <v>306.50099999999998</v>
      </c>
      <c r="I315" s="17">
        <v>293.56700000000001</v>
      </c>
      <c r="J315" s="17">
        <v>292.447</v>
      </c>
      <c r="K315" s="17">
        <v>274.16000000000003</v>
      </c>
      <c r="L315" s="17">
        <v>200.578</v>
      </c>
      <c r="M315" s="17">
        <v>146.14699999999999</v>
      </c>
      <c r="N315" s="17">
        <v>105.449</v>
      </c>
      <c r="O315" s="17">
        <v>105.449</v>
      </c>
      <c r="P315" s="17">
        <v>181.02500000000001</v>
      </c>
      <c r="Q315" s="17">
        <v>134.91</v>
      </c>
      <c r="R315" s="17">
        <v>215.64</v>
      </c>
      <c r="S315" s="17">
        <v>286.28199999999998</v>
      </c>
      <c r="T315" s="17">
        <v>197.732</v>
      </c>
      <c r="U315" s="17">
        <v>202.33600000000001</v>
      </c>
      <c r="V315" s="17">
        <v>260.02</v>
      </c>
      <c r="W315" s="17">
        <v>217.429</v>
      </c>
      <c r="X315" s="17">
        <v>320.38299999999998</v>
      </c>
      <c r="Y315" s="17">
        <v>301.38099999999997</v>
      </c>
      <c r="Z315" s="17">
        <v>236.52600000000001</v>
      </c>
      <c r="AA315" s="17">
        <v>195.78100000000001</v>
      </c>
      <c r="AB315" s="17">
        <v>244.506</v>
      </c>
      <c r="AC315" s="17">
        <v>347.32900000000001</v>
      </c>
      <c r="AD315" s="17">
        <v>296.887</v>
      </c>
      <c r="AE315" s="17">
        <v>328.33600000000001</v>
      </c>
      <c r="AF315" s="17">
        <v>250.87</v>
      </c>
      <c r="AG315" s="17">
        <v>242.65899999999999</v>
      </c>
      <c r="AH315" s="17">
        <v>181.63900000000001</v>
      </c>
      <c r="AI315" s="17">
        <v>249.02699999999999</v>
      </c>
      <c r="AJ315" s="17">
        <v>323.22899999999998</v>
      </c>
      <c r="AK315" s="17">
        <v>268.85899999999998</v>
      </c>
      <c r="AL315" s="17">
        <v>191.71899999999999</v>
      </c>
      <c r="AM315" s="17">
        <v>192.84</v>
      </c>
      <c r="AN315" s="17">
        <v>244.26599999999999</v>
      </c>
      <c r="AO315" s="17">
        <v>232.28800000000001</v>
      </c>
    </row>
    <row r="316" spans="1:41" x14ac:dyDescent="0.35">
      <c r="A316" s="17">
        <v>287.79199999999997</v>
      </c>
      <c r="B316" s="17">
        <v>232.09</v>
      </c>
      <c r="C316" s="17">
        <v>394.971</v>
      </c>
      <c r="D316" s="17">
        <v>244.29900000000001</v>
      </c>
      <c r="E316" s="17">
        <v>298.17</v>
      </c>
      <c r="F316" s="17">
        <v>285.76499999999999</v>
      </c>
      <c r="G316" s="17">
        <v>293.23500000000001</v>
      </c>
      <c r="H316" s="17">
        <v>310.67700000000002</v>
      </c>
      <c r="I316" s="17">
        <v>294.476</v>
      </c>
      <c r="J316" s="17">
        <v>292.512</v>
      </c>
      <c r="K316" s="17">
        <v>276.83100000000002</v>
      </c>
      <c r="L316" s="17">
        <v>208.35</v>
      </c>
      <c r="M316" s="17">
        <v>156.74799999999999</v>
      </c>
      <c r="N316" s="17">
        <v>106.74299999999999</v>
      </c>
      <c r="O316" s="17">
        <v>106.74299999999999</v>
      </c>
      <c r="P316" s="17">
        <v>188.56</v>
      </c>
      <c r="Q316" s="17">
        <v>139.136</v>
      </c>
      <c r="R316" s="17">
        <v>225.60300000000001</v>
      </c>
      <c r="S316" s="17">
        <v>320.05399999999997</v>
      </c>
      <c r="T316" s="17">
        <v>199.797</v>
      </c>
      <c r="U316" s="17">
        <v>219.26900000000001</v>
      </c>
      <c r="V316" s="17">
        <v>290.13</v>
      </c>
      <c r="W316" s="17">
        <v>240.08500000000001</v>
      </c>
      <c r="X316" s="17">
        <v>329.14400000000001</v>
      </c>
      <c r="Y316" s="17">
        <v>302.86599999999999</v>
      </c>
      <c r="Z316" s="17">
        <v>238.14500000000001</v>
      </c>
      <c r="AA316" s="17">
        <v>202.36799999999999</v>
      </c>
      <c r="AB316" s="17">
        <v>249.203</v>
      </c>
      <c r="AC316" s="17">
        <v>347.99599999999998</v>
      </c>
      <c r="AD316" s="17">
        <v>310.25299999999999</v>
      </c>
      <c r="AE316" s="17">
        <v>331.45499999999998</v>
      </c>
      <c r="AF316" s="17">
        <v>282.23700000000002</v>
      </c>
      <c r="AG316" s="17">
        <v>243.053</v>
      </c>
      <c r="AH316" s="17">
        <v>186.208</v>
      </c>
      <c r="AI316" s="17">
        <v>251.06200000000001</v>
      </c>
      <c r="AJ316" s="17">
        <v>326.411</v>
      </c>
      <c r="AK316" s="17">
        <v>271.89499999999998</v>
      </c>
      <c r="AL316" s="17">
        <v>194.11699999999999</v>
      </c>
      <c r="AM316" s="17">
        <v>195.34100000000001</v>
      </c>
      <c r="AN316" s="17">
        <v>250.512</v>
      </c>
      <c r="AO316" s="17">
        <v>238.62100000000001</v>
      </c>
    </row>
    <row r="317" spans="1:41" x14ac:dyDescent="0.35">
      <c r="A317" s="17">
        <v>299.64699999999999</v>
      </c>
      <c r="B317" s="17">
        <v>239.34800000000001</v>
      </c>
      <c r="C317" s="17">
        <v>402.99799999999999</v>
      </c>
      <c r="D317" s="17">
        <v>266.68400000000003</v>
      </c>
      <c r="E317" s="17">
        <v>311.49900000000002</v>
      </c>
      <c r="F317" s="17">
        <v>320.97899999999998</v>
      </c>
      <c r="G317" s="17">
        <v>312.89999999999998</v>
      </c>
      <c r="H317" s="17">
        <v>314.89</v>
      </c>
      <c r="I317" s="17">
        <v>302.64100000000002</v>
      </c>
      <c r="J317" s="17">
        <v>293.36</v>
      </c>
      <c r="K317" s="17">
        <v>277.45499999999998</v>
      </c>
      <c r="L317" s="17">
        <v>211.30799999999999</v>
      </c>
      <c r="M317" s="17">
        <v>158.14699999999999</v>
      </c>
      <c r="N317" s="17">
        <v>116.684</v>
      </c>
      <c r="O317" s="17">
        <v>116.684</v>
      </c>
      <c r="P317" s="17">
        <v>204.13</v>
      </c>
      <c r="Q317" s="17">
        <v>139.90899999999999</v>
      </c>
      <c r="R317" s="17">
        <v>231.23</v>
      </c>
      <c r="S317" s="17">
        <v>329.41199999999998</v>
      </c>
      <c r="T317" s="17">
        <v>200.04499999999999</v>
      </c>
      <c r="U317" s="17">
        <v>235.16</v>
      </c>
      <c r="V317" s="17">
        <v>318.62799999999999</v>
      </c>
      <c r="W317" s="17">
        <v>265.40899999999999</v>
      </c>
      <c r="X317" s="17">
        <v>331.57900000000001</v>
      </c>
      <c r="Y317" s="17">
        <v>305.25200000000001</v>
      </c>
      <c r="Z317" s="17">
        <v>265.91800000000001</v>
      </c>
      <c r="AA317" s="17">
        <v>218.55500000000001</v>
      </c>
      <c r="AB317" s="17">
        <v>254.405</v>
      </c>
      <c r="AC317" s="17">
        <v>348.108</v>
      </c>
      <c r="AD317" s="17">
        <v>311.48399999999998</v>
      </c>
      <c r="AE317" s="17">
        <v>335.858</v>
      </c>
      <c r="AF317" s="17">
        <v>296.79500000000002</v>
      </c>
      <c r="AG317" s="17">
        <v>244.93899999999999</v>
      </c>
      <c r="AH317" s="17">
        <v>189.596</v>
      </c>
      <c r="AI317" s="17">
        <v>254.07</v>
      </c>
      <c r="AJ317" s="17">
        <v>326.55700000000002</v>
      </c>
      <c r="AK317" s="17">
        <v>276.34899999999999</v>
      </c>
      <c r="AL317" s="17">
        <v>195.42699999999999</v>
      </c>
      <c r="AM317" s="17">
        <v>196.75299999999999</v>
      </c>
      <c r="AN317" s="17">
        <v>264.214</v>
      </c>
      <c r="AO317" s="17">
        <v>253.125</v>
      </c>
    </row>
    <row r="318" spans="1:41" x14ac:dyDescent="0.35">
      <c r="A318" s="17">
        <v>300.49599999999998</v>
      </c>
      <c r="B318" s="17">
        <v>269.92899999999997</v>
      </c>
      <c r="C318" s="17">
        <v>405.42399999999998</v>
      </c>
      <c r="D318" s="17">
        <v>291.69200000000001</v>
      </c>
      <c r="E318" s="17">
        <v>345.09699999999998</v>
      </c>
      <c r="F318" s="17">
        <v>344.56799999999998</v>
      </c>
      <c r="G318" s="17">
        <v>315.476</v>
      </c>
      <c r="H318" s="17">
        <v>317.23599999999999</v>
      </c>
      <c r="I318" s="17">
        <v>315.91500000000002</v>
      </c>
      <c r="J318" s="17">
        <v>302.95400000000001</v>
      </c>
      <c r="K318" s="17">
        <v>287.19600000000003</v>
      </c>
      <c r="L318" s="17">
        <v>217.21899999999999</v>
      </c>
      <c r="M318" s="17">
        <v>163.578</v>
      </c>
      <c r="N318" s="17">
        <v>119.661</v>
      </c>
      <c r="O318" s="17">
        <v>119.661</v>
      </c>
      <c r="P318" s="17">
        <v>208.96199999999999</v>
      </c>
      <c r="Q318" s="17">
        <v>155.65600000000001</v>
      </c>
      <c r="R318" s="17">
        <v>250.02</v>
      </c>
      <c r="S318" s="17">
        <v>331.18700000000001</v>
      </c>
      <c r="T318" s="17">
        <v>207.50700000000001</v>
      </c>
      <c r="U318" s="17">
        <v>243.50899999999999</v>
      </c>
      <c r="V318" s="17">
        <v>329.5</v>
      </c>
      <c r="W318" s="17">
        <v>272.84199999999998</v>
      </c>
      <c r="X318" s="17">
        <v>334.51600000000002</v>
      </c>
      <c r="Y318" s="17">
        <v>305.63299999999998</v>
      </c>
      <c r="Z318" s="17">
        <v>270.58699999999999</v>
      </c>
      <c r="AA318" s="17">
        <v>222.471</v>
      </c>
      <c r="AB318" s="17">
        <v>258.84399999999999</v>
      </c>
      <c r="AC318" s="17">
        <v>356.17500000000001</v>
      </c>
      <c r="AD318" s="17">
        <v>311.95800000000003</v>
      </c>
      <c r="AE318" s="17">
        <v>363.93200000000002</v>
      </c>
      <c r="AF318" s="17">
        <v>297.20100000000002</v>
      </c>
      <c r="AG318" s="17">
        <v>245.142</v>
      </c>
      <c r="AH318" s="17">
        <v>203.738</v>
      </c>
      <c r="AI318" s="17">
        <v>258.72000000000003</v>
      </c>
      <c r="AJ318" s="17">
        <v>352.45299999999997</v>
      </c>
      <c r="AK318" s="17">
        <v>276.88499999999999</v>
      </c>
      <c r="AL318" s="17">
        <v>201.37700000000001</v>
      </c>
      <c r="AM318" s="17">
        <v>197.63900000000001</v>
      </c>
      <c r="AN318" s="17">
        <v>267.459</v>
      </c>
      <c r="AO318" s="17">
        <v>261.84500000000003</v>
      </c>
    </row>
    <row r="319" spans="1:41" x14ac:dyDescent="0.35">
      <c r="A319" s="17">
        <v>301.024</v>
      </c>
      <c r="B319" s="17">
        <v>293.98700000000002</v>
      </c>
      <c r="C319" s="17">
        <v>406.74700000000001</v>
      </c>
      <c r="D319" s="17">
        <v>297.74099999999999</v>
      </c>
      <c r="E319" s="17">
        <v>346.56900000000002</v>
      </c>
      <c r="F319" s="17">
        <v>355.68900000000002</v>
      </c>
      <c r="G319" s="17">
        <v>323.99900000000002</v>
      </c>
      <c r="H319" s="17">
        <v>320.21100000000001</v>
      </c>
      <c r="I319" s="17">
        <v>318.36900000000003</v>
      </c>
      <c r="J319" s="17">
        <v>310.96600000000001</v>
      </c>
      <c r="K319" s="17">
        <v>305.23899999999998</v>
      </c>
      <c r="L319" s="17">
        <v>222.63200000000001</v>
      </c>
      <c r="M319" s="17">
        <v>166.626</v>
      </c>
      <c r="N319" s="17">
        <v>121.792</v>
      </c>
      <c r="O319" s="17">
        <v>121.792</v>
      </c>
      <c r="P319" s="17">
        <v>217.511</v>
      </c>
      <c r="Q319" s="17">
        <v>164.1</v>
      </c>
      <c r="R319" s="17">
        <v>250.185</v>
      </c>
      <c r="S319" s="17">
        <v>343.50200000000001</v>
      </c>
      <c r="T319" s="17">
        <v>236.571</v>
      </c>
      <c r="U319" s="17">
        <v>265.11200000000002</v>
      </c>
      <c r="V319" s="17">
        <v>332.58199999999999</v>
      </c>
      <c r="W319" s="17">
        <v>276.79199999999997</v>
      </c>
      <c r="X319" s="17">
        <v>336.12400000000002</v>
      </c>
      <c r="Y319" s="17">
        <v>333.58</v>
      </c>
      <c r="Z319" s="17">
        <v>275.67500000000001</v>
      </c>
      <c r="AA319" s="17">
        <v>224.15899999999999</v>
      </c>
      <c r="AB319" s="17">
        <v>272.60199999999998</v>
      </c>
      <c r="AC319" s="17">
        <v>357.59800000000001</v>
      </c>
      <c r="AD319" s="17">
        <v>312.66300000000001</v>
      </c>
      <c r="AE319" s="17">
        <v>364.654</v>
      </c>
      <c r="AF319" s="17">
        <v>297.88499999999999</v>
      </c>
      <c r="AG319" s="17">
        <v>249.39</v>
      </c>
      <c r="AH319" s="17">
        <v>205.089</v>
      </c>
      <c r="AI319" s="17">
        <v>266.49299999999999</v>
      </c>
      <c r="AJ319" s="17">
        <v>356.81200000000001</v>
      </c>
      <c r="AK319" s="17">
        <v>277.05799999999999</v>
      </c>
      <c r="AL319" s="17">
        <v>205.00399999999999</v>
      </c>
      <c r="AM319" s="17">
        <v>203.774</v>
      </c>
      <c r="AN319" s="17">
        <v>278.24900000000002</v>
      </c>
      <c r="AO319" s="17">
        <v>265.827</v>
      </c>
    </row>
    <row r="320" spans="1:41" x14ac:dyDescent="0.35">
      <c r="A320" s="17">
        <v>308.74400000000003</v>
      </c>
      <c r="B320" s="17">
        <v>303.82499999999999</v>
      </c>
      <c r="C320" s="17">
        <v>409.44099999999997</v>
      </c>
      <c r="D320" s="17">
        <v>304.92399999999998</v>
      </c>
      <c r="E320" s="17">
        <v>347.39</v>
      </c>
      <c r="F320" s="17">
        <v>365.70800000000003</v>
      </c>
      <c r="G320" s="17">
        <v>326.59699999999998</v>
      </c>
      <c r="H320" s="17">
        <v>340.41</v>
      </c>
      <c r="I320" s="17">
        <v>329.99900000000002</v>
      </c>
      <c r="J320" s="17">
        <v>314.286</v>
      </c>
      <c r="K320" s="17">
        <v>316.10199999999998</v>
      </c>
      <c r="L320" s="17">
        <v>230.84899999999999</v>
      </c>
      <c r="M320" s="17">
        <v>175.79</v>
      </c>
      <c r="N320" s="17">
        <v>125.34399999999999</v>
      </c>
      <c r="O320" s="17">
        <v>125.34399999999999</v>
      </c>
      <c r="P320" s="17">
        <v>220.65700000000001</v>
      </c>
      <c r="Q320" s="17">
        <v>166.43700000000001</v>
      </c>
      <c r="R320" s="17">
        <v>267.85500000000002</v>
      </c>
      <c r="S320" s="17">
        <v>351.67599999999999</v>
      </c>
      <c r="T320" s="17">
        <v>245.125</v>
      </c>
      <c r="U320" s="17">
        <v>276.452</v>
      </c>
      <c r="V320" s="17">
        <v>337.24099999999999</v>
      </c>
      <c r="W320" s="17">
        <v>277.26499999999999</v>
      </c>
      <c r="X320" s="17">
        <v>338.53100000000001</v>
      </c>
      <c r="Y320" s="17">
        <v>338.85899999999998</v>
      </c>
      <c r="Z320" s="17">
        <v>276.95600000000002</v>
      </c>
      <c r="AA320" s="17">
        <v>256.32100000000003</v>
      </c>
      <c r="AB320" s="17">
        <v>282.05900000000003</v>
      </c>
      <c r="AC320" s="17">
        <v>358.27300000000002</v>
      </c>
      <c r="AD320" s="17">
        <v>313.61900000000003</v>
      </c>
      <c r="AE320" s="17">
        <v>369.37099999999998</v>
      </c>
      <c r="AF320" s="17">
        <v>309.26299999999998</v>
      </c>
      <c r="AG320" s="17">
        <v>254.31299999999999</v>
      </c>
      <c r="AH320" s="17">
        <v>218.12100000000001</v>
      </c>
      <c r="AI320" s="17">
        <v>288.577</v>
      </c>
      <c r="AJ320" s="17">
        <v>359.572</v>
      </c>
      <c r="AK320" s="17">
        <v>285.39999999999998</v>
      </c>
      <c r="AL320" s="17">
        <v>208.476</v>
      </c>
      <c r="AM320" s="17">
        <v>211.19499999999999</v>
      </c>
      <c r="AN320" s="17">
        <v>281.90100000000001</v>
      </c>
      <c r="AO320" s="17">
        <v>281.45</v>
      </c>
    </row>
    <row r="321" spans="1:41" x14ac:dyDescent="0.35">
      <c r="A321" s="17">
        <v>315.589</v>
      </c>
      <c r="B321" s="17">
        <v>304.19099999999997</v>
      </c>
      <c r="C321" s="17">
        <v>413.00200000000001</v>
      </c>
      <c r="D321" s="17">
        <v>324.73099999999999</v>
      </c>
      <c r="E321" s="17">
        <v>376.202</v>
      </c>
      <c r="F321" s="17">
        <v>370.65699999999998</v>
      </c>
      <c r="G321" s="17">
        <v>338.75</v>
      </c>
      <c r="H321" s="17">
        <v>360.91500000000002</v>
      </c>
      <c r="I321" s="17">
        <v>341.017</v>
      </c>
      <c r="J321" s="17">
        <v>350.84199999999998</v>
      </c>
      <c r="K321" s="17">
        <v>330.04399999999998</v>
      </c>
      <c r="L321" s="17">
        <v>238.048</v>
      </c>
      <c r="M321" s="17">
        <v>193.64099999999999</v>
      </c>
      <c r="N321" s="17">
        <v>136.22</v>
      </c>
      <c r="O321" s="17">
        <v>136.22</v>
      </c>
      <c r="P321" s="17">
        <v>228.102</v>
      </c>
      <c r="Q321" s="17">
        <v>171.67</v>
      </c>
      <c r="R321" s="17">
        <v>319.60500000000002</v>
      </c>
      <c r="S321" s="17">
        <v>362.59699999999998</v>
      </c>
      <c r="T321" s="17">
        <v>259.50299999999999</v>
      </c>
      <c r="U321" s="17">
        <v>278.37900000000002</v>
      </c>
      <c r="V321" s="17">
        <v>340.37</v>
      </c>
      <c r="W321" s="17">
        <v>278.06299999999999</v>
      </c>
      <c r="X321" s="17">
        <v>350.34300000000002</v>
      </c>
      <c r="Y321" s="17">
        <v>341.12299999999999</v>
      </c>
      <c r="Z321" s="17">
        <v>323.60500000000002</v>
      </c>
      <c r="AA321" s="17">
        <v>257.702</v>
      </c>
      <c r="AB321" s="17">
        <v>310.697</v>
      </c>
      <c r="AC321" s="17">
        <v>381.68299999999999</v>
      </c>
      <c r="AD321" s="17">
        <v>313.952</v>
      </c>
      <c r="AE321" s="17">
        <v>378.274</v>
      </c>
      <c r="AF321" s="17">
        <v>309.84399999999999</v>
      </c>
      <c r="AG321" s="17">
        <v>264.42500000000001</v>
      </c>
      <c r="AH321" s="17">
        <v>221.81399999999999</v>
      </c>
      <c r="AI321" s="17">
        <v>308.50400000000002</v>
      </c>
      <c r="AJ321" s="17">
        <v>365.08100000000002</v>
      </c>
      <c r="AK321" s="17">
        <v>291.32</v>
      </c>
      <c r="AL321" s="17">
        <v>211.77500000000001</v>
      </c>
      <c r="AM321" s="17">
        <v>211.35499999999999</v>
      </c>
      <c r="AN321" s="17">
        <v>283.96600000000001</v>
      </c>
      <c r="AO321" s="17">
        <v>285.87900000000002</v>
      </c>
    </row>
    <row r="322" spans="1:41" x14ac:dyDescent="0.35">
      <c r="A322" s="17">
        <v>326.96600000000001</v>
      </c>
      <c r="B322" s="17">
        <v>305.92099999999999</v>
      </c>
      <c r="C322" s="17">
        <v>413.4</v>
      </c>
      <c r="D322" s="17">
        <v>330.529</v>
      </c>
      <c r="E322" s="17">
        <v>385.42500000000001</v>
      </c>
      <c r="F322" s="17">
        <v>375.50200000000001</v>
      </c>
      <c r="G322" s="17">
        <v>352.41500000000002</v>
      </c>
      <c r="H322" s="17">
        <v>364.05099999999999</v>
      </c>
      <c r="I322" s="17">
        <v>352.428</v>
      </c>
      <c r="J322" s="17">
        <v>351.13</v>
      </c>
      <c r="K322" s="17">
        <v>338.57600000000002</v>
      </c>
      <c r="L322" s="17">
        <v>263.71499999999997</v>
      </c>
      <c r="M322" s="17">
        <v>203.66300000000001</v>
      </c>
      <c r="N322" s="17">
        <v>138.68700000000001</v>
      </c>
      <c r="O322" s="17">
        <v>138.68700000000001</v>
      </c>
      <c r="P322" s="17">
        <v>243.88800000000001</v>
      </c>
      <c r="Q322" s="17">
        <v>177.10300000000001</v>
      </c>
      <c r="R322" s="17">
        <v>323.73099999999999</v>
      </c>
      <c r="S322" s="17">
        <v>368.67599999999999</v>
      </c>
      <c r="T322" s="17">
        <v>272.07400000000001</v>
      </c>
      <c r="U322" s="17">
        <v>306.096</v>
      </c>
      <c r="V322" s="17">
        <v>343.32400000000001</v>
      </c>
      <c r="W322" s="17">
        <v>281.76299999999998</v>
      </c>
      <c r="X322" s="17">
        <v>353.36200000000002</v>
      </c>
      <c r="Y322" s="17">
        <v>351.93299999999999</v>
      </c>
      <c r="Z322" s="17">
        <v>324.88099999999997</v>
      </c>
      <c r="AA322" s="17">
        <v>264.72500000000002</v>
      </c>
      <c r="AB322" s="17">
        <v>311.71899999999999</v>
      </c>
      <c r="AC322" s="17">
        <v>401.036</v>
      </c>
      <c r="AD322" s="17">
        <v>330.95499999999998</v>
      </c>
      <c r="AE322" s="17">
        <v>379.17899999999997</v>
      </c>
      <c r="AF322" s="17">
        <v>314.21899999999999</v>
      </c>
      <c r="AG322" s="17">
        <v>267.73200000000003</v>
      </c>
      <c r="AH322" s="17">
        <v>224.30799999999999</v>
      </c>
      <c r="AI322" s="17">
        <v>319.06799999999998</v>
      </c>
      <c r="AJ322" s="17">
        <v>367.42</v>
      </c>
      <c r="AK322" s="17">
        <v>292.077</v>
      </c>
      <c r="AL322" s="17">
        <v>215.26300000000001</v>
      </c>
      <c r="AM322" s="17">
        <v>212.81100000000001</v>
      </c>
      <c r="AN322" s="17">
        <v>288.10599999999999</v>
      </c>
      <c r="AO322" s="17">
        <v>296.21499999999997</v>
      </c>
    </row>
    <row r="323" spans="1:41" x14ac:dyDescent="0.35">
      <c r="A323" s="17">
        <v>330.233</v>
      </c>
      <c r="B323" s="17">
        <v>306.93700000000001</v>
      </c>
      <c r="C323" s="17">
        <v>422.00599999999997</v>
      </c>
      <c r="D323" s="17">
        <v>330.91800000000001</v>
      </c>
      <c r="E323" s="17">
        <v>387.08100000000002</v>
      </c>
      <c r="F323" s="17">
        <v>382.88299999999998</v>
      </c>
      <c r="G323" s="17">
        <v>352.82100000000003</v>
      </c>
      <c r="H323" s="17">
        <v>367.35700000000003</v>
      </c>
      <c r="I323" s="17">
        <v>358.00599999999997</v>
      </c>
      <c r="J323" s="17">
        <v>354.26799999999997</v>
      </c>
      <c r="K323" s="17">
        <v>339.45800000000003</v>
      </c>
      <c r="L323" s="17">
        <v>264.83600000000001</v>
      </c>
      <c r="M323" s="17">
        <v>210.476</v>
      </c>
      <c r="N323" s="17">
        <v>143.45500000000001</v>
      </c>
      <c r="O323" s="17">
        <v>143.45500000000001</v>
      </c>
      <c r="P323" s="17">
        <v>245.15899999999999</v>
      </c>
      <c r="Q323" s="17">
        <v>177.614</v>
      </c>
      <c r="R323" s="17">
        <v>324.76299999999998</v>
      </c>
      <c r="S323" s="17">
        <v>382.99</v>
      </c>
      <c r="T323" s="17">
        <v>283.46499999999997</v>
      </c>
      <c r="U323" s="17">
        <v>306.91699999999997</v>
      </c>
      <c r="V323" s="17">
        <v>356.67099999999999</v>
      </c>
      <c r="W323" s="17">
        <v>289.24599999999998</v>
      </c>
      <c r="X323" s="17">
        <v>383.89299999999997</v>
      </c>
      <c r="Y323" s="17">
        <v>352.97500000000002</v>
      </c>
      <c r="Z323" s="17">
        <v>330.36799999999999</v>
      </c>
      <c r="AA323" s="17">
        <v>273.07499999999999</v>
      </c>
      <c r="AB323" s="17">
        <v>329.089</v>
      </c>
      <c r="AC323" s="17">
        <v>408.80900000000003</v>
      </c>
      <c r="AD323" s="17">
        <v>333.274</v>
      </c>
      <c r="AE323" s="17">
        <v>387.98599999999999</v>
      </c>
      <c r="AF323" s="17">
        <v>321.33600000000001</v>
      </c>
      <c r="AG323" s="17">
        <v>272.30399999999997</v>
      </c>
      <c r="AH323" s="17">
        <v>233.196</v>
      </c>
      <c r="AI323" s="17">
        <v>320.37099999999998</v>
      </c>
      <c r="AJ323" s="17">
        <v>374.512</v>
      </c>
      <c r="AK323" s="17">
        <v>294.91699999999997</v>
      </c>
      <c r="AL323" s="17">
        <v>224.19800000000001</v>
      </c>
      <c r="AM323" s="17">
        <v>222.61099999999999</v>
      </c>
      <c r="AN323" s="17">
        <v>299.815</v>
      </c>
      <c r="AO323" s="17">
        <v>300.702</v>
      </c>
    </row>
    <row r="324" spans="1:41" x14ac:dyDescent="0.35">
      <c r="A324" s="17">
        <v>334.39800000000002</v>
      </c>
      <c r="B324" s="17">
        <v>309.94900000000001</v>
      </c>
      <c r="C324" s="17">
        <v>422.29399999999998</v>
      </c>
      <c r="D324" s="17">
        <v>340.62900000000002</v>
      </c>
      <c r="E324" s="17">
        <v>389.66300000000001</v>
      </c>
      <c r="F324" s="17">
        <v>389.77499999999998</v>
      </c>
      <c r="G324" s="17">
        <v>355.50099999999998</v>
      </c>
      <c r="H324" s="17">
        <v>370.14</v>
      </c>
      <c r="I324" s="17">
        <v>368.58800000000002</v>
      </c>
      <c r="J324" s="17">
        <v>359.1</v>
      </c>
      <c r="K324" s="17">
        <v>340.30200000000002</v>
      </c>
      <c r="L324" s="17">
        <v>283.43200000000002</v>
      </c>
      <c r="M324" s="17">
        <v>212.91</v>
      </c>
      <c r="N324" s="17">
        <v>148.428</v>
      </c>
      <c r="O324" s="17">
        <v>148.428</v>
      </c>
      <c r="P324" s="17">
        <v>256.46699999999998</v>
      </c>
      <c r="Q324" s="17">
        <v>212.464</v>
      </c>
      <c r="R324" s="17">
        <v>325.39499999999998</v>
      </c>
      <c r="S324" s="17">
        <v>384.27800000000002</v>
      </c>
      <c r="T324" s="17">
        <v>283.75799999999998</v>
      </c>
      <c r="U324" s="17">
        <v>308.68900000000002</v>
      </c>
      <c r="V324" s="17">
        <v>365.97199999999998</v>
      </c>
      <c r="W324" s="17">
        <v>308.09500000000003</v>
      </c>
      <c r="X324" s="17">
        <v>384.76</v>
      </c>
      <c r="Y324" s="17">
        <v>361.05599999999998</v>
      </c>
      <c r="Z324" s="17">
        <v>333.86</v>
      </c>
      <c r="AA324" s="17">
        <v>273.98200000000003</v>
      </c>
      <c r="AB324" s="17">
        <v>329.31099999999998</v>
      </c>
      <c r="AC324" s="17">
        <v>421.99</v>
      </c>
      <c r="AD324" s="17">
        <v>335.346</v>
      </c>
      <c r="AE324" s="17">
        <v>392.15100000000001</v>
      </c>
      <c r="AF324" s="17">
        <v>331.18900000000002</v>
      </c>
      <c r="AG324" s="17">
        <v>276.13799999999998</v>
      </c>
      <c r="AH324" s="17">
        <v>237.37899999999999</v>
      </c>
      <c r="AI324" s="17">
        <v>320.613</v>
      </c>
      <c r="AJ324" s="17">
        <v>405.47</v>
      </c>
      <c r="AK324" s="17">
        <v>298.77800000000002</v>
      </c>
      <c r="AL324" s="17">
        <v>227.727</v>
      </c>
      <c r="AM324" s="17">
        <v>235.042</v>
      </c>
      <c r="AN324" s="17">
        <v>311.072</v>
      </c>
      <c r="AO324" s="17">
        <v>309.22000000000003</v>
      </c>
    </row>
    <row r="325" spans="1:41" x14ac:dyDescent="0.35">
      <c r="A325" s="17">
        <v>337.08800000000002</v>
      </c>
      <c r="B325" s="17">
        <v>321.04899999999998</v>
      </c>
      <c r="C325" s="17">
        <v>422.43200000000002</v>
      </c>
      <c r="D325" s="17">
        <v>347.88900000000001</v>
      </c>
      <c r="E325" s="17">
        <v>392.31799999999998</v>
      </c>
      <c r="F325" s="17">
        <v>396.49</v>
      </c>
      <c r="G325" s="17">
        <v>365.20800000000003</v>
      </c>
      <c r="H325" s="17">
        <v>377.1</v>
      </c>
      <c r="I325" s="17">
        <v>380.40600000000001</v>
      </c>
      <c r="J325" s="17">
        <v>361.49200000000002</v>
      </c>
      <c r="K325" s="17">
        <v>342.90499999999997</v>
      </c>
      <c r="L325" s="17">
        <v>288.43200000000002</v>
      </c>
      <c r="M325" s="17">
        <v>220.577</v>
      </c>
      <c r="N325" s="17">
        <v>168.15299999999999</v>
      </c>
      <c r="O325" s="17">
        <v>168.15299999999999</v>
      </c>
      <c r="P325" s="17">
        <v>262.947</v>
      </c>
      <c r="Q325" s="17">
        <v>217.78299999999999</v>
      </c>
      <c r="R325" s="17">
        <v>326.91699999999997</v>
      </c>
      <c r="S325" s="17">
        <v>390.39499999999998</v>
      </c>
      <c r="T325" s="17">
        <v>288.71800000000002</v>
      </c>
      <c r="U325" s="17">
        <v>315.68599999999998</v>
      </c>
      <c r="V325" s="17">
        <v>368.786</v>
      </c>
      <c r="W325" s="17">
        <v>310.70100000000002</v>
      </c>
      <c r="X325" s="17">
        <v>385.036</v>
      </c>
      <c r="Y325" s="17">
        <v>368.69200000000001</v>
      </c>
      <c r="Z325" s="17">
        <v>341.19900000000001</v>
      </c>
      <c r="AA325" s="17">
        <v>276.36200000000002</v>
      </c>
      <c r="AB325" s="17">
        <v>329.33199999999999</v>
      </c>
      <c r="AC325" s="17">
        <v>422.06299999999999</v>
      </c>
      <c r="AD325" s="17">
        <v>339.73500000000001</v>
      </c>
      <c r="AE325" s="17">
        <v>392.19</v>
      </c>
      <c r="AF325" s="17">
        <v>331.392</v>
      </c>
      <c r="AG325" s="17">
        <v>293.59100000000001</v>
      </c>
      <c r="AH325" s="17">
        <v>245.41300000000001</v>
      </c>
      <c r="AI325" s="17">
        <v>321.74900000000002</v>
      </c>
      <c r="AJ325" s="17">
        <v>409.42</v>
      </c>
      <c r="AK325" s="17">
        <v>300.82</v>
      </c>
      <c r="AL325" s="17">
        <v>240.10900000000001</v>
      </c>
      <c r="AM325" s="17">
        <v>240.565</v>
      </c>
      <c r="AN325" s="17">
        <v>315.32100000000003</v>
      </c>
      <c r="AO325" s="17">
        <v>321.28199999999998</v>
      </c>
    </row>
    <row r="326" spans="1:41" x14ac:dyDescent="0.35">
      <c r="A326" s="17">
        <v>344.43299999999999</v>
      </c>
      <c r="B326" s="17">
        <v>321.32900000000001</v>
      </c>
      <c r="C326" s="17">
        <v>425.23200000000003</v>
      </c>
      <c r="D326" s="17">
        <v>348.72800000000001</v>
      </c>
      <c r="E326" s="17">
        <v>394.86399999999998</v>
      </c>
      <c r="F326" s="17">
        <v>407.40199999999999</v>
      </c>
      <c r="G326" s="17">
        <v>365.23899999999998</v>
      </c>
      <c r="H326" s="17">
        <v>377.565</v>
      </c>
      <c r="I326" s="17">
        <v>384.17</v>
      </c>
      <c r="J326" s="17">
        <v>371.05200000000002</v>
      </c>
      <c r="K326" s="17">
        <v>343.053</v>
      </c>
      <c r="L326" s="17">
        <v>288.64299999999997</v>
      </c>
      <c r="M326" s="17">
        <v>231.834</v>
      </c>
      <c r="N326" s="17">
        <v>168.196</v>
      </c>
      <c r="O326" s="17">
        <v>168.196</v>
      </c>
      <c r="P326" s="17">
        <v>263.81599999999997</v>
      </c>
      <c r="Q326" s="17">
        <v>219.608</v>
      </c>
      <c r="R326" s="17">
        <v>329.45699999999999</v>
      </c>
      <c r="S326" s="17">
        <v>396.589</v>
      </c>
      <c r="T326" s="17">
        <v>302.73500000000001</v>
      </c>
      <c r="U326" s="17">
        <v>328.75099999999998</v>
      </c>
      <c r="V326" s="17">
        <v>369.31099999999998</v>
      </c>
      <c r="W326" s="17">
        <v>310.86900000000003</v>
      </c>
      <c r="X326" s="17">
        <v>385.12400000000002</v>
      </c>
      <c r="Y326" s="17">
        <v>371.32400000000001</v>
      </c>
      <c r="Z326" s="17">
        <v>362.19400000000002</v>
      </c>
      <c r="AA326" s="17">
        <v>280.86</v>
      </c>
      <c r="AB326" s="17">
        <v>336.226</v>
      </c>
      <c r="AC326" s="17">
        <v>424.29500000000002</v>
      </c>
      <c r="AD326" s="17">
        <v>340.18700000000001</v>
      </c>
      <c r="AE326" s="17">
        <v>392.93400000000003</v>
      </c>
      <c r="AF326" s="17">
        <v>341.50900000000001</v>
      </c>
      <c r="AG326" s="17">
        <v>294.791</v>
      </c>
      <c r="AH326" s="17">
        <v>255.71</v>
      </c>
      <c r="AI326" s="17">
        <v>325.84500000000003</v>
      </c>
      <c r="AJ326" s="17">
        <v>409.45400000000001</v>
      </c>
      <c r="AK326" s="17">
        <v>304.51</v>
      </c>
      <c r="AL326" s="17">
        <v>240.44800000000001</v>
      </c>
      <c r="AM326" s="17">
        <v>246.42400000000001</v>
      </c>
      <c r="AN326" s="17">
        <v>315.56799999999998</v>
      </c>
      <c r="AO326" s="17">
        <v>329.33</v>
      </c>
    </row>
    <row r="327" spans="1:41" x14ac:dyDescent="0.35">
      <c r="A327" s="17">
        <v>345.822</v>
      </c>
      <c r="B327" s="17">
        <v>332.48899999999998</v>
      </c>
      <c r="C327" s="17">
        <v>425.72800000000001</v>
      </c>
      <c r="D327" s="17">
        <v>349.77199999999999</v>
      </c>
      <c r="E327" s="17">
        <v>397.13499999999999</v>
      </c>
      <c r="F327" s="17">
        <v>409.28199999999998</v>
      </c>
      <c r="G327" s="17">
        <v>368.435</v>
      </c>
      <c r="H327" s="17">
        <v>380.16399999999999</v>
      </c>
      <c r="I327" s="17">
        <v>385.08499999999998</v>
      </c>
      <c r="J327" s="17">
        <v>376.52499999999998</v>
      </c>
      <c r="K327" s="17">
        <v>348.57499999999999</v>
      </c>
      <c r="L327" s="17">
        <v>289.02999999999997</v>
      </c>
      <c r="M327" s="17">
        <v>234.637</v>
      </c>
      <c r="N327" s="17">
        <v>180.69300000000001</v>
      </c>
      <c r="O327" s="17">
        <v>180.69300000000001</v>
      </c>
      <c r="P327" s="17">
        <v>278.69299999999998</v>
      </c>
      <c r="Q327" s="17">
        <v>236.965</v>
      </c>
      <c r="R327" s="17">
        <v>330.05500000000001</v>
      </c>
      <c r="S327" s="17">
        <v>400.59800000000001</v>
      </c>
      <c r="T327" s="17">
        <v>304.48599999999999</v>
      </c>
      <c r="U327" s="17">
        <v>338.166</v>
      </c>
      <c r="V327" s="17">
        <v>374.94099999999997</v>
      </c>
      <c r="W327" s="17">
        <v>312.08600000000001</v>
      </c>
      <c r="X327" s="17">
        <v>386.19799999999998</v>
      </c>
      <c r="Y327" s="17">
        <v>375.096</v>
      </c>
      <c r="Z327" s="17">
        <v>365.44099999999997</v>
      </c>
      <c r="AA327" s="17">
        <v>293.23399999999998</v>
      </c>
      <c r="AB327" s="17">
        <v>341.27300000000002</v>
      </c>
      <c r="AC327" s="17">
        <v>430.94299999999998</v>
      </c>
      <c r="AD327" s="17">
        <v>340.43400000000003</v>
      </c>
      <c r="AE327" s="17">
        <v>393.05599999999998</v>
      </c>
      <c r="AF327" s="17">
        <v>347.87599999999998</v>
      </c>
      <c r="AG327" s="17">
        <v>298.92599999999999</v>
      </c>
      <c r="AH327" s="17">
        <v>261.72199999999998</v>
      </c>
      <c r="AI327" s="17">
        <v>333.66199999999998</v>
      </c>
      <c r="AJ327" s="17">
        <v>417.02499999999998</v>
      </c>
      <c r="AK327" s="17">
        <v>318.75700000000001</v>
      </c>
      <c r="AL327" s="17">
        <v>244.34</v>
      </c>
      <c r="AM327" s="17">
        <v>247.90199999999999</v>
      </c>
      <c r="AN327" s="17">
        <v>324.786</v>
      </c>
      <c r="AO327" s="17">
        <v>329.85500000000002</v>
      </c>
    </row>
    <row r="328" spans="1:41" x14ac:dyDescent="0.35">
      <c r="A328" s="17">
        <v>349.61099999999999</v>
      </c>
      <c r="B328" s="17">
        <v>334.76</v>
      </c>
      <c r="C328" s="17">
        <v>427.45499999999998</v>
      </c>
      <c r="D328" s="17">
        <v>355.27699999999999</v>
      </c>
      <c r="E328" s="17">
        <v>403.18200000000002</v>
      </c>
      <c r="F328" s="17">
        <v>414.80799999999999</v>
      </c>
      <c r="G328" s="17">
        <v>371.19400000000002</v>
      </c>
      <c r="H328" s="17">
        <v>386.26900000000001</v>
      </c>
      <c r="I328" s="17">
        <v>385.815</v>
      </c>
      <c r="J328" s="17">
        <v>381.38499999999999</v>
      </c>
      <c r="K328" s="17">
        <v>351.19</v>
      </c>
      <c r="L328" s="17">
        <v>289.86700000000002</v>
      </c>
      <c r="M328" s="17">
        <v>236.43799999999999</v>
      </c>
      <c r="N328" s="17">
        <v>193.92</v>
      </c>
      <c r="O328" s="17">
        <v>193.92</v>
      </c>
      <c r="P328" s="17">
        <v>282.053</v>
      </c>
      <c r="Q328" s="17">
        <v>249.04300000000001</v>
      </c>
      <c r="R328" s="17">
        <v>332.52499999999998</v>
      </c>
      <c r="S328" s="17">
        <v>404.82400000000001</v>
      </c>
      <c r="T328" s="17">
        <v>308.74400000000003</v>
      </c>
      <c r="U328" s="17">
        <v>350.29199999999997</v>
      </c>
      <c r="V328" s="17">
        <v>374.99200000000002</v>
      </c>
      <c r="W328" s="17">
        <v>314.255</v>
      </c>
      <c r="X328" s="17">
        <v>386.39699999999999</v>
      </c>
      <c r="Y328" s="17">
        <v>389.56599999999997</v>
      </c>
      <c r="Z328" s="17">
        <v>371.238</v>
      </c>
      <c r="AA328" s="17">
        <v>323.10899999999998</v>
      </c>
      <c r="AB328" s="17">
        <v>358.66</v>
      </c>
      <c r="AC328" s="17">
        <v>432.29899999999998</v>
      </c>
      <c r="AD328" s="17">
        <v>343.46499999999997</v>
      </c>
      <c r="AE328" s="17">
        <v>393.32900000000001</v>
      </c>
      <c r="AF328" s="17">
        <v>348.89800000000002</v>
      </c>
      <c r="AG328" s="17">
        <v>310.55900000000003</v>
      </c>
      <c r="AH328" s="17">
        <v>268.09699999999998</v>
      </c>
      <c r="AI328" s="17">
        <v>337.68700000000001</v>
      </c>
      <c r="AJ328" s="17">
        <v>417.68900000000002</v>
      </c>
      <c r="AK328" s="17">
        <v>325.01100000000002</v>
      </c>
      <c r="AL328" s="17">
        <v>254.953</v>
      </c>
      <c r="AM328" s="17">
        <v>250.4</v>
      </c>
      <c r="AN328" s="17">
        <v>339.005</v>
      </c>
      <c r="AO328" s="17">
        <v>332.86700000000002</v>
      </c>
    </row>
    <row r="329" spans="1:41" x14ac:dyDescent="0.35">
      <c r="A329" s="17">
        <v>352.86399999999998</v>
      </c>
      <c r="B329" s="17">
        <v>344.26299999999998</v>
      </c>
      <c r="C329" s="17">
        <v>428.63600000000002</v>
      </c>
      <c r="D329" s="17">
        <v>356.04399999999998</v>
      </c>
      <c r="E329" s="17">
        <v>413.58600000000001</v>
      </c>
      <c r="F329" s="17">
        <v>415.01</v>
      </c>
      <c r="G329" s="17">
        <v>377.71600000000001</v>
      </c>
      <c r="H329" s="17">
        <v>391.73</v>
      </c>
      <c r="I329" s="17">
        <v>386.81</v>
      </c>
      <c r="J329" s="17">
        <v>382.01799999999997</v>
      </c>
      <c r="K329" s="17">
        <v>352.38799999999998</v>
      </c>
      <c r="L329" s="17">
        <v>290.77</v>
      </c>
      <c r="M329" s="17">
        <v>246.11199999999999</v>
      </c>
      <c r="N329" s="17">
        <v>207.65</v>
      </c>
      <c r="O329" s="17">
        <v>207.65</v>
      </c>
      <c r="P329" s="17">
        <v>282.07499999999999</v>
      </c>
      <c r="Q329" s="17">
        <v>249.256</v>
      </c>
      <c r="R329" s="17">
        <v>338.25</v>
      </c>
      <c r="S329" s="17">
        <v>409.75599999999997</v>
      </c>
      <c r="T329" s="17">
        <v>312.18200000000002</v>
      </c>
      <c r="U329" s="17">
        <v>357.55599999999998</v>
      </c>
      <c r="V329" s="17">
        <v>377.14299999999997</v>
      </c>
      <c r="W329" s="17">
        <v>317.30399999999997</v>
      </c>
      <c r="X329" s="17">
        <v>387.815</v>
      </c>
      <c r="Y329" s="17">
        <v>392.79899999999998</v>
      </c>
      <c r="Z329" s="17">
        <v>379.67500000000001</v>
      </c>
      <c r="AA329" s="17">
        <v>330.55</v>
      </c>
      <c r="AB329" s="17">
        <v>364.142</v>
      </c>
      <c r="AC329" s="17">
        <v>433.98099999999999</v>
      </c>
      <c r="AD329" s="17">
        <v>343.54</v>
      </c>
      <c r="AE329" s="17">
        <v>394.93799999999999</v>
      </c>
      <c r="AF329" s="17">
        <v>354.77</v>
      </c>
      <c r="AG329" s="17">
        <v>311.28500000000003</v>
      </c>
      <c r="AH329" s="17">
        <v>302.012</v>
      </c>
      <c r="AI329" s="17">
        <v>338.93599999999998</v>
      </c>
      <c r="AJ329" s="17">
        <v>421.827</v>
      </c>
      <c r="AK329" s="17">
        <v>330.55900000000003</v>
      </c>
      <c r="AL329" s="17">
        <v>264.41300000000001</v>
      </c>
      <c r="AM329" s="17">
        <v>252.68799999999999</v>
      </c>
      <c r="AN329" s="17">
        <v>339.613</v>
      </c>
      <c r="AO329" s="17">
        <v>340.30500000000001</v>
      </c>
    </row>
    <row r="330" spans="1:41" x14ac:dyDescent="0.35">
      <c r="A330" s="17">
        <v>353.5</v>
      </c>
      <c r="B330" s="17">
        <v>344.60899999999998</v>
      </c>
      <c r="C330" s="17">
        <v>429.30599999999998</v>
      </c>
      <c r="D330" s="17">
        <v>357.40100000000001</v>
      </c>
      <c r="E330" s="17">
        <v>416.101</v>
      </c>
      <c r="F330" s="17">
        <v>422.49099999999999</v>
      </c>
      <c r="G330" s="17">
        <v>380.57400000000001</v>
      </c>
      <c r="H330" s="17">
        <v>391.78699999999998</v>
      </c>
      <c r="I330" s="17">
        <v>389.25400000000002</v>
      </c>
      <c r="J330" s="17">
        <v>382.24299999999999</v>
      </c>
      <c r="K330" s="17">
        <v>354.13799999999998</v>
      </c>
      <c r="L330" s="17">
        <v>302.24599999999998</v>
      </c>
      <c r="M330" s="17">
        <v>246.32</v>
      </c>
      <c r="N330" s="17">
        <v>209.18899999999999</v>
      </c>
      <c r="O330" s="17">
        <v>209.18899999999999</v>
      </c>
      <c r="P330" s="17">
        <v>287.94299999999998</v>
      </c>
      <c r="Q330" s="17">
        <v>255.63800000000001</v>
      </c>
      <c r="R330" s="17">
        <v>346.45800000000003</v>
      </c>
      <c r="S330" s="17">
        <v>414.71199999999999</v>
      </c>
      <c r="T330" s="17">
        <v>315.07799999999997</v>
      </c>
      <c r="U330" s="17">
        <v>361.85</v>
      </c>
      <c r="V330" s="17">
        <v>378.78699999999998</v>
      </c>
      <c r="W330" s="17">
        <v>337.69499999999999</v>
      </c>
      <c r="X330" s="17">
        <v>388.495</v>
      </c>
      <c r="Y330" s="17">
        <v>393.23399999999998</v>
      </c>
      <c r="Z330" s="17">
        <v>380.33300000000003</v>
      </c>
      <c r="AA330" s="17">
        <v>337.45499999999998</v>
      </c>
      <c r="AB330" s="17">
        <v>368.38900000000001</v>
      </c>
      <c r="AC330" s="17">
        <v>434.24099999999999</v>
      </c>
      <c r="AD330" s="17">
        <v>343.86599999999999</v>
      </c>
      <c r="AE330" s="17">
        <v>395.88799999999998</v>
      </c>
      <c r="AF330" s="17">
        <v>358.952</v>
      </c>
      <c r="AG330" s="17">
        <v>317.84100000000001</v>
      </c>
      <c r="AH330" s="17">
        <v>304.988</v>
      </c>
      <c r="AI330" s="17">
        <v>354.21899999999999</v>
      </c>
      <c r="AJ330" s="17">
        <v>423.07799999999997</v>
      </c>
      <c r="AK330" s="17">
        <v>333.88200000000001</v>
      </c>
      <c r="AL330" s="17">
        <v>274.916</v>
      </c>
      <c r="AM330" s="17">
        <v>254.209</v>
      </c>
      <c r="AN330" s="17">
        <v>341.28399999999999</v>
      </c>
      <c r="AO330" s="17">
        <v>350.68299999999999</v>
      </c>
    </row>
    <row r="331" spans="1:41" x14ac:dyDescent="0.35">
      <c r="A331" s="17">
        <v>356.28300000000002</v>
      </c>
      <c r="B331" s="17">
        <v>346.44200000000001</v>
      </c>
      <c r="C331" s="17">
        <v>434.86399999999998</v>
      </c>
      <c r="D331" s="17">
        <v>362.05500000000001</v>
      </c>
      <c r="E331" s="17">
        <v>416.154</v>
      </c>
      <c r="F331" s="17">
        <v>422.65600000000001</v>
      </c>
      <c r="G331" s="17">
        <v>382.29199999999997</v>
      </c>
      <c r="H331" s="17">
        <v>391.82400000000001</v>
      </c>
      <c r="I331" s="17">
        <v>392.72699999999998</v>
      </c>
      <c r="J331" s="17">
        <v>385.26499999999999</v>
      </c>
      <c r="K331" s="17">
        <v>364.16399999999999</v>
      </c>
      <c r="L331" s="17">
        <v>319.649</v>
      </c>
      <c r="M331" s="17">
        <v>250.797</v>
      </c>
      <c r="N331" s="17">
        <v>214.37</v>
      </c>
      <c r="O331" s="17">
        <v>214.37</v>
      </c>
      <c r="P331" s="17">
        <v>291.87200000000001</v>
      </c>
      <c r="Q331" s="17">
        <v>261.55399999999997</v>
      </c>
      <c r="R331" s="17">
        <v>352.85</v>
      </c>
      <c r="S331" s="17">
        <v>421.35399999999998</v>
      </c>
      <c r="T331" s="17">
        <v>325.01400000000001</v>
      </c>
      <c r="U331" s="17">
        <v>369.90899999999999</v>
      </c>
      <c r="V331" s="17">
        <v>385.33600000000001</v>
      </c>
      <c r="W331" s="17">
        <v>343.81099999999998</v>
      </c>
      <c r="X331" s="17">
        <v>398.964</v>
      </c>
      <c r="Y331" s="17">
        <v>399.13099999999997</v>
      </c>
      <c r="Z331" s="17">
        <v>381.04</v>
      </c>
      <c r="AA331" s="17">
        <v>338.93200000000002</v>
      </c>
      <c r="AB331" s="17">
        <v>371.47399999999999</v>
      </c>
      <c r="AC331" s="17">
        <v>440.62700000000001</v>
      </c>
      <c r="AD331" s="17">
        <v>347.62799999999999</v>
      </c>
      <c r="AE331" s="17">
        <v>402.95499999999998</v>
      </c>
      <c r="AF331" s="17">
        <v>362.22199999999998</v>
      </c>
      <c r="AG331" s="17">
        <v>318.185</v>
      </c>
      <c r="AH331" s="17">
        <v>310.99900000000002</v>
      </c>
      <c r="AI331" s="17">
        <v>356.04700000000003</v>
      </c>
      <c r="AJ331" s="17">
        <v>423.53500000000003</v>
      </c>
      <c r="AK331" s="17">
        <v>337.01499999999999</v>
      </c>
      <c r="AL331" s="17">
        <v>279.33499999999998</v>
      </c>
      <c r="AM331" s="17">
        <v>254.26499999999999</v>
      </c>
      <c r="AN331" s="17">
        <v>344.90499999999997</v>
      </c>
      <c r="AO331" s="17">
        <v>354.40800000000002</v>
      </c>
    </row>
    <row r="332" spans="1:41" x14ac:dyDescent="0.35">
      <c r="A332" s="17">
        <v>361.17399999999998</v>
      </c>
      <c r="B332" s="17">
        <v>353.423</v>
      </c>
      <c r="C332" s="17">
        <v>436.73500000000001</v>
      </c>
      <c r="D332" s="17">
        <v>362.57499999999999</v>
      </c>
      <c r="E332" s="17">
        <v>416.77600000000001</v>
      </c>
      <c r="F332" s="17">
        <v>428.91800000000001</v>
      </c>
      <c r="G332" s="17">
        <v>385.596</v>
      </c>
      <c r="H332" s="17">
        <v>393.46199999999999</v>
      </c>
      <c r="I332" s="17">
        <v>399.416</v>
      </c>
      <c r="J332" s="17">
        <v>385.50099999999998</v>
      </c>
      <c r="K332" s="17">
        <v>364.34399999999999</v>
      </c>
      <c r="L332" s="17">
        <v>323.69499999999999</v>
      </c>
      <c r="M332" s="17">
        <v>251.291</v>
      </c>
      <c r="N332" s="17">
        <v>218.68299999999999</v>
      </c>
      <c r="O332" s="17">
        <v>218.68299999999999</v>
      </c>
      <c r="P332" s="17">
        <v>293.03800000000001</v>
      </c>
      <c r="Q332" s="17">
        <v>263.33100000000002</v>
      </c>
      <c r="R332" s="17">
        <v>361.26900000000001</v>
      </c>
      <c r="S332" s="17">
        <v>422.43900000000002</v>
      </c>
      <c r="T332" s="17">
        <v>332.822</v>
      </c>
      <c r="U332" s="17">
        <v>372.92399999999998</v>
      </c>
      <c r="V332" s="17">
        <v>391.52699999999999</v>
      </c>
      <c r="W332" s="17">
        <v>343.81200000000001</v>
      </c>
      <c r="X332" s="17">
        <v>399.86500000000001</v>
      </c>
      <c r="Y332" s="17">
        <v>400.23099999999999</v>
      </c>
      <c r="Z332" s="17">
        <v>381.87599999999998</v>
      </c>
      <c r="AA332" s="17">
        <v>339.99900000000002</v>
      </c>
      <c r="AB332" s="17">
        <v>373.988</v>
      </c>
      <c r="AC332" s="17">
        <v>442.14100000000002</v>
      </c>
      <c r="AD332" s="17">
        <v>355.23</v>
      </c>
      <c r="AE332" s="17">
        <v>405.06700000000001</v>
      </c>
      <c r="AF332" s="17">
        <v>362.39400000000001</v>
      </c>
      <c r="AG332" s="17">
        <v>322.47399999999999</v>
      </c>
      <c r="AH332" s="17">
        <v>312.11200000000002</v>
      </c>
      <c r="AI332" s="17">
        <v>357.93900000000002</v>
      </c>
      <c r="AJ332" s="17">
        <v>427.04899999999998</v>
      </c>
      <c r="AK332" s="17">
        <v>338.553</v>
      </c>
      <c r="AL332" s="17">
        <v>281.46899999999999</v>
      </c>
      <c r="AM332" s="17">
        <v>255.49</v>
      </c>
      <c r="AN332" s="17">
        <v>349.70499999999998</v>
      </c>
      <c r="AO332" s="17">
        <v>359.34399999999999</v>
      </c>
    </row>
    <row r="333" spans="1:41" x14ac:dyDescent="0.35">
      <c r="A333" s="17">
        <v>363.41199999999998</v>
      </c>
      <c r="B333" s="17">
        <v>353.56799999999998</v>
      </c>
      <c r="C333" s="17">
        <v>437.14100000000002</v>
      </c>
      <c r="D333" s="17">
        <v>366.65499999999997</v>
      </c>
      <c r="E333" s="17">
        <v>417.83600000000001</v>
      </c>
      <c r="F333" s="17">
        <v>435.46499999999997</v>
      </c>
      <c r="G333" s="17">
        <v>386.78399999999999</v>
      </c>
      <c r="H333" s="17">
        <v>397.86399999999998</v>
      </c>
      <c r="I333" s="17">
        <v>401.76</v>
      </c>
      <c r="J333" s="17">
        <v>393.416</v>
      </c>
      <c r="K333" s="17">
        <v>365.11</v>
      </c>
      <c r="L333" s="17">
        <v>324.476</v>
      </c>
      <c r="M333" s="17">
        <v>258.149</v>
      </c>
      <c r="N333" s="17">
        <v>223.45500000000001</v>
      </c>
      <c r="O333" s="17">
        <v>223.45500000000001</v>
      </c>
      <c r="P333" s="17">
        <v>303.827</v>
      </c>
      <c r="Q333" s="17">
        <v>270.29700000000003</v>
      </c>
      <c r="R333" s="17">
        <v>362.55200000000002</v>
      </c>
      <c r="S333" s="17">
        <v>436.97899999999998</v>
      </c>
      <c r="T333" s="17">
        <v>336.608</v>
      </c>
      <c r="U333" s="17">
        <v>373.58699999999999</v>
      </c>
      <c r="V333" s="17">
        <v>393.63200000000001</v>
      </c>
      <c r="W333" s="17">
        <v>344.86399999999998</v>
      </c>
      <c r="X333" s="17">
        <v>400.95499999999998</v>
      </c>
      <c r="Y333" s="17">
        <v>408.34100000000001</v>
      </c>
      <c r="Z333" s="17">
        <v>390.72</v>
      </c>
      <c r="AA333" s="17">
        <v>343.899</v>
      </c>
      <c r="AB333" s="17">
        <v>376.50599999999997</v>
      </c>
      <c r="AC333" s="17">
        <v>445.23899999999998</v>
      </c>
      <c r="AD333" s="17">
        <v>358.13400000000001</v>
      </c>
      <c r="AE333" s="17">
        <v>405.55</v>
      </c>
      <c r="AF333" s="17">
        <v>364.721</v>
      </c>
      <c r="AG333" s="17">
        <v>328.64800000000002</v>
      </c>
      <c r="AH333" s="17">
        <v>320.62700000000001</v>
      </c>
      <c r="AI333" s="17">
        <v>370.983</v>
      </c>
      <c r="AJ333" s="17">
        <v>430.262</v>
      </c>
      <c r="AK333" s="17">
        <v>341.40899999999999</v>
      </c>
      <c r="AL333" s="17">
        <v>283.88099999999997</v>
      </c>
      <c r="AM333" s="17">
        <v>256.952</v>
      </c>
      <c r="AN333" s="17">
        <v>354.58199999999999</v>
      </c>
      <c r="AO333" s="17">
        <v>364.75900000000001</v>
      </c>
    </row>
    <row r="334" spans="1:41" x14ac:dyDescent="0.35">
      <c r="A334" s="17">
        <v>363.76499999999999</v>
      </c>
      <c r="B334" s="17">
        <v>356.33100000000002</v>
      </c>
      <c r="C334" s="17">
        <v>438.63200000000001</v>
      </c>
      <c r="D334" s="17">
        <v>369.28300000000002</v>
      </c>
      <c r="E334" s="17">
        <v>420.92899999999997</v>
      </c>
      <c r="F334" s="17">
        <v>440.649</v>
      </c>
      <c r="G334" s="17">
        <v>388.04199999999997</v>
      </c>
      <c r="H334" s="17">
        <v>418.255</v>
      </c>
      <c r="I334" s="17">
        <v>403.60199999999998</v>
      </c>
      <c r="J334" s="17">
        <v>394.91</v>
      </c>
      <c r="K334" s="17">
        <v>370.61099999999999</v>
      </c>
      <c r="L334" s="17">
        <v>327.77</v>
      </c>
      <c r="M334" s="17">
        <v>262.67399999999998</v>
      </c>
      <c r="N334" s="17">
        <v>241.54599999999999</v>
      </c>
      <c r="O334" s="17">
        <v>241.54599999999999</v>
      </c>
      <c r="P334" s="17">
        <v>319.03500000000003</v>
      </c>
      <c r="Q334" s="17">
        <v>271.22300000000001</v>
      </c>
      <c r="R334" s="17">
        <v>368.18900000000002</v>
      </c>
      <c r="S334" s="17">
        <v>441.024</v>
      </c>
      <c r="T334" s="17">
        <v>336.89100000000002</v>
      </c>
      <c r="U334" s="17">
        <v>377.017</v>
      </c>
      <c r="V334" s="17">
        <v>401.55500000000001</v>
      </c>
      <c r="W334" s="17">
        <v>346.64499999999998</v>
      </c>
      <c r="X334" s="17">
        <v>401.10199999999998</v>
      </c>
      <c r="Y334" s="17">
        <v>413.83499999999998</v>
      </c>
      <c r="Z334" s="17">
        <v>393.233</v>
      </c>
      <c r="AA334" s="17">
        <v>350.66199999999998</v>
      </c>
      <c r="AB334" s="17">
        <v>376.55399999999997</v>
      </c>
      <c r="AC334" s="17">
        <v>445.34699999999998</v>
      </c>
      <c r="AD334" s="17">
        <v>366.78699999999998</v>
      </c>
      <c r="AE334" s="17">
        <v>407.63499999999999</v>
      </c>
      <c r="AF334" s="17">
        <v>369.54199999999997</v>
      </c>
      <c r="AG334" s="17">
        <v>334.48700000000002</v>
      </c>
      <c r="AH334" s="17">
        <v>325.16199999999998</v>
      </c>
      <c r="AI334" s="17">
        <v>383.517</v>
      </c>
      <c r="AJ334" s="17">
        <v>430.88799999999998</v>
      </c>
      <c r="AK334" s="17">
        <v>344.04599999999999</v>
      </c>
      <c r="AL334" s="17">
        <v>285.83800000000002</v>
      </c>
      <c r="AM334" s="17">
        <v>265.84300000000002</v>
      </c>
      <c r="AN334" s="17">
        <v>354.96600000000001</v>
      </c>
      <c r="AO334" s="17">
        <v>369.15</v>
      </c>
    </row>
    <row r="335" spans="1:41" x14ac:dyDescent="0.35">
      <c r="A335" s="17">
        <v>365.09100000000001</v>
      </c>
      <c r="B335" s="17">
        <v>356.767</v>
      </c>
      <c r="C335" s="17">
        <v>439.17099999999999</v>
      </c>
      <c r="D335" s="17">
        <v>369.44600000000003</v>
      </c>
      <c r="E335" s="17">
        <v>422.59300000000002</v>
      </c>
      <c r="F335" s="17">
        <v>441.97500000000002</v>
      </c>
      <c r="G335" s="17">
        <v>397.536</v>
      </c>
      <c r="H335" s="17">
        <v>422.17099999999999</v>
      </c>
      <c r="I335" s="17">
        <v>404.81099999999998</v>
      </c>
      <c r="J335" s="17">
        <v>395.50700000000001</v>
      </c>
      <c r="K335" s="17">
        <v>372.32100000000003</v>
      </c>
      <c r="L335" s="17">
        <v>331.81799999999998</v>
      </c>
      <c r="M335" s="17">
        <v>274.35899999999998</v>
      </c>
      <c r="N335" s="17">
        <v>246.75800000000001</v>
      </c>
      <c r="O335" s="17">
        <v>246.75800000000001</v>
      </c>
      <c r="P335" s="17">
        <v>324.81099999999998</v>
      </c>
      <c r="Q335" s="17">
        <v>279.22800000000001</v>
      </c>
      <c r="R335" s="17">
        <v>369.85700000000003</v>
      </c>
      <c r="S335" s="17">
        <v>441.358</v>
      </c>
      <c r="T335" s="17">
        <v>344.43</v>
      </c>
      <c r="U335" s="17">
        <v>381.13600000000002</v>
      </c>
      <c r="V335" s="17">
        <v>402.24799999999999</v>
      </c>
      <c r="W335" s="17">
        <v>352.02300000000002</v>
      </c>
      <c r="X335" s="17">
        <v>401.80700000000002</v>
      </c>
      <c r="Y335" s="17">
        <v>415.72800000000001</v>
      </c>
      <c r="Z335" s="17">
        <v>396.041</v>
      </c>
      <c r="AA335" s="17">
        <v>352.34399999999999</v>
      </c>
      <c r="AB335" s="17">
        <v>378.45400000000001</v>
      </c>
      <c r="AC335" s="17">
        <v>452.59</v>
      </c>
      <c r="AD335" s="17">
        <v>369.24900000000002</v>
      </c>
      <c r="AE335" s="17">
        <v>415.988</v>
      </c>
      <c r="AF335" s="17">
        <v>372.33600000000001</v>
      </c>
      <c r="AG335" s="17">
        <v>339.02699999999999</v>
      </c>
      <c r="AH335" s="17">
        <v>327.54199999999997</v>
      </c>
      <c r="AI335" s="17">
        <v>387.28199999999998</v>
      </c>
      <c r="AJ335" s="17">
        <v>433.24299999999999</v>
      </c>
      <c r="AK335" s="17">
        <v>345.53300000000002</v>
      </c>
      <c r="AL335" s="17">
        <v>288.10700000000003</v>
      </c>
      <c r="AM335" s="17">
        <v>266.14400000000001</v>
      </c>
      <c r="AN335" s="17">
        <v>356.08100000000002</v>
      </c>
      <c r="AO335" s="17">
        <v>375.00099999999998</v>
      </c>
    </row>
    <row r="336" spans="1:41" x14ac:dyDescent="0.35">
      <c r="A336" s="17">
        <v>370.36500000000001</v>
      </c>
      <c r="B336" s="17">
        <v>357.95699999999999</v>
      </c>
      <c r="C336" s="17">
        <v>439.81400000000002</v>
      </c>
      <c r="D336" s="17">
        <v>370.99299999999999</v>
      </c>
      <c r="E336" s="17">
        <v>425.48399999999998</v>
      </c>
      <c r="F336" s="17">
        <v>446.1</v>
      </c>
      <c r="G336" s="17">
        <v>398.50200000000001</v>
      </c>
      <c r="H336" s="17">
        <v>423.55099999999999</v>
      </c>
      <c r="I336" s="17">
        <v>410.04599999999999</v>
      </c>
      <c r="J336" s="17">
        <v>395.67099999999999</v>
      </c>
      <c r="K336" s="17">
        <v>372.71100000000001</v>
      </c>
      <c r="L336" s="17">
        <v>336.09399999999999</v>
      </c>
      <c r="M336" s="17">
        <v>275.04199999999997</v>
      </c>
      <c r="N336" s="17">
        <v>252.67400000000001</v>
      </c>
      <c r="O336" s="17">
        <v>252.67400000000001</v>
      </c>
      <c r="P336" s="17">
        <v>328</v>
      </c>
      <c r="Q336" s="17">
        <v>282.11500000000001</v>
      </c>
      <c r="R336" s="17">
        <v>371.28800000000001</v>
      </c>
      <c r="S336" s="17">
        <v>445.99099999999999</v>
      </c>
      <c r="T336" s="17">
        <v>344.91199999999998</v>
      </c>
      <c r="U336" s="17">
        <v>388.81299999999999</v>
      </c>
      <c r="V336" s="17">
        <v>404.15899999999999</v>
      </c>
      <c r="W336" s="17">
        <v>359.74799999999999</v>
      </c>
      <c r="X336" s="17">
        <v>407.90699999999998</v>
      </c>
      <c r="Y336" s="17">
        <v>418.21499999999997</v>
      </c>
      <c r="Z336" s="17">
        <v>402.38499999999999</v>
      </c>
      <c r="AA336" s="17">
        <v>356.33300000000003</v>
      </c>
      <c r="AB336" s="17">
        <v>381.49599999999998</v>
      </c>
      <c r="AC336" s="17">
        <v>455.947</v>
      </c>
      <c r="AD336" s="17">
        <v>373.90800000000002</v>
      </c>
      <c r="AE336" s="17">
        <v>424.10700000000003</v>
      </c>
      <c r="AF336" s="17">
        <v>375.80700000000002</v>
      </c>
      <c r="AG336" s="17">
        <v>347.161</v>
      </c>
      <c r="AH336" s="17">
        <v>330.15600000000001</v>
      </c>
      <c r="AI336" s="17">
        <v>388.553</v>
      </c>
      <c r="AJ336" s="17">
        <v>437.85500000000002</v>
      </c>
      <c r="AK336" s="17">
        <v>348.01299999999998</v>
      </c>
      <c r="AL336" s="17">
        <v>292.91199999999998</v>
      </c>
      <c r="AM336" s="17">
        <v>271.11399999999998</v>
      </c>
      <c r="AN336" s="17">
        <v>357.14499999999998</v>
      </c>
      <c r="AO336" s="17">
        <v>376.10599999999999</v>
      </c>
    </row>
    <row r="337" spans="1:41" x14ac:dyDescent="0.35">
      <c r="A337" s="17">
        <v>370.99</v>
      </c>
      <c r="B337" s="17">
        <v>362.005</v>
      </c>
      <c r="C337" s="17">
        <v>441.334</v>
      </c>
      <c r="D337" s="17">
        <v>372.77600000000001</v>
      </c>
      <c r="E337" s="17">
        <v>428.60199999999998</v>
      </c>
      <c r="F337" s="17">
        <v>447.47199999999998</v>
      </c>
      <c r="G337" s="17">
        <v>402.637</v>
      </c>
      <c r="H337" s="17">
        <v>427.17700000000002</v>
      </c>
      <c r="I337" s="17">
        <v>413.40699999999998</v>
      </c>
      <c r="J337" s="17">
        <v>396.24700000000001</v>
      </c>
      <c r="K337" s="17">
        <v>374.85899999999998</v>
      </c>
      <c r="L337" s="17">
        <v>342.39</v>
      </c>
      <c r="M337" s="17">
        <v>277.14299999999997</v>
      </c>
      <c r="N337" s="17">
        <v>253.696</v>
      </c>
      <c r="O337" s="17">
        <v>253.696</v>
      </c>
      <c r="P337" s="17">
        <v>328.82299999999998</v>
      </c>
      <c r="Q337" s="17">
        <v>285.58999999999997</v>
      </c>
      <c r="R337" s="17">
        <v>375.05</v>
      </c>
      <c r="S337" s="17">
        <v>446.31400000000002</v>
      </c>
      <c r="T337" s="17">
        <v>347.47899999999998</v>
      </c>
      <c r="U337" s="17">
        <v>398.73399999999998</v>
      </c>
      <c r="V337" s="17">
        <v>410.822</v>
      </c>
      <c r="W337" s="17">
        <v>364.524</v>
      </c>
      <c r="X337" s="17">
        <v>408.45600000000002</v>
      </c>
      <c r="Y337" s="17">
        <v>419.07100000000003</v>
      </c>
      <c r="Z337" s="17">
        <v>408.28</v>
      </c>
      <c r="AA337" s="17">
        <v>364.495</v>
      </c>
      <c r="AB337" s="17">
        <v>383.55</v>
      </c>
      <c r="AC337" s="17">
        <v>458.10199999999998</v>
      </c>
      <c r="AD337" s="17">
        <v>374.71499999999997</v>
      </c>
      <c r="AE337" s="17">
        <v>430.238</v>
      </c>
      <c r="AF337" s="17">
        <v>383.31099999999998</v>
      </c>
      <c r="AG337" s="17">
        <v>353.351</v>
      </c>
      <c r="AH337" s="17">
        <v>332.76</v>
      </c>
      <c r="AI337" s="17">
        <v>391.33699999999999</v>
      </c>
      <c r="AJ337" s="17">
        <v>440.59100000000001</v>
      </c>
      <c r="AK337" s="17">
        <v>351.72500000000002</v>
      </c>
      <c r="AL337" s="17">
        <v>296.10399999999998</v>
      </c>
      <c r="AM337" s="17">
        <v>273.05700000000002</v>
      </c>
      <c r="AN337" s="17">
        <v>360.57100000000003</v>
      </c>
      <c r="AO337" s="17">
        <v>377.25</v>
      </c>
    </row>
    <row r="338" spans="1:41" x14ac:dyDescent="0.35">
      <c r="A338" s="17">
        <v>376.42399999999998</v>
      </c>
      <c r="B338" s="17">
        <v>371.91800000000001</v>
      </c>
      <c r="C338" s="17">
        <v>445.68400000000003</v>
      </c>
      <c r="D338" s="17">
        <v>380.73399999999998</v>
      </c>
      <c r="E338" s="17">
        <v>429.28300000000002</v>
      </c>
      <c r="F338" s="17">
        <v>452.53800000000001</v>
      </c>
      <c r="G338" s="17">
        <v>404.19900000000001</v>
      </c>
      <c r="H338" s="17">
        <v>428.74099999999999</v>
      </c>
      <c r="I338" s="17">
        <v>415.85599999999999</v>
      </c>
      <c r="J338" s="17">
        <v>397.101</v>
      </c>
      <c r="K338" s="17">
        <v>380.995</v>
      </c>
      <c r="L338" s="17">
        <v>347.41399999999999</v>
      </c>
      <c r="M338" s="17">
        <v>281.39499999999998</v>
      </c>
      <c r="N338" s="17">
        <v>259.52699999999999</v>
      </c>
      <c r="O338" s="17">
        <v>259.52699999999999</v>
      </c>
      <c r="P338" s="17">
        <v>332.11900000000003</v>
      </c>
      <c r="Q338" s="17">
        <v>291.14600000000002</v>
      </c>
      <c r="R338" s="17">
        <v>382.38</v>
      </c>
      <c r="S338" s="17">
        <v>446.80799999999999</v>
      </c>
      <c r="T338" s="17">
        <v>348.29700000000003</v>
      </c>
      <c r="U338" s="17">
        <v>411.05599999999998</v>
      </c>
      <c r="V338" s="17">
        <v>412.81299999999999</v>
      </c>
      <c r="W338" s="17">
        <v>373.14600000000002</v>
      </c>
      <c r="X338" s="17">
        <v>409.67500000000001</v>
      </c>
      <c r="Y338" s="17">
        <v>426.09899999999999</v>
      </c>
      <c r="Z338" s="17">
        <v>408.44</v>
      </c>
      <c r="AA338" s="17">
        <v>372.88499999999999</v>
      </c>
      <c r="AB338" s="17">
        <v>385.62400000000002</v>
      </c>
      <c r="AC338" s="17">
        <v>458.69099999999997</v>
      </c>
      <c r="AD338" s="17">
        <v>376.79399999999998</v>
      </c>
      <c r="AE338" s="17">
        <v>434.85300000000001</v>
      </c>
      <c r="AF338" s="17">
        <v>383.45400000000001</v>
      </c>
      <c r="AG338" s="17">
        <v>356.91800000000001</v>
      </c>
      <c r="AH338" s="17">
        <v>335.88299999999998</v>
      </c>
      <c r="AI338" s="17">
        <v>394.56799999999998</v>
      </c>
      <c r="AJ338" s="17">
        <v>440.83600000000001</v>
      </c>
      <c r="AK338" s="17">
        <v>351.90499999999997</v>
      </c>
      <c r="AL338" s="17">
        <v>296.26299999999998</v>
      </c>
      <c r="AM338" s="17">
        <v>273.37900000000002</v>
      </c>
      <c r="AN338" s="17">
        <v>360.75700000000001</v>
      </c>
      <c r="AO338" s="17">
        <v>377.56799999999998</v>
      </c>
    </row>
    <row r="339" spans="1:41" x14ac:dyDescent="0.35">
      <c r="A339" s="17">
        <v>381.70699999999999</v>
      </c>
      <c r="B339" s="17">
        <v>375.87700000000001</v>
      </c>
      <c r="C339" s="17">
        <v>446.74400000000003</v>
      </c>
      <c r="D339" s="17">
        <v>384.89299999999997</v>
      </c>
      <c r="E339" s="17">
        <v>431.89699999999999</v>
      </c>
      <c r="F339" s="17">
        <v>455.51600000000002</v>
      </c>
      <c r="G339" s="17">
        <v>408.57499999999999</v>
      </c>
      <c r="H339" s="17">
        <v>430.96100000000001</v>
      </c>
      <c r="I339" s="17">
        <v>416.27499999999998</v>
      </c>
      <c r="J339" s="17">
        <v>397.23099999999999</v>
      </c>
      <c r="K339" s="17">
        <v>381.51100000000002</v>
      </c>
      <c r="L339" s="17">
        <v>351.86599999999999</v>
      </c>
      <c r="M339" s="17">
        <v>283.06</v>
      </c>
      <c r="N339" s="17">
        <v>270.93200000000002</v>
      </c>
      <c r="O339" s="17">
        <v>270.93200000000002</v>
      </c>
      <c r="P339" s="17">
        <v>336.137</v>
      </c>
      <c r="Q339" s="17">
        <v>296.22000000000003</v>
      </c>
      <c r="R339" s="17">
        <v>382.62</v>
      </c>
      <c r="S339" s="17">
        <v>446.96499999999997</v>
      </c>
      <c r="T339" s="17">
        <v>352.81599999999997</v>
      </c>
      <c r="U339" s="17">
        <v>414.029</v>
      </c>
      <c r="V339" s="17">
        <v>413.976</v>
      </c>
      <c r="W339" s="17">
        <v>373.173</v>
      </c>
      <c r="X339" s="17">
        <v>412.73200000000003</v>
      </c>
      <c r="Y339" s="17">
        <v>426.11399999999998</v>
      </c>
      <c r="Z339" s="17">
        <v>419.76499999999999</v>
      </c>
      <c r="AA339" s="17">
        <v>377.44799999999998</v>
      </c>
      <c r="AB339" s="17">
        <v>390.26100000000002</v>
      </c>
      <c r="AC339" s="17">
        <v>458.80900000000003</v>
      </c>
      <c r="AD339" s="17">
        <v>378.565</v>
      </c>
      <c r="AE339" s="17">
        <v>436.50099999999998</v>
      </c>
      <c r="AF339" s="17">
        <v>384.37099999999998</v>
      </c>
      <c r="AG339" s="17">
        <v>357.41500000000002</v>
      </c>
      <c r="AH339" s="17">
        <v>341.43</v>
      </c>
      <c r="AI339" s="17">
        <v>399.37099999999998</v>
      </c>
      <c r="AJ339" s="17">
        <v>444.14499999999998</v>
      </c>
      <c r="AK339" s="17">
        <v>353.54300000000001</v>
      </c>
      <c r="AL339" s="17">
        <v>300.75200000000001</v>
      </c>
      <c r="AM339" s="17">
        <v>273.66300000000001</v>
      </c>
      <c r="AN339" s="17">
        <v>365.33199999999999</v>
      </c>
      <c r="AO339" s="17">
        <v>377.94299999999998</v>
      </c>
    </row>
    <row r="340" spans="1:41" x14ac:dyDescent="0.35">
      <c r="A340" s="17">
        <v>382.68599999999998</v>
      </c>
      <c r="B340" s="17">
        <v>386.25799999999998</v>
      </c>
      <c r="C340" s="17">
        <v>447.04399999999998</v>
      </c>
      <c r="D340" s="17">
        <v>390.31599999999997</v>
      </c>
      <c r="E340" s="17">
        <v>434.8</v>
      </c>
      <c r="F340" s="17">
        <v>459.87299999999999</v>
      </c>
      <c r="G340" s="17">
        <v>409.13499999999999</v>
      </c>
      <c r="H340" s="17">
        <v>437.83800000000002</v>
      </c>
      <c r="I340" s="17">
        <v>418.23500000000001</v>
      </c>
      <c r="J340" s="17">
        <v>401.56099999999998</v>
      </c>
      <c r="K340" s="17">
        <v>383.40899999999999</v>
      </c>
      <c r="L340" s="17">
        <v>353.79199999999997</v>
      </c>
      <c r="M340" s="17">
        <v>294.15300000000002</v>
      </c>
      <c r="N340" s="17">
        <v>274.63400000000001</v>
      </c>
      <c r="O340" s="17">
        <v>274.63400000000001</v>
      </c>
      <c r="P340" s="17">
        <v>338.09399999999999</v>
      </c>
      <c r="Q340" s="17">
        <v>299.14400000000001</v>
      </c>
      <c r="R340" s="17">
        <v>382.81200000000001</v>
      </c>
      <c r="S340" s="17">
        <v>447.72399999999999</v>
      </c>
      <c r="T340" s="17">
        <v>354.85500000000002</v>
      </c>
      <c r="U340" s="17">
        <v>418.32</v>
      </c>
      <c r="V340" s="17">
        <v>416.88</v>
      </c>
      <c r="W340" s="17">
        <v>373.32100000000003</v>
      </c>
      <c r="X340" s="17">
        <v>412.827</v>
      </c>
      <c r="Y340" s="17">
        <v>429.95299999999997</v>
      </c>
      <c r="Z340" s="17">
        <v>420.90699999999998</v>
      </c>
      <c r="AA340" s="17">
        <v>387.34500000000003</v>
      </c>
      <c r="AB340" s="17">
        <v>394.61700000000002</v>
      </c>
      <c r="AC340" s="17">
        <v>465.33100000000002</v>
      </c>
      <c r="AD340" s="17">
        <v>383.28399999999999</v>
      </c>
      <c r="AE340" s="17">
        <v>442.464</v>
      </c>
      <c r="AF340" s="17">
        <v>389.81700000000001</v>
      </c>
      <c r="AG340" s="17">
        <v>373.64100000000002</v>
      </c>
      <c r="AH340" s="17">
        <v>341.82299999999998</v>
      </c>
      <c r="AI340" s="17">
        <v>399.89800000000002</v>
      </c>
      <c r="AJ340" s="17">
        <v>445.346</v>
      </c>
      <c r="AK340" s="17">
        <v>361.48099999999999</v>
      </c>
      <c r="AL340" s="17">
        <v>301.11500000000001</v>
      </c>
      <c r="AM340" s="17">
        <v>280.33999999999997</v>
      </c>
      <c r="AN340" s="17">
        <v>371.315</v>
      </c>
      <c r="AO340" s="17">
        <v>396.45100000000002</v>
      </c>
    </row>
    <row r="341" spans="1:41" x14ac:dyDescent="0.35">
      <c r="A341" s="17">
        <v>385.62</v>
      </c>
      <c r="B341" s="17">
        <v>386.28899999999999</v>
      </c>
      <c r="C341" s="17">
        <v>447.726</v>
      </c>
      <c r="D341" s="17">
        <v>393.10399999999998</v>
      </c>
      <c r="E341" s="17">
        <v>435.48099999999999</v>
      </c>
      <c r="F341" s="17">
        <v>462.38099999999997</v>
      </c>
      <c r="G341" s="17">
        <v>413.00700000000001</v>
      </c>
      <c r="H341" s="17">
        <v>438.53199999999998</v>
      </c>
      <c r="I341" s="17">
        <v>424.36099999999999</v>
      </c>
      <c r="J341" s="17">
        <v>401.57</v>
      </c>
      <c r="K341" s="17">
        <v>386.07299999999998</v>
      </c>
      <c r="L341" s="17">
        <v>356.82499999999999</v>
      </c>
      <c r="M341" s="17">
        <v>300.01400000000001</v>
      </c>
      <c r="N341" s="17">
        <v>276.31700000000001</v>
      </c>
      <c r="O341" s="17">
        <v>276.31700000000001</v>
      </c>
      <c r="P341" s="17">
        <v>339.06900000000002</v>
      </c>
      <c r="Q341" s="17">
        <v>300.78300000000002</v>
      </c>
      <c r="R341" s="17">
        <v>384.61900000000003</v>
      </c>
      <c r="S341" s="17">
        <v>460.46300000000002</v>
      </c>
      <c r="T341" s="17">
        <v>357.85899999999998</v>
      </c>
      <c r="U341" s="17">
        <v>418.87299999999999</v>
      </c>
      <c r="V341" s="17">
        <v>420.64400000000001</v>
      </c>
      <c r="W341" s="17">
        <v>386.62299999999999</v>
      </c>
      <c r="X341" s="17">
        <v>418.98099999999999</v>
      </c>
      <c r="Y341" s="17">
        <v>432.82799999999997</v>
      </c>
      <c r="Z341" s="17">
        <v>432.363</v>
      </c>
      <c r="AA341" s="17">
        <v>398.00799999999998</v>
      </c>
      <c r="AB341" s="17">
        <v>397.63200000000001</v>
      </c>
      <c r="AC341" s="17">
        <v>468.17200000000003</v>
      </c>
      <c r="AD341" s="17">
        <v>385.63099999999997</v>
      </c>
      <c r="AE341" s="17">
        <v>443.92200000000003</v>
      </c>
      <c r="AF341" s="17">
        <v>390.29899999999998</v>
      </c>
      <c r="AG341" s="17">
        <v>376.541</v>
      </c>
      <c r="AH341" s="17">
        <v>344.642</v>
      </c>
      <c r="AI341" s="17">
        <v>401.06599999999997</v>
      </c>
      <c r="AJ341" s="17">
        <v>447.34300000000002</v>
      </c>
      <c r="AK341" s="17">
        <v>362.92899999999997</v>
      </c>
      <c r="AL341" s="17">
        <v>301.702</v>
      </c>
      <c r="AM341" s="17">
        <v>282.22399999999999</v>
      </c>
      <c r="AN341" s="17">
        <v>379.29700000000003</v>
      </c>
      <c r="AO341" s="17">
        <v>414.54300000000001</v>
      </c>
    </row>
    <row r="342" spans="1:41" x14ac:dyDescent="0.35">
      <c r="A342" s="17">
        <v>387.62400000000002</v>
      </c>
      <c r="B342" s="17">
        <v>394.11599999999999</v>
      </c>
      <c r="C342" s="17">
        <v>448.678</v>
      </c>
      <c r="D342" s="17">
        <v>399.00400000000002</v>
      </c>
      <c r="E342" s="17">
        <v>435.50400000000002</v>
      </c>
      <c r="F342" s="17">
        <v>464.16699999999997</v>
      </c>
      <c r="G342" s="17">
        <v>415.89499999999998</v>
      </c>
      <c r="H342" s="17">
        <v>441.803</v>
      </c>
      <c r="I342" s="17">
        <v>427.34899999999999</v>
      </c>
      <c r="J342" s="17">
        <v>402.53100000000001</v>
      </c>
      <c r="K342" s="17">
        <v>395.108</v>
      </c>
      <c r="L342" s="17">
        <v>357.83499999999998</v>
      </c>
      <c r="M342" s="17">
        <v>301.70999999999998</v>
      </c>
      <c r="N342" s="17">
        <v>289.00400000000002</v>
      </c>
      <c r="O342" s="17">
        <v>289.00400000000002</v>
      </c>
      <c r="P342" s="17">
        <v>342.09100000000001</v>
      </c>
      <c r="Q342" s="17">
        <v>303.20299999999997</v>
      </c>
      <c r="R342" s="17">
        <v>385.63200000000001</v>
      </c>
      <c r="S342" s="17">
        <v>461.39299999999997</v>
      </c>
      <c r="T342" s="17">
        <v>364.96300000000002</v>
      </c>
      <c r="U342" s="17">
        <v>421.91899999999998</v>
      </c>
      <c r="V342" s="17">
        <v>423.56700000000001</v>
      </c>
      <c r="W342" s="17">
        <v>388.05500000000001</v>
      </c>
      <c r="X342" s="17">
        <v>420.46600000000001</v>
      </c>
      <c r="Y342" s="17">
        <v>433.84199999999998</v>
      </c>
      <c r="Z342" s="17">
        <v>437.87599999999998</v>
      </c>
      <c r="AA342" s="17">
        <v>399.45400000000001</v>
      </c>
      <c r="AB342" s="17">
        <v>398.392</v>
      </c>
      <c r="AC342" s="17">
        <v>470.66899999999998</v>
      </c>
      <c r="AD342" s="17">
        <v>387.28500000000003</v>
      </c>
      <c r="AE342" s="17">
        <v>447.21499999999997</v>
      </c>
      <c r="AF342" s="17">
        <v>391.517</v>
      </c>
      <c r="AG342" s="17">
        <v>378.37599999999998</v>
      </c>
      <c r="AH342" s="17">
        <v>349.51100000000002</v>
      </c>
      <c r="AI342" s="17">
        <v>409.31700000000001</v>
      </c>
      <c r="AJ342" s="17">
        <v>449.12799999999999</v>
      </c>
      <c r="AK342" s="17">
        <v>364.79199999999997</v>
      </c>
      <c r="AL342" s="17">
        <v>306.64499999999998</v>
      </c>
      <c r="AM342" s="17">
        <v>284.14499999999998</v>
      </c>
      <c r="AN342" s="17">
        <v>379.93400000000003</v>
      </c>
      <c r="AO342" s="17">
        <v>417.72300000000001</v>
      </c>
    </row>
    <row r="343" spans="1:41" x14ac:dyDescent="0.35">
      <c r="A343" s="17">
        <v>395.23200000000003</v>
      </c>
      <c r="B343" s="17">
        <v>394.54300000000001</v>
      </c>
      <c r="C343" s="17">
        <v>449.541</v>
      </c>
      <c r="D343" s="17">
        <v>405.334</v>
      </c>
      <c r="E343" s="17">
        <v>440.90600000000001</v>
      </c>
      <c r="F343" s="17">
        <v>464.92500000000001</v>
      </c>
      <c r="G343" s="17">
        <v>416.78100000000001</v>
      </c>
      <c r="H343" s="17">
        <v>454.005</v>
      </c>
      <c r="I343" s="17">
        <v>428.44099999999997</v>
      </c>
      <c r="J343" s="17">
        <v>402.89299999999997</v>
      </c>
      <c r="K343" s="17">
        <v>399.21899999999999</v>
      </c>
      <c r="L343" s="17">
        <v>368.08199999999999</v>
      </c>
      <c r="M343" s="17">
        <v>303.94400000000002</v>
      </c>
      <c r="N343" s="17">
        <v>290.41000000000003</v>
      </c>
      <c r="O343" s="17">
        <v>290.41000000000003</v>
      </c>
      <c r="P343" s="17">
        <v>343.06700000000001</v>
      </c>
      <c r="Q343" s="17">
        <v>309.56900000000002</v>
      </c>
      <c r="R343" s="17">
        <v>389.55200000000002</v>
      </c>
      <c r="S343" s="17">
        <v>461.99799999999999</v>
      </c>
      <c r="T343" s="17">
        <v>371.04399999999998</v>
      </c>
      <c r="U343" s="17">
        <v>432.54700000000003</v>
      </c>
      <c r="V343" s="17">
        <v>425.11200000000002</v>
      </c>
      <c r="W343" s="17">
        <v>388.16199999999998</v>
      </c>
      <c r="X343" s="17">
        <v>423.76299999999998</v>
      </c>
      <c r="Y343" s="17">
        <v>434.32499999999999</v>
      </c>
      <c r="Z343" s="17">
        <v>449.98</v>
      </c>
      <c r="AA343" s="17">
        <v>400.41500000000002</v>
      </c>
      <c r="AB343" s="17">
        <v>398.452</v>
      </c>
      <c r="AC343" s="17">
        <v>474.98500000000001</v>
      </c>
      <c r="AD343" s="17">
        <v>391.46699999999998</v>
      </c>
      <c r="AE343" s="17">
        <v>447.846</v>
      </c>
      <c r="AF343" s="17">
        <v>391.637</v>
      </c>
      <c r="AG343" s="17">
        <v>379.13600000000002</v>
      </c>
      <c r="AH343" s="17">
        <v>350.62099999999998</v>
      </c>
      <c r="AI343" s="17">
        <v>410.01299999999998</v>
      </c>
      <c r="AJ343" s="17">
        <v>459.06299999999999</v>
      </c>
      <c r="AK343" s="17">
        <v>364.80500000000001</v>
      </c>
      <c r="AL343" s="17">
        <v>309.62400000000002</v>
      </c>
      <c r="AM343" s="17">
        <v>288.62599999999998</v>
      </c>
      <c r="AN343" s="17">
        <v>382.57900000000001</v>
      </c>
      <c r="AO343" s="17">
        <v>424.36700000000002</v>
      </c>
    </row>
    <row r="344" spans="1:41" x14ac:dyDescent="0.35">
      <c r="A344" s="17">
        <v>396.48</v>
      </c>
      <c r="B344" s="17">
        <v>394.79399999999998</v>
      </c>
      <c r="C344" s="17">
        <v>450.33199999999999</v>
      </c>
      <c r="D344" s="17">
        <v>410.98399999999998</v>
      </c>
      <c r="E344" s="17">
        <v>441.76499999999999</v>
      </c>
      <c r="F344" s="17">
        <v>468.91899999999998</v>
      </c>
      <c r="G344" s="17">
        <v>417.13900000000001</v>
      </c>
      <c r="H344" s="17">
        <v>454.46800000000002</v>
      </c>
      <c r="I344" s="17">
        <v>437.702</v>
      </c>
      <c r="J344" s="17">
        <v>403.02800000000002</v>
      </c>
      <c r="K344" s="17">
        <v>400.43</v>
      </c>
      <c r="L344" s="17">
        <v>372.93599999999998</v>
      </c>
      <c r="M344" s="17">
        <v>306.07600000000002</v>
      </c>
      <c r="N344" s="17">
        <v>291.38499999999999</v>
      </c>
      <c r="O344" s="17">
        <v>291.38499999999999</v>
      </c>
      <c r="P344" s="17">
        <v>355.84399999999999</v>
      </c>
      <c r="Q344" s="17">
        <v>316.33100000000002</v>
      </c>
      <c r="R344" s="17">
        <v>390.04500000000002</v>
      </c>
      <c r="S344" s="17">
        <v>464.33800000000002</v>
      </c>
      <c r="T344" s="17">
        <v>376.99900000000002</v>
      </c>
      <c r="U344" s="17">
        <v>434.71</v>
      </c>
      <c r="V344" s="17">
        <v>427.11</v>
      </c>
      <c r="W344" s="17">
        <v>389.608</v>
      </c>
      <c r="X344" s="17">
        <v>425.39600000000002</v>
      </c>
      <c r="Y344" s="17">
        <v>437.31799999999998</v>
      </c>
      <c r="Z344" s="17">
        <v>450.99</v>
      </c>
      <c r="AA344" s="17">
        <v>403.29700000000003</v>
      </c>
      <c r="AB344" s="17">
        <v>402.149</v>
      </c>
      <c r="AC344" s="17">
        <v>481.46199999999999</v>
      </c>
      <c r="AD344" s="17">
        <v>393.29199999999997</v>
      </c>
      <c r="AE344" s="17">
        <v>448.88</v>
      </c>
      <c r="AF344" s="17">
        <v>391.69499999999999</v>
      </c>
      <c r="AG344" s="17">
        <v>381.02600000000001</v>
      </c>
      <c r="AH344" s="17">
        <v>352.42500000000001</v>
      </c>
      <c r="AI344" s="17">
        <v>413.38299999999998</v>
      </c>
      <c r="AJ344" s="17">
        <v>459.505</v>
      </c>
      <c r="AK344" s="17">
        <v>365.73099999999999</v>
      </c>
      <c r="AL344" s="17">
        <v>310.86099999999999</v>
      </c>
      <c r="AM344" s="17">
        <v>290.685</v>
      </c>
      <c r="AN344" s="17">
        <v>386.97399999999999</v>
      </c>
      <c r="AO344" s="17">
        <v>433.64400000000001</v>
      </c>
    </row>
    <row r="345" spans="1:41" x14ac:dyDescent="0.35">
      <c r="A345" s="17">
        <v>398.55099999999999</v>
      </c>
      <c r="B345" s="17">
        <v>394.81200000000001</v>
      </c>
      <c r="C345" s="17">
        <v>452.07499999999999</v>
      </c>
      <c r="D345" s="17">
        <v>414.86500000000001</v>
      </c>
      <c r="E345" s="17">
        <v>442.00599999999997</v>
      </c>
      <c r="F345" s="17">
        <v>469.40100000000001</v>
      </c>
      <c r="G345" s="17">
        <v>418.846</v>
      </c>
      <c r="H345" s="17">
        <v>454.72300000000001</v>
      </c>
      <c r="I345" s="17">
        <v>439.154</v>
      </c>
      <c r="J345" s="17">
        <v>405.14699999999999</v>
      </c>
      <c r="K345" s="17">
        <v>400.733</v>
      </c>
      <c r="L345" s="17">
        <v>373.19499999999999</v>
      </c>
      <c r="M345" s="17">
        <v>307.73399999999998</v>
      </c>
      <c r="N345" s="17">
        <v>304.48500000000001</v>
      </c>
      <c r="O345" s="17">
        <v>304.48500000000001</v>
      </c>
      <c r="P345" s="17">
        <v>356.81900000000002</v>
      </c>
      <c r="Q345" s="17">
        <v>317.76600000000002</v>
      </c>
      <c r="R345" s="17">
        <v>394.44</v>
      </c>
      <c r="S345" s="17">
        <v>466.65</v>
      </c>
      <c r="T345" s="17">
        <v>382.04500000000002</v>
      </c>
      <c r="U345" s="17">
        <v>435.24099999999999</v>
      </c>
      <c r="V345" s="17">
        <v>427.16899999999998</v>
      </c>
      <c r="W345" s="17">
        <v>390.46899999999999</v>
      </c>
      <c r="X345" s="17">
        <v>427.29700000000003</v>
      </c>
      <c r="Y345" s="17">
        <v>441.39600000000002</v>
      </c>
      <c r="Z345" s="17">
        <v>451.11599999999999</v>
      </c>
      <c r="AA345" s="17">
        <v>406.35500000000002</v>
      </c>
      <c r="AB345" s="17">
        <v>402.58199999999999</v>
      </c>
      <c r="AC345" s="17">
        <v>482.81200000000001</v>
      </c>
      <c r="AD345" s="17">
        <v>400.56599999999997</v>
      </c>
      <c r="AE345" s="17">
        <v>453.95100000000002</v>
      </c>
      <c r="AF345" s="17">
        <v>393.02300000000002</v>
      </c>
      <c r="AG345" s="17">
        <v>385.351</v>
      </c>
      <c r="AH345" s="17">
        <v>354.70699999999999</v>
      </c>
      <c r="AI345" s="17">
        <v>415.04</v>
      </c>
      <c r="AJ345" s="17">
        <v>460.78800000000001</v>
      </c>
      <c r="AK345" s="17">
        <v>367.77600000000001</v>
      </c>
      <c r="AL345" s="17">
        <v>315.971</v>
      </c>
      <c r="AM345" s="17">
        <v>293.529</v>
      </c>
      <c r="AN345" s="17">
        <v>389.411</v>
      </c>
      <c r="AO345" s="17">
        <v>436.50599999999997</v>
      </c>
    </row>
    <row r="346" spans="1:41" x14ac:dyDescent="0.35">
      <c r="A346" s="17">
        <v>409.38099999999997</v>
      </c>
      <c r="B346" s="17">
        <v>408.40899999999999</v>
      </c>
      <c r="C346" s="17">
        <v>452.16</v>
      </c>
      <c r="D346" s="17">
        <v>419.53500000000003</v>
      </c>
      <c r="E346" s="17">
        <v>442.86900000000003</v>
      </c>
      <c r="F346" s="17">
        <v>471.07799999999997</v>
      </c>
      <c r="G346" s="17">
        <v>420.16800000000001</v>
      </c>
      <c r="H346" s="17">
        <v>455.01799999999997</v>
      </c>
      <c r="I346" s="17">
        <v>439.577</v>
      </c>
      <c r="J346" s="17">
        <v>405.86399999999998</v>
      </c>
      <c r="K346" s="17">
        <v>401.35599999999999</v>
      </c>
      <c r="L346" s="17">
        <v>373.26900000000001</v>
      </c>
      <c r="M346" s="17">
        <v>308.084</v>
      </c>
      <c r="N346" s="17">
        <v>306.35599999999999</v>
      </c>
      <c r="O346" s="17">
        <v>306.35599999999999</v>
      </c>
      <c r="P346" s="17">
        <v>358.745</v>
      </c>
      <c r="Q346" s="17">
        <v>320.14400000000001</v>
      </c>
      <c r="R346" s="17">
        <v>404.53399999999999</v>
      </c>
      <c r="S346" s="17">
        <v>468.73599999999999</v>
      </c>
      <c r="T346" s="17">
        <v>383.666</v>
      </c>
      <c r="U346" s="17">
        <v>442.54599999999999</v>
      </c>
      <c r="V346" s="17">
        <v>432.95699999999999</v>
      </c>
      <c r="W346" s="17">
        <v>391.86799999999999</v>
      </c>
      <c r="X346" s="17">
        <v>428.53800000000001</v>
      </c>
      <c r="Y346" s="17">
        <v>442.495</v>
      </c>
      <c r="Z346" s="17">
        <v>457.00200000000001</v>
      </c>
      <c r="AA346" s="17">
        <v>409.065</v>
      </c>
      <c r="AB346" s="17">
        <v>403.50599999999997</v>
      </c>
      <c r="AC346" s="17">
        <v>483.66300000000001</v>
      </c>
      <c r="AD346" s="17">
        <v>406.53500000000003</v>
      </c>
      <c r="AE346" s="17">
        <v>456.90899999999999</v>
      </c>
      <c r="AF346" s="17">
        <v>395.39100000000002</v>
      </c>
      <c r="AG346" s="17">
        <v>385.90600000000001</v>
      </c>
      <c r="AH346" s="17">
        <v>358.71499999999997</v>
      </c>
      <c r="AI346" s="17">
        <v>419.10300000000001</v>
      </c>
      <c r="AJ346" s="17">
        <v>469.89499999999998</v>
      </c>
      <c r="AK346" s="17">
        <v>373.07</v>
      </c>
      <c r="AL346" s="17">
        <v>319.17099999999999</v>
      </c>
      <c r="AM346" s="17">
        <v>297.738</v>
      </c>
      <c r="AN346" s="17">
        <v>391.74700000000001</v>
      </c>
      <c r="AO346" s="17">
        <v>439.12299999999999</v>
      </c>
    </row>
    <row r="347" spans="1:41" x14ac:dyDescent="0.35">
      <c r="A347" s="17">
        <v>409.76</v>
      </c>
      <c r="B347" s="17">
        <v>411.35300000000001</v>
      </c>
      <c r="C347" s="17">
        <v>454.76400000000001</v>
      </c>
      <c r="D347" s="17">
        <v>420.58199999999999</v>
      </c>
      <c r="E347" s="17">
        <v>446.62599999999998</v>
      </c>
      <c r="F347" s="17">
        <v>472.88299999999998</v>
      </c>
      <c r="G347" s="17">
        <v>420.53699999999998</v>
      </c>
      <c r="H347" s="17">
        <v>458.16199999999998</v>
      </c>
      <c r="I347" s="17">
        <v>440.34</v>
      </c>
      <c r="J347" s="17">
        <v>405.88499999999999</v>
      </c>
      <c r="K347" s="17">
        <v>408.21100000000001</v>
      </c>
      <c r="L347" s="17">
        <v>377.13400000000001</v>
      </c>
      <c r="M347" s="17">
        <v>308.26</v>
      </c>
      <c r="N347" s="17">
        <v>306.815</v>
      </c>
      <c r="O347" s="17">
        <v>306.815</v>
      </c>
      <c r="P347" s="17">
        <v>361.25400000000002</v>
      </c>
      <c r="Q347" s="17">
        <v>325.63099999999997</v>
      </c>
      <c r="R347" s="17">
        <v>408.43400000000003</v>
      </c>
      <c r="S347" s="17">
        <v>471.34</v>
      </c>
      <c r="T347" s="17">
        <v>388.779</v>
      </c>
      <c r="U347" s="17">
        <v>442.56599999999997</v>
      </c>
      <c r="V347" s="17">
        <v>436.298</v>
      </c>
      <c r="W347" s="17">
        <v>391.90100000000001</v>
      </c>
      <c r="X347" s="17">
        <v>429.62700000000001</v>
      </c>
      <c r="Y347" s="17">
        <v>445.012</v>
      </c>
      <c r="Z347" s="17">
        <v>458.39100000000002</v>
      </c>
      <c r="AA347" s="17">
        <v>410.13299999999998</v>
      </c>
      <c r="AB347" s="17">
        <v>403.82400000000001</v>
      </c>
      <c r="AC347" s="17">
        <v>484.29899999999998</v>
      </c>
      <c r="AD347" s="17">
        <v>407.01499999999999</v>
      </c>
      <c r="AE347" s="17">
        <v>465.00900000000001</v>
      </c>
      <c r="AF347" s="17">
        <v>398.69099999999997</v>
      </c>
      <c r="AG347" s="17">
        <v>387.06200000000001</v>
      </c>
      <c r="AH347" s="17">
        <v>360.50299999999999</v>
      </c>
      <c r="AI347" s="17">
        <v>421.15499999999997</v>
      </c>
      <c r="AJ347" s="17">
        <v>471.99400000000003</v>
      </c>
      <c r="AK347" s="17">
        <v>378.255</v>
      </c>
      <c r="AL347" s="17">
        <v>321.84100000000001</v>
      </c>
      <c r="AM347" s="17">
        <v>300.87900000000002</v>
      </c>
      <c r="AN347" s="17">
        <v>394.10599999999999</v>
      </c>
      <c r="AO347" s="17">
        <v>439.61099999999999</v>
      </c>
    </row>
    <row r="348" spans="1:41" x14ac:dyDescent="0.35">
      <c r="A348" s="17">
        <v>409.81700000000001</v>
      </c>
      <c r="B348" s="17">
        <v>423.85399999999998</v>
      </c>
      <c r="C348" s="17">
        <v>454.98700000000002</v>
      </c>
      <c r="D348" s="17">
        <v>423.65600000000001</v>
      </c>
      <c r="E348" s="17">
        <v>448.1</v>
      </c>
      <c r="F348" s="17">
        <v>475.90499999999997</v>
      </c>
      <c r="G348" s="17">
        <v>420.66199999999998</v>
      </c>
      <c r="H348" s="17">
        <v>464.39699999999999</v>
      </c>
      <c r="I348" s="17">
        <v>442.50099999999998</v>
      </c>
      <c r="J348" s="17">
        <v>407.99900000000002</v>
      </c>
      <c r="K348" s="17">
        <v>410.9</v>
      </c>
      <c r="L348" s="17">
        <v>377.79</v>
      </c>
      <c r="M348" s="17">
        <v>309.577</v>
      </c>
      <c r="N348" s="17">
        <v>307.00299999999999</v>
      </c>
      <c r="O348" s="17">
        <v>307.00299999999999</v>
      </c>
      <c r="P348" s="17">
        <v>361.75599999999997</v>
      </c>
      <c r="Q348" s="17">
        <v>326.04300000000001</v>
      </c>
      <c r="R348" s="17">
        <v>413.06</v>
      </c>
      <c r="S348" s="17">
        <v>471.45</v>
      </c>
      <c r="T348" s="17">
        <v>389.83300000000003</v>
      </c>
      <c r="U348" s="17">
        <v>443.24</v>
      </c>
      <c r="V348" s="17">
        <v>438.89699999999999</v>
      </c>
      <c r="W348" s="17">
        <v>391.976</v>
      </c>
      <c r="X348" s="17">
        <v>430.97699999999998</v>
      </c>
      <c r="Y348" s="17">
        <v>449.041</v>
      </c>
      <c r="Z348" s="17">
        <v>460.28800000000001</v>
      </c>
      <c r="AA348" s="17">
        <v>416.77600000000001</v>
      </c>
      <c r="AB348" s="17">
        <v>407.57</v>
      </c>
      <c r="AC348" s="17">
        <v>491.52</v>
      </c>
      <c r="AD348" s="17">
        <v>412.16300000000001</v>
      </c>
      <c r="AE348" s="17">
        <v>465.28800000000001</v>
      </c>
      <c r="AF348" s="17">
        <v>400.06</v>
      </c>
      <c r="AG348" s="17">
        <v>398.69299999999998</v>
      </c>
      <c r="AH348" s="17">
        <v>364.19099999999997</v>
      </c>
      <c r="AI348" s="17">
        <v>422.50200000000001</v>
      </c>
      <c r="AJ348" s="17">
        <v>479.31099999999998</v>
      </c>
      <c r="AK348" s="17">
        <v>381.42500000000001</v>
      </c>
      <c r="AL348" s="17">
        <v>323.51400000000001</v>
      </c>
      <c r="AM348" s="17">
        <v>302.89299999999997</v>
      </c>
      <c r="AN348" s="17">
        <v>396.197</v>
      </c>
      <c r="AO348" s="17">
        <v>439.74200000000002</v>
      </c>
    </row>
    <row r="349" spans="1:41" x14ac:dyDescent="0.35">
      <c r="A349" s="17">
        <v>411.59800000000001</v>
      </c>
      <c r="B349" s="17">
        <v>432.572</v>
      </c>
      <c r="C349" s="17">
        <v>455.13099999999997</v>
      </c>
      <c r="D349" s="17">
        <v>423.84899999999999</v>
      </c>
      <c r="E349" s="17">
        <v>451.88099999999997</v>
      </c>
      <c r="F349" s="17">
        <v>476.63900000000001</v>
      </c>
      <c r="G349" s="17">
        <v>423.79899999999998</v>
      </c>
      <c r="H349" s="17">
        <v>464.54700000000003</v>
      </c>
      <c r="I349" s="17">
        <v>442.59</v>
      </c>
      <c r="J349" s="17">
        <v>408.18900000000002</v>
      </c>
      <c r="K349" s="17">
        <v>411.41300000000001</v>
      </c>
      <c r="L349" s="17">
        <v>378.63299999999998</v>
      </c>
      <c r="M349" s="17">
        <v>311.29899999999998</v>
      </c>
      <c r="N349" s="17">
        <v>312.94299999999998</v>
      </c>
      <c r="O349" s="17">
        <v>312.94299999999998</v>
      </c>
      <c r="P349" s="17">
        <v>364.726</v>
      </c>
      <c r="Q349" s="17">
        <v>334.83300000000003</v>
      </c>
      <c r="R349" s="17">
        <v>413.26600000000002</v>
      </c>
      <c r="S349" s="17">
        <v>473.38600000000002</v>
      </c>
      <c r="T349" s="17">
        <v>390.96199999999999</v>
      </c>
      <c r="U349" s="17">
        <v>446.13299999999998</v>
      </c>
      <c r="V349" s="17">
        <v>439.42099999999999</v>
      </c>
      <c r="W349" s="17">
        <v>401.55200000000002</v>
      </c>
      <c r="X349" s="17">
        <v>436.85399999999998</v>
      </c>
      <c r="Y349" s="17">
        <v>449.62299999999999</v>
      </c>
      <c r="Z349" s="17">
        <v>460.64100000000002</v>
      </c>
      <c r="AA349" s="17">
        <v>418.423</v>
      </c>
      <c r="AB349" s="17">
        <v>410.28699999999998</v>
      </c>
      <c r="AC349" s="17">
        <v>495.589</v>
      </c>
      <c r="AD349" s="17">
        <v>414.64400000000001</v>
      </c>
      <c r="AE349" s="17">
        <v>467.24</v>
      </c>
      <c r="AF349" s="17">
        <v>401.274</v>
      </c>
      <c r="AG349" s="17">
        <v>398.80599999999998</v>
      </c>
      <c r="AH349" s="17">
        <v>365.02300000000002</v>
      </c>
      <c r="AI349" s="17">
        <v>425.73</v>
      </c>
      <c r="AJ349" s="17">
        <v>480.86799999999999</v>
      </c>
      <c r="AK349" s="17">
        <v>381.779</v>
      </c>
      <c r="AL349" s="17">
        <v>339.19</v>
      </c>
      <c r="AM349" s="17">
        <v>306.56299999999999</v>
      </c>
      <c r="AN349" s="17">
        <v>396.20100000000002</v>
      </c>
      <c r="AO349" s="17">
        <v>445.18400000000003</v>
      </c>
    </row>
    <row r="350" spans="1:41" x14ac:dyDescent="0.35">
      <c r="A350" s="17">
        <v>412.30599999999998</v>
      </c>
      <c r="B350" s="17">
        <v>437.37799999999999</v>
      </c>
      <c r="C350" s="17">
        <v>455.34</v>
      </c>
      <c r="D350" s="17">
        <v>434.21899999999999</v>
      </c>
      <c r="E350" s="17">
        <v>453.33699999999999</v>
      </c>
      <c r="F350" s="17">
        <v>477.99700000000001</v>
      </c>
      <c r="G350" s="17">
        <v>433.19900000000001</v>
      </c>
      <c r="H350" s="17">
        <v>468.89499999999998</v>
      </c>
      <c r="I350" s="17">
        <v>443.44200000000001</v>
      </c>
      <c r="J350" s="17">
        <v>408.25</v>
      </c>
      <c r="K350" s="17">
        <v>412.73700000000002</v>
      </c>
      <c r="L350" s="17">
        <v>380.839</v>
      </c>
      <c r="M350" s="17">
        <v>319.077</v>
      </c>
      <c r="N350" s="17">
        <v>313.42899999999997</v>
      </c>
      <c r="O350" s="17">
        <v>313.42899999999997</v>
      </c>
      <c r="P350" s="17">
        <v>365.96300000000002</v>
      </c>
      <c r="Q350" s="17">
        <v>337.23899999999998</v>
      </c>
      <c r="R350" s="17">
        <v>420.23200000000003</v>
      </c>
      <c r="S350" s="17">
        <v>475.04399999999998</v>
      </c>
      <c r="T350" s="17">
        <v>395.58100000000002</v>
      </c>
      <c r="U350" s="17">
        <v>447.358</v>
      </c>
      <c r="V350" s="17">
        <v>443.16800000000001</v>
      </c>
      <c r="W350" s="17">
        <v>409.72800000000001</v>
      </c>
      <c r="X350" s="17">
        <v>437.37599999999998</v>
      </c>
      <c r="Y350" s="17">
        <v>452.827</v>
      </c>
      <c r="Z350" s="17">
        <v>460.80700000000002</v>
      </c>
      <c r="AA350" s="17">
        <v>424.15</v>
      </c>
      <c r="AB350" s="17">
        <v>412.17200000000003</v>
      </c>
      <c r="AC350" s="17">
        <v>496.19099999999997</v>
      </c>
      <c r="AD350" s="17">
        <v>414.745</v>
      </c>
      <c r="AE350" s="17">
        <v>467.48099999999999</v>
      </c>
      <c r="AF350" s="17">
        <v>403.05700000000002</v>
      </c>
      <c r="AG350" s="17">
        <v>400.99299999999999</v>
      </c>
      <c r="AH350" s="17">
        <v>366.42</v>
      </c>
      <c r="AI350" s="17">
        <v>427.95800000000003</v>
      </c>
      <c r="AJ350" s="17">
        <v>483.37900000000002</v>
      </c>
      <c r="AK350" s="17">
        <v>383.96699999999998</v>
      </c>
      <c r="AL350" s="17">
        <v>351.88200000000001</v>
      </c>
      <c r="AM350" s="17">
        <v>307.74200000000002</v>
      </c>
      <c r="AN350" s="17">
        <v>397.70499999999998</v>
      </c>
      <c r="AO350" s="17">
        <v>446.82499999999999</v>
      </c>
    </row>
    <row r="351" spans="1:41" x14ac:dyDescent="0.35">
      <c r="A351" s="17">
        <v>412.51</v>
      </c>
      <c r="B351" s="17">
        <v>437.82299999999998</v>
      </c>
      <c r="C351" s="17">
        <v>456.94099999999997</v>
      </c>
      <c r="D351" s="17">
        <v>437.53199999999998</v>
      </c>
      <c r="E351" s="17">
        <v>454.58499999999998</v>
      </c>
      <c r="F351" s="17">
        <v>480.517</v>
      </c>
      <c r="G351" s="17">
        <v>433.93900000000002</v>
      </c>
      <c r="H351" s="17">
        <v>470.096</v>
      </c>
      <c r="I351" s="17">
        <v>446.916</v>
      </c>
      <c r="J351" s="17">
        <v>408.39</v>
      </c>
      <c r="K351" s="17">
        <v>413.077</v>
      </c>
      <c r="L351" s="17">
        <v>389.43400000000003</v>
      </c>
      <c r="M351" s="17">
        <v>331.83199999999999</v>
      </c>
      <c r="N351" s="17">
        <v>315.916</v>
      </c>
      <c r="O351" s="17">
        <v>315.916</v>
      </c>
      <c r="P351" s="17">
        <v>367.089</v>
      </c>
      <c r="Q351" s="17">
        <v>338.404</v>
      </c>
      <c r="R351" s="17">
        <v>420.596</v>
      </c>
      <c r="S351" s="17">
        <v>475.93599999999998</v>
      </c>
      <c r="T351" s="17">
        <v>398.18200000000002</v>
      </c>
      <c r="U351" s="17">
        <v>447.68599999999998</v>
      </c>
      <c r="V351" s="17">
        <v>443.25599999999997</v>
      </c>
      <c r="W351" s="17">
        <v>418.22500000000002</v>
      </c>
      <c r="X351" s="17">
        <v>437.875</v>
      </c>
      <c r="Y351" s="17">
        <v>454.53699999999998</v>
      </c>
      <c r="Z351" s="17">
        <v>461.08199999999999</v>
      </c>
      <c r="AA351" s="17">
        <v>424.29599999999999</v>
      </c>
      <c r="AB351" s="17">
        <v>412.75599999999997</v>
      </c>
      <c r="AC351" s="17">
        <v>497.45699999999999</v>
      </c>
      <c r="AD351" s="17">
        <v>415.25700000000001</v>
      </c>
      <c r="AE351" s="17">
        <v>470.41399999999999</v>
      </c>
      <c r="AF351" s="17">
        <v>404.113</v>
      </c>
      <c r="AG351" s="17">
        <v>401.46800000000002</v>
      </c>
      <c r="AH351" s="17">
        <v>370</v>
      </c>
      <c r="AI351" s="17">
        <v>432.10599999999999</v>
      </c>
      <c r="AJ351" s="17">
        <v>486.32499999999999</v>
      </c>
      <c r="AK351" s="17">
        <v>384.34500000000003</v>
      </c>
      <c r="AL351" s="17">
        <v>352.82400000000001</v>
      </c>
      <c r="AM351" s="17">
        <v>312.798</v>
      </c>
      <c r="AN351" s="17">
        <v>398.16500000000002</v>
      </c>
      <c r="AO351" s="17">
        <v>447.24599999999998</v>
      </c>
    </row>
    <row r="352" spans="1:41" x14ac:dyDescent="0.35">
      <c r="A352" s="17">
        <v>412.55</v>
      </c>
      <c r="B352" s="17">
        <v>438.32900000000001</v>
      </c>
      <c r="C352" s="17">
        <v>457.98099999999999</v>
      </c>
      <c r="D352" s="17">
        <v>440.28300000000002</v>
      </c>
      <c r="E352" s="17">
        <v>455.02800000000002</v>
      </c>
      <c r="F352" s="17">
        <v>482.334</v>
      </c>
      <c r="G352" s="17">
        <v>434.64800000000002</v>
      </c>
      <c r="H352" s="17">
        <v>473.95499999999998</v>
      </c>
      <c r="I352" s="17">
        <v>450.36500000000001</v>
      </c>
      <c r="J352" s="17">
        <v>408.78</v>
      </c>
      <c r="K352" s="17">
        <v>414.26499999999999</v>
      </c>
      <c r="L352" s="17">
        <v>391.21699999999998</v>
      </c>
      <c r="M352" s="17">
        <v>333.53199999999998</v>
      </c>
      <c r="N352" s="17">
        <v>320.15300000000002</v>
      </c>
      <c r="O352" s="17">
        <v>320.15300000000002</v>
      </c>
      <c r="P352" s="17">
        <v>371.548</v>
      </c>
      <c r="Q352" s="17">
        <v>340.089</v>
      </c>
      <c r="R352" s="17">
        <v>426.81700000000001</v>
      </c>
      <c r="S352" s="17">
        <v>478.28300000000002</v>
      </c>
      <c r="T352" s="17">
        <v>398.81</v>
      </c>
      <c r="U352" s="17">
        <v>450.75799999999998</v>
      </c>
      <c r="V352" s="17">
        <v>447.07799999999997</v>
      </c>
      <c r="W352" s="17">
        <v>419.01900000000001</v>
      </c>
      <c r="X352" s="17">
        <v>437.91500000000002</v>
      </c>
      <c r="Y352" s="17">
        <v>460.13200000000001</v>
      </c>
      <c r="Z352" s="17">
        <v>462.94600000000003</v>
      </c>
      <c r="AA352" s="17">
        <v>428.887</v>
      </c>
      <c r="AB352" s="17">
        <v>413.43</v>
      </c>
      <c r="AC352" s="17">
        <v>497.55799999999999</v>
      </c>
      <c r="AD352" s="17">
        <v>419.83600000000001</v>
      </c>
      <c r="AE352" s="17">
        <v>473.803</v>
      </c>
      <c r="AF352" s="17">
        <v>404.48599999999999</v>
      </c>
      <c r="AG352" s="17">
        <v>401.85700000000003</v>
      </c>
      <c r="AH352" s="17">
        <v>372.15699999999998</v>
      </c>
      <c r="AI352" s="17">
        <v>438.37599999999998</v>
      </c>
      <c r="AJ352" s="17">
        <v>487.33800000000002</v>
      </c>
      <c r="AK352" s="17">
        <v>385</v>
      </c>
      <c r="AL352" s="17">
        <v>360.47899999999998</v>
      </c>
      <c r="AM352" s="17">
        <v>317.79300000000001</v>
      </c>
      <c r="AN352" s="17">
        <v>401.24099999999999</v>
      </c>
      <c r="AO352" s="17">
        <v>447.46199999999999</v>
      </c>
    </row>
    <row r="353" spans="1:41" x14ac:dyDescent="0.35">
      <c r="A353" s="17">
        <v>412.87299999999999</v>
      </c>
      <c r="B353" s="17">
        <v>440.29700000000003</v>
      </c>
      <c r="C353" s="17">
        <v>459.31799999999998</v>
      </c>
      <c r="D353" s="17">
        <v>441.19499999999999</v>
      </c>
      <c r="E353" s="17">
        <v>458.92099999999999</v>
      </c>
      <c r="F353" s="17">
        <v>483.08199999999999</v>
      </c>
      <c r="G353" s="17">
        <v>434.87900000000002</v>
      </c>
      <c r="H353" s="17">
        <v>481.81099999999998</v>
      </c>
      <c r="I353" s="17">
        <v>451.13799999999998</v>
      </c>
      <c r="J353" s="17">
        <v>410.36399999999998</v>
      </c>
      <c r="K353" s="17">
        <v>415.202</v>
      </c>
      <c r="L353" s="17">
        <v>392.31</v>
      </c>
      <c r="M353" s="17">
        <v>333.67099999999999</v>
      </c>
      <c r="N353" s="17">
        <v>321.005</v>
      </c>
      <c r="O353" s="17">
        <v>321.005</v>
      </c>
      <c r="P353" s="17">
        <v>375.00700000000001</v>
      </c>
      <c r="Q353" s="17">
        <v>343.19400000000002</v>
      </c>
      <c r="R353" s="17">
        <v>429.49900000000002</v>
      </c>
      <c r="S353" s="17">
        <v>479.94099999999997</v>
      </c>
      <c r="T353" s="17">
        <v>399.089</v>
      </c>
      <c r="U353" s="17">
        <v>453.45299999999997</v>
      </c>
      <c r="V353" s="17">
        <v>450.11900000000003</v>
      </c>
      <c r="W353" s="17">
        <v>419.90300000000002</v>
      </c>
      <c r="X353" s="17">
        <v>440.58300000000003</v>
      </c>
      <c r="Y353" s="17">
        <v>464.00099999999998</v>
      </c>
      <c r="Z353" s="17">
        <v>463.84300000000002</v>
      </c>
      <c r="AA353" s="17">
        <v>430.60399999999998</v>
      </c>
      <c r="AB353" s="17">
        <v>414.798</v>
      </c>
      <c r="AC353" s="17">
        <v>497.61099999999999</v>
      </c>
      <c r="AD353" s="17">
        <v>420.33499999999998</v>
      </c>
      <c r="AE353" s="17">
        <v>477.19600000000003</v>
      </c>
      <c r="AF353" s="17">
        <v>407.42200000000003</v>
      </c>
      <c r="AG353" s="17">
        <v>402.54199999999997</v>
      </c>
      <c r="AH353" s="17">
        <v>373.928</v>
      </c>
      <c r="AI353" s="17">
        <v>438.78899999999999</v>
      </c>
      <c r="AJ353" s="17">
        <v>488.35899999999998</v>
      </c>
      <c r="AK353" s="17">
        <v>385.91800000000001</v>
      </c>
      <c r="AL353" s="17">
        <v>362.65699999999998</v>
      </c>
      <c r="AM353" s="17">
        <v>322.93</v>
      </c>
      <c r="AN353" s="17">
        <v>404.23700000000002</v>
      </c>
      <c r="AO353" s="17">
        <v>447.69499999999999</v>
      </c>
    </row>
    <row r="354" spans="1:41" x14ac:dyDescent="0.35">
      <c r="A354" s="17">
        <v>416.90600000000001</v>
      </c>
      <c r="B354" s="17">
        <v>444.53899999999999</v>
      </c>
      <c r="C354" s="17">
        <v>459.35199999999998</v>
      </c>
      <c r="D354" s="17">
        <v>444.964</v>
      </c>
      <c r="E354" s="17">
        <v>461.10599999999999</v>
      </c>
      <c r="F354" s="17">
        <v>484.98099999999999</v>
      </c>
      <c r="G354" s="17">
        <v>436.45299999999997</v>
      </c>
      <c r="H354" s="17">
        <v>482.99700000000001</v>
      </c>
      <c r="I354" s="17">
        <v>451.58699999999999</v>
      </c>
      <c r="J354" s="17">
        <v>412.04</v>
      </c>
      <c r="K354" s="17">
        <v>416.28</v>
      </c>
      <c r="L354" s="17">
        <v>395.00599999999997</v>
      </c>
      <c r="M354" s="17">
        <v>338.673</v>
      </c>
      <c r="N354" s="17">
        <v>321.50599999999997</v>
      </c>
      <c r="O354" s="17">
        <v>321.50599999999997</v>
      </c>
      <c r="P354" s="17">
        <v>377.02100000000002</v>
      </c>
      <c r="Q354" s="17">
        <v>344.12</v>
      </c>
      <c r="R354" s="17">
        <v>430.39100000000002</v>
      </c>
      <c r="S354" s="17">
        <v>481.28300000000002</v>
      </c>
      <c r="T354" s="17">
        <v>401.76499999999999</v>
      </c>
      <c r="U354" s="17">
        <v>466.24400000000003</v>
      </c>
      <c r="V354" s="17">
        <v>450.34500000000003</v>
      </c>
      <c r="W354" s="17">
        <v>423.39</v>
      </c>
      <c r="X354" s="17">
        <v>441.14400000000001</v>
      </c>
      <c r="Y354" s="17">
        <v>464.26</v>
      </c>
      <c r="Z354" s="17">
        <v>466.255</v>
      </c>
      <c r="AA354" s="17">
        <v>437.92399999999998</v>
      </c>
      <c r="AB354" s="17">
        <v>416.911</v>
      </c>
      <c r="AC354" s="17">
        <v>499.80399999999997</v>
      </c>
      <c r="AD354" s="17">
        <v>422.65300000000002</v>
      </c>
      <c r="AE354" s="17">
        <v>477.44200000000001</v>
      </c>
      <c r="AF354" s="17">
        <v>407.61799999999999</v>
      </c>
      <c r="AG354" s="17">
        <v>403.22199999999998</v>
      </c>
      <c r="AH354" s="17">
        <v>376.53300000000002</v>
      </c>
      <c r="AI354" s="17">
        <v>441.37400000000002</v>
      </c>
      <c r="AJ354" s="17">
        <v>489.12200000000001</v>
      </c>
      <c r="AK354" s="17">
        <v>386.42</v>
      </c>
      <c r="AL354" s="17">
        <v>363.14499999999998</v>
      </c>
      <c r="AM354" s="17">
        <v>323.11200000000002</v>
      </c>
      <c r="AN354" s="17">
        <v>404.45400000000001</v>
      </c>
      <c r="AO354" s="17">
        <v>448.11</v>
      </c>
    </row>
    <row r="355" spans="1:41" x14ac:dyDescent="0.35">
      <c r="A355" s="17">
        <v>417.23599999999999</v>
      </c>
      <c r="B355" s="17">
        <v>444.73200000000003</v>
      </c>
      <c r="C355" s="17">
        <v>459.55099999999999</v>
      </c>
      <c r="D355" s="17">
        <v>448.91699999999997</v>
      </c>
      <c r="E355" s="17">
        <v>461.435</v>
      </c>
      <c r="F355" s="17">
        <v>486.69799999999998</v>
      </c>
      <c r="G355" s="17">
        <v>436.73200000000003</v>
      </c>
      <c r="H355" s="17">
        <v>483.96100000000001</v>
      </c>
      <c r="I355" s="17">
        <v>452.13799999999998</v>
      </c>
      <c r="J355" s="17">
        <v>417.38099999999997</v>
      </c>
      <c r="K355" s="17">
        <v>417.21800000000002</v>
      </c>
      <c r="L355" s="17">
        <v>395.69299999999998</v>
      </c>
      <c r="M355" s="17">
        <v>338.76900000000001</v>
      </c>
      <c r="N355" s="17">
        <v>327.30900000000003</v>
      </c>
      <c r="O355" s="17">
        <v>327.30900000000003</v>
      </c>
      <c r="P355" s="17">
        <v>377.75400000000002</v>
      </c>
      <c r="Q355" s="17">
        <v>344.25799999999998</v>
      </c>
      <c r="R355" s="17">
        <v>432.70299999999997</v>
      </c>
      <c r="S355" s="17">
        <v>483.38400000000001</v>
      </c>
      <c r="T355" s="17">
        <v>402.779</v>
      </c>
      <c r="U355" s="17">
        <v>475.42899999999997</v>
      </c>
      <c r="V355" s="17">
        <v>450.346</v>
      </c>
      <c r="W355" s="17">
        <v>423.75299999999999</v>
      </c>
      <c r="X355" s="17">
        <v>442.15300000000002</v>
      </c>
      <c r="Y355" s="17">
        <v>468.36399999999998</v>
      </c>
      <c r="Z355" s="17">
        <v>466.64499999999998</v>
      </c>
      <c r="AA355" s="17">
        <v>438.00299999999999</v>
      </c>
      <c r="AB355" s="17">
        <v>418.971</v>
      </c>
      <c r="AC355" s="17">
        <v>499.91699999999997</v>
      </c>
      <c r="AD355" s="17">
        <v>423.98700000000002</v>
      </c>
      <c r="AE355" s="17">
        <v>478.358</v>
      </c>
      <c r="AF355" s="17">
        <v>408.46800000000002</v>
      </c>
      <c r="AG355" s="17">
        <v>407.14400000000001</v>
      </c>
      <c r="AH355" s="17">
        <v>378.22</v>
      </c>
      <c r="AI355" s="17">
        <v>443.596</v>
      </c>
      <c r="AJ355" s="17">
        <v>489.63400000000001</v>
      </c>
      <c r="AK355" s="17">
        <v>389.76600000000002</v>
      </c>
      <c r="AL355" s="17">
        <v>364.15899999999999</v>
      </c>
      <c r="AM355" s="17">
        <v>325.959</v>
      </c>
      <c r="AN355" s="17">
        <v>404.72199999999998</v>
      </c>
      <c r="AO355" s="17">
        <v>449.25700000000001</v>
      </c>
    </row>
    <row r="356" spans="1:41" x14ac:dyDescent="0.35">
      <c r="A356" s="17">
        <v>419.95699999999999</v>
      </c>
      <c r="B356" s="17">
        <v>454.04</v>
      </c>
      <c r="C356" s="17">
        <v>460.58300000000003</v>
      </c>
      <c r="D356" s="17">
        <v>449.78899999999999</v>
      </c>
      <c r="E356" s="17">
        <v>461.96699999999998</v>
      </c>
      <c r="F356" s="17">
        <v>488.31599999999997</v>
      </c>
      <c r="G356" s="17">
        <v>437.06400000000002</v>
      </c>
      <c r="H356" s="17">
        <v>486.45499999999998</v>
      </c>
      <c r="I356" s="17">
        <v>454.70800000000003</v>
      </c>
      <c r="J356" s="17">
        <v>418.51100000000002</v>
      </c>
      <c r="K356" s="17">
        <v>418.18900000000002</v>
      </c>
      <c r="L356" s="17">
        <v>395.81099999999998</v>
      </c>
      <c r="M356" s="17">
        <v>341.32499999999999</v>
      </c>
      <c r="N356" s="17">
        <v>332.74299999999999</v>
      </c>
      <c r="O356" s="17">
        <v>332.74299999999999</v>
      </c>
      <c r="P356" s="17">
        <v>378.74099999999999</v>
      </c>
      <c r="Q356" s="17">
        <v>353.77</v>
      </c>
      <c r="R356" s="17">
        <v>434.1</v>
      </c>
      <c r="S356" s="17">
        <v>485.35399999999998</v>
      </c>
      <c r="T356" s="17">
        <v>404.52699999999999</v>
      </c>
      <c r="U356" s="17">
        <v>476.661</v>
      </c>
      <c r="V356" s="17">
        <v>450.53</v>
      </c>
      <c r="W356" s="17">
        <v>424.108</v>
      </c>
      <c r="X356" s="17">
        <v>446.24400000000003</v>
      </c>
      <c r="Y356" s="17">
        <v>469.572</v>
      </c>
      <c r="Z356" s="17">
        <v>471.52100000000002</v>
      </c>
      <c r="AA356" s="17">
        <v>439.834</v>
      </c>
      <c r="AB356" s="17">
        <v>421.70100000000002</v>
      </c>
      <c r="AC356" s="17">
        <v>502.13299999999998</v>
      </c>
      <c r="AD356" s="17">
        <v>427.62200000000001</v>
      </c>
      <c r="AE356" s="17">
        <v>481.68200000000002</v>
      </c>
      <c r="AF356" s="17">
        <v>412.20100000000002</v>
      </c>
      <c r="AG356" s="17">
        <v>410.46899999999999</v>
      </c>
      <c r="AH356" s="17">
        <v>378.9</v>
      </c>
      <c r="AI356" s="17">
        <v>449.20800000000003</v>
      </c>
      <c r="AJ356" s="17">
        <v>490.92200000000003</v>
      </c>
      <c r="AK356" s="17">
        <v>391.21300000000002</v>
      </c>
      <c r="AL356" s="17">
        <v>367.43700000000001</v>
      </c>
      <c r="AM356" s="17">
        <v>333.04</v>
      </c>
      <c r="AN356" s="17">
        <v>405.697</v>
      </c>
      <c r="AO356" s="17">
        <v>454.012</v>
      </c>
    </row>
    <row r="357" spans="1:41" x14ac:dyDescent="0.35">
      <c r="A357" s="17">
        <v>423.19400000000002</v>
      </c>
      <c r="B357" s="17">
        <v>461.99900000000002</v>
      </c>
      <c r="C357" s="17">
        <v>462.06799999999998</v>
      </c>
      <c r="D357" s="17">
        <v>452.66</v>
      </c>
      <c r="E357" s="17">
        <v>463.38299999999998</v>
      </c>
      <c r="F357" s="17">
        <v>490.279</v>
      </c>
      <c r="G357" s="17">
        <v>438.05099999999999</v>
      </c>
      <c r="H357" s="17">
        <v>486.67700000000002</v>
      </c>
      <c r="I357" s="17">
        <v>455.517</v>
      </c>
      <c r="J357" s="17">
        <v>419.541</v>
      </c>
      <c r="K357" s="17">
        <v>418.834</v>
      </c>
      <c r="L357" s="17">
        <v>398.47300000000001</v>
      </c>
      <c r="M357" s="17">
        <v>341.988</v>
      </c>
      <c r="N357" s="17">
        <v>338.41899999999998</v>
      </c>
      <c r="O357" s="17">
        <v>338.41899999999998</v>
      </c>
      <c r="P357" s="17">
        <v>378.935</v>
      </c>
      <c r="Q357" s="17">
        <v>355.29399999999998</v>
      </c>
      <c r="R357" s="17">
        <v>438.51499999999999</v>
      </c>
      <c r="S357" s="17">
        <v>485.74400000000003</v>
      </c>
      <c r="T357" s="17">
        <v>406.637</v>
      </c>
      <c r="U357" s="17">
        <v>479.40699999999998</v>
      </c>
      <c r="V357" s="17">
        <v>454.07600000000002</v>
      </c>
      <c r="W357" s="17">
        <v>430.66199999999998</v>
      </c>
      <c r="X357" s="17">
        <v>446.81700000000001</v>
      </c>
      <c r="Y357" s="17">
        <v>470.15800000000002</v>
      </c>
      <c r="Z357" s="17">
        <v>473.49400000000003</v>
      </c>
      <c r="AA357" s="17">
        <v>444.75299999999999</v>
      </c>
      <c r="AB357" s="17">
        <v>422.88099999999997</v>
      </c>
      <c r="AC357" s="17">
        <v>504.44499999999999</v>
      </c>
      <c r="AD357" s="17">
        <v>428.55700000000002</v>
      </c>
      <c r="AE357" s="17">
        <v>484.98700000000002</v>
      </c>
      <c r="AF357" s="17">
        <v>414.101</v>
      </c>
      <c r="AG357" s="17">
        <v>411.709</v>
      </c>
      <c r="AH357" s="17">
        <v>379.21800000000002</v>
      </c>
      <c r="AI357" s="17">
        <v>457.16</v>
      </c>
      <c r="AJ357" s="17">
        <v>493.98</v>
      </c>
      <c r="AK357" s="17">
        <v>393.35199999999998</v>
      </c>
      <c r="AL357" s="17">
        <v>377.96499999999997</v>
      </c>
      <c r="AM357" s="17">
        <v>336.40699999999998</v>
      </c>
      <c r="AN357" s="17">
        <v>407.51499999999999</v>
      </c>
      <c r="AO357" s="17">
        <v>457.37200000000001</v>
      </c>
    </row>
    <row r="358" spans="1:41" x14ac:dyDescent="0.35">
      <c r="A358" s="17">
        <v>427.41699999999997</v>
      </c>
      <c r="B358" s="17">
        <v>474.00700000000001</v>
      </c>
      <c r="C358" s="17">
        <v>464.03199999999998</v>
      </c>
      <c r="D358" s="17">
        <v>454.59199999999998</v>
      </c>
      <c r="E358" s="17">
        <v>464.49200000000002</v>
      </c>
      <c r="F358" s="17">
        <v>492.315</v>
      </c>
      <c r="G358" s="17">
        <v>439.36</v>
      </c>
      <c r="H358" s="17">
        <v>486.69299999999998</v>
      </c>
      <c r="I358" s="17">
        <v>456.57400000000001</v>
      </c>
      <c r="J358" s="17">
        <v>420.74</v>
      </c>
      <c r="K358" s="17">
        <v>419.36500000000001</v>
      </c>
      <c r="L358" s="17">
        <v>401.00299999999999</v>
      </c>
      <c r="M358" s="17">
        <v>348.47500000000002</v>
      </c>
      <c r="N358" s="17">
        <v>339.13900000000001</v>
      </c>
      <c r="O358" s="17">
        <v>339.13900000000001</v>
      </c>
      <c r="P358" s="17">
        <v>379.88</v>
      </c>
      <c r="Q358" s="17">
        <v>356.238</v>
      </c>
      <c r="R358" s="17">
        <v>439.34500000000003</v>
      </c>
      <c r="S358" s="17">
        <v>490.78300000000002</v>
      </c>
      <c r="T358" s="17">
        <v>407.50099999999998</v>
      </c>
      <c r="U358" s="17">
        <v>481.28399999999999</v>
      </c>
      <c r="V358" s="17">
        <v>456.69799999999998</v>
      </c>
      <c r="W358" s="17">
        <v>431.35399999999998</v>
      </c>
      <c r="X358" s="17">
        <v>450.255</v>
      </c>
      <c r="Y358" s="17">
        <v>470.887</v>
      </c>
      <c r="Z358" s="17">
        <v>474.18200000000002</v>
      </c>
      <c r="AA358" s="17">
        <v>446.11200000000002</v>
      </c>
      <c r="AB358" s="17">
        <v>425.99900000000002</v>
      </c>
      <c r="AC358" s="17">
        <v>506.08</v>
      </c>
      <c r="AD358" s="17">
        <v>433.05799999999999</v>
      </c>
      <c r="AE358" s="17">
        <v>485.483</v>
      </c>
      <c r="AF358" s="17">
        <v>414.88099999999997</v>
      </c>
      <c r="AG358" s="17">
        <v>413.77300000000002</v>
      </c>
      <c r="AH358" s="17">
        <v>383.25400000000002</v>
      </c>
      <c r="AI358" s="17">
        <v>457.65300000000002</v>
      </c>
      <c r="AJ358" s="17">
        <v>495.76</v>
      </c>
      <c r="AK358" s="17">
        <v>395.95600000000002</v>
      </c>
      <c r="AL358" s="17">
        <v>381.63900000000001</v>
      </c>
      <c r="AM358" s="17">
        <v>337.072</v>
      </c>
      <c r="AN358" s="17">
        <v>410.73700000000002</v>
      </c>
      <c r="AO358" s="17">
        <v>457.86</v>
      </c>
    </row>
    <row r="359" spans="1:41" x14ac:dyDescent="0.35">
      <c r="A359" s="17">
        <v>428.54599999999999</v>
      </c>
      <c r="B359" s="17">
        <v>476.09100000000001</v>
      </c>
      <c r="C359" s="17">
        <v>466.96</v>
      </c>
      <c r="D359" s="17">
        <v>454.80399999999997</v>
      </c>
      <c r="E359" s="17">
        <v>465.005</v>
      </c>
      <c r="F359" s="17">
        <v>494.01799999999997</v>
      </c>
      <c r="G359" s="17">
        <v>440.11799999999999</v>
      </c>
      <c r="H359" s="17">
        <v>498.42200000000003</v>
      </c>
      <c r="I359" s="17">
        <v>459.28800000000001</v>
      </c>
      <c r="J359" s="17">
        <v>421.15199999999999</v>
      </c>
      <c r="K359" s="17">
        <v>419.77100000000002</v>
      </c>
      <c r="L359" s="17">
        <v>402.1</v>
      </c>
      <c r="M359" s="17">
        <v>350.255</v>
      </c>
      <c r="N359" s="17">
        <v>345.33199999999999</v>
      </c>
      <c r="O359" s="17">
        <v>345.33199999999999</v>
      </c>
      <c r="P359" s="17">
        <v>380.17099999999999</v>
      </c>
      <c r="Q359" s="17">
        <v>360.21499999999997</v>
      </c>
      <c r="R359" s="17">
        <v>441.98700000000002</v>
      </c>
      <c r="S359" s="17">
        <v>492.02</v>
      </c>
      <c r="T359" s="17">
        <v>407.55599999999998</v>
      </c>
      <c r="U359" s="17">
        <v>486.36700000000002</v>
      </c>
      <c r="V359" s="17">
        <v>457.75799999999998</v>
      </c>
      <c r="W359" s="17">
        <v>436.82299999999998</v>
      </c>
      <c r="X359" s="17">
        <v>454.03300000000002</v>
      </c>
      <c r="Y359" s="17">
        <v>475.37400000000002</v>
      </c>
      <c r="Z359" s="17">
        <v>476.56</v>
      </c>
      <c r="AA359" s="17">
        <v>446.28199999999998</v>
      </c>
      <c r="AB359" s="17">
        <v>426.61500000000001</v>
      </c>
      <c r="AC359" s="17">
        <v>507.25</v>
      </c>
      <c r="AD359" s="17">
        <v>436.93400000000003</v>
      </c>
      <c r="AE359" s="17">
        <v>485.93799999999999</v>
      </c>
      <c r="AF359" s="17">
        <v>420.923</v>
      </c>
      <c r="AG359" s="17">
        <v>414.41199999999998</v>
      </c>
      <c r="AH359" s="17">
        <v>388.85300000000001</v>
      </c>
      <c r="AI359" s="17">
        <v>461.37400000000002</v>
      </c>
      <c r="AJ359" s="17">
        <v>495.87599999999998</v>
      </c>
      <c r="AK359" s="17">
        <v>399.91800000000001</v>
      </c>
      <c r="AL359" s="17">
        <v>381.71899999999999</v>
      </c>
      <c r="AM359" s="17">
        <v>337.33499999999998</v>
      </c>
      <c r="AN359" s="17">
        <v>417.87400000000002</v>
      </c>
      <c r="AO359" s="17">
        <v>460.471</v>
      </c>
    </row>
    <row r="360" spans="1:41" x14ac:dyDescent="0.35">
      <c r="A360" s="17">
        <v>433.57600000000002</v>
      </c>
      <c r="B360" s="17">
        <v>478.60599999999999</v>
      </c>
      <c r="C360" s="17">
        <v>469.35300000000001</v>
      </c>
      <c r="D360" s="17">
        <v>459.99</v>
      </c>
      <c r="E360" s="17">
        <v>468.78300000000002</v>
      </c>
      <c r="F360" s="17">
        <v>495.62400000000002</v>
      </c>
      <c r="G360" s="17">
        <v>441.21699999999998</v>
      </c>
      <c r="H360" s="17">
        <v>498.89499999999998</v>
      </c>
      <c r="I360" s="17">
        <v>461.625</v>
      </c>
      <c r="J360" s="17">
        <v>422.411</v>
      </c>
      <c r="K360" s="17">
        <v>422.036</v>
      </c>
      <c r="L360" s="17">
        <v>407.17399999999998</v>
      </c>
      <c r="M360" s="17">
        <v>353.471</v>
      </c>
      <c r="N360" s="17">
        <v>346.42500000000001</v>
      </c>
      <c r="O360" s="17">
        <v>346.42500000000001</v>
      </c>
      <c r="P360" s="17">
        <v>380.22699999999998</v>
      </c>
      <c r="Q360" s="17">
        <v>361.93200000000002</v>
      </c>
      <c r="R360" s="17">
        <v>445.83699999999999</v>
      </c>
      <c r="S360" s="17">
        <v>494.16800000000001</v>
      </c>
      <c r="T360" s="17">
        <v>412.28500000000003</v>
      </c>
      <c r="U360" s="17">
        <v>487.28800000000001</v>
      </c>
      <c r="V360" s="17">
        <v>460.68400000000003</v>
      </c>
      <c r="W360" s="17">
        <v>445.56099999999998</v>
      </c>
      <c r="X360" s="17">
        <v>454.459</v>
      </c>
      <c r="Y360" s="17">
        <v>476.62299999999999</v>
      </c>
      <c r="Z360" s="17">
        <v>483.40199999999999</v>
      </c>
      <c r="AA360" s="17">
        <v>449.71899999999999</v>
      </c>
      <c r="AB360" s="17">
        <v>430.05500000000001</v>
      </c>
      <c r="AC360" s="17">
        <v>507.50400000000002</v>
      </c>
      <c r="AD360" s="17">
        <v>440.92599999999999</v>
      </c>
      <c r="AE360" s="17">
        <v>487.803</v>
      </c>
      <c r="AF360" s="17">
        <v>421.62700000000001</v>
      </c>
      <c r="AG360" s="17">
        <v>415.37799999999999</v>
      </c>
      <c r="AH360" s="17">
        <v>389.21100000000001</v>
      </c>
      <c r="AI360" s="17">
        <v>462.04</v>
      </c>
      <c r="AJ360" s="17">
        <v>495.93</v>
      </c>
      <c r="AK360" s="17">
        <v>402.04500000000002</v>
      </c>
      <c r="AL360" s="17">
        <v>383.27300000000002</v>
      </c>
      <c r="AM360" s="17">
        <v>339.27800000000002</v>
      </c>
      <c r="AN360" s="17">
        <v>419.32400000000001</v>
      </c>
      <c r="AO360" s="17">
        <v>461.69799999999998</v>
      </c>
    </row>
    <row r="361" spans="1:41" x14ac:dyDescent="0.35">
      <c r="A361" s="17">
        <v>434.22399999999999</v>
      </c>
      <c r="B361" s="17">
        <v>486.255</v>
      </c>
      <c r="C361" s="17">
        <v>469.53100000000001</v>
      </c>
      <c r="D361" s="17">
        <v>463.16500000000002</v>
      </c>
      <c r="E361" s="17">
        <v>469.15600000000001</v>
      </c>
      <c r="F361" s="17">
        <v>496.47899999999998</v>
      </c>
      <c r="G361" s="17">
        <v>442.16899999999998</v>
      </c>
      <c r="H361" s="17">
        <v>499.35199999999998</v>
      </c>
      <c r="I361" s="17">
        <v>462.81299999999999</v>
      </c>
      <c r="J361" s="17">
        <v>423.93799999999999</v>
      </c>
      <c r="K361" s="17">
        <v>423.08699999999999</v>
      </c>
      <c r="L361" s="17">
        <v>408.36200000000002</v>
      </c>
      <c r="M361" s="17">
        <v>354.82</v>
      </c>
      <c r="N361" s="17">
        <v>352.49599999999998</v>
      </c>
      <c r="O361" s="17">
        <v>352.49599999999998</v>
      </c>
      <c r="P361" s="17">
        <v>381.37799999999999</v>
      </c>
      <c r="Q361" s="17">
        <v>362.86900000000003</v>
      </c>
      <c r="R361" s="17">
        <v>447.32100000000003</v>
      </c>
      <c r="S361" s="17">
        <v>496.14499999999998</v>
      </c>
      <c r="T361" s="17">
        <v>415.78100000000001</v>
      </c>
      <c r="U361" s="17">
        <v>490.64499999999998</v>
      </c>
      <c r="V361" s="17">
        <v>462.48599999999999</v>
      </c>
      <c r="W361" s="17">
        <v>455.274</v>
      </c>
      <c r="X361" s="17">
        <v>458.15</v>
      </c>
      <c r="Y361" s="17">
        <v>477.553</v>
      </c>
      <c r="Z361" s="17">
        <v>486.66800000000001</v>
      </c>
      <c r="AA361" s="17">
        <v>451.45100000000002</v>
      </c>
      <c r="AB361" s="17">
        <v>434.04500000000002</v>
      </c>
      <c r="AC361" s="17">
        <v>508.68200000000002</v>
      </c>
      <c r="AD361" s="17">
        <v>442.12200000000001</v>
      </c>
      <c r="AE361" s="17">
        <v>488.06900000000002</v>
      </c>
      <c r="AF361" s="17">
        <v>422.17399999999998</v>
      </c>
      <c r="AG361" s="17">
        <v>418.87900000000002</v>
      </c>
      <c r="AH361" s="17">
        <v>391.60899999999998</v>
      </c>
      <c r="AI361" s="17">
        <v>464.83</v>
      </c>
      <c r="AJ361" s="17">
        <v>496.589</v>
      </c>
      <c r="AK361" s="17">
        <v>402.81599999999997</v>
      </c>
      <c r="AL361" s="17">
        <v>400.15300000000002</v>
      </c>
      <c r="AM361" s="17">
        <v>341.78500000000003</v>
      </c>
      <c r="AN361" s="17">
        <v>422.28199999999998</v>
      </c>
      <c r="AO361" s="17">
        <v>466.52199999999999</v>
      </c>
    </row>
    <row r="362" spans="1:41" x14ac:dyDescent="0.35">
      <c r="A362" s="17">
        <v>434.34300000000002</v>
      </c>
      <c r="B362" s="17">
        <v>491.613</v>
      </c>
      <c r="C362" s="17">
        <v>469.911</v>
      </c>
      <c r="D362" s="17">
        <v>470.02</v>
      </c>
      <c r="E362" s="17">
        <v>469.52</v>
      </c>
      <c r="F362" s="17">
        <v>497.036</v>
      </c>
      <c r="G362" s="17">
        <v>443.36200000000002</v>
      </c>
      <c r="H362" s="17">
        <v>500.27300000000002</v>
      </c>
      <c r="I362" s="17">
        <v>464.42500000000001</v>
      </c>
      <c r="J362" s="17">
        <v>424.37799999999999</v>
      </c>
      <c r="K362" s="17">
        <v>423.96800000000002</v>
      </c>
      <c r="L362" s="17">
        <v>410.08100000000002</v>
      </c>
      <c r="M362" s="17">
        <v>355.97300000000001</v>
      </c>
      <c r="N362" s="17">
        <v>359.31400000000002</v>
      </c>
      <c r="O362" s="17">
        <v>359.31400000000002</v>
      </c>
      <c r="P362" s="17">
        <v>385.029</v>
      </c>
      <c r="Q362" s="17">
        <v>368.21600000000001</v>
      </c>
      <c r="R362" s="17">
        <v>451.99200000000002</v>
      </c>
      <c r="S362" s="17">
        <v>496.28100000000001</v>
      </c>
      <c r="T362" s="17">
        <v>417.13299999999998</v>
      </c>
      <c r="U362" s="17">
        <v>493.96499999999997</v>
      </c>
      <c r="V362" s="17">
        <v>462.512</v>
      </c>
      <c r="W362" s="17">
        <v>456.27499999999998</v>
      </c>
      <c r="X362" s="17">
        <v>459.197</v>
      </c>
      <c r="Y362" s="17">
        <v>479.46100000000001</v>
      </c>
      <c r="Z362" s="17">
        <v>489.53100000000001</v>
      </c>
      <c r="AA362" s="17">
        <v>452.178</v>
      </c>
      <c r="AB362" s="17">
        <v>435.61</v>
      </c>
      <c r="AC362" s="17">
        <v>514.41899999999998</v>
      </c>
      <c r="AD362" s="17">
        <v>442.95600000000002</v>
      </c>
      <c r="AE362" s="17">
        <v>488.95499999999998</v>
      </c>
      <c r="AF362" s="17">
        <v>422.815</v>
      </c>
      <c r="AG362" s="17">
        <v>419.43599999999998</v>
      </c>
      <c r="AH362" s="17">
        <v>398.63799999999998</v>
      </c>
      <c r="AI362" s="17">
        <v>469.303</v>
      </c>
      <c r="AJ362" s="17">
        <v>502.947</v>
      </c>
      <c r="AK362" s="17">
        <v>406.13499999999999</v>
      </c>
      <c r="AL362" s="17">
        <v>406.70499999999998</v>
      </c>
      <c r="AM362" s="17">
        <v>348.017</v>
      </c>
      <c r="AN362" s="17">
        <v>422.762</v>
      </c>
      <c r="AO362" s="17">
        <v>477.05599999999998</v>
      </c>
    </row>
    <row r="363" spans="1:41" x14ac:dyDescent="0.35">
      <c r="A363" s="17">
        <v>434.97399999999999</v>
      </c>
      <c r="B363" s="17">
        <v>492.96100000000001</v>
      </c>
      <c r="C363" s="17">
        <v>470.62</v>
      </c>
      <c r="D363" s="17">
        <v>474.29500000000002</v>
      </c>
      <c r="E363" s="17">
        <v>469.66500000000002</v>
      </c>
      <c r="F363" s="17">
        <v>498.87</v>
      </c>
      <c r="G363" s="17">
        <v>444.166</v>
      </c>
      <c r="H363" s="17">
        <v>500.63499999999999</v>
      </c>
      <c r="I363" s="17">
        <v>465.89800000000002</v>
      </c>
      <c r="J363" s="17">
        <v>424.69799999999998</v>
      </c>
      <c r="K363" s="17">
        <v>425.44200000000001</v>
      </c>
      <c r="L363" s="17">
        <v>410.31299999999999</v>
      </c>
      <c r="M363" s="17">
        <v>356.51299999999998</v>
      </c>
      <c r="N363" s="17">
        <v>361.05399999999997</v>
      </c>
      <c r="O363" s="17">
        <v>361.05399999999997</v>
      </c>
      <c r="P363" s="17">
        <v>385.803</v>
      </c>
      <c r="Q363" s="17">
        <v>371.17399999999998</v>
      </c>
      <c r="R363" s="17">
        <v>454.24</v>
      </c>
      <c r="S363" s="17">
        <v>497.88</v>
      </c>
      <c r="T363" s="17">
        <v>421.96699999999998</v>
      </c>
      <c r="U363" s="17">
        <v>495.36099999999999</v>
      </c>
      <c r="V363" s="17">
        <v>462.64299999999997</v>
      </c>
      <c r="W363" s="17">
        <v>456.41399999999999</v>
      </c>
      <c r="X363" s="17">
        <v>460.58100000000002</v>
      </c>
      <c r="Y363" s="17">
        <v>479.81900000000002</v>
      </c>
      <c r="Z363" s="17">
        <v>489.53500000000003</v>
      </c>
      <c r="AA363" s="17">
        <v>461.45699999999999</v>
      </c>
      <c r="AB363" s="17">
        <v>436.62200000000001</v>
      </c>
      <c r="AC363" s="17">
        <v>515.40099999999995</v>
      </c>
      <c r="AD363" s="17">
        <v>443.517</v>
      </c>
      <c r="AE363" s="17">
        <v>491.20800000000003</v>
      </c>
      <c r="AF363" s="17">
        <v>423.07100000000003</v>
      </c>
      <c r="AG363" s="17">
        <v>423.64600000000002</v>
      </c>
      <c r="AH363" s="17">
        <v>399.31700000000001</v>
      </c>
      <c r="AI363" s="17">
        <v>469.63299999999998</v>
      </c>
      <c r="AJ363" s="17">
        <v>503.774</v>
      </c>
      <c r="AK363" s="17">
        <v>413.798</v>
      </c>
      <c r="AL363" s="17">
        <v>409.29199999999997</v>
      </c>
      <c r="AM363" s="17">
        <v>351.697</v>
      </c>
      <c r="AN363" s="17">
        <v>422.935</v>
      </c>
      <c r="AO363" s="17">
        <v>480.04199999999997</v>
      </c>
    </row>
    <row r="364" spans="1:41" x14ac:dyDescent="0.35">
      <c r="A364" s="17">
        <v>438.32600000000002</v>
      </c>
      <c r="B364" s="17">
        <v>497.517</v>
      </c>
      <c r="C364" s="17">
        <v>471.738</v>
      </c>
      <c r="D364" s="17">
        <v>483.38299999999998</v>
      </c>
      <c r="E364" s="17">
        <v>470.00599999999997</v>
      </c>
      <c r="F364" s="17">
        <v>499.42899999999997</v>
      </c>
      <c r="G364" s="17">
        <v>446.84699999999998</v>
      </c>
      <c r="H364" s="17">
        <v>507.98200000000003</v>
      </c>
      <c r="I364" s="17">
        <v>467.13200000000001</v>
      </c>
      <c r="J364" s="17">
        <v>425.608</v>
      </c>
      <c r="K364" s="17">
        <v>426.089</v>
      </c>
      <c r="L364" s="17">
        <v>416.75400000000002</v>
      </c>
      <c r="M364" s="17">
        <v>358.392</v>
      </c>
      <c r="N364" s="17">
        <v>368.98099999999999</v>
      </c>
      <c r="O364" s="17">
        <v>368.98099999999999</v>
      </c>
      <c r="P364" s="17">
        <v>386.95</v>
      </c>
      <c r="Q364" s="17">
        <v>373.57900000000001</v>
      </c>
      <c r="R364" s="17">
        <v>454.96899999999999</v>
      </c>
      <c r="S364" s="17">
        <v>498.35899999999998</v>
      </c>
      <c r="T364" s="17">
        <v>422.92099999999999</v>
      </c>
      <c r="U364" s="17">
        <v>498.52</v>
      </c>
      <c r="V364" s="17">
        <v>466.04399999999998</v>
      </c>
      <c r="W364" s="17">
        <v>462.41199999999998</v>
      </c>
      <c r="X364" s="17">
        <v>460.75599999999997</v>
      </c>
      <c r="Y364" s="17">
        <v>480.53199999999998</v>
      </c>
      <c r="Z364" s="17">
        <v>492.59199999999998</v>
      </c>
      <c r="AA364" s="17">
        <v>463.971</v>
      </c>
      <c r="AB364" s="17">
        <v>439.21</v>
      </c>
      <c r="AC364" s="17">
        <v>515.55200000000002</v>
      </c>
      <c r="AD364" s="17">
        <v>446.00900000000001</v>
      </c>
      <c r="AE364" s="17">
        <v>492.13</v>
      </c>
      <c r="AF364" s="17">
        <v>423.48</v>
      </c>
      <c r="AG364" s="17">
        <v>433.18200000000002</v>
      </c>
      <c r="AH364" s="17">
        <v>401.178</v>
      </c>
      <c r="AI364" s="17">
        <v>471.85599999999999</v>
      </c>
      <c r="AJ364" s="17">
        <v>507.97699999999998</v>
      </c>
      <c r="AK364" s="17">
        <v>414.39299999999997</v>
      </c>
      <c r="AL364" s="17">
        <v>421.07299999999998</v>
      </c>
      <c r="AM364" s="17">
        <v>355.16699999999997</v>
      </c>
      <c r="AN364" s="17">
        <v>426.06299999999999</v>
      </c>
      <c r="AO364" s="17">
        <v>485.065</v>
      </c>
    </row>
    <row r="365" spans="1:41" x14ac:dyDescent="0.35">
      <c r="A365" s="17">
        <v>439.26900000000001</v>
      </c>
      <c r="B365" s="17">
        <v>498.46300000000002</v>
      </c>
      <c r="C365" s="17">
        <v>471.87299999999999</v>
      </c>
      <c r="D365" s="17">
        <v>485.166</v>
      </c>
      <c r="E365" s="17">
        <v>470.28300000000002</v>
      </c>
      <c r="F365" s="17">
        <v>500.875</v>
      </c>
      <c r="G365" s="17">
        <v>446.988</v>
      </c>
      <c r="H365" s="17">
        <v>508.15499999999997</v>
      </c>
      <c r="I365" s="17">
        <v>467.55200000000002</v>
      </c>
      <c r="J365" s="17">
        <v>426.137</v>
      </c>
      <c r="K365" s="17">
        <v>426.66</v>
      </c>
      <c r="L365" s="17">
        <v>422.69</v>
      </c>
      <c r="M365" s="17">
        <v>364.84500000000003</v>
      </c>
      <c r="N365" s="17">
        <v>370.04199999999997</v>
      </c>
      <c r="O365" s="17">
        <v>370.04199999999997</v>
      </c>
      <c r="P365" s="17">
        <v>387.84199999999998</v>
      </c>
      <c r="Q365" s="17">
        <v>374.15899999999999</v>
      </c>
      <c r="R365" s="17">
        <v>455.38799999999998</v>
      </c>
      <c r="S365" s="17">
        <v>498.38</v>
      </c>
      <c r="T365" s="17">
        <v>423.24299999999999</v>
      </c>
      <c r="U365" s="17">
        <v>502.54</v>
      </c>
      <c r="V365" s="17">
        <v>467.48899999999998</v>
      </c>
      <c r="W365" s="17">
        <v>462.875</v>
      </c>
      <c r="X365" s="17">
        <v>462.947</v>
      </c>
      <c r="Y365" s="17">
        <v>483.97699999999998</v>
      </c>
      <c r="Z365" s="17">
        <v>492.67500000000001</v>
      </c>
      <c r="AA365" s="17">
        <v>466.916</v>
      </c>
      <c r="AB365" s="17">
        <v>439.45600000000002</v>
      </c>
      <c r="AC365" s="17">
        <v>515.55999999999995</v>
      </c>
      <c r="AD365" s="17">
        <v>448.54899999999998</v>
      </c>
      <c r="AE365" s="17">
        <v>494.47899999999998</v>
      </c>
      <c r="AF365" s="17">
        <v>427.50700000000001</v>
      </c>
      <c r="AG365" s="17">
        <v>434.202</v>
      </c>
      <c r="AH365" s="17">
        <v>402.69799999999998</v>
      </c>
      <c r="AI365" s="17">
        <v>472.06099999999998</v>
      </c>
      <c r="AJ365" s="17">
        <v>511.125</v>
      </c>
      <c r="AK365" s="17">
        <v>419.87</v>
      </c>
      <c r="AL365" s="17">
        <v>425.21800000000002</v>
      </c>
      <c r="AM365" s="17">
        <v>360.5</v>
      </c>
      <c r="AN365" s="17">
        <v>431.04300000000001</v>
      </c>
      <c r="AO365" s="17">
        <v>486.92099999999999</v>
      </c>
    </row>
    <row r="366" spans="1:41" x14ac:dyDescent="0.35">
      <c r="A366" s="17">
        <v>442.47300000000001</v>
      </c>
      <c r="B366" s="17">
        <v>501.892</v>
      </c>
      <c r="C366" s="17">
        <v>471.94299999999998</v>
      </c>
      <c r="D366" s="17">
        <v>487.46699999999998</v>
      </c>
      <c r="E366" s="17">
        <v>470.29</v>
      </c>
      <c r="F366" s="17">
        <v>501.726</v>
      </c>
      <c r="G366" s="17">
        <v>447.44</v>
      </c>
      <c r="H366" s="17">
        <v>509.69600000000003</v>
      </c>
      <c r="I366" s="17">
        <v>467.82900000000001</v>
      </c>
      <c r="J366" s="17">
        <v>426.29</v>
      </c>
      <c r="K366" s="17">
        <v>432.34500000000003</v>
      </c>
      <c r="L366" s="17">
        <v>423.904</v>
      </c>
      <c r="M366" s="17">
        <v>368.86500000000001</v>
      </c>
      <c r="N366" s="17">
        <v>372.02100000000002</v>
      </c>
      <c r="O366" s="17">
        <v>372.02100000000002</v>
      </c>
      <c r="P366" s="17">
        <v>388.19900000000001</v>
      </c>
      <c r="Q366" s="17">
        <v>376.29</v>
      </c>
      <c r="R366" s="17">
        <v>459.15699999999998</v>
      </c>
      <c r="S366" s="17">
        <v>504.07</v>
      </c>
      <c r="T366" s="17">
        <v>424.26400000000001</v>
      </c>
      <c r="U366" s="17">
        <v>502.58199999999999</v>
      </c>
      <c r="V366" s="17">
        <v>468.76900000000001</v>
      </c>
      <c r="W366" s="17">
        <v>468.46199999999999</v>
      </c>
      <c r="X366" s="17">
        <v>467.75799999999998</v>
      </c>
      <c r="Y366" s="17">
        <v>484.48500000000001</v>
      </c>
      <c r="Z366" s="17">
        <v>493.04899999999998</v>
      </c>
      <c r="AA366" s="17">
        <v>467.11099999999999</v>
      </c>
      <c r="AB366" s="17">
        <v>439.87700000000001</v>
      </c>
      <c r="AC366" s="17">
        <v>516.56799999999998</v>
      </c>
      <c r="AD366" s="17">
        <v>448.92399999999998</v>
      </c>
      <c r="AE366" s="17">
        <v>501.37799999999999</v>
      </c>
      <c r="AF366" s="17">
        <v>427.58300000000003</v>
      </c>
      <c r="AG366" s="17">
        <v>439.32499999999999</v>
      </c>
      <c r="AH366" s="17">
        <v>411.61</v>
      </c>
      <c r="AI366" s="17">
        <v>472.74299999999999</v>
      </c>
      <c r="AJ366" s="17">
        <v>516.40899999999999</v>
      </c>
      <c r="AK366" s="17">
        <v>424.34699999999998</v>
      </c>
      <c r="AL366" s="17">
        <v>429.572</v>
      </c>
      <c r="AM366" s="17">
        <v>361.279</v>
      </c>
      <c r="AN366" s="17">
        <v>431.21499999999997</v>
      </c>
      <c r="AO366" s="17">
        <v>491.44900000000001</v>
      </c>
    </row>
    <row r="367" spans="1:41" x14ac:dyDescent="0.35">
      <c r="A367" s="17">
        <v>442.82499999999999</v>
      </c>
      <c r="B367" s="17">
        <v>502.05200000000002</v>
      </c>
      <c r="C367" s="17">
        <v>473.28800000000001</v>
      </c>
      <c r="D367" s="17">
        <v>488.89</v>
      </c>
      <c r="E367" s="17">
        <v>471.79500000000002</v>
      </c>
      <c r="F367" s="17">
        <v>505.78699999999998</v>
      </c>
      <c r="G367" s="17">
        <v>450.25299999999999</v>
      </c>
      <c r="H367" s="17">
        <v>511.226</v>
      </c>
      <c r="I367" s="17">
        <v>469.71499999999997</v>
      </c>
      <c r="J367" s="17">
        <v>426.798</v>
      </c>
      <c r="K367" s="17">
        <v>432.47800000000001</v>
      </c>
      <c r="L367" s="17">
        <v>424.60300000000001</v>
      </c>
      <c r="M367" s="17">
        <v>373.77800000000002</v>
      </c>
      <c r="N367" s="17">
        <v>372.084</v>
      </c>
      <c r="O367" s="17">
        <v>372.084</v>
      </c>
      <c r="P367" s="17">
        <v>388.28300000000002</v>
      </c>
      <c r="Q367" s="17">
        <v>376.95100000000002</v>
      </c>
      <c r="R367" s="17">
        <v>461.37299999999999</v>
      </c>
      <c r="S367" s="17">
        <v>504.334</v>
      </c>
      <c r="T367" s="17">
        <v>426.339</v>
      </c>
      <c r="U367" s="17">
        <v>507.50599999999997</v>
      </c>
      <c r="V367" s="17">
        <v>471.666</v>
      </c>
      <c r="W367" s="17">
        <v>471.899</v>
      </c>
      <c r="X367" s="17">
        <v>468.88200000000001</v>
      </c>
      <c r="Y367" s="17">
        <v>486.79199999999997</v>
      </c>
      <c r="Z367" s="17">
        <v>497.81799999999998</v>
      </c>
      <c r="AA367" s="17">
        <v>467.63099999999997</v>
      </c>
      <c r="AB367" s="17">
        <v>440.65899999999999</v>
      </c>
      <c r="AC367" s="17">
        <v>519.36</v>
      </c>
      <c r="AD367" s="17">
        <v>451.32299999999998</v>
      </c>
      <c r="AE367" s="17">
        <v>506.08199999999999</v>
      </c>
      <c r="AF367" s="17">
        <v>429.24700000000001</v>
      </c>
      <c r="AG367" s="17">
        <v>440.38</v>
      </c>
      <c r="AH367" s="17">
        <v>412.822</v>
      </c>
      <c r="AI367" s="17">
        <v>478.86700000000002</v>
      </c>
      <c r="AJ367" s="17">
        <v>520.91499999999996</v>
      </c>
      <c r="AK367" s="17">
        <v>426.05399999999997</v>
      </c>
      <c r="AL367" s="17">
        <v>432.49</v>
      </c>
      <c r="AM367" s="17">
        <v>363.94900000000001</v>
      </c>
      <c r="AN367" s="17">
        <v>433.53</v>
      </c>
      <c r="AO367" s="17">
        <v>492.44400000000002</v>
      </c>
    </row>
    <row r="368" spans="1:41" x14ac:dyDescent="0.35">
      <c r="A368" s="17">
        <v>448.27199999999999</v>
      </c>
      <c r="B368" s="17">
        <v>505.18599999999998</v>
      </c>
      <c r="C368" s="17">
        <v>473.77600000000001</v>
      </c>
      <c r="D368" s="17">
        <v>489.74400000000003</v>
      </c>
      <c r="E368" s="17">
        <v>472.32600000000002</v>
      </c>
      <c r="F368" s="17">
        <v>510.673</v>
      </c>
      <c r="G368" s="17">
        <v>453.80900000000003</v>
      </c>
      <c r="H368" s="17">
        <v>512.79100000000005</v>
      </c>
      <c r="I368" s="17">
        <v>470.37599999999998</v>
      </c>
      <c r="J368" s="17">
        <v>427.517</v>
      </c>
      <c r="K368" s="17">
        <v>432.50799999999998</v>
      </c>
      <c r="L368" s="17">
        <v>424.83699999999999</v>
      </c>
      <c r="M368" s="17">
        <v>374.53</v>
      </c>
      <c r="N368" s="17">
        <v>373.17700000000002</v>
      </c>
      <c r="O368" s="17">
        <v>373.17700000000002</v>
      </c>
      <c r="P368" s="17">
        <v>392.30500000000001</v>
      </c>
      <c r="Q368" s="17">
        <v>378.52800000000002</v>
      </c>
      <c r="R368" s="17">
        <v>462.20499999999998</v>
      </c>
      <c r="S368" s="17">
        <v>504.41399999999999</v>
      </c>
      <c r="T368" s="17">
        <v>427.44400000000002</v>
      </c>
      <c r="U368" s="17">
        <v>509.65300000000002</v>
      </c>
      <c r="V368" s="17">
        <v>474.03399999999999</v>
      </c>
      <c r="W368" s="17">
        <v>474.03899999999999</v>
      </c>
      <c r="X368" s="17">
        <v>469.95400000000001</v>
      </c>
      <c r="Y368" s="17">
        <v>488.44200000000001</v>
      </c>
      <c r="Z368" s="17">
        <v>498.34800000000001</v>
      </c>
      <c r="AA368" s="17">
        <v>468.06799999999998</v>
      </c>
      <c r="AB368" s="17">
        <v>441.03899999999999</v>
      </c>
      <c r="AC368" s="17">
        <v>521.25699999999995</v>
      </c>
      <c r="AD368" s="17">
        <v>451.36700000000002</v>
      </c>
      <c r="AE368" s="17">
        <v>506.45699999999999</v>
      </c>
      <c r="AF368" s="17">
        <v>429.767</v>
      </c>
      <c r="AG368" s="17">
        <v>443.637</v>
      </c>
      <c r="AH368" s="17">
        <v>413.649</v>
      </c>
      <c r="AI368" s="17">
        <v>479.56400000000002</v>
      </c>
      <c r="AJ368" s="17">
        <v>527.29899999999998</v>
      </c>
      <c r="AK368" s="17">
        <v>427.10399999999998</v>
      </c>
      <c r="AL368" s="17">
        <v>435.46600000000001</v>
      </c>
      <c r="AM368" s="17">
        <v>367.17899999999997</v>
      </c>
      <c r="AN368" s="17">
        <v>434.26400000000001</v>
      </c>
      <c r="AO368" s="17">
        <v>496.01299999999998</v>
      </c>
    </row>
    <row r="369" spans="1:41" x14ac:dyDescent="0.35">
      <c r="A369" s="17">
        <v>449.86700000000002</v>
      </c>
      <c r="B369" s="17">
        <v>505.40600000000001</v>
      </c>
      <c r="C369" s="17">
        <v>473.77800000000002</v>
      </c>
      <c r="D369" s="17">
        <v>490.04</v>
      </c>
      <c r="E369" s="17">
        <v>472.39600000000002</v>
      </c>
      <c r="F369" s="17">
        <v>510.75700000000001</v>
      </c>
      <c r="G369" s="17">
        <v>455.80500000000001</v>
      </c>
      <c r="H369" s="17">
        <v>514.48599999999999</v>
      </c>
      <c r="I369" s="17">
        <v>471.2</v>
      </c>
      <c r="J369" s="17">
        <v>427.74099999999999</v>
      </c>
      <c r="K369" s="17">
        <v>434.36700000000002</v>
      </c>
      <c r="L369" s="17">
        <v>430.16</v>
      </c>
      <c r="M369" s="17">
        <v>375.41500000000002</v>
      </c>
      <c r="N369" s="17">
        <v>383.21800000000002</v>
      </c>
      <c r="O369" s="17">
        <v>383.21800000000002</v>
      </c>
      <c r="P369" s="17">
        <v>393.04599999999999</v>
      </c>
      <c r="Q369" s="17">
        <v>386.89299999999997</v>
      </c>
      <c r="R369" s="17">
        <v>462.85599999999999</v>
      </c>
      <c r="S369" s="17">
        <v>506.27</v>
      </c>
      <c r="T369" s="17">
        <v>427.82799999999997</v>
      </c>
      <c r="U369" s="17">
        <v>514.31100000000004</v>
      </c>
      <c r="V369" s="17">
        <v>482.38099999999997</v>
      </c>
      <c r="W369" s="17">
        <v>479.21600000000001</v>
      </c>
      <c r="X369" s="17">
        <v>473.78399999999999</v>
      </c>
      <c r="Y369" s="17">
        <v>488.77699999999999</v>
      </c>
      <c r="Z369" s="17">
        <v>500.904</v>
      </c>
      <c r="AA369" s="17">
        <v>470.10300000000001</v>
      </c>
      <c r="AB369" s="17">
        <v>442.82400000000001</v>
      </c>
      <c r="AC369" s="17">
        <v>522.37199999999996</v>
      </c>
      <c r="AD369" s="17">
        <v>453.42399999999998</v>
      </c>
      <c r="AE369" s="17">
        <v>507.46499999999997</v>
      </c>
      <c r="AF369" s="17">
        <v>432.37200000000001</v>
      </c>
      <c r="AG369" s="17">
        <v>446.25900000000001</v>
      </c>
      <c r="AH369" s="17">
        <v>417.54899999999998</v>
      </c>
      <c r="AI369" s="17">
        <v>486.67200000000003</v>
      </c>
      <c r="AJ369" s="17">
        <v>532.25900000000001</v>
      </c>
      <c r="AK369" s="17">
        <v>428.09199999999998</v>
      </c>
      <c r="AL369" s="17">
        <v>437.90199999999999</v>
      </c>
      <c r="AM369" s="17">
        <v>367.18</v>
      </c>
      <c r="AN369" s="17">
        <v>434.51100000000002</v>
      </c>
      <c r="AO369" s="17">
        <v>497.11099999999999</v>
      </c>
    </row>
    <row r="370" spans="1:41" x14ac:dyDescent="0.35">
      <c r="A370" s="17">
        <v>449.887</v>
      </c>
      <c r="B370" s="17">
        <v>507.78500000000003</v>
      </c>
      <c r="C370" s="17">
        <v>473.82299999999998</v>
      </c>
      <c r="D370" s="17">
        <v>490.38799999999998</v>
      </c>
      <c r="E370" s="17">
        <v>472.86900000000003</v>
      </c>
      <c r="F370" s="17">
        <v>512.072</v>
      </c>
      <c r="G370" s="17">
        <v>459.93200000000002</v>
      </c>
      <c r="H370" s="17">
        <v>515.71600000000001</v>
      </c>
      <c r="I370" s="17">
        <v>471.60700000000003</v>
      </c>
      <c r="J370" s="17">
        <v>429.08199999999999</v>
      </c>
      <c r="K370" s="17">
        <v>436.28300000000002</v>
      </c>
      <c r="L370" s="17">
        <v>431.738</v>
      </c>
      <c r="M370" s="17">
        <v>378.35300000000001</v>
      </c>
      <c r="N370" s="17">
        <v>384.03699999999998</v>
      </c>
      <c r="O370" s="17">
        <v>384.03699999999998</v>
      </c>
      <c r="P370" s="17">
        <v>393.75400000000002</v>
      </c>
      <c r="Q370" s="17">
        <v>387.51</v>
      </c>
      <c r="R370" s="17">
        <v>463.62599999999998</v>
      </c>
      <c r="S370" s="17">
        <v>506.54199999999997</v>
      </c>
      <c r="T370" s="17">
        <v>429.77199999999999</v>
      </c>
      <c r="U370" s="17">
        <v>517.91</v>
      </c>
      <c r="V370" s="17">
        <v>484.08100000000002</v>
      </c>
      <c r="W370" s="17">
        <v>479.43200000000002</v>
      </c>
      <c r="X370" s="17">
        <v>474.28899999999999</v>
      </c>
      <c r="Y370" s="17">
        <v>490.84800000000001</v>
      </c>
      <c r="Z370" s="17">
        <v>501.06</v>
      </c>
      <c r="AA370" s="17">
        <v>472.14800000000002</v>
      </c>
      <c r="AB370" s="17">
        <v>443.27499999999998</v>
      </c>
      <c r="AC370" s="17">
        <v>522.952</v>
      </c>
      <c r="AD370" s="17">
        <v>454.28100000000001</v>
      </c>
      <c r="AE370" s="17">
        <v>508.71300000000002</v>
      </c>
      <c r="AF370" s="17">
        <v>437.23200000000003</v>
      </c>
      <c r="AG370" s="17">
        <v>446.85199999999998</v>
      </c>
      <c r="AH370" s="17">
        <v>422.45800000000003</v>
      </c>
      <c r="AI370" s="17">
        <v>495.54700000000003</v>
      </c>
      <c r="AJ370" s="17">
        <v>541.02599999999995</v>
      </c>
      <c r="AK370" s="17">
        <v>428.64800000000002</v>
      </c>
      <c r="AL370" s="17">
        <v>440.91399999999999</v>
      </c>
      <c r="AM370" s="17">
        <v>370.13200000000001</v>
      </c>
      <c r="AN370" s="17">
        <v>434.887</v>
      </c>
      <c r="AO370" s="17">
        <v>497.92</v>
      </c>
    </row>
    <row r="371" spans="1:41" x14ac:dyDescent="0.35">
      <c r="A371" s="17">
        <v>452.142</v>
      </c>
      <c r="B371" s="17">
        <v>509.58600000000001</v>
      </c>
      <c r="C371" s="17">
        <v>475.31700000000001</v>
      </c>
      <c r="D371" s="17">
        <v>490.87700000000001</v>
      </c>
      <c r="E371" s="17">
        <v>472.95</v>
      </c>
      <c r="F371" s="17">
        <v>512.673</v>
      </c>
      <c r="G371" s="17">
        <v>461.20400000000001</v>
      </c>
      <c r="H371" s="17">
        <v>516.53800000000001</v>
      </c>
      <c r="I371" s="17">
        <v>472.173</v>
      </c>
      <c r="J371" s="17">
        <v>431.41500000000002</v>
      </c>
      <c r="K371" s="17">
        <v>436.33600000000001</v>
      </c>
      <c r="L371" s="17">
        <v>431.93400000000003</v>
      </c>
      <c r="M371" s="17">
        <v>378.97</v>
      </c>
      <c r="N371" s="17">
        <v>394.94099999999997</v>
      </c>
      <c r="O371" s="17">
        <v>394.94099999999997</v>
      </c>
      <c r="P371" s="17">
        <v>394.25299999999999</v>
      </c>
      <c r="Q371" s="17">
        <v>395.04</v>
      </c>
      <c r="R371" s="17">
        <v>463.95600000000002</v>
      </c>
      <c r="S371" s="17">
        <v>507.18200000000002</v>
      </c>
      <c r="T371" s="17">
        <v>439.35199999999998</v>
      </c>
      <c r="U371" s="17">
        <v>518.03099999999995</v>
      </c>
      <c r="V371" s="17">
        <v>485.596</v>
      </c>
      <c r="W371" s="17">
        <v>479.495</v>
      </c>
      <c r="X371" s="17">
        <v>475.17500000000001</v>
      </c>
      <c r="Y371" s="17">
        <v>503.495</v>
      </c>
      <c r="Z371" s="17">
        <v>501.66199999999998</v>
      </c>
      <c r="AA371" s="17">
        <v>479.31</v>
      </c>
      <c r="AB371" s="17">
        <v>443.51799999999997</v>
      </c>
      <c r="AC371" s="17">
        <v>523.15499999999997</v>
      </c>
      <c r="AD371" s="17">
        <v>455.108</v>
      </c>
      <c r="AE371" s="17">
        <v>512.52700000000004</v>
      </c>
      <c r="AF371" s="17">
        <v>437.46300000000002</v>
      </c>
      <c r="AG371" s="17">
        <v>448.74700000000001</v>
      </c>
      <c r="AH371" s="17">
        <v>426.28800000000001</v>
      </c>
      <c r="AI371" s="17">
        <v>499.72899999999998</v>
      </c>
      <c r="AJ371" s="17">
        <v>542.66499999999996</v>
      </c>
      <c r="AK371" s="17">
        <v>436.63</v>
      </c>
      <c r="AL371" s="17">
        <v>441.06299999999999</v>
      </c>
      <c r="AM371" s="17">
        <v>371.654</v>
      </c>
      <c r="AN371" s="17">
        <v>437.02</v>
      </c>
      <c r="AO371" s="17">
        <v>499.06700000000001</v>
      </c>
    </row>
    <row r="372" spans="1:41" x14ac:dyDescent="0.35">
      <c r="A372" s="17">
        <v>454.13799999999998</v>
      </c>
      <c r="B372" s="17">
        <v>516.63400000000001</v>
      </c>
      <c r="C372" s="17">
        <v>475.54899999999998</v>
      </c>
      <c r="D372" s="17">
        <v>492.91399999999999</v>
      </c>
      <c r="E372" s="17">
        <v>474.108</v>
      </c>
      <c r="F372" s="17">
        <v>513.053</v>
      </c>
      <c r="G372" s="17">
        <v>461.55700000000002</v>
      </c>
      <c r="H372" s="17">
        <v>523.88099999999997</v>
      </c>
      <c r="I372" s="17">
        <v>472.32400000000001</v>
      </c>
      <c r="J372" s="17">
        <v>432.42599999999999</v>
      </c>
      <c r="K372" s="17">
        <v>437.21899999999999</v>
      </c>
      <c r="L372" s="17">
        <v>432.02699999999999</v>
      </c>
      <c r="M372" s="17">
        <v>380.64600000000002</v>
      </c>
      <c r="N372" s="17">
        <v>397.87599999999998</v>
      </c>
      <c r="O372" s="17">
        <v>397.87599999999998</v>
      </c>
      <c r="P372" s="17">
        <v>396.226</v>
      </c>
      <c r="Q372" s="17">
        <v>397.54899999999998</v>
      </c>
      <c r="R372" s="17">
        <v>464.88499999999999</v>
      </c>
      <c r="S372" s="17">
        <v>510.34100000000001</v>
      </c>
      <c r="T372" s="17">
        <v>439.38200000000001</v>
      </c>
      <c r="U372" s="17">
        <v>519.25</v>
      </c>
      <c r="V372" s="17">
        <v>487.28399999999999</v>
      </c>
      <c r="W372" s="17">
        <v>480.38499999999999</v>
      </c>
      <c r="X372" s="17">
        <v>475.41399999999999</v>
      </c>
      <c r="Y372" s="17">
        <v>505.41399999999999</v>
      </c>
      <c r="Z372" s="17">
        <v>506.75400000000002</v>
      </c>
      <c r="AA372" s="17">
        <v>479.74799999999999</v>
      </c>
      <c r="AB372" s="17">
        <v>444.05700000000002</v>
      </c>
      <c r="AC372" s="17">
        <v>524.75</v>
      </c>
      <c r="AD372" s="17">
        <v>455.589</v>
      </c>
      <c r="AE372" s="17">
        <v>513.11199999999997</v>
      </c>
      <c r="AF372" s="17">
        <v>439.23099999999999</v>
      </c>
      <c r="AG372" s="17">
        <v>451.45800000000003</v>
      </c>
      <c r="AH372" s="17">
        <v>428.24799999999999</v>
      </c>
      <c r="AI372" s="17">
        <v>503.69299999999998</v>
      </c>
      <c r="AJ372" s="17">
        <v>545.50300000000004</v>
      </c>
      <c r="AK372" s="17">
        <v>437.04500000000002</v>
      </c>
      <c r="AL372" s="17">
        <v>442.03699999999998</v>
      </c>
      <c r="AM372" s="17">
        <v>372.71699999999998</v>
      </c>
      <c r="AN372" s="17">
        <v>438.31799999999998</v>
      </c>
      <c r="AO372" s="17">
        <v>502.63900000000001</v>
      </c>
    </row>
    <row r="373" spans="1:41" x14ac:dyDescent="0.35">
      <c r="A373" s="17">
        <v>456.19499999999999</v>
      </c>
      <c r="B373" s="17">
        <v>519.38499999999999</v>
      </c>
      <c r="C373" s="17">
        <v>476.11799999999999</v>
      </c>
      <c r="D373" s="17">
        <v>497.36</v>
      </c>
      <c r="E373" s="17">
        <v>474.13499999999999</v>
      </c>
      <c r="F373" s="17">
        <v>517.96400000000006</v>
      </c>
      <c r="G373" s="17">
        <v>462.53300000000002</v>
      </c>
      <c r="H373" s="17">
        <v>533.53099999999995</v>
      </c>
      <c r="I373" s="17">
        <v>473.00700000000001</v>
      </c>
      <c r="J373" s="17">
        <v>432.846</v>
      </c>
      <c r="K373" s="17">
        <v>438.77600000000001</v>
      </c>
      <c r="L373" s="17">
        <v>432.13900000000001</v>
      </c>
      <c r="M373" s="17">
        <v>381.07799999999997</v>
      </c>
      <c r="N373" s="17">
        <v>402.36200000000002</v>
      </c>
      <c r="O373" s="17">
        <v>402.36200000000002</v>
      </c>
      <c r="P373" s="17">
        <v>396.81200000000001</v>
      </c>
      <c r="Q373" s="17">
        <v>398.14</v>
      </c>
      <c r="R373" s="17">
        <v>467.14800000000002</v>
      </c>
      <c r="S373" s="17">
        <v>511.08100000000002</v>
      </c>
      <c r="T373" s="17">
        <v>441.88200000000001</v>
      </c>
      <c r="U373" s="17">
        <v>519.59299999999996</v>
      </c>
      <c r="V373" s="17">
        <v>488.36900000000003</v>
      </c>
      <c r="W373" s="17">
        <v>481.70100000000002</v>
      </c>
      <c r="X373" s="17">
        <v>476.13600000000002</v>
      </c>
      <c r="Y373" s="17">
        <v>506.35399999999998</v>
      </c>
      <c r="Z373" s="17">
        <v>508.90100000000001</v>
      </c>
      <c r="AA373" s="17">
        <v>479.82799999999997</v>
      </c>
      <c r="AB373" s="17">
        <v>447.00700000000001</v>
      </c>
      <c r="AC373" s="17">
        <v>526.18700000000001</v>
      </c>
      <c r="AD373" s="17">
        <v>456.56799999999998</v>
      </c>
      <c r="AE373" s="17">
        <v>516.75400000000002</v>
      </c>
      <c r="AF373" s="17">
        <v>440.36500000000001</v>
      </c>
      <c r="AG373" s="17">
        <v>452.95100000000002</v>
      </c>
      <c r="AH373" s="17">
        <v>433.10700000000003</v>
      </c>
      <c r="AI373" s="17">
        <v>503.952</v>
      </c>
      <c r="AJ373" s="17">
        <v>550.97</v>
      </c>
      <c r="AK373" s="17">
        <v>440.964</v>
      </c>
      <c r="AL373" s="17">
        <v>446.96499999999997</v>
      </c>
      <c r="AM373" s="17">
        <v>373.24299999999999</v>
      </c>
      <c r="AN373" s="17">
        <v>439.63600000000002</v>
      </c>
      <c r="AO373" s="17">
        <v>503.29599999999999</v>
      </c>
    </row>
    <row r="374" spans="1:41" x14ac:dyDescent="0.35">
      <c r="A374" s="17">
        <v>456.83499999999998</v>
      </c>
      <c r="B374" s="17">
        <v>519.46900000000005</v>
      </c>
      <c r="C374" s="17">
        <v>476.48599999999999</v>
      </c>
      <c r="D374" s="17">
        <v>500.95</v>
      </c>
      <c r="E374" s="17">
        <v>475.61099999999999</v>
      </c>
      <c r="F374" s="17">
        <v>520.13099999999997</v>
      </c>
      <c r="G374" s="17">
        <v>463.226</v>
      </c>
      <c r="H374" s="17">
        <v>533.55700000000002</v>
      </c>
      <c r="I374" s="17">
        <v>474.71199999999999</v>
      </c>
      <c r="J374" s="17">
        <v>433.05200000000002</v>
      </c>
      <c r="K374" s="17">
        <v>438.81299999999999</v>
      </c>
      <c r="L374" s="17">
        <v>432.46199999999999</v>
      </c>
      <c r="M374" s="17">
        <v>382.053</v>
      </c>
      <c r="N374" s="17">
        <v>402.82799999999997</v>
      </c>
      <c r="O374" s="17">
        <v>402.82799999999997</v>
      </c>
      <c r="P374" s="17">
        <v>403.947</v>
      </c>
      <c r="Q374" s="17">
        <v>400.31400000000002</v>
      </c>
      <c r="R374" s="17">
        <v>467.57100000000003</v>
      </c>
      <c r="S374" s="17">
        <v>511.80799999999999</v>
      </c>
      <c r="T374" s="17">
        <v>442.31599999999997</v>
      </c>
      <c r="U374" s="17">
        <v>520.471</v>
      </c>
      <c r="V374" s="17">
        <v>489.512</v>
      </c>
      <c r="W374" s="17">
        <v>481.774</v>
      </c>
      <c r="X374" s="17">
        <v>477.846</v>
      </c>
      <c r="Y374" s="17">
        <v>508.20400000000001</v>
      </c>
      <c r="Z374" s="17">
        <v>509.08300000000003</v>
      </c>
      <c r="AA374" s="17">
        <v>481.25400000000002</v>
      </c>
      <c r="AB374" s="17">
        <v>447.51100000000002</v>
      </c>
      <c r="AC374" s="17">
        <v>527.24599999999998</v>
      </c>
      <c r="AD374" s="17">
        <v>456.99799999999999</v>
      </c>
      <c r="AE374" s="17">
        <v>521.15</v>
      </c>
      <c r="AF374" s="17">
        <v>441.97899999999998</v>
      </c>
      <c r="AG374" s="17">
        <v>453.45600000000002</v>
      </c>
      <c r="AH374" s="17">
        <v>436.04899999999998</v>
      </c>
      <c r="AI374" s="17">
        <v>505.15800000000002</v>
      </c>
      <c r="AJ374" s="17">
        <v>555.55499999999995</v>
      </c>
      <c r="AK374" s="17">
        <v>442.428</v>
      </c>
      <c r="AL374" s="17">
        <v>448.291</v>
      </c>
      <c r="AM374" s="17">
        <v>373.65100000000001</v>
      </c>
      <c r="AN374" s="17">
        <v>440.62400000000002</v>
      </c>
      <c r="AO374" s="17">
        <v>503.44499999999999</v>
      </c>
    </row>
    <row r="375" spans="1:41" x14ac:dyDescent="0.35">
      <c r="A375" s="17">
        <v>457.36700000000002</v>
      </c>
      <c r="B375" s="17">
        <v>519.49</v>
      </c>
      <c r="C375" s="17">
        <v>479.53</v>
      </c>
      <c r="D375" s="17">
        <v>501.24700000000001</v>
      </c>
      <c r="E375" s="17">
        <v>477.858</v>
      </c>
      <c r="F375" s="17">
        <v>520.63599999999997</v>
      </c>
      <c r="G375" s="17">
        <v>464.62400000000002</v>
      </c>
      <c r="H375" s="17">
        <v>533.63699999999994</v>
      </c>
      <c r="I375" s="17">
        <v>479.05599999999998</v>
      </c>
      <c r="J375" s="17">
        <v>433.53500000000003</v>
      </c>
      <c r="K375" s="17">
        <v>439.49099999999999</v>
      </c>
      <c r="L375" s="17">
        <v>433.34300000000002</v>
      </c>
      <c r="M375" s="17">
        <v>383.39800000000002</v>
      </c>
      <c r="N375" s="17">
        <v>403.36900000000003</v>
      </c>
      <c r="O375" s="17">
        <v>403.36900000000003</v>
      </c>
      <c r="P375" s="17">
        <v>406.09300000000002</v>
      </c>
      <c r="Q375" s="17">
        <v>402.38900000000001</v>
      </c>
      <c r="R375" s="17">
        <v>468.36599999999999</v>
      </c>
      <c r="S375" s="17">
        <v>511.94200000000001</v>
      </c>
      <c r="T375" s="17">
        <v>445.79399999999998</v>
      </c>
      <c r="U375" s="17">
        <v>526.15800000000002</v>
      </c>
      <c r="V375" s="17">
        <v>491.09500000000003</v>
      </c>
      <c r="W375" s="17">
        <v>485.33</v>
      </c>
      <c r="X375" s="17">
        <v>478.89</v>
      </c>
      <c r="Y375" s="17">
        <v>511.95600000000002</v>
      </c>
      <c r="Z375" s="17">
        <v>509.81700000000001</v>
      </c>
      <c r="AA375" s="17">
        <v>482.803</v>
      </c>
      <c r="AB375" s="17">
        <v>452.04599999999999</v>
      </c>
      <c r="AC375" s="17">
        <v>527.702</v>
      </c>
      <c r="AD375" s="17">
        <v>457.70299999999997</v>
      </c>
      <c r="AE375" s="17">
        <v>522.65700000000004</v>
      </c>
      <c r="AF375" s="17">
        <v>444.4</v>
      </c>
      <c r="AG375" s="17">
        <v>462.02</v>
      </c>
      <c r="AH375" s="17">
        <v>439.12</v>
      </c>
      <c r="AI375" s="17">
        <v>508.74</v>
      </c>
      <c r="AJ375" s="17">
        <v>556.17499999999995</v>
      </c>
      <c r="AK375" s="17">
        <v>447.02100000000002</v>
      </c>
      <c r="AL375" s="17">
        <v>449.06099999999998</v>
      </c>
      <c r="AM375" s="17">
        <v>375.21899999999999</v>
      </c>
      <c r="AN375" s="17">
        <v>441.53500000000003</v>
      </c>
      <c r="AO375" s="17">
        <v>506.483</v>
      </c>
    </row>
    <row r="376" spans="1:41" x14ac:dyDescent="0.35">
      <c r="A376" s="17">
        <v>458.09699999999998</v>
      </c>
      <c r="B376" s="17">
        <v>519.94500000000005</v>
      </c>
      <c r="C376" s="17">
        <v>480.125</v>
      </c>
      <c r="D376" s="17">
        <v>501.40899999999999</v>
      </c>
      <c r="E376" s="17">
        <v>479.51900000000001</v>
      </c>
      <c r="F376" s="17">
        <v>521.80899999999997</v>
      </c>
      <c r="G376" s="17">
        <v>464.75299999999999</v>
      </c>
      <c r="H376" s="17">
        <v>534.01700000000005</v>
      </c>
      <c r="I376" s="17">
        <v>479.64699999999999</v>
      </c>
      <c r="J376" s="17">
        <v>436.30399999999997</v>
      </c>
      <c r="K376" s="17">
        <v>439.709</v>
      </c>
      <c r="L376" s="17">
        <v>433.83800000000002</v>
      </c>
      <c r="M376" s="17">
        <v>383.73899999999998</v>
      </c>
      <c r="N376" s="17">
        <v>405.32</v>
      </c>
      <c r="O376" s="17">
        <v>405.32</v>
      </c>
      <c r="P376" s="17">
        <v>414.88099999999997</v>
      </c>
      <c r="Q376" s="17">
        <v>402.49599999999998</v>
      </c>
      <c r="R376" s="17">
        <v>469.98700000000002</v>
      </c>
      <c r="S376" s="17">
        <v>514.79399999999998</v>
      </c>
      <c r="T376" s="17">
        <v>447.27600000000001</v>
      </c>
      <c r="U376" s="17">
        <v>528.10699999999997</v>
      </c>
      <c r="V376" s="17">
        <v>491.154</v>
      </c>
      <c r="W376" s="17">
        <v>485.47899999999998</v>
      </c>
      <c r="X376" s="17">
        <v>482.20299999999997</v>
      </c>
      <c r="Y376" s="17">
        <v>517.08600000000001</v>
      </c>
      <c r="Z376" s="17">
        <v>510.38900000000001</v>
      </c>
      <c r="AA376" s="17">
        <v>483.589</v>
      </c>
      <c r="AB376" s="17">
        <v>452.13600000000002</v>
      </c>
      <c r="AC376" s="17">
        <v>529.97900000000004</v>
      </c>
      <c r="AD376" s="17">
        <v>458.98700000000002</v>
      </c>
      <c r="AE376" s="17">
        <v>523.03300000000002</v>
      </c>
      <c r="AF376" s="17">
        <v>444.51799999999997</v>
      </c>
      <c r="AG376" s="17">
        <v>469.94799999999998</v>
      </c>
      <c r="AH376" s="17">
        <v>441.221</v>
      </c>
      <c r="AI376" s="17">
        <v>508.74200000000002</v>
      </c>
      <c r="AJ376" s="17">
        <v>574.59400000000005</v>
      </c>
      <c r="AK376" s="17">
        <v>451.76100000000002</v>
      </c>
      <c r="AL376" s="17">
        <v>451.53199999999998</v>
      </c>
      <c r="AM376" s="17">
        <v>377.01900000000001</v>
      </c>
      <c r="AN376" s="17">
        <v>442.62599999999998</v>
      </c>
      <c r="AO376" s="17">
        <v>506.87599999999998</v>
      </c>
    </row>
    <row r="377" spans="1:41" x14ac:dyDescent="0.35">
      <c r="A377" s="17">
        <v>459.88900000000001</v>
      </c>
      <c r="B377" s="17">
        <v>521.97199999999998</v>
      </c>
      <c r="C377" s="17">
        <v>482.20800000000003</v>
      </c>
      <c r="D377" s="17">
        <v>502.32</v>
      </c>
      <c r="E377" s="17">
        <v>480.53</v>
      </c>
      <c r="F377" s="17">
        <v>522.72500000000002</v>
      </c>
      <c r="G377" s="17">
        <v>467.19900000000001</v>
      </c>
      <c r="H377" s="17">
        <v>534.27</v>
      </c>
      <c r="I377" s="17">
        <v>480.02300000000002</v>
      </c>
      <c r="J377" s="17">
        <v>439.964</v>
      </c>
      <c r="K377" s="17">
        <v>442.25599999999997</v>
      </c>
      <c r="L377" s="17">
        <v>434.45699999999999</v>
      </c>
      <c r="M377" s="17">
        <v>384.077</v>
      </c>
      <c r="N377" s="17">
        <v>405.815</v>
      </c>
      <c r="O377" s="17">
        <v>405.815</v>
      </c>
      <c r="P377" s="17">
        <v>417.47</v>
      </c>
      <c r="Q377" s="17">
        <v>403.30099999999999</v>
      </c>
      <c r="R377" s="17">
        <v>470.29399999999998</v>
      </c>
      <c r="S377" s="17">
        <v>515.07100000000003</v>
      </c>
      <c r="T377" s="17">
        <v>449.00700000000001</v>
      </c>
      <c r="U377" s="17">
        <v>530.07799999999997</v>
      </c>
      <c r="V377" s="17">
        <v>491.24799999999999</v>
      </c>
      <c r="W377" s="17">
        <v>487.33499999999998</v>
      </c>
      <c r="X377" s="17">
        <v>484.62799999999999</v>
      </c>
      <c r="Y377" s="17">
        <v>517.51300000000003</v>
      </c>
      <c r="Z377" s="17">
        <v>510.911</v>
      </c>
      <c r="AA377" s="17">
        <v>487.64800000000002</v>
      </c>
      <c r="AB377" s="17">
        <v>457.66</v>
      </c>
      <c r="AC377" s="17">
        <v>531.92499999999995</v>
      </c>
      <c r="AD377" s="17">
        <v>459.226</v>
      </c>
      <c r="AE377" s="17">
        <v>523.54600000000005</v>
      </c>
      <c r="AF377" s="17">
        <v>446.04899999999998</v>
      </c>
      <c r="AG377" s="17">
        <v>470.86200000000002</v>
      </c>
      <c r="AH377" s="17">
        <v>444.37299999999999</v>
      </c>
      <c r="AI377" s="17">
        <v>511.35</v>
      </c>
      <c r="AJ377" s="17">
        <v>574.62699999999995</v>
      </c>
      <c r="AK377" s="17">
        <v>459.25</v>
      </c>
      <c r="AL377" s="17">
        <v>459.68799999999999</v>
      </c>
      <c r="AM377" s="17">
        <v>379.43</v>
      </c>
      <c r="AN377" s="17">
        <v>442.65600000000001</v>
      </c>
      <c r="AO377" s="17">
        <v>507.26499999999999</v>
      </c>
    </row>
    <row r="378" spans="1:41" x14ac:dyDescent="0.35">
      <c r="A378" s="17">
        <v>459.92700000000002</v>
      </c>
      <c r="B378" s="17">
        <v>523.98599999999999</v>
      </c>
      <c r="C378" s="17">
        <v>482.33199999999999</v>
      </c>
      <c r="D378" s="17">
        <v>503.59</v>
      </c>
      <c r="E378" s="17">
        <v>481.36599999999999</v>
      </c>
      <c r="F378" s="17">
        <v>523.58600000000001</v>
      </c>
      <c r="G378" s="17">
        <v>468.30099999999999</v>
      </c>
      <c r="H378" s="17">
        <v>534.49699999999996</v>
      </c>
      <c r="I378" s="17">
        <v>485.82100000000003</v>
      </c>
      <c r="J378" s="17">
        <v>440.37</v>
      </c>
      <c r="K378" s="17">
        <v>443.733</v>
      </c>
      <c r="L378" s="17">
        <v>434.66199999999998</v>
      </c>
      <c r="M378" s="17">
        <v>384.12700000000001</v>
      </c>
      <c r="N378" s="17">
        <v>407.87099999999998</v>
      </c>
      <c r="O378" s="17">
        <v>407.87099999999998</v>
      </c>
      <c r="P378" s="17">
        <v>418.20499999999998</v>
      </c>
      <c r="Q378" s="17">
        <v>404.654</v>
      </c>
      <c r="R378" s="17">
        <v>471.80500000000001</v>
      </c>
      <c r="S378" s="17">
        <v>517.46799999999996</v>
      </c>
      <c r="T378" s="17">
        <v>450.423</v>
      </c>
      <c r="U378" s="17">
        <v>531.61900000000003</v>
      </c>
      <c r="V378" s="17">
        <v>491.56400000000002</v>
      </c>
      <c r="W378" s="17">
        <v>489.89</v>
      </c>
      <c r="X378" s="17">
        <v>485.1</v>
      </c>
      <c r="Y378" s="17">
        <v>519.31700000000001</v>
      </c>
      <c r="Z378" s="17">
        <v>512.48400000000004</v>
      </c>
      <c r="AA378" s="17">
        <v>488.66899999999998</v>
      </c>
      <c r="AB378" s="17">
        <v>459.06400000000002</v>
      </c>
      <c r="AC378" s="17">
        <v>531.99400000000003</v>
      </c>
      <c r="AD378" s="17">
        <v>459.72199999999998</v>
      </c>
      <c r="AE378" s="17">
        <v>523.90499999999997</v>
      </c>
      <c r="AF378" s="17">
        <v>446.40699999999998</v>
      </c>
      <c r="AG378" s="17">
        <v>478.33699999999999</v>
      </c>
      <c r="AH378" s="17">
        <v>450.99700000000001</v>
      </c>
      <c r="AI378" s="17">
        <v>512.40700000000004</v>
      </c>
      <c r="AJ378" s="17">
        <v>575.58000000000004</v>
      </c>
      <c r="AK378" s="17">
        <v>462.17599999999999</v>
      </c>
      <c r="AL378" s="17">
        <v>463.99099999999999</v>
      </c>
      <c r="AM378" s="17">
        <v>381.27100000000002</v>
      </c>
      <c r="AN378" s="17">
        <v>443.19200000000001</v>
      </c>
      <c r="AO378" s="17">
        <v>511.471</v>
      </c>
    </row>
    <row r="379" spans="1:41" x14ac:dyDescent="0.35">
      <c r="A379" s="17">
        <v>460.64400000000001</v>
      </c>
      <c r="B379" s="17">
        <v>524.11099999999999</v>
      </c>
      <c r="C379" s="17">
        <v>485.54899999999998</v>
      </c>
      <c r="D379" s="17">
        <v>505.81299999999999</v>
      </c>
      <c r="E379" s="17">
        <v>481.72399999999999</v>
      </c>
      <c r="F379" s="17">
        <v>523.70299999999997</v>
      </c>
      <c r="G379" s="17">
        <v>468.642</v>
      </c>
      <c r="H379" s="17">
        <v>536.29</v>
      </c>
      <c r="I379" s="17">
        <v>486.12400000000002</v>
      </c>
      <c r="J379" s="17">
        <v>443.57</v>
      </c>
      <c r="K379" s="17">
        <v>443.96699999999998</v>
      </c>
      <c r="L379" s="17">
        <v>437.44099999999997</v>
      </c>
      <c r="M379" s="17">
        <v>388.209</v>
      </c>
      <c r="N379" s="17">
        <v>408.96600000000001</v>
      </c>
      <c r="O379" s="17">
        <v>408.96600000000001</v>
      </c>
      <c r="P379" s="17">
        <v>418.22699999999998</v>
      </c>
      <c r="Q379" s="17">
        <v>406.78399999999999</v>
      </c>
      <c r="R379" s="17">
        <v>473.69299999999998</v>
      </c>
      <c r="S379" s="17">
        <v>523.47400000000005</v>
      </c>
      <c r="T379" s="17">
        <v>451.49400000000003</v>
      </c>
      <c r="U379" s="17">
        <v>532.20699999999999</v>
      </c>
      <c r="V379" s="17">
        <v>494.52800000000002</v>
      </c>
      <c r="W379" s="17">
        <v>491.32100000000003</v>
      </c>
      <c r="X379" s="17">
        <v>489.68</v>
      </c>
      <c r="Y379" s="17">
        <v>519.46799999999996</v>
      </c>
      <c r="Z379" s="17">
        <v>513.19399999999996</v>
      </c>
      <c r="AA379" s="17">
        <v>489.88600000000002</v>
      </c>
      <c r="AB379" s="17">
        <v>460.67200000000003</v>
      </c>
      <c r="AC379" s="17">
        <v>532.59299999999996</v>
      </c>
      <c r="AD379" s="17">
        <v>460.28300000000002</v>
      </c>
      <c r="AE379" s="17">
        <v>524.49599999999998</v>
      </c>
      <c r="AF379" s="17">
        <v>448.20699999999999</v>
      </c>
      <c r="AG379" s="17">
        <v>490.46100000000001</v>
      </c>
      <c r="AH379" s="17">
        <v>455.64100000000002</v>
      </c>
      <c r="AI379" s="17">
        <v>515.60199999999998</v>
      </c>
      <c r="AJ379" s="17">
        <v>576.56799999999998</v>
      </c>
      <c r="AK379" s="17">
        <v>464.71699999999998</v>
      </c>
      <c r="AL379" s="17">
        <v>467.65199999999999</v>
      </c>
      <c r="AM379" s="17">
        <v>382.49599999999998</v>
      </c>
      <c r="AN379" s="17">
        <v>443.64400000000001</v>
      </c>
      <c r="AO379" s="17">
        <v>516.49</v>
      </c>
    </row>
    <row r="380" spans="1:41" x14ac:dyDescent="0.35">
      <c r="A380" s="17">
        <v>461.60399999999998</v>
      </c>
      <c r="B380" s="17">
        <v>524.23400000000004</v>
      </c>
      <c r="C380" s="17">
        <v>488.06799999999998</v>
      </c>
      <c r="D380" s="17">
        <v>506.30200000000002</v>
      </c>
      <c r="E380" s="17">
        <v>483.84699999999998</v>
      </c>
      <c r="F380" s="17">
        <v>526.00400000000002</v>
      </c>
      <c r="G380" s="17">
        <v>468.97899999999998</v>
      </c>
      <c r="H380" s="17">
        <v>537.56200000000001</v>
      </c>
      <c r="I380" s="17">
        <v>486.23500000000001</v>
      </c>
      <c r="J380" s="17">
        <v>444.05599999999998</v>
      </c>
      <c r="K380" s="17">
        <v>447.49</v>
      </c>
      <c r="L380" s="17">
        <v>438.84800000000001</v>
      </c>
      <c r="M380" s="17">
        <v>391.67599999999999</v>
      </c>
      <c r="N380" s="17">
        <v>411.73200000000003</v>
      </c>
      <c r="O380" s="17">
        <v>411.73200000000003</v>
      </c>
      <c r="P380" s="17">
        <v>418.28800000000001</v>
      </c>
      <c r="Q380" s="17">
        <v>410.80599999999998</v>
      </c>
      <c r="R380" s="17">
        <v>477.42200000000003</v>
      </c>
      <c r="S380" s="17">
        <v>523.69399999999996</v>
      </c>
      <c r="T380" s="17">
        <v>452.702</v>
      </c>
      <c r="U380" s="17">
        <v>534.03899999999999</v>
      </c>
      <c r="V380" s="17">
        <v>497.49</v>
      </c>
      <c r="W380" s="17">
        <v>493.92599999999999</v>
      </c>
      <c r="X380" s="17">
        <v>490.05099999999999</v>
      </c>
      <c r="Y380" s="17">
        <v>522.57500000000005</v>
      </c>
      <c r="Z380" s="17">
        <v>513.64599999999996</v>
      </c>
      <c r="AA380" s="17">
        <v>490.791</v>
      </c>
      <c r="AB380" s="17">
        <v>466.26900000000001</v>
      </c>
      <c r="AC380" s="17">
        <v>532.95699999999999</v>
      </c>
      <c r="AD380" s="17">
        <v>460.82100000000003</v>
      </c>
      <c r="AE380" s="17">
        <v>528.33199999999999</v>
      </c>
      <c r="AF380" s="17">
        <v>451.48200000000003</v>
      </c>
      <c r="AG380" s="17">
        <v>490.75900000000001</v>
      </c>
      <c r="AH380" s="17">
        <v>455.71</v>
      </c>
      <c r="AI380" s="17">
        <v>520.82600000000002</v>
      </c>
      <c r="AJ380" s="17">
        <v>576.72</v>
      </c>
      <c r="AK380" s="17">
        <v>482.86</v>
      </c>
      <c r="AL380" s="17">
        <v>468.565</v>
      </c>
      <c r="AM380" s="17">
        <v>384.673</v>
      </c>
      <c r="AN380" s="17">
        <v>445.30500000000001</v>
      </c>
      <c r="AO380" s="17">
        <v>516.78800000000001</v>
      </c>
    </row>
    <row r="381" spans="1:41" x14ac:dyDescent="0.35">
      <c r="A381" s="17">
        <v>462.73200000000003</v>
      </c>
      <c r="B381" s="17">
        <v>524.38199999999995</v>
      </c>
      <c r="C381" s="17">
        <v>489</v>
      </c>
      <c r="D381" s="17">
        <v>506.63200000000001</v>
      </c>
      <c r="E381" s="17">
        <v>485.04899999999998</v>
      </c>
      <c r="F381" s="17">
        <v>529.20100000000002</v>
      </c>
      <c r="G381" s="17">
        <v>470.36799999999999</v>
      </c>
      <c r="H381" s="17">
        <v>537.94500000000005</v>
      </c>
      <c r="I381" s="17">
        <v>486.96699999999998</v>
      </c>
      <c r="J381" s="17">
        <v>445.15199999999999</v>
      </c>
      <c r="K381" s="17">
        <v>447.87</v>
      </c>
      <c r="L381" s="17">
        <v>440.39100000000002</v>
      </c>
      <c r="M381" s="17">
        <v>392.041</v>
      </c>
      <c r="N381" s="17">
        <v>411.762</v>
      </c>
      <c r="O381" s="17">
        <v>411.762</v>
      </c>
      <c r="P381" s="17">
        <v>419.19799999999998</v>
      </c>
      <c r="Q381" s="17">
        <v>412.39600000000002</v>
      </c>
      <c r="R381" s="17">
        <v>478.596</v>
      </c>
      <c r="S381" s="17">
        <v>524.19200000000001</v>
      </c>
      <c r="T381" s="17">
        <v>454.58199999999999</v>
      </c>
      <c r="U381" s="17">
        <v>535.47400000000005</v>
      </c>
      <c r="V381" s="17">
        <v>499.36900000000003</v>
      </c>
      <c r="W381" s="17">
        <v>493.96</v>
      </c>
      <c r="X381" s="17">
        <v>493.94600000000003</v>
      </c>
      <c r="Y381" s="17">
        <v>525.12800000000004</v>
      </c>
      <c r="Z381" s="17">
        <v>513.91600000000005</v>
      </c>
      <c r="AA381" s="17">
        <v>499.51100000000002</v>
      </c>
      <c r="AB381" s="17">
        <v>467.52800000000002</v>
      </c>
      <c r="AC381" s="17">
        <v>533.952</v>
      </c>
      <c r="AD381" s="17">
        <v>461.755</v>
      </c>
      <c r="AE381" s="17">
        <v>528.72299999999996</v>
      </c>
      <c r="AF381" s="17">
        <v>452.971</v>
      </c>
      <c r="AG381" s="17">
        <v>490.77100000000002</v>
      </c>
      <c r="AH381" s="17">
        <v>456.65699999999998</v>
      </c>
      <c r="AI381" s="17">
        <v>521.36</v>
      </c>
      <c r="AJ381" s="17">
        <v>579.40899999999999</v>
      </c>
      <c r="AK381" s="17">
        <v>484.20699999999999</v>
      </c>
      <c r="AL381" s="17">
        <v>469.01799999999997</v>
      </c>
      <c r="AM381" s="17">
        <v>387.63799999999998</v>
      </c>
      <c r="AN381" s="17">
        <v>446.59899999999999</v>
      </c>
      <c r="AO381" s="17">
        <v>523.24300000000005</v>
      </c>
    </row>
    <row r="382" spans="1:41" x14ac:dyDescent="0.35">
      <c r="A382" s="17">
        <v>462.86</v>
      </c>
      <c r="B382" s="17">
        <v>524.79100000000005</v>
      </c>
      <c r="C382" s="17">
        <v>489.07</v>
      </c>
      <c r="D382" s="17">
        <v>509.36099999999999</v>
      </c>
      <c r="E382" s="17">
        <v>488.48399999999998</v>
      </c>
      <c r="F382" s="17">
        <v>530.41</v>
      </c>
      <c r="G382" s="17">
        <v>470.94400000000002</v>
      </c>
      <c r="H382" s="17">
        <v>538.12199999999996</v>
      </c>
      <c r="I382" s="17">
        <v>488.90600000000001</v>
      </c>
      <c r="J382" s="17">
        <v>445.18299999999999</v>
      </c>
      <c r="K382" s="17">
        <v>453.036</v>
      </c>
      <c r="L382" s="17">
        <v>442.899</v>
      </c>
      <c r="M382" s="17">
        <v>394.048</v>
      </c>
      <c r="N382" s="17">
        <v>412.79700000000003</v>
      </c>
      <c r="O382" s="17">
        <v>412.79700000000003</v>
      </c>
      <c r="P382" s="17">
        <v>423.178</v>
      </c>
      <c r="Q382" s="17">
        <v>412.93200000000002</v>
      </c>
      <c r="R382" s="17">
        <v>478.66899999999998</v>
      </c>
      <c r="S382" s="17">
        <v>525.56899999999996</v>
      </c>
      <c r="T382" s="17">
        <v>454.61399999999998</v>
      </c>
      <c r="U382" s="17">
        <v>536.40700000000004</v>
      </c>
      <c r="V382" s="17">
        <v>499.72399999999999</v>
      </c>
      <c r="W382" s="17">
        <v>495.923</v>
      </c>
      <c r="X382" s="17">
        <v>494.255</v>
      </c>
      <c r="Y382" s="17">
        <v>527.34699999999998</v>
      </c>
      <c r="Z382" s="17">
        <v>514.5</v>
      </c>
      <c r="AA382" s="17">
        <v>500.971</v>
      </c>
      <c r="AB382" s="17">
        <v>467.76499999999999</v>
      </c>
      <c r="AC382" s="17">
        <v>536.47900000000004</v>
      </c>
      <c r="AD382" s="17">
        <v>462.87</v>
      </c>
      <c r="AE382" s="17">
        <v>529.10599999999999</v>
      </c>
      <c r="AF382" s="17">
        <v>453.11</v>
      </c>
      <c r="AG382" s="17">
        <v>495.62</v>
      </c>
      <c r="AH382" s="17">
        <v>459.67399999999998</v>
      </c>
      <c r="AI382" s="17">
        <v>528.05700000000002</v>
      </c>
      <c r="AJ382" s="17">
        <v>580.45100000000002</v>
      </c>
      <c r="AK382" s="17">
        <v>485.86099999999999</v>
      </c>
      <c r="AL382" s="17">
        <v>472.70499999999998</v>
      </c>
      <c r="AM382" s="17">
        <v>392.76100000000002</v>
      </c>
      <c r="AN382" s="17">
        <v>447.28</v>
      </c>
      <c r="AO382" s="17">
        <v>525.19200000000001</v>
      </c>
    </row>
    <row r="383" spans="1:41" x14ac:dyDescent="0.35">
      <c r="A383" s="17">
        <v>463.18</v>
      </c>
      <c r="B383" s="17">
        <v>525.04200000000003</v>
      </c>
      <c r="C383" s="17">
        <v>489.30099999999999</v>
      </c>
      <c r="D383" s="17">
        <v>509.70299999999997</v>
      </c>
      <c r="E383" s="17">
        <v>489.24900000000002</v>
      </c>
      <c r="F383" s="17">
        <v>531.16999999999996</v>
      </c>
      <c r="G383" s="17">
        <v>473.13200000000001</v>
      </c>
      <c r="H383" s="17">
        <v>539.73400000000004</v>
      </c>
      <c r="I383" s="17">
        <v>489.87299999999999</v>
      </c>
      <c r="J383" s="17">
        <v>445.89100000000002</v>
      </c>
      <c r="K383" s="17">
        <v>453.06099999999998</v>
      </c>
      <c r="L383" s="17">
        <v>445.65100000000001</v>
      </c>
      <c r="M383" s="17">
        <v>394.702</v>
      </c>
      <c r="N383" s="17">
        <v>413.589</v>
      </c>
      <c r="O383" s="17">
        <v>413.589</v>
      </c>
      <c r="P383" s="17">
        <v>423.22800000000001</v>
      </c>
      <c r="Q383" s="17">
        <v>419.84399999999999</v>
      </c>
      <c r="R383" s="17">
        <v>478.89499999999998</v>
      </c>
      <c r="S383" s="17">
        <v>526.428</v>
      </c>
      <c r="T383" s="17">
        <v>454.80099999999999</v>
      </c>
      <c r="U383" s="17">
        <v>537.678</v>
      </c>
      <c r="V383" s="17">
        <v>500.33499999999998</v>
      </c>
      <c r="W383" s="17">
        <v>497.21300000000002</v>
      </c>
      <c r="X383" s="17">
        <v>497.358</v>
      </c>
      <c r="Y383" s="17">
        <v>527.51900000000001</v>
      </c>
      <c r="Z383" s="17">
        <v>517.07000000000005</v>
      </c>
      <c r="AA383" s="17">
        <v>502.65100000000001</v>
      </c>
      <c r="AB383" s="17">
        <v>468.10399999999998</v>
      </c>
      <c r="AC383" s="17">
        <v>537.38599999999997</v>
      </c>
      <c r="AD383" s="17">
        <v>467.54599999999999</v>
      </c>
      <c r="AE383" s="17">
        <v>531.024</v>
      </c>
      <c r="AF383" s="17">
        <v>455.76299999999998</v>
      </c>
      <c r="AG383" s="17">
        <v>496.25799999999998</v>
      </c>
      <c r="AH383" s="17">
        <v>469.80500000000001</v>
      </c>
      <c r="AI383" s="17">
        <v>528.875</v>
      </c>
      <c r="AJ383" s="17">
        <v>583.07600000000002</v>
      </c>
      <c r="AK383" s="17">
        <v>487.30099999999999</v>
      </c>
      <c r="AL383" s="17">
        <v>475.71699999999998</v>
      </c>
      <c r="AM383" s="17">
        <v>393.03100000000001</v>
      </c>
      <c r="AN383" s="17">
        <v>452.66500000000002</v>
      </c>
      <c r="AO383" s="17">
        <v>527.35299999999995</v>
      </c>
    </row>
    <row r="384" spans="1:41" x14ac:dyDescent="0.35">
      <c r="A384" s="17">
        <v>464.09300000000002</v>
      </c>
      <c r="B384" s="17">
        <v>528.00300000000004</v>
      </c>
      <c r="C384" s="17">
        <v>490.08800000000002</v>
      </c>
      <c r="D384" s="17">
        <v>509.86399999999998</v>
      </c>
      <c r="E384" s="17">
        <v>494.55599999999998</v>
      </c>
      <c r="F384" s="17">
        <v>533.15099999999995</v>
      </c>
      <c r="G384" s="17">
        <v>473.33699999999999</v>
      </c>
      <c r="H384" s="17">
        <v>540.06500000000005</v>
      </c>
      <c r="I384" s="17">
        <v>492.33499999999998</v>
      </c>
      <c r="J384" s="17">
        <v>446.005</v>
      </c>
      <c r="K384" s="17">
        <v>453.72800000000001</v>
      </c>
      <c r="L384" s="17">
        <v>446.20800000000003</v>
      </c>
      <c r="M384" s="17">
        <v>396.625</v>
      </c>
      <c r="N384" s="17">
        <v>414.04700000000003</v>
      </c>
      <c r="O384" s="17">
        <v>414.04700000000003</v>
      </c>
      <c r="P384" s="17">
        <v>425.91899999999998</v>
      </c>
      <c r="Q384" s="17">
        <v>424.226</v>
      </c>
      <c r="R384" s="17">
        <v>479.19600000000003</v>
      </c>
      <c r="S384" s="17">
        <v>528.69200000000001</v>
      </c>
      <c r="T384" s="17">
        <v>460.36</v>
      </c>
      <c r="U384" s="17">
        <v>545.41999999999996</v>
      </c>
      <c r="V384" s="17">
        <v>501.61900000000003</v>
      </c>
      <c r="W384" s="17">
        <v>506.64</v>
      </c>
      <c r="X384" s="17">
        <v>500.18599999999998</v>
      </c>
      <c r="Y384" s="17">
        <v>530.18799999999999</v>
      </c>
      <c r="Z384" s="17">
        <v>521.31500000000005</v>
      </c>
      <c r="AA384" s="17">
        <v>505.39600000000002</v>
      </c>
      <c r="AB384" s="17">
        <v>468.964</v>
      </c>
      <c r="AC384" s="17">
        <v>539.452</v>
      </c>
      <c r="AD384" s="17">
        <v>468.262</v>
      </c>
      <c r="AE384" s="17">
        <v>536.06100000000004</v>
      </c>
      <c r="AF384" s="17">
        <v>455.84300000000002</v>
      </c>
      <c r="AG384" s="17">
        <v>499.36399999999998</v>
      </c>
      <c r="AH384" s="17">
        <v>472.03800000000001</v>
      </c>
      <c r="AI384" s="17">
        <v>531.21</v>
      </c>
      <c r="AJ384" s="17">
        <v>591.93100000000004</v>
      </c>
      <c r="AK384" s="17">
        <v>492.49200000000002</v>
      </c>
      <c r="AL384" s="17">
        <v>485.553</v>
      </c>
      <c r="AM384" s="17">
        <v>395.49700000000001</v>
      </c>
      <c r="AN384" s="17">
        <v>453.07100000000003</v>
      </c>
      <c r="AO384" s="17">
        <v>527.72199999999998</v>
      </c>
    </row>
    <row r="385" spans="1:41" x14ac:dyDescent="0.35">
      <c r="A385" s="17">
        <v>464.178</v>
      </c>
      <c r="B385" s="17">
        <v>529.197</v>
      </c>
      <c r="C385" s="17">
        <v>490.38900000000001</v>
      </c>
      <c r="D385" s="17">
        <v>510.06400000000002</v>
      </c>
      <c r="E385" s="17">
        <v>496.60899999999998</v>
      </c>
      <c r="F385" s="17">
        <v>533.89800000000002</v>
      </c>
      <c r="G385" s="17">
        <v>474.392</v>
      </c>
      <c r="H385" s="17">
        <v>541.41300000000001</v>
      </c>
      <c r="I385" s="17">
        <v>492.38299999999998</v>
      </c>
      <c r="J385" s="17">
        <v>447.822</v>
      </c>
      <c r="K385" s="17">
        <v>453.91800000000001</v>
      </c>
      <c r="L385" s="17">
        <v>459.834</v>
      </c>
      <c r="M385" s="17">
        <v>398.255</v>
      </c>
      <c r="N385" s="17">
        <v>414.55900000000003</v>
      </c>
      <c r="O385" s="17">
        <v>414.55900000000003</v>
      </c>
      <c r="P385" s="17">
        <v>426.07600000000002</v>
      </c>
      <c r="Q385" s="17">
        <v>426.18599999999998</v>
      </c>
      <c r="R385" s="17">
        <v>479.83699999999999</v>
      </c>
      <c r="S385" s="17">
        <v>529.98800000000006</v>
      </c>
      <c r="T385" s="17">
        <v>462.44299999999998</v>
      </c>
      <c r="U385" s="17">
        <v>545.495</v>
      </c>
      <c r="V385" s="17">
        <v>503.03699999999998</v>
      </c>
      <c r="W385" s="17">
        <v>511.18900000000002</v>
      </c>
      <c r="X385" s="17">
        <v>502.23399999999998</v>
      </c>
      <c r="Y385" s="17">
        <v>531.29300000000001</v>
      </c>
      <c r="Z385" s="17">
        <v>522.32799999999997</v>
      </c>
      <c r="AA385" s="17">
        <v>505.47699999999998</v>
      </c>
      <c r="AB385" s="17">
        <v>469.54</v>
      </c>
      <c r="AC385" s="17">
        <v>539.69799999999998</v>
      </c>
      <c r="AD385" s="17">
        <v>468.495</v>
      </c>
      <c r="AE385" s="17">
        <v>538.03</v>
      </c>
      <c r="AF385" s="17">
        <v>457.52199999999999</v>
      </c>
      <c r="AG385" s="17">
        <v>504.25</v>
      </c>
      <c r="AH385" s="17">
        <v>474.18400000000003</v>
      </c>
      <c r="AI385" s="17">
        <v>534.29899999999998</v>
      </c>
      <c r="AJ385" s="17">
        <v>594.476</v>
      </c>
      <c r="AK385" s="17">
        <v>497.86700000000002</v>
      </c>
      <c r="AL385" s="17">
        <v>487.24299999999999</v>
      </c>
      <c r="AM385" s="17">
        <v>396.42899999999997</v>
      </c>
      <c r="AN385" s="17">
        <v>453.46100000000001</v>
      </c>
      <c r="AO385" s="17">
        <v>529.67700000000002</v>
      </c>
    </row>
    <row r="386" spans="1:41" x14ac:dyDescent="0.35">
      <c r="A386" s="17">
        <v>465.86700000000002</v>
      </c>
      <c r="B386" s="17">
        <v>530.50800000000004</v>
      </c>
      <c r="C386" s="17">
        <v>490.42099999999999</v>
      </c>
      <c r="D386" s="17">
        <v>512.80700000000002</v>
      </c>
      <c r="E386" s="17">
        <v>496.90699999999998</v>
      </c>
      <c r="F386" s="17">
        <v>534.36500000000001</v>
      </c>
      <c r="G386" s="17">
        <v>476.60700000000003</v>
      </c>
      <c r="H386" s="17">
        <v>542.14300000000003</v>
      </c>
      <c r="I386" s="17">
        <v>493.56700000000001</v>
      </c>
      <c r="J386" s="17">
        <v>448.03100000000001</v>
      </c>
      <c r="K386" s="17">
        <v>453.96100000000001</v>
      </c>
      <c r="L386" s="17">
        <v>460.137</v>
      </c>
      <c r="M386" s="17">
        <v>400.65800000000002</v>
      </c>
      <c r="N386" s="17">
        <v>426.51900000000001</v>
      </c>
      <c r="O386" s="17">
        <v>426.51900000000001</v>
      </c>
      <c r="P386" s="17">
        <v>427.95499999999998</v>
      </c>
      <c r="Q386" s="17">
        <v>428.87200000000001</v>
      </c>
      <c r="R386" s="17">
        <v>480.99099999999999</v>
      </c>
      <c r="S386" s="17">
        <v>530.755</v>
      </c>
      <c r="T386" s="17">
        <v>465.33199999999999</v>
      </c>
      <c r="U386" s="17">
        <v>552.10299999999995</v>
      </c>
      <c r="V386" s="17">
        <v>503.25799999999998</v>
      </c>
      <c r="W386" s="17">
        <v>511.89699999999999</v>
      </c>
      <c r="X386" s="17">
        <v>502.63200000000001</v>
      </c>
      <c r="Y386" s="17">
        <v>531.64099999999996</v>
      </c>
      <c r="Z386" s="17">
        <v>525.30499999999995</v>
      </c>
      <c r="AA386" s="17">
        <v>506.97500000000002</v>
      </c>
      <c r="AB386" s="17">
        <v>474.08199999999999</v>
      </c>
      <c r="AC386" s="17">
        <v>540.94200000000001</v>
      </c>
      <c r="AD386" s="17">
        <v>469.10199999999998</v>
      </c>
      <c r="AE386" s="17">
        <v>538.12400000000002</v>
      </c>
      <c r="AF386" s="17">
        <v>460.029</v>
      </c>
      <c r="AG386" s="17">
        <v>507.07799999999997</v>
      </c>
      <c r="AH386" s="17">
        <v>480.839</v>
      </c>
      <c r="AI386" s="17">
        <v>535.28200000000004</v>
      </c>
      <c r="AJ386" s="17">
        <v>603.62400000000002</v>
      </c>
      <c r="AK386" s="17">
        <v>498.72800000000001</v>
      </c>
      <c r="AL386" s="17">
        <v>487.99700000000001</v>
      </c>
      <c r="AM386" s="17">
        <v>397.15100000000001</v>
      </c>
      <c r="AN386" s="17">
        <v>458.11799999999999</v>
      </c>
      <c r="AO386" s="17">
        <v>537.37199999999996</v>
      </c>
    </row>
    <row r="387" spans="1:41" x14ac:dyDescent="0.35">
      <c r="A387" s="17">
        <v>467.91199999999998</v>
      </c>
      <c r="B387" s="17">
        <v>532.76900000000001</v>
      </c>
      <c r="C387" s="17">
        <v>490.447</v>
      </c>
      <c r="D387" s="17">
        <v>516.07100000000003</v>
      </c>
      <c r="E387" s="17">
        <v>498.964</v>
      </c>
      <c r="F387" s="17">
        <v>537.23099999999999</v>
      </c>
      <c r="G387" s="17">
        <v>478.83</v>
      </c>
      <c r="H387" s="17">
        <v>544.56600000000003</v>
      </c>
      <c r="I387" s="17">
        <v>494.38600000000002</v>
      </c>
      <c r="J387" s="17">
        <v>451.57600000000002</v>
      </c>
      <c r="K387" s="17">
        <v>455.16199999999998</v>
      </c>
      <c r="L387" s="17">
        <v>463.36799999999999</v>
      </c>
      <c r="M387" s="17">
        <v>401.55799999999999</v>
      </c>
      <c r="N387" s="17">
        <v>431.16500000000002</v>
      </c>
      <c r="O387" s="17">
        <v>431.16500000000002</v>
      </c>
      <c r="P387" s="17">
        <v>428.00599999999997</v>
      </c>
      <c r="Q387" s="17">
        <v>433.20100000000002</v>
      </c>
      <c r="R387" s="17">
        <v>482.60399999999998</v>
      </c>
      <c r="S387" s="17">
        <v>530.92600000000004</v>
      </c>
      <c r="T387" s="17">
        <v>465.58499999999998</v>
      </c>
      <c r="U387" s="17">
        <v>552.79100000000005</v>
      </c>
      <c r="V387" s="17">
        <v>503.49799999999999</v>
      </c>
      <c r="W387" s="17">
        <v>518.93600000000004</v>
      </c>
      <c r="X387" s="17">
        <v>504.25700000000001</v>
      </c>
      <c r="Y387" s="17">
        <v>531.73199999999997</v>
      </c>
      <c r="Z387" s="17">
        <v>526.92200000000003</v>
      </c>
      <c r="AA387" s="17">
        <v>509.303</v>
      </c>
      <c r="AB387" s="17">
        <v>475.63</v>
      </c>
      <c r="AC387" s="17">
        <v>542.73299999999995</v>
      </c>
      <c r="AD387" s="17">
        <v>472.40699999999998</v>
      </c>
      <c r="AE387" s="17">
        <v>539.24800000000005</v>
      </c>
      <c r="AF387" s="17">
        <v>460.83</v>
      </c>
      <c r="AG387" s="17">
        <v>507.63600000000002</v>
      </c>
      <c r="AH387" s="17">
        <v>482.15199999999999</v>
      </c>
      <c r="AI387" s="17">
        <v>540.601</v>
      </c>
      <c r="AJ387" s="17">
        <v>609.16399999999999</v>
      </c>
      <c r="AK387" s="17">
        <v>508.09</v>
      </c>
      <c r="AL387" s="17">
        <v>491.32299999999998</v>
      </c>
      <c r="AM387" s="17">
        <v>405.82600000000002</v>
      </c>
      <c r="AN387" s="17">
        <v>458.51499999999999</v>
      </c>
      <c r="AO387" s="17">
        <v>538.69299999999998</v>
      </c>
    </row>
    <row r="388" spans="1:41" x14ac:dyDescent="0.35">
      <c r="A388" s="17">
        <v>468.28800000000001</v>
      </c>
      <c r="B388" s="17">
        <v>532.81600000000003</v>
      </c>
      <c r="C388" s="17">
        <v>491.84</v>
      </c>
      <c r="D388" s="17">
        <v>517.553</v>
      </c>
      <c r="E388" s="17">
        <v>501.44900000000001</v>
      </c>
      <c r="F388" s="17">
        <v>540.92499999999995</v>
      </c>
      <c r="G388" s="17">
        <v>479.84300000000002</v>
      </c>
      <c r="H388" s="17">
        <v>544.81299999999999</v>
      </c>
      <c r="I388" s="17">
        <v>494.65699999999998</v>
      </c>
      <c r="J388" s="17">
        <v>451.78699999999998</v>
      </c>
      <c r="K388" s="17">
        <v>455.2</v>
      </c>
      <c r="L388" s="17">
        <v>464.73899999999998</v>
      </c>
      <c r="M388" s="17">
        <v>402.339</v>
      </c>
      <c r="N388" s="17">
        <v>431.42</v>
      </c>
      <c r="O388" s="17">
        <v>431.42</v>
      </c>
      <c r="P388" s="17">
        <v>428.20600000000002</v>
      </c>
      <c r="Q388" s="17">
        <v>433.71</v>
      </c>
      <c r="R388" s="17">
        <v>483.18700000000001</v>
      </c>
      <c r="S388" s="17">
        <v>532.08299999999997</v>
      </c>
      <c r="T388" s="17">
        <v>469.041</v>
      </c>
      <c r="U388" s="17">
        <v>553.08199999999999</v>
      </c>
      <c r="V388" s="17">
        <v>504.24</v>
      </c>
      <c r="W388" s="17">
        <v>520.49099999999999</v>
      </c>
      <c r="X388" s="17">
        <v>504.62099999999998</v>
      </c>
      <c r="Y388" s="17">
        <v>532.02599999999995</v>
      </c>
      <c r="Z388" s="17">
        <v>532.05799999999999</v>
      </c>
      <c r="AA388" s="17">
        <v>512.06399999999996</v>
      </c>
      <c r="AB388" s="17">
        <v>477.13900000000001</v>
      </c>
      <c r="AC388" s="17">
        <v>543.10699999999997</v>
      </c>
      <c r="AD388" s="17">
        <v>473.23099999999999</v>
      </c>
      <c r="AE388" s="17">
        <v>540.29300000000001</v>
      </c>
      <c r="AF388" s="17">
        <v>462.27100000000002</v>
      </c>
      <c r="AG388" s="17">
        <v>509.517</v>
      </c>
      <c r="AH388" s="17">
        <v>488.56</v>
      </c>
      <c r="AI388" s="17">
        <v>542.22799999999995</v>
      </c>
      <c r="AJ388" s="17">
        <v>613.245</v>
      </c>
      <c r="AK388" s="17">
        <v>508.78500000000003</v>
      </c>
      <c r="AL388" s="17">
        <v>493.98</v>
      </c>
      <c r="AM388" s="17">
        <v>409.38400000000001</v>
      </c>
      <c r="AN388" s="17">
        <v>459.65800000000002</v>
      </c>
      <c r="AO388" s="17">
        <v>539.19799999999998</v>
      </c>
    </row>
    <row r="389" spans="1:41" x14ac:dyDescent="0.35">
      <c r="A389" s="17">
        <v>469.81900000000002</v>
      </c>
      <c r="B389" s="17">
        <v>533.14400000000001</v>
      </c>
      <c r="C389" s="17">
        <v>493.858</v>
      </c>
      <c r="D389" s="17">
        <v>518.75699999999995</v>
      </c>
      <c r="E389" s="17">
        <v>501.59800000000001</v>
      </c>
      <c r="F389" s="17">
        <v>541.35500000000002</v>
      </c>
      <c r="G389" s="17">
        <v>480.25099999999998</v>
      </c>
      <c r="H389" s="17">
        <v>544.86500000000001</v>
      </c>
      <c r="I389" s="17">
        <v>495.04700000000003</v>
      </c>
      <c r="J389" s="17">
        <v>451.93599999999998</v>
      </c>
      <c r="K389" s="17">
        <v>455.65300000000002</v>
      </c>
      <c r="L389" s="17">
        <v>465.92099999999999</v>
      </c>
      <c r="M389" s="17">
        <v>403.16800000000001</v>
      </c>
      <c r="N389" s="17">
        <v>431.60300000000001</v>
      </c>
      <c r="O389" s="17">
        <v>431.60300000000001</v>
      </c>
      <c r="P389" s="17">
        <v>428.75</v>
      </c>
      <c r="Q389" s="17">
        <v>440.048</v>
      </c>
      <c r="R389" s="17">
        <v>483.66199999999998</v>
      </c>
      <c r="S389" s="17">
        <v>532.54399999999998</v>
      </c>
      <c r="T389" s="17">
        <v>469.13499999999999</v>
      </c>
      <c r="U389" s="17">
        <v>557.24599999999998</v>
      </c>
      <c r="V389" s="17">
        <v>504.53800000000001</v>
      </c>
      <c r="W389" s="17">
        <v>520.72799999999995</v>
      </c>
      <c r="X389" s="17">
        <v>505.52699999999999</v>
      </c>
      <c r="Y389" s="17">
        <v>532.79100000000005</v>
      </c>
      <c r="Z389" s="17">
        <v>533.63199999999995</v>
      </c>
      <c r="AA389" s="17">
        <v>515.49</v>
      </c>
      <c r="AB389" s="17">
        <v>477.48</v>
      </c>
      <c r="AC389" s="17">
        <v>543.60299999999995</v>
      </c>
      <c r="AD389" s="17">
        <v>480.44099999999997</v>
      </c>
      <c r="AE389" s="17">
        <v>542.69200000000001</v>
      </c>
      <c r="AF389" s="17">
        <v>463.52600000000001</v>
      </c>
      <c r="AG389" s="17">
        <v>511.93400000000003</v>
      </c>
      <c r="AH389" s="17">
        <v>493.21899999999999</v>
      </c>
      <c r="AI389" s="17">
        <v>544.73400000000004</v>
      </c>
      <c r="AJ389" s="17">
        <v>621.72199999999998</v>
      </c>
      <c r="AK389" s="17">
        <v>516.61599999999999</v>
      </c>
      <c r="AL389" s="17">
        <v>494.98700000000002</v>
      </c>
      <c r="AM389" s="17">
        <v>411.80200000000002</v>
      </c>
      <c r="AN389" s="17">
        <v>461.39600000000002</v>
      </c>
      <c r="AO389" s="17">
        <v>542.178</v>
      </c>
    </row>
    <row r="390" spans="1:41" x14ac:dyDescent="0.35">
      <c r="A390" s="17">
        <v>470.654</v>
      </c>
      <c r="B390" s="17">
        <v>534.42200000000003</v>
      </c>
      <c r="C390" s="17">
        <v>494.96899999999999</v>
      </c>
      <c r="D390" s="17">
        <v>519.85</v>
      </c>
      <c r="E390" s="17">
        <v>502.22800000000001</v>
      </c>
      <c r="F390" s="17">
        <v>547.00199999999995</v>
      </c>
      <c r="G390" s="17">
        <v>481.863</v>
      </c>
      <c r="H390" s="17">
        <v>545.58600000000001</v>
      </c>
      <c r="I390" s="17">
        <v>496.67899999999997</v>
      </c>
      <c r="J390" s="17">
        <v>452.66500000000002</v>
      </c>
      <c r="K390" s="17">
        <v>457.71699999999998</v>
      </c>
      <c r="L390" s="17">
        <v>467.61500000000001</v>
      </c>
      <c r="M390" s="17">
        <v>404.57900000000001</v>
      </c>
      <c r="N390" s="17">
        <v>435.142</v>
      </c>
      <c r="O390" s="17">
        <v>435.142</v>
      </c>
      <c r="P390" s="17">
        <v>428.99099999999999</v>
      </c>
      <c r="Q390" s="17">
        <v>441.55599999999998</v>
      </c>
      <c r="R390" s="17">
        <v>484.721</v>
      </c>
      <c r="S390" s="17">
        <v>536.79100000000005</v>
      </c>
      <c r="T390" s="17">
        <v>470.40899999999999</v>
      </c>
      <c r="U390" s="17">
        <v>557.34</v>
      </c>
      <c r="V390" s="17">
        <v>508.01100000000002</v>
      </c>
      <c r="W390" s="17">
        <v>524.41899999999998</v>
      </c>
      <c r="X390" s="17">
        <v>505.72500000000002</v>
      </c>
      <c r="Y390" s="17">
        <v>535.08900000000006</v>
      </c>
      <c r="Z390" s="17">
        <v>534.923</v>
      </c>
      <c r="AA390" s="17">
        <v>517.18700000000001</v>
      </c>
      <c r="AB390" s="17">
        <v>478.55900000000003</v>
      </c>
      <c r="AC390" s="17">
        <v>549.44100000000003</v>
      </c>
      <c r="AD390" s="17">
        <v>480.517</v>
      </c>
      <c r="AE390" s="17">
        <v>544.75</v>
      </c>
      <c r="AF390" s="17">
        <v>464.29199999999997</v>
      </c>
      <c r="AG390" s="17">
        <v>512.01900000000001</v>
      </c>
      <c r="AH390" s="17">
        <v>495.56</v>
      </c>
      <c r="AI390" s="17">
        <v>544.87699999999995</v>
      </c>
      <c r="AJ390" s="17">
        <v>621.89200000000005</v>
      </c>
      <c r="AK390" s="17">
        <v>518.495</v>
      </c>
      <c r="AL390" s="17">
        <v>495.178</v>
      </c>
      <c r="AM390" s="17">
        <v>415.25299999999999</v>
      </c>
      <c r="AN390" s="17">
        <v>463.029</v>
      </c>
      <c r="AO390" s="17">
        <v>542.94399999999996</v>
      </c>
    </row>
    <row r="391" spans="1:41" x14ac:dyDescent="0.35">
      <c r="A391" s="17">
        <v>470.697</v>
      </c>
      <c r="B391" s="17">
        <v>534.72500000000002</v>
      </c>
      <c r="C391" s="17">
        <v>495.18400000000003</v>
      </c>
      <c r="D391" s="17">
        <v>521.12599999999998</v>
      </c>
      <c r="E391" s="17">
        <v>503.36399999999998</v>
      </c>
      <c r="F391" s="17">
        <v>547.81799999999998</v>
      </c>
      <c r="G391" s="17">
        <v>484.904</v>
      </c>
      <c r="H391" s="17">
        <v>548.03800000000001</v>
      </c>
      <c r="I391" s="17">
        <v>498.38799999999998</v>
      </c>
      <c r="J391" s="17">
        <v>453.05799999999999</v>
      </c>
      <c r="K391" s="17">
        <v>461.99900000000002</v>
      </c>
      <c r="L391" s="17">
        <v>468.22899999999998</v>
      </c>
      <c r="M391" s="17">
        <v>406.24</v>
      </c>
      <c r="N391" s="17">
        <v>438.91699999999997</v>
      </c>
      <c r="O391" s="17">
        <v>438.91699999999997</v>
      </c>
      <c r="P391" s="17">
        <v>430.89400000000001</v>
      </c>
      <c r="Q391" s="17">
        <v>442.27300000000002</v>
      </c>
      <c r="R391" s="17">
        <v>490.30500000000001</v>
      </c>
      <c r="S391" s="17">
        <v>537.471</v>
      </c>
      <c r="T391" s="17">
        <v>473.65600000000001</v>
      </c>
      <c r="U391" s="17">
        <v>557.47900000000004</v>
      </c>
      <c r="V391" s="17">
        <v>508.161</v>
      </c>
      <c r="W391" s="17">
        <v>527.66300000000001</v>
      </c>
      <c r="X391" s="17">
        <v>507.37599999999998</v>
      </c>
      <c r="Y391" s="17">
        <v>539.17200000000003</v>
      </c>
      <c r="Z391" s="17">
        <v>536.52300000000002</v>
      </c>
      <c r="AA391" s="17">
        <v>526.64099999999996</v>
      </c>
      <c r="AB391" s="17">
        <v>480.31599999999997</v>
      </c>
      <c r="AC391" s="17">
        <v>550.70600000000002</v>
      </c>
      <c r="AD391" s="17">
        <v>484.714</v>
      </c>
      <c r="AE391" s="17">
        <v>545.25900000000001</v>
      </c>
      <c r="AF391" s="17">
        <v>467.76799999999997</v>
      </c>
      <c r="AG391" s="17">
        <v>516.56299999999999</v>
      </c>
      <c r="AH391" s="17">
        <v>499.702</v>
      </c>
      <c r="AI391" s="17">
        <v>548.73299999999995</v>
      </c>
      <c r="AJ391" s="17">
        <v>623.96400000000006</v>
      </c>
      <c r="AK391" s="17">
        <v>521.12400000000002</v>
      </c>
      <c r="AL391" s="17">
        <v>496.50900000000001</v>
      </c>
      <c r="AM391" s="17">
        <v>417.24900000000002</v>
      </c>
      <c r="AN391" s="17">
        <v>463.92899999999997</v>
      </c>
      <c r="AO391" s="17">
        <v>543.33199999999999</v>
      </c>
    </row>
    <row r="392" spans="1:41" x14ac:dyDescent="0.35">
      <c r="A392" s="17">
        <v>472.17599999999999</v>
      </c>
      <c r="B392" s="17">
        <v>535.99099999999999</v>
      </c>
      <c r="C392" s="17">
        <v>495.35599999999999</v>
      </c>
      <c r="D392" s="17">
        <v>522.25800000000004</v>
      </c>
      <c r="E392" s="17">
        <v>506.36599999999999</v>
      </c>
      <c r="F392" s="17">
        <v>548.60400000000004</v>
      </c>
      <c r="G392" s="17">
        <v>485.05</v>
      </c>
      <c r="H392" s="17">
        <v>549.51599999999996</v>
      </c>
      <c r="I392" s="17">
        <v>498.62700000000001</v>
      </c>
      <c r="J392" s="17">
        <v>453.52199999999999</v>
      </c>
      <c r="K392" s="17">
        <v>462.05099999999999</v>
      </c>
      <c r="L392" s="17">
        <v>469.54899999999998</v>
      </c>
      <c r="M392" s="17">
        <v>406.84699999999998</v>
      </c>
      <c r="N392" s="17">
        <v>439.74900000000002</v>
      </c>
      <c r="O392" s="17">
        <v>439.74900000000002</v>
      </c>
      <c r="P392" s="17">
        <v>432.61399999999998</v>
      </c>
      <c r="Q392" s="17">
        <v>442.577</v>
      </c>
      <c r="R392" s="17">
        <v>490.62099999999998</v>
      </c>
      <c r="S392" s="17">
        <v>539.66300000000001</v>
      </c>
      <c r="T392" s="17">
        <v>475.84</v>
      </c>
      <c r="U392" s="17">
        <v>560.95399999999995</v>
      </c>
      <c r="V392" s="17">
        <v>510.60500000000002</v>
      </c>
      <c r="W392" s="17">
        <v>538.72400000000005</v>
      </c>
      <c r="X392" s="17">
        <v>509.7</v>
      </c>
      <c r="Y392" s="17">
        <v>540.19399999999996</v>
      </c>
      <c r="Z392" s="17">
        <v>536.58799999999997</v>
      </c>
      <c r="AA392" s="17">
        <v>527.34799999999996</v>
      </c>
      <c r="AB392" s="17">
        <v>482.06</v>
      </c>
      <c r="AC392" s="17">
        <v>551.39200000000005</v>
      </c>
      <c r="AD392" s="17">
        <v>484.76100000000002</v>
      </c>
      <c r="AE392" s="17">
        <v>547.72500000000002</v>
      </c>
      <c r="AF392" s="17">
        <v>468.09899999999999</v>
      </c>
      <c r="AG392" s="17">
        <v>517.28099999999995</v>
      </c>
      <c r="AH392" s="17">
        <v>500.59399999999999</v>
      </c>
      <c r="AI392" s="17">
        <v>549.51300000000003</v>
      </c>
      <c r="AJ392" s="17">
        <v>631.95799999999997</v>
      </c>
      <c r="AK392" s="17">
        <v>521.798</v>
      </c>
      <c r="AL392" s="17">
        <v>498.79</v>
      </c>
      <c r="AM392" s="17">
        <v>421.803</v>
      </c>
      <c r="AN392" s="17">
        <v>466.23</v>
      </c>
      <c r="AO392" s="17">
        <v>543.62199999999996</v>
      </c>
    </row>
    <row r="393" spans="1:41" x14ac:dyDescent="0.35">
      <c r="A393" s="17">
        <v>475.75700000000001</v>
      </c>
      <c r="B393" s="17">
        <v>539.57500000000005</v>
      </c>
      <c r="C393" s="17">
        <v>496.83800000000002</v>
      </c>
      <c r="D393" s="17">
        <v>523.03300000000002</v>
      </c>
      <c r="E393" s="17">
        <v>506.68700000000001</v>
      </c>
      <c r="F393" s="17">
        <v>549.928</v>
      </c>
      <c r="G393" s="17">
        <v>485.96100000000001</v>
      </c>
      <c r="H393" s="17">
        <v>550.84100000000001</v>
      </c>
      <c r="I393" s="17">
        <v>499.57299999999998</v>
      </c>
      <c r="J393" s="17">
        <v>453.96899999999999</v>
      </c>
      <c r="K393" s="17">
        <v>462.88400000000001</v>
      </c>
      <c r="L393" s="17">
        <v>470.93200000000002</v>
      </c>
      <c r="M393" s="17">
        <v>413.37900000000002</v>
      </c>
      <c r="N393" s="17">
        <v>441.76100000000002</v>
      </c>
      <c r="O393" s="17">
        <v>441.76100000000002</v>
      </c>
      <c r="P393" s="17">
        <v>433.89299999999997</v>
      </c>
      <c r="Q393" s="17">
        <v>443.62299999999999</v>
      </c>
      <c r="R393" s="17">
        <v>491.04700000000003</v>
      </c>
      <c r="S393" s="17">
        <v>540.495</v>
      </c>
      <c r="T393" s="17">
        <v>478.846</v>
      </c>
      <c r="U393" s="17">
        <v>564.30799999999999</v>
      </c>
      <c r="V393" s="17">
        <v>510.80799999999999</v>
      </c>
      <c r="W393" s="17">
        <v>538.99099999999999</v>
      </c>
      <c r="X393" s="17">
        <v>512.23400000000004</v>
      </c>
      <c r="Y393" s="17">
        <v>541.41200000000003</v>
      </c>
      <c r="Z393" s="17">
        <v>538.28200000000004</v>
      </c>
      <c r="AA393" s="17">
        <v>537.00199999999995</v>
      </c>
      <c r="AB393" s="17">
        <v>482.93400000000003</v>
      </c>
      <c r="AC393" s="17">
        <v>553</v>
      </c>
      <c r="AD393" s="17">
        <v>484.78699999999998</v>
      </c>
      <c r="AE393" s="17">
        <v>548.00699999999995</v>
      </c>
      <c r="AF393" s="17">
        <v>468.23399999999998</v>
      </c>
      <c r="AG393" s="17">
        <v>519.42399999999998</v>
      </c>
      <c r="AH393" s="17">
        <v>502.87099999999998</v>
      </c>
      <c r="AI393" s="17">
        <v>551.47799999999995</v>
      </c>
      <c r="AJ393" s="17">
        <v>633.923</v>
      </c>
      <c r="AK393" s="17">
        <v>525.55700000000002</v>
      </c>
      <c r="AL393" s="17">
        <v>499.38299999999998</v>
      </c>
      <c r="AM393" s="17">
        <v>423.89299999999997</v>
      </c>
      <c r="AN393" s="17">
        <v>467.29</v>
      </c>
      <c r="AO393" s="17">
        <v>548.81700000000001</v>
      </c>
    </row>
    <row r="394" spans="1:41" x14ac:dyDescent="0.35">
      <c r="A394" s="17">
        <v>477.34199999999998</v>
      </c>
      <c r="B394" s="17">
        <v>539.952</v>
      </c>
      <c r="C394" s="17">
        <v>497.16899999999998</v>
      </c>
      <c r="D394" s="17">
        <v>524.71</v>
      </c>
      <c r="E394" s="17">
        <v>508.65300000000002</v>
      </c>
      <c r="F394" s="17">
        <v>551.88699999999994</v>
      </c>
      <c r="G394" s="17">
        <v>488.75799999999998</v>
      </c>
      <c r="H394" s="17">
        <v>552.178</v>
      </c>
      <c r="I394" s="17">
        <v>499.97500000000002</v>
      </c>
      <c r="J394" s="17">
        <v>457.28699999999998</v>
      </c>
      <c r="K394" s="17">
        <v>463.142</v>
      </c>
      <c r="L394" s="17">
        <v>474.392</v>
      </c>
      <c r="M394" s="17">
        <v>414.76299999999998</v>
      </c>
      <c r="N394" s="17">
        <v>442.41</v>
      </c>
      <c r="O394" s="17">
        <v>442.41</v>
      </c>
      <c r="P394" s="17">
        <v>441.267</v>
      </c>
      <c r="Q394" s="17">
        <v>450.47300000000001</v>
      </c>
      <c r="R394" s="17">
        <v>492.93299999999999</v>
      </c>
      <c r="S394" s="17">
        <v>541.99400000000003</v>
      </c>
      <c r="T394" s="17">
        <v>485.09699999999998</v>
      </c>
      <c r="U394" s="17">
        <v>564.78499999999997</v>
      </c>
      <c r="V394" s="17">
        <v>512.83100000000002</v>
      </c>
      <c r="W394" s="17">
        <v>540.49599999999998</v>
      </c>
      <c r="X394" s="17">
        <v>512.83799999999997</v>
      </c>
      <c r="Y394" s="17">
        <v>542.41300000000001</v>
      </c>
      <c r="Z394" s="17">
        <v>543.26599999999996</v>
      </c>
      <c r="AA394" s="17">
        <v>542.85199999999998</v>
      </c>
      <c r="AB394" s="17">
        <v>488.13799999999998</v>
      </c>
      <c r="AC394" s="17">
        <v>553.44500000000005</v>
      </c>
      <c r="AD394" s="17">
        <v>486.27800000000002</v>
      </c>
      <c r="AE394" s="17">
        <v>548.59699999999998</v>
      </c>
      <c r="AF394" s="17">
        <v>469.45100000000002</v>
      </c>
      <c r="AG394" s="17">
        <v>522.28499999999997</v>
      </c>
      <c r="AH394" s="17">
        <v>504.34300000000002</v>
      </c>
      <c r="AI394" s="17">
        <v>554.88</v>
      </c>
      <c r="AJ394" s="17">
        <v>636.75800000000004</v>
      </c>
      <c r="AK394" s="17">
        <v>528.72900000000004</v>
      </c>
      <c r="AL394" s="17">
        <v>504.43400000000003</v>
      </c>
      <c r="AM394" s="17">
        <v>426.137</v>
      </c>
      <c r="AN394" s="17">
        <v>469.47300000000001</v>
      </c>
      <c r="AO394" s="17">
        <v>553.1</v>
      </c>
    </row>
    <row r="395" spans="1:41" x14ac:dyDescent="0.35">
      <c r="A395" s="17">
        <v>479.35700000000003</v>
      </c>
      <c r="B395" s="17">
        <v>542.14599999999996</v>
      </c>
      <c r="C395" s="17">
        <v>499.93900000000002</v>
      </c>
      <c r="D395" s="17">
        <v>525.18899999999996</v>
      </c>
      <c r="E395" s="17">
        <v>511.32900000000001</v>
      </c>
      <c r="F395" s="17">
        <v>556.59299999999996</v>
      </c>
      <c r="G395" s="17">
        <v>489.42599999999999</v>
      </c>
      <c r="H395" s="17">
        <v>552.87199999999996</v>
      </c>
      <c r="I395" s="17">
        <v>503.04199999999997</v>
      </c>
      <c r="J395" s="17">
        <v>458.59800000000001</v>
      </c>
      <c r="K395" s="17">
        <v>464.55</v>
      </c>
      <c r="L395" s="17">
        <v>476.89100000000002</v>
      </c>
      <c r="M395" s="17">
        <v>415.887</v>
      </c>
      <c r="N395" s="17">
        <v>450.77699999999999</v>
      </c>
      <c r="O395" s="17">
        <v>450.77699999999999</v>
      </c>
      <c r="P395" s="17">
        <v>442.04399999999998</v>
      </c>
      <c r="Q395" s="17">
        <v>450.97199999999998</v>
      </c>
      <c r="R395" s="17">
        <v>493.27499999999998</v>
      </c>
      <c r="S395" s="17">
        <v>545.27200000000005</v>
      </c>
      <c r="T395" s="17">
        <v>485.19</v>
      </c>
      <c r="U395" s="17">
        <v>565.23900000000003</v>
      </c>
      <c r="V395" s="17">
        <v>513.87300000000005</v>
      </c>
      <c r="W395" s="17">
        <v>541.74800000000005</v>
      </c>
      <c r="X395" s="17">
        <v>513.40700000000004</v>
      </c>
      <c r="Y395" s="17">
        <v>543.221</v>
      </c>
      <c r="Z395" s="17">
        <v>544.10699999999997</v>
      </c>
      <c r="AA395" s="17">
        <v>544.01700000000005</v>
      </c>
      <c r="AB395" s="17">
        <v>488.416</v>
      </c>
      <c r="AC395" s="17">
        <v>556.42100000000005</v>
      </c>
      <c r="AD395" s="17">
        <v>486.36900000000003</v>
      </c>
      <c r="AE395" s="17">
        <v>551.12800000000004</v>
      </c>
      <c r="AF395" s="17">
        <v>469.86</v>
      </c>
      <c r="AG395" s="17">
        <v>524.72900000000004</v>
      </c>
      <c r="AH395" s="17">
        <v>505.62200000000001</v>
      </c>
      <c r="AI395" s="17">
        <v>556.18499999999995</v>
      </c>
      <c r="AJ395" s="17">
        <v>640.08900000000006</v>
      </c>
      <c r="AK395" s="17">
        <v>529.03399999999999</v>
      </c>
      <c r="AL395" s="17">
        <v>505.99099999999999</v>
      </c>
      <c r="AM395" s="17">
        <v>426.46600000000001</v>
      </c>
      <c r="AN395" s="17">
        <v>470.29399999999998</v>
      </c>
      <c r="AO395" s="17">
        <v>558.31399999999996</v>
      </c>
    </row>
    <row r="396" spans="1:41" x14ac:dyDescent="0.35">
      <c r="A396" s="17">
        <v>480.17700000000002</v>
      </c>
      <c r="B396" s="17">
        <v>542.94399999999996</v>
      </c>
      <c r="C396" s="17">
        <v>500.53399999999999</v>
      </c>
      <c r="D396" s="17">
        <v>526.53</v>
      </c>
      <c r="E396" s="17">
        <v>511.45100000000002</v>
      </c>
      <c r="F396" s="17">
        <v>556.75099999999998</v>
      </c>
      <c r="G396" s="17">
        <v>490.15899999999999</v>
      </c>
      <c r="H396" s="17">
        <v>555.53200000000004</v>
      </c>
      <c r="I396" s="17">
        <v>503.27699999999999</v>
      </c>
      <c r="J396" s="17">
        <v>465.56099999999998</v>
      </c>
      <c r="K396" s="17">
        <v>464.63600000000002</v>
      </c>
      <c r="L396" s="17">
        <v>483.51400000000001</v>
      </c>
      <c r="M396" s="17">
        <v>421.19200000000001</v>
      </c>
      <c r="N396" s="17">
        <v>451.62900000000002</v>
      </c>
      <c r="O396" s="17">
        <v>451.62900000000002</v>
      </c>
      <c r="P396" s="17">
        <v>443.48</v>
      </c>
      <c r="Q396" s="17">
        <v>458.03500000000003</v>
      </c>
      <c r="R396" s="17">
        <v>494.25799999999998</v>
      </c>
      <c r="S396" s="17">
        <v>545.57100000000003</v>
      </c>
      <c r="T396" s="17">
        <v>492.52199999999999</v>
      </c>
      <c r="U396" s="17">
        <v>566.19299999999998</v>
      </c>
      <c r="V396" s="17">
        <v>515.34100000000001</v>
      </c>
      <c r="W396" s="17">
        <v>545.98500000000001</v>
      </c>
      <c r="X396" s="17">
        <v>520.04999999999995</v>
      </c>
      <c r="Y396" s="17">
        <v>546.26599999999996</v>
      </c>
      <c r="Z396" s="17">
        <v>549.01</v>
      </c>
      <c r="AA396" s="17">
        <v>545.46900000000005</v>
      </c>
      <c r="AB396" s="17">
        <v>488.61700000000002</v>
      </c>
      <c r="AC396" s="17">
        <v>556.51800000000003</v>
      </c>
      <c r="AD396" s="17">
        <v>487.13299999999998</v>
      </c>
      <c r="AE396" s="17">
        <v>551.14300000000003</v>
      </c>
      <c r="AF396" s="17">
        <v>470.51</v>
      </c>
      <c r="AG396" s="17">
        <v>528.03099999999995</v>
      </c>
      <c r="AH396" s="17">
        <v>510.74900000000002</v>
      </c>
      <c r="AI396" s="17">
        <v>556.726</v>
      </c>
      <c r="AJ396" s="17">
        <v>644.79200000000003</v>
      </c>
      <c r="AK396" s="17">
        <v>533.35699999999997</v>
      </c>
      <c r="AL396" s="17">
        <v>505.995</v>
      </c>
      <c r="AM396" s="17">
        <v>430.661</v>
      </c>
      <c r="AN396" s="17">
        <v>470.30500000000001</v>
      </c>
      <c r="AO396" s="17">
        <v>558.83299999999997</v>
      </c>
    </row>
    <row r="397" spans="1:41" x14ac:dyDescent="0.35">
      <c r="A397" s="17">
        <v>483.07</v>
      </c>
      <c r="B397" s="17">
        <v>543.14099999999996</v>
      </c>
      <c r="C397" s="17">
        <v>501.61200000000002</v>
      </c>
      <c r="D397" s="17">
        <v>527.98400000000004</v>
      </c>
      <c r="E397" s="17">
        <v>511.59</v>
      </c>
      <c r="F397" s="17">
        <v>556.90800000000002</v>
      </c>
      <c r="G397" s="17">
        <v>492.30200000000002</v>
      </c>
      <c r="H397" s="17">
        <v>555.96100000000001</v>
      </c>
      <c r="I397" s="17">
        <v>504.47800000000001</v>
      </c>
      <c r="J397" s="17">
        <v>467.29399999999998</v>
      </c>
      <c r="K397" s="17">
        <v>465.61399999999998</v>
      </c>
      <c r="L397" s="17">
        <v>484.286</v>
      </c>
      <c r="M397" s="17">
        <v>421.28399999999999</v>
      </c>
      <c r="N397" s="17">
        <v>465.19099999999997</v>
      </c>
      <c r="O397" s="17">
        <v>465.19099999999997</v>
      </c>
      <c r="P397" s="17">
        <v>448.03300000000002</v>
      </c>
      <c r="Q397" s="17">
        <v>462.15800000000002</v>
      </c>
      <c r="R397" s="17">
        <v>494.4</v>
      </c>
      <c r="S397" s="17">
        <v>546.22</v>
      </c>
      <c r="T397" s="17">
        <v>493.36099999999999</v>
      </c>
      <c r="U397" s="17">
        <v>569.05100000000004</v>
      </c>
      <c r="V397" s="17">
        <v>516.19799999999998</v>
      </c>
      <c r="W397" s="17">
        <v>547.57399999999996</v>
      </c>
      <c r="X397" s="17">
        <v>521.25099999999998</v>
      </c>
      <c r="Y397" s="17">
        <v>549.13199999999995</v>
      </c>
      <c r="Z397" s="17">
        <v>551.75400000000002</v>
      </c>
      <c r="AA397" s="17">
        <v>546.70600000000002</v>
      </c>
      <c r="AB397" s="17">
        <v>489.15899999999999</v>
      </c>
      <c r="AC397" s="17">
        <v>556.98099999999999</v>
      </c>
      <c r="AD397" s="17">
        <v>487.904</v>
      </c>
      <c r="AE397" s="17">
        <v>552.30200000000002</v>
      </c>
      <c r="AF397" s="17">
        <v>470.86799999999999</v>
      </c>
      <c r="AG397" s="17">
        <v>541.75</v>
      </c>
      <c r="AH397" s="17">
        <v>513.81399999999996</v>
      </c>
      <c r="AI397" s="17">
        <v>557.16999999999996</v>
      </c>
      <c r="AJ397" s="17">
        <v>646.26800000000003</v>
      </c>
      <c r="AK397" s="17">
        <v>537.16499999999996</v>
      </c>
      <c r="AL397" s="17">
        <v>507.21499999999997</v>
      </c>
      <c r="AM397" s="17">
        <v>430.952</v>
      </c>
      <c r="AN397" s="17">
        <v>471.36599999999999</v>
      </c>
      <c r="AO397" s="17">
        <v>560.46699999999998</v>
      </c>
    </row>
    <row r="398" spans="1:41" x14ac:dyDescent="0.35">
      <c r="A398" s="17">
        <v>484.14600000000002</v>
      </c>
      <c r="B398" s="17">
        <v>545.42700000000002</v>
      </c>
      <c r="C398" s="17">
        <v>502.25099999999998</v>
      </c>
      <c r="D398" s="17">
        <v>530.09100000000001</v>
      </c>
      <c r="E398" s="17">
        <v>513.65899999999999</v>
      </c>
      <c r="F398" s="17">
        <v>557.48199999999997</v>
      </c>
      <c r="G398" s="17">
        <v>496.58100000000002</v>
      </c>
      <c r="H398" s="17">
        <v>559.04899999999998</v>
      </c>
      <c r="I398" s="17">
        <v>506.06700000000001</v>
      </c>
      <c r="J398" s="17">
        <v>471.19499999999999</v>
      </c>
      <c r="K398" s="17">
        <v>467.25200000000001</v>
      </c>
      <c r="L398" s="17">
        <v>488.48</v>
      </c>
      <c r="M398" s="17">
        <v>421.91899999999998</v>
      </c>
      <c r="N398" s="17">
        <v>465.52199999999999</v>
      </c>
      <c r="O398" s="17">
        <v>465.52199999999999</v>
      </c>
      <c r="P398" s="17">
        <v>449.30099999999999</v>
      </c>
      <c r="Q398" s="17">
        <v>465.19299999999998</v>
      </c>
      <c r="R398" s="17">
        <v>495.18200000000002</v>
      </c>
      <c r="S398" s="17">
        <v>548.41600000000005</v>
      </c>
      <c r="T398" s="17">
        <v>493.45100000000002</v>
      </c>
      <c r="U398" s="17">
        <v>569.971</v>
      </c>
      <c r="V398" s="17">
        <v>516.32799999999997</v>
      </c>
      <c r="W398" s="17">
        <v>548.28899999999999</v>
      </c>
      <c r="X398" s="17">
        <v>521.47500000000002</v>
      </c>
      <c r="Y398" s="17">
        <v>550.19299999999998</v>
      </c>
      <c r="Z398" s="17">
        <v>552.01599999999996</v>
      </c>
      <c r="AA398" s="17">
        <v>548.279</v>
      </c>
      <c r="AB398" s="17">
        <v>490.16500000000002</v>
      </c>
      <c r="AC398" s="17">
        <v>557.43399999999997</v>
      </c>
      <c r="AD398" s="17">
        <v>488.16199999999998</v>
      </c>
      <c r="AE398" s="17">
        <v>552.80499999999995</v>
      </c>
      <c r="AF398" s="17">
        <v>472.83100000000002</v>
      </c>
      <c r="AG398" s="17">
        <v>544.62</v>
      </c>
      <c r="AH398" s="17">
        <v>531.80799999999999</v>
      </c>
      <c r="AI398" s="17">
        <v>557.39599999999996</v>
      </c>
      <c r="AJ398" s="17">
        <v>652.85799999999995</v>
      </c>
      <c r="AK398" s="17">
        <v>537.79899999999998</v>
      </c>
      <c r="AL398" s="17">
        <v>507.70499999999998</v>
      </c>
      <c r="AM398" s="17">
        <v>434.55599999999998</v>
      </c>
      <c r="AN398" s="17">
        <v>475.04899999999998</v>
      </c>
      <c r="AO398" s="17">
        <v>560.85</v>
      </c>
    </row>
    <row r="399" spans="1:41" x14ac:dyDescent="0.35">
      <c r="A399" s="17">
        <v>487.38299999999998</v>
      </c>
      <c r="B399" s="17">
        <v>548.87400000000002</v>
      </c>
      <c r="C399" s="17">
        <v>504.55200000000002</v>
      </c>
      <c r="D399" s="17">
        <v>532.84799999999996</v>
      </c>
      <c r="E399" s="17">
        <v>514.67700000000002</v>
      </c>
      <c r="F399" s="17">
        <v>559.24900000000002</v>
      </c>
      <c r="G399" s="17">
        <v>501.84800000000001</v>
      </c>
      <c r="H399" s="17">
        <v>559.08199999999999</v>
      </c>
      <c r="I399" s="17">
        <v>506.529</v>
      </c>
      <c r="J399" s="17">
        <v>471.29199999999997</v>
      </c>
      <c r="K399" s="17">
        <v>468.7</v>
      </c>
      <c r="L399" s="17">
        <v>491.92500000000001</v>
      </c>
      <c r="M399" s="17">
        <v>424.16199999999998</v>
      </c>
      <c r="N399" s="17">
        <v>471.178</v>
      </c>
      <c r="O399" s="17">
        <v>471.178</v>
      </c>
      <c r="P399" s="17">
        <v>450.76100000000002</v>
      </c>
      <c r="Q399" s="17">
        <v>475.21499999999997</v>
      </c>
      <c r="R399" s="17">
        <v>495.87400000000002</v>
      </c>
      <c r="S399" s="17">
        <v>550.03899999999999</v>
      </c>
      <c r="T399" s="17">
        <v>496.00099999999998</v>
      </c>
      <c r="U399" s="17">
        <v>571.61199999999997</v>
      </c>
      <c r="V399" s="17">
        <v>516.95899999999995</v>
      </c>
      <c r="W399" s="17">
        <v>548.45699999999999</v>
      </c>
      <c r="X399" s="17">
        <v>522.63900000000001</v>
      </c>
      <c r="Y399" s="17">
        <v>552.952</v>
      </c>
      <c r="Z399" s="17">
        <v>555.88900000000001</v>
      </c>
      <c r="AA399" s="17">
        <v>554.928</v>
      </c>
      <c r="AB399" s="17">
        <v>490.90499999999997</v>
      </c>
      <c r="AC399" s="17">
        <v>559.29899999999998</v>
      </c>
      <c r="AD399" s="17">
        <v>490.81299999999999</v>
      </c>
      <c r="AE399" s="17">
        <v>555.67499999999995</v>
      </c>
      <c r="AF399" s="17">
        <v>474.34300000000002</v>
      </c>
      <c r="AG399" s="17">
        <v>548.94899999999996</v>
      </c>
      <c r="AH399" s="17">
        <v>533.54600000000005</v>
      </c>
      <c r="AI399" s="17">
        <v>562.07500000000005</v>
      </c>
      <c r="AJ399" s="17">
        <v>657.30899999999997</v>
      </c>
      <c r="AK399" s="17">
        <v>544.00400000000002</v>
      </c>
      <c r="AL399" s="17">
        <v>507.82100000000003</v>
      </c>
      <c r="AM399" s="17">
        <v>439.72399999999999</v>
      </c>
      <c r="AN399" s="17">
        <v>476.75099999999998</v>
      </c>
      <c r="AO399" s="17">
        <v>562.61900000000003</v>
      </c>
    </row>
    <row r="400" spans="1:41" x14ac:dyDescent="0.35">
      <c r="A400" s="17">
        <v>491.38799999999998</v>
      </c>
      <c r="B400" s="17">
        <v>549.39800000000002</v>
      </c>
      <c r="C400" s="17">
        <v>506.488</v>
      </c>
      <c r="D400" s="17">
        <v>534.16899999999998</v>
      </c>
      <c r="E400" s="17">
        <v>516.98299999999995</v>
      </c>
      <c r="F400" s="17">
        <v>559.47900000000004</v>
      </c>
      <c r="G400" s="17">
        <v>503.30700000000002</v>
      </c>
      <c r="H400" s="17">
        <v>560.13599999999997</v>
      </c>
      <c r="I400" s="17">
        <v>510.20699999999999</v>
      </c>
      <c r="J400" s="17">
        <v>473.53100000000001</v>
      </c>
      <c r="K400" s="17">
        <v>470.35399999999998</v>
      </c>
      <c r="L400" s="17">
        <v>493.613</v>
      </c>
      <c r="M400" s="17">
        <v>424.81099999999998</v>
      </c>
      <c r="N400" s="17">
        <v>475.37200000000001</v>
      </c>
      <c r="O400" s="17">
        <v>475.37200000000001</v>
      </c>
      <c r="P400" s="17">
        <v>451.81200000000001</v>
      </c>
      <c r="Q400" s="17">
        <v>477.01299999999998</v>
      </c>
      <c r="R400" s="17">
        <v>496.33199999999999</v>
      </c>
      <c r="S400" s="17">
        <v>551.33699999999999</v>
      </c>
      <c r="T400" s="17">
        <v>500.22500000000002</v>
      </c>
      <c r="U400" s="17">
        <v>572.05600000000004</v>
      </c>
      <c r="V400" s="17">
        <v>517.65700000000004</v>
      </c>
      <c r="W400" s="17">
        <v>551.13099999999997</v>
      </c>
      <c r="X400" s="17">
        <v>524.62099999999998</v>
      </c>
      <c r="Y400" s="17">
        <v>555.13199999999995</v>
      </c>
      <c r="Z400" s="17">
        <v>555.96500000000003</v>
      </c>
      <c r="AA400" s="17">
        <v>557.43200000000002</v>
      </c>
      <c r="AB400" s="17">
        <v>493.33199999999999</v>
      </c>
      <c r="AC400" s="17">
        <v>560.67100000000005</v>
      </c>
      <c r="AD400" s="17">
        <v>492.673</v>
      </c>
      <c r="AE400" s="17">
        <v>557.04999999999995</v>
      </c>
      <c r="AF400" s="17">
        <v>474.71800000000002</v>
      </c>
      <c r="AG400" s="17">
        <v>549.05100000000004</v>
      </c>
      <c r="AH400" s="17">
        <v>536.28300000000002</v>
      </c>
      <c r="AI400" s="17">
        <v>565.95699999999999</v>
      </c>
      <c r="AJ400" s="17">
        <v>657.73500000000001</v>
      </c>
      <c r="AK400" s="17">
        <v>551.28200000000004</v>
      </c>
      <c r="AL400" s="17">
        <v>508.61700000000002</v>
      </c>
      <c r="AM400" s="17">
        <v>440.41199999999998</v>
      </c>
      <c r="AN400" s="17">
        <v>477.214</v>
      </c>
      <c r="AO400" s="17">
        <v>564.30999999999995</v>
      </c>
    </row>
    <row r="401" spans="1:41" x14ac:dyDescent="0.35">
      <c r="A401" s="17">
        <v>491.78800000000001</v>
      </c>
      <c r="B401" s="17">
        <v>550.91700000000003</v>
      </c>
      <c r="C401" s="17">
        <v>507.27499999999998</v>
      </c>
      <c r="D401" s="17">
        <v>536.90499999999997</v>
      </c>
      <c r="E401" s="17">
        <v>519.35799999999995</v>
      </c>
      <c r="F401" s="17">
        <v>560.46600000000001</v>
      </c>
      <c r="G401" s="17">
        <v>506.40899999999999</v>
      </c>
      <c r="H401" s="17">
        <v>562.62699999999995</v>
      </c>
      <c r="I401" s="17">
        <v>512.95000000000005</v>
      </c>
      <c r="J401" s="17">
        <v>474.12400000000002</v>
      </c>
      <c r="K401" s="17">
        <v>471.37</v>
      </c>
      <c r="L401" s="17">
        <v>494.31799999999998</v>
      </c>
      <c r="M401" s="17">
        <v>425.464</v>
      </c>
      <c r="N401" s="17">
        <v>476.39</v>
      </c>
      <c r="O401" s="17">
        <v>476.39</v>
      </c>
      <c r="P401" s="17">
        <v>454.76900000000001</v>
      </c>
      <c r="Q401" s="17">
        <v>483.93299999999999</v>
      </c>
      <c r="R401" s="17">
        <v>497.74299999999999</v>
      </c>
      <c r="S401" s="17">
        <v>553.20500000000004</v>
      </c>
      <c r="T401" s="17">
        <v>504.69900000000001</v>
      </c>
      <c r="U401" s="17">
        <v>572.23900000000003</v>
      </c>
      <c r="V401" s="17">
        <v>520.86800000000005</v>
      </c>
      <c r="W401" s="17">
        <v>553.66499999999996</v>
      </c>
      <c r="X401" s="17">
        <v>525.96199999999999</v>
      </c>
      <c r="Y401" s="17">
        <v>557.78399999999999</v>
      </c>
      <c r="Z401" s="17">
        <v>556.21299999999997</v>
      </c>
      <c r="AA401" s="17">
        <v>559.54700000000003</v>
      </c>
      <c r="AB401" s="17">
        <v>501.54399999999998</v>
      </c>
      <c r="AC401" s="17">
        <v>563.30799999999999</v>
      </c>
      <c r="AD401" s="17">
        <v>493.68</v>
      </c>
      <c r="AE401" s="17">
        <v>557.15599999999995</v>
      </c>
      <c r="AF401" s="17">
        <v>475.66800000000001</v>
      </c>
      <c r="AG401" s="17">
        <v>549.62900000000002</v>
      </c>
      <c r="AH401" s="17">
        <v>537.22699999999998</v>
      </c>
      <c r="AI401" s="17">
        <v>578.26199999999994</v>
      </c>
      <c r="AJ401" s="17">
        <v>659.11400000000003</v>
      </c>
      <c r="AK401" s="17">
        <v>551.78899999999999</v>
      </c>
      <c r="AL401" s="17">
        <v>508.99700000000001</v>
      </c>
      <c r="AM401" s="17">
        <v>440.50700000000001</v>
      </c>
      <c r="AN401" s="17">
        <v>478.86200000000002</v>
      </c>
      <c r="AO401" s="17">
        <v>565.42600000000004</v>
      </c>
    </row>
    <row r="402" spans="1:41" x14ac:dyDescent="0.35">
      <c r="A402" s="17">
        <v>493.49299999999999</v>
      </c>
      <c r="B402" s="17">
        <v>551.005</v>
      </c>
      <c r="C402" s="17">
        <v>507.99200000000002</v>
      </c>
      <c r="D402" s="17">
        <v>538.64</v>
      </c>
      <c r="E402" s="17">
        <v>520.41300000000001</v>
      </c>
      <c r="F402" s="17">
        <v>561.05200000000002</v>
      </c>
      <c r="G402" s="17">
        <v>506.48500000000001</v>
      </c>
      <c r="H402" s="17">
        <v>563.63099999999997</v>
      </c>
      <c r="I402" s="17">
        <v>516.33900000000006</v>
      </c>
      <c r="J402" s="17">
        <v>474.65699999999998</v>
      </c>
      <c r="K402" s="17">
        <v>472.83199999999999</v>
      </c>
      <c r="L402" s="17">
        <v>494.33499999999998</v>
      </c>
      <c r="M402" s="17">
        <v>427.29199999999997</v>
      </c>
      <c r="N402" s="17">
        <v>479.10399999999998</v>
      </c>
      <c r="O402" s="17">
        <v>479.10399999999998</v>
      </c>
      <c r="P402" s="17">
        <v>460.26600000000002</v>
      </c>
      <c r="Q402" s="17">
        <v>486.11599999999999</v>
      </c>
      <c r="R402" s="17">
        <v>498.334</v>
      </c>
      <c r="S402" s="17">
        <v>555.49800000000005</v>
      </c>
      <c r="T402" s="17">
        <v>504.96699999999998</v>
      </c>
      <c r="U402" s="17">
        <v>572.62699999999995</v>
      </c>
      <c r="V402" s="17">
        <v>524.25199999999995</v>
      </c>
      <c r="W402" s="17">
        <v>565.20399999999995</v>
      </c>
      <c r="X402" s="17">
        <v>526.05499999999995</v>
      </c>
      <c r="Y402" s="17">
        <v>560.47299999999996</v>
      </c>
      <c r="Z402" s="17">
        <v>558.20100000000002</v>
      </c>
      <c r="AA402" s="17">
        <v>561.60500000000002</v>
      </c>
      <c r="AB402" s="17">
        <v>511.05399999999997</v>
      </c>
      <c r="AC402" s="17">
        <v>563.54399999999998</v>
      </c>
      <c r="AD402" s="17">
        <v>495.822</v>
      </c>
      <c r="AE402" s="17">
        <v>559.88499999999999</v>
      </c>
      <c r="AF402" s="17">
        <v>476.77600000000001</v>
      </c>
      <c r="AG402" s="17">
        <v>553.66700000000003</v>
      </c>
      <c r="AH402" s="17">
        <v>540.83199999999999</v>
      </c>
      <c r="AI402" s="17">
        <v>579.07299999999998</v>
      </c>
      <c r="AJ402" s="17">
        <v>660.01</v>
      </c>
      <c r="AK402" s="17">
        <v>556.30700000000002</v>
      </c>
      <c r="AL402" s="17">
        <v>514.43600000000004</v>
      </c>
      <c r="AM402" s="17">
        <v>440.99200000000002</v>
      </c>
      <c r="AN402" s="17">
        <v>485.25</v>
      </c>
      <c r="AO402" s="17">
        <v>565.88199999999995</v>
      </c>
    </row>
    <row r="403" spans="1:41" x14ac:dyDescent="0.35">
      <c r="A403" s="17">
        <v>494.82100000000003</v>
      </c>
      <c r="B403" s="17">
        <v>551.12300000000005</v>
      </c>
      <c r="C403" s="17">
        <v>509.56299999999999</v>
      </c>
      <c r="D403" s="17">
        <v>542.08000000000004</v>
      </c>
      <c r="E403" s="17">
        <v>532.48900000000003</v>
      </c>
      <c r="F403" s="17">
        <v>561.33799999999997</v>
      </c>
      <c r="G403" s="17">
        <v>508.69099999999997</v>
      </c>
      <c r="H403" s="17">
        <v>564.26</v>
      </c>
      <c r="I403" s="17">
        <v>517.46100000000001</v>
      </c>
      <c r="J403" s="17">
        <v>475.68200000000002</v>
      </c>
      <c r="K403" s="17">
        <v>474.14400000000001</v>
      </c>
      <c r="L403" s="17">
        <v>496.40300000000002</v>
      </c>
      <c r="M403" s="17">
        <v>428.697</v>
      </c>
      <c r="N403" s="17">
        <v>485.03</v>
      </c>
      <c r="O403" s="17">
        <v>485.03</v>
      </c>
      <c r="P403" s="17">
        <v>460.78899999999999</v>
      </c>
      <c r="Q403" s="17">
        <v>490.036</v>
      </c>
      <c r="R403" s="17">
        <v>498.74400000000003</v>
      </c>
      <c r="S403" s="17">
        <v>555.83000000000004</v>
      </c>
      <c r="T403" s="17">
        <v>506.28899999999999</v>
      </c>
      <c r="U403" s="17">
        <v>572.76599999999996</v>
      </c>
      <c r="V403" s="17">
        <v>526.41399999999999</v>
      </c>
      <c r="W403" s="17">
        <v>568.005</v>
      </c>
      <c r="X403" s="17">
        <v>526.07399999999996</v>
      </c>
      <c r="Y403" s="17">
        <v>563.75300000000004</v>
      </c>
      <c r="Z403" s="17">
        <v>558.5</v>
      </c>
      <c r="AA403" s="17">
        <v>562.89300000000003</v>
      </c>
      <c r="AB403" s="17">
        <v>515.61199999999997</v>
      </c>
      <c r="AC403" s="17">
        <v>564.68600000000004</v>
      </c>
      <c r="AD403" s="17">
        <v>495.98399999999998</v>
      </c>
      <c r="AE403" s="17">
        <v>560.34900000000005</v>
      </c>
      <c r="AF403" s="17">
        <v>477.01900000000001</v>
      </c>
      <c r="AG403" s="17">
        <v>553.952</v>
      </c>
      <c r="AH403" s="17">
        <v>548.27599999999995</v>
      </c>
      <c r="AI403" s="17">
        <v>582.68899999999996</v>
      </c>
      <c r="AJ403" s="17">
        <v>664.55799999999999</v>
      </c>
      <c r="AK403" s="17">
        <v>556.55399999999997</v>
      </c>
      <c r="AL403" s="17">
        <v>516.80899999999997</v>
      </c>
      <c r="AM403" s="17">
        <v>444.01600000000002</v>
      </c>
      <c r="AN403" s="17">
        <v>488.19400000000002</v>
      </c>
      <c r="AO403" s="17">
        <v>571.49599999999998</v>
      </c>
    </row>
    <row r="404" spans="1:41" x14ac:dyDescent="0.35">
      <c r="A404" s="17">
        <v>495.51600000000002</v>
      </c>
      <c r="B404" s="17">
        <v>551.29999999999995</v>
      </c>
      <c r="C404" s="17">
        <v>510.42099999999999</v>
      </c>
      <c r="D404" s="17">
        <v>543.24400000000003</v>
      </c>
      <c r="E404" s="17">
        <v>536.52300000000002</v>
      </c>
      <c r="F404" s="17">
        <v>562.75199999999995</v>
      </c>
      <c r="G404" s="17">
        <v>511.06799999999998</v>
      </c>
      <c r="H404" s="17">
        <v>565.70000000000005</v>
      </c>
      <c r="I404" s="17">
        <v>519.10299999999995</v>
      </c>
      <c r="J404" s="17">
        <v>476.66500000000002</v>
      </c>
      <c r="K404" s="17">
        <v>475.01600000000002</v>
      </c>
      <c r="L404" s="17">
        <v>502.17200000000003</v>
      </c>
      <c r="M404" s="17">
        <v>430.65699999999998</v>
      </c>
      <c r="N404" s="17">
        <v>485.92500000000001</v>
      </c>
      <c r="O404" s="17">
        <v>485.92500000000001</v>
      </c>
      <c r="P404" s="17">
        <v>461.42500000000001</v>
      </c>
      <c r="Q404" s="17">
        <v>490.28800000000001</v>
      </c>
      <c r="R404" s="17">
        <v>498.78199999999998</v>
      </c>
      <c r="S404" s="17">
        <v>560.154</v>
      </c>
      <c r="T404" s="17">
        <v>508.56599999999997</v>
      </c>
      <c r="U404" s="17">
        <v>573.40300000000002</v>
      </c>
      <c r="V404" s="17">
        <v>527.85699999999997</v>
      </c>
      <c r="W404" s="17">
        <v>570.55200000000002</v>
      </c>
      <c r="X404" s="17">
        <v>529.83000000000004</v>
      </c>
      <c r="Y404" s="17">
        <v>564.66399999999999</v>
      </c>
      <c r="Z404" s="17">
        <v>564.81399999999996</v>
      </c>
      <c r="AA404" s="17">
        <v>571.54600000000005</v>
      </c>
      <c r="AB404" s="17">
        <v>516.01099999999997</v>
      </c>
      <c r="AC404" s="17">
        <v>570.51599999999996</v>
      </c>
      <c r="AD404" s="17">
        <v>498.553</v>
      </c>
      <c r="AE404" s="17">
        <v>563.67600000000004</v>
      </c>
      <c r="AF404" s="17">
        <v>478.93700000000001</v>
      </c>
      <c r="AG404" s="17">
        <v>553.99</v>
      </c>
      <c r="AH404" s="17">
        <v>548.6</v>
      </c>
      <c r="AI404" s="17">
        <v>582.90499999999997</v>
      </c>
      <c r="AJ404" s="17">
        <v>664.91099999999994</v>
      </c>
      <c r="AK404" s="17">
        <v>558.73400000000004</v>
      </c>
      <c r="AL404" s="17">
        <v>519.90700000000004</v>
      </c>
      <c r="AM404" s="17">
        <v>444.93099999999998</v>
      </c>
      <c r="AN404" s="17">
        <v>492.10500000000002</v>
      </c>
      <c r="AO404" s="17">
        <v>575.57399999999996</v>
      </c>
    </row>
    <row r="405" spans="1:41" x14ac:dyDescent="0.35">
      <c r="A405" s="17">
        <v>500.548</v>
      </c>
      <c r="B405" s="17">
        <v>551.649</v>
      </c>
      <c r="C405" s="17">
        <v>511.85</v>
      </c>
      <c r="D405" s="17">
        <v>544.95799999999997</v>
      </c>
      <c r="E405" s="17">
        <v>538.99</v>
      </c>
      <c r="F405" s="17">
        <v>565.12300000000005</v>
      </c>
      <c r="G405" s="17">
        <v>512.44100000000003</v>
      </c>
      <c r="H405" s="17">
        <v>570.053</v>
      </c>
      <c r="I405" s="17">
        <v>519.28599999999994</v>
      </c>
      <c r="J405" s="17">
        <v>479.68200000000002</v>
      </c>
      <c r="K405" s="17">
        <v>475.40100000000001</v>
      </c>
      <c r="L405" s="17">
        <v>503.57900000000001</v>
      </c>
      <c r="M405" s="17">
        <v>433.06200000000001</v>
      </c>
      <c r="N405" s="17">
        <v>498.25700000000001</v>
      </c>
      <c r="O405" s="17">
        <v>498.25700000000001</v>
      </c>
      <c r="P405" s="17">
        <v>461.428</v>
      </c>
      <c r="Q405" s="17">
        <v>490.37599999999998</v>
      </c>
      <c r="R405" s="17">
        <v>504.471</v>
      </c>
      <c r="S405" s="17">
        <v>563.404</v>
      </c>
      <c r="T405" s="17">
        <v>508.84899999999999</v>
      </c>
      <c r="U405" s="17">
        <v>575.89800000000002</v>
      </c>
      <c r="V405" s="17">
        <v>529.80999999999995</v>
      </c>
      <c r="W405" s="17">
        <v>571.29499999999996</v>
      </c>
      <c r="X405" s="17">
        <v>530.05100000000004</v>
      </c>
      <c r="Y405" s="17">
        <v>566.49800000000005</v>
      </c>
      <c r="Z405" s="17">
        <v>564.82899999999995</v>
      </c>
      <c r="AA405" s="17">
        <v>573.11500000000001</v>
      </c>
      <c r="AB405" s="17">
        <v>517.89499999999998</v>
      </c>
      <c r="AC405" s="17">
        <v>571.77300000000002</v>
      </c>
      <c r="AD405" s="17">
        <v>499.38400000000001</v>
      </c>
      <c r="AE405" s="17">
        <v>565.91499999999996</v>
      </c>
      <c r="AF405" s="17">
        <v>480.23599999999999</v>
      </c>
      <c r="AG405" s="17">
        <v>554.31799999999998</v>
      </c>
      <c r="AH405" s="17">
        <v>562.29899999999998</v>
      </c>
      <c r="AI405" s="17">
        <v>583.51300000000003</v>
      </c>
      <c r="AJ405" s="17">
        <v>665.60400000000004</v>
      </c>
      <c r="AK405" s="17">
        <v>561.298</v>
      </c>
      <c r="AL405" s="17">
        <v>529.93299999999999</v>
      </c>
      <c r="AM405" s="17">
        <v>454.63</v>
      </c>
      <c r="AN405" s="17">
        <v>494.9</v>
      </c>
      <c r="AO405" s="17">
        <v>578.05200000000002</v>
      </c>
    </row>
    <row r="406" spans="1:41" x14ac:dyDescent="0.35">
      <c r="A406" s="17">
        <v>505.62799999999999</v>
      </c>
      <c r="B406" s="17">
        <v>554.45600000000002</v>
      </c>
      <c r="C406" s="17">
        <v>511.923</v>
      </c>
      <c r="D406" s="17">
        <v>545.82399999999996</v>
      </c>
      <c r="E406" s="17">
        <v>542.07100000000003</v>
      </c>
      <c r="F406" s="17">
        <v>566.524</v>
      </c>
      <c r="G406" s="17">
        <v>513.072</v>
      </c>
      <c r="H406" s="17">
        <v>572.40200000000004</v>
      </c>
      <c r="I406" s="17">
        <v>521.279</v>
      </c>
      <c r="J406" s="17">
        <v>480.04199999999997</v>
      </c>
      <c r="K406" s="17">
        <v>476.53500000000003</v>
      </c>
      <c r="L406" s="17">
        <v>509.55700000000002</v>
      </c>
      <c r="M406" s="17">
        <v>437.005</v>
      </c>
      <c r="N406" s="17">
        <v>500.971</v>
      </c>
      <c r="O406" s="17">
        <v>500.971</v>
      </c>
      <c r="P406" s="17">
        <v>469.05099999999999</v>
      </c>
      <c r="Q406" s="17">
        <v>491.90300000000002</v>
      </c>
      <c r="R406" s="17">
        <v>505.74799999999999</v>
      </c>
      <c r="S406" s="17">
        <v>564.90499999999997</v>
      </c>
      <c r="T406" s="17">
        <v>510.36200000000002</v>
      </c>
      <c r="U406" s="17">
        <v>576.31500000000005</v>
      </c>
      <c r="V406" s="17">
        <v>529.82299999999998</v>
      </c>
      <c r="W406" s="17">
        <v>573.36099999999999</v>
      </c>
      <c r="X406" s="17">
        <v>535.21</v>
      </c>
      <c r="Y406" s="17">
        <v>567.97400000000005</v>
      </c>
      <c r="Z406" s="17">
        <v>569.53800000000001</v>
      </c>
      <c r="AA406" s="17">
        <v>573.39499999999998</v>
      </c>
      <c r="AB406" s="17">
        <v>517.96699999999998</v>
      </c>
      <c r="AC406" s="17">
        <v>571.98900000000003</v>
      </c>
      <c r="AD406" s="17">
        <v>503.286</v>
      </c>
      <c r="AE406" s="17">
        <v>566.40200000000004</v>
      </c>
      <c r="AF406" s="17">
        <v>480.48</v>
      </c>
      <c r="AG406" s="17">
        <v>558.09799999999996</v>
      </c>
      <c r="AH406" s="17">
        <v>562.63300000000004</v>
      </c>
      <c r="AI406" s="17">
        <v>584.49099999999999</v>
      </c>
      <c r="AJ406" s="17">
        <v>669.04</v>
      </c>
      <c r="AK406" s="17">
        <v>565.93799999999999</v>
      </c>
      <c r="AL406" s="17">
        <v>532.30499999999995</v>
      </c>
      <c r="AM406" s="17">
        <v>456.5</v>
      </c>
      <c r="AN406" s="17">
        <v>499.21699999999998</v>
      </c>
      <c r="AO406" s="17">
        <v>580.54899999999998</v>
      </c>
    </row>
    <row r="407" spans="1:41" x14ac:dyDescent="0.35">
      <c r="A407" s="17">
        <v>506.28300000000002</v>
      </c>
      <c r="B407" s="17">
        <v>556.78300000000002</v>
      </c>
      <c r="C407" s="17">
        <v>513.32600000000002</v>
      </c>
      <c r="D407" s="17">
        <v>545.95100000000002</v>
      </c>
      <c r="E407" s="17">
        <v>542.27599999999995</v>
      </c>
      <c r="F407" s="17">
        <v>568.29300000000001</v>
      </c>
      <c r="G407" s="17">
        <v>513.197</v>
      </c>
      <c r="H407" s="17">
        <v>579.12800000000004</v>
      </c>
      <c r="I407" s="17">
        <v>525.39400000000001</v>
      </c>
      <c r="J407" s="17">
        <v>483.02499999999998</v>
      </c>
      <c r="K407" s="17">
        <v>478.733</v>
      </c>
      <c r="L407" s="17">
        <v>510.16399999999999</v>
      </c>
      <c r="M407" s="17">
        <v>440.178</v>
      </c>
      <c r="N407" s="17">
        <v>507.19200000000001</v>
      </c>
      <c r="O407" s="17">
        <v>507.19200000000001</v>
      </c>
      <c r="P407" s="17">
        <v>473.178</v>
      </c>
      <c r="Q407" s="17">
        <v>492.19099999999997</v>
      </c>
      <c r="R407" s="17">
        <v>507.39</v>
      </c>
      <c r="S407" s="17">
        <v>565.19299999999998</v>
      </c>
      <c r="T407" s="17">
        <v>512.53700000000003</v>
      </c>
      <c r="U407" s="17">
        <v>579.42899999999997</v>
      </c>
      <c r="V407" s="17">
        <v>531.72699999999998</v>
      </c>
      <c r="W407" s="17">
        <v>574.48299999999995</v>
      </c>
      <c r="X407" s="17">
        <v>535.53300000000002</v>
      </c>
      <c r="Y407" s="17">
        <v>568.15200000000004</v>
      </c>
      <c r="Z407" s="17">
        <v>569.76099999999997</v>
      </c>
      <c r="AA407" s="17">
        <v>578.02</v>
      </c>
      <c r="AB407" s="17">
        <v>518.23599999999999</v>
      </c>
      <c r="AC407" s="17">
        <v>574.79499999999996</v>
      </c>
      <c r="AD407" s="17">
        <v>503.63299999999998</v>
      </c>
      <c r="AE407" s="17">
        <v>570.48400000000004</v>
      </c>
      <c r="AF407" s="17">
        <v>482.54399999999998</v>
      </c>
      <c r="AG407" s="17">
        <v>559.51199999999994</v>
      </c>
      <c r="AH407" s="17">
        <v>566.68700000000001</v>
      </c>
      <c r="AI407" s="17">
        <v>596.52200000000005</v>
      </c>
      <c r="AJ407" s="17">
        <v>669.65899999999999</v>
      </c>
      <c r="AK407" s="17">
        <v>570.07500000000005</v>
      </c>
      <c r="AL407" s="17">
        <v>533.71199999999999</v>
      </c>
      <c r="AM407" s="17">
        <v>459.02199999999999</v>
      </c>
      <c r="AN407" s="17">
        <v>510.89600000000002</v>
      </c>
      <c r="AO407" s="17">
        <v>580.88599999999997</v>
      </c>
    </row>
    <row r="408" spans="1:41" x14ac:dyDescent="0.35">
      <c r="A408" s="17">
        <v>508.55599999999998</v>
      </c>
      <c r="B408" s="17">
        <v>556.78399999999999</v>
      </c>
      <c r="C408" s="17">
        <v>514.28200000000004</v>
      </c>
      <c r="D408" s="17">
        <v>546.35</v>
      </c>
      <c r="E408" s="17">
        <v>542.54100000000005</v>
      </c>
      <c r="F408" s="17">
        <v>570.899</v>
      </c>
      <c r="G408" s="17">
        <v>514.63900000000001</v>
      </c>
      <c r="H408" s="17">
        <v>589.03200000000004</v>
      </c>
      <c r="I408" s="17">
        <v>525.99300000000005</v>
      </c>
      <c r="J408" s="17">
        <v>485.07299999999998</v>
      </c>
      <c r="K408" s="17">
        <v>478.846</v>
      </c>
      <c r="L408" s="17">
        <v>511.60700000000003</v>
      </c>
      <c r="M408" s="17">
        <v>440.26600000000002</v>
      </c>
      <c r="N408" s="17">
        <v>507.88299999999998</v>
      </c>
      <c r="O408" s="17">
        <v>507.88299999999998</v>
      </c>
      <c r="P408" s="17">
        <v>475.09399999999999</v>
      </c>
      <c r="Q408" s="17">
        <v>493.13200000000001</v>
      </c>
      <c r="R408" s="17">
        <v>512.99199999999996</v>
      </c>
      <c r="S408" s="17">
        <v>568.92999999999995</v>
      </c>
      <c r="T408" s="17">
        <v>514.25300000000004</v>
      </c>
      <c r="U408" s="17">
        <v>580.04899999999998</v>
      </c>
      <c r="V408" s="17">
        <v>534.56700000000001</v>
      </c>
      <c r="W408" s="17">
        <v>577.00900000000001</v>
      </c>
      <c r="X408" s="17">
        <v>536.03499999999997</v>
      </c>
      <c r="Y408" s="17">
        <v>572.23</v>
      </c>
      <c r="Z408" s="17">
        <v>571.00900000000001</v>
      </c>
      <c r="AA408" s="17">
        <v>584.47</v>
      </c>
      <c r="AB408" s="17">
        <v>518.62699999999995</v>
      </c>
      <c r="AC408" s="17">
        <v>574.952</v>
      </c>
      <c r="AD408" s="17">
        <v>503.78100000000001</v>
      </c>
      <c r="AE408" s="17">
        <v>575.48699999999997</v>
      </c>
      <c r="AF408" s="17">
        <v>483.98099999999999</v>
      </c>
      <c r="AG408" s="17">
        <v>566.69299999999998</v>
      </c>
      <c r="AH408" s="17">
        <v>567.25699999999995</v>
      </c>
      <c r="AI408" s="17">
        <v>597.96500000000003</v>
      </c>
      <c r="AJ408" s="17">
        <v>674.72699999999998</v>
      </c>
      <c r="AK408" s="17">
        <v>573.72900000000004</v>
      </c>
      <c r="AL408" s="17">
        <v>537.11699999999996</v>
      </c>
      <c r="AM408" s="17">
        <v>477.98200000000003</v>
      </c>
      <c r="AN408" s="17">
        <v>515.26800000000003</v>
      </c>
      <c r="AO408" s="17">
        <v>581.91</v>
      </c>
    </row>
    <row r="409" spans="1:41" x14ac:dyDescent="0.35">
      <c r="A409" s="17">
        <v>509.39400000000001</v>
      </c>
      <c r="B409" s="17">
        <v>557.13499999999999</v>
      </c>
      <c r="C409" s="17">
        <v>514.37199999999996</v>
      </c>
      <c r="D409" s="17">
        <v>548.89400000000001</v>
      </c>
      <c r="E409" s="17">
        <v>545.85299999999995</v>
      </c>
      <c r="F409" s="17">
        <v>571.72</v>
      </c>
      <c r="G409" s="17">
        <v>515.26499999999999</v>
      </c>
      <c r="H409" s="17">
        <v>594.48299999999995</v>
      </c>
      <c r="I409" s="17">
        <v>526.02599999999995</v>
      </c>
      <c r="J409" s="17">
        <v>487.88499999999999</v>
      </c>
      <c r="K409" s="17">
        <v>479.80500000000001</v>
      </c>
      <c r="L409" s="17">
        <v>512.04899999999998</v>
      </c>
      <c r="M409" s="17">
        <v>441.41899999999998</v>
      </c>
      <c r="N409" s="17">
        <v>508.40499999999997</v>
      </c>
      <c r="O409" s="17">
        <v>508.40499999999997</v>
      </c>
      <c r="P409" s="17">
        <v>475.52300000000002</v>
      </c>
      <c r="Q409" s="17">
        <v>494.73099999999999</v>
      </c>
      <c r="R409" s="17">
        <v>513.14400000000001</v>
      </c>
      <c r="S409" s="17">
        <v>572.44899999999996</v>
      </c>
      <c r="T409" s="17">
        <v>518.58500000000004</v>
      </c>
      <c r="U409" s="17">
        <v>585.59100000000001</v>
      </c>
      <c r="V409" s="17">
        <v>534.84500000000003</v>
      </c>
      <c r="W409" s="17">
        <v>579.30999999999995</v>
      </c>
      <c r="X409" s="17">
        <v>537.14</v>
      </c>
      <c r="Y409" s="17">
        <v>574.51</v>
      </c>
      <c r="Z409" s="17">
        <v>574.40499999999997</v>
      </c>
      <c r="AA409" s="17">
        <v>587.38400000000001</v>
      </c>
      <c r="AB409" s="17">
        <v>520.77499999999998</v>
      </c>
      <c r="AC409" s="17">
        <v>575.971</v>
      </c>
      <c r="AD409" s="17">
        <v>504.28100000000001</v>
      </c>
      <c r="AE409" s="17">
        <v>575.72299999999996</v>
      </c>
      <c r="AF409" s="17">
        <v>486.64699999999999</v>
      </c>
      <c r="AG409" s="17">
        <v>570.59299999999996</v>
      </c>
      <c r="AH409" s="17">
        <v>569.28300000000002</v>
      </c>
      <c r="AI409" s="17">
        <v>598.10199999999998</v>
      </c>
      <c r="AJ409" s="17">
        <v>677.471</v>
      </c>
      <c r="AK409" s="17">
        <v>574.64499999999998</v>
      </c>
      <c r="AL409" s="17">
        <v>537.83500000000004</v>
      </c>
      <c r="AM409" s="17">
        <v>479.82900000000001</v>
      </c>
      <c r="AN409" s="17">
        <v>519.28700000000003</v>
      </c>
      <c r="AO409" s="17">
        <v>589.23</v>
      </c>
    </row>
    <row r="410" spans="1:41" x14ac:dyDescent="0.35">
      <c r="A410" s="17">
        <v>510.649</v>
      </c>
      <c r="B410" s="17">
        <v>558.029</v>
      </c>
      <c r="C410" s="17">
        <v>517.57600000000002</v>
      </c>
      <c r="D410" s="17">
        <v>552.65899999999999</v>
      </c>
      <c r="E410" s="17">
        <v>548.69799999999998</v>
      </c>
      <c r="F410" s="17">
        <v>574.56200000000001</v>
      </c>
      <c r="G410" s="17">
        <v>515.64800000000002</v>
      </c>
      <c r="H410" s="17">
        <v>596.64700000000005</v>
      </c>
      <c r="I410" s="17">
        <v>526.202</v>
      </c>
      <c r="J410" s="17">
        <v>488.22199999999998</v>
      </c>
      <c r="K410" s="17">
        <v>482.786</v>
      </c>
      <c r="L410" s="17">
        <v>515.73299999999995</v>
      </c>
      <c r="M410" s="17">
        <v>441.43099999999998</v>
      </c>
      <c r="N410" s="17">
        <v>509.74200000000002</v>
      </c>
      <c r="O410" s="17">
        <v>509.74200000000002</v>
      </c>
      <c r="P410" s="17">
        <v>476.10899999999998</v>
      </c>
      <c r="Q410" s="17">
        <v>497.41800000000001</v>
      </c>
      <c r="R410" s="17">
        <v>513.56200000000001</v>
      </c>
      <c r="S410" s="17">
        <v>572.64599999999996</v>
      </c>
      <c r="T410" s="17">
        <v>527.43799999999999</v>
      </c>
      <c r="U410" s="17">
        <v>587.25900000000001</v>
      </c>
      <c r="V410" s="17">
        <v>535.86500000000001</v>
      </c>
      <c r="W410" s="17">
        <v>580.08399999999995</v>
      </c>
      <c r="X410" s="17">
        <v>537.678</v>
      </c>
      <c r="Y410" s="17">
        <v>579.14499999999998</v>
      </c>
      <c r="Z410" s="17">
        <v>575.80499999999995</v>
      </c>
      <c r="AA410" s="17">
        <v>588.21400000000006</v>
      </c>
      <c r="AB410" s="17">
        <v>521.13499999999999</v>
      </c>
      <c r="AC410" s="17">
        <v>577.08900000000006</v>
      </c>
      <c r="AD410" s="17">
        <v>505.87099999999998</v>
      </c>
      <c r="AE410" s="17">
        <v>578.18200000000002</v>
      </c>
      <c r="AF410" s="17">
        <v>487.09100000000001</v>
      </c>
      <c r="AG410" s="17">
        <v>571.24</v>
      </c>
      <c r="AH410" s="17">
        <v>573.50599999999997</v>
      </c>
      <c r="AI410" s="17">
        <v>598.68200000000002</v>
      </c>
      <c r="AJ410" s="17">
        <v>678.86699999999996</v>
      </c>
      <c r="AK410" s="17">
        <v>575.69299999999998</v>
      </c>
      <c r="AL410" s="17">
        <v>539.53</v>
      </c>
      <c r="AM410" s="17">
        <v>479.97199999999998</v>
      </c>
      <c r="AN410" s="17">
        <v>522.12099999999998</v>
      </c>
      <c r="AO410" s="17">
        <v>589.31799999999998</v>
      </c>
    </row>
    <row r="411" spans="1:41" x14ac:dyDescent="0.35">
      <c r="A411" s="17">
        <v>511.43099999999998</v>
      </c>
      <c r="B411" s="17">
        <v>559.00800000000004</v>
      </c>
      <c r="C411" s="17">
        <v>517.82600000000002</v>
      </c>
      <c r="D411" s="17">
        <v>554.14</v>
      </c>
      <c r="E411" s="17">
        <v>554.58399999999995</v>
      </c>
      <c r="F411" s="17">
        <v>575.92200000000003</v>
      </c>
      <c r="G411" s="17">
        <v>515.79</v>
      </c>
      <c r="H411" s="17">
        <v>598.41499999999996</v>
      </c>
      <c r="I411" s="17">
        <v>530.899</v>
      </c>
      <c r="J411" s="17">
        <v>488.58600000000001</v>
      </c>
      <c r="K411" s="17">
        <v>483.12400000000002</v>
      </c>
      <c r="L411" s="17">
        <v>518.79100000000005</v>
      </c>
      <c r="M411" s="17">
        <v>443.84500000000003</v>
      </c>
      <c r="N411" s="17">
        <v>510.64699999999999</v>
      </c>
      <c r="O411" s="17">
        <v>510.64699999999999</v>
      </c>
      <c r="P411" s="17">
        <v>476.37900000000002</v>
      </c>
      <c r="Q411" s="17">
        <v>500.37200000000001</v>
      </c>
      <c r="R411" s="17">
        <v>514.16200000000003</v>
      </c>
      <c r="S411" s="17">
        <v>573.45799999999997</v>
      </c>
      <c r="T411" s="17">
        <v>530.18100000000004</v>
      </c>
      <c r="U411" s="17">
        <v>589.995</v>
      </c>
      <c r="V411" s="17">
        <v>536.56600000000003</v>
      </c>
      <c r="W411" s="17">
        <v>581.66800000000001</v>
      </c>
      <c r="X411" s="17">
        <v>542.65800000000002</v>
      </c>
      <c r="Y411" s="17">
        <v>581.05999999999995</v>
      </c>
      <c r="Z411" s="17">
        <v>576.36800000000005</v>
      </c>
      <c r="AA411" s="17">
        <v>590.52700000000004</v>
      </c>
      <c r="AB411" s="17">
        <v>522.47400000000005</v>
      </c>
      <c r="AC411" s="17">
        <v>579.54200000000003</v>
      </c>
      <c r="AD411" s="17">
        <v>509.44499999999999</v>
      </c>
      <c r="AE411" s="17">
        <v>579.66399999999999</v>
      </c>
      <c r="AF411" s="17">
        <v>488.24</v>
      </c>
      <c r="AG411" s="17">
        <v>582.08799999999997</v>
      </c>
      <c r="AH411" s="17">
        <v>576.79499999999996</v>
      </c>
      <c r="AI411" s="17">
        <v>604.74099999999999</v>
      </c>
      <c r="AJ411" s="17">
        <v>679.77700000000004</v>
      </c>
      <c r="AK411" s="17">
        <v>579.89700000000005</v>
      </c>
      <c r="AL411" s="17">
        <v>540.26800000000003</v>
      </c>
      <c r="AM411" s="17">
        <v>481.63200000000001</v>
      </c>
      <c r="AN411" s="17">
        <v>523.12300000000005</v>
      </c>
      <c r="AO411" s="17">
        <v>590.64800000000002</v>
      </c>
    </row>
    <row r="412" spans="1:41" x14ac:dyDescent="0.35">
      <c r="A412" s="17">
        <v>511.72</v>
      </c>
      <c r="B412" s="17">
        <v>560.00800000000004</v>
      </c>
      <c r="C412" s="17">
        <v>518.40700000000004</v>
      </c>
      <c r="D412" s="17">
        <v>555.71400000000006</v>
      </c>
      <c r="E412" s="17">
        <v>556.42200000000003</v>
      </c>
      <c r="F412" s="17">
        <v>577.37300000000005</v>
      </c>
      <c r="G412" s="17">
        <v>517.803</v>
      </c>
      <c r="H412" s="17">
        <v>599.04899999999998</v>
      </c>
      <c r="I412" s="17">
        <v>533.59799999999996</v>
      </c>
      <c r="J412" s="17">
        <v>488.82299999999998</v>
      </c>
      <c r="K412" s="17">
        <v>483.83</v>
      </c>
      <c r="L412" s="17">
        <v>521.61699999999996</v>
      </c>
      <c r="M412" s="17">
        <v>444.99099999999999</v>
      </c>
      <c r="N412" s="17">
        <v>512.88800000000003</v>
      </c>
      <c r="O412" s="17">
        <v>512.88800000000003</v>
      </c>
      <c r="P412" s="17">
        <v>476.678</v>
      </c>
      <c r="Q412" s="17">
        <v>501.44200000000001</v>
      </c>
      <c r="R412" s="17">
        <v>515.03599999999994</v>
      </c>
      <c r="S412" s="17">
        <v>575.25699999999995</v>
      </c>
      <c r="T412" s="17">
        <v>530.58399999999995</v>
      </c>
      <c r="U412" s="17">
        <v>590.24400000000003</v>
      </c>
      <c r="V412" s="17">
        <v>538.86599999999999</v>
      </c>
      <c r="W412" s="17">
        <v>585.36699999999996</v>
      </c>
      <c r="X412" s="17">
        <v>544.33900000000006</v>
      </c>
      <c r="Y412" s="17">
        <v>581.79600000000005</v>
      </c>
      <c r="Z412" s="17">
        <v>579.63699999999994</v>
      </c>
      <c r="AA412" s="17">
        <v>591.31200000000001</v>
      </c>
      <c r="AB412" s="17">
        <v>524.63800000000003</v>
      </c>
      <c r="AC412" s="17">
        <v>580.98699999999997</v>
      </c>
      <c r="AD412" s="17">
        <v>510.24200000000002</v>
      </c>
      <c r="AE412" s="17">
        <v>587.49300000000005</v>
      </c>
      <c r="AF412" s="17">
        <v>491.80700000000002</v>
      </c>
      <c r="AG412" s="17">
        <v>582.21100000000001</v>
      </c>
      <c r="AH412" s="17">
        <v>582.80999999999995</v>
      </c>
      <c r="AI412" s="17">
        <v>608.98099999999999</v>
      </c>
      <c r="AJ412" s="17">
        <v>681.21400000000006</v>
      </c>
      <c r="AK412" s="17">
        <v>581.87699999999995</v>
      </c>
      <c r="AL412" s="17">
        <v>542.20500000000004</v>
      </c>
      <c r="AM412" s="17">
        <v>482.04899999999998</v>
      </c>
      <c r="AN412" s="17">
        <v>525.33799999999997</v>
      </c>
      <c r="AO412" s="17">
        <v>591.30700000000002</v>
      </c>
    </row>
    <row r="413" spans="1:41" x14ac:dyDescent="0.35">
      <c r="A413" s="17">
        <v>514.74400000000003</v>
      </c>
      <c r="B413" s="17">
        <v>560.88400000000001</v>
      </c>
      <c r="C413" s="17">
        <v>519.14300000000003</v>
      </c>
      <c r="D413" s="17">
        <v>561.81799999999998</v>
      </c>
      <c r="E413" s="17">
        <v>563.54999999999995</v>
      </c>
      <c r="F413" s="17">
        <v>582.52700000000004</v>
      </c>
      <c r="G413" s="17">
        <v>519.66200000000003</v>
      </c>
      <c r="H413" s="17">
        <v>599.05399999999997</v>
      </c>
      <c r="I413" s="17">
        <v>534.90800000000002</v>
      </c>
      <c r="J413" s="17">
        <v>497.20299999999997</v>
      </c>
      <c r="K413" s="17">
        <v>485.75599999999997</v>
      </c>
      <c r="L413" s="17">
        <v>531.83100000000002</v>
      </c>
      <c r="M413" s="17">
        <v>446.904</v>
      </c>
      <c r="N413" s="17">
        <v>515.50300000000004</v>
      </c>
      <c r="O413" s="17">
        <v>515.50300000000004</v>
      </c>
      <c r="P413" s="17">
        <v>478.99099999999999</v>
      </c>
      <c r="Q413" s="17">
        <v>503.952</v>
      </c>
      <c r="R413" s="17">
        <v>515.779</v>
      </c>
      <c r="S413" s="17">
        <v>576.61099999999999</v>
      </c>
      <c r="T413" s="17">
        <v>530.75900000000001</v>
      </c>
      <c r="U413" s="17">
        <v>595.93399999999997</v>
      </c>
      <c r="V413" s="17">
        <v>541.30899999999997</v>
      </c>
      <c r="W413" s="17">
        <v>585.99599999999998</v>
      </c>
      <c r="X413" s="17">
        <v>548.77200000000005</v>
      </c>
      <c r="Y413" s="17">
        <v>583.01300000000003</v>
      </c>
      <c r="Z413" s="17">
        <v>580.44100000000003</v>
      </c>
      <c r="AA413" s="17">
        <v>595.56700000000001</v>
      </c>
      <c r="AB413" s="17">
        <v>527.14499999999998</v>
      </c>
      <c r="AC413" s="17">
        <v>582.78300000000002</v>
      </c>
      <c r="AD413" s="17">
        <v>510.46199999999999</v>
      </c>
      <c r="AE413" s="17">
        <v>587.95299999999997</v>
      </c>
      <c r="AF413" s="17">
        <v>491.92700000000002</v>
      </c>
      <c r="AG413" s="17">
        <v>585.05799999999999</v>
      </c>
      <c r="AH413" s="17">
        <v>584.56700000000001</v>
      </c>
      <c r="AI413" s="17">
        <v>609.07100000000003</v>
      </c>
      <c r="AJ413" s="17">
        <v>681.91200000000003</v>
      </c>
      <c r="AK413" s="17">
        <v>582.36199999999997</v>
      </c>
      <c r="AL413" s="17">
        <v>543.32299999999998</v>
      </c>
      <c r="AM413" s="17">
        <v>488.29700000000003</v>
      </c>
      <c r="AN413" s="17">
        <v>529.02499999999998</v>
      </c>
      <c r="AO413" s="17">
        <v>592.721</v>
      </c>
    </row>
    <row r="414" spans="1:41" x14ac:dyDescent="0.35">
      <c r="A414" s="17">
        <v>514.93100000000004</v>
      </c>
      <c r="B414" s="17">
        <v>564.29999999999995</v>
      </c>
      <c r="C414" s="17">
        <v>519.298</v>
      </c>
      <c r="D414" s="17">
        <v>564.84699999999998</v>
      </c>
      <c r="E414" s="17">
        <v>563.88900000000001</v>
      </c>
      <c r="F414" s="17">
        <v>582.85699999999997</v>
      </c>
      <c r="G414" s="17">
        <v>523.33100000000002</v>
      </c>
      <c r="H414" s="17">
        <v>599.34199999999998</v>
      </c>
      <c r="I414" s="17">
        <v>538.98</v>
      </c>
      <c r="J414" s="17">
        <v>497.57400000000001</v>
      </c>
      <c r="K414" s="17">
        <v>486.45600000000002</v>
      </c>
      <c r="L414" s="17">
        <v>533.28399999999999</v>
      </c>
      <c r="M414" s="17">
        <v>448.10300000000001</v>
      </c>
      <c r="N414" s="17">
        <v>517.05399999999997</v>
      </c>
      <c r="O414" s="17">
        <v>517.05399999999997</v>
      </c>
      <c r="P414" s="17">
        <v>487.13</v>
      </c>
      <c r="Q414" s="17">
        <v>504.82400000000001</v>
      </c>
      <c r="R414" s="17">
        <v>517.99300000000005</v>
      </c>
      <c r="S414" s="17">
        <v>580.73599999999999</v>
      </c>
      <c r="T414" s="17">
        <v>531.62199999999996</v>
      </c>
      <c r="U414" s="17">
        <v>597.98599999999999</v>
      </c>
      <c r="V414" s="17">
        <v>545.39499999999998</v>
      </c>
      <c r="W414" s="17">
        <v>591.57600000000002</v>
      </c>
      <c r="X414" s="17">
        <v>552.54399999999998</v>
      </c>
      <c r="Y414" s="17">
        <v>585.99199999999996</v>
      </c>
      <c r="Z414" s="17">
        <v>580.90800000000002</v>
      </c>
      <c r="AA414" s="17">
        <v>595.80200000000002</v>
      </c>
      <c r="AB414" s="17">
        <v>531.923</v>
      </c>
      <c r="AC414" s="17">
        <v>583.29</v>
      </c>
      <c r="AD414" s="17">
        <v>510.99599999999998</v>
      </c>
      <c r="AE414" s="17">
        <v>588.42700000000002</v>
      </c>
      <c r="AF414" s="17">
        <v>492.40899999999999</v>
      </c>
      <c r="AG414" s="17">
        <v>598.6</v>
      </c>
      <c r="AH414" s="17">
        <v>587.39700000000005</v>
      </c>
      <c r="AI414" s="17">
        <v>616.40599999999995</v>
      </c>
      <c r="AJ414" s="17">
        <v>684.13900000000001</v>
      </c>
      <c r="AK414" s="17">
        <v>582.99300000000005</v>
      </c>
      <c r="AL414" s="17">
        <v>545.26</v>
      </c>
      <c r="AM414" s="17">
        <v>491.56099999999998</v>
      </c>
      <c r="AN414" s="17">
        <v>535.54999999999995</v>
      </c>
      <c r="AO414" s="17">
        <v>594.76300000000003</v>
      </c>
    </row>
    <row r="415" spans="1:41" x14ac:dyDescent="0.35">
      <c r="A415" s="17">
        <v>515.32899999999995</v>
      </c>
      <c r="B415" s="17">
        <v>568.84900000000005</v>
      </c>
      <c r="C415" s="17">
        <v>519.41300000000001</v>
      </c>
      <c r="D415" s="17">
        <v>566.57299999999998</v>
      </c>
      <c r="E415" s="17">
        <v>565.26099999999997</v>
      </c>
      <c r="F415" s="17">
        <v>583.11900000000003</v>
      </c>
      <c r="G415" s="17">
        <v>524.87300000000005</v>
      </c>
      <c r="H415" s="17">
        <v>605.82500000000005</v>
      </c>
      <c r="I415" s="17">
        <v>542.06899999999996</v>
      </c>
      <c r="J415" s="17">
        <v>498.89100000000002</v>
      </c>
      <c r="K415" s="17">
        <v>488.41500000000002</v>
      </c>
      <c r="L415" s="17">
        <v>533.45799999999997</v>
      </c>
      <c r="M415" s="17">
        <v>451.173</v>
      </c>
      <c r="N415" s="17">
        <v>522.46199999999999</v>
      </c>
      <c r="O415" s="17">
        <v>522.46199999999999</v>
      </c>
      <c r="P415" s="17">
        <v>489.54300000000001</v>
      </c>
      <c r="Q415" s="17">
        <v>513.89499999999998</v>
      </c>
      <c r="R415" s="17">
        <v>520.82299999999998</v>
      </c>
      <c r="S415" s="17">
        <v>581.32500000000005</v>
      </c>
      <c r="T415" s="17">
        <v>532.09299999999996</v>
      </c>
      <c r="U415" s="17">
        <v>605.56500000000005</v>
      </c>
      <c r="V415" s="17">
        <v>547.08399999999995</v>
      </c>
      <c r="W415" s="17">
        <v>593.81200000000001</v>
      </c>
      <c r="X415" s="17">
        <v>558.57899999999995</v>
      </c>
      <c r="Y415" s="17">
        <v>590.47900000000004</v>
      </c>
      <c r="Z415" s="17">
        <v>583.71699999999998</v>
      </c>
      <c r="AA415" s="17">
        <v>598.76900000000001</v>
      </c>
      <c r="AB415" s="17">
        <v>532.00300000000004</v>
      </c>
      <c r="AC415" s="17">
        <v>590.03599999999994</v>
      </c>
      <c r="AD415" s="17">
        <v>513.72500000000002</v>
      </c>
      <c r="AE415" s="17">
        <v>589.33500000000004</v>
      </c>
      <c r="AF415" s="17">
        <v>495.72</v>
      </c>
      <c r="AG415" s="17">
        <v>600.22400000000005</v>
      </c>
      <c r="AH415" s="17">
        <v>587.52499999999998</v>
      </c>
      <c r="AI415" s="17">
        <v>621.32799999999997</v>
      </c>
      <c r="AJ415" s="17">
        <v>684.63800000000003</v>
      </c>
      <c r="AK415" s="17">
        <v>583.00099999999998</v>
      </c>
      <c r="AL415" s="17">
        <v>547.49900000000002</v>
      </c>
      <c r="AM415" s="17">
        <v>500.3</v>
      </c>
      <c r="AN415" s="17">
        <v>550.26300000000003</v>
      </c>
      <c r="AO415" s="17">
        <v>595.17499999999995</v>
      </c>
    </row>
    <row r="416" spans="1:41" x14ac:dyDescent="0.35">
      <c r="A416" s="17">
        <v>515.86900000000003</v>
      </c>
      <c r="B416" s="17">
        <v>569.12199999999996</v>
      </c>
      <c r="C416" s="17">
        <v>520.07799999999997</v>
      </c>
      <c r="D416" s="17">
        <v>570.98099999999999</v>
      </c>
      <c r="E416" s="17">
        <v>579.30700000000002</v>
      </c>
      <c r="F416" s="17">
        <v>583.12800000000004</v>
      </c>
      <c r="G416" s="17">
        <v>528.95799999999997</v>
      </c>
      <c r="H416" s="17">
        <v>607.86500000000001</v>
      </c>
      <c r="I416" s="17">
        <v>546.87400000000002</v>
      </c>
      <c r="J416" s="17">
        <v>499.89499999999998</v>
      </c>
      <c r="K416" s="17">
        <v>489.08800000000002</v>
      </c>
      <c r="L416" s="17">
        <v>533.76300000000003</v>
      </c>
      <c r="M416" s="17">
        <v>451.38499999999999</v>
      </c>
      <c r="N416" s="17">
        <v>530.9</v>
      </c>
      <c r="O416" s="17">
        <v>530.9</v>
      </c>
      <c r="P416" s="17">
        <v>492.51900000000001</v>
      </c>
      <c r="Q416" s="17">
        <v>520.90899999999999</v>
      </c>
      <c r="R416" s="17">
        <v>522.88900000000001</v>
      </c>
      <c r="S416" s="17">
        <v>582.923</v>
      </c>
      <c r="T416" s="17">
        <v>532.52300000000002</v>
      </c>
      <c r="U416" s="17">
        <v>608.16600000000005</v>
      </c>
      <c r="V416" s="17">
        <v>547.60900000000004</v>
      </c>
      <c r="W416" s="17">
        <v>601.15599999999995</v>
      </c>
      <c r="X416" s="17">
        <v>558.93200000000002</v>
      </c>
      <c r="Y416" s="17">
        <v>596.02800000000002</v>
      </c>
      <c r="Z416" s="17">
        <v>586.34799999999996</v>
      </c>
      <c r="AA416" s="17">
        <v>615.13400000000001</v>
      </c>
      <c r="AB416" s="17">
        <v>532.13099999999997</v>
      </c>
      <c r="AC416" s="17">
        <v>590.07600000000002</v>
      </c>
      <c r="AD416" s="17">
        <v>518.79600000000005</v>
      </c>
      <c r="AE416" s="17">
        <v>590.28800000000001</v>
      </c>
      <c r="AF416" s="17">
        <v>499.18599999999998</v>
      </c>
      <c r="AG416" s="17">
        <v>600.51199999999994</v>
      </c>
      <c r="AH416" s="17">
        <v>587.54</v>
      </c>
      <c r="AI416" s="17">
        <v>625.23</v>
      </c>
      <c r="AJ416" s="17">
        <v>684.93</v>
      </c>
      <c r="AK416" s="17">
        <v>584.16499999999996</v>
      </c>
      <c r="AL416" s="17">
        <v>548.13</v>
      </c>
      <c r="AM416" s="17">
        <v>501.96199999999999</v>
      </c>
      <c r="AN416" s="17">
        <v>563.88099999999997</v>
      </c>
      <c r="AO416" s="17">
        <v>605.37</v>
      </c>
    </row>
    <row r="417" spans="1:41" x14ac:dyDescent="0.35">
      <c r="A417" s="17">
        <v>521.18499999999995</v>
      </c>
      <c r="B417" s="17">
        <v>574.13499999999999</v>
      </c>
      <c r="C417" s="17">
        <v>522.36900000000003</v>
      </c>
      <c r="D417" s="17">
        <v>572.101</v>
      </c>
      <c r="E417" s="17">
        <v>583.01700000000005</v>
      </c>
      <c r="F417" s="17">
        <v>584.01099999999997</v>
      </c>
      <c r="G417" s="17">
        <v>529.00900000000001</v>
      </c>
      <c r="H417" s="17">
        <v>609.93100000000004</v>
      </c>
      <c r="I417" s="17">
        <v>550.15099999999995</v>
      </c>
      <c r="J417" s="17">
        <v>504.101</v>
      </c>
      <c r="K417" s="17">
        <v>489.56599999999997</v>
      </c>
      <c r="L417" s="17">
        <v>534.11599999999999</v>
      </c>
      <c r="M417" s="17">
        <v>456.87700000000001</v>
      </c>
      <c r="N417" s="17">
        <v>538.721</v>
      </c>
      <c r="O417" s="17">
        <v>538.721</v>
      </c>
      <c r="P417" s="17">
        <v>494.72399999999999</v>
      </c>
      <c r="Q417" s="17">
        <v>525.78499999999997</v>
      </c>
      <c r="R417" s="17">
        <v>523.98500000000001</v>
      </c>
      <c r="S417" s="17">
        <v>588.51</v>
      </c>
      <c r="T417" s="17">
        <v>535.74699999999996</v>
      </c>
      <c r="U417" s="17">
        <v>612.98800000000006</v>
      </c>
      <c r="V417" s="17">
        <v>552.26099999999997</v>
      </c>
      <c r="W417" s="17">
        <v>602.85500000000002</v>
      </c>
      <c r="X417" s="17">
        <v>559.52099999999996</v>
      </c>
      <c r="Y417" s="17">
        <v>600.63400000000001</v>
      </c>
      <c r="Z417" s="17">
        <v>590.89200000000005</v>
      </c>
      <c r="AA417" s="17">
        <v>619.88199999999995</v>
      </c>
      <c r="AB417" s="17">
        <v>532.94299999999998</v>
      </c>
      <c r="AC417" s="17">
        <v>590.21</v>
      </c>
      <c r="AD417" s="17">
        <v>519.50400000000002</v>
      </c>
      <c r="AE417" s="17">
        <v>590.50800000000004</v>
      </c>
      <c r="AF417" s="17">
        <v>501.53</v>
      </c>
      <c r="AG417" s="17">
        <v>603.36599999999999</v>
      </c>
      <c r="AH417" s="17">
        <v>591.97799999999995</v>
      </c>
      <c r="AI417" s="17">
        <v>627.80700000000002</v>
      </c>
      <c r="AJ417" s="17">
        <v>686.29499999999996</v>
      </c>
      <c r="AK417" s="17">
        <v>585.26</v>
      </c>
      <c r="AL417" s="17">
        <v>549.42399999999998</v>
      </c>
      <c r="AM417" s="17">
        <v>504.49200000000002</v>
      </c>
      <c r="AN417" s="17">
        <v>581.70100000000002</v>
      </c>
      <c r="AO417" s="17">
        <v>608.16099999999994</v>
      </c>
    </row>
    <row r="418" spans="1:41" x14ac:dyDescent="0.35">
      <c r="A418" s="17">
        <v>522.68100000000004</v>
      </c>
      <c r="B418" s="17">
        <v>575.20100000000002</v>
      </c>
      <c r="C418" s="17">
        <v>524.55700000000002</v>
      </c>
      <c r="D418" s="17">
        <v>575.32799999999997</v>
      </c>
      <c r="E418" s="17">
        <v>587.322</v>
      </c>
      <c r="F418" s="17">
        <v>589.03399999999999</v>
      </c>
      <c r="G418" s="17">
        <v>529.30700000000002</v>
      </c>
      <c r="H418" s="17">
        <v>610.17200000000003</v>
      </c>
      <c r="I418" s="17">
        <v>550.37900000000002</v>
      </c>
      <c r="J418" s="17">
        <v>509.51499999999999</v>
      </c>
      <c r="K418" s="17">
        <v>493.45299999999997</v>
      </c>
      <c r="L418" s="17">
        <v>535.30399999999997</v>
      </c>
      <c r="M418" s="17">
        <v>457.84399999999999</v>
      </c>
      <c r="N418" s="17">
        <v>548.30399999999997</v>
      </c>
      <c r="O418" s="17">
        <v>548.30399999999997</v>
      </c>
      <c r="P418" s="17">
        <v>500.10300000000001</v>
      </c>
      <c r="Q418" s="17">
        <v>526.774</v>
      </c>
      <c r="R418" s="17">
        <v>524.98299999999995</v>
      </c>
      <c r="S418" s="17">
        <v>589.54200000000003</v>
      </c>
      <c r="T418" s="17">
        <v>538.26300000000003</v>
      </c>
      <c r="U418" s="17">
        <v>613.41</v>
      </c>
      <c r="V418" s="17">
        <v>553.572</v>
      </c>
      <c r="W418" s="17">
        <v>603.80200000000002</v>
      </c>
      <c r="X418" s="17">
        <v>560.73400000000004</v>
      </c>
      <c r="Y418" s="17">
        <v>604.66899999999998</v>
      </c>
      <c r="Z418" s="17">
        <v>592.25099999999998</v>
      </c>
      <c r="AA418" s="17">
        <v>622.21600000000001</v>
      </c>
      <c r="AB418" s="17">
        <v>534.726</v>
      </c>
      <c r="AC418" s="17">
        <v>590.79399999999998</v>
      </c>
      <c r="AD418" s="17">
        <v>520.37</v>
      </c>
      <c r="AE418" s="17">
        <v>593.74300000000005</v>
      </c>
      <c r="AF418" s="17">
        <v>507.43700000000001</v>
      </c>
      <c r="AG418" s="17">
        <v>607.95600000000002</v>
      </c>
      <c r="AH418" s="17">
        <v>593.15200000000004</v>
      </c>
      <c r="AI418" s="17">
        <v>631.32399999999996</v>
      </c>
      <c r="AJ418" s="17">
        <v>687.84299999999996</v>
      </c>
      <c r="AK418" s="17">
        <v>588.16</v>
      </c>
      <c r="AL418" s="17">
        <v>550.36800000000005</v>
      </c>
      <c r="AM418" s="17">
        <v>513.54300000000001</v>
      </c>
      <c r="AN418" s="17">
        <v>588.92700000000002</v>
      </c>
      <c r="AO418" s="17">
        <v>609.68399999999997</v>
      </c>
    </row>
    <row r="419" spans="1:41" x14ac:dyDescent="0.35">
      <c r="A419" s="17">
        <v>523.92700000000002</v>
      </c>
      <c r="B419" s="17">
        <v>576.33299999999997</v>
      </c>
      <c r="C419" s="17">
        <v>526.99400000000003</v>
      </c>
      <c r="D419" s="17">
        <v>575.88800000000003</v>
      </c>
      <c r="E419" s="17">
        <v>588.02099999999996</v>
      </c>
      <c r="F419" s="17">
        <v>589.86800000000005</v>
      </c>
      <c r="G419" s="17">
        <v>530.25400000000002</v>
      </c>
      <c r="H419" s="17">
        <v>614.99900000000002</v>
      </c>
      <c r="I419" s="17">
        <v>558.31500000000005</v>
      </c>
      <c r="J419" s="17">
        <v>516.048</v>
      </c>
      <c r="K419" s="17">
        <v>494.315</v>
      </c>
      <c r="L419" s="17">
        <v>536.42899999999997</v>
      </c>
      <c r="M419" s="17">
        <v>458.52600000000001</v>
      </c>
      <c r="N419" s="17">
        <v>556.64099999999996</v>
      </c>
      <c r="O419" s="17">
        <v>556.64099999999996</v>
      </c>
      <c r="P419" s="17">
        <v>500.11399999999998</v>
      </c>
      <c r="Q419" s="17">
        <v>532.37599999999998</v>
      </c>
      <c r="R419" s="17">
        <v>530.28399999999999</v>
      </c>
      <c r="S419" s="17">
        <v>590.51099999999997</v>
      </c>
      <c r="T419" s="17">
        <v>541.25699999999995</v>
      </c>
      <c r="U419" s="17">
        <v>614.87800000000004</v>
      </c>
      <c r="V419" s="17">
        <v>554.30100000000004</v>
      </c>
      <c r="W419" s="17">
        <v>604.03399999999999</v>
      </c>
      <c r="X419" s="17">
        <v>563.34299999999996</v>
      </c>
      <c r="Y419" s="17">
        <v>605.57600000000002</v>
      </c>
      <c r="Z419" s="17">
        <v>592.29200000000003</v>
      </c>
      <c r="AA419" s="17">
        <v>627.029</v>
      </c>
      <c r="AB419" s="17">
        <v>536.67600000000004</v>
      </c>
      <c r="AC419" s="17">
        <v>591.41999999999996</v>
      </c>
      <c r="AD419" s="17">
        <v>520.596</v>
      </c>
      <c r="AE419" s="17">
        <v>596.44600000000003</v>
      </c>
      <c r="AF419" s="17">
        <v>510.36200000000002</v>
      </c>
      <c r="AG419" s="17">
        <v>612.84699999999998</v>
      </c>
      <c r="AH419" s="17">
        <v>595.62800000000004</v>
      </c>
      <c r="AI419" s="17">
        <v>634.46600000000001</v>
      </c>
      <c r="AJ419" s="17">
        <v>698.74699999999996</v>
      </c>
      <c r="AK419" s="17">
        <v>596.18100000000004</v>
      </c>
      <c r="AL419" s="17">
        <v>551.601</v>
      </c>
      <c r="AM419" s="17">
        <v>517.43100000000004</v>
      </c>
      <c r="AN419" s="17">
        <v>591.35500000000002</v>
      </c>
      <c r="AO419" s="17">
        <v>618.19899999999996</v>
      </c>
    </row>
    <row r="420" spans="1:41" x14ac:dyDescent="0.35">
      <c r="A420" s="17">
        <v>525.60599999999999</v>
      </c>
      <c r="B420" s="17">
        <v>579.54399999999998</v>
      </c>
      <c r="C420" s="17">
        <v>532.95000000000005</v>
      </c>
      <c r="D420" s="17">
        <v>588.35299999999995</v>
      </c>
      <c r="E420" s="17">
        <v>589.41300000000001</v>
      </c>
      <c r="F420" s="17">
        <v>589.99300000000005</v>
      </c>
      <c r="G420" s="17">
        <v>533.47799999999995</v>
      </c>
      <c r="H420" s="17">
        <v>616.75099999999998</v>
      </c>
      <c r="I420" s="17">
        <v>558.99699999999996</v>
      </c>
      <c r="J420" s="17">
        <v>523.87199999999996</v>
      </c>
      <c r="K420" s="17">
        <v>499.71300000000002</v>
      </c>
      <c r="L420" s="17">
        <v>540.27099999999996</v>
      </c>
      <c r="M420" s="17">
        <v>459.19099999999997</v>
      </c>
      <c r="N420" s="17">
        <v>562.26499999999999</v>
      </c>
      <c r="O420" s="17">
        <v>562.26499999999999</v>
      </c>
      <c r="P420" s="17">
        <v>502.53699999999998</v>
      </c>
      <c r="Q420" s="17">
        <v>536.29399999999998</v>
      </c>
      <c r="R420" s="17">
        <v>534.26900000000001</v>
      </c>
      <c r="S420" s="17">
        <v>590.76499999999999</v>
      </c>
      <c r="T420" s="17">
        <v>541.56299999999999</v>
      </c>
      <c r="U420" s="17">
        <v>624.48400000000004</v>
      </c>
      <c r="V420" s="17">
        <v>561.35599999999999</v>
      </c>
      <c r="W420" s="17">
        <v>605.30899999999997</v>
      </c>
      <c r="X420" s="17">
        <v>564.51800000000003</v>
      </c>
      <c r="Y420" s="17">
        <v>610.995</v>
      </c>
      <c r="Z420" s="17">
        <v>593.91899999999998</v>
      </c>
      <c r="AA420" s="17">
        <v>652.56100000000004</v>
      </c>
      <c r="AB420" s="17">
        <v>541.51800000000003</v>
      </c>
      <c r="AC420" s="17">
        <v>593.33199999999999</v>
      </c>
      <c r="AD420" s="17">
        <v>520.92700000000002</v>
      </c>
      <c r="AE420" s="17">
        <v>599.99900000000002</v>
      </c>
      <c r="AF420" s="17">
        <v>514.75800000000004</v>
      </c>
      <c r="AG420" s="17">
        <v>614.76300000000003</v>
      </c>
      <c r="AH420" s="17">
        <v>596.70299999999997</v>
      </c>
      <c r="AI420" s="17">
        <v>634.702</v>
      </c>
      <c r="AJ420" s="17">
        <v>700.13599999999997</v>
      </c>
      <c r="AK420" s="17">
        <v>613.57500000000005</v>
      </c>
      <c r="AL420" s="17">
        <v>557</v>
      </c>
      <c r="AM420" s="17">
        <v>520.29499999999996</v>
      </c>
      <c r="AN420" s="17">
        <v>596.05200000000002</v>
      </c>
      <c r="AO420" s="17">
        <v>619.46199999999999</v>
      </c>
    </row>
    <row r="421" spans="1:41" x14ac:dyDescent="0.35">
      <c r="A421" s="17">
        <v>525.72199999999998</v>
      </c>
      <c r="B421" s="17">
        <v>581.55399999999997</v>
      </c>
      <c r="C421" s="17">
        <v>534.34900000000005</v>
      </c>
      <c r="D421" s="17">
        <v>590.99800000000005</v>
      </c>
      <c r="E421" s="17">
        <v>596.42600000000004</v>
      </c>
      <c r="F421" s="17">
        <v>590.83100000000002</v>
      </c>
      <c r="G421" s="17">
        <v>533.84400000000005</v>
      </c>
      <c r="H421" s="17">
        <v>618.72</v>
      </c>
      <c r="I421" s="17">
        <v>561.11300000000006</v>
      </c>
      <c r="J421" s="17">
        <v>524.32100000000003</v>
      </c>
      <c r="K421" s="17">
        <v>500.05</v>
      </c>
      <c r="L421" s="17">
        <v>541.21</v>
      </c>
      <c r="M421" s="17">
        <v>460.79399999999998</v>
      </c>
      <c r="N421" s="17">
        <v>565.61500000000001</v>
      </c>
      <c r="O421" s="17">
        <v>565.61500000000001</v>
      </c>
      <c r="P421" s="17">
        <v>513.58199999999999</v>
      </c>
      <c r="Q421" s="17">
        <v>536.37599999999998</v>
      </c>
      <c r="R421" s="17">
        <v>535.96799999999996</v>
      </c>
      <c r="S421" s="17">
        <v>595.02099999999996</v>
      </c>
      <c r="T421" s="17">
        <v>558.26700000000005</v>
      </c>
      <c r="U421" s="17">
        <v>631.49300000000005</v>
      </c>
      <c r="V421" s="17">
        <v>567.47500000000002</v>
      </c>
      <c r="W421" s="17">
        <v>610.62400000000002</v>
      </c>
      <c r="X421" s="17">
        <v>564.88300000000004</v>
      </c>
      <c r="Y421" s="17">
        <v>614.80899999999997</v>
      </c>
      <c r="Z421" s="17">
        <v>594.46900000000005</v>
      </c>
      <c r="AA421" s="17">
        <v>654.4</v>
      </c>
      <c r="AB421" s="17">
        <v>544.62300000000005</v>
      </c>
      <c r="AC421" s="17">
        <v>593.79899999999998</v>
      </c>
      <c r="AD421" s="17">
        <v>531.649</v>
      </c>
      <c r="AE421" s="17">
        <v>605.52599999999995</v>
      </c>
      <c r="AF421" s="17">
        <v>514.77800000000002</v>
      </c>
      <c r="AG421" s="17">
        <v>620.34199999999998</v>
      </c>
      <c r="AH421" s="17">
        <v>598.25900000000001</v>
      </c>
      <c r="AI421" s="17">
        <v>634.74900000000002</v>
      </c>
      <c r="AJ421" s="17">
        <v>707.46900000000005</v>
      </c>
      <c r="AK421" s="17">
        <v>616.93299999999999</v>
      </c>
      <c r="AL421" s="17">
        <v>559.38300000000004</v>
      </c>
      <c r="AM421" s="17">
        <v>530.09</v>
      </c>
      <c r="AN421" s="17">
        <v>609.99699999999996</v>
      </c>
      <c r="AO421" s="17">
        <v>620.01400000000001</v>
      </c>
    </row>
    <row r="422" spans="1:41" x14ac:dyDescent="0.35">
      <c r="A422" s="17">
        <v>527.14099999999996</v>
      </c>
      <c r="B422" s="17">
        <v>588.20399999999995</v>
      </c>
      <c r="C422" s="17">
        <v>536.86300000000006</v>
      </c>
      <c r="D422" s="17">
        <v>594.67200000000003</v>
      </c>
      <c r="E422" s="17">
        <v>601.85799999999995</v>
      </c>
      <c r="F422" s="17">
        <v>592.20799999999997</v>
      </c>
      <c r="G422" s="17">
        <v>534.49300000000005</v>
      </c>
      <c r="H422" s="17">
        <v>618.81299999999999</v>
      </c>
      <c r="I422" s="17">
        <v>566.28399999999999</v>
      </c>
      <c r="J422" s="17">
        <v>526.10500000000002</v>
      </c>
      <c r="K422" s="17">
        <v>500.42</v>
      </c>
      <c r="L422" s="17">
        <v>544.65099999999995</v>
      </c>
      <c r="M422" s="17">
        <v>465.42200000000003</v>
      </c>
      <c r="N422" s="17">
        <v>576.75099999999998</v>
      </c>
      <c r="O422" s="17">
        <v>576.75099999999998</v>
      </c>
      <c r="P422" s="17">
        <v>518.44899999999996</v>
      </c>
      <c r="Q422" s="17">
        <v>539.44600000000003</v>
      </c>
      <c r="R422" s="17">
        <v>536.154</v>
      </c>
      <c r="S422" s="17">
        <v>601.404</v>
      </c>
      <c r="T422" s="17">
        <v>561.50900000000001</v>
      </c>
      <c r="U422" s="17">
        <v>646.02700000000004</v>
      </c>
      <c r="V422" s="17">
        <v>570.24400000000003</v>
      </c>
      <c r="W422" s="17">
        <v>616.66899999999998</v>
      </c>
      <c r="X422" s="17">
        <v>569.45000000000005</v>
      </c>
      <c r="Y422" s="17">
        <v>615.74900000000002</v>
      </c>
      <c r="Z422" s="17">
        <v>598.73099999999999</v>
      </c>
      <c r="AA422" s="17">
        <v>661.16300000000001</v>
      </c>
      <c r="AB422" s="17">
        <v>544.92600000000004</v>
      </c>
      <c r="AC422" s="17">
        <v>608.42999999999995</v>
      </c>
      <c r="AD422" s="17">
        <v>535.41999999999996</v>
      </c>
      <c r="AE422" s="17">
        <v>608.52499999999998</v>
      </c>
      <c r="AF422" s="17">
        <v>518.85599999999999</v>
      </c>
      <c r="AG422" s="17">
        <v>624.76400000000001</v>
      </c>
      <c r="AH422" s="17">
        <v>610.37400000000002</v>
      </c>
      <c r="AI422" s="17">
        <v>649.96100000000001</v>
      </c>
      <c r="AJ422" s="17">
        <v>710.78300000000002</v>
      </c>
      <c r="AK422" s="17">
        <v>620.01199999999994</v>
      </c>
      <c r="AL422" s="17">
        <v>565.31399999999996</v>
      </c>
      <c r="AM422" s="17">
        <v>530.721</v>
      </c>
      <c r="AN422" s="17">
        <v>613.07899999999995</v>
      </c>
      <c r="AO422" s="17">
        <v>624.53</v>
      </c>
    </row>
    <row r="423" spans="1:41" x14ac:dyDescent="0.35">
      <c r="A423" s="17">
        <v>533.38900000000001</v>
      </c>
      <c r="B423" s="17">
        <v>590.89800000000002</v>
      </c>
      <c r="C423" s="17">
        <v>537.44100000000003</v>
      </c>
      <c r="D423" s="17">
        <v>597.298</v>
      </c>
      <c r="E423" s="17">
        <v>603.00400000000002</v>
      </c>
      <c r="F423" s="17">
        <v>596.47400000000005</v>
      </c>
      <c r="G423" s="17">
        <v>538.99300000000005</v>
      </c>
      <c r="H423" s="17">
        <v>620.29700000000003</v>
      </c>
      <c r="I423" s="17">
        <v>574.25300000000004</v>
      </c>
      <c r="J423" s="17">
        <v>526.59</v>
      </c>
      <c r="K423" s="17">
        <v>501.10500000000002</v>
      </c>
      <c r="L423" s="17">
        <v>546.21799999999996</v>
      </c>
      <c r="M423" s="17">
        <v>475.97199999999998</v>
      </c>
      <c r="N423" s="17">
        <v>584.79100000000005</v>
      </c>
      <c r="O423" s="17">
        <v>584.79100000000005</v>
      </c>
      <c r="P423" s="17">
        <v>520.76199999999994</v>
      </c>
      <c r="Q423" s="17">
        <v>543.46</v>
      </c>
      <c r="R423" s="17">
        <v>537.38499999999999</v>
      </c>
      <c r="S423" s="17">
        <v>605.17200000000003</v>
      </c>
      <c r="T423" s="17">
        <v>563.73800000000006</v>
      </c>
      <c r="U423" s="17">
        <v>649.28599999999994</v>
      </c>
      <c r="V423" s="17">
        <v>572.74800000000005</v>
      </c>
      <c r="W423" s="17">
        <v>623.49900000000002</v>
      </c>
      <c r="X423" s="17">
        <v>575.30600000000004</v>
      </c>
      <c r="Y423" s="17">
        <v>619.90599999999995</v>
      </c>
      <c r="Z423" s="17">
        <v>604.60199999999998</v>
      </c>
      <c r="AA423" s="17">
        <v>670.08900000000006</v>
      </c>
      <c r="AB423" s="17">
        <v>549.25599999999997</v>
      </c>
      <c r="AC423" s="17">
        <v>609.45899999999995</v>
      </c>
      <c r="AD423" s="17">
        <v>536.846</v>
      </c>
      <c r="AE423" s="17">
        <v>613.07799999999997</v>
      </c>
      <c r="AF423" s="17">
        <v>521.10599999999999</v>
      </c>
      <c r="AG423" s="17">
        <v>627.77800000000002</v>
      </c>
      <c r="AH423" s="17">
        <v>614.37199999999996</v>
      </c>
      <c r="AI423" s="17">
        <v>666.02200000000005</v>
      </c>
      <c r="AJ423" s="17">
        <v>712.03300000000002</v>
      </c>
      <c r="AK423" s="17">
        <v>622.56899999999996</v>
      </c>
      <c r="AL423" s="17">
        <v>570.279</v>
      </c>
      <c r="AM423" s="17">
        <v>530.97299999999996</v>
      </c>
      <c r="AN423" s="17">
        <v>614.58399999999995</v>
      </c>
      <c r="AO423" s="17">
        <v>635.03499999999997</v>
      </c>
    </row>
    <row r="424" spans="1:41" x14ac:dyDescent="0.35">
      <c r="A424" s="17">
        <v>534.47799999999995</v>
      </c>
      <c r="B424" s="17">
        <v>592.95500000000004</v>
      </c>
      <c r="C424" s="17">
        <v>542.99900000000002</v>
      </c>
      <c r="D424" s="17">
        <v>602.16300000000001</v>
      </c>
      <c r="E424" s="17">
        <v>611.25099999999998</v>
      </c>
      <c r="F424" s="17">
        <v>610.98599999999999</v>
      </c>
      <c r="G424" s="17">
        <v>546.94000000000005</v>
      </c>
      <c r="H424" s="17">
        <v>624.096</v>
      </c>
      <c r="I424" s="17">
        <v>574.46299999999997</v>
      </c>
      <c r="J424" s="17">
        <v>528.05399999999997</v>
      </c>
      <c r="K424" s="17">
        <v>501.23</v>
      </c>
      <c r="L424" s="17">
        <v>552.24199999999996</v>
      </c>
      <c r="M424" s="17">
        <v>484.92899999999997</v>
      </c>
      <c r="N424" s="17">
        <v>590.38</v>
      </c>
      <c r="O424" s="17">
        <v>590.38</v>
      </c>
      <c r="P424" s="17">
        <v>522.55600000000004</v>
      </c>
      <c r="Q424" s="17">
        <v>544.11800000000005</v>
      </c>
      <c r="R424" s="17">
        <v>546.18200000000002</v>
      </c>
      <c r="S424" s="17">
        <v>605.75699999999995</v>
      </c>
      <c r="T424" s="17">
        <v>568.745</v>
      </c>
      <c r="U424" s="17">
        <v>650.31200000000001</v>
      </c>
      <c r="V424" s="17">
        <v>574.20600000000002</v>
      </c>
      <c r="W424" s="17">
        <v>626.52200000000005</v>
      </c>
      <c r="X424" s="17">
        <v>576.91</v>
      </c>
      <c r="Y424" s="17">
        <v>628.11699999999996</v>
      </c>
      <c r="Z424" s="17">
        <v>609.60599999999999</v>
      </c>
      <c r="AA424" s="17">
        <v>675.12900000000002</v>
      </c>
      <c r="AB424" s="17">
        <v>549.56600000000003</v>
      </c>
      <c r="AC424" s="17">
        <v>611.70699999999999</v>
      </c>
      <c r="AD424" s="17">
        <v>539.28499999999997</v>
      </c>
      <c r="AE424" s="17">
        <v>614.274</v>
      </c>
      <c r="AF424" s="17">
        <v>524.00800000000004</v>
      </c>
      <c r="AG424" s="17">
        <v>649.4</v>
      </c>
      <c r="AH424" s="17">
        <v>614.76800000000003</v>
      </c>
      <c r="AI424" s="17">
        <v>669.73599999999999</v>
      </c>
      <c r="AJ424" s="17">
        <v>717.36500000000001</v>
      </c>
      <c r="AK424" s="17">
        <v>630.29100000000005</v>
      </c>
      <c r="AL424" s="17">
        <v>580.58600000000001</v>
      </c>
      <c r="AM424" s="17">
        <v>533.04</v>
      </c>
      <c r="AN424" s="17">
        <v>623.65300000000002</v>
      </c>
      <c r="AO424" s="17">
        <v>647.10799999999995</v>
      </c>
    </row>
    <row r="425" spans="1:41" x14ac:dyDescent="0.35">
      <c r="A425" s="17">
        <v>536.93799999999999</v>
      </c>
      <c r="B425" s="17">
        <v>595.08900000000006</v>
      </c>
      <c r="C425" s="17">
        <v>550.67700000000002</v>
      </c>
      <c r="D425" s="17">
        <v>607.447</v>
      </c>
      <c r="E425" s="17">
        <v>613.36400000000003</v>
      </c>
      <c r="F425" s="17">
        <v>614.35</v>
      </c>
      <c r="G425" s="17">
        <v>556.55700000000002</v>
      </c>
      <c r="H425" s="17">
        <v>628.94200000000001</v>
      </c>
      <c r="I425" s="17">
        <v>575.98800000000006</v>
      </c>
      <c r="J425" s="17">
        <v>538.62099999999998</v>
      </c>
      <c r="K425" s="17">
        <v>509.255</v>
      </c>
      <c r="L425" s="17">
        <v>555.57600000000002</v>
      </c>
      <c r="M425" s="17">
        <v>487.27100000000002</v>
      </c>
      <c r="N425" s="17">
        <v>592.11500000000001</v>
      </c>
      <c r="O425" s="17">
        <v>592.11500000000001</v>
      </c>
      <c r="P425" s="17">
        <v>522.79100000000005</v>
      </c>
      <c r="Q425" s="17">
        <v>544.84900000000005</v>
      </c>
      <c r="R425" s="17">
        <v>546.57399999999996</v>
      </c>
      <c r="S425" s="17">
        <v>611.98199999999997</v>
      </c>
      <c r="T425" s="17">
        <v>568.97400000000005</v>
      </c>
      <c r="U425" s="17">
        <v>652.86199999999997</v>
      </c>
      <c r="V425" s="17">
        <v>578.38199999999995</v>
      </c>
      <c r="W425" s="17">
        <v>629.00699999999995</v>
      </c>
      <c r="X425" s="17">
        <v>583.62699999999995</v>
      </c>
      <c r="Y425" s="17">
        <v>635.83399999999995</v>
      </c>
      <c r="Z425" s="17">
        <v>611.60900000000004</v>
      </c>
      <c r="AA425" s="17">
        <v>680.39</v>
      </c>
      <c r="AB425" s="17">
        <v>552.09199999999998</v>
      </c>
      <c r="AC425" s="17">
        <v>612.84900000000005</v>
      </c>
      <c r="AD425" s="17">
        <v>539.51400000000001</v>
      </c>
      <c r="AE425" s="17">
        <v>616.76300000000003</v>
      </c>
      <c r="AF425" s="17">
        <v>524.19500000000005</v>
      </c>
      <c r="AG425" s="17">
        <v>662.22799999999995</v>
      </c>
      <c r="AH425" s="17">
        <v>615.26700000000005</v>
      </c>
      <c r="AI425" s="17">
        <v>669.803</v>
      </c>
      <c r="AJ425" s="17">
        <v>718.52499999999998</v>
      </c>
      <c r="AK425" s="17">
        <v>642.97299999999996</v>
      </c>
      <c r="AL425" s="17">
        <v>583.99599999999998</v>
      </c>
      <c r="AM425" s="17">
        <v>535.74</v>
      </c>
      <c r="AN425" s="17">
        <v>625.70799999999997</v>
      </c>
      <c r="AO425" s="17">
        <v>647.37800000000004</v>
      </c>
    </row>
    <row r="426" spans="1:41" x14ac:dyDescent="0.35">
      <c r="A426" s="17">
        <v>538.86599999999999</v>
      </c>
      <c r="B426" s="17">
        <v>597.11199999999997</v>
      </c>
      <c r="C426" s="17">
        <v>554.01099999999997</v>
      </c>
      <c r="D426" s="17">
        <v>626.255</v>
      </c>
      <c r="E426" s="17">
        <v>614.62800000000004</v>
      </c>
      <c r="F426" s="17">
        <v>616.22400000000005</v>
      </c>
      <c r="G426" s="17">
        <v>573.88900000000001</v>
      </c>
      <c r="H426" s="17">
        <v>630.495</v>
      </c>
      <c r="I426" s="17">
        <v>578.98099999999999</v>
      </c>
      <c r="J426" s="17">
        <v>543.279</v>
      </c>
      <c r="K426" s="17">
        <v>510.60399999999998</v>
      </c>
      <c r="L426" s="17">
        <v>555.94899999999996</v>
      </c>
      <c r="M426" s="17">
        <v>494.37700000000001</v>
      </c>
      <c r="N426" s="17">
        <v>594.86400000000003</v>
      </c>
      <c r="O426" s="17">
        <v>594.86400000000003</v>
      </c>
      <c r="P426" s="17">
        <v>531.59299999999996</v>
      </c>
      <c r="Q426" s="17">
        <v>546.94299999999998</v>
      </c>
      <c r="R426" s="17">
        <v>551.27</v>
      </c>
      <c r="S426" s="17">
        <v>624.71400000000006</v>
      </c>
      <c r="T426" s="17">
        <v>577.63400000000001</v>
      </c>
      <c r="U426" s="17">
        <v>653.33699999999999</v>
      </c>
      <c r="V426" s="17">
        <v>580.75199999999995</v>
      </c>
      <c r="W426" s="17">
        <v>629.38900000000001</v>
      </c>
      <c r="X426" s="17">
        <v>586.18899999999996</v>
      </c>
      <c r="Y426" s="17">
        <v>640.70399999999995</v>
      </c>
      <c r="Z426" s="17">
        <v>612.48299999999995</v>
      </c>
      <c r="AA426" s="17">
        <v>724.13900000000001</v>
      </c>
      <c r="AB426" s="17">
        <v>560.42600000000004</v>
      </c>
      <c r="AC426" s="17">
        <v>614.09100000000001</v>
      </c>
      <c r="AD426" s="17">
        <v>542.94799999999998</v>
      </c>
      <c r="AE426" s="17">
        <v>617.46900000000005</v>
      </c>
      <c r="AF426" s="17">
        <v>527.30200000000002</v>
      </c>
      <c r="AG426" s="17">
        <v>669.84</v>
      </c>
      <c r="AH426" s="17">
        <v>615.93700000000001</v>
      </c>
      <c r="AI426" s="17">
        <v>683.976</v>
      </c>
      <c r="AJ426" s="17">
        <v>722.21900000000005</v>
      </c>
      <c r="AK426" s="17">
        <v>645.85900000000004</v>
      </c>
      <c r="AL426" s="17">
        <v>584.50599999999997</v>
      </c>
      <c r="AM426" s="17">
        <v>538.04499999999996</v>
      </c>
      <c r="AN426" s="17">
        <v>630.13599999999997</v>
      </c>
      <c r="AO426" s="17">
        <v>670.39300000000003</v>
      </c>
    </row>
    <row r="427" spans="1:41" x14ac:dyDescent="0.35">
      <c r="A427" s="17">
        <v>539.26599999999996</v>
      </c>
      <c r="B427" s="17">
        <v>599.30200000000002</v>
      </c>
      <c r="C427" s="17">
        <v>554.43299999999999</v>
      </c>
      <c r="D427" s="17">
        <v>631.75400000000002</v>
      </c>
      <c r="E427" s="17">
        <v>619.72900000000004</v>
      </c>
      <c r="F427" s="17">
        <v>621.82899999999995</v>
      </c>
      <c r="G427" s="17">
        <v>574.99800000000005</v>
      </c>
      <c r="H427" s="17">
        <v>635.06799999999998</v>
      </c>
      <c r="I427" s="17">
        <v>579.05999999999995</v>
      </c>
      <c r="J427" s="17">
        <v>547.66</v>
      </c>
      <c r="K427" s="17">
        <v>512.00199999999995</v>
      </c>
      <c r="L427" s="17">
        <v>556.428</v>
      </c>
      <c r="M427" s="17">
        <v>499.68299999999999</v>
      </c>
      <c r="N427" s="17">
        <v>597.42600000000004</v>
      </c>
      <c r="O427" s="17">
        <v>597.42600000000004</v>
      </c>
      <c r="P427" s="17">
        <v>542.07100000000003</v>
      </c>
      <c r="Q427" s="17">
        <v>547.53200000000004</v>
      </c>
      <c r="R427" s="17">
        <v>581.46</v>
      </c>
      <c r="S427" s="17">
        <v>625.89300000000003</v>
      </c>
      <c r="T427" s="17">
        <v>579.79399999999998</v>
      </c>
      <c r="U427" s="17">
        <v>674.18299999999999</v>
      </c>
      <c r="V427" s="17">
        <v>581.96600000000001</v>
      </c>
      <c r="W427" s="17">
        <v>629.55200000000002</v>
      </c>
      <c r="X427" s="17">
        <v>616.13199999999995</v>
      </c>
      <c r="Y427" s="17">
        <v>678.03300000000002</v>
      </c>
      <c r="Z427" s="17">
        <v>617.65800000000002</v>
      </c>
      <c r="AA427" s="17">
        <v>728.58699999999999</v>
      </c>
      <c r="AB427" s="17">
        <v>560.69500000000005</v>
      </c>
      <c r="AC427" s="17">
        <v>614.96500000000003</v>
      </c>
      <c r="AD427" s="17">
        <v>550.00800000000004</v>
      </c>
      <c r="AE427" s="17">
        <v>620.70399999999995</v>
      </c>
      <c r="AF427" s="17">
        <v>531.23800000000006</v>
      </c>
      <c r="AG427" s="17">
        <v>676.56299999999999</v>
      </c>
      <c r="AH427" s="17">
        <v>643.61599999999999</v>
      </c>
      <c r="AI427" s="17">
        <v>690.49900000000002</v>
      </c>
      <c r="AJ427" s="17">
        <v>722.87199999999996</v>
      </c>
      <c r="AK427" s="17">
        <v>649.82600000000002</v>
      </c>
      <c r="AL427" s="17">
        <v>592.87900000000002</v>
      </c>
      <c r="AM427" s="17">
        <v>544.46699999999998</v>
      </c>
      <c r="AN427" s="17">
        <v>634.96500000000003</v>
      </c>
      <c r="AO427" s="17">
        <v>676.69299999999998</v>
      </c>
    </row>
    <row r="428" spans="1:41" x14ac:dyDescent="0.35">
      <c r="A428" s="17">
        <v>539.62</v>
      </c>
      <c r="B428" s="17">
        <v>602.00300000000004</v>
      </c>
      <c r="C428" s="17">
        <v>557.48400000000004</v>
      </c>
      <c r="D428" s="17">
        <v>640.61599999999999</v>
      </c>
      <c r="E428" s="17">
        <v>631.49400000000003</v>
      </c>
      <c r="F428" s="17">
        <v>622.75099999999998</v>
      </c>
      <c r="G428" s="17">
        <v>580.76700000000005</v>
      </c>
      <c r="H428" s="17">
        <v>640.93600000000004</v>
      </c>
      <c r="I428" s="17">
        <v>593.58299999999997</v>
      </c>
      <c r="J428" s="17">
        <v>561.22199999999998</v>
      </c>
      <c r="K428" s="17">
        <v>512.64800000000002</v>
      </c>
      <c r="L428" s="17">
        <v>559.42899999999997</v>
      </c>
      <c r="M428" s="17">
        <v>501.01299999999998</v>
      </c>
      <c r="N428" s="17">
        <v>597.93499999999995</v>
      </c>
      <c r="O428" s="17">
        <v>597.93499999999995</v>
      </c>
      <c r="P428" s="17">
        <v>549.59199999999998</v>
      </c>
      <c r="Q428" s="17">
        <v>549.66</v>
      </c>
      <c r="R428" s="17">
        <v>584.30799999999999</v>
      </c>
      <c r="S428" s="17">
        <v>627.32500000000005</v>
      </c>
      <c r="T428" s="17">
        <v>581.57000000000005</v>
      </c>
      <c r="U428" s="17">
        <v>676.54399999999998</v>
      </c>
      <c r="V428" s="17">
        <v>586.73299999999995</v>
      </c>
      <c r="W428" s="17">
        <v>635.42499999999995</v>
      </c>
      <c r="X428" s="17">
        <v>622.22900000000004</v>
      </c>
      <c r="Y428" s="17">
        <v>681.20600000000002</v>
      </c>
      <c r="Z428" s="17">
        <v>620.64200000000005</v>
      </c>
      <c r="AA428" s="17">
        <v>739.06500000000005</v>
      </c>
      <c r="AB428" s="17">
        <v>564.45399999999995</v>
      </c>
      <c r="AC428" s="17">
        <v>616.67899999999997</v>
      </c>
      <c r="AD428" s="17">
        <v>571.47500000000002</v>
      </c>
      <c r="AE428" s="17">
        <v>621.423</v>
      </c>
      <c r="AF428" s="17">
        <v>533.495</v>
      </c>
      <c r="AG428" s="17">
        <v>682.13900000000001</v>
      </c>
      <c r="AH428" s="17">
        <v>653.71500000000003</v>
      </c>
      <c r="AI428" s="17">
        <v>694.38499999999999</v>
      </c>
      <c r="AJ428" s="17">
        <v>727.13300000000004</v>
      </c>
      <c r="AK428" s="17">
        <v>660.33699999999999</v>
      </c>
      <c r="AL428" s="17">
        <v>597.60599999999999</v>
      </c>
      <c r="AM428" s="17">
        <v>551.88900000000001</v>
      </c>
      <c r="AN428" s="17">
        <v>669.18</v>
      </c>
      <c r="AO428" s="17">
        <v>678.44500000000005</v>
      </c>
    </row>
    <row r="429" spans="1:41" x14ac:dyDescent="0.35">
      <c r="A429" s="17">
        <v>543.14800000000002</v>
      </c>
      <c r="B429" s="17">
        <v>621.35599999999999</v>
      </c>
      <c r="C429" s="17">
        <v>559.65700000000004</v>
      </c>
      <c r="D429" s="17">
        <v>648.322</v>
      </c>
      <c r="E429" s="17">
        <v>638.66899999999998</v>
      </c>
      <c r="F429" s="17">
        <v>649.97299999999996</v>
      </c>
      <c r="G429" s="17">
        <v>599.46100000000001</v>
      </c>
      <c r="H429" s="17">
        <v>644.13699999999994</v>
      </c>
      <c r="I429" s="17">
        <v>597.19200000000001</v>
      </c>
      <c r="J429" s="17">
        <v>569.31600000000003</v>
      </c>
      <c r="K429" s="17">
        <v>521.07600000000002</v>
      </c>
      <c r="L429" s="17">
        <v>564.48599999999999</v>
      </c>
      <c r="M429" s="17">
        <v>502.14699999999999</v>
      </c>
      <c r="N429" s="17">
        <v>599.21</v>
      </c>
      <c r="O429" s="17">
        <v>599.21</v>
      </c>
      <c r="P429" s="17">
        <v>551.23500000000001</v>
      </c>
      <c r="Q429" s="17">
        <v>553.78</v>
      </c>
      <c r="R429" s="17">
        <v>595.54499999999996</v>
      </c>
      <c r="S429" s="17">
        <v>642.08199999999999</v>
      </c>
      <c r="T429" s="17">
        <v>582.95699999999999</v>
      </c>
      <c r="U429" s="17">
        <v>689.29700000000003</v>
      </c>
      <c r="V429" s="17">
        <v>589.56500000000005</v>
      </c>
      <c r="W429" s="17">
        <v>645.11300000000006</v>
      </c>
      <c r="X429" s="17">
        <v>624.03599999999994</v>
      </c>
      <c r="Y429" s="17">
        <v>690.29600000000005</v>
      </c>
      <c r="Z429" s="17">
        <v>631.94200000000001</v>
      </c>
      <c r="AA429" s="17">
        <v>748.822</v>
      </c>
      <c r="AB429" s="17">
        <v>597.00400000000002</v>
      </c>
      <c r="AC429" s="17">
        <v>622.73199999999997</v>
      </c>
      <c r="AD429" s="17">
        <v>572.83199999999999</v>
      </c>
      <c r="AE429" s="17">
        <v>623.048</v>
      </c>
      <c r="AF429" s="17">
        <v>549.48099999999999</v>
      </c>
      <c r="AG429" s="17">
        <v>685.20100000000002</v>
      </c>
      <c r="AH429" s="17">
        <v>671.03399999999999</v>
      </c>
      <c r="AI429" s="17">
        <v>702.77599999999995</v>
      </c>
      <c r="AJ429" s="17">
        <v>749.91300000000001</v>
      </c>
      <c r="AK429" s="17">
        <v>665.77099999999996</v>
      </c>
      <c r="AL429" s="17">
        <v>604.41200000000003</v>
      </c>
      <c r="AM429" s="17">
        <v>559.92499999999995</v>
      </c>
      <c r="AN429" s="17">
        <v>676.25800000000004</v>
      </c>
      <c r="AO429" s="17">
        <v>681.42100000000005</v>
      </c>
    </row>
    <row r="430" spans="1:41" x14ac:dyDescent="0.35">
      <c r="A430" s="17">
        <v>547.88400000000001</v>
      </c>
      <c r="B430" s="17">
        <v>633.24900000000002</v>
      </c>
      <c r="C430" s="17">
        <v>573.41999999999996</v>
      </c>
      <c r="D430" s="17">
        <v>666.00400000000002</v>
      </c>
      <c r="E430" s="17">
        <v>647.55700000000002</v>
      </c>
      <c r="F430" s="17">
        <v>683.77099999999996</v>
      </c>
      <c r="G430" s="17">
        <v>601.03700000000003</v>
      </c>
      <c r="H430" s="17">
        <v>660.58100000000002</v>
      </c>
      <c r="I430" s="17">
        <v>606.44600000000003</v>
      </c>
      <c r="J430" s="17">
        <v>573.12099999999998</v>
      </c>
      <c r="K430" s="17">
        <v>529.93700000000001</v>
      </c>
      <c r="L430" s="17">
        <v>571.053</v>
      </c>
      <c r="M430" s="17">
        <v>508.59500000000003</v>
      </c>
      <c r="N430" s="17">
        <v>624.33000000000004</v>
      </c>
      <c r="O430" s="17">
        <v>624.33000000000004</v>
      </c>
      <c r="P430" s="17">
        <v>554.76599999999996</v>
      </c>
      <c r="Q430" s="17">
        <v>566.98400000000004</v>
      </c>
      <c r="R430" s="17">
        <v>602.18100000000004</v>
      </c>
      <c r="S430" s="17">
        <v>646.96900000000005</v>
      </c>
      <c r="T430" s="17">
        <v>601.90599999999995</v>
      </c>
      <c r="U430" s="17">
        <v>690.16600000000005</v>
      </c>
      <c r="V430" s="17">
        <v>599.78399999999999</v>
      </c>
      <c r="W430" s="17">
        <v>650.20600000000002</v>
      </c>
      <c r="X430" s="17">
        <v>636.07500000000005</v>
      </c>
      <c r="Y430" s="17">
        <v>691.721</v>
      </c>
      <c r="Z430" s="17">
        <v>645.82899999999995</v>
      </c>
      <c r="AA430" s="17">
        <v>749.20899999999995</v>
      </c>
      <c r="AB430" s="17">
        <v>611.61500000000001</v>
      </c>
      <c r="AC430" s="17">
        <v>634.03</v>
      </c>
      <c r="AD430" s="17">
        <v>594.53499999999997</v>
      </c>
      <c r="AE430" s="17">
        <v>624.56399999999996</v>
      </c>
      <c r="AF430" s="17">
        <v>569.42200000000003</v>
      </c>
      <c r="AG430" s="17">
        <v>686.49800000000005</v>
      </c>
      <c r="AH430" s="17">
        <v>675.96400000000006</v>
      </c>
      <c r="AI430" s="17">
        <v>705.07299999999998</v>
      </c>
      <c r="AJ430" s="17">
        <v>768.29600000000005</v>
      </c>
      <c r="AK430" s="17">
        <v>668.8</v>
      </c>
      <c r="AL430" s="17">
        <v>620.79200000000003</v>
      </c>
      <c r="AM430" s="17">
        <v>569.13099999999997</v>
      </c>
      <c r="AN430" s="17">
        <v>686.61099999999999</v>
      </c>
      <c r="AO430" s="17">
        <v>683.16800000000001</v>
      </c>
    </row>
    <row r="431" spans="1:41" x14ac:dyDescent="0.35">
      <c r="A431" s="17">
        <v>554.20299999999997</v>
      </c>
      <c r="B431" s="17">
        <v>675.60400000000004</v>
      </c>
      <c r="C431" s="17">
        <v>577.48800000000006</v>
      </c>
      <c r="D431" s="17">
        <v>681.18899999999996</v>
      </c>
      <c r="E431" s="17">
        <v>661.69200000000001</v>
      </c>
      <c r="F431" s="17">
        <v>759.822</v>
      </c>
      <c r="G431" s="17">
        <v>630.71699999999998</v>
      </c>
      <c r="H431" s="17">
        <v>672.88300000000004</v>
      </c>
      <c r="I431" s="17">
        <v>615.88499999999999</v>
      </c>
      <c r="J431" s="17">
        <v>595.45100000000002</v>
      </c>
      <c r="K431" s="17">
        <v>530.41499999999996</v>
      </c>
      <c r="L431" s="17">
        <v>614.12400000000002</v>
      </c>
      <c r="M431" s="17">
        <v>537.47199999999998</v>
      </c>
      <c r="N431" s="17">
        <v>705.5</v>
      </c>
      <c r="O431" s="17">
        <v>705.5</v>
      </c>
      <c r="P431" s="17">
        <v>602.42999999999995</v>
      </c>
      <c r="Q431" s="17">
        <v>573.99199999999996</v>
      </c>
      <c r="R431" s="17">
        <v>663.59400000000005</v>
      </c>
      <c r="S431" s="17">
        <v>671.68700000000001</v>
      </c>
      <c r="T431" s="17">
        <v>604.62199999999996</v>
      </c>
      <c r="U431" s="17">
        <v>720.16899999999998</v>
      </c>
      <c r="V431" s="17">
        <v>634.08000000000004</v>
      </c>
      <c r="W431" s="17">
        <v>666.38300000000004</v>
      </c>
      <c r="X431" s="17">
        <v>662.52200000000005</v>
      </c>
      <c r="Y431" s="17">
        <v>692.74699999999996</v>
      </c>
      <c r="Z431" s="17">
        <v>677.00599999999997</v>
      </c>
      <c r="AA431" s="17">
        <v>752.428</v>
      </c>
      <c r="AB431" s="17">
        <v>624.16200000000003</v>
      </c>
      <c r="AC431" s="17">
        <v>636.971</v>
      </c>
      <c r="AD431" s="17">
        <v>641.60299999999995</v>
      </c>
      <c r="AE431" s="17">
        <v>628.62400000000002</v>
      </c>
      <c r="AF431" s="17">
        <v>585.077</v>
      </c>
      <c r="AG431" s="17">
        <v>687.87099999999998</v>
      </c>
      <c r="AH431" s="17">
        <v>697.18200000000002</v>
      </c>
      <c r="AI431" s="17">
        <v>712.67</v>
      </c>
      <c r="AJ431" s="17">
        <v>768.40800000000002</v>
      </c>
      <c r="AK431" s="17">
        <v>679.95100000000002</v>
      </c>
      <c r="AL431" s="17">
        <v>621.31799999999998</v>
      </c>
      <c r="AM431" s="17">
        <v>576.96500000000003</v>
      </c>
      <c r="AN431" s="17">
        <v>721.82500000000005</v>
      </c>
      <c r="AO431" s="17">
        <v>731.79300000000001</v>
      </c>
    </row>
  </sheetData>
  <pageMargins left="0.7" right="0.7" top="0.75" bottom="0.75" header="0.3" footer="0.3"/>
  <pageSetup orientation="portrait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B7E80-F658-4EA0-8F96-B8C035C538FD}">
  <sheetPr>
    <tabColor theme="8"/>
  </sheetPr>
  <dimension ref="A1:BPK54"/>
  <sheetViews>
    <sheetView zoomScale="75" zoomScaleNormal="75" workbookViewId="0">
      <pane xSplit="8" ySplit="38" topLeftCell="BA39" activePane="bottomRight" state="frozen"/>
      <selection pane="topRight" activeCell="I1" sqref="I1"/>
      <selection pane="bottomLeft" activeCell="A39" sqref="A39"/>
      <selection pane="bottomRight" activeCell="BF62" sqref="BF62"/>
    </sheetView>
  </sheetViews>
  <sheetFormatPr defaultRowHeight="14.5" x14ac:dyDescent="0.35"/>
  <cols>
    <col min="3" max="3" width="34" bestFit="1" customWidth="1"/>
    <col min="4" max="4" width="12.90625" customWidth="1"/>
    <col min="5" max="5" width="9.453125" customWidth="1"/>
    <col min="6" max="6" width="7.54296875" customWidth="1"/>
    <col min="9" max="9" width="12.453125" bestFit="1" customWidth="1"/>
    <col min="10" max="58" width="12.36328125" bestFit="1" customWidth="1"/>
  </cols>
  <sheetData>
    <row r="1" spans="1:1774" s="52" customFormat="1" ht="23" x14ac:dyDescent="0.5">
      <c r="A1" s="59" t="s">
        <v>133</v>
      </c>
      <c r="B1" s="55"/>
    </row>
    <row r="2" spans="1:1774" s="52" customFormat="1" x14ac:dyDescent="0.35">
      <c r="B2" s="55"/>
    </row>
    <row r="3" spans="1:1774" s="52" customFormat="1" ht="20" hidden="1" x14ac:dyDescent="0.4">
      <c r="A3" s="32" t="s">
        <v>101</v>
      </c>
      <c r="B3" s="55"/>
    </row>
    <row r="4" spans="1:1774" s="52" customFormat="1" hidden="1" x14ac:dyDescent="0.35">
      <c r="B4" s="55"/>
    </row>
    <row r="5" spans="1:1774" s="52" customFormat="1" hidden="1" x14ac:dyDescent="0.35">
      <c r="B5" s="55" t="s">
        <v>93</v>
      </c>
    </row>
    <row r="6" spans="1:1774" s="29" customFormat="1" hidden="1" x14ac:dyDescent="0.35">
      <c r="B6" s="33"/>
      <c r="C6" s="29" t="s">
        <v>45</v>
      </c>
      <c r="D6" s="29" t="s">
        <v>46</v>
      </c>
      <c r="E6" s="29" t="s">
        <v>47</v>
      </c>
      <c r="F6" s="29" t="s">
        <v>48</v>
      </c>
      <c r="G6" s="29" t="s">
        <v>49</v>
      </c>
      <c r="H6" s="29" t="s">
        <v>50</v>
      </c>
      <c r="I6" s="29" t="s">
        <v>13</v>
      </c>
      <c r="J6" s="29" t="s">
        <v>14</v>
      </c>
      <c r="K6" s="29" t="s">
        <v>15</v>
      </c>
      <c r="L6" s="29" t="s">
        <v>16</v>
      </c>
      <c r="M6" s="29" t="s">
        <v>17</v>
      </c>
      <c r="N6" s="29" t="s">
        <v>18</v>
      </c>
      <c r="O6" s="29" t="s">
        <v>19</v>
      </c>
      <c r="P6" s="29" t="s">
        <v>20</v>
      </c>
      <c r="Q6" s="29" t="s">
        <v>21</v>
      </c>
      <c r="R6" s="29" t="s">
        <v>22</v>
      </c>
      <c r="S6" s="29" t="s">
        <v>23</v>
      </c>
      <c r="T6" s="29" t="s">
        <v>24</v>
      </c>
      <c r="U6" s="29" t="s">
        <v>25</v>
      </c>
      <c r="V6" s="29" t="s">
        <v>26</v>
      </c>
      <c r="W6" s="29" t="s">
        <v>27</v>
      </c>
      <c r="X6" s="29" t="s">
        <v>28</v>
      </c>
      <c r="Y6" s="29" t="s">
        <v>29</v>
      </c>
      <c r="Z6" s="29" t="s">
        <v>30</v>
      </c>
      <c r="AA6" s="29" t="s">
        <v>31</v>
      </c>
      <c r="AB6" s="29" t="s">
        <v>32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</row>
    <row r="7" spans="1:1774" s="52" customFormat="1" hidden="1" x14ac:dyDescent="0.35">
      <c r="B7" s="55"/>
      <c r="E7" s="62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</row>
    <row r="8" spans="1:1774" s="52" customFormat="1" hidden="1" x14ac:dyDescent="0.35">
      <c r="B8" s="55"/>
      <c r="E8" s="62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</row>
    <row r="9" spans="1:1774" s="52" customFormat="1" hidden="1" x14ac:dyDescent="0.35">
      <c r="B9" s="55"/>
      <c r="E9" s="62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</row>
    <row r="10" spans="1:1774" s="52" customFormat="1" hidden="1" x14ac:dyDescent="0.35">
      <c r="B10" s="55"/>
      <c r="E10" s="62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</row>
    <row r="11" spans="1:1774" s="52" customFormat="1" hidden="1" x14ac:dyDescent="0.35">
      <c r="B11" s="55"/>
      <c r="E11" s="62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</row>
    <row r="12" spans="1:1774" s="52" customFormat="1" hidden="1" x14ac:dyDescent="0.35">
      <c r="B12" s="55"/>
      <c r="E12" s="62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</row>
    <row r="13" spans="1:1774" s="52" customFormat="1" hidden="1" x14ac:dyDescent="0.35">
      <c r="B13" s="55"/>
      <c r="E13" s="62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</row>
    <row r="14" spans="1:1774" s="52" customFormat="1" hidden="1" x14ac:dyDescent="0.35">
      <c r="B14" s="55"/>
      <c r="E14" s="62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</row>
    <row r="15" spans="1:1774" s="52" customFormat="1" hidden="1" x14ac:dyDescent="0.35">
      <c r="B15" s="55"/>
      <c r="E15" s="62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</row>
    <row r="16" spans="1:1774" s="52" customFormat="1" hidden="1" x14ac:dyDescent="0.35">
      <c r="B16" s="55"/>
      <c r="E16" s="6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</row>
    <row r="17" spans="2:1774" s="52" customFormat="1" hidden="1" x14ac:dyDescent="0.35">
      <c r="B17" s="55"/>
    </row>
    <row r="18" spans="2:1774" s="52" customFormat="1" hidden="1" x14ac:dyDescent="0.35">
      <c r="B18" s="55" t="s">
        <v>104</v>
      </c>
      <c r="E18" s="25" t="s">
        <v>103</v>
      </c>
    </row>
    <row r="19" spans="2:1774" s="52" customFormat="1" hidden="1" x14ac:dyDescent="0.35">
      <c r="B19" s="55"/>
    </row>
    <row r="20" spans="2:1774" s="29" customFormat="1" hidden="1" x14ac:dyDescent="0.35">
      <c r="B20" s="33"/>
      <c r="C20" s="29" t="s">
        <v>107</v>
      </c>
      <c r="E20" s="29" t="s">
        <v>88</v>
      </c>
      <c r="F20" s="29" t="s">
        <v>94</v>
      </c>
      <c r="G20" s="29" t="s">
        <v>95</v>
      </c>
      <c r="H20" s="29" t="s">
        <v>89</v>
      </c>
      <c r="I20" s="29" t="s">
        <v>13</v>
      </c>
      <c r="J20" s="29" t="s">
        <v>14</v>
      </c>
      <c r="K20" s="29" t="s">
        <v>15</v>
      </c>
      <c r="L20" s="29" t="s">
        <v>16</v>
      </c>
      <c r="M20" s="29" t="s">
        <v>17</v>
      </c>
      <c r="N20" s="29" t="s">
        <v>18</v>
      </c>
      <c r="O20" s="29" t="s">
        <v>19</v>
      </c>
      <c r="P20" s="29" t="s">
        <v>20</v>
      </c>
      <c r="Q20" s="29" t="s">
        <v>21</v>
      </c>
      <c r="R20" s="29" t="s">
        <v>22</v>
      </c>
      <c r="S20" s="29" t="s">
        <v>23</v>
      </c>
      <c r="T20" s="29" t="s">
        <v>24</v>
      </c>
      <c r="U20" s="29" t="s">
        <v>25</v>
      </c>
      <c r="V20" s="29" t="s">
        <v>26</v>
      </c>
      <c r="W20" s="29" t="s">
        <v>27</v>
      </c>
      <c r="X20" s="29" t="s">
        <v>28</v>
      </c>
      <c r="Y20" s="29" t="s">
        <v>29</v>
      </c>
      <c r="Z20" s="29" t="s">
        <v>30</v>
      </c>
      <c r="AA20" s="29" t="s">
        <v>31</v>
      </c>
      <c r="AB20" s="29" t="s">
        <v>32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</row>
    <row r="21" spans="2:1774" s="52" customFormat="1" hidden="1" x14ac:dyDescent="0.35">
      <c r="B21" s="55"/>
      <c r="C21" s="62"/>
      <c r="E21" s="35">
        <v>1</v>
      </c>
      <c r="F21" s="35">
        <v>0.15</v>
      </c>
      <c r="G21" s="35">
        <v>0.77</v>
      </c>
      <c r="H21" s="36">
        <v>0.5</v>
      </c>
      <c r="I21" s="25">
        <f t="shared" ref="I21:AB30" si="0">(I7*(1+$E21+$F21)*(1-$G21)*$H21)</f>
        <v>0</v>
      </c>
      <c r="J21" s="25">
        <f t="shared" si="0"/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</row>
    <row r="22" spans="2:1774" s="52" customFormat="1" hidden="1" x14ac:dyDescent="0.35">
      <c r="B22" s="55"/>
      <c r="C22" s="62"/>
      <c r="E22" s="35">
        <v>3.5</v>
      </c>
      <c r="F22" s="35">
        <v>0.15</v>
      </c>
      <c r="G22" s="35">
        <v>0.09</v>
      </c>
      <c r="H22" s="36">
        <v>0.5</v>
      </c>
      <c r="I22" s="25">
        <f t="shared" si="0"/>
        <v>0</v>
      </c>
      <c r="J22" s="25">
        <f t="shared" si="0"/>
        <v>0</v>
      </c>
      <c r="K22" s="25">
        <f t="shared" si="0"/>
        <v>0</v>
      </c>
      <c r="L22" s="25">
        <f t="shared" si="0"/>
        <v>0</v>
      </c>
      <c r="M22" s="25">
        <f t="shared" si="0"/>
        <v>0</v>
      </c>
      <c r="N22" s="25">
        <f t="shared" si="0"/>
        <v>0</v>
      </c>
      <c r="O22" s="25">
        <f t="shared" si="0"/>
        <v>0</v>
      </c>
      <c r="P22" s="25">
        <f t="shared" si="0"/>
        <v>0</v>
      </c>
      <c r="Q22" s="25">
        <f t="shared" si="0"/>
        <v>0</v>
      </c>
      <c r="R22" s="25">
        <f t="shared" si="0"/>
        <v>0</v>
      </c>
      <c r="S22" s="25">
        <f t="shared" si="0"/>
        <v>0</v>
      </c>
      <c r="T22" s="25">
        <f t="shared" si="0"/>
        <v>0</v>
      </c>
      <c r="U22" s="25">
        <f t="shared" si="0"/>
        <v>0</v>
      </c>
      <c r="V22" s="25">
        <f t="shared" si="0"/>
        <v>0</v>
      </c>
      <c r="W22" s="25">
        <f t="shared" si="0"/>
        <v>0</v>
      </c>
      <c r="X22" s="25">
        <f t="shared" si="0"/>
        <v>0</v>
      </c>
      <c r="Y22" s="25">
        <f t="shared" si="0"/>
        <v>0</v>
      </c>
      <c r="Z22" s="25">
        <f t="shared" si="0"/>
        <v>0</v>
      </c>
      <c r="AA22" s="25">
        <f t="shared" si="0"/>
        <v>0</v>
      </c>
      <c r="AB22" s="25">
        <f t="shared" si="0"/>
        <v>0</v>
      </c>
    </row>
    <row r="23" spans="2:1774" s="52" customFormat="1" hidden="1" x14ac:dyDescent="0.35">
      <c r="B23" s="55"/>
      <c r="C23" s="62"/>
      <c r="E23" s="35">
        <v>3.5</v>
      </c>
      <c r="F23" s="35">
        <v>0.15</v>
      </c>
      <c r="G23" s="35">
        <v>0.1</v>
      </c>
      <c r="H23" s="36">
        <v>0.5</v>
      </c>
      <c r="I23" s="25">
        <f t="shared" si="0"/>
        <v>0</v>
      </c>
      <c r="J23" s="25">
        <f t="shared" si="0"/>
        <v>0</v>
      </c>
      <c r="K23" s="25">
        <f t="shared" si="0"/>
        <v>0</v>
      </c>
      <c r="L23" s="25">
        <f t="shared" si="0"/>
        <v>0</v>
      </c>
      <c r="M23" s="25">
        <f t="shared" si="0"/>
        <v>0</v>
      </c>
      <c r="N23" s="25">
        <f t="shared" si="0"/>
        <v>0</v>
      </c>
      <c r="O23" s="25">
        <f t="shared" si="0"/>
        <v>0</v>
      </c>
      <c r="P23" s="25">
        <f t="shared" si="0"/>
        <v>0</v>
      </c>
      <c r="Q23" s="25">
        <f t="shared" si="0"/>
        <v>0</v>
      </c>
      <c r="R23" s="25">
        <f t="shared" si="0"/>
        <v>0</v>
      </c>
      <c r="S23" s="25">
        <f t="shared" si="0"/>
        <v>0</v>
      </c>
      <c r="T23" s="25">
        <f t="shared" si="0"/>
        <v>0</v>
      </c>
      <c r="U23" s="25">
        <f t="shared" si="0"/>
        <v>0</v>
      </c>
      <c r="V23" s="25">
        <f t="shared" si="0"/>
        <v>0</v>
      </c>
      <c r="W23" s="25">
        <f t="shared" si="0"/>
        <v>0</v>
      </c>
      <c r="X23" s="25">
        <f t="shared" si="0"/>
        <v>0</v>
      </c>
      <c r="Y23" s="25">
        <f t="shared" si="0"/>
        <v>0</v>
      </c>
      <c r="Z23" s="25">
        <f t="shared" si="0"/>
        <v>0</v>
      </c>
      <c r="AA23" s="25">
        <f t="shared" si="0"/>
        <v>0</v>
      </c>
      <c r="AB23" s="25">
        <f t="shared" si="0"/>
        <v>0</v>
      </c>
    </row>
    <row r="24" spans="2:1774" s="52" customFormat="1" hidden="1" x14ac:dyDescent="0.35">
      <c r="B24" s="55"/>
      <c r="C24" s="62"/>
      <c r="E24" s="35">
        <v>2.2999999999999998</v>
      </c>
      <c r="F24" s="35">
        <v>0.15</v>
      </c>
      <c r="G24" s="35">
        <v>0.13</v>
      </c>
      <c r="H24" s="36">
        <v>0.5</v>
      </c>
      <c r="I24" s="25">
        <f t="shared" si="0"/>
        <v>0</v>
      </c>
      <c r="J24" s="25">
        <f t="shared" si="0"/>
        <v>0</v>
      </c>
      <c r="K24" s="25">
        <f t="shared" si="0"/>
        <v>0</v>
      </c>
      <c r="L24" s="25">
        <f t="shared" si="0"/>
        <v>0</v>
      </c>
      <c r="M24" s="25">
        <f t="shared" si="0"/>
        <v>0</v>
      </c>
      <c r="N24" s="25">
        <f t="shared" si="0"/>
        <v>0</v>
      </c>
      <c r="O24" s="25">
        <f t="shared" si="0"/>
        <v>0</v>
      </c>
      <c r="P24" s="25">
        <f t="shared" si="0"/>
        <v>0</v>
      </c>
      <c r="Q24" s="25">
        <f t="shared" si="0"/>
        <v>0</v>
      </c>
      <c r="R24" s="25">
        <f t="shared" si="0"/>
        <v>0</v>
      </c>
      <c r="S24" s="25">
        <f t="shared" si="0"/>
        <v>0</v>
      </c>
      <c r="T24" s="25">
        <f t="shared" si="0"/>
        <v>0</v>
      </c>
      <c r="U24" s="25">
        <f t="shared" si="0"/>
        <v>0</v>
      </c>
      <c r="V24" s="25">
        <f t="shared" si="0"/>
        <v>0</v>
      </c>
      <c r="W24" s="25">
        <f t="shared" si="0"/>
        <v>0</v>
      </c>
      <c r="X24" s="25">
        <f t="shared" si="0"/>
        <v>0</v>
      </c>
      <c r="Y24" s="25">
        <f t="shared" si="0"/>
        <v>0</v>
      </c>
      <c r="Z24" s="25">
        <f t="shared" si="0"/>
        <v>0</v>
      </c>
      <c r="AA24" s="25">
        <f t="shared" si="0"/>
        <v>0</v>
      </c>
      <c r="AB24" s="25">
        <f t="shared" si="0"/>
        <v>0</v>
      </c>
    </row>
    <row r="25" spans="2:1774" s="52" customFormat="1" hidden="1" x14ac:dyDescent="0.35">
      <c r="B25" s="55"/>
      <c r="C25" s="62"/>
      <c r="E25" s="35">
        <v>2.2999999999999998</v>
      </c>
      <c r="F25" s="35">
        <v>0.15</v>
      </c>
      <c r="G25" s="35">
        <v>0.13</v>
      </c>
      <c r="H25" s="36">
        <v>0.5</v>
      </c>
      <c r="I25" s="25">
        <f t="shared" si="0"/>
        <v>0</v>
      </c>
      <c r="J25" s="25">
        <f t="shared" si="0"/>
        <v>0</v>
      </c>
      <c r="K25" s="25">
        <f t="shared" si="0"/>
        <v>0</v>
      </c>
      <c r="L25" s="25">
        <f t="shared" si="0"/>
        <v>0</v>
      </c>
      <c r="M25" s="25">
        <f t="shared" si="0"/>
        <v>0</v>
      </c>
      <c r="N25" s="25">
        <f t="shared" si="0"/>
        <v>0</v>
      </c>
      <c r="O25" s="25">
        <f t="shared" si="0"/>
        <v>0</v>
      </c>
      <c r="P25" s="25">
        <f t="shared" si="0"/>
        <v>0</v>
      </c>
      <c r="Q25" s="25">
        <f t="shared" si="0"/>
        <v>0</v>
      </c>
      <c r="R25" s="25">
        <f t="shared" si="0"/>
        <v>0</v>
      </c>
      <c r="S25" s="25">
        <f t="shared" si="0"/>
        <v>0</v>
      </c>
      <c r="T25" s="25">
        <f t="shared" si="0"/>
        <v>0</v>
      </c>
      <c r="U25" s="25">
        <f t="shared" si="0"/>
        <v>0</v>
      </c>
      <c r="V25" s="25">
        <f t="shared" si="0"/>
        <v>0</v>
      </c>
      <c r="W25" s="25">
        <f t="shared" si="0"/>
        <v>0</v>
      </c>
      <c r="X25" s="25">
        <f t="shared" si="0"/>
        <v>0</v>
      </c>
      <c r="Y25" s="25">
        <f t="shared" si="0"/>
        <v>0</v>
      </c>
      <c r="Z25" s="25">
        <f t="shared" si="0"/>
        <v>0</v>
      </c>
      <c r="AA25" s="25">
        <f t="shared" si="0"/>
        <v>0</v>
      </c>
      <c r="AB25" s="25">
        <f t="shared" si="0"/>
        <v>0</v>
      </c>
    </row>
    <row r="26" spans="2:1774" s="52" customFormat="1" hidden="1" x14ac:dyDescent="0.35">
      <c r="B26" s="55"/>
      <c r="C26" s="62"/>
      <c r="E26" s="35">
        <v>3.5</v>
      </c>
      <c r="F26" s="35">
        <v>0.15</v>
      </c>
      <c r="G26" s="35">
        <v>0.09</v>
      </c>
      <c r="H26" s="36">
        <v>0.5</v>
      </c>
      <c r="I26" s="25">
        <f t="shared" si="0"/>
        <v>0</v>
      </c>
      <c r="J26" s="25">
        <f t="shared" si="0"/>
        <v>0</v>
      </c>
      <c r="K26" s="25">
        <f t="shared" si="0"/>
        <v>0</v>
      </c>
      <c r="L26" s="25">
        <f t="shared" si="0"/>
        <v>0</v>
      </c>
      <c r="M26" s="25">
        <f t="shared" si="0"/>
        <v>0</v>
      </c>
      <c r="N26" s="25">
        <f t="shared" si="0"/>
        <v>0</v>
      </c>
      <c r="O26" s="25">
        <f t="shared" si="0"/>
        <v>0</v>
      </c>
      <c r="P26" s="25">
        <f t="shared" si="0"/>
        <v>0</v>
      </c>
      <c r="Q26" s="25">
        <f t="shared" si="0"/>
        <v>0</v>
      </c>
      <c r="R26" s="25">
        <f t="shared" si="0"/>
        <v>0</v>
      </c>
      <c r="S26" s="25">
        <f t="shared" si="0"/>
        <v>0</v>
      </c>
      <c r="T26" s="25">
        <f t="shared" si="0"/>
        <v>0</v>
      </c>
      <c r="U26" s="25">
        <f t="shared" si="0"/>
        <v>0</v>
      </c>
      <c r="V26" s="25">
        <f t="shared" si="0"/>
        <v>0</v>
      </c>
      <c r="W26" s="25">
        <f t="shared" si="0"/>
        <v>0</v>
      </c>
      <c r="X26" s="25">
        <f t="shared" si="0"/>
        <v>0</v>
      </c>
      <c r="Y26" s="25">
        <f t="shared" si="0"/>
        <v>0</v>
      </c>
      <c r="Z26" s="25">
        <f t="shared" si="0"/>
        <v>0</v>
      </c>
      <c r="AA26" s="25">
        <f t="shared" si="0"/>
        <v>0</v>
      </c>
      <c r="AB26" s="25">
        <f t="shared" si="0"/>
        <v>0</v>
      </c>
    </row>
    <row r="27" spans="2:1774" s="52" customFormat="1" hidden="1" x14ac:dyDescent="0.35">
      <c r="B27" s="55"/>
      <c r="C27" s="62"/>
      <c r="E27" s="35">
        <v>0</v>
      </c>
      <c r="F27" s="35">
        <v>0.15</v>
      </c>
      <c r="G27" s="35">
        <v>0.9</v>
      </c>
      <c r="H27" s="36">
        <v>0.5</v>
      </c>
      <c r="I27" s="25">
        <f t="shared" si="0"/>
        <v>0</v>
      </c>
      <c r="J27" s="25">
        <f t="shared" si="0"/>
        <v>0</v>
      </c>
      <c r="K27" s="25">
        <f t="shared" si="0"/>
        <v>0</v>
      </c>
      <c r="L27" s="25">
        <f t="shared" si="0"/>
        <v>0</v>
      </c>
      <c r="M27" s="25">
        <f t="shared" si="0"/>
        <v>0</v>
      </c>
      <c r="N27" s="25">
        <f t="shared" si="0"/>
        <v>0</v>
      </c>
      <c r="O27" s="25">
        <f t="shared" si="0"/>
        <v>0</v>
      </c>
      <c r="P27" s="25">
        <f t="shared" si="0"/>
        <v>0</v>
      </c>
      <c r="Q27" s="25">
        <f t="shared" si="0"/>
        <v>0</v>
      </c>
      <c r="R27" s="25">
        <f t="shared" si="0"/>
        <v>0</v>
      </c>
      <c r="S27" s="25">
        <f t="shared" si="0"/>
        <v>0</v>
      </c>
      <c r="T27" s="25">
        <f t="shared" si="0"/>
        <v>0</v>
      </c>
      <c r="U27" s="25">
        <f t="shared" si="0"/>
        <v>0</v>
      </c>
      <c r="V27" s="25">
        <f t="shared" si="0"/>
        <v>0</v>
      </c>
      <c r="W27" s="25">
        <f t="shared" si="0"/>
        <v>0</v>
      </c>
      <c r="X27" s="25">
        <f t="shared" si="0"/>
        <v>0</v>
      </c>
      <c r="Y27" s="25">
        <f t="shared" si="0"/>
        <v>0</v>
      </c>
      <c r="Z27" s="25">
        <f t="shared" si="0"/>
        <v>0</v>
      </c>
      <c r="AA27" s="25">
        <f t="shared" si="0"/>
        <v>0</v>
      </c>
      <c r="AB27" s="25">
        <f t="shared" si="0"/>
        <v>0</v>
      </c>
    </row>
    <row r="28" spans="2:1774" s="52" customFormat="1" hidden="1" x14ac:dyDescent="0.35">
      <c r="B28" s="55"/>
      <c r="C28" s="62"/>
      <c r="E28" s="35">
        <v>1.5</v>
      </c>
      <c r="F28" s="35">
        <v>0.15</v>
      </c>
      <c r="G28" s="35">
        <v>0.9</v>
      </c>
      <c r="H28" s="36">
        <v>0.5</v>
      </c>
      <c r="I28" s="25">
        <f t="shared" si="0"/>
        <v>0</v>
      </c>
      <c r="J28" s="25">
        <f t="shared" si="0"/>
        <v>0</v>
      </c>
      <c r="K28" s="25">
        <f t="shared" si="0"/>
        <v>0</v>
      </c>
      <c r="L28" s="25">
        <f t="shared" si="0"/>
        <v>0</v>
      </c>
      <c r="M28" s="25">
        <f t="shared" si="0"/>
        <v>0</v>
      </c>
      <c r="N28" s="25">
        <f t="shared" si="0"/>
        <v>0</v>
      </c>
      <c r="O28" s="25">
        <f t="shared" si="0"/>
        <v>0</v>
      </c>
      <c r="P28" s="25">
        <f t="shared" si="0"/>
        <v>0</v>
      </c>
      <c r="Q28" s="25">
        <f t="shared" si="0"/>
        <v>0</v>
      </c>
      <c r="R28" s="25">
        <f t="shared" si="0"/>
        <v>0</v>
      </c>
      <c r="S28" s="25">
        <f t="shared" si="0"/>
        <v>0</v>
      </c>
      <c r="T28" s="25">
        <f t="shared" si="0"/>
        <v>0</v>
      </c>
      <c r="U28" s="25">
        <f t="shared" si="0"/>
        <v>0</v>
      </c>
      <c r="V28" s="25">
        <f t="shared" si="0"/>
        <v>0</v>
      </c>
      <c r="W28" s="25">
        <f t="shared" si="0"/>
        <v>0</v>
      </c>
      <c r="X28" s="25">
        <f t="shared" si="0"/>
        <v>0</v>
      </c>
      <c r="Y28" s="25">
        <f t="shared" si="0"/>
        <v>0</v>
      </c>
      <c r="Z28" s="25">
        <f t="shared" si="0"/>
        <v>0</v>
      </c>
      <c r="AA28" s="25">
        <f t="shared" si="0"/>
        <v>0</v>
      </c>
      <c r="AB28" s="25">
        <f t="shared" si="0"/>
        <v>0</v>
      </c>
    </row>
    <row r="29" spans="2:1774" s="52" customFormat="1" hidden="1" x14ac:dyDescent="0.35">
      <c r="B29" s="55"/>
      <c r="C29" s="62"/>
      <c r="E29" s="35">
        <v>1.9</v>
      </c>
      <c r="F29" s="35">
        <v>0.15</v>
      </c>
      <c r="G29" s="35">
        <v>0.05</v>
      </c>
      <c r="H29" s="36">
        <v>0.5</v>
      </c>
      <c r="I29" s="25">
        <f t="shared" si="0"/>
        <v>0</v>
      </c>
      <c r="J29" s="25">
        <f t="shared" si="0"/>
        <v>0</v>
      </c>
      <c r="K29" s="25">
        <f t="shared" si="0"/>
        <v>0</v>
      </c>
      <c r="L29" s="25">
        <f t="shared" si="0"/>
        <v>0</v>
      </c>
      <c r="M29" s="25">
        <f t="shared" si="0"/>
        <v>0</v>
      </c>
      <c r="N29" s="25">
        <f t="shared" si="0"/>
        <v>0</v>
      </c>
      <c r="O29" s="25">
        <f t="shared" si="0"/>
        <v>0</v>
      </c>
      <c r="P29" s="25">
        <f t="shared" si="0"/>
        <v>0</v>
      </c>
      <c r="Q29" s="25">
        <f t="shared" si="0"/>
        <v>0</v>
      </c>
      <c r="R29" s="25">
        <f t="shared" si="0"/>
        <v>0</v>
      </c>
      <c r="S29" s="25">
        <f t="shared" si="0"/>
        <v>0</v>
      </c>
      <c r="T29" s="25">
        <f t="shared" si="0"/>
        <v>0</v>
      </c>
      <c r="U29" s="25">
        <f t="shared" si="0"/>
        <v>0</v>
      </c>
      <c r="V29" s="25">
        <f t="shared" si="0"/>
        <v>0</v>
      </c>
      <c r="W29" s="25">
        <f t="shared" si="0"/>
        <v>0</v>
      </c>
      <c r="X29" s="25">
        <f t="shared" si="0"/>
        <v>0</v>
      </c>
      <c r="Y29" s="25">
        <f t="shared" si="0"/>
        <v>0</v>
      </c>
      <c r="Z29" s="25">
        <f t="shared" si="0"/>
        <v>0</v>
      </c>
      <c r="AA29" s="25">
        <f t="shared" si="0"/>
        <v>0</v>
      </c>
      <c r="AB29" s="25">
        <f t="shared" si="0"/>
        <v>0</v>
      </c>
    </row>
    <row r="30" spans="2:1774" s="52" customFormat="1" hidden="1" x14ac:dyDescent="0.35">
      <c r="B30" s="55"/>
      <c r="C30" s="62"/>
      <c r="E30" s="35">
        <v>0.4</v>
      </c>
      <c r="F30" s="35">
        <v>0.15</v>
      </c>
      <c r="G30" s="35">
        <v>0.11</v>
      </c>
      <c r="H30" s="36">
        <v>0.5</v>
      </c>
      <c r="I30" s="25">
        <f t="shared" si="0"/>
        <v>0</v>
      </c>
      <c r="J30" s="25">
        <f t="shared" si="0"/>
        <v>0</v>
      </c>
      <c r="K30" s="25">
        <f t="shared" si="0"/>
        <v>0</v>
      </c>
      <c r="L30" s="25">
        <f t="shared" si="0"/>
        <v>0</v>
      </c>
      <c r="M30" s="25">
        <f t="shared" si="0"/>
        <v>0</v>
      </c>
      <c r="N30" s="25">
        <f t="shared" si="0"/>
        <v>0</v>
      </c>
      <c r="O30" s="25">
        <f t="shared" si="0"/>
        <v>0</v>
      </c>
      <c r="P30" s="25">
        <f t="shared" si="0"/>
        <v>0</v>
      </c>
      <c r="Q30" s="25">
        <f t="shared" si="0"/>
        <v>0</v>
      </c>
      <c r="R30" s="25">
        <f t="shared" si="0"/>
        <v>0</v>
      </c>
      <c r="S30" s="25">
        <f t="shared" si="0"/>
        <v>0</v>
      </c>
      <c r="T30" s="25">
        <f t="shared" si="0"/>
        <v>0</v>
      </c>
      <c r="U30" s="25">
        <f t="shared" si="0"/>
        <v>0</v>
      </c>
      <c r="V30" s="25">
        <f t="shared" si="0"/>
        <v>0</v>
      </c>
      <c r="W30" s="25">
        <f t="shared" si="0"/>
        <v>0</v>
      </c>
      <c r="X30" s="25">
        <f t="shared" si="0"/>
        <v>0</v>
      </c>
      <c r="Y30" s="25">
        <f t="shared" si="0"/>
        <v>0</v>
      </c>
      <c r="Z30" s="25">
        <f t="shared" si="0"/>
        <v>0</v>
      </c>
      <c r="AA30" s="25">
        <f t="shared" si="0"/>
        <v>0</v>
      </c>
      <c r="AB30" s="25">
        <f t="shared" si="0"/>
        <v>0</v>
      </c>
    </row>
    <row r="31" spans="2:1774" s="52" customFormat="1" hidden="1" x14ac:dyDescent="0.35">
      <c r="B31" s="55"/>
    </row>
    <row r="32" spans="2:1774" s="29" customFormat="1" hidden="1" x14ac:dyDescent="0.35">
      <c r="B32" s="33"/>
      <c r="I32" s="29" t="s">
        <v>13</v>
      </c>
      <c r="J32" s="29" t="s">
        <v>14</v>
      </c>
      <c r="K32" s="29" t="s">
        <v>15</v>
      </c>
      <c r="L32" s="29" t="s">
        <v>16</v>
      </c>
      <c r="M32" s="29" t="s">
        <v>17</v>
      </c>
      <c r="N32" s="29" t="s">
        <v>18</v>
      </c>
      <c r="O32" s="29" t="s">
        <v>19</v>
      </c>
      <c r="P32" s="29" t="s">
        <v>20</v>
      </c>
      <c r="Q32" s="29" t="s">
        <v>21</v>
      </c>
      <c r="R32" s="29" t="s">
        <v>22</v>
      </c>
      <c r="S32" s="29" t="s">
        <v>23</v>
      </c>
      <c r="T32" s="29" t="s">
        <v>24</v>
      </c>
      <c r="U32" s="29" t="s">
        <v>25</v>
      </c>
      <c r="V32" s="29" t="s">
        <v>26</v>
      </c>
      <c r="W32" s="29" t="s">
        <v>27</v>
      </c>
      <c r="X32" s="29" t="s">
        <v>28</v>
      </c>
      <c r="Y32" s="29" t="s">
        <v>29</v>
      </c>
      <c r="Z32" s="29" t="s">
        <v>30</v>
      </c>
      <c r="AA32" s="29" t="s">
        <v>31</v>
      </c>
      <c r="AB32" s="29" t="s">
        <v>32</v>
      </c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</row>
    <row r="33" spans="1:1779" s="44" customFormat="1" ht="18.5" hidden="1" thickBot="1" x14ac:dyDescent="0.45">
      <c r="A33" s="41"/>
      <c r="B33" s="42" t="s">
        <v>96</v>
      </c>
      <c r="C33" s="41"/>
      <c r="D33" s="41"/>
      <c r="E33" s="41"/>
      <c r="F33" s="41"/>
      <c r="G33" s="41"/>
      <c r="H33" s="41"/>
      <c r="I33" s="43">
        <f>SUM(I21:I30)</f>
        <v>0</v>
      </c>
      <c r="J33" s="43">
        <f t="shared" ref="J33:AB33" si="1">SUM(J21:J30)</f>
        <v>0</v>
      </c>
      <c r="K33" s="43">
        <f t="shared" si="1"/>
        <v>0</v>
      </c>
      <c r="L33" s="43">
        <f t="shared" si="1"/>
        <v>0</v>
      </c>
      <c r="M33" s="43">
        <f t="shared" si="1"/>
        <v>0</v>
      </c>
      <c r="N33" s="43">
        <f t="shared" si="1"/>
        <v>0</v>
      </c>
      <c r="O33" s="43">
        <f t="shared" si="1"/>
        <v>0</v>
      </c>
      <c r="P33" s="43">
        <f t="shared" si="1"/>
        <v>0</v>
      </c>
      <c r="Q33" s="43">
        <f t="shared" si="1"/>
        <v>0</v>
      </c>
      <c r="R33" s="43">
        <f t="shared" si="1"/>
        <v>0</v>
      </c>
      <c r="S33" s="43">
        <f t="shared" si="1"/>
        <v>0</v>
      </c>
      <c r="T33" s="43">
        <f t="shared" si="1"/>
        <v>0</v>
      </c>
      <c r="U33" s="43">
        <f t="shared" si="1"/>
        <v>0</v>
      </c>
      <c r="V33" s="43">
        <f t="shared" si="1"/>
        <v>0</v>
      </c>
      <c r="W33" s="43">
        <f t="shared" si="1"/>
        <v>0</v>
      </c>
      <c r="X33" s="43">
        <f t="shared" si="1"/>
        <v>0</v>
      </c>
      <c r="Y33" s="43">
        <f t="shared" si="1"/>
        <v>0</v>
      </c>
      <c r="Z33" s="43">
        <f t="shared" si="1"/>
        <v>0</v>
      </c>
      <c r="AA33" s="43">
        <f t="shared" si="1"/>
        <v>0</v>
      </c>
      <c r="AB33" s="43">
        <f t="shared" si="1"/>
        <v>0</v>
      </c>
    </row>
    <row r="34" spans="1:1779" s="52" customFormat="1" hidden="1" x14ac:dyDescent="0.35">
      <c r="B34" s="55"/>
    </row>
    <row r="35" spans="1:1779" s="52" customFormat="1" x14ac:dyDescent="0.35">
      <c r="B35" s="55"/>
      <c r="H35" s="25"/>
      <c r="K35" s="25"/>
    </row>
    <row r="36" spans="1:1779" s="52" customFormat="1" ht="20" x14ac:dyDescent="0.4">
      <c r="A36" s="32" t="s">
        <v>102</v>
      </c>
      <c r="B36" s="55"/>
    </row>
    <row r="37" spans="1:1779" s="52" customFormat="1" x14ac:dyDescent="0.35">
      <c r="B37" s="55" t="s">
        <v>106</v>
      </c>
    </row>
    <row r="38" spans="1:1779" s="30" customFormat="1" x14ac:dyDescent="0.35">
      <c r="I38" s="30">
        <v>1971</v>
      </c>
      <c r="J38" s="30">
        <f>I38+1</f>
        <v>1972</v>
      </c>
      <c r="K38" s="30">
        <f t="shared" ref="K38:AB38" si="2">J38+1</f>
        <v>1973</v>
      </c>
      <c r="L38" s="30">
        <f t="shared" si="2"/>
        <v>1974</v>
      </c>
      <c r="M38" s="30">
        <f t="shared" si="2"/>
        <v>1975</v>
      </c>
      <c r="N38" s="30">
        <f t="shared" si="2"/>
        <v>1976</v>
      </c>
      <c r="O38" s="30">
        <f t="shared" si="2"/>
        <v>1977</v>
      </c>
      <c r="P38" s="30">
        <f t="shared" si="2"/>
        <v>1978</v>
      </c>
      <c r="Q38" s="30">
        <f t="shared" si="2"/>
        <v>1979</v>
      </c>
      <c r="R38" s="30">
        <f t="shared" si="2"/>
        <v>1980</v>
      </c>
      <c r="S38" s="30">
        <f t="shared" si="2"/>
        <v>1981</v>
      </c>
      <c r="T38" s="30">
        <f t="shared" si="2"/>
        <v>1982</v>
      </c>
      <c r="U38" s="30">
        <f t="shared" si="2"/>
        <v>1983</v>
      </c>
      <c r="V38" s="30">
        <f t="shared" si="2"/>
        <v>1984</v>
      </c>
      <c r="W38" s="30">
        <f t="shared" si="2"/>
        <v>1985</v>
      </c>
      <c r="X38" s="30">
        <f t="shared" si="2"/>
        <v>1986</v>
      </c>
      <c r="Y38" s="30">
        <f t="shared" si="2"/>
        <v>1987</v>
      </c>
      <c r="Z38" s="30">
        <f t="shared" si="2"/>
        <v>1988</v>
      </c>
      <c r="AA38" s="30">
        <f t="shared" si="2"/>
        <v>1989</v>
      </c>
      <c r="AB38" s="30">
        <f t="shared" si="2"/>
        <v>1990</v>
      </c>
      <c r="AC38" s="30">
        <v>1991</v>
      </c>
      <c r="AD38" s="30">
        <v>1992</v>
      </c>
      <c r="AE38" s="30">
        <v>1993</v>
      </c>
      <c r="AF38" s="30">
        <v>1994</v>
      </c>
      <c r="AG38" s="30">
        <v>1995</v>
      </c>
      <c r="AH38" s="30">
        <v>1996</v>
      </c>
      <c r="AI38" s="30">
        <v>1997</v>
      </c>
      <c r="AJ38" s="30">
        <v>1998</v>
      </c>
      <c r="AK38" s="30">
        <v>1999</v>
      </c>
      <c r="AL38" s="30">
        <v>2000</v>
      </c>
      <c r="AM38" s="30">
        <v>2001</v>
      </c>
      <c r="AN38" s="30">
        <v>2002</v>
      </c>
      <c r="AO38" s="30">
        <v>2003</v>
      </c>
      <c r="AP38" s="30">
        <v>2004</v>
      </c>
      <c r="AQ38" s="30">
        <v>2005</v>
      </c>
      <c r="AR38" s="30">
        <v>2006</v>
      </c>
      <c r="AS38" s="30">
        <v>2007</v>
      </c>
      <c r="AT38" s="30">
        <v>2008</v>
      </c>
      <c r="AU38" s="30">
        <v>2009</v>
      </c>
      <c r="AV38" s="30">
        <v>2010</v>
      </c>
      <c r="AW38" s="30">
        <f t="shared" ref="AW38:BD38" si="3">AV38+1</f>
        <v>2011</v>
      </c>
      <c r="AX38" s="30">
        <f t="shared" si="3"/>
        <v>2012</v>
      </c>
      <c r="AY38" s="30">
        <f t="shared" si="3"/>
        <v>2013</v>
      </c>
      <c r="AZ38" s="30">
        <f t="shared" si="3"/>
        <v>2014</v>
      </c>
      <c r="BA38" s="30">
        <f t="shared" si="3"/>
        <v>2015</v>
      </c>
      <c r="BB38" s="30">
        <f t="shared" si="3"/>
        <v>2016</v>
      </c>
      <c r="BC38" s="30">
        <f t="shared" si="3"/>
        <v>2017</v>
      </c>
      <c r="BD38" s="30">
        <f t="shared" si="3"/>
        <v>2018</v>
      </c>
      <c r="BJ38" s="53"/>
      <c r="BK38" s="53"/>
      <c r="BL38" s="53"/>
      <c r="BM38" s="53"/>
      <c r="BN38" s="53"/>
      <c r="BO38" s="53"/>
      <c r="BP38" s="53"/>
      <c r="BQ38" s="53"/>
      <c r="BR38" s="53"/>
      <c r="BS38" s="53"/>
      <c r="BT38" s="53"/>
      <c r="BU38" s="53"/>
      <c r="BV38" s="53"/>
      <c r="BW38" s="53"/>
      <c r="BX38" s="53"/>
      <c r="BY38" s="53"/>
      <c r="BZ38" s="53"/>
      <c r="CA38" s="53"/>
      <c r="CB38" s="53"/>
      <c r="CC38" s="53"/>
      <c r="CD38" s="53"/>
      <c r="CE38" s="53"/>
      <c r="CF38" s="53"/>
      <c r="CG38" s="53"/>
      <c r="CH38" s="53"/>
      <c r="CI38" s="53"/>
      <c r="CJ38" s="53"/>
      <c r="CK38" s="53"/>
      <c r="CL38" s="53"/>
      <c r="CM38" s="53"/>
      <c r="CN38" s="53"/>
      <c r="CO38" s="53"/>
      <c r="CP38" s="53"/>
      <c r="CQ38" s="53"/>
      <c r="CR38" s="53"/>
      <c r="CS38" s="53"/>
      <c r="CT38" s="53"/>
      <c r="CU38" s="53"/>
      <c r="CV38" s="53"/>
      <c r="CW38" s="53"/>
      <c r="CX38" s="53"/>
      <c r="CY38" s="53"/>
      <c r="CZ38" s="53"/>
      <c r="DA38" s="53"/>
      <c r="DB38" s="53"/>
      <c r="DC38" s="53"/>
      <c r="DD38" s="53"/>
      <c r="DE38" s="53"/>
      <c r="DF38" s="53"/>
      <c r="DG38" s="53"/>
      <c r="DH38" s="53"/>
      <c r="DI38" s="53"/>
      <c r="DJ38" s="53"/>
      <c r="DK38" s="53"/>
      <c r="DL38" s="53"/>
      <c r="DM38" s="53"/>
      <c r="DN38" s="53"/>
      <c r="DO38" s="53"/>
      <c r="DP38" s="53"/>
      <c r="DQ38" s="53"/>
      <c r="DR38" s="53"/>
      <c r="DS38" s="53"/>
      <c r="DT38" s="53"/>
      <c r="DU38" s="53"/>
      <c r="DV38" s="53"/>
      <c r="DW38" s="53"/>
      <c r="DX38" s="53"/>
      <c r="DY38" s="53"/>
      <c r="DZ38" s="53"/>
      <c r="EA38" s="53"/>
      <c r="EB38" s="53"/>
      <c r="EC38" s="53"/>
      <c r="ED38" s="53"/>
      <c r="EE38" s="53"/>
      <c r="EF38" s="53"/>
      <c r="EG38" s="53"/>
      <c r="EH38" s="53"/>
      <c r="EI38" s="53"/>
      <c r="EJ38" s="53"/>
      <c r="EK38" s="53"/>
      <c r="EL38" s="53"/>
      <c r="EM38" s="53"/>
      <c r="EN38" s="53"/>
      <c r="EO38" s="53"/>
      <c r="EP38" s="53"/>
      <c r="EQ38" s="53"/>
      <c r="ER38" s="53"/>
      <c r="ES38" s="53"/>
      <c r="ET38" s="53"/>
      <c r="EU38" s="53"/>
      <c r="EV38" s="53"/>
      <c r="EW38" s="53"/>
      <c r="EX38" s="53"/>
      <c r="EY38" s="53"/>
      <c r="EZ38" s="53"/>
      <c r="FA38" s="53"/>
      <c r="FB38" s="53"/>
      <c r="FC38" s="53"/>
      <c r="FD38" s="53"/>
      <c r="FE38" s="53"/>
      <c r="FF38" s="53"/>
      <c r="FG38" s="53"/>
      <c r="FH38" s="53"/>
      <c r="FI38" s="53"/>
      <c r="FJ38" s="53"/>
      <c r="FK38" s="53"/>
      <c r="FL38" s="53"/>
      <c r="FM38" s="53"/>
      <c r="FN38" s="53"/>
      <c r="FO38" s="53"/>
      <c r="FP38" s="53"/>
      <c r="FQ38" s="53"/>
      <c r="FR38" s="53"/>
      <c r="FS38" s="53"/>
      <c r="FT38" s="53"/>
      <c r="FU38" s="53"/>
      <c r="FV38" s="53"/>
      <c r="FW38" s="53"/>
      <c r="FX38" s="53"/>
      <c r="FY38" s="53"/>
      <c r="FZ38" s="53"/>
      <c r="GA38" s="53"/>
      <c r="GB38" s="53"/>
      <c r="GC38" s="53"/>
      <c r="GD38" s="53"/>
      <c r="GE38" s="53"/>
      <c r="GF38" s="53"/>
      <c r="GG38" s="53"/>
      <c r="GH38" s="53"/>
      <c r="GI38" s="53"/>
      <c r="GJ38" s="53"/>
      <c r="GK38" s="53"/>
      <c r="GL38" s="53"/>
      <c r="GM38" s="53"/>
      <c r="GN38" s="53"/>
      <c r="GO38" s="53"/>
      <c r="GP38" s="53"/>
      <c r="GQ38" s="53"/>
      <c r="GR38" s="53"/>
      <c r="GS38" s="53"/>
      <c r="GT38" s="53"/>
      <c r="GU38" s="53"/>
      <c r="GV38" s="53"/>
      <c r="GW38" s="53"/>
      <c r="GX38" s="53"/>
      <c r="GY38" s="53"/>
      <c r="GZ38" s="53"/>
      <c r="HA38" s="53"/>
      <c r="HB38" s="53"/>
      <c r="HC38" s="53"/>
      <c r="HD38" s="53"/>
      <c r="HE38" s="53"/>
      <c r="HF38" s="53"/>
      <c r="HG38" s="53"/>
      <c r="HH38" s="53"/>
      <c r="HI38" s="53"/>
      <c r="HJ38" s="53"/>
      <c r="HK38" s="53"/>
      <c r="HL38" s="53"/>
      <c r="HM38" s="53"/>
      <c r="HN38" s="53"/>
      <c r="HO38" s="53"/>
      <c r="HP38" s="53"/>
      <c r="HQ38" s="53"/>
      <c r="HR38" s="53"/>
      <c r="HS38" s="53"/>
      <c r="HT38" s="53"/>
      <c r="HU38" s="53"/>
      <c r="HV38" s="53"/>
      <c r="HW38" s="53"/>
      <c r="HX38" s="53"/>
      <c r="HY38" s="53"/>
      <c r="HZ38" s="53"/>
      <c r="IA38" s="53"/>
      <c r="IB38" s="53"/>
      <c r="IC38" s="53"/>
      <c r="ID38" s="53"/>
      <c r="IE38" s="53"/>
      <c r="IF38" s="53"/>
      <c r="IG38" s="53"/>
      <c r="IH38" s="53"/>
      <c r="II38" s="53"/>
      <c r="IJ38" s="53"/>
      <c r="IK38" s="53"/>
      <c r="IL38" s="53"/>
      <c r="IM38" s="53"/>
      <c r="IN38" s="53"/>
      <c r="IO38" s="53"/>
      <c r="IP38" s="53"/>
      <c r="IQ38" s="53"/>
      <c r="IR38" s="53"/>
      <c r="IS38" s="53"/>
      <c r="IT38" s="53"/>
      <c r="IU38" s="53"/>
      <c r="IV38" s="53"/>
      <c r="IW38" s="53"/>
      <c r="IX38" s="53"/>
      <c r="IY38" s="53"/>
      <c r="IZ38" s="53"/>
      <c r="JA38" s="53"/>
      <c r="JB38" s="53"/>
      <c r="JC38" s="53"/>
      <c r="JD38" s="53"/>
      <c r="JE38" s="53"/>
      <c r="JF38" s="53"/>
      <c r="JG38" s="53"/>
      <c r="JH38" s="53"/>
      <c r="JI38" s="53"/>
      <c r="JJ38" s="53"/>
      <c r="JK38" s="53"/>
      <c r="JL38" s="53"/>
      <c r="JM38" s="53"/>
      <c r="JN38" s="53"/>
      <c r="JO38" s="53"/>
      <c r="JP38" s="53"/>
      <c r="JQ38" s="53"/>
      <c r="JR38" s="53"/>
      <c r="JS38" s="53"/>
      <c r="JT38" s="53"/>
      <c r="JU38" s="53"/>
      <c r="JV38" s="53"/>
      <c r="JW38" s="53"/>
      <c r="JX38" s="53"/>
      <c r="JY38" s="53"/>
      <c r="JZ38" s="53"/>
      <c r="KA38" s="53"/>
      <c r="KB38" s="53"/>
      <c r="KC38" s="53"/>
      <c r="KD38" s="53"/>
      <c r="KE38" s="53"/>
      <c r="KF38" s="53"/>
      <c r="KG38" s="53"/>
      <c r="KH38" s="53"/>
      <c r="KI38" s="53"/>
      <c r="KJ38" s="53"/>
      <c r="KK38" s="53"/>
      <c r="KL38" s="53"/>
      <c r="KM38" s="53"/>
      <c r="KN38" s="53"/>
      <c r="KO38" s="53"/>
      <c r="KP38" s="53"/>
      <c r="KQ38" s="53"/>
      <c r="KR38" s="53"/>
      <c r="KS38" s="53"/>
      <c r="KT38" s="53"/>
      <c r="KU38" s="53"/>
      <c r="KV38" s="53"/>
      <c r="KW38" s="53"/>
      <c r="KX38" s="53"/>
      <c r="KY38" s="53"/>
      <c r="KZ38" s="53"/>
      <c r="LA38" s="53"/>
      <c r="LB38" s="53"/>
      <c r="LC38" s="53"/>
      <c r="LD38" s="53"/>
      <c r="LE38" s="53"/>
      <c r="LF38" s="53"/>
      <c r="LG38" s="53"/>
      <c r="LH38" s="53"/>
      <c r="LI38" s="53"/>
      <c r="LJ38" s="53"/>
      <c r="LK38" s="53"/>
      <c r="LL38" s="53"/>
      <c r="LM38" s="53"/>
      <c r="LN38" s="53"/>
      <c r="LO38" s="53"/>
      <c r="LP38" s="53"/>
      <c r="LQ38" s="53"/>
      <c r="LR38" s="53"/>
      <c r="LS38" s="53"/>
      <c r="LT38" s="53"/>
      <c r="LU38" s="53"/>
      <c r="LV38" s="53"/>
      <c r="LW38" s="53"/>
      <c r="LX38" s="53"/>
      <c r="LY38" s="53"/>
      <c r="LZ38" s="53"/>
      <c r="MA38" s="53"/>
      <c r="MB38" s="53"/>
      <c r="MC38" s="53"/>
      <c r="MD38" s="53"/>
      <c r="ME38" s="53"/>
      <c r="MF38" s="53"/>
      <c r="MG38" s="53"/>
      <c r="MH38" s="53"/>
      <c r="MI38" s="53"/>
      <c r="MJ38" s="53"/>
      <c r="MK38" s="53"/>
      <c r="ML38" s="53"/>
      <c r="MM38" s="53"/>
      <c r="MN38" s="53"/>
      <c r="MO38" s="53"/>
      <c r="MP38" s="53"/>
      <c r="MQ38" s="53"/>
      <c r="MR38" s="53"/>
      <c r="MS38" s="53"/>
      <c r="MT38" s="53"/>
      <c r="MU38" s="53"/>
      <c r="MV38" s="53"/>
      <c r="MW38" s="53"/>
      <c r="MX38" s="53"/>
      <c r="MY38" s="53"/>
      <c r="MZ38" s="53"/>
      <c r="NA38" s="53"/>
      <c r="NB38" s="53"/>
      <c r="NC38" s="53"/>
      <c r="ND38" s="53"/>
      <c r="NE38" s="53"/>
      <c r="NF38" s="53"/>
      <c r="NG38" s="53"/>
      <c r="NH38" s="53"/>
      <c r="NI38" s="53"/>
      <c r="NJ38" s="53"/>
      <c r="NK38" s="53"/>
      <c r="NL38" s="53"/>
      <c r="NM38" s="53"/>
      <c r="NN38" s="53"/>
      <c r="NO38" s="53"/>
      <c r="NP38" s="53"/>
      <c r="NQ38" s="53"/>
      <c r="NR38" s="53"/>
      <c r="NS38" s="53"/>
      <c r="NT38" s="53"/>
      <c r="NU38" s="53"/>
      <c r="NV38" s="53"/>
      <c r="NW38" s="53"/>
      <c r="NX38" s="53"/>
      <c r="NY38" s="53"/>
      <c r="NZ38" s="53"/>
      <c r="OA38" s="53"/>
      <c r="OB38" s="53"/>
      <c r="OC38" s="53"/>
      <c r="OD38" s="53"/>
      <c r="OE38" s="53"/>
      <c r="OF38" s="53"/>
      <c r="OG38" s="53"/>
      <c r="OH38" s="53"/>
      <c r="OI38" s="53"/>
      <c r="OJ38" s="53"/>
      <c r="OK38" s="53"/>
      <c r="OL38" s="53"/>
      <c r="OM38" s="53"/>
      <c r="ON38" s="53"/>
      <c r="OO38" s="53"/>
      <c r="OP38" s="53"/>
      <c r="OQ38" s="53"/>
      <c r="OR38" s="53"/>
      <c r="OS38" s="53"/>
      <c r="OT38" s="53"/>
      <c r="OU38" s="53"/>
      <c r="OV38" s="53"/>
      <c r="OW38" s="53"/>
      <c r="OX38" s="53"/>
      <c r="OY38" s="53"/>
      <c r="OZ38" s="53"/>
      <c r="PA38" s="53"/>
      <c r="PB38" s="53"/>
      <c r="PC38" s="53"/>
      <c r="PD38" s="53"/>
      <c r="PE38" s="53"/>
      <c r="PF38" s="53"/>
      <c r="PG38" s="53"/>
      <c r="PH38" s="53"/>
      <c r="PI38" s="53"/>
      <c r="PJ38" s="53"/>
      <c r="PK38" s="53"/>
      <c r="PL38" s="53"/>
      <c r="PM38" s="53"/>
      <c r="PN38" s="53"/>
      <c r="PO38" s="53"/>
      <c r="PP38" s="53"/>
      <c r="PQ38" s="53"/>
      <c r="PR38" s="53"/>
      <c r="PS38" s="53"/>
      <c r="PT38" s="53"/>
      <c r="PU38" s="53"/>
      <c r="PV38" s="53"/>
      <c r="PW38" s="53"/>
      <c r="PX38" s="53"/>
      <c r="PY38" s="53"/>
      <c r="PZ38" s="53"/>
      <c r="QA38" s="53"/>
      <c r="QB38" s="53"/>
      <c r="QC38" s="53"/>
      <c r="QD38" s="53"/>
      <c r="QE38" s="53"/>
      <c r="QF38" s="53"/>
      <c r="QG38" s="53"/>
      <c r="QH38" s="53"/>
      <c r="QI38" s="53"/>
      <c r="QJ38" s="53"/>
      <c r="QK38" s="53"/>
      <c r="QL38" s="53"/>
      <c r="QM38" s="53"/>
      <c r="QN38" s="53"/>
      <c r="QO38" s="53"/>
      <c r="QP38" s="53"/>
      <c r="QQ38" s="53"/>
      <c r="QR38" s="53"/>
      <c r="QS38" s="53"/>
      <c r="QT38" s="53"/>
      <c r="QU38" s="53"/>
      <c r="QV38" s="53"/>
      <c r="QW38" s="53"/>
      <c r="QX38" s="53"/>
      <c r="QY38" s="53"/>
      <c r="QZ38" s="53"/>
      <c r="RA38" s="53"/>
      <c r="RB38" s="53"/>
      <c r="RC38" s="53"/>
      <c r="RD38" s="53"/>
      <c r="RE38" s="53"/>
      <c r="RF38" s="53"/>
      <c r="RG38" s="53"/>
      <c r="RH38" s="53"/>
      <c r="RI38" s="53"/>
      <c r="RJ38" s="53"/>
      <c r="RK38" s="53"/>
      <c r="RL38" s="53"/>
      <c r="RM38" s="53"/>
      <c r="RN38" s="53"/>
      <c r="RO38" s="53"/>
      <c r="RP38" s="53"/>
      <c r="RQ38" s="53"/>
      <c r="RR38" s="53"/>
      <c r="RS38" s="53"/>
      <c r="RT38" s="53"/>
      <c r="RU38" s="53"/>
      <c r="RV38" s="53"/>
      <c r="RW38" s="53"/>
      <c r="RX38" s="53"/>
      <c r="RY38" s="53"/>
      <c r="RZ38" s="53"/>
      <c r="SA38" s="53"/>
      <c r="SB38" s="53"/>
      <c r="SC38" s="53"/>
      <c r="SD38" s="53"/>
      <c r="SE38" s="53"/>
      <c r="SF38" s="53"/>
      <c r="SG38" s="53"/>
      <c r="SH38" s="53"/>
      <c r="SI38" s="53"/>
      <c r="SJ38" s="53"/>
      <c r="SK38" s="53"/>
      <c r="SL38" s="53"/>
      <c r="SM38" s="53"/>
      <c r="SN38" s="53"/>
      <c r="SO38" s="53"/>
      <c r="SP38" s="53"/>
      <c r="SQ38" s="53"/>
      <c r="SR38" s="53"/>
      <c r="SS38" s="53"/>
      <c r="ST38" s="53"/>
      <c r="SU38" s="53"/>
      <c r="SV38" s="53"/>
      <c r="SW38" s="53"/>
      <c r="SX38" s="53"/>
      <c r="SY38" s="53"/>
      <c r="SZ38" s="53"/>
      <c r="TA38" s="53"/>
      <c r="TB38" s="53"/>
      <c r="TC38" s="53"/>
      <c r="TD38" s="53"/>
      <c r="TE38" s="53"/>
      <c r="TF38" s="53"/>
      <c r="TG38" s="53"/>
      <c r="TH38" s="53"/>
      <c r="TI38" s="53"/>
      <c r="TJ38" s="53"/>
      <c r="TK38" s="53"/>
      <c r="TL38" s="53"/>
      <c r="TM38" s="53"/>
      <c r="TN38" s="53"/>
      <c r="TO38" s="53"/>
      <c r="TP38" s="53"/>
      <c r="TQ38" s="53"/>
      <c r="TR38" s="53"/>
      <c r="TS38" s="53"/>
      <c r="TT38" s="53"/>
      <c r="TU38" s="53"/>
      <c r="TV38" s="53"/>
      <c r="TW38" s="53"/>
      <c r="TX38" s="53"/>
      <c r="TY38" s="53"/>
      <c r="TZ38" s="53"/>
      <c r="UA38" s="53"/>
      <c r="UB38" s="53"/>
      <c r="UC38" s="53"/>
      <c r="UD38" s="53"/>
      <c r="UE38" s="53"/>
      <c r="UF38" s="53"/>
      <c r="UG38" s="53"/>
      <c r="UH38" s="53"/>
      <c r="UI38" s="53"/>
      <c r="UJ38" s="53"/>
      <c r="UK38" s="53"/>
      <c r="UL38" s="53"/>
      <c r="UM38" s="53"/>
      <c r="UN38" s="53"/>
      <c r="UO38" s="53"/>
      <c r="UP38" s="53"/>
      <c r="UQ38" s="53"/>
      <c r="UR38" s="53"/>
      <c r="US38" s="53"/>
      <c r="UT38" s="53"/>
      <c r="UU38" s="53"/>
      <c r="UV38" s="53"/>
      <c r="UW38" s="53"/>
      <c r="UX38" s="53"/>
      <c r="UY38" s="53"/>
      <c r="UZ38" s="53"/>
      <c r="VA38" s="53"/>
      <c r="VB38" s="53"/>
      <c r="VC38" s="53"/>
      <c r="VD38" s="53"/>
      <c r="VE38" s="53"/>
      <c r="VF38" s="53"/>
      <c r="VG38" s="53"/>
      <c r="VH38" s="53"/>
      <c r="VI38" s="53"/>
      <c r="VJ38" s="53"/>
      <c r="VK38" s="53"/>
      <c r="VL38" s="53"/>
      <c r="VM38" s="53"/>
      <c r="VN38" s="53"/>
      <c r="VO38" s="53"/>
      <c r="VP38" s="53"/>
      <c r="VQ38" s="53"/>
      <c r="VR38" s="53"/>
      <c r="VS38" s="53"/>
      <c r="VT38" s="53"/>
      <c r="VU38" s="53"/>
      <c r="VV38" s="53"/>
      <c r="VW38" s="53"/>
      <c r="VX38" s="53"/>
      <c r="VY38" s="53"/>
      <c r="VZ38" s="53"/>
      <c r="WA38" s="53"/>
      <c r="WB38" s="53"/>
      <c r="WC38" s="53"/>
      <c r="WD38" s="53"/>
      <c r="WE38" s="53"/>
      <c r="WF38" s="53"/>
      <c r="WG38" s="53"/>
      <c r="WH38" s="53"/>
      <c r="WI38" s="53"/>
      <c r="WJ38" s="53"/>
      <c r="WK38" s="53"/>
      <c r="WL38" s="53"/>
      <c r="WM38" s="53"/>
      <c r="WN38" s="53"/>
      <c r="WO38" s="53"/>
      <c r="WP38" s="53"/>
      <c r="WQ38" s="53"/>
      <c r="WR38" s="53"/>
      <c r="WS38" s="53"/>
      <c r="WT38" s="53"/>
      <c r="WU38" s="53"/>
      <c r="WV38" s="53"/>
      <c r="WW38" s="53"/>
      <c r="WX38" s="53"/>
      <c r="WY38" s="53"/>
      <c r="WZ38" s="53"/>
      <c r="XA38" s="53"/>
      <c r="XB38" s="53"/>
      <c r="XC38" s="53"/>
      <c r="XD38" s="53"/>
      <c r="XE38" s="53"/>
      <c r="XF38" s="53"/>
      <c r="XG38" s="53"/>
      <c r="XH38" s="53"/>
      <c r="XI38" s="53"/>
      <c r="XJ38" s="53"/>
      <c r="XK38" s="53"/>
      <c r="XL38" s="53"/>
      <c r="XM38" s="53"/>
      <c r="XN38" s="53"/>
      <c r="XO38" s="53"/>
      <c r="XP38" s="53"/>
      <c r="XQ38" s="53"/>
      <c r="XR38" s="53"/>
      <c r="XS38" s="53"/>
      <c r="XT38" s="53"/>
      <c r="XU38" s="53"/>
      <c r="XV38" s="53"/>
      <c r="XW38" s="53"/>
      <c r="XX38" s="53"/>
      <c r="XY38" s="53"/>
      <c r="XZ38" s="53"/>
      <c r="YA38" s="53"/>
      <c r="YB38" s="53"/>
      <c r="YC38" s="53"/>
      <c r="YD38" s="53"/>
      <c r="YE38" s="53"/>
      <c r="YF38" s="53"/>
      <c r="YG38" s="53"/>
      <c r="YH38" s="53"/>
      <c r="YI38" s="53"/>
      <c r="YJ38" s="53"/>
      <c r="YK38" s="53"/>
      <c r="YL38" s="53"/>
      <c r="YM38" s="53"/>
      <c r="YN38" s="53"/>
      <c r="YO38" s="53"/>
      <c r="YP38" s="53"/>
      <c r="YQ38" s="53"/>
      <c r="YR38" s="53"/>
      <c r="YS38" s="53"/>
      <c r="YT38" s="53"/>
      <c r="YU38" s="53"/>
      <c r="YV38" s="53"/>
      <c r="YW38" s="53"/>
      <c r="YX38" s="53"/>
      <c r="YY38" s="53"/>
      <c r="YZ38" s="53"/>
      <c r="ZA38" s="53"/>
      <c r="ZB38" s="53"/>
      <c r="ZC38" s="53"/>
      <c r="ZD38" s="53"/>
      <c r="ZE38" s="53"/>
      <c r="ZF38" s="53"/>
      <c r="ZG38" s="53"/>
      <c r="ZH38" s="53"/>
      <c r="ZI38" s="53"/>
      <c r="ZJ38" s="53"/>
      <c r="ZK38" s="53"/>
      <c r="ZL38" s="53"/>
      <c r="ZM38" s="53"/>
      <c r="ZN38" s="53"/>
      <c r="ZO38" s="53"/>
      <c r="ZP38" s="53"/>
      <c r="ZQ38" s="53"/>
      <c r="ZR38" s="53"/>
      <c r="ZS38" s="53"/>
      <c r="ZT38" s="53"/>
      <c r="ZU38" s="53"/>
      <c r="ZV38" s="53"/>
      <c r="ZW38" s="53"/>
      <c r="ZX38" s="53"/>
      <c r="ZY38" s="53"/>
      <c r="ZZ38" s="53"/>
      <c r="AAA38" s="53"/>
      <c r="AAB38" s="53"/>
      <c r="AAC38" s="53"/>
      <c r="AAD38" s="53"/>
      <c r="AAE38" s="53"/>
      <c r="AAF38" s="53"/>
      <c r="AAG38" s="53"/>
      <c r="AAH38" s="53"/>
      <c r="AAI38" s="53"/>
      <c r="AAJ38" s="53"/>
      <c r="AAK38" s="53"/>
      <c r="AAL38" s="53"/>
      <c r="AAM38" s="53"/>
      <c r="AAN38" s="53"/>
      <c r="AAO38" s="53"/>
      <c r="AAP38" s="53"/>
      <c r="AAQ38" s="53"/>
      <c r="AAR38" s="53"/>
      <c r="AAS38" s="53"/>
      <c r="AAT38" s="53"/>
      <c r="AAU38" s="53"/>
      <c r="AAV38" s="53"/>
      <c r="AAW38" s="53"/>
      <c r="AAX38" s="53"/>
      <c r="AAY38" s="53"/>
      <c r="AAZ38" s="53"/>
      <c r="ABA38" s="53"/>
      <c r="ABB38" s="53"/>
      <c r="ABC38" s="53"/>
      <c r="ABD38" s="53"/>
      <c r="ABE38" s="53"/>
      <c r="ABF38" s="53"/>
      <c r="ABG38" s="53"/>
      <c r="ABH38" s="53"/>
      <c r="ABI38" s="53"/>
      <c r="ABJ38" s="53"/>
      <c r="ABK38" s="53"/>
      <c r="ABL38" s="53"/>
      <c r="ABM38" s="53"/>
      <c r="ABN38" s="53"/>
      <c r="ABO38" s="53"/>
      <c r="ABP38" s="53"/>
      <c r="ABQ38" s="53"/>
      <c r="ABR38" s="53"/>
      <c r="ABS38" s="53"/>
      <c r="ABT38" s="53"/>
      <c r="ABU38" s="53"/>
      <c r="ABV38" s="53"/>
      <c r="ABW38" s="53"/>
      <c r="ABX38" s="53"/>
      <c r="ABY38" s="53"/>
      <c r="ABZ38" s="53"/>
      <c r="ACA38" s="53"/>
      <c r="ACB38" s="53"/>
      <c r="ACC38" s="53"/>
      <c r="ACD38" s="53"/>
      <c r="ACE38" s="53"/>
      <c r="ACF38" s="53"/>
      <c r="ACG38" s="53"/>
      <c r="ACH38" s="53"/>
      <c r="ACI38" s="53"/>
      <c r="ACJ38" s="53"/>
      <c r="ACK38" s="53"/>
      <c r="ACL38" s="53"/>
      <c r="ACM38" s="53"/>
      <c r="ACN38" s="53"/>
      <c r="ACO38" s="53"/>
      <c r="ACP38" s="53"/>
      <c r="ACQ38" s="53"/>
      <c r="ACR38" s="53"/>
      <c r="ACS38" s="53"/>
      <c r="ACT38" s="53"/>
      <c r="ACU38" s="53"/>
      <c r="ACV38" s="53"/>
      <c r="ACW38" s="53"/>
      <c r="ACX38" s="53"/>
      <c r="ACY38" s="53"/>
      <c r="ACZ38" s="53"/>
      <c r="ADA38" s="53"/>
      <c r="ADB38" s="53"/>
      <c r="ADC38" s="53"/>
      <c r="ADD38" s="53"/>
      <c r="ADE38" s="53"/>
      <c r="ADF38" s="53"/>
      <c r="ADG38" s="53"/>
      <c r="ADH38" s="53"/>
      <c r="ADI38" s="53"/>
      <c r="ADJ38" s="53"/>
      <c r="ADK38" s="53"/>
      <c r="ADL38" s="53"/>
      <c r="ADM38" s="53"/>
      <c r="ADN38" s="53"/>
      <c r="ADO38" s="53"/>
      <c r="ADP38" s="53"/>
      <c r="ADQ38" s="53"/>
      <c r="ADR38" s="53"/>
      <c r="ADS38" s="53"/>
      <c r="ADT38" s="53"/>
      <c r="ADU38" s="53"/>
      <c r="ADV38" s="53"/>
      <c r="ADW38" s="53"/>
      <c r="ADX38" s="53"/>
      <c r="ADY38" s="53"/>
      <c r="ADZ38" s="53"/>
      <c r="AEA38" s="53"/>
      <c r="AEB38" s="53"/>
      <c r="AEC38" s="53"/>
      <c r="AED38" s="53"/>
      <c r="AEE38" s="53"/>
      <c r="AEF38" s="53"/>
      <c r="AEG38" s="53"/>
      <c r="AEH38" s="53"/>
      <c r="AEI38" s="53"/>
      <c r="AEJ38" s="53"/>
      <c r="AEK38" s="53"/>
      <c r="AEL38" s="53"/>
      <c r="AEM38" s="53"/>
      <c r="AEN38" s="53"/>
      <c r="AEO38" s="53"/>
      <c r="AEP38" s="53"/>
      <c r="AEQ38" s="53"/>
      <c r="AER38" s="53"/>
      <c r="AES38" s="53"/>
      <c r="AET38" s="53"/>
      <c r="AEU38" s="53"/>
      <c r="AEV38" s="53"/>
      <c r="AEW38" s="53"/>
      <c r="AEX38" s="53"/>
      <c r="AEY38" s="53"/>
      <c r="AEZ38" s="53"/>
      <c r="AFA38" s="53"/>
      <c r="AFB38" s="53"/>
      <c r="AFC38" s="53"/>
      <c r="AFD38" s="53"/>
      <c r="AFE38" s="53"/>
      <c r="AFF38" s="53"/>
      <c r="AFG38" s="53"/>
      <c r="AFH38" s="53"/>
      <c r="AFI38" s="53"/>
      <c r="AFJ38" s="53"/>
      <c r="AFK38" s="53"/>
      <c r="AFL38" s="53"/>
      <c r="AFM38" s="53"/>
      <c r="AFN38" s="53"/>
      <c r="AFO38" s="53"/>
      <c r="AFP38" s="53"/>
      <c r="AFQ38" s="53"/>
      <c r="AFR38" s="53"/>
      <c r="AFS38" s="53"/>
      <c r="AFT38" s="53"/>
      <c r="AFU38" s="53"/>
      <c r="AFV38" s="53"/>
      <c r="AFW38" s="53"/>
      <c r="AFX38" s="53"/>
      <c r="AFY38" s="53"/>
      <c r="AFZ38" s="53"/>
      <c r="AGA38" s="53"/>
      <c r="AGB38" s="53"/>
      <c r="AGC38" s="53"/>
      <c r="AGD38" s="53"/>
      <c r="AGE38" s="53"/>
      <c r="AGF38" s="53"/>
      <c r="AGG38" s="53"/>
      <c r="AGH38" s="53"/>
      <c r="AGI38" s="53"/>
      <c r="AGJ38" s="53"/>
      <c r="AGK38" s="53"/>
      <c r="AGL38" s="53"/>
      <c r="AGM38" s="53"/>
      <c r="AGN38" s="53"/>
      <c r="AGO38" s="53"/>
      <c r="AGP38" s="53"/>
      <c r="AGQ38" s="53"/>
      <c r="AGR38" s="53"/>
      <c r="AGS38" s="53"/>
      <c r="AGT38" s="53"/>
      <c r="AGU38" s="53"/>
      <c r="AGV38" s="53"/>
      <c r="AGW38" s="53"/>
      <c r="AGX38" s="53"/>
      <c r="AGY38" s="53"/>
      <c r="AGZ38" s="53"/>
      <c r="AHA38" s="53"/>
      <c r="AHB38" s="53"/>
      <c r="AHC38" s="53"/>
      <c r="AHD38" s="53"/>
      <c r="AHE38" s="53"/>
      <c r="AHF38" s="53"/>
      <c r="AHG38" s="53"/>
      <c r="AHH38" s="53"/>
      <c r="AHI38" s="53"/>
      <c r="AHJ38" s="53"/>
      <c r="AHK38" s="53"/>
      <c r="AHL38" s="53"/>
      <c r="AHM38" s="53"/>
      <c r="AHN38" s="53"/>
      <c r="AHO38" s="53"/>
      <c r="AHP38" s="53"/>
      <c r="AHQ38" s="53"/>
      <c r="AHR38" s="53"/>
      <c r="AHS38" s="53"/>
      <c r="AHT38" s="53"/>
      <c r="AHU38" s="53"/>
      <c r="AHV38" s="53"/>
      <c r="AHW38" s="53"/>
      <c r="AHX38" s="53"/>
      <c r="AHY38" s="53"/>
      <c r="AHZ38" s="53"/>
      <c r="AIA38" s="53"/>
      <c r="AIB38" s="53"/>
      <c r="AIC38" s="53"/>
      <c r="AID38" s="53"/>
      <c r="AIE38" s="53"/>
      <c r="AIF38" s="53"/>
      <c r="AIG38" s="53"/>
      <c r="AIH38" s="53"/>
      <c r="AII38" s="53"/>
      <c r="AIJ38" s="53"/>
      <c r="AIK38" s="53"/>
      <c r="AIL38" s="53"/>
      <c r="AIM38" s="53"/>
      <c r="AIN38" s="53"/>
      <c r="AIO38" s="53"/>
      <c r="AIP38" s="53"/>
      <c r="AIQ38" s="53"/>
      <c r="AIR38" s="53"/>
      <c r="AIS38" s="53"/>
      <c r="AIT38" s="53"/>
      <c r="AIU38" s="53"/>
      <c r="AIV38" s="53"/>
      <c r="AIW38" s="53"/>
      <c r="AIX38" s="53"/>
      <c r="AIY38" s="53"/>
      <c r="AIZ38" s="53"/>
      <c r="AJA38" s="53"/>
      <c r="AJB38" s="53"/>
      <c r="AJC38" s="53"/>
      <c r="AJD38" s="53"/>
      <c r="AJE38" s="53"/>
      <c r="AJF38" s="53"/>
      <c r="AJG38" s="53"/>
      <c r="AJH38" s="53"/>
      <c r="AJI38" s="53"/>
      <c r="AJJ38" s="53"/>
      <c r="AJK38" s="53"/>
      <c r="AJL38" s="53"/>
      <c r="AJM38" s="53"/>
      <c r="AJN38" s="53"/>
      <c r="AJO38" s="53"/>
      <c r="AJP38" s="53"/>
      <c r="AJQ38" s="53"/>
      <c r="AJR38" s="53"/>
      <c r="AJS38" s="53"/>
      <c r="AJT38" s="53"/>
      <c r="AJU38" s="53"/>
      <c r="AJV38" s="53"/>
      <c r="AJW38" s="53"/>
      <c r="AJX38" s="53"/>
      <c r="AJY38" s="53"/>
      <c r="AJZ38" s="53"/>
      <c r="AKA38" s="53"/>
      <c r="AKB38" s="53"/>
      <c r="AKC38" s="53"/>
      <c r="AKD38" s="53"/>
      <c r="AKE38" s="53"/>
      <c r="AKF38" s="53"/>
      <c r="AKG38" s="53"/>
      <c r="AKH38" s="53"/>
      <c r="AKI38" s="53"/>
      <c r="AKJ38" s="53"/>
      <c r="AKK38" s="53"/>
      <c r="AKL38" s="53"/>
      <c r="AKM38" s="53"/>
      <c r="AKN38" s="53"/>
      <c r="AKO38" s="53"/>
      <c r="AKP38" s="53"/>
      <c r="AKQ38" s="53"/>
      <c r="AKR38" s="53"/>
      <c r="AKS38" s="53"/>
      <c r="AKT38" s="53"/>
      <c r="AKU38" s="53"/>
      <c r="AKV38" s="53"/>
      <c r="AKW38" s="53"/>
      <c r="AKX38" s="53"/>
      <c r="AKY38" s="53"/>
      <c r="AKZ38" s="53"/>
      <c r="ALA38" s="53"/>
      <c r="ALB38" s="53"/>
      <c r="ALC38" s="53"/>
      <c r="ALD38" s="53"/>
      <c r="ALE38" s="53"/>
      <c r="ALF38" s="53"/>
      <c r="ALG38" s="53"/>
      <c r="ALH38" s="53"/>
      <c r="ALI38" s="53"/>
      <c r="ALJ38" s="53"/>
      <c r="ALK38" s="53"/>
      <c r="ALL38" s="53"/>
      <c r="ALM38" s="53"/>
      <c r="ALN38" s="53"/>
      <c r="ALO38" s="53"/>
      <c r="ALP38" s="53"/>
      <c r="ALQ38" s="53"/>
      <c r="ALR38" s="53"/>
      <c r="ALS38" s="53"/>
      <c r="ALT38" s="53"/>
      <c r="ALU38" s="53"/>
      <c r="ALV38" s="53"/>
      <c r="ALW38" s="53"/>
      <c r="ALX38" s="53"/>
      <c r="ALY38" s="53"/>
      <c r="ALZ38" s="53"/>
      <c r="AMA38" s="53"/>
      <c r="AMB38" s="53"/>
      <c r="AMC38" s="53"/>
      <c r="AMD38" s="53"/>
      <c r="AME38" s="53"/>
      <c r="AMF38" s="53"/>
      <c r="AMG38" s="53"/>
      <c r="AMH38" s="53"/>
      <c r="AMI38" s="53"/>
      <c r="AMJ38" s="53"/>
      <c r="AMK38" s="53"/>
      <c r="AML38" s="53"/>
      <c r="AMM38" s="53"/>
      <c r="AMN38" s="53"/>
      <c r="AMO38" s="53"/>
      <c r="AMP38" s="53"/>
      <c r="AMQ38" s="53"/>
      <c r="AMR38" s="53"/>
      <c r="AMS38" s="53"/>
      <c r="AMT38" s="53"/>
      <c r="AMU38" s="53"/>
      <c r="AMV38" s="53"/>
      <c r="AMW38" s="53"/>
      <c r="AMX38" s="53"/>
      <c r="AMY38" s="53"/>
      <c r="AMZ38" s="53"/>
      <c r="ANA38" s="53"/>
      <c r="ANB38" s="53"/>
      <c r="ANC38" s="53"/>
      <c r="AND38" s="53"/>
      <c r="ANE38" s="53"/>
      <c r="ANF38" s="53"/>
      <c r="ANG38" s="53"/>
      <c r="ANH38" s="53"/>
      <c r="ANI38" s="53"/>
      <c r="ANJ38" s="53"/>
      <c r="ANK38" s="53"/>
      <c r="ANL38" s="53"/>
      <c r="ANM38" s="53"/>
      <c r="ANN38" s="53"/>
      <c r="ANO38" s="53"/>
      <c r="ANP38" s="53"/>
      <c r="ANQ38" s="53"/>
      <c r="ANR38" s="53"/>
      <c r="ANS38" s="53"/>
      <c r="ANT38" s="53"/>
      <c r="ANU38" s="53"/>
      <c r="ANV38" s="53"/>
      <c r="ANW38" s="53"/>
      <c r="ANX38" s="53"/>
      <c r="ANY38" s="53"/>
      <c r="ANZ38" s="53"/>
      <c r="AOA38" s="53"/>
      <c r="AOB38" s="53"/>
      <c r="AOC38" s="53"/>
      <c r="AOD38" s="53"/>
      <c r="AOE38" s="53"/>
      <c r="AOF38" s="53"/>
      <c r="AOG38" s="53"/>
      <c r="AOH38" s="53"/>
      <c r="AOI38" s="53"/>
      <c r="AOJ38" s="53"/>
      <c r="AOK38" s="53"/>
      <c r="AOL38" s="53"/>
      <c r="AOM38" s="53"/>
      <c r="AON38" s="53"/>
      <c r="AOO38" s="53"/>
      <c r="AOP38" s="53"/>
      <c r="AOQ38" s="53"/>
      <c r="AOR38" s="53"/>
      <c r="AOS38" s="53"/>
      <c r="AOT38" s="53"/>
      <c r="AOU38" s="53"/>
      <c r="AOV38" s="53"/>
      <c r="AOW38" s="53"/>
      <c r="AOX38" s="53"/>
      <c r="AOY38" s="53"/>
      <c r="AOZ38" s="53"/>
      <c r="APA38" s="53"/>
      <c r="APB38" s="53"/>
      <c r="APC38" s="53"/>
      <c r="APD38" s="53"/>
      <c r="APE38" s="53"/>
      <c r="APF38" s="53"/>
      <c r="APG38" s="53"/>
      <c r="APH38" s="53"/>
      <c r="API38" s="53"/>
      <c r="APJ38" s="53"/>
      <c r="APK38" s="53"/>
      <c r="APL38" s="53"/>
      <c r="APM38" s="53"/>
      <c r="APN38" s="53"/>
      <c r="APO38" s="53"/>
      <c r="APP38" s="53"/>
      <c r="APQ38" s="53"/>
      <c r="APR38" s="53"/>
      <c r="APS38" s="53"/>
      <c r="APT38" s="53"/>
      <c r="APU38" s="53"/>
      <c r="APV38" s="53"/>
      <c r="APW38" s="53"/>
      <c r="APX38" s="53"/>
      <c r="APY38" s="53"/>
      <c r="APZ38" s="53"/>
      <c r="AQA38" s="53"/>
      <c r="AQB38" s="53"/>
      <c r="AQC38" s="53"/>
      <c r="AQD38" s="53"/>
      <c r="AQE38" s="53"/>
      <c r="AQF38" s="53"/>
      <c r="AQG38" s="53"/>
      <c r="AQH38" s="53"/>
      <c r="AQI38" s="53"/>
      <c r="AQJ38" s="53"/>
      <c r="AQK38" s="53"/>
      <c r="AQL38" s="53"/>
      <c r="AQM38" s="53"/>
      <c r="AQN38" s="53"/>
      <c r="AQO38" s="53"/>
      <c r="AQP38" s="53"/>
      <c r="AQQ38" s="53"/>
      <c r="AQR38" s="53"/>
      <c r="AQS38" s="53"/>
      <c r="AQT38" s="53"/>
      <c r="AQU38" s="53"/>
      <c r="AQV38" s="53"/>
      <c r="AQW38" s="53"/>
      <c r="AQX38" s="53"/>
      <c r="AQY38" s="53"/>
      <c r="AQZ38" s="53"/>
      <c r="ARA38" s="53"/>
      <c r="ARB38" s="53"/>
      <c r="ARC38" s="53"/>
      <c r="ARD38" s="53"/>
      <c r="ARE38" s="53"/>
      <c r="ARF38" s="53"/>
      <c r="ARG38" s="53"/>
      <c r="ARH38" s="53"/>
      <c r="ARI38" s="53"/>
      <c r="ARJ38" s="53"/>
      <c r="ARK38" s="53"/>
      <c r="ARL38" s="53"/>
      <c r="ARM38" s="53"/>
      <c r="ARN38" s="53"/>
      <c r="ARO38" s="53"/>
      <c r="ARP38" s="53"/>
      <c r="ARQ38" s="53"/>
      <c r="ARR38" s="53"/>
      <c r="ARS38" s="53"/>
      <c r="ART38" s="53"/>
      <c r="ARU38" s="53"/>
      <c r="ARV38" s="53"/>
      <c r="ARW38" s="53"/>
      <c r="ARX38" s="53"/>
      <c r="ARY38" s="53"/>
      <c r="ARZ38" s="53"/>
      <c r="ASA38" s="53"/>
      <c r="ASB38" s="53"/>
      <c r="ASC38" s="53"/>
      <c r="ASD38" s="53"/>
      <c r="ASE38" s="53"/>
      <c r="ASF38" s="53"/>
      <c r="ASG38" s="53"/>
      <c r="ASH38" s="53"/>
      <c r="ASI38" s="53"/>
      <c r="ASJ38" s="53"/>
      <c r="ASK38" s="53"/>
      <c r="ASL38" s="53"/>
      <c r="ASM38" s="53"/>
      <c r="ASN38" s="53"/>
      <c r="ASO38" s="53"/>
      <c r="ASP38" s="53"/>
      <c r="ASQ38" s="53"/>
      <c r="ASR38" s="53"/>
      <c r="ASS38" s="53"/>
      <c r="AST38" s="53"/>
      <c r="ASU38" s="53"/>
      <c r="ASV38" s="53"/>
      <c r="ASW38" s="53"/>
      <c r="ASX38" s="53"/>
      <c r="ASY38" s="53"/>
      <c r="ASZ38" s="53"/>
      <c r="ATA38" s="53"/>
      <c r="ATB38" s="53"/>
      <c r="ATC38" s="53"/>
      <c r="ATD38" s="53"/>
      <c r="ATE38" s="53"/>
      <c r="ATF38" s="53"/>
      <c r="ATG38" s="53"/>
      <c r="ATH38" s="53"/>
      <c r="ATI38" s="53"/>
      <c r="ATJ38" s="53"/>
      <c r="ATK38" s="53"/>
      <c r="ATL38" s="53"/>
      <c r="ATM38" s="53"/>
      <c r="ATN38" s="53"/>
      <c r="ATO38" s="53"/>
      <c r="ATP38" s="53"/>
      <c r="ATQ38" s="53"/>
      <c r="ATR38" s="53"/>
      <c r="ATS38" s="53"/>
      <c r="ATT38" s="53"/>
      <c r="ATU38" s="53"/>
      <c r="ATV38" s="53"/>
      <c r="ATW38" s="53"/>
      <c r="ATX38" s="53"/>
      <c r="ATY38" s="53"/>
      <c r="ATZ38" s="53"/>
      <c r="AUA38" s="53"/>
      <c r="AUB38" s="53"/>
      <c r="AUC38" s="53"/>
      <c r="AUD38" s="53"/>
      <c r="AUE38" s="53"/>
      <c r="AUF38" s="53"/>
      <c r="AUG38" s="53"/>
      <c r="AUH38" s="53"/>
      <c r="AUI38" s="53"/>
      <c r="AUJ38" s="53"/>
      <c r="AUK38" s="53"/>
      <c r="AUL38" s="53"/>
      <c r="AUM38" s="53"/>
      <c r="AUN38" s="53"/>
      <c r="AUO38" s="53"/>
      <c r="AUP38" s="53"/>
      <c r="AUQ38" s="53"/>
      <c r="AUR38" s="53"/>
      <c r="AUS38" s="53"/>
      <c r="AUT38" s="53"/>
      <c r="AUU38" s="53"/>
      <c r="AUV38" s="53"/>
      <c r="AUW38" s="53"/>
      <c r="AUX38" s="53"/>
      <c r="AUY38" s="53"/>
      <c r="AUZ38" s="53"/>
      <c r="AVA38" s="53"/>
      <c r="AVB38" s="53"/>
      <c r="AVC38" s="53"/>
      <c r="AVD38" s="53"/>
      <c r="AVE38" s="53"/>
      <c r="AVF38" s="53"/>
      <c r="AVG38" s="53"/>
      <c r="AVH38" s="53"/>
      <c r="AVI38" s="53"/>
      <c r="AVJ38" s="53"/>
      <c r="AVK38" s="53"/>
      <c r="AVL38" s="53"/>
      <c r="AVM38" s="53"/>
      <c r="AVN38" s="53"/>
      <c r="AVO38" s="53"/>
      <c r="AVP38" s="53"/>
      <c r="AVQ38" s="53"/>
      <c r="AVR38" s="53"/>
      <c r="AVS38" s="53"/>
      <c r="AVT38" s="53"/>
      <c r="AVU38" s="53"/>
      <c r="AVV38" s="53"/>
      <c r="AVW38" s="53"/>
      <c r="AVX38" s="53"/>
      <c r="AVY38" s="53"/>
      <c r="AVZ38" s="53"/>
      <c r="AWA38" s="53"/>
      <c r="AWB38" s="53"/>
      <c r="AWC38" s="53"/>
      <c r="AWD38" s="53"/>
      <c r="AWE38" s="53"/>
      <c r="AWF38" s="53"/>
      <c r="AWG38" s="53"/>
      <c r="AWH38" s="53"/>
      <c r="AWI38" s="53"/>
      <c r="AWJ38" s="53"/>
      <c r="AWK38" s="53"/>
      <c r="AWL38" s="53"/>
      <c r="AWM38" s="53"/>
      <c r="AWN38" s="53"/>
      <c r="AWO38" s="53"/>
      <c r="AWP38" s="53"/>
      <c r="AWQ38" s="53"/>
      <c r="AWR38" s="53"/>
      <c r="AWS38" s="53"/>
      <c r="AWT38" s="53"/>
      <c r="AWU38" s="53"/>
      <c r="AWV38" s="53"/>
      <c r="AWW38" s="53"/>
      <c r="AWX38" s="53"/>
      <c r="AWY38" s="53"/>
      <c r="AWZ38" s="53"/>
      <c r="AXA38" s="53"/>
      <c r="AXB38" s="53"/>
      <c r="AXC38" s="53"/>
      <c r="AXD38" s="53"/>
      <c r="AXE38" s="53"/>
      <c r="AXF38" s="53"/>
      <c r="AXG38" s="53"/>
      <c r="AXH38" s="53"/>
      <c r="AXI38" s="53"/>
      <c r="AXJ38" s="53"/>
      <c r="AXK38" s="53"/>
      <c r="AXL38" s="53"/>
      <c r="AXM38" s="53"/>
      <c r="AXN38" s="53"/>
      <c r="AXO38" s="53"/>
      <c r="AXP38" s="53"/>
      <c r="AXQ38" s="53"/>
      <c r="AXR38" s="53"/>
      <c r="AXS38" s="53"/>
      <c r="AXT38" s="53"/>
      <c r="AXU38" s="53"/>
      <c r="AXV38" s="53"/>
      <c r="AXW38" s="53"/>
      <c r="AXX38" s="53"/>
      <c r="AXY38" s="53"/>
      <c r="AXZ38" s="53"/>
      <c r="AYA38" s="53"/>
      <c r="AYB38" s="53"/>
      <c r="AYC38" s="53"/>
      <c r="AYD38" s="53"/>
      <c r="AYE38" s="53"/>
      <c r="AYF38" s="53"/>
      <c r="AYG38" s="53"/>
      <c r="AYH38" s="53"/>
      <c r="AYI38" s="53"/>
      <c r="AYJ38" s="53"/>
      <c r="AYK38" s="53"/>
      <c r="AYL38" s="53"/>
      <c r="AYM38" s="53"/>
      <c r="AYN38" s="53"/>
      <c r="AYO38" s="53"/>
      <c r="AYP38" s="53"/>
      <c r="AYQ38" s="53"/>
      <c r="AYR38" s="53"/>
      <c r="AYS38" s="53"/>
      <c r="AYT38" s="53"/>
      <c r="AYU38" s="53"/>
      <c r="AYV38" s="53"/>
      <c r="AYW38" s="53"/>
      <c r="AYX38" s="53"/>
      <c r="AYY38" s="53"/>
      <c r="AYZ38" s="53"/>
      <c r="AZA38" s="53"/>
      <c r="AZB38" s="53"/>
      <c r="AZC38" s="53"/>
      <c r="AZD38" s="53"/>
      <c r="AZE38" s="53"/>
      <c r="AZF38" s="53"/>
      <c r="AZG38" s="53"/>
      <c r="AZH38" s="53"/>
      <c r="AZI38" s="53"/>
      <c r="AZJ38" s="53"/>
      <c r="AZK38" s="53"/>
      <c r="AZL38" s="53"/>
      <c r="AZM38" s="53"/>
      <c r="AZN38" s="53"/>
      <c r="AZO38" s="53"/>
      <c r="AZP38" s="53"/>
      <c r="AZQ38" s="53"/>
      <c r="AZR38" s="53"/>
      <c r="AZS38" s="53"/>
      <c r="AZT38" s="53"/>
      <c r="AZU38" s="53"/>
      <c r="AZV38" s="53"/>
      <c r="AZW38" s="53"/>
      <c r="AZX38" s="53"/>
      <c r="AZY38" s="53"/>
      <c r="AZZ38" s="53"/>
      <c r="BAA38" s="53"/>
      <c r="BAB38" s="53"/>
      <c r="BAC38" s="53"/>
      <c r="BAD38" s="53"/>
      <c r="BAE38" s="53"/>
      <c r="BAF38" s="53"/>
      <c r="BAG38" s="53"/>
      <c r="BAH38" s="53"/>
      <c r="BAI38" s="53"/>
      <c r="BAJ38" s="53"/>
      <c r="BAK38" s="53"/>
      <c r="BAL38" s="53"/>
      <c r="BAM38" s="53"/>
      <c r="BAN38" s="53"/>
      <c r="BAO38" s="53"/>
      <c r="BAP38" s="53"/>
      <c r="BAQ38" s="53"/>
      <c r="BAR38" s="53"/>
      <c r="BAS38" s="53"/>
      <c r="BAT38" s="53"/>
      <c r="BAU38" s="53"/>
      <c r="BAV38" s="53"/>
      <c r="BAW38" s="53"/>
      <c r="BAX38" s="53"/>
      <c r="BAY38" s="53"/>
      <c r="BAZ38" s="53"/>
      <c r="BBA38" s="53"/>
      <c r="BBB38" s="53"/>
      <c r="BBC38" s="53"/>
      <c r="BBD38" s="53"/>
      <c r="BBE38" s="53"/>
      <c r="BBF38" s="53"/>
      <c r="BBG38" s="53"/>
      <c r="BBH38" s="53"/>
      <c r="BBI38" s="53"/>
      <c r="BBJ38" s="53"/>
      <c r="BBK38" s="53"/>
      <c r="BBL38" s="53"/>
      <c r="BBM38" s="53"/>
      <c r="BBN38" s="53"/>
      <c r="BBO38" s="53"/>
      <c r="BBP38" s="53"/>
      <c r="BBQ38" s="53"/>
      <c r="BBR38" s="53"/>
      <c r="BBS38" s="53"/>
      <c r="BBT38" s="53"/>
      <c r="BBU38" s="53"/>
      <c r="BBV38" s="53"/>
      <c r="BBW38" s="53"/>
      <c r="BBX38" s="53"/>
      <c r="BBY38" s="53"/>
      <c r="BBZ38" s="53"/>
      <c r="BCA38" s="53"/>
      <c r="BCB38" s="53"/>
      <c r="BCC38" s="53"/>
      <c r="BCD38" s="53"/>
      <c r="BCE38" s="53"/>
      <c r="BCF38" s="53"/>
      <c r="BCG38" s="53"/>
      <c r="BCH38" s="53"/>
      <c r="BCI38" s="53"/>
      <c r="BCJ38" s="53"/>
      <c r="BCK38" s="53"/>
      <c r="BCL38" s="53"/>
      <c r="BCM38" s="53"/>
      <c r="BCN38" s="53"/>
      <c r="BCO38" s="53"/>
      <c r="BCP38" s="53"/>
      <c r="BCQ38" s="53"/>
      <c r="BCR38" s="53"/>
      <c r="BCS38" s="53"/>
      <c r="BCT38" s="53"/>
      <c r="BCU38" s="53"/>
      <c r="BCV38" s="53"/>
      <c r="BCW38" s="53"/>
      <c r="BCX38" s="53"/>
      <c r="BCY38" s="53"/>
      <c r="BCZ38" s="53"/>
      <c r="BDA38" s="53"/>
      <c r="BDB38" s="53"/>
      <c r="BDC38" s="53"/>
      <c r="BDD38" s="53"/>
      <c r="BDE38" s="53"/>
      <c r="BDF38" s="53"/>
      <c r="BDG38" s="53"/>
      <c r="BDH38" s="53"/>
      <c r="BDI38" s="53"/>
      <c r="BDJ38" s="53"/>
      <c r="BDK38" s="53"/>
      <c r="BDL38" s="53"/>
      <c r="BDM38" s="53"/>
      <c r="BDN38" s="53"/>
      <c r="BDO38" s="53"/>
      <c r="BDP38" s="53"/>
      <c r="BDQ38" s="53"/>
      <c r="BDR38" s="53"/>
      <c r="BDS38" s="53"/>
      <c r="BDT38" s="53"/>
      <c r="BDU38" s="53"/>
      <c r="BDV38" s="53"/>
      <c r="BDW38" s="53"/>
      <c r="BDX38" s="53"/>
      <c r="BDY38" s="53"/>
      <c r="BDZ38" s="53"/>
      <c r="BEA38" s="53"/>
      <c r="BEB38" s="53"/>
      <c r="BEC38" s="53"/>
      <c r="BED38" s="53"/>
      <c r="BEE38" s="53"/>
      <c r="BEF38" s="53"/>
      <c r="BEG38" s="53"/>
      <c r="BEH38" s="53"/>
      <c r="BEI38" s="53"/>
      <c r="BEJ38" s="53"/>
      <c r="BEK38" s="53"/>
      <c r="BEL38" s="53"/>
      <c r="BEM38" s="53"/>
      <c r="BEN38" s="53"/>
      <c r="BEO38" s="53"/>
      <c r="BEP38" s="53"/>
      <c r="BEQ38" s="53"/>
      <c r="BER38" s="53"/>
      <c r="BES38" s="53"/>
      <c r="BET38" s="53"/>
      <c r="BEU38" s="53"/>
      <c r="BEV38" s="53"/>
      <c r="BEW38" s="53"/>
      <c r="BEX38" s="53"/>
      <c r="BEY38" s="53"/>
      <c r="BEZ38" s="53"/>
      <c r="BFA38" s="53"/>
      <c r="BFB38" s="53"/>
      <c r="BFC38" s="53"/>
      <c r="BFD38" s="53"/>
      <c r="BFE38" s="53"/>
      <c r="BFF38" s="53"/>
      <c r="BFG38" s="53"/>
      <c r="BFH38" s="53"/>
      <c r="BFI38" s="53"/>
      <c r="BFJ38" s="53"/>
      <c r="BFK38" s="53"/>
      <c r="BFL38" s="53"/>
      <c r="BFM38" s="53"/>
      <c r="BFN38" s="53"/>
      <c r="BFO38" s="53"/>
      <c r="BFP38" s="53"/>
      <c r="BFQ38" s="53"/>
      <c r="BFR38" s="53"/>
      <c r="BFS38" s="53"/>
      <c r="BFT38" s="53"/>
      <c r="BFU38" s="53"/>
      <c r="BFV38" s="53"/>
      <c r="BFW38" s="53"/>
      <c r="BFX38" s="53"/>
      <c r="BFY38" s="53"/>
      <c r="BFZ38" s="53"/>
      <c r="BGA38" s="53"/>
      <c r="BGB38" s="53"/>
      <c r="BGC38" s="53"/>
      <c r="BGD38" s="53"/>
      <c r="BGE38" s="53"/>
      <c r="BGF38" s="53"/>
      <c r="BGG38" s="53"/>
      <c r="BGH38" s="53"/>
      <c r="BGI38" s="53"/>
      <c r="BGJ38" s="53"/>
      <c r="BGK38" s="53"/>
      <c r="BGL38" s="53"/>
      <c r="BGM38" s="53"/>
      <c r="BGN38" s="53"/>
      <c r="BGO38" s="53"/>
      <c r="BGP38" s="53"/>
      <c r="BGQ38" s="53"/>
      <c r="BGR38" s="53"/>
      <c r="BGS38" s="53"/>
      <c r="BGT38" s="53"/>
      <c r="BGU38" s="53"/>
      <c r="BGV38" s="53"/>
      <c r="BGW38" s="53"/>
      <c r="BGX38" s="53"/>
      <c r="BGY38" s="53"/>
      <c r="BGZ38" s="53"/>
      <c r="BHA38" s="53"/>
      <c r="BHB38" s="53"/>
      <c r="BHC38" s="53"/>
      <c r="BHD38" s="53"/>
      <c r="BHE38" s="53"/>
      <c r="BHF38" s="53"/>
      <c r="BHG38" s="53"/>
      <c r="BHH38" s="53"/>
      <c r="BHI38" s="53"/>
      <c r="BHJ38" s="53"/>
      <c r="BHK38" s="53"/>
      <c r="BHL38" s="53"/>
      <c r="BHM38" s="53"/>
      <c r="BHN38" s="53"/>
      <c r="BHO38" s="53"/>
      <c r="BHP38" s="53"/>
      <c r="BHQ38" s="53"/>
      <c r="BHR38" s="53"/>
      <c r="BHS38" s="53"/>
      <c r="BHT38" s="53"/>
      <c r="BHU38" s="53"/>
      <c r="BHV38" s="53"/>
      <c r="BHW38" s="53"/>
      <c r="BHX38" s="53"/>
      <c r="BHY38" s="53"/>
      <c r="BHZ38" s="53"/>
      <c r="BIA38" s="53"/>
      <c r="BIB38" s="53"/>
      <c r="BIC38" s="53"/>
      <c r="BID38" s="53"/>
      <c r="BIE38" s="53"/>
      <c r="BIF38" s="53"/>
      <c r="BIG38" s="53"/>
      <c r="BIH38" s="53"/>
      <c r="BII38" s="53"/>
      <c r="BIJ38" s="53"/>
      <c r="BIK38" s="53"/>
      <c r="BIL38" s="53"/>
      <c r="BIM38" s="53"/>
      <c r="BIN38" s="53"/>
      <c r="BIO38" s="53"/>
      <c r="BIP38" s="53"/>
      <c r="BIQ38" s="53"/>
      <c r="BIR38" s="53"/>
      <c r="BIS38" s="53"/>
      <c r="BIT38" s="53"/>
      <c r="BIU38" s="53"/>
      <c r="BIV38" s="53"/>
      <c r="BIW38" s="53"/>
      <c r="BIX38" s="53"/>
      <c r="BIY38" s="53"/>
      <c r="BIZ38" s="53"/>
      <c r="BJA38" s="53"/>
      <c r="BJB38" s="53"/>
      <c r="BJC38" s="53"/>
      <c r="BJD38" s="53"/>
      <c r="BJE38" s="53"/>
      <c r="BJF38" s="53"/>
      <c r="BJG38" s="53"/>
      <c r="BJH38" s="53"/>
      <c r="BJI38" s="53"/>
      <c r="BJJ38" s="53"/>
      <c r="BJK38" s="53"/>
      <c r="BJL38" s="53"/>
      <c r="BJM38" s="53"/>
      <c r="BJN38" s="53"/>
      <c r="BJO38" s="53"/>
      <c r="BJP38" s="53"/>
      <c r="BJQ38" s="53"/>
      <c r="BJR38" s="53"/>
      <c r="BJS38" s="53"/>
      <c r="BJT38" s="53"/>
      <c r="BJU38" s="53"/>
      <c r="BJV38" s="53"/>
      <c r="BJW38" s="53"/>
      <c r="BJX38" s="53"/>
      <c r="BJY38" s="53"/>
      <c r="BJZ38" s="53"/>
      <c r="BKA38" s="53"/>
      <c r="BKB38" s="53"/>
      <c r="BKC38" s="53"/>
      <c r="BKD38" s="53"/>
      <c r="BKE38" s="53"/>
      <c r="BKF38" s="53"/>
      <c r="BKG38" s="53"/>
      <c r="BKH38" s="53"/>
      <c r="BKI38" s="53"/>
      <c r="BKJ38" s="53"/>
      <c r="BKK38" s="53"/>
      <c r="BKL38" s="53"/>
      <c r="BKM38" s="53"/>
      <c r="BKN38" s="53"/>
      <c r="BKO38" s="53"/>
      <c r="BKP38" s="53"/>
      <c r="BKQ38" s="53"/>
      <c r="BKR38" s="53"/>
      <c r="BKS38" s="53"/>
      <c r="BKT38" s="53"/>
      <c r="BKU38" s="53"/>
      <c r="BKV38" s="53"/>
      <c r="BKW38" s="53"/>
      <c r="BKX38" s="53"/>
      <c r="BKY38" s="53"/>
      <c r="BKZ38" s="53"/>
      <c r="BLA38" s="53"/>
      <c r="BLB38" s="53"/>
      <c r="BLC38" s="53"/>
      <c r="BLD38" s="53"/>
      <c r="BLE38" s="53"/>
      <c r="BLF38" s="53"/>
      <c r="BLG38" s="53"/>
      <c r="BLH38" s="53"/>
      <c r="BLI38" s="53"/>
      <c r="BLJ38" s="53"/>
      <c r="BLK38" s="53"/>
      <c r="BLL38" s="53"/>
      <c r="BLM38" s="53"/>
      <c r="BLN38" s="53"/>
      <c r="BLO38" s="53"/>
      <c r="BLP38" s="53"/>
      <c r="BLQ38" s="53"/>
      <c r="BLR38" s="53"/>
      <c r="BLS38" s="53"/>
      <c r="BLT38" s="53"/>
      <c r="BLU38" s="53"/>
      <c r="BLV38" s="53"/>
      <c r="BLW38" s="53"/>
      <c r="BLX38" s="53"/>
      <c r="BLY38" s="53"/>
      <c r="BLZ38" s="53"/>
      <c r="BMA38" s="53"/>
      <c r="BMB38" s="53"/>
      <c r="BMC38" s="53"/>
      <c r="BMD38" s="53"/>
      <c r="BME38" s="53"/>
      <c r="BMF38" s="53"/>
      <c r="BMG38" s="53"/>
      <c r="BMH38" s="53"/>
      <c r="BMI38" s="53"/>
      <c r="BMJ38" s="53"/>
      <c r="BMK38" s="53"/>
      <c r="BML38" s="53"/>
      <c r="BMM38" s="53"/>
      <c r="BMN38" s="53"/>
      <c r="BMO38" s="53"/>
      <c r="BMP38" s="53"/>
      <c r="BMQ38" s="53"/>
      <c r="BMR38" s="53"/>
      <c r="BMS38" s="53"/>
      <c r="BMT38" s="53"/>
      <c r="BMU38" s="53"/>
      <c r="BMV38" s="53"/>
      <c r="BMW38" s="53"/>
      <c r="BMX38" s="53"/>
      <c r="BMY38" s="53"/>
      <c r="BMZ38" s="53"/>
      <c r="BNA38" s="53"/>
      <c r="BNB38" s="53"/>
      <c r="BNC38" s="53"/>
      <c r="BND38" s="53"/>
      <c r="BNE38" s="53"/>
      <c r="BNF38" s="53"/>
      <c r="BNG38" s="53"/>
      <c r="BNH38" s="53"/>
      <c r="BNI38" s="53"/>
      <c r="BNJ38" s="53"/>
      <c r="BNK38" s="53"/>
      <c r="BNL38" s="53"/>
      <c r="BNM38" s="53"/>
      <c r="BNN38" s="53"/>
      <c r="BNO38" s="53"/>
      <c r="BNP38" s="53"/>
      <c r="BNQ38" s="53"/>
      <c r="BNR38" s="53"/>
      <c r="BNS38" s="53"/>
      <c r="BNT38" s="53"/>
      <c r="BNU38" s="53"/>
      <c r="BNV38" s="53"/>
      <c r="BNW38" s="53"/>
      <c r="BNX38" s="53"/>
      <c r="BNY38" s="53"/>
      <c r="BNZ38" s="53"/>
      <c r="BOA38" s="53"/>
      <c r="BOB38" s="53"/>
      <c r="BOC38" s="53"/>
      <c r="BOD38" s="53"/>
      <c r="BOE38" s="53"/>
      <c r="BOF38" s="53"/>
      <c r="BOG38" s="53"/>
      <c r="BOH38" s="53"/>
      <c r="BOI38" s="53"/>
      <c r="BOJ38" s="53"/>
      <c r="BOK38" s="53"/>
      <c r="BOL38" s="53"/>
      <c r="BOM38" s="53"/>
      <c r="BON38" s="53"/>
      <c r="BOO38" s="53"/>
      <c r="BOP38" s="53"/>
      <c r="BOQ38" s="53"/>
      <c r="BOR38" s="53"/>
      <c r="BOS38" s="53"/>
      <c r="BOT38" s="53"/>
      <c r="BOU38" s="53"/>
      <c r="BOV38" s="53"/>
      <c r="BOW38" s="53"/>
      <c r="BOX38" s="53"/>
      <c r="BOY38" s="53"/>
      <c r="BOZ38" s="53"/>
      <c r="BPA38" s="53"/>
      <c r="BPB38" s="53"/>
      <c r="BPC38" s="53"/>
      <c r="BPD38" s="53"/>
      <c r="BPE38" s="53"/>
      <c r="BPF38" s="53"/>
      <c r="BPG38" s="53"/>
      <c r="BPH38" s="53"/>
      <c r="BPI38" s="53"/>
      <c r="BPJ38" s="53"/>
      <c r="BPK38" s="53"/>
    </row>
    <row r="39" spans="1:1779" s="52" customFormat="1" x14ac:dyDescent="0.35">
      <c r="B39" s="55" t="s">
        <v>105</v>
      </c>
      <c r="D39" s="25" t="s">
        <v>257</v>
      </c>
    </row>
    <row r="40" spans="1:1779" s="52" customFormat="1" x14ac:dyDescent="0.35">
      <c r="B40" s="55"/>
    </row>
    <row r="41" spans="1:1779" s="92" customFormat="1" ht="43.5" x14ac:dyDescent="0.35">
      <c r="C41" s="92" t="s">
        <v>107</v>
      </c>
      <c r="D41" s="92" t="s">
        <v>256</v>
      </c>
      <c r="E41" s="92" t="s">
        <v>381</v>
      </c>
      <c r="F41" s="93" t="s">
        <v>382</v>
      </c>
      <c r="G41" s="93" t="s">
        <v>258</v>
      </c>
      <c r="H41" s="92" t="s">
        <v>89</v>
      </c>
    </row>
    <row r="42" spans="1:1779" s="52" customFormat="1" x14ac:dyDescent="0.35">
      <c r="B42" s="55"/>
      <c r="C42" s="54" t="s">
        <v>377</v>
      </c>
      <c r="D42" s="63">
        <v>0.5</v>
      </c>
      <c r="E42" s="63">
        <f>1/0.9*0.1</f>
        <v>0.11111111111111112</v>
      </c>
      <c r="F42" s="63">
        <v>0.3</v>
      </c>
      <c r="G42" s="63">
        <v>0.43</v>
      </c>
      <c r="H42" s="63">
        <v>0.5</v>
      </c>
      <c r="I42" s="25">
        <f>('CHA FAO - Data, Forest'!R4/$D42)*(1+$E42+$F42)*$G42*$H42</f>
        <v>0</v>
      </c>
      <c r="J42" s="25">
        <f>('CHA FAO - Data, Forest'!S4/$D42)*(1+$E42+$F42)*$G42*$H42</f>
        <v>0</v>
      </c>
      <c r="K42" s="25">
        <f>('CHA FAO - Data, Forest'!T4/$D42)*(1+$E42+$F42)*$G42*$H42</f>
        <v>0</v>
      </c>
      <c r="L42" s="25">
        <f>('CHA FAO - Data, Forest'!U4/$D42)*(1+$E42+$F42)*$G42*$H42</f>
        <v>0</v>
      </c>
      <c r="M42" s="25">
        <f>('CHA FAO - Data, Forest'!V4/$D42)*(1+$E42+$F42)*$G42*$H42</f>
        <v>0</v>
      </c>
      <c r="N42" s="25">
        <f>('CHA FAO - Data, Forest'!W4/$D42)*(1+$E42+$F42)*$G42*$H42</f>
        <v>0</v>
      </c>
      <c r="O42" s="25">
        <f>('CHA FAO - Data, Forest'!X4/$D42)*(1+$E42+$F42)*$G42*$H42</f>
        <v>0</v>
      </c>
      <c r="P42" s="25">
        <f>('CHA FAO - Data, Forest'!Y4/$D42)*(1+$E42+$F42)*$G42*$H42</f>
        <v>0</v>
      </c>
      <c r="Q42" s="25">
        <f>('CHA FAO - Data, Forest'!Z4/$D42)*(1+$E42+$F42)*$G42*$H42</f>
        <v>0</v>
      </c>
      <c r="R42" s="25">
        <f>('CHA FAO - Data, Forest'!AA4/$D42)*(1+$E42+$F42)*$G42*$H42</f>
        <v>0</v>
      </c>
      <c r="S42" s="25">
        <f>('CHA FAO - Data, Forest'!AB4/$D42)*(1+$E42+$F42)*$G42*$H42</f>
        <v>0</v>
      </c>
      <c r="T42" s="25">
        <f>('CHA FAO - Data, Forest'!AC4/$D42)*(1+$E42+$F42)*$G42*$H42</f>
        <v>0</v>
      </c>
      <c r="U42" s="25">
        <f>('CHA FAO - Data, Forest'!AD4/$D42)*(1+$E42+$F42)*$G42*$H42</f>
        <v>0</v>
      </c>
      <c r="V42" s="25">
        <f>('CHA FAO - Data, Forest'!AE4/$D42)*(1+$E42+$F42)*$G42*$H42</f>
        <v>0</v>
      </c>
      <c r="W42" s="25">
        <f>('CHA FAO - Data, Forest'!AF4/$D42)*(1+$E42+$F42)*$G42*$H42</f>
        <v>0</v>
      </c>
      <c r="X42" s="25">
        <f>('CHA FAO - Data, Forest'!AG4/$D42)*(1+$E42+$F42)*$G42*$H42</f>
        <v>0</v>
      </c>
      <c r="Y42" s="25">
        <f>('CHA FAO - Data, Forest'!AH4/$D42)*(1+$E42+$F42)*$G42*$H42</f>
        <v>0</v>
      </c>
      <c r="Z42" s="25">
        <f>('CHA FAO - Data, Forest'!AI4/$D42)*(1+$E42+$F42)*$G42*$H42</f>
        <v>0</v>
      </c>
      <c r="AA42" s="25">
        <f>('CHA FAO - Data, Forest'!AJ4/$D42)*(1+$E42+$F42)*$G42*$H42</f>
        <v>0</v>
      </c>
      <c r="AB42" s="25">
        <f>('CHA FAO - Data, Forest'!AK4/$D42)*(1+$E42+$F42)*$G42*$H42</f>
        <v>0</v>
      </c>
      <c r="AC42" s="25">
        <f>('CHA FAO - Data, Forest'!AL4/$D42)*(1+$E42+$F42)*$G42*$H42</f>
        <v>0</v>
      </c>
      <c r="AD42" s="25">
        <f>('CHA FAO - Data, Forest'!AM4/$D42)*(1+$E42+$F42)*$G42*$H42</f>
        <v>0</v>
      </c>
      <c r="AE42" s="25">
        <f>('CHA FAO - Data, Forest'!AN4/$D42)*(1+$E42+$F42)*$G42*$H42</f>
        <v>0</v>
      </c>
      <c r="AF42" s="25">
        <f>('CHA FAO - Data, Forest'!AO4/$D42)*(1+$E42+$F42)*$G42*$H42</f>
        <v>0</v>
      </c>
      <c r="AG42" s="25">
        <f>('CHA FAO - Data, Forest'!AP4/$D42)*(1+$E42+$F42)*$G42*$H42</f>
        <v>0</v>
      </c>
      <c r="AH42" s="25">
        <f>('CHA FAO - Data, Forest'!AQ4/$D42)*(1+$E42+$F42)*$G42*$H42</f>
        <v>0</v>
      </c>
      <c r="AI42" s="25">
        <f>('CHA FAO - Data, Forest'!AR4/$D42)*(1+$E42+$F42)*$G42*$H42</f>
        <v>0</v>
      </c>
      <c r="AJ42" s="25">
        <f>('CHA FAO - Data, Forest'!AS4/$D42)*(1+$E42+$F42)*$G42*$H42</f>
        <v>0</v>
      </c>
      <c r="AK42" s="25">
        <f>('CHA FAO - Data, Forest'!AT4/$D42)*(1+$E42+$F42)*$G42*$H42</f>
        <v>0</v>
      </c>
      <c r="AL42" s="25">
        <f>('CHA FAO - Data, Forest'!AU4/$D42)*(1+$E42+$F42)*$G42*$H42</f>
        <v>0</v>
      </c>
      <c r="AM42" s="25">
        <f>('CHA FAO - Data, Forest'!AV4/$D42)*(1+$E42+$F42)*$G42*$H42</f>
        <v>0</v>
      </c>
      <c r="AN42" s="25">
        <f>('CHA FAO - Data, Forest'!AW4/$D42)*(1+$E42+$F42)*$G42*$H42</f>
        <v>0</v>
      </c>
      <c r="AO42" s="25">
        <f>('CHA FAO - Data, Forest'!AX4/$D42)*(1+$E42+$F42)*$G42*$H42</f>
        <v>0</v>
      </c>
      <c r="AP42" s="25">
        <f>('CHA FAO - Data, Forest'!AY4/$D42)*(1+$E42+$F42)*$G42*$H42</f>
        <v>0</v>
      </c>
      <c r="AQ42" s="25">
        <f>('CHA FAO - Data, Forest'!AZ4/$D42)*(1+$E42+$F42)*$G42*$H42</f>
        <v>0</v>
      </c>
      <c r="AR42" s="25">
        <f>('CHA FAO - Data, Forest'!BA4/$D42)*(1+$E42+$F42)*$G42*$H42</f>
        <v>0</v>
      </c>
      <c r="AS42" s="25">
        <f>('CHA FAO - Data, Forest'!BB4/$D42)*(1+$E42+$F42)*$G42*$H42</f>
        <v>0</v>
      </c>
      <c r="AT42" s="25">
        <f>('CHA FAO - Data, Forest'!BC4/$D42)*(1+$E42+$F42)*$G42*$H42</f>
        <v>0</v>
      </c>
      <c r="AU42" s="25">
        <f>('CHA FAO - Data, Forest'!BD4/$D42)*(1+$E42+$F42)*$G42*$H42</f>
        <v>0</v>
      </c>
      <c r="AV42" s="25">
        <f>('CHA FAO - Data, Forest'!BE4/$D42)*(1+$E42+$F42)*$G42*$H42</f>
        <v>0</v>
      </c>
      <c r="AW42" s="25">
        <f>('CHA FAO - Data, Forest'!BF4/$D42)*(1+$E42+$F42)*$G42*$H42</f>
        <v>0</v>
      </c>
      <c r="AX42" s="25">
        <f>('CHA FAO - Data, Forest'!BG4/$D42)*(1+$E42+$F42)*$G42*$H42</f>
        <v>0</v>
      </c>
      <c r="AY42" s="25">
        <f>('CHA FAO - Data, Forest'!BH4/$D42)*(1+$E42+$F42)*$G42*$H42</f>
        <v>0</v>
      </c>
      <c r="AZ42" s="25">
        <f>('CHA FAO - Data, Forest'!BI4/$D42)*(1+$E42+$F42)*$G42*$H42</f>
        <v>0</v>
      </c>
      <c r="BA42" s="25">
        <f>('CHA FAO - Data, Forest'!BJ4/$D42)*(1+$E42+$F42)*$G42*$H42</f>
        <v>0</v>
      </c>
      <c r="BB42" s="25">
        <f>('CHA FAO - Data, Forest'!BK4/$D42)*(1+$E42+$F42)*$G42*$H42</f>
        <v>0</v>
      </c>
      <c r="BC42" s="25">
        <f>('CHA FAO - Data, Forest'!BL4/$D42)*(1+$E42+$F42)*$G42*$H42</f>
        <v>0</v>
      </c>
      <c r="BD42" s="25">
        <f>('CHA FAO - Data, Forest'!BM4/$D42)*(1+$E42+$F42)*$G42*$H42</f>
        <v>0</v>
      </c>
      <c r="BE42" s="25"/>
      <c r="BF42" s="25"/>
    </row>
    <row r="43" spans="1:1779" s="52" customFormat="1" x14ac:dyDescent="0.35">
      <c r="B43" s="55"/>
      <c r="C43" s="54" t="s">
        <v>378</v>
      </c>
      <c r="D43" s="63">
        <v>0.75</v>
      </c>
      <c r="E43" s="63">
        <f>1/0.9*0.1</f>
        <v>0.11111111111111112</v>
      </c>
      <c r="F43" s="63">
        <v>0.3</v>
      </c>
      <c r="G43" s="63">
        <v>0.43</v>
      </c>
      <c r="H43" s="63">
        <v>0.5</v>
      </c>
      <c r="I43" s="25">
        <f>('CHA FAO - Data, Forest'!R5/$D43)*(1+$E43+$F43)*$G43*$H43</f>
        <v>0</v>
      </c>
      <c r="J43" s="25">
        <f>('CHA FAO - Data, Forest'!S5/$D43)*(1+$E43+$F43)*$G43*$H43</f>
        <v>0</v>
      </c>
      <c r="K43" s="25">
        <f>('CHA FAO - Data, Forest'!T5/$D43)*(1+$E43+$F43)*$G43*$H43</f>
        <v>0</v>
      </c>
      <c r="L43" s="25">
        <f>('CHA FAO - Data, Forest'!U5/$D43)*(1+$E43+$F43)*$G43*$H43</f>
        <v>0</v>
      </c>
      <c r="M43" s="25">
        <f>('CHA FAO - Data, Forest'!V5/$D43)*(1+$E43+$F43)*$G43*$H43</f>
        <v>0</v>
      </c>
      <c r="N43" s="25">
        <f>('CHA FAO - Data, Forest'!W5/$D43)*(1+$E43+$F43)*$G43*$H43</f>
        <v>0</v>
      </c>
      <c r="O43" s="25">
        <f>('CHA FAO - Data, Forest'!X5/$D43)*(1+$E43+$F43)*$G43*$H43</f>
        <v>0</v>
      </c>
      <c r="P43" s="25">
        <f>('CHA FAO - Data, Forest'!Y5/$D43)*(1+$E43+$F43)*$G43*$H43</f>
        <v>0</v>
      </c>
      <c r="Q43" s="25">
        <f>('CHA FAO - Data, Forest'!Z5/$D43)*(1+$E43+$F43)*$G43*$H43</f>
        <v>0</v>
      </c>
      <c r="R43" s="25">
        <f>('CHA FAO - Data, Forest'!AA5/$D43)*(1+$E43+$F43)*$G43*$H43</f>
        <v>0</v>
      </c>
      <c r="S43" s="25">
        <f>('CHA FAO - Data, Forest'!AB5/$D43)*(1+$E43+$F43)*$G43*$H43</f>
        <v>0</v>
      </c>
      <c r="T43" s="25">
        <f>('CHA FAO - Data, Forest'!AC5/$D43)*(1+$E43+$F43)*$G43*$H43</f>
        <v>0</v>
      </c>
      <c r="U43" s="25">
        <f>('CHA FAO - Data, Forest'!AD5/$D43)*(1+$E43+$F43)*$G43*$H43</f>
        <v>0</v>
      </c>
      <c r="V43" s="25">
        <f>('CHA FAO - Data, Forest'!AE5/$D43)*(1+$E43+$F43)*$G43*$H43</f>
        <v>0</v>
      </c>
      <c r="W43" s="25">
        <f>('CHA FAO - Data, Forest'!AF5/$D43)*(1+$E43+$F43)*$G43*$H43</f>
        <v>0</v>
      </c>
      <c r="X43" s="25">
        <f>('CHA FAO - Data, Forest'!AG5/$D43)*(1+$E43+$F43)*$G43*$H43</f>
        <v>0</v>
      </c>
      <c r="Y43" s="25">
        <f>('CHA FAO - Data, Forest'!AH5/$D43)*(1+$E43+$F43)*$G43*$H43</f>
        <v>0</v>
      </c>
      <c r="Z43" s="25">
        <f>('CHA FAO - Data, Forest'!AI5/$D43)*(1+$E43+$F43)*$G43*$H43</f>
        <v>0</v>
      </c>
      <c r="AA43" s="25">
        <f>('CHA FAO - Data, Forest'!AJ5/$D43)*(1+$E43+$F43)*$G43*$H43</f>
        <v>0</v>
      </c>
      <c r="AB43" s="25">
        <f>('CHA FAO - Data, Forest'!AK5/$D43)*(1+$E43+$F43)*$G43*$H43</f>
        <v>0</v>
      </c>
      <c r="AC43" s="25">
        <f>('CHA FAO - Data, Forest'!AL5/$D43)*(1+$E43+$F43)*$G43*$H43</f>
        <v>0</v>
      </c>
      <c r="AD43" s="25">
        <f>('CHA FAO - Data, Forest'!AM5/$D43)*(1+$E43+$F43)*$G43*$H43</f>
        <v>0</v>
      </c>
      <c r="AE43" s="25">
        <f>('CHA FAO - Data, Forest'!AN5/$D43)*(1+$E43+$F43)*$G43*$H43</f>
        <v>0</v>
      </c>
      <c r="AF43" s="25">
        <f>('CHA FAO - Data, Forest'!AO5/$D43)*(1+$E43+$F43)*$G43*$H43</f>
        <v>0</v>
      </c>
      <c r="AG43" s="25">
        <f>('CHA FAO - Data, Forest'!AP5/$D43)*(1+$E43+$F43)*$G43*$H43</f>
        <v>0</v>
      </c>
      <c r="AH43" s="25">
        <f>('CHA FAO - Data, Forest'!AQ5/$D43)*(1+$E43+$F43)*$G43*$H43</f>
        <v>0</v>
      </c>
      <c r="AI43" s="25">
        <f>('CHA FAO - Data, Forest'!AR5/$D43)*(1+$E43+$F43)*$G43*$H43</f>
        <v>0</v>
      </c>
      <c r="AJ43" s="25">
        <f>('CHA FAO - Data, Forest'!AS5/$D43)*(1+$E43+$F43)*$G43*$H43</f>
        <v>0</v>
      </c>
      <c r="AK43" s="25">
        <f>('CHA FAO - Data, Forest'!AT5/$D43)*(1+$E43+$F43)*$G43*$H43</f>
        <v>0</v>
      </c>
      <c r="AL43" s="25">
        <f>('CHA FAO - Data, Forest'!AU5/$D43)*(1+$E43+$F43)*$G43*$H43</f>
        <v>0</v>
      </c>
      <c r="AM43" s="25">
        <f>('CHA FAO - Data, Forest'!AV5/$D43)*(1+$E43+$F43)*$G43*$H43</f>
        <v>0</v>
      </c>
      <c r="AN43" s="25">
        <f>('CHA FAO - Data, Forest'!AW5/$D43)*(1+$E43+$F43)*$G43*$H43</f>
        <v>0</v>
      </c>
      <c r="AO43" s="25">
        <f>('CHA FAO - Data, Forest'!AX5/$D43)*(1+$E43+$F43)*$G43*$H43</f>
        <v>0</v>
      </c>
      <c r="AP43" s="25">
        <f>('CHA FAO - Data, Forest'!AY5/$D43)*(1+$E43+$F43)*$G43*$H43</f>
        <v>0</v>
      </c>
      <c r="AQ43" s="25">
        <f>('CHA FAO - Data, Forest'!AZ5/$D43)*(1+$E43+$F43)*$G43*$H43</f>
        <v>0</v>
      </c>
      <c r="AR43" s="25">
        <f>('CHA FAO - Data, Forest'!BA5/$D43)*(1+$E43+$F43)*$G43*$H43</f>
        <v>0</v>
      </c>
      <c r="AS43" s="25">
        <f>('CHA FAO - Data, Forest'!BB5/$D43)*(1+$E43+$F43)*$G43*$H43</f>
        <v>0</v>
      </c>
      <c r="AT43" s="25">
        <f>('CHA FAO - Data, Forest'!BC5/$D43)*(1+$E43+$F43)*$G43*$H43</f>
        <v>0</v>
      </c>
      <c r="AU43" s="25">
        <f>('CHA FAO - Data, Forest'!BD5/$D43)*(1+$E43+$F43)*$G43*$H43</f>
        <v>0</v>
      </c>
      <c r="AV43" s="25">
        <f>('CHA FAO - Data, Forest'!BE5/$D43)*(1+$E43+$F43)*$G43*$H43</f>
        <v>0</v>
      </c>
      <c r="AW43" s="25">
        <f>('CHA FAO - Data, Forest'!BF5/$D43)*(1+$E43+$F43)*$G43*$H43</f>
        <v>0</v>
      </c>
      <c r="AX43" s="25">
        <f>('CHA FAO - Data, Forest'!BG5/$D43)*(1+$E43+$F43)*$G43*$H43</f>
        <v>0</v>
      </c>
      <c r="AY43" s="25">
        <f>('CHA FAO - Data, Forest'!BH5/$D43)*(1+$E43+$F43)*$G43*$H43</f>
        <v>0</v>
      </c>
      <c r="AZ43" s="25">
        <f>('CHA FAO - Data, Forest'!BI5/$D43)*(1+$E43+$F43)*$G43*$H43</f>
        <v>0</v>
      </c>
      <c r="BA43" s="25">
        <f>('CHA FAO - Data, Forest'!BJ5/$D43)*(1+$E43+$F43)*$G43*$H43</f>
        <v>0</v>
      </c>
      <c r="BB43" s="25">
        <f>('CHA FAO - Data, Forest'!BK5/$D43)*(1+$E43+$F43)*$G43*$H43</f>
        <v>0</v>
      </c>
      <c r="BC43" s="25">
        <f>('CHA FAO - Data, Forest'!BL5/$D43)*(1+$E43+$F43)*$G43*$H43</f>
        <v>0</v>
      </c>
      <c r="BD43" s="25">
        <f>('CHA FAO - Data, Forest'!BM5/$D43)*(1+$E43+$F43)*$G43*$H43</f>
        <v>0</v>
      </c>
      <c r="BE43" s="25"/>
      <c r="BF43" s="25"/>
    </row>
    <row r="44" spans="1:1779" s="52" customFormat="1" x14ac:dyDescent="0.35">
      <c r="B44" s="55"/>
      <c r="C44" s="54"/>
      <c r="D44" s="63"/>
      <c r="E44" s="63"/>
      <c r="F44" s="63"/>
      <c r="G44" s="63"/>
      <c r="H44" s="63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</row>
    <row r="45" spans="1:1779" s="52" customFormat="1" x14ac:dyDescent="0.35">
      <c r="B45" s="55"/>
      <c r="C45" s="54" t="s">
        <v>379</v>
      </c>
      <c r="D45" s="63">
        <v>0.54</v>
      </c>
      <c r="E45" s="63">
        <v>0.11</v>
      </c>
      <c r="F45" s="63">
        <v>0.3</v>
      </c>
      <c r="G45" s="63">
        <v>0.57999999999999996</v>
      </c>
      <c r="H45" s="63">
        <v>0.5</v>
      </c>
      <c r="I45" s="25">
        <f>('CHA FAO - Data, Forest'!R7/$D45)*(1+$E45+$F45)*$G45*$H45</f>
        <v>281686.66666666669</v>
      </c>
      <c r="J45" s="25">
        <f>('CHA FAO - Data, Forest'!S7/$D45)*(1+$E45+$F45)*$G45*$H45</f>
        <v>287744.44444444444</v>
      </c>
      <c r="K45" s="25">
        <f>('CHA FAO - Data, Forest'!T7/$D45)*(1+$E45+$F45)*$G45*$H45</f>
        <v>293045</v>
      </c>
      <c r="L45" s="25">
        <f>('CHA FAO - Data, Forest'!U7/$D45)*(1+$E45+$F45)*$G45*$H45</f>
        <v>299102.77777777781</v>
      </c>
      <c r="M45" s="25">
        <f>('CHA FAO - Data, Forest'!V7/$D45)*(1+$E45+$F45)*$G45*$H45</f>
        <v>308189.44444444444</v>
      </c>
      <c r="N45" s="25">
        <f>('CHA FAO - Data, Forest'!W7/$D45)*(1+$E45+$F45)*$G45*$H45</f>
        <v>313490</v>
      </c>
      <c r="O45" s="25">
        <f>('CHA FAO - Data, Forest'!X7/$D45)*(1+$E45+$F45)*$G45*$H45</f>
        <v>319547.77777777781</v>
      </c>
      <c r="P45" s="25">
        <f>('CHA FAO - Data, Forest'!Y7/$D45)*(1+$E45+$F45)*$G45*$H45</f>
        <v>326362.77777777781</v>
      </c>
      <c r="Q45" s="25">
        <f>('CHA FAO - Data, Forest'!Z7/$D45)*(1+$E45+$F45)*$G45*$H45</f>
        <v>333177.77777777769</v>
      </c>
      <c r="R45" s="25">
        <f>('CHA FAO - Data, Forest'!AA7/$D45)*(1+$E45+$F45)*$G45*$H45</f>
        <v>340750</v>
      </c>
      <c r="S45" s="25">
        <f>('CHA FAO - Data, Forest'!AB7/$D45)*(1+$E45+$F45)*$G45*$H45</f>
        <v>348322.22222222225</v>
      </c>
      <c r="T45" s="25">
        <f>('CHA FAO - Data, Forest'!AC7/$D45)*(1+$E45+$F45)*$G45*$H45</f>
        <v>356651.66666666663</v>
      </c>
      <c r="U45" s="25">
        <f>('CHA FAO - Data, Forest'!AD7/$D45)*(1+$E45+$F45)*$G45*$H45</f>
        <v>365738.33333333331</v>
      </c>
      <c r="V45" s="25">
        <f>('CHA FAO - Data, Forest'!AE7/$D45)*(1+$E45+$F45)*$G45*$H45</f>
        <v>374067.77777777781</v>
      </c>
      <c r="W45" s="25">
        <f>('CHA FAO - Data, Forest'!AF7/$D45)*(1+$E45+$F45)*$G45*$H45</f>
        <v>382397.22222222225</v>
      </c>
      <c r="X45" s="25">
        <f>('CHA FAO - Data, Forest'!AG7/$D45)*(1+$E45+$F45)*$G45*$H45</f>
        <v>389969.44444444444</v>
      </c>
      <c r="Y45" s="25">
        <f>('CHA FAO - Data, Forest'!AH7/$D45)*(1+$E45+$F45)*$G45*$H45</f>
        <v>397541.66666666663</v>
      </c>
      <c r="Z45" s="25">
        <f>('CHA FAO - Data, Forest'!AI7/$D45)*(1+$E45+$F45)*$G45*$H45</f>
        <v>405113.88888888888</v>
      </c>
      <c r="AA45" s="25">
        <f>('CHA FAO - Data, Forest'!AJ7/$D45)*(1+$E45+$F45)*$G45*$H45</f>
        <v>413443.33333333331</v>
      </c>
      <c r="AB45" s="25">
        <f>('CHA FAO - Data, Forest'!AK7/$D45)*(1+$E45+$F45)*$G45*$H45</f>
        <v>423287.22222222225</v>
      </c>
      <c r="AC45" s="25">
        <f>('CHA FAO - Data, Forest'!AL7/$D45)*(1+$E45+$F45)*$G45*$H45</f>
        <v>452061.66666666669</v>
      </c>
      <c r="AD45" s="25">
        <f>('CHA FAO - Data, Forest'!AM7/$D45)*(1+$E45+$F45)*$G45*$H45</f>
        <v>469023.44444444438</v>
      </c>
      <c r="AE45" s="25">
        <f>('CHA FAO - Data, Forest'!AN7/$D45)*(1+$E45+$F45)*$G45*$H45</f>
        <v>488408.33333333326</v>
      </c>
      <c r="AF45" s="25">
        <f>('CHA FAO - Data, Forest'!AO7/$D45)*(1+$E45+$F45)*$G45*$H45</f>
        <v>504309.99999999994</v>
      </c>
      <c r="AG45" s="25">
        <f>('CHA FAO - Data, Forest'!AP7/$D45)*(1+$E45+$F45)*$G45*$H45</f>
        <v>519454.44444444444</v>
      </c>
      <c r="AH45" s="25">
        <f>('CHA FAO - Data, Forest'!AQ7/$D45)*(1+$E45+$F45)*$G45*$H45</f>
        <v>533841.66666666663</v>
      </c>
      <c r="AI45" s="25">
        <f>('CHA FAO - Data, Forest'!AR7/$D45)*(1+$E45+$F45)*$G45*$H45</f>
        <v>548228.88888888888</v>
      </c>
      <c r="AJ45" s="25">
        <f>('CHA FAO - Data, Forest'!AS7/$D45)*(1+$E45+$F45)*$G45*$H45</f>
        <v>561858.88888888888</v>
      </c>
      <c r="AK45" s="25">
        <f>('CHA FAO - Data, Forest'!AT7/$D45)*(1+$E45+$F45)*$G45*$H45</f>
        <v>576246.11111111101</v>
      </c>
      <c r="AL45" s="25">
        <f>('CHA FAO - Data, Forest'!AU7/$D45)*(1+$E45+$F45)*$G45*$H45</f>
        <v>576246.11111111101</v>
      </c>
      <c r="AM45" s="25">
        <f>('CHA FAO - Data, Forest'!AV7/$D45)*(1+$E45+$F45)*$G45*$H45</f>
        <v>576246.11111111101</v>
      </c>
      <c r="AN45" s="25">
        <f>('CHA FAO - Data, Forest'!AW7/$D45)*(1+$E45+$F45)*$G45*$H45</f>
        <v>576246.11111111101</v>
      </c>
      <c r="AO45" s="25">
        <f>('CHA FAO - Data, Forest'!AX7/$D45)*(1+$E45+$F45)*$G45*$H45</f>
        <v>576246.11111111101</v>
      </c>
      <c r="AP45" s="25">
        <f>('CHA FAO - Data, Forest'!AY7/$D45)*(1+$E45+$F45)*$G45*$H45</f>
        <v>576246.11111111101</v>
      </c>
      <c r="AQ45" s="25">
        <f>('CHA FAO - Data, Forest'!AZ7/$D45)*(1+$E45+$F45)*$G45*$H45</f>
        <v>576246.11111111101</v>
      </c>
      <c r="AR45" s="25">
        <f>('CHA FAO - Data, Forest'!BA7/$D45)*(1+$E45+$F45)*$G45*$H45</f>
        <v>576246.11111111101</v>
      </c>
      <c r="AS45" s="25">
        <f>('CHA FAO - Data, Forest'!BB7/$D45)*(1+$E45+$F45)*$G45*$H45</f>
        <v>576246.11111111101</v>
      </c>
      <c r="AT45" s="25">
        <f>('CHA FAO - Data, Forest'!BC7/$D45)*(1+$E45+$F45)*$G45*$H45</f>
        <v>576246.11111111101</v>
      </c>
      <c r="AU45" s="25">
        <f>('CHA FAO - Data, Forest'!BD7/$D45)*(1+$E45+$F45)*$G45*$H45</f>
        <v>576246.11111111101</v>
      </c>
      <c r="AV45" s="25">
        <f>('CHA FAO - Data, Forest'!BE7/$D45)*(1+$E45+$F45)*$G45*$H45</f>
        <v>576246.11111111101</v>
      </c>
      <c r="AW45" s="25">
        <f>('CHA FAO - Data, Forest'!BF7/$D45)*(1+$E45+$F45)*$G45*$H45</f>
        <v>576246.11111111101</v>
      </c>
      <c r="AX45" s="25">
        <f>('CHA FAO - Data, Forest'!BG7/$D45)*(1+$E45+$F45)*$G45*$H45</f>
        <v>576246.11111111101</v>
      </c>
      <c r="AY45" s="25">
        <f>('CHA FAO - Data, Forest'!BH7/$D45)*(1+$E45+$F45)*$G45*$H45</f>
        <v>576246.11111111101</v>
      </c>
      <c r="AZ45" s="25">
        <f>('CHA FAO - Data, Forest'!BI7/$D45)*(1+$E45+$F45)*$G45*$H45</f>
        <v>576246.11111111101</v>
      </c>
      <c r="BA45" s="25">
        <f>('CHA FAO - Data, Forest'!BJ7/$D45)*(1+$E45+$F45)*$G45*$H45</f>
        <v>576246.11111111101</v>
      </c>
      <c r="BB45" s="25">
        <f>('CHA FAO - Data, Forest'!BK7/$D45)*(1+$E45+$F45)*$G45*$H45</f>
        <v>576246.11111111101</v>
      </c>
      <c r="BC45" s="25">
        <f>('CHA FAO - Data, Forest'!BL7/$D45)*(1+$E45+$F45)*$G45*$H45</f>
        <v>576246.11111111101</v>
      </c>
      <c r="BD45" s="25">
        <f>('CHA FAO - Data, Forest'!BM7/$D45)*(1+$E45+$F45)*$G45*$H45</f>
        <v>576246.11111111101</v>
      </c>
      <c r="BE45" s="25"/>
      <c r="BF45" s="25"/>
    </row>
    <row r="46" spans="1:1779" s="52" customFormat="1" x14ac:dyDescent="0.35">
      <c r="B46" s="55"/>
      <c r="C46" s="54" t="s">
        <v>380</v>
      </c>
      <c r="D46" s="63">
        <v>0.81</v>
      </c>
      <c r="E46" s="63">
        <v>0.11</v>
      </c>
      <c r="F46" s="63">
        <v>0.3</v>
      </c>
      <c r="G46" s="63">
        <v>0.57999999999999996</v>
      </c>
      <c r="H46" s="63">
        <v>0.5</v>
      </c>
      <c r="I46" s="25">
        <f>('CHA FAO - Data, Forest'!R8/$D46)*(1+$E46+$F46)*$G46*$H46</f>
        <v>1678603.6596296295</v>
      </c>
      <c r="J46" s="25">
        <f>('CHA FAO - Data, Forest'!S8/$D46)*(1+$E46+$F46)*$G46*$H46</f>
        <v>1703026.6003703703</v>
      </c>
      <c r="K46" s="25">
        <f>('CHA FAO - Data, Forest'!T8/$D46)*(1+$E46+$F46)*$G46*$H46</f>
        <v>1764812.4000000001</v>
      </c>
      <c r="L46" s="25">
        <f>('CHA FAO - Data, Forest'!U8/$D46)*(1+$E46+$F46)*$G46*$H46</f>
        <v>1775479.1370370369</v>
      </c>
      <c r="M46" s="25">
        <f>('CHA FAO - Data, Forest'!V8/$D46)*(1+$E46+$F46)*$G46*$H46</f>
        <v>1773357.4003703701</v>
      </c>
      <c r="N46" s="25">
        <f>('CHA FAO - Data, Forest'!W8/$D46)*(1+$E46+$F46)*$G46*$H46</f>
        <v>1795034.1485185185</v>
      </c>
      <c r="O46" s="25">
        <f>('CHA FAO - Data, Forest'!X8/$D46)*(1+$E46+$F46)*$G46*$H46</f>
        <v>1826858.1792592593</v>
      </c>
      <c r="P46" s="25">
        <f>('CHA FAO - Data, Forest'!Y8/$D46)*(1+$E46+$F46)*$G46*$H46</f>
        <v>1864931.3125925928</v>
      </c>
      <c r="Q46" s="25">
        <f>('CHA FAO - Data, Forest'!Z8/$D46)*(1+$E46+$F46)*$G46*$H46</f>
        <v>2010826.8325925928</v>
      </c>
      <c r="R46" s="25">
        <f>('CHA FAO - Data, Forest'!AA8/$D46)*(1+$E46+$F46)*$G46*$H46</f>
        <v>2084280.9218518517</v>
      </c>
      <c r="S46" s="25">
        <f>('CHA FAO - Data, Forest'!AB8/$D46)*(1+$E46+$F46)*$G46*$H46</f>
        <v>2133497.3374074074</v>
      </c>
      <c r="T46" s="25">
        <f>('CHA FAO - Data, Forest'!AC8/$D46)*(1+$E46+$F46)*$G46*$H46</f>
        <v>2164725.6866666665</v>
      </c>
      <c r="U46" s="25">
        <f>('CHA FAO - Data, Forest'!AD8/$D46)*(1+$E46+$F46)*$G46*$H46</f>
        <v>2147525.636296296</v>
      </c>
      <c r="V46" s="25">
        <f>('CHA FAO - Data, Forest'!AE8/$D46)*(1+$E46+$F46)*$G46*$H46</f>
        <v>2188090.0307407407</v>
      </c>
      <c r="W46" s="25">
        <f>('CHA FAO - Data, Forest'!AF8/$D46)*(1+$E46+$F46)*$G46*$H46</f>
        <v>2147307.0514814816</v>
      </c>
      <c r="X46" s="25">
        <f>('CHA FAO - Data, Forest'!AG8/$D46)*(1+$E46+$F46)*$G46*$H46</f>
        <v>2220136.6848148145</v>
      </c>
      <c r="Y46" s="25">
        <f>('CHA FAO - Data, Forest'!AH8/$D46)*(1+$E46+$F46)*$G46*$H46</f>
        <v>2282287.4655555557</v>
      </c>
      <c r="Z46" s="25">
        <f>('CHA FAO - Data, Forest'!AI8/$D46)*(1+$E46+$F46)*$G46*$H46</f>
        <v>2252009.1777777779</v>
      </c>
      <c r="AA46" s="25">
        <f>('CHA FAO - Data, Forest'!AJ8/$D46)*(1+$E46+$F46)*$G46*$H46</f>
        <v>2276053.0025925925</v>
      </c>
      <c r="AB46" s="25">
        <f>('CHA FAO - Data, Forest'!AK8/$D46)*(1+$E46+$F46)*$G46*$H46</f>
        <v>2329971.768148148</v>
      </c>
      <c r="AC46" s="25">
        <f>('CHA FAO - Data, Forest'!AL8/$D46)*(1+$E46+$F46)*$G46*$H46</f>
        <v>2357629.0574074071</v>
      </c>
      <c r="AD46" s="25">
        <f>('CHA FAO - Data, Forest'!AM8/$D46)*(1+$E46+$F46)*$G46*$H46</f>
        <v>2425268.1848148149</v>
      </c>
      <c r="AE46" s="25">
        <f>('CHA FAO - Data, Forest'!AN8/$D46)*(1+$E46+$F46)*$G46*$H46</f>
        <v>2517460.4951851852</v>
      </c>
      <c r="AF46" s="25">
        <f>('CHA FAO - Data, Forest'!AO8/$D46)*(1+$E46+$F46)*$G46*$H46</f>
        <v>2574098.6981481477</v>
      </c>
      <c r="AG46" s="25">
        <f>('CHA FAO - Data, Forest'!AP8/$D46)*(1+$E46+$F46)*$G46*$H46</f>
        <v>2624282.8437037035</v>
      </c>
      <c r="AH46" s="25">
        <f>('CHA FAO - Data, Forest'!AQ8/$D46)*(1+$E46+$F46)*$G46*$H46</f>
        <v>2686062.5855555553</v>
      </c>
      <c r="AI46" s="25">
        <f>('CHA FAO - Data, Forest'!AR8/$D46)*(1+$E46+$F46)*$G46*$H46</f>
        <v>2748048.2918518521</v>
      </c>
      <c r="AJ46" s="25">
        <f>('CHA FAO - Data, Forest'!AS8/$D46)*(1+$E46+$F46)*$G46*$H46</f>
        <v>2823872.9914814816</v>
      </c>
      <c r="AK46" s="25">
        <f>('CHA FAO - Data, Forest'!AT8/$D46)*(1+$E46+$F46)*$G46*$H46</f>
        <v>2896435.072962963</v>
      </c>
      <c r="AL46" s="25">
        <f>('CHA FAO - Data, Forest'!AU8/$D46)*(1+$E46+$F46)*$G46*$H46</f>
        <v>2970935.1385185183</v>
      </c>
      <c r="AM46" s="25">
        <f>('CHA FAO - Data, Forest'!AV8/$D46)*(1+$E46+$F46)*$G46*$H46</f>
        <v>3029230.1437037038</v>
      </c>
      <c r="AN46" s="25">
        <f>('CHA FAO - Data, Forest'!AW8/$D46)*(1+$E46+$F46)*$G46*$H46</f>
        <v>3088762.4499999997</v>
      </c>
      <c r="AO46" s="25">
        <f>('CHA FAO - Data, Forest'!AX8/$D46)*(1+$E46+$F46)*$G46*$H46</f>
        <v>3149558.8125925926</v>
      </c>
      <c r="AP46" s="25">
        <f>('CHA FAO - Data, Forest'!AY8/$D46)*(1+$E46+$F46)*$G46*$H46</f>
        <v>3211648.0059259259</v>
      </c>
      <c r="AQ46" s="25">
        <f>('CHA FAO - Data, Forest'!AZ8/$D46)*(1+$E46+$F46)*$G46*$H46</f>
        <v>3275059.8140740739</v>
      </c>
      <c r="AR46" s="25">
        <f>('CHA FAO - Data, Forest'!BA8/$D46)*(1+$E46+$F46)*$G46*$H46</f>
        <v>3331602.6070370371</v>
      </c>
      <c r="AS46" s="25">
        <f>('CHA FAO - Data, Forest'!BB8/$D46)*(1+$E46+$F46)*$G46*$H46</f>
        <v>3389225.7037037038</v>
      </c>
      <c r="AT46" s="25">
        <f>('CHA FAO - Data, Forest'!BC8/$D46)*(1+$E46+$F46)*$G46*$H46</f>
        <v>3448036.6296296292</v>
      </c>
      <c r="AU46" s="25">
        <f>('CHA FAO - Data, Forest'!BD8/$D46)*(1+$E46+$F46)*$G46*$H46</f>
        <v>3507952.0903703705</v>
      </c>
      <c r="AV46" s="25">
        <f>('CHA FAO - Data, Forest'!BE8/$D46)*(1+$E46+$F46)*$G46*$H46</f>
        <v>3569055.3803703701</v>
      </c>
      <c r="AW46" s="25">
        <f>('CHA FAO - Data, Forest'!BF8/$D46)*(1+$E46+$F46)*$G46*$H46</f>
        <v>3626588.1151851849</v>
      </c>
      <c r="AX46" s="25">
        <f>('CHA FAO - Data, Forest'!BG8/$D46)*(1+$E46+$F46)*$G46*$H46</f>
        <v>3685240.0244444441</v>
      </c>
      <c r="AY46" s="25">
        <f>('CHA FAO - Data, Forest'!BH8/$D46)*(1+$E46+$F46)*$G46*$H46</f>
        <v>3745036.8537037033</v>
      </c>
      <c r="AZ46" s="25">
        <f>('CHA FAO - Data, Forest'!BI8/$D46)*(1+$E46+$F46)*$G46*$H46</f>
        <v>3806002.8340740739</v>
      </c>
      <c r="BA46" s="25">
        <f>('CHA FAO - Data, Forest'!BJ8/$D46)*(1+$E46+$F46)*$G46*$H46</f>
        <v>3868164.2159259259</v>
      </c>
      <c r="BB46" s="25">
        <f>('CHA FAO - Data, Forest'!BK8/$D46)*(1+$E46+$F46)*$G46*$H46</f>
        <v>3920855.2718518516</v>
      </c>
      <c r="BC46" s="25">
        <f>('CHA FAO - Data, Forest'!BL8/$D46)*(1+$E46+$F46)*$G46*$H46</f>
        <v>3974535.26</v>
      </c>
      <c r="BD46" s="25">
        <f>('CHA FAO - Data, Forest'!BM8/$D46)*(1+$E46+$F46)*$G46*$H46</f>
        <v>4029225.3825925919</v>
      </c>
      <c r="BE46" s="25"/>
      <c r="BF46" s="25"/>
    </row>
    <row r="47" spans="1:1779" s="54" customFormat="1" x14ac:dyDescent="0.35">
      <c r="I47" s="92"/>
      <c r="J47" s="92"/>
      <c r="K47" s="92"/>
      <c r="L47" s="92"/>
      <c r="M47" s="92"/>
      <c r="N47" s="92"/>
      <c r="O47" s="92"/>
      <c r="P47" s="92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92"/>
      <c r="AD47" s="92"/>
      <c r="AE47" s="92"/>
      <c r="AF47" s="92"/>
      <c r="AG47" s="92"/>
      <c r="AH47" s="92"/>
      <c r="AI47" s="92"/>
      <c r="AJ47" s="92"/>
      <c r="AK47" s="92"/>
      <c r="AL47" s="92"/>
      <c r="AM47" s="92"/>
      <c r="AN47" s="92"/>
      <c r="AO47" s="92"/>
      <c r="AP47" s="92"/>
      <c r="AQ47" s="92"/>
      <c r="AR47" s="92"/>
      <c r="AS47" s="92"/>
      <c r="AT47" s="92"/>
      <c r="AU47" s="92"/>
      <c r="AV47" s="92"/>
      <c r="AW47" s="92"/>
      <c r="AX47" s="92"/>
      <c r="AY47" s="92"/>
      <c r="AZ47" s="92"/>
      <c r="BA47" s="92"/>
      <c r="BB47" s="92"/>
      <c r="BC47" s="92"/>
      <c r="BD47" s="92"/>
      <c r="BE47" s="92"/>
      <c r="BF47" s="92"/>
    </row>
    <row r="48" spans="1:1779" s="48" customFormat="1" ht="16" thickBot="1" x14ac:dyDescent="0.4">
      <c r="A48" s="45"/>
      <c r="B48" s="46" t="s">
        <v>108</v>
      </c>
      <c r="C48" s="45"/>
      <c r="D48" s="45"/>
      <c r="E48" s="45"/>
      <c r="F48" s="45"/>
      <c r="G48" s="45"/>
      <c r="H48" s="45"/>
      <c r="I48" s="47">
        <f>SUM(I41:I46)</f>
        <v>1960290.3262962962</v>
      </c>
      <c r="J48" s="47">
        <f t="shared" ref="J48:BD48" si="4">SUM(J41:J46)</f>
        <v>1990771.0448148148</v>
      </c>
      <c r="K48" s="47">
        <f t="shared" si="4"/>
        <v>2057857.4000000001</v>
      </c>
      <c r="L48" s="47">
        <f t="shared" si="4"/>
        <v>2074581.9148148147</v>
      </c>
      <c r="M48" s="47">
        <f t="shared" si="4"/>
        <v>2081546.8448148146</v>
      </c>
      <c r="N48" s="47">
        <f t="shared" si="4"/>
        <v>2108524.1485185185</v>
      </c>
      <c r="O48" s="47">
        <f t="shared" si="4"/>
        <v>2146405.9570370372</v>
      </c>
      <c r="P48" s="47">
        <f t="shared" si="4"/>
        <v>2191294.0903703705</v>
      </c>
      <c r="Q48" s="47">
        <f t="shared" si="4"/>
        <v>2344004.6103703706</v>
      </c>
      <c r="R48" s="47">
        <f t="shared" si="4"/>
        <v>2425030.921851852</v>
      </c>
      <c r="S48" s="47">
        <f t="shared" si="4"/>
        <v>2481819.5596296294</v>
      </c>
      <c r="T48" s="47">
        <f t="shared" si="4"/>
        <v>2521377.353333333</v>
      </c>
      <c r="U48" s="47">
        <f t="shared" si="4"/>
        <v>2513263.9696296295</v>
      </c>
      <c r="V48" s="47">
        <f t="shared" si="4"/>
        <v>2562157.8085185187</v>
      </c>
      <c r="W48" s="47">
        <f t="shared" si="4"/>
        <v>2529704.2737037037</v>
      </c>
      <c r="X48" s="47">
        <f t="shared" si="4"/>
        <v>2610106.129259259</v>
      </c>
      <c r="Y48" s="47">
        <f t="shared" si="4"/>
        <v>2679829.1322222222</v>
      </c>
      <c r="Z48" s="47">
        <f t="shared" si="4"/>
        <v>2657123.0666666669</v>
      </c>
      <c r="AA48" s="47">
        <f t="shared" si="4"/>
        <v>2689496.335925926</v>
      </c>
      <c r="AB48" s="47">
        <f t="shared" si="4"/>
        <v>2753258.9903703704</v>
      </c>
      <c r="AC48" s="47">
        <f t="shared" si="4"/>
        <v>2809690.7240740736</v>
      </c>
      <c r="AD48" s="47">
        <f t="shared" si="4"/>
        <v>2894291.6292592594</v>
      </c>
      <c r="AE48" s="47">
        <f t="shared" si="4"/>
        <v>3005868.8285185182</v>
      </c>
      <c r="AF48" s="47">
        <f t="shared" si="4"/>
        <v>3078408.6981481477</v>
      </c>
      <c r="AG48" s="47">
        <f t="shared" si="4"/>
        <v>3143737.288148148</v>
      </c>
      <c r="AH48" s="47">
        <f t="shared" si="4"/>
        <v>3219904.2522222218</v>
      </c>
      <c r="AI48" s="47">
        <f t="shared" si="4"/>
        <v>3296277.1807407411</v>
      </c>
      <c r="AJ48" s="47">
        <f t="shared" si="4"/>
        <v>3385731.8803703706</v>
      </c>
      <c r="AK48" s="47">
        <f t="shared" si="4"/>
        <v>3472681.184074074</v>
      </c>
      <c r="AL48" s="47">
        <f t="shared" si="4"/>
        <v>3547181.2496296293</v>
      </c>
      <c r="AM48" s="47">
        <f t="shared" si="4"/>
        <v>3605476.2548148148</v>
      </c>
      <c r="AN48" s="47">
        <f t="shared" si="4"/>
        <v>3665008.5611111107</v>
      </c>
      <c r="AO48" s="47">
        <f t="shared" si="4"/>
        <v>3725804.9237037036</v>
      </c>
      <c r="AP48" s="47">
        <f t="shared" si="4"/>
        <v>3787894.1170370369</v>
      </c>
      <c r="AQ48" s="47">
        <f t="shared" si="4"/>
        <v>3851305.9251851849</v>
      </c>
      <c r="AR48" s="47">
        <f t="shared" si="4"/>
        <v>3907848.7181481482</v>
      </c>
      <c r="AS48" s="47">
        <f t="shared" si="4"/>
        <v>3965471.8148148148</v>
      </c>
      <c r="AT48" s="47">
        <f t="shared" si="4"/>
        <v>4024282.7407407402</v>
      </c>
      <c r="AU48" s="47">
        <f t="shared" si="4"/>
        <v>4084198.2014814815</v>
      </c>
      <c r="AV48" s="47">
        <f t="shared" si="4"/>
        <v>4145301.4914814811</v>
      </c>
      <c r="AW48" s="47">
        <f t="shared" si="4"/>
        <v>4202834.2262962963</v>
      </c>
      <c r="AX48" s="47">
        <f t="shared" si="4"/>
        <v>4261486.1355555551</v>
      </c>
      <c r="AY48" s="47">
        <f t="shared" si="4"/>
        <v>4321282.9648148138</v>
      </c>
      <c r="AZ48" s="47">
        <f t="shared" si="4"/>
        <v>4382248.9451851845</v>
      </c>
      <c r="BA48" s="47">
        <f t="shared" si="4"/>
        <v>4444410.3270370364</v>
      </c>
      <c r="BB48" s="47">
        <f t="shared" si="4"/>
        <v>4497101.3829629626</v>
      </c>
      <c r="BC48" s="47">
        <f t="shared" si="4"/>
        <v>4550781.3711111108</v>
      </c>
      <c r="BD48" s="47">
        <f t="shared" si="4"/>
        <v>4605471.4937037025</v>
      </c>
      <c r="BE48" s="52"/>
      <c r="BF48" s="52"/>
    </row>
    <row r="49" spans="1:2" s="52" customFormat="1" ht="15" thickTop="1" x14ac:dyDescent="0.35">
      <c r="B49" s="55"/>
    </row>
    <row r="54" spans="1:2" ht="18.5" x14ac:dyDescent="0.45">
      <c r="A54" s="27" t="s">
        <v>146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3004C-8EC4-44D4-9693-7DB4FF158A57}">
  <sheetPr>
    <tabColor theme="8" tint="0.59999389629810485"/>
  </sheetPr>
  <dimension ref="A1:BO24"/>
  <sheetViews>
    <sheetView workbookViewId="0">
      <pane xSplit="12" ySplit="34" topLeftCell="R35" activePane="bottomRight" state="frozen"/>
      <selection pane="topRight" activeCell="M1" sqref="M1"/>
      <selection pane="bottomLeft" activeCell="A35" sqref="A35"/>
      <selection pane="bottomRight" activeCell="A13" sqref="A13:XFD13"/>
    </sheetView>
  </sheetViews>
  <sheetFormatPr defaultRowHeight="14.5" x14ac:dyDescent="0.35"/>
  <cols>
    <col min="1" max="3" width="8.7265625" style="52"/>
    <col min="4" max="4" width="49.54296875" style="52" bestFit="1" customWidth="1"/>
    <col min="5" max="16384" width="8.7265625" style="52"/>
  </cols>
  <sheetData>
    <row r="1" spans="1:67" x14ac:dyDescent="0.35">
      <c r="A1" s="52" t="s">
        <v>44</v>
      </c>
      <c r="B1" s="52" t="s">
        <v>45</v>
      </c>
      <c r="C1" s="52" t="s">
        <v>46</v>
      </c>
      <c r="D1" s="52" t="s">
        <v>47</v>
      </c>
      <c r="E1" s="52" t="s">
        <v>48</v>
      </c>
      <c r="F1" s="52" t="s">
        <v>49</v>
      </c>
      <c r="G1" s="52" t="s">
        <v>50</v>
      </c>
      <c r="H1" s="52" t="s">
        <v>148</v>
      </c>
      <c r="I1" s="52" t="s">
        <v>149</v>
      </c>
      <c r="J1" s="52" t="s">
        <v>150</v>
      </c>
      <c r="K1" s="52" t="s">
        <v>151</v>
      </c>
      <c r="L1" s="52" t="s">
        <v>152</v>
      </c>
      <c r="M1" s="52" t="s">
        <v>153</v>
      </c>
      <c r="N1" s="52" t="s">
        <v>154</v>
      </c>
      <c r="O1" s="52" t="s">
        <v>155</v>
      </c>
      <c r="P1" s="52" t="s">
        <v>156</v>
      </c>
      <c r="Q1" s="52" t="s">
        <v>157</v>
      </c>
      <c r="R1" s="52" t="s">
        <v>158</v>
      </c>
      <c r="S1" s="52" t="s">
        <v>159</v>
      </c>
      <c r="T1" s="52" t="s">
        <v>160</v>
      </c>
      <c r="U1" s="52" t="s">
        <v>161</v>
      </c>
      <c r="V1" s="52" t="s">
        <v>162</v>
      </c>
      <c r="W1" s="52" t="s">
        <v>163</v>
      </c>
      <c r="X1" s="52" t="s">
        <v>164</v>
      </c>
      <c r="Y1" s="52" t="s">
        <v>165</v>
      </c>
      <c r="Z1" s="52" t="s">
        <v>166</v>
      </c>
      <c r="AA1" s="52" t="s">
        <v>167</v>
      </c>
      <c r="AB1" s="52" t="s">
        <v>168</v>
      </c>
      <c r="AC1" s="52" t="s">
        <v>169</v>
      </c>
      <c r="AD1" s="52" t="s">
        <v>170</v>
      </c>
      <c r="AE1" s="52" t="s">
        <v>171</v>
      </c>
      <c r="AF1" s="52" t="s">
        <v>172</v>
      </c>
      <c r="AG1" s="52" t="s">
        <v>173</v>
      </c>
      <c r="AH1" s="52" t="s">
        <v>174</v>
      </c>
      <c r="AI1" s="52" t="s">
        <v>175</v>
      </c>
      <c r="AJ1" s="52" t="s">
        <v>176</v>
      </c>
      <c r="AK1" s="52" t="s">
        <v>177</v>
      </c>
      <c r="AL1" s="52" t="s">
        <v>13</v>
      </c>
      <c r="AM1" s="52" t="s">
        <v>14</v>
      </c>
      <c r="AN1" s="52" t="s">
        <v>15</v>
      </c>
      <c r="AO1" s="52" t="s">
        <v>16</v>
      </c>
      <c r="AP1" s="52" t="s">
        <v>17</v>
      </c>
      <c r="AQ1" s="52" t="s">
        <v>18</v>
      </c>
      <c r="AR1" s="52" t="s">
        <v>19</v>
      </c>
      <c r="AS1" s="52" t="s">
        <v>20</v>
      </c>
      <c r="AT1" s="52" t="s">
        <v>21</v>
      </c>
      <c r="AU1" s="52" t="s">
        <v>22</v>
      </c>
      <c r="AV1" s="52" t="s">
        <v>23</v>
      </c>
      <c r="AW1" s="52" t="s">
        <v>24</v>
      </c>
      <c r="AX1" s="52" t="s">
        <v>25</v>
      </c>
      <c r="AY1" s="52" t="s">
        <v>26</v>
      </c>
      <c r="AZ1" s="52" t="s">
        <v>27</v>
      </c>
      <c r="BA1" s="52" t="s">
        <v>28</v>
      </c>
      <c r="BB1" s="52" t="s">
        <v>29</v>
      </c>
      <c r="BC1" s="52" t="s">
        <v>30</v>
      </c>
      <c r="BD1" s="52" t="s">
        <v>31</v>
      </c>
      <c r="BE1" s="52" t="s">
        <v>32</v>
      </c>
      <c r="BF1" s="52" t="s">
        <v>178</v>
      </c>
      <c r="BG1" s="52" t="s">
        <v>179</v>
      </c>
      <c r="BH1" s="52" t="s">
        <v>180</v>
      </c>
      <c r="BI1" s="52" t="s">
        <v>181</v>
      </c>
      <c r="BJ1" s="52" t="s">
        <v>182</v>
      </c>
      <c r="BK1" s="52" t="s">
        <v>183</v>
      </c>
      <c r="BL1" s="52" t="s">
        <v>184</v>
      </c>
      <c r="BM1" s="52" t="s">
        <v>185</v>
      </c>
      <c r="BN1" s="52" t="s">
        <v>186</v>
      </c>
      <c r="BO1" s="52" t="s">
        <v>255</v>
      </c>
    </row>
    <row r="4" spans="1:67" x14ac:dyDescent="0.35">
      <c r="A4" s="52">
        <v>39</v>
      </c>
      <c r="B4" s="52" t="s">
        <v>466</v>
      </c>
      <c r="C4" s="52">
        <v>1862</v>
      </c>
      <c r="D4" s="52" t="s">
        <v>242</v>
      </c>
      <c r="E4" s="52">
        <v>5516</v>
      </c>
      <c r="F4" s="52" t="s">
        <v>7</v>
      </c>
      <c r="G4" s="52" t="s">
        <v>125</v>
      </c>
      <c r="H4" s="52">
        <v>0</v>
      </c>
      <c r="I4" s="52">
        <v>0</v>
      </c>
      <c r="J4" s="52">
        <v>0</v>
      </c>
      <c r="K4" s="52">
        <v>0</v>
      </c>
      <c r="L4" s="52">
        <v>0</v>
      </c>
      <c r="M4" s="52">
        <v>0</v>
      </c>
      <c r="N4" s="52">
        <v>0</v>
      </c>
      <c r="O4" s="52">
        <v>0</v>
      </c>
      <c r="P4" s="52">
        <v>0</v>
      </c>
      <c r="Q4" s="52">
        <v>0</v>
      </c>
      <c r="R4" s="52">
        <v>0</v>
      </c>
      <c r="S4" s="52">
        <v>0</v>
      </c>
      <c r="T4" s="52">
        <v>0</v>
      </c>
      <c r="U4" s="52">
        <v>0</v>
      </c>
      <c r="V4" s="52">
        <v>0</v>
      </c>
      <c r="W4" s="52">
        <v>0</v>
      </c>
      <c r="X4" s="52">
        <v>0</v>
      </c>
      <c r="Y4" s="52">
        <v>0</v>
      </c>
      <c r="Z4" s="52">
        <v>0</v>
      </c>
      <c r="AA4" s="52">
        <v>0</v>
      </c>
      <c r="AB4" s="52">
        <v>0</v>
      </c>
      <c r="AC4" s="52">
        <v>0</v>
      </c>
      <c r="AD4" s="52">
        <v>0</v>
      </c>
      <c r="AE4" s="52">
        <v>0</v>
      </c>
      <c r="AF4" s="52">
        <v>0</v>
      </c>
      <c r="AG4" s="52">
        <v>0</v>
      </c>
      <c r="AH4" s="52">
        <v>0</v>
      </c>
      <c r="AI4" s="52">
        <v>0</v>
      </c>
      <c r="AJ4" s="52">
        <v>0</v>
      </c>
      <c r="AK4" s="52">
        <v>0</v>
      </c>
      <c r="AL4" s="52">
        <v>0</v>
      </c>
      <c r="AM4" s="52">
        <v>0</v>
      </c>
      <c r="AN4" s="52">
        <v>0</v>
      </c>
      <c r="AO4" s="52">
        <v>0</v>
      </c>
      <c r="AP4" s="52">
        <v>0</v>
      </c>
      <c r="AQ4" s="52">
        <v>0</v>
      </c>
      <c r="AR4" s="52">
        <v>0</v>
      </c>
      <c r="AS4" s="52">
        <v>0</v>
      </c>
      <c r="AT4" s="52">
        <v>0</v>
      </c>
      <c r="AU4" s="52">
        <v>0</v>
      </c>
      <c r="AV4" s="52">
        <v>0</v>
      </c>
      <c r="AW4" s="52">
        <v>0</v>
      </c>
      <c r="AX4" s="52">
        <v>0</v>
      </c>
      <c r="AY4" s="52">
        <v>0</v>
      </c>
      <c r="AZ4" s="52">
        <v>0</v>
      </c>
      <c r="BA4" s="52">
        <v>0</v>
      </c>
      <c r="BB4" s="52">
        <v>0</v>
      </c>
      <c r="BC4" s="52">
        <v>0</v>
      </c>
      <c r="BD4" s="52">
        <v>0</v>
      </c>
      <c r="BE4" s="52">
        <v>0</v>
      </c>
      <c r="BF4" s="52">
        <v>0</v>
      </c>
      <c r="BG4" s="52">
        <v>0</v>
      </c>
      <c r="BH4" s="52">
        <v>0</v>
      </c>
      <c r="BI4" s="52">
        <v>0</v>
      </c>
      <c r="BJ4" s="52">
        <v>0</v>
      </c>
      <c r="BK4" s="52">
        <v>0</v>
      </c>
      <c r="BL4" s="52">
        <v>0</v>
      </c>
      <c r="BM4" s="52">
        <v>0</v>
      </c>
      <c r="BN4" s="52">
        <v>0</v>
      </c>
      <c r="BO4" s="52">
        <v>0</v>
      </c>
    </row>
    <row r="5" spans="1:67" x14ac:dyDescent="0.35">
      <c r="A5" s="52">
        <v>39</v>
      </c>
      <c r="B5" s="52" t="s">
        <v>466</v>
      </c>
      <c r="C5" s="52">
        <v>1627</v>
      </c>
      <c r="D5" s="52" t="s">
        <v>124</v>
      </c>
      <c r="E5" s="52">
        <v>5516</v>
      </c>
      <c r="F5" s="52" t="s">
        <v>7</v>
      </c>
      <c r="G5" s="52" t="s">
        <v>125</v>
      </c>
      <c r="H5" s="52">
        <v>0</v>
      </c>
      <c r="I5" s="52">
        <v>0</v>
      </c>
      <c r="J5" s="52">
        <v>0</v>
      </c>
      <c r="K5" s="52">
        <v>0</v>
      </c>
      <c r="L5" s="52">
        <v>0</v>
      </c>
      <c r="M5" s="52">
        <v>0</v>
      </c>
      <c r="N5" s="52">
        <v>0</v>
      </c>
      <c r="O5" s="52">
        <v>0</v>
      </c>
      <c r="P5" s="52">
        <v>0</v>
      </c>
      <c r="Q5" s="52">
        <v>0</v>
      </c>
      <c r="R5" s="52">
        <v>0</v>
      </c>
      <c r="S5" s="52">
        <v>0</v>
      </c>
      <c r="T5" s="52">
        <v>0</v>
      </c>
      <c r="U5" s="52">
        <v>0</v>
      </c>
      <c r="V5" s="52">
        <v>0</v>
      </c>
      <c r="W5" s="52">
        <v>0</v>
      </c>
      <c r="X5" s="52">
        <v>0</v>
      </c>
      <c r="Y5" s="52">
        <v>0</v>
      </c>
      <c r="Z5" s="52">
        <v>0</v>
      </c>
      <c r="AA5" s="52">
        <v>0</v>
      </c>
      <c r="AB5" s="52">
        <v>0</v>
      </c>
      <c r="AC5" s="52">
        <v>0</v>
      </c>
      <c r="AD5" s="52">
        <v>0</v>
      </c>
      <c r="AE5" s="52">
        <v>0</v>
      </c>
      <c r="AF5" s="52">
        <v>0</v>
      </c>
      <c r="AG5" s="52">
        <v>0</v>
      </c>
      <c r="AH5" s="52">
        <v>0</v>
      </c>
      <c r="AI5" s="52">
        <v>0</v>
      </c>
      <c r="AJ5" s="52">
        <v>0</v>
      </c>
      <c r="AK5" s="52">
        <v>0</v>
      </c>
      <c r="AL5" s="52">
        <v>0</v>
      </c>
      <c r="AM5" s="52">
        <v>0</v>
      </c>
      <c r="AN5" s="52">
        <v>0</v>
      </c>
      <c r="AO5" s="52">
        <v>0</v>
      </c>
      <c r="AP5" s="52">
        <v>0</v>
      </c>
      <c r="AQ5" s="52">
        <v>0</v>
      </c>
      <c r="AR5" s="52">
        <v>0</v>
      </c>
      <c r="AS5" s="52">
        <v>0</v>
      </c>
      <c r="AT5" s="52">
        <v>0</v>
      </c>
      <c r="AU5" s="52">
        <v>0</v>
      </c>
      <c r="AV5" s="52">
        <v>0</v>
      </c>
      <c r="AW5" s="52">
        <v>0</v>
      </c>
      <c r="AX5" s="52">
        <v>0</v>
      </c>
      <c r="AY5" s="52">
        <v>0</v>
      </c>
      <c r="AZ5" s="52">
        <v>0</v>
      </c>
      <c r="BA5" s="52">
        <v>0</v>
      </c>
      <c r="BB5" s="52">
        <v>0</v>
      </c>
      <c r="BC5" s="52">
        <v>0</v>
      </c>
      <c r="BD5" s="52">
        <v>0</v>
      </c>
      <c r="BE5" s="52">
        <v>0</v>
      </c>
      <c r="BF5" s="52">
        <v>0</v>
      </c>
      <c r="BG5" s="52">
        <v>0</v>
      </c>
      <c r="BH5" s="52">
        <v>0</v>
      </c>
      <c r="BI5" s="52">
        <v>0</v>
      </c>
      <c r="BJ5" s="52">
        <v>0</v>
      </c>
      <c r="BK5" s="52">
        <v>0</v>
      </c>
      <c r="BL5" s="52">
        <v>0</v>
      </c>
      <c r="BM5" s="52">
        <v>0</v>
      </c>
      <c r="BN5" s="52">
        <v>0</v>
      </c>
      <c r="BO5" s="52">
        <v>0</v>
      </c>
    </row>
    <row r="7" spans="1:67" x14ac:dyDescent="0.35">
      <c r="A7" s="52">
        <v>39</v>
      </c>
      <c r="B7" s="52" t="s">
        <v>466</v>
      </c>
      <c r="C7" s="52">
        <v>1867</v>
      </c>
      <c r="D7" s="52" t="s">
        <v>127</v>
      </c>
      <c r="E7" s="52">
        <v>5516</v>
      </c>
      <c r="F7" s="52" t="s">
        <v>7</v>
      </c>
      <c r="G7" s="52" t="s">
        <v>125</v>
      </c>
      <c r="H7" s="52">
        <v>312000</v>
      </c>
      <c r="I7" s="52">
        <v>317000</v>
      </c>
      <c r="J7" s="52">
        <v>322000</v>
      </c>
      <c r="K7" s="52">
        <v>328000</v>
      </c>
      <c r="L7" s="52">
        <v>334000</v>
      </c>
      <c r="M7" s="52">
        <v>340000</v>
      </c>
      <c r="N7" s="52">
        <v>346000</v>
      </c>
      <c r="O7" s="52">
        <v>352000</v>
      </c>
      <c r="P7" s="52">
        <v>359000</v>
      </c>
      <c r="Q7" s="52">
        <v>365000</v>
      </c>
      <c r="R7" s="52">
        <v>372000</v>
      </c>
      <c r="S7" s="52">
        <v>380000</v>
      </c>
      <c r="T7" s="52">
        <v>387000</v>
      </c>
      <c r="U7" s="52">
        <v>395000</v>
      </c>
      <c r="V7" s="52">
        <v>407000</v>
      </c>
      <c r="W7" s="52">
        <v>414000</v>
      </c>
      <c r="X7" s="52">
        <v>422000</v>
      </c>
      <c r="Y7" s="52">
        <v>431000</v>
      </c>
      <c r="Z7" s="52">
        <v>440000</v>
      </c>
      <c r="AA7" s="52">
        <v>450000</v>
      </c>
      <c r="AB7" s="52">
        <v>460000</v>
      </c>
      <c r="AC7" s="52">
        <v>471000</v>
      </c>
      <c r="AD7" s="52">
        <v>483000</v>
      </c>
      <c r="AE7" s="52">
        <v>494000</v>
      </c>
      <c r="AF7" s="52">
        <v>505000</v>
      </c>
      <c r="AG7" s="52">
        <v>515000</v>
      </c>
      <c r="AH7" s="52">
        <v>525000</v>
      </c>
      <c r="AI7" s="52">
        <v>535000</v>
      </c>
      <c r="AJ7" s="52">
        <v>546000</v>
      </c>
      <c r="AK7" s="52">
        <v>559000</v>
      </c>
      <c r="AL7" s="52">
        <v>597000</v>
      </c>
      <c r="AM7" s="52">
        <v>619400</v>
      </c>
      <c r="AN7" s="52">
        <v>645000</v>
      </c>
      <c r="AO7" s="52">
        <v>666000</v>
      </c>
      <c r="AP7" s="52">
        <v>686000</v>
      </c>
      <c r="AQ7" s="52">
        <v>705000</v>
      </c>
      <c r="AR7" s="52">
        <v>724000</v>
      </c>
      <c r="AS7" s="52">
        <v>742000</v>
      </c>
      <c r="AT7" s="52">
        <v>761000</v>
      </c>
      <c r="AU7" s="52">
        <v>761000</v>
      </c>
      <c r="AV7" s="52">
        <v>761000</v>
      </c>
      <c r="AW7" s="52">
        <v>761000</v>
      </c>
      <c r="AX7" s="52">
        <v>761000</v>
      </c>
      <c r="AY7" s="52">
        <v>761000</v>
      </c>
      <c r="AZ7" s="52">
        <v>761000</v>
      </c>
      <c r="BA7" s="52">
        <v>761000</v>
      </c>
      <c r="BB7" s="52">
        <v>761000</v>
      </c>
      <c r="BC7" s="52">
        <v>761000</v>
      </c>
      <c r="BD7" s="52">
        <v>761000</v>
      </c>
      <c r="BE7" s="52">
        <v>761000</v>
      </c>
      <c r="BF7" s="52">
        <v>761000</v>
      </c>
      <c r="BG7" s="52">
        <v>761000</v>
      </c>
      <c r="BH7" s="52">
        <v>761000</v>
      </c>
      <c r="BI7" s="52">
        <v>761000</v>
      </c>
      <c r="BJ7" s="52">
        <v>761000</v>
      </c>
      <c r="BK7" s="52">
        <v>761000</v>
      </c>
      <c r="BL7" s="52">
        <v>761000</v>
      </c>
      <c r="BM7" s="52">
        <v>761000</v>
      </c>
      <c r="BN7" s="52">
        <v>761000</v>
      </c>
      <c r="BO7" s="52">
        <v>761000</v>
      </c>
    </row>
    <row r="8" spans="1:67" x14ac:dyDescent="0.35">
      <c r="A8" s="52">
        <v>39</v>
      </c>
      <c r="B8" s="52" t="s">
        <v>466</v>
      </c>
      <c r="C8" s="52">
        <v>1628</v>
      </c>
      <c r="D8" s="52" t="s">
        <v>126</v>
      </c>
      <c r="E8" s="52">
        <v>5516</v>
      </c>
      <c r="F8" s="52" t="s">
        <v>7</v>
      </c>
      <c r="G8" s="52" t="s">
        <v>125</v>
      </c>
      <c r="H8" s="52">
        <v>2624881</v>
      </c>
      <c r="I8" s="52">
        <v>2688208</v>
      </c>
      <c r="J8" s="52">
        <v>2753064</v>
      </c>
      <c r="K8" s="52">
        <v>2819485</v>
      </c>
      <c r="L8" s="52">
        <v>2887508</v>
      </c>
      <c r="M8" s="52">
        <v>2957172</v>
      </c>
      <c r="N8" s="52">
        <v>3028517</v>
      </c>
      <c r="O8" s="52">
        <v>3101583</v>
      </c>
      <c r="P8" s="52">
        <v>3176411</v>
      </c>
      <c r="Q8" s="52">
        <v>3253046</v>
      </c>
      <c r="R8" s="52">
        <v>3325187</v>
      </c>
      <c r="S8" s="52">
        <v>3373567</v>
      </c>
      <c r="T8" s="52">
        <v>3495960</v>
      </c>
      <c r="U8" s="52">
        <v>3517090</v>
      </c>
      <c r="V8" s="52">
        <v>3512887</v>
      </c>
      <c r="W8" s="52">
        <v>3555827</v>
      </c>
      <c r="X8" s="52">
        <v>3618868</v>
      </c>
      <c r="Y8" s="52">
        <v>3694288</v>
      </c>
      <c r="Z8" s="52">
        <v>3983296</v>
      </c>
      <c r="AA8" s="52">
        <v>4128803</v>
      </c>
      <c r="AB8" s="52">
        <v>4226297</v>
      </c>
      <c r="AC8" s="52">
        <v>4288158</v>
      </c>
      <c r="AD8" s="52">
        <v>4254086</v>
      </c>
      <c r="AE8" s="52">
        <v>4334441</v>
      </c>
      <c r="AF8" s="52">
        <v>4253653</v>
      </c>
      <c r="AG8" s="52">
        <v>4397923</v>
      </c>
      <c r="AH8" s="52">
        <v>4521039</v>
      </c>
      <c r="AI8" s="52">
        <v>4461060</v>
      </c>
      <c r="AJ8" s="52">
        <v>4508689</v>
      </c>
      <c r="AK8" s="52">
        <v>4615498</v>
      </c>
      <c r="AL8" s="52">
        <v>4670285</v>
      </c>
      <c r="AM8" s="52">
        <v>4804273</v>
      </c>
      <c r="AN8" s="52">
        <v>4986899</v>
      </c>
      <c r="AO8" s="52">
        <v>5099095</v>
      </c>
      <c r="AP8" s="52">
        <v>5198506</v>
      </c>
      <c r="AQ8" s="52">
        <v>5320887</v>
      </c>
      <c r="AR8" s="52">
        <v>5443676</v>
      </c>
      <c r="AS8" s="52">
        <v>5593879</v>
      </c>
      <c r="AT8" s="52">
        <v>5737619</v>
      </c>
      <c r="AU8" s="52">
        <v>5885198</v>
      </c>
      <c r="AV8" s="52">
        <v>6000676</v>
      </c>
      <c r="AW8" s="52">
        <v>6118605</v>
      </c>
      <c r="AX8" s="52">
        <v>6239038</v>
      </c>
      <c r="AY8" s="52">
        <v>6362032</v>
      </c>
      <c r="AZ8" s="52">
        <v>6487646</v>
      </c>
      <c r="BA8" s="52">
        <v>6599653</v>
      </c>
      <c r="BB8" s="52">
        <v>6713800</v>
      </c>
      <c r="BC8" s="52">
        <v>6830300</v>
      </c>
      <c r="BD8" s="52">
        <v>6948988</v>
      </c>
      <c r="BE8" s="52">
        <v>7070029</v>
      </c>
      <c r="BF8" s="52">
        <v>7183997</v>
      </c>
      <c r="BG8" s="52">
        <v>7300182</v>
      </c>
      <c r="BH8" s="52">
        <v>7418635</v>
      </c>
      <c r="BI8" s="52">
        <v>7539404</v>
      </c>
      <c r="BJ8" s="52">
        <v>7662541</v>
      </c>
      <c r="BK8" s="52">
        <v>7766918</v>
      </c>
      <c r="BL8" s="52">
        <v>7873254</v>
      </c>
      <c r="BM8" s="52">
        <v>7981591</v>
      </c>
      <c r="BN8" s="52">
        <v>8091974</v>
      </c>
      <c r="BO8" s="52">
        <v>8091974</v>
      </c>
    </row>
    <row r="10" spans="1:67" x14ac:dyDescent="0.35">
      <c r="A10" s="52">
        <v>39</v>
      </c>
      <c r="B10" s="52" t="s">
        <v>466</v>
      </c>
      <c r="C10" s="52">
        <v>1864</v>
      </c>
      <c r="D10" s="52" t="s">
        <v>43</v>
      </c>
      <c r="E10" s="52">
        <v>5516</v>
      </c>
      <c r="F10" s="52" t="s">
        <v>7</v>
      </c>
      <c r="G10" s="52" t="s">
        <v>125</v>
      </c>
      <c r="H10" s="52">
        <v>2624881</v>
      </c>
      <c r="I10" s="52">
        <v>2688208</v>
      </c>
      <c r="J10" s="52">
        <v>2753064</v>
      </c>
      <c r="K10" s="52">
        <v>2819485</v>
      </c>
      <c r="L10" s="52">
        <v>2887508</v>
      </c>
      <c r="M10" s="52">
        <v>2957172</v>
      </c>
      <c r="N10" s="52">
        <v>3028517</v>
      </c>
      <c r="O10" s="52">
        <v>3101583</v>
      </c>
      <c r="P10" s="52">
        <v>3176411</v>
      </c>
      <c r="Q10" s="52">
        <v>3253046</v>
      </c>
      <c r="R10" s="52">
        <v>3325187</v>
      </c>
      <c r="S10" s="52">
        <v>3373567</v>
      </c>
      <c r="T10" s="52">
        <v>3495960</v>
      </c>
      <c r="U10" s="52">
        <v>3517090</v>
      </c>
      <c r="V10" s="52">
        <v>3512887</v>
      </c>
      <c r="W10" s="52">
        <v>3555827</v>
      </c>
      <c r="X10" s="52">
        <v>3618868</v>
      </c>
      <c r="Y10" s="52">
        <v>3694288</v>
      </c>
      <c r="Z10" s="52">
        <v>3983296</v>
      </c>
      <c r="AA10" s="52">
        <v>4128803</v>
      </c>
      <c r="AB10" s="52">
        <v>4226297</v>
      </c>
      <c r="AC10" s="52">
        <v>4288158</v>
      </c>
      <c r="AD10" s="52">
        <v>4254086</v>
      </c>
      <c r="AE10" s="52">
        <v>4334441</v>
      </c>
      <c r="AF10" s="52">
        <v>4253653</v>
      </c>
      <c r="AG10" s="52">
        <v>4397923</v>
      </c>
      <c r="AH10" s="52">
        <v>4521039</v>
      </c>
      <c r="AI10" s="52">
        <v>4461060</v>
      </c>
      <c r="AJ10" s="52">
        <v>4508689</v>
      </c>
      <c r="AK10" s="52">
        <v>4615498</v>
      </c>
      <c r="AL10" s="52">
        <v>4670285</v>
      </c>
      <c r="AM10" s="52">
        <v>4804273</v>
      </c>
      <c r="AN10" s="52">
        <v>4986899</v>
      </c>
      <c r="AO10" s="52">
        <v>5099095</v>
      </c>
      <c r="AP10" s="52">
        <v>5198506</v>
      </c>
      <c r="AQ10" s="52">
        <v>5320887</v>
      </c>
      <c r="AR10" s="52">
        <v>5443676</v>
      </c>
      <c r="AS10" s="52">
        <v>5593879</v>
      </c>
      <c r="AT10" s="52">
        <v>5737619</v>
      </c>
      <c r="AU10" s="52">
        <v>5885198</v>
      </c>
      <c r="AV10" s="52">
        <v>6000676</v>
      </c>
      <c r="AW10" s="52">
        <v>6118605</v>
      </c>
      <c r="AX10" s="52">
        <v>6239038</v>
      </c>
      <c r="AY10" s="52">
        <v>6362032</v>
      </c>
      <c r="AZ10" s="52">
        <v>6487646</v>
      </c>
      <c r="BA10" s="52">
        <v>6599653</v>
      </c>
      <c r="BB10" s="52">
        <v>6713800</v>
      </c>
      <c r="BC10" s="52">
        <v>6830300</v>
      </c>
      <c r="BD10" s="52">
        <v>6948988</v>
      </c>
      <c r="BE10" s="52">
        <v>7070029</v>
      </c>
      <c r="BF10" s="52">
        <v>7183997</v>
      </c>
      <c r="BG10" s="52">
        <v>7300182</v>
      </c>
      <c r="BH10" s="52">
        <v>7418635</v>
      </c>
      <c r="BI10" s="52">
        <v>7539404</v>
      </c>
      <c r="BJ10" s="52">
        <v>7662541</v>
      </c>
      <c r="BK10" s="52">
        <v>7766918</v>
      </c>
      <c r="BL10" s="52">
        <v>7873254</v>
      </c>
      <c r="BM10" s="52">
        <v>7981591</v>
      </c>
      <c r="BN10" s="52">
        <v>8091974</v>
      </c>
      <c r="BO10" s="52">
        <v>8091974</v>
      </c>
    </row>
    <row r="11" spans="1:67" x14ac:dyDescent="0.35">
      <c r="A11" s="52">
        <v>39</v>
      </c>
      <c r="B11" s="52" t="s">
        <v>466</v>
      </c>
      <c r="C11" s="52">
        <v>1861</v>
      </c>
      <c r="D11" s="52" t="s">
        <v>42</v>
      </c>
      <c r="E11" s="52">
        <v>5516</v>
      </c>
      <c r="F11" s="52" t="s">
        <v>7</v>
      </c>
      <c r="G11" s="52" t="s">
        <v>125</v>
      </c>
      <c r="H11" s="52">
        <v>2936881</v>
      </c>
      <c r="I11" s="52">
        <v>3005208</v>
      </c>
      <c r="J11" s="52">
        <v>3075064</v>
      </c>
      <c r="K11" s="52">
        <v>3147485</v>
      </c>
      <c r="L11" s="52">
        <v>3221508</v>
      </c>
      <c r="M11" s="52">
        <v>3297172</v>
      </c>
      <c r="N11" s="52">
        <v>3374517</v>
      </c>
      <c r="O11" s="52">
        <v>3453583</v>
      </c>
      <c r="P11" s="52">
        <v>3535411</v>
      </c>
      <c r="Q11" s="52">
        <v>3618046</v>
      </c>
      <c r="R11" s="52">
        <v>3697187</v>
      </c>
      <c r="S11" s="52">
        <v>3753567</v>
      </c>
      <c r="T11" s="52">
        <v>3882960</v>
      </c>
      <c r="U11" s="52">
        <v>3912090</v>
      </c>
      <c r="V11" s="52">
        <v>3919887</v>
      </c>
      <c r="W11" s="52">
        <v>3969827</v>
      </c>
      <c r="X11" s="52">
        <v>4040868</v>
      </c>
      <c r="Y11" s="52">
        <v>4125288</v>
      </c>
      <c r="Z11" s="52">
        <v>4423296</v>
      </c>
      <c r="AA11" s="52">
        <v>4578803</v>
      </c>
      <c r="AB11" s="52">
        <v>4686297</v>
      </c>
      <c r="AC11" s="52">
        <v>4759158</v>
      </c>
      <c r="AD11" s="52">
        <v>4737086</v>
      </c>
      <c r="AE11" s="52">
        <v>4828441</v>
      </c>
      <c r="AF11" s="52">
        <v>4758653</v>
      </c>
      <c r="AG11" s="52">
        <v>4912923</v>
      </c>
      <c r="AH11" s="52">
        <v>5046039</v>
      </c>
      <c r="AI11" s="52">
        <v>4996060</v>
      </c>
      <c r="AJ11" s="52">
        <v>5054689</v>
      </c>
      <c r="AK11" s="52">
        <v>5174498</v>
      </c>
      <c r="AL11" s="52">
        <v>5267285</v>
      </c>
      <c r="AM11" s="52">
        <v>5423673</v>
      </c>
      <c r="AN11" s="52">
        <v>5631899</v>
      </c>
      <c r="AO11" s="52">
        <v>5765095</v>
      </c>
      <c r="AP11" s="52">
        <v>5884506</v>
      </c>
      <c r="AQ11" s="52">
        <v>6025887</v>
      </c>
      <c r="AR11" s="52">
        <v>6167676</v>
      </c>
      <c r="AS11" s="52">
        <v>6335879</v>
      </c>
      <c r="AT11" s="52">
        <v>6498619</v>
      </c>
      <c r="AU11" s="52">
        <v>6646198</v>
      </c>
      <c r="AV11" s="52">
        <v>6761676</v>
      </c>
      <c r="AW11" s="52">
        <v>6879605</v>
      </c>
      <c r="AX11" s="52">
        <v>7000038</v>
      </c>
      <c r="AY11" s="52">
        <v>7123032</v>
      </c>
      <c r="AZ11" s="52">
        <v>7248646</v>
      </c>
      <c r="BA11" s="52">
        <v>7360653</v>
      </c>
      <c r="BB11" s="52">
        <v>7474800</v>
      </c>
      <c r="BC11" s="52">
        <v>7591300</v>
      </c>
      <c r="BD11" s="52">
        <v>7709988</v>
      </c>
      <c r="BE11" s="52">
        <v>7831029</v>
      </c>
      <c r="BF11" s="52">
        <v>7944997</v>
      </c>
      <c r="BG11" s="52">
        <v>8061182</v>
      </c>
      <c r="BH11" s="52">
        <v>8179635</v>
      </c>
      <c r="BI11" s="52">
        <v>8300404</v>
      </c>
      <c r="BJ11" s="52">
        <v>8423541</v>
      </c>
      <c r="BK11" s="52">
        <v>8527918</v>
      </c>
      <c r="BL11" s="52">
        <v>8634254</v>
      </c>
      <c r="BM11" s="52">
        <v>8742591</v>
      </c>
      <c r="BN11" s="52">
        <v>8852974</v>
      </c>
      <c r="BO11" s="52">
        <v>8852974</v>
      </c>
    </row>
    <row r="12" spans="1:67" x14ac:dyDescent="0.35">
      <c r="A12" s="52">
        <v>39</v>
      </c>
      <c r="B12" s="52" t="s">
        <v>466</v>
      </c>
      <c r="C12" s="52">
        <v>1863</v>
      </c>
      <c r="D12" s="52" t="s">
        <v>243</v>
      </c>
      <c r="E12" s="52">
        <v>5516</v>
      </c>
      <c r="F12" s="52" t="s">
        <v>7</v>
      </c>
      <c r="G12" s="52" t="s">
        <v>125</v>
      </c>
      <c r="H12" s="52">
        <v>2936881</v>
      </c>
      <c r="I12" s="52">
        <v>3005208</v>
      </c>
      <c r="J12" s="52">
        <v>3075064</v>
      </c>
      <c r="K12" s="52">
        <v>3147485</v>
      </c>
      <c r="L12" s="52">
        <v>3221508</v>
      </c>
      <c r="M12" s="52">
        <v>3297172</v>
      </c>
      <c r="N12" s="52">
        <v>3374517</v>
      </c>
      <c r="O12" s="52">
        <v>3453583</v>
      </c>
      <c r="P12" s="52">
        <v>3535411</v>
      </c>
      <c r="Q12" s="52">
        <v>3618046</v>
      </c>
      <c r="R12" s="52">
        <v>3697187</v>
      </c>
      <c r="S12" s="52">
        <v>3753567</v>
      </c>
      <c r="T12" s="52">
        <v>3882960</v>
      </c>
      <c r="U12" s="52">
        <v>3912090</v>
      </c>
      <c r="V12" s="52">
        <v>3919887</v>
      </c>
      <c r="W12" s="52">
        <v>3969827</v>
      </c>
      <c r="X12" s="52">
        <v>4040868</v>
      </c>
      <c r="Y12" s="52">
        <v>4125288</v>
      </c>
      <c r="Z12" s="52">
        <v>4423296</v>
      </c>
      <c r="AA12" s="52">
        <v>4578803</v>
      </c>
      <c r="AB12" s="52">
        <v>4686297</v>
      </c>
      <c r="AC12" s="52">
        <v>4759158</v>
      </c>
      <c r="AD12" s="52">
        <v>4737086</v>
      </c>
      <c r="AE12" s="52">
        <v>4828441</v>
      </c>
      <c r="AF12" s="52">
        <v>4758653</v>
      </c>
      <c r="AG12" s="52">
        <v>4912923</v>
      </c>
      <c r="AH12" s="52">
        <v>5046039</v>
      </c>
      <c r="AI12" s="52">
        <v>4996060</v>
      </c>
      <c r="AJ12" s="52">
        <v>5054689</v>
      </c>
      <c r="AK12" s="52">
        <v>5174498</v>
      </c>
      <c r="AL12" s="52">
        <v>5267285</v>
      </c>
      <c r="AM12" s="52">
        <v>5423673</v>
      </c>
      <c r="AN12" s="52">
        <v>5631899</v>
      </c>
      <c r="AO12" s="52">
        <v>5765095</v>
      </c>
      <c r="AP12" s="52">
        <v>5884506</v>
      </c>
      <c r="AQ12" s="52">
        <v>6025887</v>
      </c>
      <c r="AR12" s="52">
        <v>6167676</v>
      </c>
      <c r="AS12" s="52">
        <v>6335879</v>
      </c>
      <c r="AT12" s="52">
        <v>6498619</v>
      </c>
      <c r="AU12" s="52">
        <v>6646198</v>
      </c>
      <c r="AV12" s="52">
        <v>6761676</v>
      </c>
      <c r="AW12" s="52">
        <v>6879605</v>
      </c>
      <c r="AX12" s="52">
        <v>7000038</v>
      </c>
      <c r="AY12" s="52">
        <v>7123032</v>
      </c>
      <c r="AZ12" s="52">
        <v>7248646</v>
      </c>
      <c r="BA12" s="52">
        <v>7360653</v>
      </c>
      <c r="BB12" s="52">
        <v>7474800</v>
      </c>
      <c r="BC12" s="52">
        <v>7591300</v>
      </c>
      <c r="BD12" s="52">
        <v>7709988</v>
      </c>
      <c r="BE12" s="52">
        <v>7831029</v>
      </c>
      <c r="BF12" s="52">
        <v>7944997</v>
      </c>
      <c r="BG12" s="52">
        <v>8061182</v>
      </c>
      <c r="BH12" s="52">
        <v>8179635</v>
      </c>
      <c r="BI12" s="52">
        <v>8300404</v>
      </c>
      <c r="BJ12" s="52">
        <v>8423541</v>
      </c>
      <c r="BK12" s="52">
        <v>8527918</v>
      </c>
      <c r="BL12" s="52">
        <v>8634254</v>
      </c>
      <c r="BM12" s="52">
        <v>8742591</v>
      </c>
      <c r="BN12" s="52">
        <v>8852974</v>
      </c>
      <c r="BO12" s="52">
        <v>8852974</v>
      </c>
    </row>
    <row r="13" spans="1:67" x14ac:dyDescent="0.35">
      <c r="A13" s="52">
        <v>39</v>
      </c>
      <c r="B13" s="52" t="s">
        <v>466</v>
      </c>
      <c r="C13" s="52">
        <v>1865</v>
      </c>
      <c r="D13" s="52" t="s">
        <v>479</v>
      </c>
      <c r="E13" s="52">
        <v>5516</v>
      </c>
      <c r="F13" s="52" t="s">
        <v>7</v>
      </c>
      <c r="G13" s="52" t="s">
        <v>125</v>
      </c>
      <c r="H13" s="52">
        <v>312000</v>
      </c>
      <c r="I13" s="52">
        <v>317000</v>
      </c>
      <c r="J13" s="52">
        <v>322000</v>
      </c>
      <c r="K13" s="52">
        <v>328000</v>
      </c>
      <c r="L13" s="52">
        <v>334000</v>
      </c>
      <c r="M13" s="52">
        <v>340000</v>
      </c>
      <c r="N13" s="52">
        <v>346000</v>
      </c>
      <c r="O13" s="52">
        <v>352000</v>
      </c>
      <c r="P13" s="52">
        <v>359000</v>
      </c>
      <c r="Q13" s="52">
        <v>365000</v>
      </c>
      <c r="R13" s="52">
        <v>372000</v>
      </c>
      <c r="S13" s="52">
        <v>380000</v>
      </c>
      <c r="T13" s="52">
        <v>387000</v>
      </c>
      <c r="U13" s="52">
        <v>395000</v>
      </c>
      <c r="V13" s="52">
        <v>407000</v>
      </c>
      <c r="W13" s="52">
        <v>414000</v>
      </c>
      <c r="X13" s="52">
        <v>422000</v>
      </c>
      <c r="Y13" s="52">
        <v>431000</v>
      </c>
      <c r="Z13" s="52">
        <v>440000</v>
      </c>
      <c r="AA13" s="52">
        <v>450000</v>
      </c>
      <c r="AB13" s="52">
        <v>460000</v>
      </c>
      <c r="AC13" s="52">
        <v>471000</v>
      </c>
      <c r="AD13" s="52">
        <v>483000</v>
      </c>
      <c r="AE13" s="52">
        <v>494000</v>
      </c>
      <c r="AF13" s="52">
        <v>505000</v>
      </c>
      <c r="AG13" s="52">
        <v>515000</v>
      </c>
      <c r="AH13" s="52">
        <v>525000</v>
      </c>
      <c r="AI13" s="52">
        <v>535000</v>
      </c>
      <c r="AJ13" s="52">
        <v>546000</v>
      </c>
      <c r="AK13" s="52">
        <v>559000</v>
      </c>
      <c r="AL13" s="52">
        <v>597000</v>
      </c>
      <c r="AM13" s="52">
        <v>619400</v>
      </c>
      <c r="AN13" s="52">
        <v>645000</v>
      </c>
      <c r="AO13" s="52">
        <v>666000</v>
      </c>
      <c r="AP13" s="52">
        <v>686000</v>
      </c>
      <c r="AQ13" s="52">
        <v>705000</v>
      </c>
      <c r="AR13" s="52">
        <v>724000</v>
      </c>
      <c r="AS13" s="52">
        <v>742000</v>
      </c>
      <c r="AT13" s="52">
        <v>761000</v>
      </c>
      <c r="AU13" s="52">
        <v>761000</v>
      </c>
      <c r="AV13" s="52">
        <v>761000</v>
      </c>
      <c r="AW13" s="52">
        <v>761000</v>
      </c>
      <c r="AX13" s="52">
        <v>761000</v>
      </c>
      <c r="AY13" s="52">
        <v>761000</v>
      </c>
      <c r="AZ13" s="52">
        <v>761000</v>
      </c>
      <c r="BA13" s="52">
        <v>761000</v>
      </c>
      <c r="BB13" s="52">
        <v>761000</v>
      </c>
      <c r="BC13" s="52">
        <v>761000</v>
      </c>
      <c r="BD13" s="52">
        <v>761000</v>
      </c>
      <c r="BE13" s="52">
        <v>761000</v>
      </c>
      <c r="BF13" s="52">
        <v>761000</v>
      </c>
      <c r="BG13" s="52">
        <v>761000</v>
      </c>
      <c r="BH13" s="52">
        <v>761000</v>
      </c>
      <c r="BI13" s="52">
        <v>761000</v>
      </c>
      <c r="BJ13" s="52">
        <v>761000</v>
      </c>
      <c r="BK13" s="52">
        <v>761000</v>
      </c>
      <c r="BL13" s="52">
        <v>761000</v>
      </c>
      <c r="BM13" s="52">
        <v>761000</v>
      </c>
      <c r="BN13" s="52">
        <v>761000</v>
      </c>
      <c r="BO13" s="52">
        <v>761000</v>
      </c>
    </row>
    <row r="14" spans="1:67" x14ac:dyDescent="0.35">
      <c r="A14" s="52">
        <v>39</v>
      </c>
      <c r="B14" s="52" t="s">
        <v>466</v>
      </c>
      <c r="C14" s="52">
        <v>1868</v>
      </c>
      <c r="D14" s="52" t="s">
        <v>244</v>
      </c>
      <c r="E14" s="52">
        <v>5516</v>
      </c>
      <c r="F14" s="52" t="s">
        <v>7</v>
      </c>
      <c r="G14" s="52" t="s">
        <v>125</v>
      </c>
      <c r="V14" s="52">
        <v>4000</v>
      </c>
      <c r="W14" s="52">
        <v>2000</v>
      </c>
      <c r="X14" s="52">
        <v>2000</v>
      </c>
      <c r="Y14" s="52">
        <v>2000</v>
      </c>
      <c r="Z14" s="52">
        <v>2000</v>
      </c>
      <c r="AA14" s="52">
        <v>2000</v>
      </c>
      <c r="AB14" s="52">
        <v>2000</v>
      </c>
      <c r="AC14" s="52">
        <v>2000</v>
      </c>
      <c r="AD14" s="52">
        <v>2000</v>
      </c>
      <c r="AE14" s="52">
        <v>2000</v>
      </c>
      <c r="AF14" s="52">
        <v>2000</v>
      </c>
      <c r="AG14" s="52">
        <v>2000</v>
      </c>
      <c r="AH14" s="52">
        <v>2000</v>
      </c>
      <c r="AI14" s="52">
        <v>2000</v>
      </c>
      <c r="AJ14" s="52">
        <v>2000</v>
      </c>
      <c r="AK14" s="52">
        <v>3000</v>
      </c>
      <c r="AL14" s="52">
        <v>5000</v>
      </c>
      <c r="AM14" s="52">
        <v>8400</v>
      </c>
      <c r="AN14" s="52">
        <v>14000</v>
      </c>
      <c r="AO14" s="52">
        <v>14000</v>
      </c>
      <c r="AP14" s="52">
        <v>14000</v>
      </c>
      <c r="AQ14" s="52">
        <v>14000</v>
      </c>
      <c r="AR14" s="52">
        <v>14000</v>
      </c>
      <c r="AS14" s="52">
        <v>14000</v>
      </c>
      <c r="AT14" s="52">
        <v>14000</v>
      </c>
      <c r="AU14" s="52">
        <v>14000</v>
      </c>
      <c r="AV14" s="52">
        <v>14000</v>
      </c>
      <c r="AW14" s="52">
        <v>14000</v>
      </c>
      <c r="AX14" s="52">
        <v>14000</v>
      </c>
      <c r="AY14" s="52">
        <v>14000</v>
      </c>
      <c r="AZ14" s="52">
        <v>14000</v>
      </c>
      <c r="BA14" s="52">
        <v>14000</v>
      </c>
      <c r="BB14" s="52">
        <v>14000</v>
      </c>
      <c r="BC14" s="52">
        <v>14000</v>
      </c>
      <c r="BD14" s="52">
        <v>14000</v>
      </c>
      <c r="BE14" s="52">
        <v>14000</v>
      </c>
      <c r="BF14" s="52">
        <v>14000</v>
      </c>
      <c r="BG14" s="52">
        <v>14000</v>
      </c>
      <c r="BH14" s="52">
        <v>14000</v>
      </c>
      <c r="BI14" s="52">
        <v>14000</v>
      </c>
      <c r="BJ14" s="52">
        <v>14000</v>
      </c>
      <c r="BK14" s="52">
        <v>14000</v>
      </c>
      <c r="BL14" s="52">
        <v>14000</v>
      </c>
      <c r="BM14" s="52">
        <v>14000</v>
      </c>
      <c r="BN14" s="52">
        <v>14000</v>
      </c>
      <c r="BO14" s="52">
        <v>14000</v>
      </c>
    </row>
    <row r="15" spans="1:67" x14ac:dyDescent="0.35">
      <c r="A15" s="52">
        <v>39</v>
      </c>
      <c r="B15" s="52" t="s">
        <v>466</v>
      </c>
      <c r="C15" s="52">
        <v>1604</v>
      </c>
      <c r="D15" s="52" t="s">
        <v>245</v>
      </c>
      <c r="E15" s="52">
        <v>5516</v>
      </c>
      <c r="F15" s="52" t="s">
        <v>7</v>
      </c>
      <c r="G15" s="52" t="s">
        <v>125</v>
      </c>
      <c r="V15" s="52">
        <v>4000</v>
      </c>
      <c r="W15" s="52">
        <v>2000</v>
      </c>
      <c r="X15" s="52">
        <v>2000</v>
      </c>
      <c r="Y15" s="52">
        <v>2000</v>
      </c>
      <c r="Z15" s="52">
        <v>2000</v>
      </c>
      <c r="AA15" s="52">
        <v>2000</v>
      </c>
      <c r="AB15" s="52">
        <v>2000</v>
      </c>
      <c r="AC15" s="52">
        <v>2000</v>
      </c>
      <c r="AD15" s="52">
        <v>2000</v>
      </c>
      <c r="AE15" s="52">
        <v>2000</v>
      </c>
      <c r="AF15" s="52">
        <v>2000</v>
      </c>
      <c r="AG15" s="52">
        <v>2000</v>
      </c>
      <c r="AH15" s="52">
        <v>2000</v>
      </c>
      <c r="AI15" s="52">
        <v>2000</v>
      </c>
      <c r="AJ15" s="52">
        <v>2000</v>
      </c>
      <c r="AK15" s="52">
        <v>3000</v>
      </c>
      <c r="AL15" s="52">
        <v>5000</v>
      </c>
      <c r="AM15" s="52">
        <v>8400</v>
      </c>
      <c r="AN15" s="52">
        <v>14000</v>
      </c>
      <c r="AO15" s="52">
        <v>14000</v>
      </c>
      <c r="AP15" s="52">
        <v>14000</v>
      </c>
      <c r="AQ15" s="52">
        <v>14000</v>
      </c>
      <c r="AR15" s="52">
        <v>14000</v>
      </c>
      <c r="AS15" s="52">
        <v>14000</v>
      </c>
      <c r="AT15" s="52">
        <v>14000</v>
      </c>
      <c r="AU15" s="52">
        <v>14000</v>
      </c>
      <c r="AV15" s="52">
        <v>14000</v>
      </c>
      <c r="AW15" s="52">
        <v>14000</v>
      </c>
      <c r="AX15" s="52">
        <v>14000</v>
      </c>
      <c r="AY15" s="52">
        <v>14000</v>
      </c>
      <c r="AZ15" s="52">
        <v>14000</v>
      </c>
      <c r="BA15" s="52">
        <v>14000</v>
      </c>
      <c r="BB15" s="52">
        <v>14000</v>
      </c>
      <c r="BC15" s="52">
        <v>14000</v>
      </c>
      <c r="BD15" s="52">
        <v>14000</v>
      </c>
      <c r="BE15" s="52">
        <v>14000</v>
      </c>
      <c r="BF15" s="52">
        <v>14000</v>
      </c>
      <c r="BG15" s="52">
        <v>14000</v>
      </c>
      <c r="BH15" s="52">
        <v>14000</v>
      </c>
      <c r="BI15" s="52">
        <v>14000</v>
      </c>
      <c r="BJ15" s="52">
        <v>14000</v>
      </c>
      <c r="BK15" s="52">
        <v>14000</v>
      </c>
      <c r="BL15" s="52">
        <v>14000</v>
      </c>
      <c r="BM15" s="52">
        <v>14000</v>
      </c>
      <c r="BN15" s="52">
        <v>14000</v>
      </c>
      <c r="BO15" s="52">
        <v>14000</v>
      </c>
    </row>
    <row r="16" spans="1:67" x14ac:dyDescent="0.35">
      <c r="A16" s="52">
        <v>39</v>
      </c>
      <c r="B16" s="52" t="s">
        <v>466</v>
      </c>
      <c r="C16" s="52">
        <v>1871</v>
      </c>
      <c r="D16" s="52" t="s">
        <v>246</v>
      </c>
      <c r="E16" s="52">
        <v>5516</v>
      </c>
      <c r="F16" s="52" t="s">
        <v>7</v>
      </c>
      <c r="G16" s="52" t="s">
        <v>125</v>
      </c>
      <c r="H16" s="52">
        <v>312000</v>
      </c>
      <c r="I16" s="52">
        <v>317000</v>
      </c>
      <c r="J16" s="52">
        <v>322000</v>
      </c>
      <c r="K16" s="52">
        <v>328000</v>
      </c>
      <c r="L16" s="52">
        <v>334000</v>
      </c>
      <c r="M16" s="52">
        <v>340000</v>
      </c>
      <c r="N16" s="52">
        <v>346000</v>
      </c>
      <c r="O16" s="52">
        <v>352000</v>
      </c>
      <c r="P16" s="52">
        <v>359000</v>
      </c>
      <c r="Q16" s="52">
        <v>365000</v>
      </c>
      <c r="R16" s="52">
        <v>372000</v>
      </c>
      <c r="S16" s="52">
        <v>380000</v>
      </c>
      <c r="T16" s="52">
        <v>387000</v>
      </c>
      <c r="U16" s="52">
        <v>395000</v>
      </c>
      <c r="V16" s="52">
        <v>403000</v>
      </c>
      <c r="W16" s="52">
        <v>412000</v>
      </c>
      <c r="X16" s="52">
        <v>420000</v>
      </c>
      <c r="Y16" s="52">
        <v>429000</v>
      </c>
      <c r="Z16" s="52">
        <v>438000</v>
      </c>
      <c r="AA16" s="52">
        <v>448000</v>
      </c>
      <c r="AB16" s="52">
        <v>458000</v>
      </c>
      <c r="AC16" s="52">
        <v>469000</v>
      </c>
      <c r="AD16" s="52">
        <v>481000</v>
      </c>
      <c r="AE16" s="52">
        <v>492000</v>
      </c>
      <c r="AF16" s="52">
        <v>503000</v>
      </c>
      <c r="AG16" s="52">
        <v>513000</v>
      </c>
      <c r="AH16" s="52">
        <v>523000</v>
      </c>
      <c r="AI16" s="52">
        <v>533000</v>
      </c>
      <c r="AJ16" s="52">
        <v>544000</v>
      </c>
      <c r="AK16" s="52">
        <v>556000</v>
      </c>
      <c r="AL16" s="52">
        <v>592000</v>
      </c>
      <c r="AM16" s="52">
        <v>611000</v>
      </c>
      <c r="AN16" s="52">
        <v>631000</v>
      </c>
      <c r="AO16" s="52">
        <v>652000</v>
      </c>
      <c r="AP16" s="52">
        <v>672000</v>
      </c>
      <c r="AQ16" s="52">
        <v>691000</v>
      </c>
      <c r="AR16" s="52">
        <v>710000</v>
      </c>
      <c r="AS16" s="52">
        <v>728000</v>
      </c>
      <c r="AT16" s="52">
        <v>747000</v>
      </c>
      <c r="AU16" s="52">
        <v>747000</v>
      </c>
      <c r="AV16" s="52">
        <v>747000</v>
      </c>
      <c r="AW16" s="52">
        <v>747000</v>
      </c>
      <c r="AX16" s="52">
        <v>747000</v>
      </c>
      <c r="AY16" s="52">
        <v>747000</v>
      </c>
      <c r="AZ16" s="52">
        <v>747000</v>
      </c>
      <c r="BA16" s="52">
        <v>747000</v>
      </c>
      <c r="BB16" s="52">
        <v>747000</v>
      </c>
      <c r="BC16" s="52">
        <v>747000</v>
      </c>
      <c r="BD16" s="52">
        <v>747000</v>
      </c>
      <c r="BE16" s="52">
        <v>747000</v>
      </c>
      <c r="BF16" s="52">
        <v>747000</v>
      </c>
      <c r="BG16" s="52">
        <v>747000</v>
      </c>
      <c r="BH16" s="52">
        <v>747000</v>
      </c>
      <c r="BI16" s="52">
        <v>747000</v>
      </c>
      <c r="BJ16" s="52">
        <v>747000</v>
      </c>
      <c r="BK16" s="52">
        <v>747000</v>
      </c>
      <c r="BL16" s="52">
        <v>747000</v>
      </c>
      <c r="BM16" s="52">
        <v>747000</v>
      </c>
      <c r="BN16" s="52">
        <v>747000</v>
      </c>
      <c r="BO16" s="52">
        <v>747000</v>
      </c>
    </row>
    <row r="17" spans="1:67" x14ac:dyDescent="0.35">
      <c r="A17" s="52">
        <v>39</v>
      </c>
      <c r="B17" s="52" t="s">
        <v>466</v>
      </c>
      <c r="C17" s="52">
        <v>1626</v>
      </c>
      <c r="D17" s="52" t="s">
        <v>247</v>
      </c>
      <c r="E17" s="52">
        <v>5516</v>
      </c>
      <c r="F17" s="52" t="s">
        <v>7</v>
      </c>
      <c r="G17" s="52" t="s">
        <v>125</v>
      </c>
      <c r="H17" s="52">
        <v>312000</v>
      </c>
      <c r="I17" s="52">
        <v>317000</v>
      </c>
      <c r="J17" s="52">
        <v>322000</v>
      </c>
      <c r="K17" s="52">
        <v>328000</v>
      </c>
      <c r="L17" s="52">
        <v>334000</v>
      </c>
      <c r="M17" s="52">
        <v>340000</v>
      </c>
      <c r="N17" s="52">
        <v>346000</v>
      </c>
      <c r="O17" s="52">
        <v>352000</v>
      </c>
      <c r="P17" s="52">
        <v>359000</v>
      </c>
      <c r="Q17" s="52">
        <v>365000</v>
      </c>
      <c r="R17" s="52">
        <v>372000</v>
      </c>
      <c r="S17" s="52">
        <v>380000</v>
      </c>
      <c r="T17" s="52">
        <v>387000</v>
      </c>
      <c r="U17" s="52">
        <v>395000</v>
      </c>
      <c r="V17" s="52">
        <v>403000</v>
      </c>
      <c r="W17" s="52">
        <v>412000</v>
      </c>
      <c r="X17" s="52">
        <v>420000</v>
      </c>
      <c r="Y17" s="52">
        <v>429000</v>
      </c>
      <c r="Z17" s="52">
        <v>438000</v>
      </c>
      <c r="AA17" s="52">
        <v>448000</v>
      </c>
      <c r="AB17" s="52">
        <v>458000</v>
      </c>
      <c r="AC17" s="52">
        <v>469000</v>
      </c>
      <c r="AD17" s="52">
        <v>481000</v>
      </c>
      <c r="AE17" s="52">
        <v>492000</v>
      </c>
      <c r="AF17" s="52">
        <v>503000</v>
      </c>
      <c r="AG17" s="52">
        <v>513000</v>
      </c>
      <c r="AH17" s="52">
        <v>523000</v>
      </c>
      <c r="AI17" s="52">
        <v>533000</v>
      </c>
      <c r="AJ17" s="52">
        <v>544000</v>
      </c>
      <c r="AK17" s="52">
        <v>556000</v>
      </c>
      <c r="AL17" s="52">
        <v>592000</v>
      </c>
      <c r="AM17" s="52">
        <v>611000</v>
      </c>
      <c r="AN17" s="52">
        <v>631000</v>
      </c>
      <c r="AO17" s="52">
        <v>652000</v>
      </c>
      <c r="AP17" s="52">
        <v>672000</v>
      </c>
      <c r="AQ17" s="52">
        <v>691000</v>
      </c>
      <c r="AR17" s="52">
        <v>710000</v>
      </c>
      <c r="AS17" s="52">
        <v>728000</v>
      </c>
      <c r="AT17" s="52">
        <v>747000</v>
      </c>
      <c r="AU17" s="52">
        <v>747000</v>
      </c>
      <c r="AV17" s="52">
        <v>747000</v>
      </c>
      <c r="AW17" s="52">
        <v>747000</v>
      </c>
      <c r="AX17" s="52">
        <v>747000</v>
      </c>
      <c r="AY17" s="52">
        <v>747000</v>
      </c>
      <c r="AZ17" s="52">
        <v>747000</v>
      </c>
      <c r="BA17" s="52">
        <v>747000</v>
      </c>
      <c r="BB17" s="52">
        <v>747000</v>
      </c>
      <c r="BC17" s="52">
        <v>747000</v>
      </c>
      <c r="BD17" s="52">
        <v>747000</v>
      </c>
      <c r="BE17" s="52">
        <v>747000</v>
      </c>
      <c r="BF17" s="52">
        <v>747000</v>
      </c>
      <c r="BG17" s="52">
        <v>747000</v>
      </c>
      <c r="BH17" s="52">
        <v>747000</v>
      </c>
      <c r="BI17" s="52">
        <v>747000</v>
      </c>
      <c r="BJ17" s="52">
        <v>747000</v>
      </c>
      <c r="BK17" s="52">
        <v>747000</v>
      </c>
      <c r="BL17" s="52">
        <v>747000</v>
      </c>
      <c r="BM17" s="52">
        <v>747000</v>
      </c>
      <c r="BN17" s="52">
        <v>747000</v>
      </c>
      <c r="BO17" s="52">
        <v>747000</v>
      </c>
    </row>
    <row r="18" spans="1:67" x14ac:dyDescent="0.35">
      <c r="A18" s="52">
        <v>39</v>
      </c>
      <c r="B18" s="52" t="s">
        <v>466</v>
      </c>
      <c r="C18" s="52">
        <v>1630</v>
      </c>
      <c r="D18" s="52" t="s">
        <v>248</v>
      </c>
      <c r="E18" s="52">
        <v>5510</v>
      </c>
      <c r="F18" s="52" t="s">
        <v>7</v>
      </c>
      <c r="G18" s="52" t="s">
        <v>0</v>
      </c>
      <c r="H18" s="52">
        <v>87108</v>
      </c>
      <c r="I18" s="52">
        <v>91050</v>
      </c>
      <c r="J18" s="52">
        <v>95170</v>
      </c>
      <c r="K18" s="52">
        <v>99476</v>
      </c>
      <c r="L18" s="52">
        <v>103978</v>
      </c>
      <c r="M18" s="52">
        <v>108683</v>
      </c>
      <c r="N18" s="52">
        <v>113600</v>
      </c>
      <c r="O18" s="52">
        <v>118741</v>
      </c>
      <c r="P18" s="52">
        <v>124114</v>
      </c>
      <c r="Q18" s="52">
        <v>129730</v>
      </c>
      <c r="R18" s="52">
        <v>135281</v>
      </c>
      <c r="S18" s="52">
        <v>139626</v>
      </c>
      <c r="T18" s="52">
        <v>148871</v>
      </c>
      <c r="U18" s="52">
        <v>151946</v>
      </c>
      <c r="V18" s="52">
        <v>153606</v>
      </c>
      <c r="W18" s="52">
        <v>157449</v>
      </c>
      <c r="X18" s="52">
        <v>162728</v>
      </c>
      <c r="Y18" s="52">
        <v>169032</v>
      </c>
      <c r="Z18" s="52">
        <v>190212</v>
      </c>
      <c r="AA18" s="52">
        <v>201949</v>
      </c>
      <c r="AB18" s="52">
        <v>208028</v>
      </c>
      <c r="AC18" s="52">
        <v>211574</v>
      </c>
      <c r="AD18" s="52">
        <v>208245</v>
      </c>
      <c r="AE18" s="52">
        <v>213211</v>
      </c>
      <c r="AF18" s="52">
        <v>206762</v>
      </c>
      <c r="AG18" s="52">
        <v>216493</v>
      </c>
      <c r="AH18" s="52">
        <v>224794</v>
      </c>
      <c r="AI18" s="52">
        <v>220059</v>
      </c>
      <c r="AJ18" s="52">
        <v>222956</v>
      </c>
      <c r="AK18" s="52">
        <v>229852</v>
      </c>
      <c r="AL18" s="52">
        <v>232937</v>
      </c>
      <c r="AM18" s="52">
        <v>241536</v>
      </c>
      <c r="AN18" s="52">
        <v>253580</v>
      </c>
      <c r="AO18" s="52">
        <v>260468</v>
      </c>
      <c r="AP18" s="52">
        <v>266423</v>
      </c>
      <c r="AQ18" s="52">
        <v>274361</v>
      </c>
      <c r="AR18" s="52">
        <v>282241</v>
      </c>
      <c r="AS18" s="52">
        <v>291904</v>
      </c>
      <c r="AT18" s="52">
        <v>301287</v>
      </c>
      <c r="AU18" s="52">
        <v>310971</v>
      </c>
      <c r="AV18" s="52">
        <v>319326</v>
      </c>
      <c r="AW18" s="52">
        <v>327905</v>
      </c>
      <c r="AX18" s="52">
        <v>336715</v>
      </c>
      <c r="AY18" s="52">
        <v>345762</v>
      </c>
      <c r="AZ18" s="52">
        <v>355052</v>
      </c>
      <c r="BA18" s="52">
        <v>364077</v>
      </c>
      <c r="BB18" s="52">
        <v>373300</v>
      </c>
      <c r="BC18" s="52">
        <v>382800</v>
      </c>
      <c r="BD18" s="52">
        <v>392555</v>
      </c>
      <c r="BE18" s="52">
        <v>402534</v>
      </c>
      <c r="BF18" s="52">
        <v>412871</v>
      </c>
      <c r="BG18" s="52">
        <v>423473</v>
      </c>
      <c r="BH18" s="52">
        <v>434348</v>
      </c>
      <c r="BI18" s="52">
        <v>445502</v>
      </c>
      <c r="BJ18" s="52">
        <v>456942</v>
      </c>
      <c r="BK18" s="52">
        <v>468053</v>
      </c>
      <c r="BL18" s="52">
        <v>479434</v>
      </c>
      <c r="BM18" s="52">
        <v>491092</v>
      </c>
      <c r="BN18" s="52">
        <v>503033</v>
      </c>
      <c r="BO18" s="52">
        <v>503033</v>
      </c>
    </row>
    <row r="19" spans="1:67" x14ac:dyDescent="0.35">
      <c r="A19" s="52">
        <v>39</v>
      </c>
      <c r="B19" s="52" t="s">
        <v>466</v>
      </c>
      <c r="C19" s="52">
        <v>1872</v>
      </c>
      <c r="D19" s="52" t="s">
        <v>249</v>
      </c>
      <c r="E19" s="52">
        <v>5516</v>
      </c>
      <c r="F19" s="52" t="s">
        <v>7</v>
      </c>
      <c r="G19" s="52" t="s">
        <v>125</v>
      </c>
      <c r="V19" s="52">
        <v>1600</v>
      </c>
      <c r="W19" s="52">
        <v>1000</v>
      </c>
      <c r="X19" s="52">
        <v>1000</v>
      </c>
      <c r="Y19" s="52">
        <v>1000</v>
      </c>
      <c r="Z19" s="52">
        <v>1000</v>
      </c>
      <c r="AA19" s="52">
        <v>1000</v>
      </c>
      <c r="AB19" s="52">
        <v>1000</v>
      </c>
      <c r="AC19" s="52">
        <v>1000</v>
      </c>
      <c r="AD19" s="52">
        <v>1000</v>
      </c>
      <c r="AE19" s="52">
        <v>1000</v>
      </c>
      <c r="AF19" s="52">
        <v>1000</v>
      </c>
      <c r="AG19" s="52">
        <v>1000</v>
      </c>
      <c r="AH19" s="52">
        <v>1000</v>
      </c>
      <c r="AI19" s="52">
        <v>1000</v>
      </c>
      <c r="AJ19" s="52">
        <v>1000</v>
      </c>
      <c r="AK19" s="52">
        <v>1200</v>
      </c>
      <c r="AL19" s="52">
        <v>1500</v>
      </c>
      <c r="AM19" s="52">
        <v>1900</v>
      </c>
      <c r="AN19" s="52">
        <v>2350</v>
      </c>
      <c r="AO19" s="52">
        <v>2350</v>
      </c>
      <c r="AP19" s="52">
        <v>2400</v>
      </c>
      <c r="AQ19" s="52">
        <v>2400</v>
      </c>
      <c r="AR19" s="52">
        <v>2400</v>
      </c>
      <c r="AS19" s="52">
        <v>2400</v>
      </c>
      <c r="AT19" s="52">
        <v>2400</v>
      </c>
      <c r="AU19" s="52">
        <v>2400</v>
      </c>
      <c r="AV19" s="52">
        <v>2400</v>
      </c>
      <c r="AW19" s="52">
        <v>2400</v>
      </c>
      <c r="AX19" s="52">
        <v>2400</v>
      </c>
      <c r="AY19" s="52">
        <v>2400</v>
      </c>
      <c r="AZ19" s="52">
        <v>2400</v>
      </c>
      <c r="BA19" s="52">
        <v>2400</v>
      </c>
      <c r="BB19" s="52">
        <v>2400</v>
      </c>
      <c r="BC19" s="52">
        <v>2400</v>
      </c>
      <c r="BD19" s="52">
        <v>2400</v>
      </c>
      <c r="BE19" s="52">
        <v>2400</v>
      </c>
      <c r="BF19" s="52">
        <v>2400</v>
      </c>
      <c r="BG19" s="52">
        <v>2400</v>
      </c>
      <c r="BH19" s="52">
        <v>2400</v>
      </c>
      <c r="BI19" s="52">
        <v>2400</v>
      </c>
      <c r="BJ19" s="52">
        <v>2400</v>
      </c>
      <c r="BK19" s="52">
        <v>2400</v>
      </c>
      <c r="BL19" s="52">
        <v>2900</v>
      </c>
      <c r="BM19" s="52">
        <v>3400</v>
      </c>
      <c r="BN19" s="52">
        <v>3400</v>
      </c>
      <c r="BO19" s="52">
        <v>3400</v>
      </c>
    </row>
    <row r="20" spans="1:67" x14ac:dyDescent="0.35">
      <c r="A20" s="52">
        <v>39</v>
      </c>
      <c r="B20" s="52" t="s">
        <v>466</v>
      </c>
      <c r="C20" s="52">
        <v>1632</v>
      </c>
      <c r="D20" s="52" t="s">
        <v>250</v>
      </c>
      <c r="E20" s="52">
        <v>5516</v>
      </c>
      <c r="F20" s="52" t="s">
        <v>7</v>
      </c>
      <c r="G20" s="52" t="s">
        <v>125</v>
      </c>
      <c r="BJ20" s="52">
        <v>0</v>
      </c>
      <c r="BK20" s="52">
        <v>0</v>
      </c>
      <c r="BL20" s="52">
        <v>500</v>
      </c>
      <c r="BM20" s="52">
        <v>1000</v>
      </c>
      <c r="BN20" s="52">
        <v>1000</v>
      </c>
      <c r="BO20" s="52">
        <v>1000</v>
      </c>
    </row>
    <row r="21" spans="1:67" x14ac:dyDescent="0.35">
      <c r="A21" s="52">
        <v>39</v>
      </c>
      <c r="B21" s="52" t="s">
        <v>466</v>
      </c>
      <c r="C21" s="52">
        <v>1633</v>
      </c>
      <c r="D21" s="52" t="s">
        <v>251</v>
      </c>
      <c r="E21" s="52">
        <v>5516</v>
      </c>
      <c r="F21" s="52" t="s">
        <v>7</v>
      </c>
      <c r="G21" s="52" t="s">
        <v>125</v>
      </c>
      <c r="V21" s="52">
        <v>1600</v>
      </c>
      <c r="W21" s="52">
        <v>1000</v>
      </c>
      <c r="X21" s="52">
        <v>1000</v>
      </c>
      <c r="Y21" s="52">
        <v>1000</v>
      </c>
      <c r="Z21" s="52">
        <v>1000</v>
      </c>
      <c r="AA21" s="52">
        <v>1000</v>
      </c>
      <c r="AB21" s="52">
        <v>1000</v>
      </c>
      <c r="AC21" s="52">
        <v>1000</v>
      </c>
      <c r="AD21" s="52">
        <v>1000</v>
      </c>
      <c r="AE21" s="52">
        <v>1000</v>
      </c>
      <c r="AF21" s="52">
        <v>1000</v>
      </c>
      <c r="AG21" s="52">
        <v>1000</v>
      </c>
      <c r="AH21" s="52">
        <v>1000</v>
      </c>
      <c r="AI21" s="52">
        <v>1000</v>
      </c>
      <c r="AJ21" s="52">
        <v>1000</v>
      </c>
      <c r="AK21" s="52">
        <v>1200</v>
      </c>
      <c r="AL21" s="52">
        <v>1500</v>
      </c>
      <c r="AM21" s="52">
        <v>1900</v>
      </c>
      <c r="AN21" s="52">
        <v>2350</v>
      </c>
      <c r="AO21" s="52">
        <v>2350</v>
      </c>
      <c r="AP21" s="52">
        <v>2400</v>
      </c>
      <c r="AQ21" s="52">
        <v>2400</v>
      </c>
      <c r="AR21" s="52">
        <v>2400</v>
      </c>
      <c r="AS21" s="52">
        <v>2400</v>
      </c>
      <c r="AT21" s="52">
        <v>2400</v>
      </c>
      <c r="AU21" s="52">
        <v>2400</v>
      </c>
      <c r="AV21" s="52">
        <v>2400</v>
      </c>
      <c r="AW21" s="52">
        <v>2400</v>
      </c>
      <c r="AX21" s="52">
        <v>2400</v>
      </c>
      <c r="AY21" s="52">
        <v>2400</v>
      </c>
      <c r="AZ21" s="52">
        <v>2400</v>
      </c>
      <c r="BA21" s="52">
        <v>2400</v>
      </c>
      <c r="BB21" s="52">
        <v>2400</v>
      </c>
      <c r="BC21" s="52">
        <v>2400</v>
      </c>
      <c r="BD21" s="52">
        <v>2400</v>
      </c>
      <c r="BE21" s="52">
        <v>2400</v>
      </c>
      <c r="BF21" s="52">
        <v>2400</v>
      </c>
      <c r="BG21" s="52">
        <v>2400</v>
      </c>
      <c r="BH21" s="52">
        <v>2400</v>
      </c>
      <c r="BI21" s="52">
        <v>2400</v>
      </c>
      <c r="BJ21" s="52">
        <v>2400</v>
      </c>
      <c r="BK21" s="52">
        <v>2400</v>
      </c>
      <c r="BL21" s="52">
        <v>2400</v>
      </c>
      <c r="BM21" s="52">
        <v>2400</v>
      </c>
      <c r="BN21" s="52">
        <v>2400</v>
      </c>
      <c r="BO21" s="52">
        <v>2400</v>
      </c>
    </row>
    <row r="22" spans="1:67" x14ac:dyDescent="0.35">
      <c r="A22" s="52">
        <v>39</v>
      </c>
      <c r="B22" s="52" t="s">
        <v>466</v>
      </c>
      <c r="C22" s="52">
        <v>1634</v>
      </c>
      <c r="D22" s="52" t="s">
        <v>252</v>
      </c>
      <c r="E22" s="52">
        <v>5516</v>
      </c>
      <c r="F22" s="52" t="s">
        <v>7</v>
      </c>
      <c r="G22" s="52" t="s">
        <v>125</v>
      </c>
      <c r="BJ22" s="52">
        <v>0</v>
      </c>
      <c r="BK22" s="52">
        <v>0</v>
      </c>
      <c r="BL22" s="52">
        <v>0</v>
      </c>
      <c r="BM22" s="52">
        <v>0</v>
      </c>
      <c r="BN22" s="52">
        <v>0</v>
      </c>
      <c r="BO22" s="52">
        <v>0</v>
      </c>
    </row>
    <row r="23" spans="1:67" x14ac:dyDescent="0.35">
      <c r="A23" s="52">
        <v>39</v>
      </c>
      <c r="B23" s="52" t="s">
        <v>466</v>
      </c>
      <c r="C23" s="52">
        <v>1873</v>
      </c>
      <c r="D23" s="52" t="s">
        <v>253</v>
      </c>
      <c r="E23" s="52">
        <v>5516</v>
      </c>
      <c r="F23" s="52" t="s">
        <v>7</v>
      </c>
      <c r="G23" s="52" t="s">
        <v>125</v>
      </c>
      <c r="BJ23" s="52">
        <v>0</v>
      </c>
      <c r="BK23" s="52">
        <v>0</v>
      </c>
      <c r="BL23" s="52">
        <v>0</v>
      </c>
      <c r="BM23" s="52">
        <v>0</v>
      </c>
      <c r="BN23" s="52">
        <v>0</v>
      </c>
      <c r="BO23" s="52">
        <v>0</v>
      </c>
    </row>
    <row r="24" spans="1:67" x14ac:dyDescent="0.35">
      <c r="A24" s="52">
        <v>39</v>
      </c>
      <c r="B24" s="52" t="s">
        <v>466</v>
      </c>
      <c r="C24" s="52">
        <v>1640</v>
      </c>
      <c r="D24" s="52" t="s">
        <v>254</v>
      </c>
      <c r="E24" s="52">
        <v>5516</v>
      </c>
      <c r="F24" s="52" t="s">
        <v>7</v>
      </c>
      <c r="G24" s="52" t="s">
        <v>125</v>
      </c>
      <c r="BJ24" s="52">
        <v>0</v>
      </c>
      <c r="BK24" s="52">
        <v>0</v>
      </c>
      <c r="BL24" s="52">
        <v>0</v>
      </c>
      <c r="BM24" s="52">
        <v>0</v>
      </c>
      <c r="BN24" s="52">
        <v>0</v>
      </c>
      <c r="BO24" s="52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92F40-1E3B-47F7-A950-5D47CF0428E0}">
  <sheetPr>
    <tabColor theme="9"/>
  </sheetPr>
  <dimension ref="A1:BPF54"/>
  <sheetViews>
    <sheetView zoomScale="85" zoomScaleNormal="85" workbookViewId="0">
      <pane xSplit="7" ySplit="37" topLeftCell="AM38" activePane="bottomRight" state="frozen"/>
      <selection pane="topRight" activeCell="H1" sqref="H1"/>
      <selection pane="bottomLeft" activeCell="A38" sqref="A38"/>
      <selection pane="bottomRight" activeCell="A61" sqref="A61"/>
    </sheetView>
  </sheetViews>
  <sheetFormatPr defaultRowHeight="14.5" x14ac:dyDescent="0.35"/>
  <cols>
    <col min="1" max="1" width="71.1796875" style="129" customWidth="1"/>
    <col min="2" max="2" width="27.6328125" style="52" customWidth="1"/>
    <col min="3" max="3" width="19.90625" style="129" customWidth="1"/>
    <col min="4" max="4" width="12.7265625" bestFit="1" customWidth="1"/>
    <col min="5" max="5" width="12.6328125" customWidth="1"/>
    <col min="6" max="6" width="10.26953125" customWidth="1"/>
    <col min="7" max="7" width="15.36328125" bestFit="1" customWidth="1"/>
    <col min="8" max="66" width="14.6328125" customWidth="1"/>
  </cols>
  <sheetData>
    <row r="1" spans="1:1774" s="52" customFormat="1" ht="23" x14ac:dyDescent="0.5">
      <c r="A1" s="59" t="s">
        <v>133</v>
      </c>
      <c r="C1" s="129"/>
    </row>
    <row r="2" spans="1:1774" s="52" customFormat="1" x14ac:dyDescent="0.35">
      <c r="A2" s="34"/>
      <c r="C2" s="129"/>
    </row>
    <row r="3" spans="1:1774" s="52" customFormat="1" hidden="1" x14ac:dyDescent="0.35">
      <c r="A3" s="34"/>
      <c r="C3" s="129"/>
    </row>
    <row r="4" spans="1:1774" s="52" customFormat="1" hidden="1" x14ac:dyDescent="0.35">
      <c r="A4" s="34"/>
      <c r="C4" s="129"/>
    </row>
    <row r="5" spans="1:1774" s="52" customFormat="1" hidden="1" x14ac:dyDescent="0.35">
      <c r="A5" s="34" t="s">
        <v>93</v>
      </c>
      <c r="C5" s="129"/>
    </row>
    <row r="6" spans="1:1774" s="29" customFormat="1" hidden="1" x14ac:dyDescent="0.35">
      <c r="A6" s="130"/>
      <c r="C6" s="131" t="s">
        <v>45</v>
      </c>
      <c r="D6" s="29" t="s">
        <v>46</v>
      </c>
      <c r="E6" s="29" t="s">
        <v>47</v>
      </c>
      <c r="F6" s="29" t="s">
        <v>48</v>
      </c>
      <c r="G6" s="29" t="s">
        <v>49</v>
      </c>
      <c r="H6" s="29" t="s">
        <v>50</v>
      </c>
      <c r="I6" s="29" t="s">
        <v>13</v>
      </c>
      <c r="J6" s="29" t="s">
        <v>14</v>
      </c>
      <c r="K6" s="29" t="s">
        <v>15</v>
      </c>
      <c r="L6" s="29" t="s">
        <v>16</v>
      </c>
      <c r="M6" s="29" t="s">
        <v>17</v>
      </c>
      <c r="N6" s="29" t="s">
        <v>18</v>
      </c>
      <c r="O6" s="29" t="s">
        <v>19</v>
      </c>
      <c r="P6" s="29" t="s">
        <v>20</v>
      </c>
      <c r="Q6" s="29" t="s">
        <v>21</v>
      </c>
      <c r="R6" s="29" t="s">
        <v>22</v>
      </c>
      <c r="S6" s="29" t="s">
        <v>23</v>
      </c>
      <c r="T6" s="29" t="s">
        <v>24</v>
      </c>
      <c r="U6" s="29" t="s">
        <v>25</v>
      </c>
      <c r="V6" s="29" t="s">
        <v>26</v>
      </c>
      <c r="W6" s="29" t="s">
        <v>27</v>
      </c>
      <c r="X6" s="29" t="s">
        <v>28</v>
      </c>
      <c r="Y6" s="29" t="s">
        <v>29</v>
      </c>
      <c r="Z6" s="29" t="s">
        <v>30</v>
      </c>
      <c r="AA6" s="29" t="s">
        <v>31</v>
      </c>
      <c r="AB6" s="29" t="s">
        <v>32</v>
      </c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  <c r="BL6" s="52"/>
      <c r="BM6" s="52"/>
      <c r="BN6" s="52"/>
      <c r="BO6" s="52"/>
      <c r="BP6" s="52"/>
      <c r="BQ6" s="52"/>
      <c r="BR6" s="52"/>
      <c r="BS6" s="52"/>
      <c r="BT6" s="52"/>
      <c r="BU6" s="52"/>
      <c r="BV6" s="52"/>
      <c r="BW6" s="52"/>
      <c r="BX6" s="52"/>
      <c r="BY6" s="52"/>
      <c r="BZ6" s="52"/>
      <c r="CA6" s="52"/>
      <c r="CB6" s="52"/>
      <c r="CC6" s="52"/>
      <c r="CD6" s="52"/>
      <c r="CE6" s="52"/>
      <c r="CF6" s="52"/>
      <c r="CG6" s="52"/>
      <c r="CH6" s="52"/>
      <c r="CI6" s="52"/>
      <c r="CJ6" s="52"/>
      <c r="CK6" s="52"/>
      <c r="CL6" s="52"/>
      <c r="CM6" s="52"/>
      <c r="CN6" s="52"/>
      <c r="CO6" s="52"/>
      <c r="CP6" s="52"/>
      <c r="CQ6" s="52"/>
      <c r="CR6" s="52"/>
      <c r="CS6" s="52"/>
      <c r="CT6" s="52"/>
      <c r="CU6" s="52"/>
      <c r="CV6" s="52"/>
      <c r="CW6" s="52"/>
      <c r="CX6" s="52"/>
      <c r="CY6" s="52"/>
      <c r="CZ6" s="52"/>
      <c r="DA6" s="52"/>
      <c r="DB6" s="52"/>
      <c r="DC6" s="52"/>
      <c r="DD6" s="52"/>
      <c r="DE6" s="52"/>
      <c r="DF6" s="52"/>
      <c r="DG6" s="52"/>
      <c r="DH6" s="52"/>
      <c r="DI6" s="52"/>
      <c r="DJ6" s="52"/>
      <c r="DK6" s="52"/>
      <c r="DL6" s="52"/>
      <c r="DM6" s="52"/>
      <c r="DN6" s="52"/>
      <c r="DO6" s="52"/>
      <c r="DP6" s="52"/>
      <c r="DQ6" s="52"/>
      <c r="DR6" s="52"/>
      <c r="DS6" s="52"/>
      <c r="DT6" s="52"/>
      <c r="DU6" s="52"/>
      <c r="DV6" s="52"/>
      <c r="DW6" s="52"/>
      <c r="DX6" s="52"/>
      <c r="DY6" s="52"/>
      <c r="DZ6" s="52"/>
      <c r="EA6" s="52"/>
      <c r="EB6" s="52"/>
      <c r="EC6" s="52"/>
      <c r="ED6" s="52"/>
      <c r="EE6" s="52"/>
      <c r="EF6" s="52"/>
      <c r="EG6" s="52"/>
      <c r="EH6" s="52"/>
      <c r="EI6" s="52"/>
      <c r="EJ6" s="52"/>
      <c r="EK6" s="52"/>
      <c r="EL6" s="52"/>
      <c r="EM6" s="52"/>
      <c r="EN6" s="52"/>
      <c r="EO6" s="52"/>
      <c r="EP6" s="52"/>
      <c r="EQ6" s="52"/>
      <c r="ER6" s="52"/>
      <c r="ES6" s="52"/>
      <c r="ET6" s="52"/>
      <c r="EU6" s="52"/>
      <c r="EV6" s="52"/>
      <c r="EW6" s="52"/>
      <c r="EX6" s="52"/>
      <c r="EY6" s="52"/>
      <c r="EZ6" s="52"/>
      <c r="FA6" s="52"/>
      <c r="FB6" s="52"/>
      <c r="FC6" s="52"/>
      <c r="FD6" s="52"/>
      <c r="FE6" s="52"/>
      <c r="FF6" s="52"/>
      <c r="FG6" s="52"/>
      <c r="FH6" s="52"/>
      <c r="FI6" s="52"/>
      <c r="FJ6" s="52"/>
      <c r="FK6" s="52"/>
      <c r="FL6" s="52"/>
      <c r="FM6" s="52"/>
      <c r="FN6" s="52"/>
      <c r="FO6" s="52"/>
      <c r="FP6" s="52"/>
      <c r="FQ6" s="52"/>
      <c r="FR6" s="52"/>
      <c r="FS6" s="52"/>
      <c r="FT6" s="52"/>
      <c r="FU6" s="52"/>
      <c r="FV6" s="52"/>
      <c r="FW6" s="52"/>
      <c r="FX6" s="52"/>
      <c r="FY6" s="52"/>
      <c r="FZ6" s="52"/>
      <c r="GA6" s="52"/>
      <c r="GB6" s="52"/>
      <c r="GC6" s="52"/>
      <c r="GD6" s="52"/>
      <c r="GE6" s="52"/>
      <c r="GF6" s="52"/>
      <c r="GG6" s="52"/>
      <c r="GH6" s="52"/>
      <c r="GI6" s="52"/>
      <c r="GJ6" s="52"/>
      <c r="GK6" s="52"/>
      <c r="GL6" s="52"/>
      <c r="GM6" s="52"/>
      <c r="GN6" s="52"/>
      <c r="GO6" s="52"/>
      <c r="GP6" s="52"/>
      <c r="GQ6" s="52"/>
      <c r="GR6" s="52"/>
      <c r="GS6" s="52"/>
      <c r="GT6" s="52"/>
      <c r="GU6" s="52"/>
      <c r="GV6" s="52"/>
      <c r="GW6" s="52"/>
      <c r="GX6" s="52"/>
      <c r="GY6" s="52"/>
      <c r="GZ6" s="52"/>
      <c r="HA6" s="52"/>
      <c r="HB6" s="52"/>
      <c r="HC6" s="52"/>
      <c r="HD6" s="52"/>
      <c r="HE6" s="52"/>
      <c r="HF6" s="52"/>
      <c r="HG6" s="52"/>
      <c r="HH6" s="52"/>
      <c r="HI6" s="52"/>
      <c r="HJ6" s="52"/>
      <c r="HK6" s="52"/>
      <c r="HL6" s="52"/>
      <c r="HM6" s="52"/>
      <c r="HN6" s="52"/>
      <c r="HO6" s="52"/>
      <c r="HP6" s="52"/>
      <c r="HQ6" s="52"/>
      <c r="HR6" s="52"/>
      <c r="HS6" s="52"/>
      <c r="HT6" s="52"/>
      <c r="HU6" s="52"/>
      <c r="HV6" s="52"/>
      <c r="HW6" s="52"/>
      <c r="HX6" s="52"/>
      <c r="HY6" s="52"/>
      <c r="HZ6" s="52"/>
      <c r="IA6" s="52"/>
      <c r="IB6" s="52"/>
      <c r="IC6" s="52"/>
      <c r="ID6" s="52"/>
      <c r="IE6" s="52"/>
      <c r="IF6" s="52"/>
      <c r="IG6" s="52"/>
      <c r="IH6" s="52"/>
      <c r="II6" s="52"/>
      <c r="IJ6" s="52"/>
      <c r="IK6" s="52"/>
      <c r="IL6" s="52"/>
      <c r="IM6" s="52"/>
      <c r="IN6" s="52"/>
      <c r="IO6" s="52"/>
      <c r="IP6" s="52"/>
      <c r="IQ6" s="52"/>
      <c r="IR6" s="52"/>
      <c r="IS6" s="52"/>
      <c r="IT6" s="52"/>
      <c r="IU6" s="52"/>
      <c r="IV6" s="52"/>
      <c r="IW6" s="52"/>
      <c r="IX6" s="52"/>
      <c r="IY6" s="52"/>
      <c r="IZ6" s="52"/>
      <c r="JA6" s="52"/>
      <c r="JB6" s="52"/>
      <c r="JC6" s="52"/>
      <c r="JD6" s="52"/>
      <c r="JE6" s="52"/>
      <c r="JF6" s="52"/>
      <c r="JG6" s="52"/>
      <c r="JH6" s="52"/>
      <c r="JI6" s="52"/>
      <c r="JJ6" s="52"/>
      <c r="JK6" s="52"/>
      <c r="JL6" s="52"/>
      <c r="JM6" s="52"/>
      <c r="JN6" s="52"/>
      <c r="JO6" s="52"/>
      <c r="JP6" s="52"/>
      <c r="JQ6" s="52"/>
      <c r="JR6" s="52"/>
      <c r="JS6" s="52"/>
      <c r="JT6" s="52"/>
      <c r="JU6" s="52"/>
      <c r="JV6" s="52"/>
      <c r="JW6" s="52"/>
      <c r="JX6" s="52"/>
      <c r="JY6" s="52"/>
      <c r="JZ6" s="52"/>
      <c r="KA6" s="52"/>
      <c r="KB6" s="52"/>
      <c r="KC6" s="52"/>
      <c r="KD6" s="52"/>
      <c r="KE6" s="52"/>
      <c r="KF6" s="52"/>
      <c r="KG6" s="52"/>
      <c r="KH6" s="52"/>
      <c r="KI6" s="52"/>
      <c r="KJ6" s="52"/>
      <c r="KK6" s="52"/>
      <c r="KL6" s="52"/>
      <c r="KM6" s="52"/>
      <c r="KN6" s="52"/>
      <c r="KO6" s="52"/>
      <c r="KP6" s="52"/>
      <c r="KQ6" s="52"/>
      <c r="KR6" s="52"/>
      <c r="KS6" s="52"/>
      <c r="KT6" s="52"/>
      <c r="KU6" s="52"/>
      <c r="KV6" s="52"/>
      <c r="KW6" s="52"/>
      <c r="KX6" s="52"/>
      <c r="KY6" s="52"/>
      <c r="KZ6" s="52"/>
      <c r="LA6" s="52"/>
      <c r="LB6" s="52"/>
      <c r="LC6" s="52"/>
      <c r="LD6" s="52"/>
      <c r="LE6" s="52"/>
      <c r="LF6" s="52"/>
      <c r="LG6" s="52"/>
      <c r="LH6" s="52"/>
      <c r="LI6" s="52"/>
      <c r="LJ6" s="52"/>
      <c r="LK6" s="52"/>
      <c r="LL6" s="52"/>
      <c r="LM6" s="52"/>
      <c r="LN6" s="52"/>
      <c r="LO6" s="52"/>
      <c r="LP6" s="52"/>
      <c r="LQ6" s="52"/>
      <c r="LR6" s="52"/>
      <c r="LS6" s="52"/>
      <c r="LT6" s="52"/>
      <c r="LU6" s="52"/>
      <c r="LV6" s="52"/>
      <c r="LW6" s="52"/>
      <c r="LX6" s="52"/>
      <c r="LY6" s="52"/>
      <c r="LZ6" s="52"/>
      <c r="MA6" s="52"/>
      <c r="MB6" s="52"/>
      <c r="MC6" s="52"/>
      <c r="MD6" s="52"/>
      <c r="ME6" s="52"/>
      <c r="MF6" s="52"/>
      <c r="MG6" s="52"/>
      <c r="MH6" s="52"/>
      <c r="MI6" s="52"/>
      <c r="MJ6" s="52"/>
      <c r="MK6" s="52"/>
      <c r="ML6" s="52"/>
      <c r="MM6" s="52"/>
      <c r="MN6" s="52"/>
      <c r="MO6" s="52"/>
      <c r="MP6" s="52"/>
      <c r="MQ6" s="52"/>
      <c r="MR6" s="52"/>
      <c r="MS6" s="52"/>
      <c r="MT6" s="52"/>
      <c r="MU6" s="52"/>
      <c r="MV6" s="52"/>
      <c r="MW6" s="52"/>
      <c r="MX6" s="52"/>
      <c r="MY6" s="52"/>
      <c r="MZ6" s="52"/>
      <c r="NA6" s="52"/>
      <c r="NB6" s="52"/>
      <c r="NC6" s="52"/>
      <c r="ND6" s="52"/>
      <c r="NE6" s="52"/>
      <c r="NF6" s="52"/>
      <c r="NG6" s="52"/>
      <c r="NH6" s="52"/>
      <c r="NI6" s="52"/>
      <c r="NJ6" s="52"/>
      <c r="NK6" s="52"/>
      <c r="NL6" s="52"/>
      <c r="NM6" s="52"/>
      <c r="NN6" s="52"/>
      <c r="NO6" s="52"/>
      <c r="NP6" s="52"/>
      <c r="NQ6" s="52"/>
      <c r="NR6" s="52"/>
      <c r="NS6" s="52"/>
      <c r="NT6" s="52"/>
      <c r="NU6" s="52"/>
      <c r="NV6" s="52"/>
      <c r="NW6" s="52"/>
      <c r="NX6" s="52"/>
      <c r="NY6" s="52"/>
      <c r="NZ6" s="52"/>
      <c r="OA6" s="52"/>
      <c r="OB6" s="52"/>
      <c r="OC6" s="52"/>
      <c r="OD6" s="52"/>
      <c r="OE6" s="52"/>
      <c r="OF6" s="52"/>
      <c r="OG6" s="52"/>
      <c r="OH6" s="52"/>
      <c r="OI6" s="52"/>
      <c r="OJ6" s="52"/>
      <c r="OK6" s="52"/>
      <c r="OL6" s="52"/>
      <c r="OM6" s="52"/>
      <c r="ON6" s="52"/>
      <c r="OO6" s="52"/>
      <c r="OP6" s="52"/>
      <c r="OQ6" s="52"/>
      <c r="OR6" s="52"/>
      <c r="OS6" s="52"/>
      <c r="OT6" s="52"/>
      <c r="OU6" s="52"/>
      <c r="OV6" s="52"/>
      <c r="OW6" s="52"/>
      <c r="OX6" s="52"/>
      <c r="OY6" s="52"/>
      <c r="OZ6" s="52"/>
      <c r="PA6" s="52"/>
      <c r="PB6" s="52"/>
      <c r="PC6" s="52"/>
      <c r="PD6" s="52"/>
      <c r="PE6" s="52"/>
      <c r="PF6" s="52"/>
      <c r="PG6" s="52"/>
      <c r="PH6" s="52"/>
      <c r="PI6" s="52"/>
      <c r="PJ6" s="52"/>
      <c r="PK6" s="52"/>
      <c r="PL6" s="52"/>
      <c r="PM6" s="52"/>
      <c r="PN6" s="52"/>
      <c r="PO6" s="52"/>
      <c r="PP6" s="52"/>
      <c r="PQ6" s="52"/>
      <c r="PR6" s="52"/>
      <c r="PS6" s="52"/>
      <c r="PT6" s="52"/>
      <c r="PU6" s="52"/>
      <c r="PV6" s="52"/>
      <c r="PW6" s="52"/>
      <c r="PX6" s="52"/>
      <c r="PY6" s="52"/>
      <c r="PZ6" s="52"/>
      <c r="QA6" s="52"/>
      <c r="QB6" s="52"/>
      <c r="QC6" s="52"/>
      <c r="QD6" s="52"/>
      <c r="QE6" s="52"/>
      <c r="QF6" s="52"/>
      <c r="QG6" s="52"/>
      <c r="QH6" s="52"/>
      <c r="QI6" s="52"/>
      <c r="QJ6" s="52"/>
      <c r="QK6" s="52"/>
      <c r="QL6" s="52"/>
      <c r="QM6" s="52"/>
      <c r="QN6" s="52"/>
      <c r="QO6" s="52"/>
      <c r="QP6" s="52"/>
      <c r="QQ6" s="52"/>
      <c r="QR6" s="52"/>
      <c r="QS6" s="52"/>
      <c r="QT6" s="52"/>
      <c r="QU6" s="52"/>
      <c r="QV6" s="52"/>
      <c r="QW6" s="52"/>
      <c r="QX6" s="52"/>
      <c r="QY6" s="52"/>
      <c r="QZ6" s="52"/>
      <c r="RA6" s="52"/>
      <c r="RB6" s="52"/>
      <c r="RC6" s="52"/>
      <c r="RD6" s="52"/>
      <c r="RE6" s="52"/>
      <c r="RF6" s="52"/>
      <c r="RG6" s="52"/>
      <c r="RH6" s="52"/>
      <c r="RI6" s="52"/>
      <c r="RJ6" s="52"/>
      <c r="RK6" s="52"/>
      <c r="RL6" s="52"/>
      <c r="RM6" s="52"/>
      <c r="RN6" s="52"/>
      <c r="RO6" s="52"/>
      <c r="RP6" s="52"/>
      <c r="RQ6" s="52"/>
      <c r="RR6" s="52"/>
      <c r="RS6" s="52"/>
      <c r="RT6" s="52"/>
      <c r="RU6" s="52"/>
      <c r="RV6" s="52"/>
      <c r="RW6" s="52"/>
      <c r="RX6" s="52"/>
      <c r="RY6" s="52"/>
      <c r="RZ6" s="52"/>
      <c r="SA6" s="52"/>
      <c r="SB6" s="52"/>
      <c r="SC6" s="52"/>
      <c r="SD6" s="52"/>
      <c r="SE6" s="52"/>
      <c r="SF6" s="52"/>
      <c r="SG6" s="52"/>
      <c r="SH6" s="52"/>
      <c r="SI6" s="52"/>
      <c r="SJ6" s="52"/>
      <c r="SK6" s="52"/>
      <c r="SL6" s="52"/>
      <c r="SM6" s="52"/>
      <c r="SN6" s="52"/>
      <c r="SO6" s="52"/>
      <c r="SP6" s="52"/>
      <c r="SQ6" s="52"/>
      <c r="SR6" s="52"/>
      <c r="SS6" s="52"/>
      <c r="ST6" s="52"/>
      <c r="SU6" s="52"/>
      <c r="SV6" s="52"/>
      <c r="SW6" s="52"/>
      <c r="SX6" s="52"/>
      <c r="SY6" s="52"/>
      <c r="SZ6" s="52"/>
      <c r="TA6" s="52"/>
      <c r="TB6" s="52"/>
      <c r="TC6" s="52"/>
      <c r="TD6" s="52"/>
      <c r="TE6" s="52"/>
      <c r="TF6" s="52"/>
      <c r="TG6" s="52"/>
      <c r="TH6" s="52"/>
      <c r="TI6" s="52"/>
      <c r="TJ6" s="52"/>
      <c r="TK6" s="52"/>
      <c r="TL6" s="52"/>
      <c r="TM6" s="52"/>
      <c r="TN6" s="52"/>
      <c r="TO6" s="52"/>
      <c r="TP6" s="52"/>
      <c r="TQ6" s="52"/>
      <c r="TR6" s="52"/>
      <c r="TS6" s="52"/>
      <c r="TT6" s="52"/>
      <c r="TU6" s="52"/>
      <c r="TV6" s="52"/>
      <c r="TW6" s="52"/>
      <c r="TX6" s="52"/>
      <c r="TY6" s="52"/>
      <c r="TZ6" s="52"/>
      <c r="UA6" s="52"/>
      <c r="UB6" s="52"/>
      <c r="UC6" s="52"/>
      <c r="UD6" s="52"/>
      <c r="UE6" s="52"/>
      <c r="UF6" s="52"/>
      <c r="UG6" s="52"/>
      <c r="UH6" s="52"/>
      <c r="UI6" s="52"/>
      <c r="UJ6" s="52"/>
      <c r="UK6" s="52"/>
      <c r="UL6" s="52"/>
      <c r="UM6" s="52"/>
      <c r="UN6" s="52"/>
      <c r="UO6" s="52"/>
      <c r="UP6" s="52"/>
      <c r="UQ6" s="52"/>
      <c r="UR6" s="52"/>
      <c r="US6" s="52"/>
      <c r="UT6" s="52"/>
      <c r="UU6" s="52"/>
      <c r="UV6" s="52"/>
      <c r="UW6" s="52"/>
      <c r="UX6" s="52"/>
      <c r="UY6" s="52"/>
      <c r="UZ6" s="52"/>
      <c r="VA6" s="52"/>
      <c r="VB6" s="52"/>
      <c r="VC6" s="52"/>
      <c r="VD6" s="52"/>
      <c r="VE6" s="52"/>
      <c r="VF6" s="52"/>
      <c r="VG6" s="52"/>
      <c r="VH6" s="52"/>
      <c r="VI6" s="52"/>
      <c r="VJ6" s="52"/>
      <c r="VK6" s="52"/>
      <c r="VL6" s="52"/>
      <c r="VM6" s="52"/>
      <c r="VN6" s="52"/>
      <c r="VO6" s="52"/>
      <c r="VP6" s="52"/>
      <c r="VQ6" s="52"/>
      <c r="VR6" s="52"/>
      <c r="VS6" s="52"/>
      <c r="VT6" s="52"/>
      <c r="VU6" s="52"/>
      <c r="VV6" s="52"/>
      <c r="VW6" s="52"/>
      <c r="VX6" s="52"/>
      <c r="VY6" s="52"/>
      <c r="VZ6" s="52"/>
      <c r="WA6" s="52"/>
      <c r="WB6" s="52"/>
      <c r="WC6" s="52"/>
      <c r="WD6" s="52"/>
      <c r="WE6" s="52"/>
      <c r="WF6" s="52"/>
      <c r="WG6" s="52"/>
      <c r="WH6" s="52"/>
      <c r="WI6" s="52"/>
      <c r="WJ6" s="52"/>
      <c r="WK6" s="52"/>
      <c r="WL6" s="52"/>
      <c r="WM6" s="52"/>
      <c r="WN6" s="52"/>
      <c r="WO6" s="52"/>
      <c r="WP6" s="52"/>
      <c r="WQ6" s="52"/>
      <c r="WR6" s="52"/>
      <c r="WS6" s="52"/>
      <c r="WT6" s="52"/>
      <c r="WU6" s="52"/>
      <c r="WV6" s="52"/>
      <c r="WW6" s="52"/>
      <c r="WX6" s="52"/>
      <c r="WY6" s="52"/>
      <c r="WZ6" s="52"/>
      <c r="XA6" s="52"/>
      <c r="XB6" s="52"/>
      <c r="XC6" s="52"/>
      <c r="XD6" s="52"/>
      <c r="XE6" s="52"/>
      <c r="XF6" s="52"/>
      <c r="XG6" s="52"/>
      <c r="XH6" s="52"/>
      <c r="XI6" s="52"/>
      <c r="XJ6" s="52"/>
      <c r="XK6" s="52"/>
      <c r="XL6" s="52"/>
      <c r="XM6" s="52"/>
      <c r="XN6" s="52"/>
      <c r="XO6" s="52"/>
      <c r="XP6" s="52"/>
      <c r="XQ6" s="52"/>
      <c r="XR6" s="52"/>
      <c r="XS6" s="52"/>
      <c r="XT6" s="52"/>
      <c r="XU6" s="52"/>
      <c r="XV6" s="52"/>
      <c r="XW6" s="52"/>
      <c r="XX6" s="52"/>
      <c r="XY6" s="52"/>
      <c r="XZ6" s="52"/>
      <c r="YA6" s="52"/>
      <c r="YB6" s="52"/>
      <c r="YC6" s="52"/>
      <c r="YD6" s="52"/>
      <c r="YE6" s="52"/>
      <c r="YF6" s="52"/>
      <c r="YG6" s="52"/>
      <c r="YH6" s="52"/>
      <c r="YI6" s="52"/>
      <c r="YJ6" s="52"/>
      <c r="YK6" s="52"/>
      <c r="YL6" s="52"/>
      <c r="YM6" s="52"/>
      <c r="YN6" s="52"/>
      <c r="YO6" s="52"/>
      <c r="YP6" s="52"/>
      <c r="YQ6" s="52"/>
      <c r="YR6" s="52"/>
      <c r="YS6" s="52"/>
      <c r="YT6" s="52"/>
      <c r="YU6" s="52"/>
      <c r="YV6" s="52"/>
      <c r="YW6" s="52"/>
      <c r="YX6" s="52"/>
      <c r="YY6" s="52"/>
      <c r="YZ6" s="52"/>
      <c r="ZA6" s="52"/>
      <c r="ZB6" s="52"/>
      <c r="ZC6" s="52"/>
      <c r="ZD6" s="52"/>
      <c r="ZE6" s="52"/>
      <c r="ZF6" s="52"/>
      <c r="ZG6" s="52"/>
      <c r="ZH6" s="52"/>
      <c r="ZI6" s="52"/>
      <c r="ZJ6" s="52"/>
      <c r="ZK6" s="52"/>
      <c r="ZL6" s="52"/>
      <c r="ZM6" s="52"/>
      <c r="ZN6" s="52"/>
      <c r="ZO6" s="52"/>
      <c r="ZP6" s="52"/>
      <c r="ZQ6" s="52"/>
      <c r="ZR6" s="52"/>
      <c r="ZS6" s="52"/>
      <c r="ZT6" s="52"/>
      <c r="ZU6" s="52"/>
      <c r="ZV6" s="52"/>
      <c r="ZW6" s="52"/>
      <c r="ZX6" s="52"/>
      <c r="ZY6" s="52"/>
      <c r="ZZ6" s="52"/>
      <c r="AAA6" s="52"/>
      <c r="AAB6" s="52"/>
      <c r="AAC6" s="52"/>
      <c r="AAD6" s="52"/>
      <c r="AAE6" s="52"/>
      <c r="AAF6" s="52"/>
      <c r="AAG6" s="52"/>
      <c r="AAH6" s="52"/>
      <c r="AAI6" s="52"/>
      <c r="AAJ6" s="52"/>
      <c r="AAK6" s="52"/>
      <c r="AAL6" s="52"/>
      <c r="AAM6" s="52"/>
      <c r="AAN6" s="52"/>
      <c r="AAO6" s="52"/>
      <c r="AAP6" s="52"/>
      <c r="AAQ6" s="52"/>
      <c r="AAR6" s="52"/>
      <c r="AAS6" s="52"/>
      <c r="AAT6" s="52"/>
      <c r="AAU6" s="52"/>
      <c r="AAV6" s="52"/>
      <c r="AAW6" s="52"/>
      <c r="AAX6" s="52"/>
      <c r="AAY6" s="52"/>
      <c r="AAZ6" s="52"/>
      <c r="ABA6" s="52"/>
      <c r="ABB6" s="52"/>
      <c r="ABC6" s="52"/>
      <c r="ABD6" s="52"/>
      <c r="ABE6" s="52"/>
      <c r="ABF6" s="52"/>
      <c r="ABG6" s="52"/>
      <c r="ABH6" s="52"/>
      <c r="ABI6" s="52"/>
      <c r="ABJ6" s="52"/>
      <c r="ABK6" s="52"/>
      <c r="ABL6" s="52"/>
      <c r="ABM6" s="52"/>
      <c r="ABN6" s="52"/>
      <c r="ABO6" s="52"/>
      <c r="ABP6" s="52"/>
      <c r="ABQ6" s="52"/>
      <c r="ABR6" s="52"/>
      <c r="ABS6" s="52"/>
      <c r="ABT6" s="52"/>
      <c r="ABU6" s="52"/>
      <c r="ABV6" s="52"/>
      <c r="ABW6" s="52"/>
      <c r="ABX6" s="52"/>
      <c r="ABY6" s="52"/>
      <c r="ABZ6" s="52"/>
      <c r="ACA6" s="52"/>
      <c r="ACB6" s="52"/>
      <c r="ACC6" s="52"/>
      <c r="ACD6" s="52"/>
      <c r="ACE6" s="52"/>
      <c r="ACF6" s="52"/>
      <c r="ACG6" s="52"/>
      <c r="ACH6" s="52"/>
      <c r="ACI6" s="52"/>
      <c r="ACJ6" s="52"/>
      <c r="ACK6" s="52"/>
      <c r="ACL6" s="52"/>
      <c r="ACM6" s="52"/>
      <c r="ACN6" s="52"/>
      <c r="ACO6" s="52"/>
      <c r="ACP6" s="52"/>
      <c r="ACQ6" s="52"/>
      <c r="ACR6" s="52"/>
      <c r="ACS6" s="52"/>
      <c r="ACT6" s="52"/>
      <c r="ACU6" s="52"/>
      <c r="ACV6" s="52"/>
      <c r="ACW6" s="52"/>
      <c r="ACX6" s="52"/>
      <c r="ACY6" s="52"/>
      <c r="ACZ6" s="52"/>
      <c r="ADA6" s="52"/>
      <c r="ADB6" s="52"/>
      <c r="ADC6" s="52"/>
      <c r="ADD6" s="52"/>
      <c r="ADE6" s="52"/>
      <c r="ADF6" s="52"/>
      <c r="ADG6" s="52"/>
      <c r="ADH6" s="52"/>
      <c r="ADI6" s="52"/>
      <c r="ADJ6" s="52"/>
      <c r="ADK6" s="52"/>
      <c r="ADL6" s="52"/>
      <c r="ADM6" s="52"/>
      <c r="ADN6" s="52"/>
      <c r="ADO6" s="52"/>
      <c r="ADP6" s="52"/>
      <c r="ADQ6" s="52"/>
      <c r="ADR6" s="52"/>
      <c r="ADS6" s="52"/>
      <c r="ADT6" s="52"/>
      <c r="ADU6" s="52"/>
      <c r="ADV6" s="52"/>
      <c r="ADW6" s="52"/>
      <c r="ADX6" s="52"/>
      <c r="ADY6" s="52"/>
      <c r="ADZ6" s="52"/>
      <c r="AEA6" s="52"/>
      <c r="AEB6" s="52"/>
      <c r="AEC6" s="52"/>
      <c r="AED6" s="52"/>
      <c r="AEE6" s="52"/>
      <c r="AEF6" s="52"/>
      <c r="AEG6" s="52"/>
      <c r="AEH6" s="52"/>
      <c r="AEI6" s="52"/>
      <c r="AEJ6" s="52"/>
      <c r="AEK6" s="52"/>
      <c r="AEL6" s="52"/>
      <c r="AEM6" s="52"/>
      <c r="AEN6" s="52"/>
      <c r="AEO6" s="52"/>
      <c r="AEP6" s="52"/>
      <c r="AEQ6" s="52"/>
      <c r="AER6" s="52"/>
      <c r="AES6" s="52"/>
      <c r="AET6" s="52"/>
      <c r="AEU6" s="52"/>
      <c r="AEV6" s="52"/>
      <c r="AEW6" s="52"/>
      <c r="AEX6" s="52"/>
      <c r="AEY6" s="52"/>
      <c r="AEZ6" s="52"/>
      <c r="AFA6" s="52"/>
      <c r="AFB6" s="52"/>
      <c r="AFC6" s="52"/>
      <c r="AFD6" s="52"/>
      <c r="AFE6" s="52"/>
      <c r="AFF6" s="52"/>
      <c r="AFG6" s="52"/>
      <c r="AFH6" s="52"/>
      <c r="AFI6" s="52"/>
      <c r="AFJ6" s="52"/>
      <c r="AFK6" s="52"/>
      <c r="AFL6" s="52"/>
      <c r="AFM6" s="52"/>
      <c r="AFN6" s="52"/>
      <c r="AFO6" s="52"/>
      <c r="AFP6" s="52"/>
      <c r="AFQ6" s="52"/>
      <c r="AFR6" s="52"/>
      <c r="AFS6" s="52"/>
      <c r="AFT6" s="52"/>
      <c r="AFU6" s="52"/>
      <c r="AFV6" s="52"/>
      <c r="AFW6" s="52"/>
      <c r="AFX6" s="52"/>
      <c r="AFY6" s="52"/>
      <c r="AFZ6" s="52"/>
      <c r="AGA6" s="52"/>
      <c r="AGB6" s="52"/>
      <c r="AGC6" s="52"/>
      <c r="AGD6" s="52"/>
      <c r="AGE6" s="52"/>
      <c r="AGF6" s="52"/>
      <c r="AGG6" s="52"/>
      <c r="AGH6" s="52"/>
      <c r="AGI6" s="52"/>
      <c r="AGJ6" s="52"/>
      <c r="AGK6" s="52"/>
      <c r="AGL6" s="52"/>
      <c r="AGM6" s="52"/>
      <c r="AGN6" s="52"/>
      <c r="AGO6" s="52"/>
      <c r="AGP6" s="52"/>
      <c r="AGQ6" s="52"/>
      <c r="AGR6" s="52"/>
      <c r="AGS6" s="52"/>
      <c r="AGT6" s="52"/>
      <c r="AGU6" s="52"/>
      <c r="AGV6" s="52"/>
      <c r="AGW6" s="52"/>
      <c r="AGX6" s="52"/>
      <c r="AGY6" s="52"/>
      <c r="AGZ6" s="52"/>
      <c r="AHA6" s="52"/>
      <c r="AHB6" s="52"/>
      <c r="AHC6" s="52"/>
      <c r="AHD6" s="52"/>
      <c r="AHE6" s="52"/>
      <c r="AHF6" s="52"/>
      <c r="AHG6" s="52"/>
      <c r="AHH6" s="52"/>
      <c r="AHI6" s="52"/>
      <c r="AHJ6" s="52"/>
      <c r="AHK6" s="52"/>
      <c r="AHL6" s="52"/>
      <c r="AHM6" s="52"/>
      <c r="AHN6" s="52"/>
      <c r="AHO6" s="52"/>
      <c r="AHP6" s="52"/>
      <c r="AHQ6" s="52"/>
      <c r="AHR6" s="52"/>
      <c r="AHS6" s="52"/>
      <c r="AHT6" s="52"/>
      <c r="AHU6" s="52"/>
      <c r="AHV6" s="52"/>
      <c r="AHW6" s="52"/>
      <c r="AHX6" s="52"/>
      <c r="AHY6" s="52"/>
      <c r="AHZ6" s="52"/>
      <c r="AIA6" s="52"/>
      <c r="AIB6" s="52"/>
      <c r="AIC6" s="52"/>
      <c r="AID6" s="52"/>
      <c r="AIE6" s="52"/>
      <c r="AIF6" s="52"/>
      <c r="AIG6" s="52"/>
      <c r="AIH6" s="52"/>
      <c r="AII6" s="52"/>
      <c r="AIJ6" s="52"/>
      <c r="AIK6" s="52"/>
      <c r="AIL6" s="52"/>
      <c r="AIM6" s="52"/>
      <c r="AIN6" s="52"/>
      <c r="AIO6" s="52"/>
      <c r="AIP6" s="52"/>
      <c r="AIQ6" s="52"/>
      <c r="AIR6" s="52"/>
      <c r="AIS6" s="52"/>
      <c r="AIT6" s="52"/>
      <c r="AIU6" s="52"/>
      <c r="AIV6" s="52"/>
      <c r="AIW6" s="52"/>
      <c r="AIX6" s="52"/>
      <c r="AIY6" s="52"/>
      <c r="AIZ6" s="52"/>
      <c r="AJA6" s="52"/>
      <c r="AJB6" s="52"/>
      <c r="AJC6" s="52"/>
      <c r="AJD6" s="52"/>
      <c r="AJE6" s="52"/>
      <c r="AJF6" s="52"/>
      <c r="AJG6" s="52"/>
      <c r="AJH6" s="52"/>
      <c r="AJI6" s="52"/>
      <c r="AJJ6" s="52"/>
      <c r="AJK6" s="52"/>
      <c r="AJL6" s="52"/>
      <c r="AJM6" s="52"/>
      <c r="AJN6" s="52"/>
      <c r="AJO6" s="52"/>
      <c r="AJP6" s="52"/>
      <c r="AJQ6" s="52"/>
      <c r="AJR6" s="52"/>
      <c r="AJS6" s="52"/>
      <c r="AJT6" s="52"/>
      <c r="AJU6" s="52"/>
      <c r="AJV6" s="52"/>
      <c r="AJW6" s="52"/>
      <c r="AJX6" s="52"/>
      <c r="AJY6" s="52"/>
      <c r="AJZ6" s="52"/>
      <c r="AKA6" s="52"/>
      <c r="AKB6" s="52"/>
      <c r="AKC6" s="52"/>
      <c r="AKD6" s="52"/>
      <c r="AKE6" s="52"/>
      <c r="AKF6" s="52"/>
      <c r="AKG6" s="52"/>
      <c r="AKH6" s="52"/>
      <c r="AKI6" s="52"/>
      <c r="AKJ6" s="52"/>
      <c r="AKK6" s="52"/>
      <c r="AKL6" s="52"/>
      <c r="AKM6" s="52"/>
      <c r="AKN6" s="52"/>
      <c r="AKO6" s="52"/>
      <c r="AKP6" s="52"/>
      <c r="AKQ6" s="52"/>
      <c r="AKR6" s="52"/>
      <c r="AKS6" s="52"/>
      <c r="AKT6" s="52"/>
      <c r="AKU6" s="52"/>
      <c r="AKV6" s="52"/>
      <c r="AKW6" s="52"/>
      <c r="AKX6" s="52"/>
      <c r="AKY6" s="52"/>
      <c r="AKZ6" s="52"/>
      <c r="ALA6" s="52"/>
      <c r="ALB6" s="52"/>
      <c r="ALC6" s="52"/>
      <c r="ALD6" s="52"/>
      <c r="ALE6" s="52"/>
      <c r="ALF6" s="52"/>
      <c r="ALG6" s="52"/>
      <c r="ALH6" s="52"/>
      <c r="ALI6" s="52"/>
      <c r="ALJ6" s="52"/>
      <c r="ALK6" s="52"/>
      <c r="ALL6" s="52"/>
      <c r="ALM6" s="52"/>
      <c r="ALN6" s="52"/>
      <c r="ALO6" s="52"/>
      <c r="ALP6" s="52"/>
      <c r="ALQ6" s="52"/>
      <c r="ALR6" s="52"/>
      <c r="ALS6" s="52"/>
      <c r="ALT6" s="52"/>
      <c r="ALU6" s="52"/>
      <c r="ALV6" s="52"/>
      <c r="ALW6" s="52"/>
      <c r="ALX6" s="52"/>
      <c r="ALY6" s="52"/>
      <c r="ALZ6" s="52"/>
      <c r="AMA6" s="52"/>
      <c r="AMB6" s="52"/>
      <c r="AMC6" s="52"/>
      <c r="AMD6" s="52"/>
      <c r="AME6" s="52"/>
      <c r="AMF6" s="52"/>
      <c r="AMG6" s="52"/>
      <c r="AMH6" s="52"/>
      <c r="AMI6" s="52"/>
      <c r="AMJ6" s="52"/>
      <c r="AMK6" s="52"/>
      <c r="AML6" s="52"/>
      <c r="AMM6" s="52"/>
      <c r="AMN6" s="52"/>
      <c r="AMO6" s="52"/>
      <c r="AMP6" s="52"/>
      <c r="AMQ6" s="52"/>
      <c r="AMR6" s="52"/>
      <c r="AMS6" s="52"/>
      <c r="AMT6" s="52"/>
      <c r="AMU6" s="52"/>
      <c r="AMV6" s="52"/>
      <c r="AMW6" s="52"/>
      <c r="AMX6" s="52"/>
      <c r="AMY6" s="52"/>
      <c r="AMZ6" s="52"/>
      <c r="ANA6" s="52"/>
      <c r="ANB6" s="52"/>
      <c r="ANC6" s="52"/>
      <c r="AND6" s="52"/>
      <c r="ANE6" s="52"/>
      <c r="ANF6" s="52"/>
      <c r="ANG6" s="52"/>
      <c r="ANH6" s="52"/>
      <c r="ANI6" s="52"/>
      <c r="ANJ6" s="52"/>
      <c r="ANK6" s="52"/>
      <c r="ANL6" s="52"/>
      <c r="ANM6" s="52"/>
      <c r="ANN6" s="52"/>
      <c r="ANO6" s="52"/>
      <c r="ANP6" s="52"/>
      <c r="ANQ6" s="52"/>
      <c r="ANR6" s="52"/>
      <c r="ANS6" s="52"/>
      <c r="ANT6" s="52"/>
      <c r="ANU6" s="52"/>
      <c r="ANV6" s="52"/>
      <c r="ANW6" s="52"/>
      <c r="ANX6" s="52"/>
      <c r="ANY6" s="52"/>
      <c r="ANZ6" s="52"/>
      <c r="AOA6" s="52"/>
      <c r="AOB6" s="52"/>
      <c r="AOC6" s="52"/>
      <c r="AOD6" s="52"/>
      <c r="AOE6" s="52"/>
      <c r="AOF6" s="52"/>
      <c r="AOG6" s="52"/>
      <c r="AOH6" s="52"/>
      <c r="AOI6" s="52"/>
      <c r="AOJ6" s="52"/>
      <c r="AOK6" s="52"/>
      <c r="AOL6" s="52"/>
      <c r="AOM6" s="52"/>
      <c r="AON6" s="52"/>
      <c r="AOO6" s="52"/>
      <c r="AOP6" s="52"/>
      <c r="AOQ6" s="52"/>
      <c r="AOR6" s="52"/>
      <c r="AOS6" s="52"/>
      <c r="AOT6" s="52"/>
      <c r="AOU6" s="52"/>
      <c r="AOV6" s="52"/>
      <c r="AOW6" s="52"/>
      <c r="AOX6" s="52"/>
      <c r="AOY6" s="52"/>
      <c r="AOZ6" s="52"/>
      <c r="APA6" s="52"/>
      <c r="APB6" s="52"/>
      <c r="APC6" s="52"/>
      <c r="APD6" s="52"/>
      <c r="APE6" s="52"/>
      <c r="APF6" s="52"/>
      <c r="APG6" s="52"/>
      <c r="APH6" s="52"/>
      <c r="API6" s="52"/>
      <c r="APJ6" s="52"/>
      <c r="APK6" s="52"/>
      <c r="APL6" s="52"/>
      <c r="APM6" s="52"/>
      <c r="APN6" s="52"/>
      <c r="APO6" s="52"/>
      <c r="APP6" s="52"/>
      <c r="APQ6" s="52"/>
      <c r="APR6" s="52"/>
      <c r="APS6" s="52"/>
      <c r="APT6" s="52"/>
      <c r="APU6" s="52"/>
      <c r="APV6" s="52"/>
      <c r="APW6" s="52"/>
      <c r="APX6" s="52"/>
      <c r="APY6" s="52"/>
      <c r="APZ6" s="52"/>
      <c r="AQA6" s="52"/>
      <c r="AQB6" s="52"/>
      <c r="AQC6" s="52"/>
      <c r="AQD6" s="52"/>
      <c r="AQE6" s="52"/>
      <c r="AQF6" s="52"/>
      <c r="AQG6" s="52"/>
      <c r="AQH6" s="52"/>
      <c r="AQI6" s="52"/>
      <c r="AQJ6" s="52"/>
      <c r="AQK6" s="52"/>
      <c r="AQL6" s="52"/>
      <c r="AQM6" s="52"/>
      <c r="AQN6" s="52"/>
      <c r="AQO6" s="52"/>
      <c r="AQP6" s="52"/>
      <c r="AQQ6" s="52"/>
      <c r="AQR6" s="52"/>
      <c r="AQS6" s="52"/>
      <c r="AQT6" s="52"/>
      <c r="AQU6" s="52"/>
      <c r="AQV6" s="52"/>
      <c r="AQW6" s="52"/>
      <c r="AQX6" s="52"/>
      <c r="AQY6" s="52"/>
      <c r="AQZ6" s="52"/>
      <c r="ARA6" s="52"/>
      <c r="ARB6" s="52"/>
      <c r="ARC6" s="52"/>
      <c r="ARD6" s="52"/>
      <c r="ARE6" s="52"/>
      <c r="ARF6" s="52"/>
      <c r="ARG6" s="52"/>
      <c r="ARH6" s="52"/>
      <c r="ARI6" s="52"/>
      <c r="ARJ6" s="52"/>
      <c r="ARK6" s="52"/>
      <c r="ARL6" s="52"/>
      <c r="ARM6" s="52"/>
      <c r="ARN6" s="52"/>
      <c r="ARO6" s="52"/>
      <c r="ARP6" s="52"/>
      <c r="ARQ6" s="52"/>
      <c r="ARR6" s="52"/>
      <c r="ARS6" s="52"/>
      <c r="ART6" s="52"/>
      <c r="ARU6" s="52"/>
      <c r="ARV6" s="52"/>
      <c r="ARW6" s="52"/>
      <c r="ARX6" s="52"/>
      <c r="ARY6" s="52"/>
      <c r="ARZ6" s="52"/>
      <c r="ASA6" s="52"/>
      <c r="ASB6" s="52"/>
      <c r="ASC6" s="52"/>
      <c r="ASD6" s="52"/>
      <c r="ASE6" s="52"/>
      <c r="ASF6" s="52"/>
      <c r="ASG6" s="52"/>
      <c r="ASH6" s="52"/>
      <c r="ASI6" s="52"/>
      <c r="ASJ6" s="52"/>
      <c r="ASK6" s="52"/>
      <c r="ASL6" s="52"/>
      <c r="ASM6" s="52"/>
      <c r="ASN6" s="52"/>
      <c r="ASO6" s="52"/>
      <c r="ASP6" s="52"/>
      <c r="ASQ6" s="52"/>
      <c r="ASR6" s="52"/>
      <c r="ASS6" s="52"/>
      <c r="AST6" s="52"/>
      <c r="ASU6" s="52"/>
      <c r="ASV6" s="52"/>
      <c r="ASW6" s="52"/>
      <c r="ASX6" s="52"/>
      <c r="ASY6" s="52"/>
      <c r="ASZ6" s="52"/>
      <c r="ATA6" s="52"/>
      <c r="ATB6" s="52"/>
      <c r="ATC6" s="52"/>
      <c r="ATD6" s="52"/>
      <c r="ATE6" s="52"/>
      <c r="ATF6" s="52"/>
      <c r="ATG6" s="52"/>
      <c r="ATH6" s="52"/>
      <c r="ATI6" s="52"/>
      <c r="ATJ6" s="52"/>
      <c r="ATK6" s="52"/>
      <c r="ATL6" s="52"/>
      <c r="ATM6" s="52"/>
      <c r="ATN6" s="52"/>
      <c r="ATO6" s="52"/>
      <c r="ATP6" s="52"/>
      <c r="ATQ6" s="52"/>
      <c r="ATR6" s="52"/>
      <c r="ATS6" s="52"/>
      <c r="ATT6" s="52"/>
      <c r="ATU6" s="52"/>
      <c r="ATV6" s="52"/>
      <c r="ATW6" s="52"/>
      <c r="ATX6" s="52"/>
      <c r="ATY6" s="52"/>
      <c r="ATZ6" s="52"/>
      <c r="AUA6" s="52"/>
      <c r="AUB6" s="52"/>
      <c r="AUC6" s="52"/>
      <c r="AUD6" s="52"/>
      <c r="AUE6" s="52"/>
      <c r="AUF6" s="52"/>
      <c r="AUG6" s="52"/>
      <c r="AUH6" s="52"/>
      <c r="AUI6" s="52"/>
      <c r="AUJ6" s="52"/>
      <c r="AUK6" s="52"/>
      <c r="AUL6" s="52"/>
      <c r="AUM6" s="52"/>
      <c r="AUN6" s="52"/>
      <c r="AUO6" s="52"/>
      <c r="AUP6" s="52"/>
      <c r="AUQ6" s="52"/>
      <c r="AUR6" s="52"/>
      <c r="AUS6" s="52"/>
      <c r="AUT6" s="52"/>
      <c r="AUU6" s="52"/>
      <c r="AUV6" s="52"/>
      <c r="AUW6" s="52"/>
      <c r="AUX6" s="52"/>
      <c r="AUY6" s="52"/>
      <c r="AUZ6" s="52"/>
      <c r="AVA6" s="52"/>
      <c r="AVB6" s="52"/>
      <c r="AVC6" s="52"/>
      <c r="AVD6" s="52"/>
      <c r="AVE6" s="52"/>
      <c r="AVF6" s="52"/>
      <c r="AVG6" s="52"/>
      <c r="AVH6" s="52"/>
      <c r="AVI6" s="52"/>
      <c r="AVJ6" s="52"/>
      <c r="AVK6" s="52"/>
      <c r="AVL6" s="52"/>
      <c r="AVM6" s="52"/>
      <c r="AVN6" s="52"/>
      <c r="AVO6" s="52"/>
      <c r="AVP6" s="52"/>
      <c r="AVQ6" s="52"/>
      <c r="AVR6" s="52"/>
      <c r="AVS6" s="52"/>
      <c r="AVT6" s="52"/>
      <c r="AVU6" s="52"/>
      <c r="AVV6" s="52"/>
      <c r="AVW6" s="52"/>
      <c r="AVX6" s="52"/>
      <c r="AVY6" s="52"/>
      <c r="AVZ6" s="52"/>
      <c r="AWA6" s="52"/>
      <c r="AWB6" s="52"/>
      <c r="AWC6" s="52"/>
      <c r="AWD6" s="52"/>
      <c r="AWE6" s="52"/>
      <c r="AWF6" s="52"/>
      <c r="AWG6" s="52"/>
      <c r="AWH6" s="52"/>
      <c r="AWI6" s="52"/>
      <c r="AWJ6" s="52"/>
      <c r="AWK6" s="52"/>
      <c r="AWL6" s="52"/>
      <c r="AWM6" s="52"/>
      <c r="AWN6" s="52"/>
      <c r="AWO6" s="52"/>
      <c r="AWP6" s="52"/>
      <c r="AWQ6" s="52"/>
      <c r="AWR6" s="52"/>
      <c r="AWS6" s="52"/>
      <c r="AWT6" s="52"/>
      <c r="AWU6" s="52"/>
      <c r="AWV6" s="52"/>
      <c r="AWW6" s="52"/>
      <c r="AWX6" s="52"/>
      <c r="AWY6" s="52"/>
      <c r="AWZ6" s="52"/>
      <c r="AXA6" s="52"/>
      <c r="AXB6" s="52"/>
      <c r="AXC6" s="52"/>
      <c r="AXD6" s="52"/>
      <c r="AXE6" s="52"/>
      <c r="AXF6" s="52"/>
      <c r="AXG6" s="52"/>
      <c r="AXH6" s="52"/>
      <c r="AXI6" s="52"/>
      <c r="AXJ6" s="52"/>
      <c r="AXK6" s="52"/>
      <c r="AXL6" s="52"/>
      <c r="AXM6" s="52"/>
      <c r="AXN6" s="52"/>
      <c r="AXO6" s="52"/>
      <c r="AXP6" s="52"/>
      <c r="AXQ6" s="52"/>
      <c r="AXR6" s="52"/>
      <c r="AXS6" s="52"/>
      <c r="AXT6" s="52"/>
      <c r="AXU6" s="52"/>
      <c r="AXV6" s="52"/>
      <c r="AXW6" s="52"/>
      <c r="AXX6" s="52"/>
      <c r="AXY6" s="52"/>
      <c r="AXZ6" s="52"/>
      <c r="AYA6" s="52"/>
      <c r="AYB6" s="52"/>
      <c r="AYC6" s="52"/>
      <c r="AYD6" s="52"/>
      <c r="AYE6" s="52"/>
      <c r="AYF6" s="52"/>
      <c r="AYG6" s="52"/>
      <c r="AYH6" s="52"/>
      <c r="AYI6" s="52"/>
      <c r="AYJ6" s="52"/>
      <c r="AYK6" s="52"/>
      <c r="AYL6" s="52"/>
      <c r="AYM6" s="52"/>
      <c r="AYN6" s="52"/>
      <c r="AYO6" s="52"/>
      <c r="AYP6" s="52"/>
      <c r="AYQ6" s="52"/>
      <c r="AYR6" s="52"/>
      <c r="AYS6" s="52"/>
      <c r="AYT6" s="52"/>
      <c r="AYU6" s="52"/>
      <c r="AYV6" s="52"/>
      <c r="AYW6" s="52"/>
      <c r="AYX6" s="52"/>
      <c r="AYY6" s="52"/>
      <c r="AYZ6" s="52"/>
      <c r="AZA6" s="52"/>
      <c r="AZB6" s="52"/>
      <c r="AZC6" s="52"/>
      <c r="AZD6" s="52"/>
      <c r="AZE6" s="52"/>
      <c r="AZF6" s="52"/>
      <c r="AZG6" s="52"/>
      <c r="AZH6" s="52"/>
      <c r="AZI6" s="52"/>
      <c r="AZJ6" s="52"/>
      <c r="AZK6" s="52"/>
      <c r="AZL6" s="52"/>
      <c r="AZM6" s="52"/>
      <c r="AZN6" s="52"/>
      <c r="AZO6" s="52"/>
      <c r="AZP6" s="52"/>
      <c r="AZQ6" s="52"/>
      <c r="AZR6" s="52"/>
      <c r="AZS6" s="52"/>
      <c r="AZT6" s="52"/>
      <c r="AZU6" s="52"/>
      <c r="AZV6" s="52"/>
      <c r="AZW6" s="52"/>
      <c r="AZX6" s="52"/>
      <c r="AZY6" s="52"/>
      <c r="AZZ6" s="52"/>
      <c r="BAA6" s="52"/>
      <c r="BAB6" s="52"/>
      <c r="BAC6" s="52"/>
      <c r="BAD6" s="52"/>
      <c r="BAE6" s="52"/>
      <c r="BAF6" s="52"/>
      <c r="BAG6" s="52"/>
      <c r="BAH6" s="52"/>
      <c r="BAI6" s="52"/>
      <c r="BAJ6" s="52"/>
      <c r="BAK6" s="52"/>
      <c r="BAL6" s="52"/>
      <c r="BAM6" s="52"/>
      <c r="BAN6" s="52"/>
      <c r="BAO6" s="52"/>
      <c r="BAP6" s="52"/>
      <c r="BAQ6" s="52"/>
      <c r="BAR6" s="52"/>
      <c r="BAS6" s="52"/>
      <c r="BAT6" s="52"/>
      <c r="BAU6" s="52"/>
      <c r="BAV6" s="52"/>
      <c r="BAW6" s="52"/>
      <c r="BAX6" s="52"/>
      <c r="BAY6" s="52"/>
      <c r="BAZ6" s="52"/>
      <c r="BBA6" s="52"/>
      <c r="BBB6" s="52"/>
      <c r="BBC6" s="52"/>
      <c r="BBD6" s="52"/>
      <c r="BBE6" s="52"/>
      <c r="BBF6" s="52"/>
      <c r="BBG6" s="52"/>
      <c r="BBH6" s="52"/>
      <c r="BBI6" s="52"/>
      <c r="BBJ6" s="52"/>
      <c r="BBK6" s="52"/>
      <c r="BBL6" s="52"/>
      <c r="BBM6" s="52"/>
      <c r="BBN6" s="52"/>
      <c r="BBO6" s="52"/>
      <c r="BBP6" s="52"/>
      <c r="BBQ6" s="52"/>
      <c r="BBR6" s="52"/>
      <c r="BBS6" s="52"/>
      <c r="BBT6" s="52"/>
      <c r="BBU6" s="52"/>
      <c r="BBV6" s="52"/>
      <c r="BBW6" s="52"/>
      <c r="BBX6" s="52"/>
      <c r="BBY6" s="52"/>
      <c r="BBZ6" s="52"/>
      <c r="BCA6" s="52"/>
      <c r="BCB6" s="52"/>
      <c r="BCC6" s="52"/>
      <c r="BCD6" s="52"/>
      <c r="BCE6" s="52"/>
      <c r="BCF6" s="52"/>
      <c r="BCG6" s="52"/>
      <c r="BCH6" s="52"/>
      <c r="BCI6" s="52"/>
      <c r="BCJ6" s="52"/>
      <c r="BCK6" s="52"/>
      <c r="BCL6" s="52"/>
      <c r="BCM6" s="52"/>
      <c r="BCN6" s="52"/>
      <c r="BCO6" s="52"/>
      <c r="BCP6" s="52"/>
      <c r="BCQ6" s="52"/>
      <c r="BCR6" s="52"/>
      <c r="BCS6" s="52"/>
      <c r="BCT6" s="52"/>
      <c r="BCU6" s="52"/>
      <c r="BCV6" s="52"/>
      <c r="BCW6" s="52"/>
      <c r="BCX6" s="52"/>
      <c r="BCY6" s="52"/>
      <c r="BCZ6" s="52"/>
      <c r="BDA6" s="52"/>
      <c r="BDB6" s="52"/>
      <c r="BDC6" s="52"/>
      <c r="BDD6" s="52"/>
      <c r="BDE6" s="52"/>
      <c r="BDF6" s="52"/>
      <c r="BDG6" s="52"/>
      <c r="BDH6" s="52"/>
      <c r="BDI6" s="52"/>
      <c r="BDJ6" s="52"/>
      <c r="BDK6" s="52"/>
      <c r="BDL6" s="52"/>
      <c r="BDM6" s="52"/>
      <c r="BDN6" s="52"/>
      <c r="BDO6" s="52"/>
      <c r="BDP6" s="52"/>
      <c r="BDQ6" s="52"/>
      <c r="BDR6" s="52"/>
      <c r="BDS6" s="52"/>
      <c r="BDT6" s="52"/>
      <c r="BDU6" s="52"/>
      <c r="BDV6" s="52"/>
      <c r="BDW6" s="52"/>
      <c r="BDX6" s="52"/>
      <c r="BDY6" s="52"/>
      <c r="BDZ6" s="52"/>
      <c r="BEA6" s="52"/>
      <c r="BEB6" s="52"/>
      <c r="BEC6" s="52"/>
      <c r="BED6" s="52"/>
      <c r="BEE6" s="52"/>
      <c r="BEF6" s="52"/>
      <c r="BEG6" s="52"/>
      <c r="BEH6" s="52"/>
      <c r="BEI6" s="52"/>
      <c r="BEJ6" s="52"/>
      <c r="BEK6" s="52"/>
      <c r="BEL6" s="52"/>
      <c r="BEM6" s="52"/>
      <c r="BEN6" s="52"/>
      <c r="BEO6" s="52"/>
      <c r="BEP6" s="52"/>
      <c r="BEQ6" s="52"/>
      <c r="BER6" s="52"/>
      <c r="BES6" s="52"/>
      <c r="BET6" s="52"/>
      <c r="BEU6" s="52"/>
      <c r="BEV6" s="52"/>
      <c r="BEW6" s="52"/>
      <c r="BEX6" s="52"/>
      <c r="BEY6" s="52"/>
      <c r="BEZ6" s="52"/>
      <c r="BFA6" s="52"/>
      <c r="BFB6" s="52"/>
      <c r="BFC6" s="52"/>
      <c r="BFD6" s="52"/>
      <c r="BFE6" s="52"/>
      <c r="BFF6" s="52"/>
      <c r="BFG6" s="52"/>
      <c r="BFH6" s="52"/>
      <c r="BFI6" s="52"/>
      <c r="BFJ6" s="52"/>
      <c r="BFK6" s="52"/>
      <c r="BFL6" s="52"/>
      <c r="BFM6" s="52"/>
      <c r="BFN6" s="52"/>
      <c r="BFO6" s="52"/>
      <c r="BFP6" s="52"/>
      <c r="BFQ6" s="52"/>
      <c r="BFR6" s="52"/>
      <c r="BFS6" s="52"/>
      <c r="BFT6" s="52"/>
      <c r="BFU6" s="52"/>
      <c r="BFV6" s="52"/>
      <c r="BFW6" s="52"/>
      <c r="BFX6" s="52"/>
      <c r="BFY6" s="52"/>
      <c r="BFZ6" s="52"/>
      <c r="BGA6" s="52"/>
      <c r="BGB6" s="52"/>
      <c r="BGC6" s="52"/>
      <c r="BGD6" s="52"/>
      <c r="BGE6" s="52"/>
      <c r="BGF6" s="52"/>
      <c r="BGG6" s="52"/>
      <c r="BGH6" s="52"/>
      <c r="BGI6" s="52"/>
      <c r="BGJ6" s="52"/>
      <c r="BGK6" s="52"/>
      <c r="BGL6" s="52"/>
      <c r="BGM6" s="52"/>
      <c r="BGN6" s="52"/>
      <c r="BGO6" s="52"/>
      <c r="BGP6" s="52"/>
      <c r="BGQ6" s="52"/>
      <c r="BGR6" s="52"/>
      <c r="BGS6" s="52"/>
      <c r="BGT6" s="52"/>
      <c r="BGU6" s="52"/>
      <c r="BGV6" s="52"/>
      <c r="BGW6" s="52"/>
      <c r="BGX6" s="52"/>
      <c r="BGY6" s="52"/>
      <c r="BGZ6" s="52"/>
      <c r="BHA6" s="52"/>
      <c r="BHB6" s="52"/>
      <c r="BHC6" s="52"/>
      <c r="BHD6" s="52"/>
      <c r="BHE6" s="52"/>
      <c r="BHF6" s="52"/>
      <c r="BHG6" s="52"/>
      <c r="BHH6" s="52"/>
      <c r="BHI6" s="52"/>
      <c r="BHJ6" s="52"/>
      <c r="BHK6" s="52"/>
      <c r="BHL6" s="52"/>
      <c r="BHM6" s="52"/>
      <c r="BHN6" s="52"/>
      <c r="BHO6" s="52"/>
      <c r="BHP6" s="52"/>
      <c r="BHQ6" s="52"/>
      <c r="BHR6" s="52"/>
      <c r="BHS6" s="52"/>
      <c r="BHT6" s="52"/>
      <c r="BHU6" s="52"/>
      <c r="BHV6" s="52"/>
      <c r="BHW6" s="52"/>
      <c r="BHX6" s="52"/>
      <c r="BHY6" s="52"/>
      <c r="BHZ6" s="52"/>
      <c r="BIA6" s="52"/>
      <c r="BIB6" s="52"/>
      <c r="BIC6" s="52"/>
      <c r="BID6" s="52"/>
      <c r="BIE6" s="52"/>
      <c r="BIF6" s="52"/>
      <c r="BIG6" s="52"/>
      <c r="BIH6" s="52"/>
      <c r="BII6" s="52"/>
      <c r="BIJ6" s="52"/>
      <c r="BIK6" s="52"/>
      <c r="BIL6" s="52"/>
      <c r="BIM6" s="52"/>
      <c r="BIN6" s="52"/>
      <c r="BIO6" s="52"/>
      <c r="BIP6" s="52"/>
      <c r="BIQ6" s="52"/>
      <c r="BIR6" s="52"/>
      <c r="BIS6" s="52"/>
      <c r="BIT6" s="52"/>
      <c r="BIU6" s="52"/>
      <c r="BIV6" s="52"/>
      <c r="BIW6" s="52"/>
      <c r="BIX6" s="52"/>
      <c r="BIY6" s="52"/>
      <c r="BIZ6" s="52"/>
      <c r="BJA6" s="52"/>
      <c r="BJB6" s="52"/>
      <c r="BJC6" s="52"/>
      <c r="BJD6" s="52"/>
      <c r="BJE6" s="52"/>
      <c r="BJF6" s="52"/>
      <c r="BJG6" s="52"/>
      <c r="BJH6" s="52"/>
      <c r="BJI6" s="52"/>
      <c r="BJJ6" s="52"/>
      <c r="BJK6" s="52"/>
      <c r="BJL6" s="52"/>
      <c r="BJM6" s="52"/>
      <c r="BJN6" s="52"/>
      <c r="BJO6" s="52"/>
      <c r="BJP6" s="52"/>
      <c r="BJQ6" s="52"/>
      <c r="BJR6" s="52"/>
      <c r="BJS6" s="52"/>
      <c r="BJT6" s="52"/>
      <c r="BJU6" s="52"/>
      <c r="BJV6" s="52"/>
      <c r="BJW6" s="52"/>
      <c r="BJX6" s="52"/>
      <c r="BJY6" s="52"/>
      <c r="BJZ6" s="52"/>
      <c r="BKA6" s="52"/>
      <c r="BKB6" s="52"/>
      <c r="BKC6" s="52"/>
      <c r="BKD6" s="52"/>
      <c r="BKE6" s="52"/>
      <c r="BKF6" s="52"/>
      <c r="BKG6" s="52"/>
      <c r="BKH6" s="52"/>
      <c r="BKI6" s="52"/>
      <c r="BKJ6" s="52"/>
      <c r="BKK6" s="52"/>
      <c r="BKL6" s="52"/>
      <c r="BKM6" s="52"/>
      <c r="BKN6" s="52"/>
      <c r="BKO6" s="52"/>
      <c r="BKP6" s="52"/>
      <c r="BKQ6" s="52"/>
      <c r="BKR6" s="52"/>
      <c r="BKS6" s="52"/>
      <c r="BKT6" s="52"/>
      <c r="BKU6" s="52"/>
      <c r="BKV6" s="52"/>
      <c r="BKW6" s="52"/>
      <c r="BKX6" s="52"/>
      <c r="BKY6" s="52"/>
      <c r="BKZ6" s="52"/>
      <c r="BLA6" s="52"/>
      <c r="BLB6" s="52"/>
      <c r="BLC6" s="52"/>
      <c r="BLD6" s="52"/>
      <c r="BLE6" s="52"/>
      <c r="BLF6" s="52"/>
      <c r="BLG6" s="52"/>
      <c r="BLH6" s="52"/>
      <c r="BLI6" s="52"/>
      <c r="BLJ6" s="52"/>
      <c r="BLK6" s="52"/>
      <c r="BLL6" s="52"/>
      <c r="BLM6" s="52"/>
      <c r="BLN6" s="52"/>
      <c r="BLO6" s="52"/>
      <c r="BLP6" s="52"/>
      <c r="BLQ6" s="52"/>
      <c r="BLR6" s="52"/>
      <c r="BLS6" s="52"/>
      <c r="BLT6" s="52"/>
      <c r="BLU6" s="52"/>
      <c r="BLV6" s="52"/>
      <c r="BLW6" s="52"/>
      <c r="BLX6" s="52"/>
      <c r="BLY6" s="52"/>
      <c r="BLZ6" s="52"/>
      <c r="BMA6" s="52"/>
      <c r="BMB6" s="52"/>
      <c r="BMC6" s="52"/>
      <c r="BMD6" s="52"/>
      <c r="BME6" s="52"/>
      <c r="BMF6" s="52"/>
      <c r="BMG6" s="52"/>
      <c r="BMH6" s="52"/>
      <c r="BMI6" s="52"/>
      <c r="BMJ6" s="52"/>
      <c r="BMK6" s="52"/>
      <c r="BML6" s="52"/>
      <c r="BMM6" s="52"/>
      <c r="BMN6" s="52"/>
      <c r="BMO6" s="52"/>
      <c r="BMP6" s="52"/>
      <c r="BMQ6" s="52"/>
      <c r="BMR6" s="52"/>
      <c r="BMS6" s="52"/>
      <c r="BMT6" s="52"/>
      <c r="BMU6" s="52"/>
      <c r="BMV6" s="52"/>
      <c r="BMW6" s="52"/>
      <c r="BMX6" s="52"/>
      <c r="BMY6" s="52"/>
      <c r="BMZ6" s="52"/>
      <c r="BNA6" s="52"/>
      <c r="BNB6" s="52"/>
      <c r="BNC6" s="52"/>
      <c r="BND6" s="52"/>
      <c r="BNE6" s="52"/>
      <c r="BNF6" s="52"/>
      <c r="BNG6" s="52"/>
      <c r="BNH6" s="52"/>
      <c r="BNI6" s="52"/>
      <c r="BNJ6" s="52"/>
      <c r="BNK6" s="52"/>
      <c r="BNL6" s="52"/>
      <c r="BNM6" s="52"/>
      <c r="BNN6" s="52"/>
      <c r="BNO6" s="52"/>
      <c r="BNP6" s="52"/>
      <c r="BNQ6" s="52"/>
      <c r="BNR6" s="52"/>
      <c r="BNS6" s="52"/>
      <c r="BNT6" s="52"/>
      <c r="BNU6" s="52"/>
      <c r="BNV6" s="52"/>
      <c r="BNW6" s="52"/>
      <c r="BNX6" s="52"/>
      <c r="BNY6" s="52"/>
      <c r="BNZ6" s="52"/>
      <c r="BOA6" s="52"/>
      <c r="BOB6" s="52"/>
      <c r="BOC6" s="52"/>
      <c r="BOD6" s="52"/>
      <c r="BOE6" s="52"/>
      <c r="BOF6" s="52"/>
      <c r="BOG6" s="52"/>
      <c r="BOH6" s="52"/>
      <c r="BOI6" s="52"/>
      <c r="BOJ6" s="52"/>
      <c r="BOK6" s="52"/>
      <c r="BOL6" s="52"/>
      <c r="BOM6" s="52"/>
      <c r="BON6" s="52"/>
      <c r="BOO6" s="52"/>
      <c r="BOP6" s="52"/>
      <c r="BOQ6" s="52"/>
      <c r="BOR6" s="52"/>
      <c r="BOS6" s="52"/>
      <c r="BOT6" s="52"/>
      <c r="BOU6" s="52"/>
      <c r="BOV6" s="52"/>
      <c r="BOW6" s="52"/>
      <c r="BOX6" s="52"/>
      <c r="BOY6" s="52"/>
      <c r="BOZ6" s="52"/>
      <c r="BPA6" s="52"/>
      <c r="BPB6" s="52"/>
      <c r="BPC6" s="52"/>
      <c r="BPD6" s="52"/>
      <c r="BPE6" s="52"/>
      <c r="BPF6" s="52"/>
    </row>
    <row r="7" spans="1:1774" s="52" customFormat="1" hidden="1" x14ac:dyDescent="0.35">
      <c r="A7" s="34"/>
      <c r="C7" s="129"/>
      <c r="E7" s="62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</row>
    <row r="8" spans="1:1774" s="52" customFormat="1" hidden="1" x14ac:dyDescent="0.35">
      <c r="A8" s="34"/>
      <c r="C8" s="129"/>
      <c r="E8" s="62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</row>
    <row r="9" spans="1:1774" s="52" customFormat="1" hidden="1" x14ac:dyDescent="0.35">
      <c r="A9" s="34"/>
      <c r="C9" s="129"/>
      <c r="E9" s="62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</row>
    <row r="10" spans="1:1774" s="52" customFormat="1" hidden="1" x14ac:dyDescent="0.35">
      <c r="A10" s="34"/>
      <c r="C10" s="129"/>
      <c r="E10" s="62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</row>
    <row r="11" spans="1:1774" s="52" customFormat="1" hidden="1" x14ac:dyDescent="0.35">
      <c r="A11" s="34"/>
      <c r="C11" s="129"/>
      <c r="E11" s="62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</row>
    <row r="12" spans="1:1774" s="52" customFormat="1" hidden="1" x14ac:dyDescent="0.35">
      <c r="A12" s="34"/>
      <c r="C12" s="129"/>
      <c r="E12" s="62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</row>
    <row r="13" spans="1:1774" s="52" customFormat="1" hidden="1" x14ac:dyDescent="0.35">
      <c r="A13" s="34"/>
      <c r="C13" s="129"/>
      <c r="E13" s="62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</row>
    <row r="14" spans="1:1774" s="52" customFormat="1" hidden="1" x14ac:dyDescent="0.35">
      <c r="A14" s="34"/>
      <c r="C14" s="129"/>
      <c r="E14" s="62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</row>
    <row r="15" spans="1:1774" s="52" customFormat="1" hidden="1" x14ac:dyDescent="0.35">
      <c r="A15" s="34"/>
      <c r="C15" s="129"/>
      <c r="E15" s="62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</row>
    <row r="16" spans="1:1774" s="52" customFormat="1" hidden="1" x14ac:dyDescent="0.35">
      <c r="A16" s="34"/>
      <c r="C16" s="129"/>
      <c r="E16" s="62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</row>
    <row r="17" spans="1:1774" s="52" customFormat="1" hidden="1" x14ac:dyDescent="0.35">
      <c r="A17" s="34"/>
      <c r="C17" s="129"/>
    </row>
    <row r="18" spans="1:1774" s="52" customFormat="1" hidden="1" x14ac:dyDescent="0.35">
      <c r="A18" s="34" t="s">
        <v>104</v>
      </c>
      <c r="C18" s="129"/>
      <c r="E18" s="25" t="s">
        <v>103</v>
      </c>
    </row>
    <row r="19" spans="1:1774" s="52" customFormat="1" hidden="1" x14ac:dyDescent="0.35">
      <c r="A19" s="34"/>
      <c r="C19" s="129"/>
    </row>
    <row r="20" spans="1:1774" s="29" customFormat="1" hidden="1" x14ac:dyDescent="0.35">
      <c r="A20" s="130"/>
      <c r="C20" s="131" t="s">
        <v>107</v>
      </c>
      <c r="E20" s="29" t="s">
        <v>88</v>
      </c>
      <c r="F20" s="29" t="s">
        <v>94</v>
      </c>
      <c r="G20" s="29" t="s">
        <v>95</v>
      </c>
      <c r="H20" s="29" t="s">
        <v>89</v>
      </c>
      <c r="I20" s="29" t="s">
        <v>13</v>
      </c>
      <c r="J20" s="29" t="s">
        <v>14</v>
      </c>
      <c r="K20" s="29" t="s">
        <v>15</v>
      </c>
      <c r="L20" s="29" t="s">
        <v>16</v>
      </c>
      <c r="M20" s="29" t="s">
        <v>17</v>
      </c>
      <c r="N20" s="29" t="s">
        <v>18</v>
      </c>
      <c r="O20" s="29" t="s">
        <v>19</v>
      </c>
      <c r="P20" s="29" t="s">
        <v>20</v>
      </c>
      <c r="Q20" s="29" t="s">
        <v>21</v>
      </c>
      <c r="R20" s="29" t="s">
        <v>22</v>
      </c>
      <c r="S20" s="29" t="s">
        <v>23</v>
      </c>
      <c r="T20" s="29" t="s">
        <v>24</v>
      </c>
      <c r="U20" s="29" t="s">
        <v>25</v>
      </c>
      <c r="V20" s="29" t="s">
        <v>26</v>
      </c>
      <c r="W20" s="29" t="s">
        <v>27</v>
      </c>
      <c r="X20" s="29" t="s">
        <v>28</v>
      </c>
      <c r="Y20" s="29" t="s">
        <v>29</v>
      </c>
      <c r="Z20" s="29" t="s">
        <v>30</v>
      </c>
      <c r="AA20" s="29" t="s">
        <v>31</v>
      </c>
      <c r="AB20" s="29" t="s">
        <v>32</v>
      </c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2"/>
      <c r="BM20" s="52"/>
      <c r="BN20" s="52"/>
      <c r="BO20" s="52"/>
      <c r="BP20" s="52"/>
      <c r="BQ20" s="52"/>
      <c r="BR20" s="52"/>
      <c r="BS20" s="52"/>
      <c r="BT20" s="52"/>
      <c r="BU20" s="52"/>
      <c r="BV20" s="52"/>
      <c r="BW20" s="52"/>
      <c r="BX20" s="52"/>
      <c r="BY20" s="52"/>
      <c r="BZ20" s="52"/>
      <c r="CA20" s="52"/>
      <c r="CB20" s="52"/>
      <c r="CC20" s="52"/>
      <c r="CD20" s="52"/>
      <c r="CE20" s="52"/>
      <c r="CF20" s="52"/>
      <c r="CG20" s="52"/>
      <c r="CH20" s="52"/>
      <c r="CI20" s="52"/>
      <c r="CJ20" s="52"/>
      <c r="CK20" s="52"/>
      <c r="CL20" s="52"/>
      <c r="CM20" s="52"/>
      <c r="CN20" s="52"/>
      <c r="CO20" s="52"/>
      <c r="CP20" s="52"/>
      <c r="CQ20" s="52"/>
      <c r="CR20" s="52"/>
      <c r="CS20" s="52"/>
      <c r="CT20" s="52"/>
      <c r="CU20" s="52"/>
      <c r="CV20" s="52"/>
      <c r="CW20" s="52"/>
      <c r="CX20" s="52"/>
      <c r="CY20" s="52"/>
      <c r="CZ20" s="52"/>
      <c r="DA20" s="52"/>
      <c r="DB20" s="52"/>
      <c r="DC20" s="52"/>
      <c r="DD20" s="52"/>
      <c r="DE20" s="52"/>
      <c r="DF20" s="52"/>
      <c r="DG20" s="52"/>
      <c r="DH20" s="52"/>
      <c r="DI20" s="52"/>
      <c r="DJ20" s="52"/>
      <c r="DK20" s="52"/>
      <c r="DL20" s="52"/>
      <c r="DM20" s="52"/>
      <c r="DN20" s="52"/>
      <c r="DO20" s="52"/>
      <c r="DP20" s="52"/>
      <c r="DQ20" s="52"/>
      <c r="DR20" s="52"/>
      <c r="DS20" s="52"/>
      <c r="DT20" s="52"/>
      <c r="DU20" s="52"/>
      <c r="DV20" s="52"/>
      <c r="DW20" s="52"/>
      <c r="DX20" s="52"/>
      <c r="DY20" s="52"/>
      <c r="DZ20" s="52"/>
      <c r="EA20" s="52"/>
      <c r="EB20" s="52"/>
      <c r="EC20" s="52"/>
      <c r="ED20" s="52"/>
      <c r="EE20" s="52"/>
      <c r="EF20" s="52"/>
      <c r="EG20" s="52"/>
      <c r="EH20" s="52"/>
      <c r="EI20" s="52"/>
      <c r="EJ20" s="52"/>
      <c r="EK20" s="52"/>
      <c r="EL20" s="52"/>
      <c r="EM20" s="52"/>
      <c r="EN20" s="52"/>
      <c r="EO20" s="52"/>
      <c r="EP20" s="52"/>
      <c r="EQ20" s="52"/>
      <c r="ER20" s="52"/>
      <c r="ES20" s="52"/>
      <c r="ET20" s="52"/>
      <c r="EU20" s="52"/>
      <c r="EV20" s="52"/>
      <c r="EW20" s="52"/>
      <c r="EX20" s="52"/>
      <c r="EY20" s="52"/>
      <c r="EZ20" s="52"/>
      <c r="FA20" s="52"/>
      <c r="FB20" s="52"/>
      <c r="FC20" s="52"/>
      <c r="FD20" s="52"/>
      <c r="FE20" s="52"/>
      <c r="FF20" s="52"/>
      <c r="FG20" s="52"/>
      <c r="FH20" s="52"/>
      <c r="FI20" s="52"/>
      <c r="FJ20" s="52"/>
      <c r="FK20" s="52"/>
      <c r="FL20" s="52"/>
      <c r="FM20" s="52"/>
      <c r="FN20" s="52"/>
      <c r="FO20" s="52"/>
      <c r="FP20" s="52"/>
      <c r="FQ20" s="52"/>
      <c r="FR20" s="52"/>
      <c r="FS20" s="52"/>
      <c r="FT20" s="52"/>
      <c r="FU20" s="52"/>
      <c r="FV20" s="52"/>
      <c r="FW20" s="52"/>
      <c r="FX20" s="52"/>
      <c r="FY20" s="52"/>
      <c r="FZ20" s="52"/>
      <c r="GA20" s="52"/>
      <c r="GB20" s="52"/>
      <c r="GC20" s="52"/>
      <c r="GD20" s="52"/>
      <c r="GE20" s="52"/>
      <c r="GF20" s="52"/>
      <c r="GG20" s="52"/>
      <c r="GH20" s="52"/>
      <c r="GI20" s="52"/>
      <c r="GJ20" s="52"/>
      <c r="GK20" s="52"/>
      <c r="GL20" s="52"/>
      <c r="GM20" s="52"/>
      <c r="GN20" s="52"/>
      <c r="GO20" s="52"/>
      <c r="GP20" s="52"/>
      <c r="GQ20" s="52"/>
      <c r="GR20" s="52"/>
      <c r="GS20" s="52"/>
      <c r="GT20" s="52"/>
      <c r="GU20" s="52"/>
      <c r="GV20" s="52"/>
      <c r="GW20" s="52"/>
      <c r="GX20" s="52"/>
      <c r="GY20" s="52"/>
      <c r="GZ20" s="52"/>
      <c r="HA20" s="52"/>
      <c r="HB20" s="52"/>
      <c r="HC20" s="52"/>
      <c r="HD20" s="52"/>
      <c r="HE20" s="52"/>
      <c r="HF20" s="52"/>
      <c r="HG20" s="52"/>
      <c r="HH20" s="52"/>
      <c r="HI20" s="52"/>
      <c r="HJ20" s="52"/>
      <c r="HK20" s="52"/>
      <c r="HL20" s="52"/>
      <c r="HM20" s="52"/>
      <c r="HN20" s="52"/>
      <c r="HO20" s="52"/>
      <c r="HP20" s="52"/>
      <c r="HQ20" s="52"/>
      <c r="HR20" s="52"/>
      <c r="HS20" s="52"/>
      <c r="HT20" s="52"/>
      <c r="HU20" s="52"/>
      <c r="HV20" s="52"/>
      <c r="HW20" s="52"/>
      <c r="HX20" s="52"/>
      <c r="HY20" s="52"/>
      <c r="HZ20" s="52"/>
      <c r="IA20" s="52"/>
      <c r="IB20" s="52"/>
      <c r="IC20" s="52"/>
      <c r="ID20" s="52"/>
      <c r="IE20" s="52"/>
      <c r="IF20" s="52"/>
      <c r="IG20" s="52"/>
      <c r="IH20" s="52"/>
      <c r="II20" s="52"/>
      <c r="IJ20" s="52"/>
      <c r="IK20" s="52"/>
      <c r="IL20" s="52"/>
      <c r="IM20" s="52"/>
      <c r="IN20" s="52"/>
      <c r="IO20" s="52"/>
      <c r="IP20" s="52"/>
      <c r="IQ20" s="52"/>
      <c r="IR20" s="52"/>
      <c r="IS20" s="52"/>
      <c r="IT20" s="52"/>
      <c r="IU20" s="52"/>
      <c r="IV20" s="52"/>
      <c r="IW20" s="52"/>
      <c r="IX20" s="52"/>
      <c r="IY20" s="52"/>
      <c r="IZ20" s="52"/>
      <c r="JA20" s="52"/>
      <c r="JB20" s="52"/>
      <c r="JC20" s="52"/>
      <c r="JD20" s="52"/>
      <c r="JE20" s="52"/>
      <c r="JF20" s="52"/>
      <c r="JG20" s="52"/>
      <c r="JH20" s="52"/>
      <c r="JI20" s="52"/>
      <c r="JJ20" s="52"/>
      <c r="JK20" s="52"/>
      <c r="JL20" s="52"/>
      <c r="JM20" s="52"/>
      <c r="JN20" s="52"/>
      <c r="JO20" s="52"/>
      <c r="JP20" s="52"/>
      <c r="JQ20" s="52"/>
      <c r="JR20" s="52"/>
      <c r="JS20" s="52"/>
      <c r="JT20" s="52"/>
      <c r="JU20" s="52"/>
      <c r="JV20" s="52"/>
      <c r="JW20" s="52"/>
      <c r="JX20" s="52"/>
      <c r="JY20" s="52"/>
      <c r="JZ20" s="52"/>
      <c r="KA20" s="52"/>
      <c r="KB20" s="52"/>
      <c r="KC20" s="52"/>
      <c r="KD20" s="52"/>
      <c r="KE20" s="52"/>
      <c r="KF20" s="52"/>
      <c r="KG20" s="52"/>
      <c r="KH20" s="52"/>
      <c r="KI20" s="52"/>
      <c r="KJ20" s="52"/>
      <c r="KK20" s="52"/>
      <c r="KL20" s="52"/>
      <c r="KM20" s="52"/>
      <c r="KN20" s="52"/>
      <c r="KO20" s="52"/>
      <c r="KP20" s="52"/>
      <c r="KQ20" s="52"/>
      <c r="KR20" s="52"/>
      <c r="KS20" s="52"/>
      <c r="KT20" s="52"/>
      <c r="KU20" s="52"/>
      <c r="KV20" s="52"/>
      <c r="KW20" s="52"/>
      <c r="KX20" s="52"/>
      <c r="KY20" s="52"/>
      <c r="KZ20" s="52"/>
      <c r="LA20" s="52"/>
      <c r="LB20" s="52"/>
      <c r="LC20" s="52"/>
      <c r="LD20" s="52"/>
      <c r="LE20" s="52"/>
      <c r="LF20" s="52"/>
      <c r="LG20" s="52"/>
      <c r="LH20" s="52"/>
      <c r="LI20" s="52"/>
      <c r="LJ20" s="52"/>
      <c r="LK20" s="52"/>
      <c r="LL20" s="52"/>
      <c r="LM20" s="52"/>
      <c r="LN20" s="52"/>
      <c r="LO20" s="52"/>
      <c r="LP20" s="52"/>
      <c r="LQ20" s="52"/>
      <c r="LR20" s="52"/>
      <c r="LS20" s="52"/>
      <c r="LT20" s="52"/>
      <c r="LU20" s="52"/>
      <c r="LV20" s="52"/>
      <c r="LW20" s="52"/>
      <c r="LX20" s="52"/>
      <c r="LY20" s="52"/>
      <c r="LZ20" s="52"/>
      <c r="MA20" s="52"/>
      <c r="MB20" s="52"/>
      <c r="MC20" s="52"/>
      <c r="MD20" s="52"/>
      <c r="ME20" s="52"/>
      <c r="MF20" s="52"/>
      <c r="MG20" s="52"/>
      <c r="MH20" s="52"/>
      <c r="MI20" s="52"/>
      <c r="MJ20" s="52"/>
      <c r="MK20" s="52"/>
      <c r="ML20" s="52"/>
      <c r="MM20" s="52"/>
      <c r="MN20" s="52"/>
      <c r="MO20" s="52"/>
      <c r="MP20" s="52"/>
      <c r="MQ20" s="52"/>
      <c r="MR20" s="52"/>
      <c r="MS20" s="52"/>
      <c r="MT20" s="52"/>
      <c r="MU20" s="52"/>
      <c r="MV20" s="52"/>
      <c r="MW20" s="52"/>
      <c r="MX20" s="52"/>
      <c r="MY20" s="52"/>
      <c r="MZ20" s="52"/>
      <c r="NA20" s="52"/>
      <c r="NB20" s="52"/>
      <c r="NC20" s="52"/>
      <c r="ND20" s="52"/>
      <c r="NE20" s="52"/>
      <c r="NF20" s="52"/>
      <c r="NG20" s="52"/>
      <c r="NH20" s="52"/>
      <c r="NI20" s="52"/>
      <c r="NJ20" s="52"/>
      <c r="NK20" s="52"/>
      <c r="NL20" s="52"/>
      <c r="NM20" s="52"/>
      <c r="NN20" s="52"/>
      <c r="NO20" s="52"/>
      <c r="NP20" s="52"/>
      <c r="NQ20" s="52"/>
      <c r="NR20" s="52"/>
      <c r="NS20" s="52"/>
      <c r="NT20" s="52"/>
      <c r="NU20" s="52"/>
      <c r="NV20" s="52"/>
      <c r="NW20" s="52"/>
      <c r="NX20" s="52"/>
      <c r="NY20" s="52"/>
      <c r="NZ20" s="52"/>
      <c r="OA20" s="52"/>
      <c r="OB20" s="52"/>
      <c r="OC20" s="52"/>
      <c r="OD20" s="52"/>
      <c r="OE20" s="52"/>
      <c r="OF20" s="52"/>
      <c r="OG20" s="52"/>
      <c r="OH20" s="52"/>
      <c r="OI20" s="52"/>
      <c r="OJ20" s="52"/>
      <c r="OK20" s="52"/>
      <c r="OL20" s="52"/>
      <c r="OM20" s="52"/>
      <c r="ON20" s="52"/>
      <c r="OO20" s="52"/>
      <c r="OP20" s="52"/>
      <c r="OQ20" s="52"/>
      <c r="OR20" s="52"/>
      <c r="OS20" s="52"/>
      <c r="OT20" s="52"/>
      <c r="OU20" s="52"/>
      <c r="OV20" s="52"/>
      <c r="OW20" s="52"/>
      <c r="OX20" s="52"/>
      <c r="OY20" s="52"/>
      <c r="OZ20" s="52"/>
      <c r="PA20" s="52"/>
      <c r="PB20" s="52"/>
      <c r="PC20" s="52"/>
      <c r="PD20" s="52"/>
      <c r="PE20" s="52"/>
      <c r="PF20" s="52"/>
      <c r="PG20" s="52"/>
      <c r="PH20" s="52"/>
      <c r="PI20" s="52"/>
      <c r="PJ20" s="52"/>
      <c r="PK20" s="52"/>
      <c r="PL20" s="52"/>
      <c r="PM20" s="52"/>
      <c r="PN20" s="52"/>
      <c r="PO20" s="52"/>
      <c r="PP20" s="52"/>
      <c r="PQ20" s="52"/>
      <c r="PR20" s="52"/>
      <c r="PS20" s="52"/>
      <c r="PT20" s="52"/>
      <c r="PU20" s="52"/>
      <c r="PV20" s="52"/>
      <c r="PW20" s="52"/>
      <c r="PX20" s="52"/>
      <c r="PY20" s="52"/>
      <c r="PZ20" s="52"/>
      <c r="QA20" s="52"/>
      <c r="QB20" s="52"/>
      <c r="QC20" s="52"/>
      <c r="QD20" s="52"/>
      <c r="QE20" s="52"/>
      <c r="QF20" s="52"/>
      <c r="QG20" s="52"/>
      <c r="QH20" s="52"/>
      <c r="QI20" s="52"/>
      <c r="QJ20" s="52"/>
      <c r="QK20" s="52"/>
      <c r="QL20" s="52"/>
      <c r="QM20" s="52"/>
      <c r="QN20" s="52"/>
      <c r="QO20" s="52"/>
      <c r="QP20" s="52"/>
      <c r="QQ20" s="52"/>
      <c r="QR20" s="52"/>
      <c r="QS20" s="52"/>
      <c r="QT20" s="52"/>
      <c r="QU20" s="52"/>
      <c r="QV20" s="52"/>
      <c r="QW20" s="52"/>
      <c r="QX20" s="52"/>
      <c r="QY20" s="52"/>
      <c r="QZ20" s="52"/>
      <c r="RA20" s="52"/>
      <c r="RB20" s="52"/>
      <c r="RC20" s="52"/>
      <c r="RD20" s="52"/>
      <c r="RE20" s="52"/>
      <c r="RF20" s="52"/>
      <c r="RG20" s="52"/>
      <c r="RH20" s="52"/>
      <c r="RI20" s="52"/>
      <c r="RJ20" s="52"/>
      <c r="RK20" s="52"/>
      <c r="RL20" s="52"/>
      <c r="RM20" s="52"/>
      <c r="RN20" s="52"/>
      <c r="RO20" s="52"/>
      <c r="RP20" s="52"/>
      <c r="RQ20" s="52"/>
      <c r="RR20" s="52"/>
      <c r="RS20" s="52"/>
      <c r="RT20" s="52"/>
      <c r="RU20" s="52"/>
      <c r="RV20" s="52"/>
      <c r="RW20" s="52"/>
      <c r="RX20" s="52"/>
      <c r="RY20" s="52"/>
      <c r="RZ20" s="52"/>
      <c r="SA20" s="52"/>
      <c r="SB20" s="52"/>
      <c r="SC20" s="52"/>
      <c r="SD20" s="52"/>
      <c r="SE20" s="52"/>
      <c r="SF20" s="52"/>
      <c r="SG20" s="52"/>
      <c r="SH20" s="52"/>
      <c r="SI20" s="52"/>
      <c r="SJ20" s="52"/>
      <c r="SK20" s="52"/>
      <c r="SL20" s="52"/>
      <c r="SM20" s="52"/>
      <c r="SN20" s="52"/>
      <c r="SO20" s="52"/>
      <c r="SP20" s="52"/>
      <c r="SQ20" s="52"/>
      <c r="SR20" s="52"/>
      <c r="SS20" s="52"/>
      <c r="ST20" s="52"/>
      <c r="SU20" s="52"/>
      <c r="SV20" s="52"/>
      <c r="SW20" s="52"/>
      <c r="SX20" s="52"/>
      <c r="SY20" s="52"/>
      <c r="SZ20" s="52"/>
      <c r="TA20" s="52"/>
      <c r="TB20" s="52"/>
      <c r="TC20" s="52"/>
      <c r="TD20" s="52"/>
      <c r="TE20" s="52"/>
      <c r="TF20" s="52"/>
      <c r="TG20" s="52"/>
      <c r="TH20" s="52"/>
      <c r="TI20" s="52"/>
      <c r="TJ20" s="52"/>
      <c r="TK20" s="52"/>
      <c r="TL20" s="52"/>
      <c r="TM20" s="52"/>
      <c r="TN20" s="52"/>
      <c r="TO20" s="52"/>
      <c r="TP20" s="52"/>
      <c r="TQ20" s="52"/>
      <c r="TR20" s="52"/>
      <c r="TS20" s="52"/>
      <c r="TT20" s="52"/>
      <c r="TU20" s="52"/>
      <c r="TV20" s="52"/>
      <c r="TW20" s="52"/>
      <c r="TX20" s="52"/>
      <c r="TY20" s="52"/>
      <c r="TZ20" s="52"/>
      <c r="UA20" s="52"/>
      <c r="UB20" s="52"/>
      <c r="UC20" s="52"/>
      <c r="UD20" s="52"/>
      <c r="UE20" s="52"/>
      <c r="UF20" s="52"/>
      <c r="UG20" s="52"/>
      <c r="UH20" s="52"/>
      <c r="UI20" s="52"/>
      <c r="UJ20" s="52"/>
      <c r="UK20" s="52"/>
      <c r="UL20" s="52"/>
      <c r="UM20" s="52"/>
      <c r="UN20" s="52"/>
      <c r="UO20" s="52"/>
      <c r="UP20" s="52"/>
      <c r="UQ20" s="52"/>
      <c r="UR20" s="52"/>
      <c r="US20" s="52"/>
      <c r="UT20" s="52"/>
      <c r="UU20" s="52"/>
      <c r="UV20" s="52"/>
      <c r="UW20" s="52"/>
      <c r="UX20" s="52"/>
      <c r="UY20" s="52"/>
      <c r="UZ20" s="52"/>
      <c r="VA20" s="52"/>
      <c r="VB20" s="52"/>
      <c r="VC20" s="52"/>
      <c r="VD20" s="52"/>
      <c r="VE20" s="52"/>
      <c r="VF20" s="52"/>
      <c r="VG20" s="52"/>
      <c r="VH20" s="52"/>
      <c r="VI20" s="52"/>
      <c r="VJ20" s="52"/>
      <c r="VK20" s="52"/>
      <c r="VL20" s="52"/>
      <c r="VM20" s="52"/>
      <c r="VN20" s="52"/>
      <c r="VO20" s="52"/>
      <c r="VP20" s="52"/>
      <c r="VQ20" s="52"/>
      <c r="VR20" s="52"/>
      <c r="VS20" s="52"/>
      <c r="VT20" s="52"/>
      <c r="VU20" s="52"/>
      <c r="VV20" s="52"/>
      <c r="VW20" s="52"/>
      <c r="VX20" s="52"/>
      <c r="VY20" s="52"/>
      <c r="VZ20" s="52"/>
      <c r="WA20" s="52"/>
      <c r="WB20" s="52"/>
      <c r="WC20" s="52"/>
      <c r="WD20" s="52"/>
      <c r="WE20" s="52"/>
      <c r="WF20" s="52"/>
      <c r="WG20" s="52"/>
      <c r="WH20" s="52"/>
      <c r="WI20" s="52"/>
      <c r="WJ20" s="52"/>
      <c r="WK20" s="52"/>
      <c r="WL20" s="52"/>
      <c r="WM20" s="52"/>
      <c r="WN20" s="52"/>
      <c r="WO20" s="52"/>
      <c r="WP20" s="52"/>
      <c r="WQ20" s="52"/>
      <c r="WR20" s="52"/>
      <c r="WS20" s="52"/>
      <c r="WT20" s="52"/>
      <c r="WU20" s="52"/>
      <c r="WV20" s="52"/>
      <c r="WW20" s="52"/>
      <c r="WX20" s="52"/>
      <c r="WY20" s="52"/>
      <c r="WZ20" s="52"/>
      <c r="XA20" s="52"/>
      <c r="XB20" s="52"/>
      <c r="XC20" s="52"/>
      <c r="XD20" s="52"/>
      <c r="XE20" s="52"/>
      <c r="XF20" s="52"/>
      <c r="XG20" s="52"/>
      <c r="XH20" s="52"/>
      <c r="XI20" s="52"/>
      <c r="XJ20" s="52"/>
      <c r="XK20" s="52"/>
      <c r="XL20" s="52"/>
      <c r="XM20" s="52"/>
      <c r="XN20" s="52"/>
      <c r="XO20" s="52"/>
      <c r="XP20" s="52"/>
      <c r="XQ20" s="52"/>
      <c r="XR20" s="52"/>
      <c r="XS20" s="52"/>
      <c r="XT20" s="52"/>
      <c r="XU20" s="52"/>
      <c r="XV20" s="52"/>
      <c r="XW20" s="52"/>
      <c r="XX20" s="52"/>
      <c r="XY20" s="52"/>
      <c r="XZ20" s="52"/>
      <c r="YA20" s="52"/>
      <c r="YB20" s="52"/>
      <c r="YC20" s="52"/>
      <c r="YD20" s="52"/>
      <c r="YE20" s="52"/>
      <c r="YF20" s="52"/>
      <c r="YG20" s="52"/>
      <c r="YH20" s="52"/>
      <c r="YI20" s="52"/>
      <c r="YJ20" s="52"/>
      <c r="YK20" s="52"/>
      <c r="YL20" s="52"/>
      <c r="YM20" s="52"/>
      <c r="YN20" s="52"/>
      <c r="YO20" s="52"/>
      <c r="YP20" s="52"/>
      <c r="YQ20" s="52"/>
      <c r="YR20" s="52"/>
      <c r="YS20" s="52"/>
      <c r="YT20" s="52"/>
      <c r="YU20" s="52"/>
      <c r="YV20" s="52"/>
      <c r="YW20" s="52"/>
      <c r="YX20" s="52"/>
      <c r="YY20" s="52"/>
      <c r="YZ20" s="52"/>
      <c r="ZA20" s="52"/>
      <c r="ZB20" s="52"/>
      <c r="ZC20" s="52"/>
      <c r="ZD20" s="52"/>
      <c r="ZE20" s="52"/>
      <c r="ZF20" s="52"/>
      <c r="ZG20" s="52"/>
      <c r="ZH20" s="52"/>
      <c r="ZI20" s="52"/>
      <c r="ZJ20" s="52"/>
      <c r="ZK20" s="52"/>
      <c r="ZL20" s="52"/>
      <c r="ZM20" s="52"/>
      <c r="ZN20" s="52"/>
      <c r="ZO20" s="52"/>
      <c r="ZP20" s="52"/>
      <c r="ZQ20" s="52"/>
      <c r="ZR20" s="52"/>
      <c r="ZS20" s="52"/>
      <c r="ZT20" s="52"/>
      <c r="ZU20" s="52"/>
      <c r="ZV20" s="52"/>
      <c r="ZW20" s="52"/>
      <c r="ZX20" s="52"/>
      <c r="ZY20" s="52"/>
      <c r="ZZ20" s="52"/>
      <c r="AAA20" s="52"/>
      <c r="AAB20" s="52"/>
      <c r="AAC20" s="52"/>
      <c r="AAD20" s="52"/>
      <c r="AAE20" s="52"/>
      <c r="AAF20" s="52"/>
      <c r="AAG20" s="52"/>
      <c r="AAH20" s="52"/>
      <c r="AAI20" s="52"/>
      <c r="AAJ20" s="52"/>
      <c r="AAK20" s="52"/>
      <c r="AAL20" s="52"/>
      <c r="AAM20" s="52"/>
      <c r="AAN20" s="52"/>
      <c r="AAO20" s="52"/>
      <c r="AAP20" s="52"/>
      <c r="AAQ20" s="52"/>
      <c r="AAR20" s="52"/>
      <c r="AAS20" s="52"/>
      <c r="AAT20" s="52"/>
      <c r="AAU20" s="52"/>
      <c r="AAV20" s="52"/>
      <c r="AAW20" s="52"/>
      <c r="AAX20" s="52"/>
      <c r="AAY20" s="52"/>
      <c r="AAZ20" s="52"/>
      <c r="ABA20" s="52"/>
      <c r="ABB20" s="52"/>
      <c r="ABC20" s="52"/>
      <c r="ABD20" s="52"/>
      <c r="ABE20" s="52"/>
      <c r="ABF20" s="52"/>
      <c r="ABG20" s="52"/>
      <c r="ABH20" s="52"/>
      <c r="ABI20" s="52"/>
      <c r="ABJ20" s="52"/>
      <c r="ABK20" s="52"/>
      <c r="ABL20" s="52"/>
      <c r="ABM20" s="52"/>
      <c r="ABN20" s="52"/>
      <c r="ABO20" s="52"/>
      <c r="ABP20" s="52"/>
      <c r="ABQ20" s="52"/>
      <c r="ABR20" s="52"/>
      <c r="ABS20" s="52"/>
      <c r="ABT20" s="52"/>
      <c r="ABU20" s="52"/>
      <c r="ABV20" s="52"/>
      <c r="ABW20" s="52"/>
      <c r="ABX20" s="52"/>
      <c r="ABY20" s="52"/>
      <c r="ABZ20" s="52"/>
      <c r="ACA20" s="52"/>
      <c r="ACB20" s="52"/>
      <c r="ACC20" s="52"/>
      <c r="ACD20" s="52"/>
      <c r="ACE20" s="52"/>
      <c r="ACF20" s="52"/>
      <c r="ACG20" s="52"/>
      <c r="ACH20" s="52"/>
      <c r="ACI20" s="52"/>
      <c r="ACJ20" s="52"/>
      <c r="ACK20" s="52"/>
      <c r="ACL20" s="52"/>
      <c r="ACM20" s="52"/>
      <c r="ACN20" s="52"/>
      <c r="ACO20" s="52"/>
      <c r="ACP20" s="52"/>
      <c r="ACQ20" s="52"/>
      <c r="ACR20" s="52"/>
      <c r="ACS20" s="52"/>
      <c r="ACT20" s="52"/>
      <c r="ACU20" s="52"/>
      <c r="ACV20" s="52"/>
      <c r="ACW20" s="52"/>
      <c r="ACX20" s="52"/>
      <c r="ACY20" s="52"/>
      <c r="ACZ20" s="52"/>
      <c r="ADA20" s="52"/>
      <c r="ADB20" s="52"/>
      <c r="ADC20" s="52"/>
      <c r="ADD20" s="52"/>
      <c r="ADE20" s="52"/>
      <c r="ADF20" s="52"/>
      <c r="ADG20" s="52"/>
      <c r="ADH20" s="52"/>
      <c r="ADI20" s="52"/>
      <c r="ADJ20" s="52"/>
      <c r="ADK20" s="52"/>
      <c r="ADL20" s="52"/>
      <c r="ADM20" s="52"/>
      <c r="ADN20" s="52"/>
      <c r="ADO20" s="52"/>
      <c r="ADP20" s="52"/>
      <c r="ADQ20" s="52"/>
      <c r="ADR20" s="52"/>
      <c r="ADS20" s="52"/>
      <c r="ADT20" s="52"/>
      <c r="ADU20" s="52"/>
      <c r="ADV20" s="52"/>
      <c r="ADW20" s="52"/>
      <c r="ADX20" s="52"/>
      <c r="ADY20" s="52"/>
      <c r="ADZ20" s="52"/>
      <c r="AEA20" s="52"/>
      <c r="AEB20" s="52"/>
      <c r="AEC20" s="52"/>
      <c r="AED20" s="52"/>
      <c r="AEE20" s="52"/>
      <c r="AEF20" s="52"/>
      <c r="AEG20" s="52"/>
      <c r="AEH20" s="52"/>
      <c r="AEI20" s="52"/>
      <c r="AEJ20" s="52"/>
      <c r="AEK20" s="52"/>
      <c r="AEL20" s="52"/>
      <c r="AEM20" s="52"/>
      <c r="AEN20" s="52"/>
      <c r="AEO20" s="52"/>
      <c r="AEP20" s="52"/>
      <c r="AEQ20" s="52"/>
      <c r="AER20" s="52"/>
      <c r="AES20" s="52"/>
      <c r="AET20" s="52"/>
      <c r="AEU20" s="52"/>
      <c r="AEV20" s="52"/>
      <c r="AEW20" s="52"/>
      <c r="AEX20" s="52"/>
      <c r="AEY20" s="52"/>
      <c r="AEZ20" s="52"/>
      <c r="AFA20" s="52"/>
      <c r="AFB20" s="52"/>
      <c r="AFC20" s="52"/>
      <c r="AFD20" s="52"/>
      <c r="AFE20" s="52"/>
      <c r="AFF20" s="52"/>
      <c r="AFG20" s="52"/>
      <c r="AFH20" s="52"/>
      <c r="AFI20" s="52"/>
      <c r="AFJ20" s="52"/>
      <c r="AFK20" s="52"/>
      <c r="AFL20" s="52"/>
      <c r="AFM20" s="52"/>
      <c r="AFN20" s="52"/>
      <c r="AFO20" s="52"/>
      <c r="AFP20" s="52"/>
      <c r="AFQ20" s="52"/>
      <c r="AFR20" s="52"/>
      <c r="AFS20" s="52"/>
      <c r="AFT20" s="52"/>
      <c r="AFU20" s="52"/>
      <c r="AFV20" s="52"/>
      <c r="AFW20" s="52"/>
      <c r="AFX20" s="52"/>
      <c r="AFY20" s="52"/>
      <c r="AFZ20" s="52"/>
      <c r="AGA20" s="52"/>
      <c r="AGB20" s="52"/>
      <c r="AGC20" s="52"/>
      <c r="AGD20" s="52"/>
      <c r="AGE20" s="52"/>
      <c r="AGF20" s="52"/>
      <c r="AGG20" s="52"/>
      <c r="AGH20" s="52"/>
      <c r="AGI20" s="52"/>
      <c r="AGJ20" s="52"/>
      <c r="AGK20" s="52"/>
      <c r="AGL20" s="52"/>
      <c r="AGM20" s="52"/>
      <c r="AGN20" s="52"/>
      <c r="AGO20" s="52"/>
      <c r="AGP20" s="52"/>
      <c r="AGQ20" s="52"/>
      <c r="AGR20" s="52"/>
      <c r="AGS20" s="52"/>
      <c r="AGT20" s="52"/>
      <c r="AGU20" s="52"/>
      <c r="AGV20" s="52"/>
      <c r="AGW20" s="52"/>
      <c r="AGX20" s="52"/>
      <c r="AGY20" s="52"/>
      <c r="AGZ20" s="52"/>
      <c r="AHA20" s="52"/>
      <c r="AHB20" s="52"/>
      <c r="AHC20" s="52"/>
      <c r="AHD20" s="52"/>
      <c r="AHE20" s="52"/>
      <c r="AHF20" s="52"/>
      <c r="AHG20" s="52"/>
      <c r="AHH20" s="52"/>
      <c r="AHI20" s="52"/>
      <c r="AHJ20" s="52"/>
      <c r="AHK20" s="52"/>
      <c r="AHL20" s="52"/>
      <c r="AHM20" s="52"/>
      <c r="AHN20" s="52"/>
      <c r="AHO20" s="52"/>
      <c r="AHP20" s="52"/>
      <c r="AHQ20" s="52"/>
      <c r="AHR20" s="52"/>
      <c r="AHS20" s="52"/>
      <c r="AHT20" s="52"/>
      <c r="AHU20" s="52"/>
      <c r="AHV20" s="52"/>
      <c r="AHW20" s="52"/>
      <c r="AHX20" s="52"/>
      <c r="AHY20" s="52"/>
      <c r="AHZ20" s="52"/>
      <c r="AIA20" s="52"/>
      <c r="AIB20" s="52"/>
      <c r="AIC20" s="52"/>
      <c r="AID20" s="52"/>
      <c r="AIE20" s="52"/>
      <c r="AIF20" s="52"/>
      <c r="AIG20" s="52"/>
      <c r="AIH20" s="52"/>
      <c r="AII20" s="52"/>
      <c r="AIJ20" s="52"/>
      <c r="AIK20" s="52"/>
      <c r="AIL20" s="52"/>
      <c r="AIM20" s="52"/>
      <c r="AIN20" s="52"/>
      <c r="AIO20" s="52"/>
      <c r="AIP20" s="52"/>
      <c r="AIQ20" s="52"/>
      <c r="AIR20" s="52"/>
      <c r="AIS20" s="52"/>
      <c r="AIT20" s="52"/>
      <c r="AIU20" s="52"/>
      <c r="AIV20" s="52"/>
      <c r="AIW20" s="52"/>
      <c r="AIX20" s="52"/>
      <c r="AIY20" s="52"/>
      <c r="AIZ20" s="52"/>
      <c r="AJA20" s="52"/>
      <c r="AJB20" s="52"/>
      <c r="AJC20" s="52"/>
      <c r="AJD20" s="52"/>
      <c r="AJE20" s="52"/>
      <c r="AJF20" s="52"/>
      <c r="AJG20" s="52"/>
      <c r="AJH20" s="52"/>
      <c r="AJI20" s="52"/>
      <c r="AJJ20" s="52"/>
      <c r="AJK20" s="52"/>
      <c r="AJL20" s="52"/>
      <c r="AJM20" s="52"/>
      <c r="AJN20" s="52"/>
      <c r="AJO20" s="52"/>
      <c r="AJP20" s="52"/>
      <c r="AJQ20" s="52"/>
      <c r="AJR20" s="52"/>
      <c r="AJS20" s="52"/>
      <c r="AJT20" s="52"/>
      <c r="AJU20" s="52"/>
      <c r="AJV20" s="52"/>
      <c r="AJW20" s="52"/>
      <c r="AJX20" s="52"/>
      <c r="AJY20" s="52"/>
      <c r="AJZ20" s="52"/>
      <c r="AKA20" s="52"/>
      <c r="AKB20" s="52"/>
      <c r="AKC20" s="52"/>
      <c r="AKD20" s="52"/>
      <c r="AKE20" s="52"/>
      <c r="AKF20" s="52"/>
      <c r="AKG20" s="52"/>
      <c r="AKH20" s="52"/>
      <c r="AKI20" s="52"/>
      <c r="AKJ20" s="52"/>
      <c r="AKK20" s="52"/>
      <c r="AKL20" s="52"/>
      <c r="AKM20" s="52"/>
      <c r="AKN20" s="52"/>
      <c r="AKO20" s="52"/>
      <c r="AKP20" s="52"/>
      <c r="AKQ20" s="52"/>
      <c r="AKR20" s="52"/>
      <c r="AKS20" s="52"/>
      <c r="AKT20" s="52"/>
      <c r="AKU20" s="52"/>
      <c r="AKV20" s="52"/>
      <c r="AKW20" s="52"/>
      <c r="AKX20" s="52"/>
      <c r="AKY20" s="52"/>
      <c r="AKZ20" s="52"/>
      <c r="ALA20" s="52"/>
      <c r="ALB20" s="52"/>
      <c r="ALC20" s="52"/>
      <c r="ALD20" s="52"/>
      <c r="ALE20" s="52"/>
      <c r="ALF20" s="52"/>
      <c r="ALG20" s="52"/>
      <c r="ALH20" s="52"/>
      <c r="ALI20" s="52"/>
      <c r="ALJ20" s="52"/>
      <c r="ALK20" s="52"/>
      <c r="ALL20" s="52"/>
      <c r="ALM20" s="52"/>
      <c r="ALN20" s="52"/>
      <c r="ALO20" s="52"/>
      <c r="ALP20" s="52"/>
      <c r="ALQ20" s="52"/>
      <c r="ALR20" s="52"/>
      <c r="ALS20" s="52"/>
      <c r="ALT20" s="52"/>
      <c r="ALU20" s="52"/>
      <c r="ALV20" s="52"/>
      <c r="ALW20" s="52"/>
      <c r="ALX20" s="52"/>
      <c r="ALY20" s="52"/>
      <c r="ALZ20" s="52"/>
      <c r="AMA20" s="52"/>
      <c r="AMB20" s="52"/>
      <c r="AMC20" s="52"/>
      <c r="AMD20" s="52"/>
      <c r="AME20" s="52"/>
      <c r="AMF20" s="52"/>
      <c r="AMG20" s="52"/>
      <c r="AMH20" s="52"/>
      <c r="AMI20" s="52"/>
      <c r="AMJ20" s="52"/>
      <c r="AMK20" s="52"/>
      <c r="AML20" s="52"/>
      <c r="AMM20" s="52"/>
      <c r="AMN20" s="52"/>
      <c r="AMO20" s="52"/>
      <c r="AMP20" s="52"/>
      <c r="AMQ20" s="52"/>
      <c r="AMR20" s="52"/>
      <c r="AMS20" s="52"/>
      <c r="AMT20" s="52"/>
      <c r="AMU20" s="52"/>
      <c r="AMV20" s="52"/>
      <c r="AMW20" s="52"/>
      <c r="AMX20" s="52"/>
      <c r="AMY20" s="52"/>
      <c r="AMZ20" s="52"/>
      <c r="ANA20" s="52"/>
      <c r="ANB20" s="52"/>
      <c r="ANC20" s="52"/>
      <c r="AND20" s="52"/>
      <c r="ANE20" s="52"/>
      <c r="ANF20" s="52"/>
      <c r="ANG20" s="52"/>
      <c r="ANH20" s="52"/>
      <c r="ANI20" s="52"/>
      <c r="ANJ20" s="52"/>
      <c r="ANK20" s="52"/>
      <c r="ANL20" s="52"/>
      <c r="ANM20" s="52"/>
      <c r="ANN20" s="52"/>
      <c r="ANO20" s="52"/>
      <c r="ANP20" s="52"/>
      <c r="ANQ20" s="52"/>
      <c r="ANR20" s="52"/>
      <c r="ANS20" s="52"/>
      <c r="ANT20" s="52"/>
      <c r="ANU20" s="52"/>
      <c r="ANV20" s="52"/>
      <c r="ANW20" s="52"/>
      <c r="ANX20" s="52"/>
      <c r="ANY20" s="52"/>
      <c r="ANZ20" s="52"/>
      <c r="AOA20" s="52"/>
      <c r="AOB20" s="52"/>
      <c r="AOC20" s="52"/>
      <c r="AOD20" s="52"/>
      <c r="AOE20" s="52"/>
      <c r="AOF20" s="52"/>
      <c r="AOG20" s="52"/>
      <c r="AOH20" s="52"/>
      <c r="AOI20" s="52"/>
      <c r="AOJ20" s="52"/>
      <c r="AOK20" s="52"/>
      <c r="AOL20" s="52"/>
      <c r="AOM20" s="52"/>
      <c r="AON20" s="52"/>
      <c r="AOO20" s="52"/>
      <c r="AOP20" s="52"/>
      <c r="AOQ20" s="52"/>
      <c r="AOR20" s="52"/>
      <c r="AOS20" s="52"/>
      <c r="AOT20" s="52"/>
      <c r="AOU20" s="52"/>
      <c r="AOV20" s="52"/>
      <c r="AOW20" s="52"/>
      <c r="AOX20" s="52"/>
      <c r="AOY20" s="52"/>
      <c r="AOZ20" s="52"/>
      <c r="APA20" s="52"/>
      <c r="APB20" s="52"/>
      <c r="APC20" s="52"/>
      <c r="APD20" s="52"/>
      <c r="APE20" s="52"/>
      <c r="APF20" s="52"/>
      <c r="APG20" s="52"/>
      <c r="APH20" s="52"/>
      <c r="API20" s="52"/>
      <c r="APJ20" s="52"/>
      <c r="APK20" s="52"/>
      <c r="APL20" s="52"/>
      <c r="APM20" s="52"/>
      <c r="APN20" s="52"/>
      <c r="APO20" s="52"/>
      <c r="APP20" s="52"/>
      <c r="APQ20" s="52"/>
      <c r="APR20" s="52"/>
      <c r="APS20" s="52"/>
      <c r="APT20" s="52"/>
      <c r="APU20" s="52"/>
      <c r="APV20" s="52"/>
      <c r="APW20" s="52"/>
      <c r="APX20" s="52"/>
      <c r="APY20" s="52"/>
      <c r="APZ20" s="52"/>
      <c r="AQA20" s="52"/>
      <c r="AQB20" s="52"/>
      <c r="AQC20" s="52"/>
      <c r="AQD20" s="52"/>
      <c r="AQE20" s="52"/>
      <c r="AQF20" s="52"/>
      <c r="AQG20" s="52"/>
      <c r="AQH20" s="52"/>
      <c r="AQI20" s="52"/>
      <c r="AQJ20" s="52"/>
      <c r="AQK20" s="52"/>
      <c r="AQL20" s="52"/>
      <c r="AQM20" s="52"/>
      <c r="AQN20" s="52"/>
      <c r="AQO20" s="52"/>
      <c r="AQP20" s="52"/>
      <c r="AQQ20" s="52"/>
      <c r="AQR20" s="52"/>
      <c r="AQS20" s="52"/>
      <c r="AQT20" s="52"/>
      <c r="AQU20" s="52"/>
      <c r="AQV20" s="52"/>
      <c r="AQW20" s="52"/>
      <c r="AQX20" s="52"/>
      <c r="AQY20" s="52"/>
      <c r="AQZ20" s="52"/>
      <c r="ARA20" s="52"/>
      <c r="ARB20" s="52"/>
      <c r="ARC20" s="52"/>
      <c r="ARD20" s="52"/>
      <c r="ARE20" s="52"/>
      <c r="ARF20" s="52"/>
      <c r="ARG20" s="52"/>
      <c r="ARH20" s="52"/>
      <c r="ARI20" s="52"/>
      <c r="ARJ20" s="52"/>
      <c r="ARK20" s="52"/>
      <c r="ARL20" s="52"/>
      <c r="ARM20" s="52"/>
      <c r="ARN20" s="52"/>
      <c r="ARO20" s="52"/>
      <c r="ARP20" s="52"/>
      <c r="ARQ20" s="52"/>
      <c r="ARR20" s="52"/>
      <c r="ARS20" s="52"/>
      <c r="ART20" s="52"/>
      <c r="ARU20" s="52"/>
      <c r="ARV20" s="52"/>
      <c r="ARW20" s="52"/>
      <c r="ARX20" s="52"/>
      <c r="ARY20" s="52"/>
      <c r="ARZ20" s="52"/>
      <c r="ASA20" s="52"/>
      <c r="ASB20" s="52"/>
      <c r="ASC20" s="52"/>
      <c r="ASD20" s="52"/>
      <c r="ASE20" s="52"/>
      <c r="ASF20" s="52"/>
      <c r="ASG20" s="52"/>
      <c r="ASH20" s="52"/>
      <c r="ASI20" s="52"/>
      <c r="ASJ20" s="52"/>
      <c r="ASK20" s="52"/>
      <c r="ASL20" s="52"/>
      <c r="ASM20" s="52"/>
      <c r="ASN20" s="52"/>
      <c r="ASO20" s="52"/>
      <c r="ASP20" s="52"/>
      <c r="ASQ20" s="52"/>
      <c r="ASR20" s="52"/>
      <c r="ASS20" s="52"/>
      <c r="AST20" s="52"/>
      <c r="ASU20" s="52"/>
      <c r="ASV20" s="52"/>
      <c r="ASW20" s="52"/>
      <c r="ASX20" s="52"/>
      <c r="ASY20" s="52"/>
      <c r="ASZ20" s="52"/>
      <c r="ATA20" s="52"/>
      <c r="ATB20" s="52"/>
      <c r="ATC20" s="52"/>
      <c r="ATD20" s="52"/>
      <c r="ATE20" s="52"/>
      <c r="ATF20" s="52"/>
      <c r="ATG20" s="52"/>
      <c r="ATH20" s="52"/>
      <c r="ATI20" s="52"/>
      <c r="ATJ20" s="52"/>
      <c r="ATK20" s="52"/>
      <c r="ATL20" s="52"/>
      <c r="ATM20" s="52"/>
      <c r="ATN20" s="52"/>
      <c r="ATO20" s="52"/>
      <c r="ATP20" s="52"/>
      <c r="ATQ20" s="52"/>
      <c r="ATR20" s="52"/>
      <c r="ATS20" s="52"/>
      <c r="ATT20" s="52"/>
      <c r="ATU20" s="52"/>
      <c r="ATV20" s="52"/>
      <c r="ATW20" s="52"/>
      <c r="ATX20" s="52"/>
      <c r="ATY20" s="52"/>
      <c r="ATZ20" s="52"/>
      <c r="AUA20" s="52"/>
      <c r="AUB20" s="52"/>
      <c r="AUC20" s="52"/>
      <c r="AUD20" s="52"/>
      <c r="AUE20" s="52"/>
      <c r="AUF20" s="52"/>
      <c r="AUG20" s="52"/>
      <c r="AUH20" s="52"/>
      <c r="AUI20" s="52"/>
      <c r="AUJ20" s="52"/>
      <c r="AUK20" s="52"/>
      <c r="AUL20" s="52"/>
      <c r="AUM20" s="52"/>
      <c r="AUN20" s="52"/>
      <c r="AUO20" s="52"/>
      <c r="AUP20" s="52"/>
      <c r="AUQ20" s="52"/>
      <c r="AUR20" s="52"/>
      <c r="AUS20" s="52"/>
      <c r="AUT20" s="52"/>
      <c r="AUU20" s="52"/>
      <c r="AUV20" s="52"/>
      <c r="AUW20" s="52"/>
      <c r="AUX20" s="52"/>
      <c r="AUY20" s="52"/>
      <c r="AUZ20" s="52"/>
      <c r="AVA20" s="52"/>
      <c r="AVB20" s="52"/>
      <c r="AVC20" s="52"/>
      <c r="AVD20" s="52"/>
      <c r="AVE20" s="52"/>
      <c r="AVF20" s="52"/>
      <c r="AVG20" s="52"/>
      <c r="AVH20" s="52"/>
      <c r="AVI20" s="52"/>
      <c r="AVJ20" s="52"/>
      <c r="AVK20" s="52"/>
      <c r="AVL20" s="52"/>
      <c r="AVM20" s="52"/>
      <c r="AVN20" s="52"/>
      <c r="AVO20" s="52"/>
      <c r="AVP20" s="52"/>
      <c r="AVQ20" s="52"/>
      <c r="AVR20" s="52"/>
      <c r="AVS20" s="52"/>
      <c r="AVT20" s="52"/>
      <c r="AVU20" s="52"/>
      <c r="AVV20" s="52"/>
      <c r="AVW20" s="52"/>
      <c r="AVX20" s="52"/>
      <c r="AVY20" s="52"/>
      <c r="AVZ20" s="52"/>
      <c r="AWA20" s="52"/>
      <c r="AWB20" s="52"/>
      <c r="AWC20" s="52"/>
      <c r="AWD20" s="52"/>
      <c r="AWE20" s="52"/>
      <c r="AWF20" s="52"/>
      <c r="AWG20" s="52"/>
      <c r="AWH20" s="52"/>
      <c r="AWI20" s="52"/>
      <c r="AWJ20" s="52"/>
      <c r="AWK20" s="52"/>
      <c r="AWL20" s="52"/>
      <c r="AWM20" s="52"/>
      <c r="AWN20" s="52"/>
      <c r="AWO20" s="52"/>
      <c r="AWP20" s="52"/>
      <c r="AWQ20" s="52"/>
      <c r="AWR20" s="52"/>
      <c r="AWS20" s="52"/>
      <c r="AWT20" s="52"/>
      <c r="AWU20" s="52"/>
      <c r="AWV20" s="52"/>
      <c r="AWW20" s="52"/>
      <c r="AWX20" s="52"/>
      <c r="AWY20" s="52"/>
      <c r="AWZ20" s="52"/>
      <c r="AXA20" s="52"/>
      <c r="AXB20" s="52"/>
      <c r="AXC20" s="52"/>
      <c r="AXD20" s="52"/>
      <c r="AXE20" s="52"/>
      <c r="AXF20" s="52"/>
      <c r="AXG20" s="52"/>
      <c r="AXH20" s="52"/>
      <c r="AXI20" s="52"/>
      <c r="AXJ20" s="52"/>
      <c r="AXK20" s="52"/>
      <c r="AXL20" s="52"/>
      <c r="AXM20" s="52"/>
      <c r="AXN20" s="52"/>
      <c r="AXO20" s="52"/>
      <c r="AXP20" s="52"/>
      <c r="AXQ20" s="52"/>
      <c r="AXR20" s="52"/>
      <c r="AXS20" s="52"/>
      <c r="AXT20" s="52"/>
      <c r="AXU20" s="52"/>
      <c r="AXV20" s="52"/>
      <c r="AXW20" s="52"/>
      <c r="AXX20" s="52"/>
      <c r="AXY20" s="52"/>
      <c r="AXZ20" s="52"/>
      <c r="AYA20" s="52"/>
      <c r="AYB20" s="52"/>
      <c r="AYC20" s="52"/>
      <c r="AYD20" s="52"/>
      <c r="AYE20" s="52"/>
      <c r="AYF20" s="52"/>
      <c r="AYG20" s="52"/>
      <c r="AYH20" s="52"/>
      <c r="AYI20" s="52"/>
      <c r="AYJ20" s="52"/>
      <c r="AYK20" s="52"/>
      <c r="AYL20" s="52"/>
      <c r="AYM20" s="52"/>
      <c r="AYN20" s="52"/>
      <c r="AYO20" s="52"/>
      <c r="AYP20" s="52"/>
      <c r="AYQ20" s="52"/>
      <c r="AYR20" s="52"/>
      <c r="AYS20" s="52"/>
      <c r="AYT20" s="52"/>
      <c r="AYU20" s="52"/>
      <c r="AYV20" s="52"/>
      <c r="AYW20" s="52"/>
      <c r="AYX20" s="52"/>
      <c r="AYY20" s="52"/>
      <c r="AYZ20" s="52"/>
      <c r="AZA20" s="52"/>
      <c r="AZB20" s="52"/>
      <c r="AZC20" s="52"/>
      <c r="AZD20" s="52"/>
      <c r="AZE20" s="52"/>
      <c r="AZF20" s="52"/>
      <c r="AZG20" s="52"/>
      <c r="AZH20" s="52"/>
      <c r="AZI20" s="52"/>
      <c r="AZJ20" s="52"/>
      <c r="AZK20" s="52"/>
      <c r="AZL20" s="52"/>
      <c r="AZM20" s="52"/>
      <c r="AZN20" s="52"/>
      <c r="AZO20" s="52"/>
      <c r="AZP20" s="52"/>
      <c r="AZQ20" s="52"/>
      <c r="AZR20" s="52"/>
      <c r="AZS20" s="52"/>
      <c r="AZT20" s="52"/>
      <c r="AZU20" s="52"/>
      <c r="AZV20" s="52"/>
      <c r="AZW20" s="52"/>
      <c r="AZX20" s="52"/>
      <c r="AZY20" s="52"/>
      <c r="AZZ20" s="52"/>
      <c r="BAA20" s="52"/>
      <c r="BAB20" s="52"/>
      <c r="BAC20" s="52"/>
      <c r="BAD20" s="52"/>
      <c r="BAE20" s="52"/>
      <c r="BAF20" s="52"/>
      <c r="BAG20" s="52"/>
      <c r="BAH20" s="52"/>
      <c r="BAI20" s="52"/>
      <c r="BAJ20" s="52"/>
      <c r="BAK20" s="52"/>
      <c r="BAL20" s="52"/>
      <c r="BAM20" s="52"/>
      <c r="BAN20" s="52"/>
      <c r="BAO20" s="52"/>
      <c r="BAP20" s="52"/>
      <c r="BAQ20" s="52"/>
      <c r="BAR20" s="52"/>
      <c r="BAS20" s="52"/>
      <c r="BAT20" s="52"/>
      <c r="BAU20" s="52"/>
      <c r="BAV20" s="52"/>
      <c r="BAW20" s="52"/>
      <c r="BAX20" s="52"/>
      <c r="BAY20" s="52"/>
      <c r="BAZ20" s="52"/>
      <c r="BBA20" s="52"/>
      <c r="BBB20" s="52"/>
      <c r="BBC20" s="52"/>
      <c r="BBD20" s="52"/>
      <c r="BBE20" s="52"/>
      <c r="BBF20" s="52"/>
      <c r="BBG20" s="52"/>
      <c r="BBH20" s="52"/>
      <c r="BBI20" s="52"/>
      <c r="BBJ20" s="52"/>
      <c r="BBK20" s="52"/>
      <c r="BBL20" s="52"/>
      <c r="BBM20" s="52"/>
      <c r="BBN20" s="52"/>
      <c r="BBO20" s="52"/>
      <c r="BBP20" s="52"/>
      <c r="BBQ20" s="52"/>
      <c r="BBR20" s="52"/>
      <c r="BBS20" s="52"/>
      <c r="BBT20" s="52"/>
      <c r="BBU20" s="52"/>
      <c r="BBV20" s="52"/>
      <c r="BBW20" s="52"/>
      <c r="BBX20" s="52"/>
      <c r="BBY20" s="52"/>
      <c r="BBZ20" s="52"/>
      <c r="BCA20" s="52"/>
      <c r="BCB20" s="52"/>
      <c r="BCC20" s="52"/>
      <c r="BCD20" s="52"/>
      <c r="BCE20" s="52"/>
      <c r="BCF20" s="52"/>
      <c r="BCG20" s="52"/>
      <c r="BCH20" s="52"/>
      <c r="BCI20" s="52"/>
      <c r="BCJ20" s="52"/>
      <c r="BCK20" s="52"/>
      <c r="BCL20" s="52"/>
      <c r="BCM20" s="52"/>
      <c r="BCN20" s="52"/>
      <c r="BCO20" s="52"/>
      <c r="BCP20" s="52"/>
      <c r="BCQ20" s="52"/>
      <c r="BCR20" s="52"/>
      <c r="BCS20" s="52"/>
      <c r="BCT20" s="52"/>
      <c r="BCU20" s="52"/>
      <c r="BCV20" s="52"/>
      <c r="BCW20" s="52"/>
      <c r="BCX20" s="52"/>
      <c r="BCY20" s="52"/>
      <c r="BCZ20" s="52"/>
      <c r="BDA20" s="52"/>
      <c r="BDB20" s="52"/>
      <c r="BDC20" s="52"/>
      <c r="BDD20" s="52"/>
      <c r="BDE20" s="52"/>
      <c r="BDF20" s="52"/>
      <c r="BDG20" s="52"/>
      <c r="BDH20" s="52"/>
      <c r="BDI20" s="52"/>
      <c r="BDJ20" s="52"/>
      <c r="BDK20" s="52"/>
      <c r="BDL20" s="52"/>
      <c r="BDM20" s="52"/>
      <c r="BDN20" s="52"/>
      <c r="BDO20" s="52"/>
      <c r="BDP20" s="52"/>
      <c r="BDQ20" s="52"/>
      <c r="BDR20" s="52"/>
      <c r="BDS20" s="52"/>
      <c r="BDT20" s="52"/>
      <c r="BDU20" s="52"/>
      <c r="BDV20" s="52"/>
      <c r="BDW20" s="52"/>
      <c r="BDX20" s="52"/>
      <c r="BDY20" s="52"/>
      <c r="BDZ20" s="52"/>
      <c r="BEA20" s="52"/>
      <c r="BEB20" s="52"/>
      <c r="BEC20" s="52"/>
      <c r="BED20" s="52"/>
      <c r="BEE20" s="52"/>
      <c r="BEF20" s="52"/>
      <c r="BEG20" s="52"/>
      <c r="BEH20" s="52"/>
      <c r="BEI20" s="52"/>
      <c r="BEJ20" s="52"/>
      <c r="BEK20" s="52"/>
      <c r="BEL20" s="52"/>
      <c r="BEM20" s="52"/>
      <c r="BEN20" s="52"/>
      <c r="BEO20" s="52"/>
      <c r="BEP20" s="52"/>
      <c r="BEQ20" s="52"/>
      <c r="BER20" s="52"/>
      <c r="BES20" s="52"/>
      <c r="BET20" s="52"/>
      <c r="BEU20" s="52"/>
      <c r="BEV20" s="52"/>
      <c r="BEW20" s="52"/>
      <c r="BEX20" s="52"/>
      <c r="BEY20" s="52"/>
      <c r="BEZ20" s="52"/>
      <c r="BFA20" s="52"/>
      <c r="BFB20" s="52"/>
      <c r="BFC20" s="52"/>
      <c r="BFD20" s="52"/>
      <c r="BFE20" s="52"/>
      <c r="BFF20" s="52"/>
      <c r="BFG20" s="52"/>
      <c r="BFH20" s="52"/>
      <c r="BFI20" s="52"/>
      <c r="BFJ20" s="52"/>
      <c r="BFK20" s="52"/>
      <c r="BFL20" s="52"/>
      <c r="BFM20" s="52"/>
      <c r="BFN20" s="52"/>
      <c r="BFO20" s="52"/>
      <c r="BFP20" s="52"/>
      <c r="BFQ20" s="52"/>
      <c r="BFR20" s="52"/>
      <c r="BFS20" s="52"/>
      <c r="BFT20" s="52"/>
      <c r="BFU20" s="52"/>
      <c r="BFV20" s="52"/>
      <c r="BFW20" s="52"/>
      <c r="BFX20" s="52"/>
      <c r="BFY20" s="52"/>
      <c r="BFZ20" s="52"/>
      <c r="BGA20" s="52"/>
      <c r="BGB20" s="52"/>
      <c r="BGC20" s="52"/>
      <c r="BGD20" s="52"/>
      <c r="BGE20" s="52"/>
      <c r="BGF20" s="52"/>
      <c r="BGG20" s="52"/>
      <c r="BGH20" s="52"/>
      <c r="BGI20" s="52"/>
      <c r="BGJ20" s="52"/>
      <c r="BGK20" s="52"/>
      <c r="BGL20" s="52"/>
      <c r="BGM20" s="52"/>
      <c r="BGN20" s="52"/>
      <c r="BGO20" s="52"/>
      <c r="BGP20" s="52"/>
      <c r="BGQ20" s="52"/>
      <c r="BGR20" s="52"/>
      <c r="BGS20" s="52"/>
      <c r="BGT20" s="52"/>
      <c r="BGU20" s="52"/>
      <c r="BGV20" s="52"/>
      <c r="BGW20" s="52"/>
      <c r="BGX20" s="52"/>
      <c r="BGY20" s="52"/>
      <c r="BGZ20" s="52"/>
      <c r="BHA20" s="52"/>
      <c r="BHB20" s="52"/>
      <c r="BHC20" s="52"/>
      <c r="BHD20" s="52"/>
      <c r="BHE20" s="52"/>
      <c r="BHF20" s="52"/>
      <c r="BHG20" s="52"/>
      <c r="BHH20" s="52"/>
      <c r="BHI20" s="52"/>
      <c r="BHJ20" s="52"/>
      <c r="BHK20" s="52"/>
      <c r="BHL20" s="52"/>
      <c r="BHM20" s="52"/>
      <c r="BHN20" s="52"/>
      <c r="BHO20" s="52"/>
      <c r="BHP20" s="52"/>
      <c r="BHQ20" s="52"/>
      <c r="BHR20" s="52"/>
      <c r="BHS20" s="52"/>
      <c r="BHT20" s="52"/>
      <c r="BHU20" s="52"/>
      <c r="BHV20" s="52"/>
      <c r="BHW20" s="52"/>
      <c r="BHX20" s="52"/>
      <c r="BHY20" s="52"/>
      <c r="BHZ20" s="52"/>
      <c r="BIA20" s="52"/>
      <c r="BIB20" s="52"/>
      <c r="BIC20" s="52"/>
      <c r="BID20" s="52"/>
      <c r="BIE20" s="52"/>
      <c r="BIF20" s="52"/>
      <c r="BIG20" s="52"/>
      <c r="BIH20" s="52"/>
      <c r="BII20" s="52"/>
      <c r="BIJ20" s="52"/>
      <c r="BIK20" s="52"/>
      <c r="BIL20" s="52"/>
      <c r="BIM20" s="52"/>
      <c r="BIN20" s="52"/>
      <c r="BIO20" s="52"/>
      <c r="BIP20" s="52"/>
      <c r="BIQ20" s="52"/>
      <c r="BIR20" s="52"/>
      <c r="BIS20" s="52"/>
      <c r="BIT20" s="52"/>
      <c r="BIU20" s="52"/>
      <c r="BIV20" s="52"/>
      <c r="BIW20" s="52"/>
      <c r="BIX20" s="52"/>
      <c r="BIY20" s="52"/>
      <c r="BIZ20" s="52"/>
      <c r="BJA20" s="52"/>
      <c r="BJB20" s="52"/>
      <c r="BJC20" s="52"/>
      <c r="BJD20" s="52"/>
      <c r="BJE20" s="52"/>
      <c r="BJF20" s="52"/>
      <c r="BJG20" s="52"/>
      <c r="BJH20" s="52"/>
      <c r="BJI20" s="52"/>
      <c r="BJJ20" s="52"/>
      <c r="BJK20" s="52"/>
      <c r="BJL20" s="52"/>
      <c r="BJM20" s="52"/>
      <c r="BJN20" s="52"/>
      <c r="BJO20" s="52"/>
      <c r="BJP20" s="52"/>
      <c r="BJQ20" s="52"/>
      <c r="BJR20" s="52"/>
      <c r="BJS20" s="52"/>
      <c r="BJT20" s="52"/>
      <c r="BJU20" s="52"/>
      <c r="BJV20" s="52"/>
      <c r="BJW20" s="52"/>
      <c r="BJX20" s="52"/>
      <c r="BJY20" s="52"/>
      <c r="BJZ20" s="52"/>
      <c r="BKA20" s="52"/>
      <c r="BKB20" s="52"/>
      <c r="BKC20" s="52"/>
      <c r="BKD20" s="52"/>
      <c r="BKE20" s="52"/>
      <c r="BKF20" s="52"/>
      <c r="BKG20" s="52"/>
      <c r="BKH20" s="52"/>
      <c r="BKI20" s="52"/>
      <c r="BKJ20" s="52"/>
      <c r="BKK20" s="52"/>
      <c r="BKL20" s="52"/>
      <c r="BKM20" s="52"/>
      <c r="BKN20" s="52"/>
      <c r="BKO20" s="52"/>
      <c r="BKP20" s="52"/>
      <c r="BKQ20" s="52"/>
      <c r="BKR20" s="52"/>
      <c r="BKS20" s="52"/>
      <c r="BKT20" s="52"/>
      <c r="BKU20" s="52"/>
      <c r="BKV20" s="52"/>
      <c r="BKW20" s="52"/>
      <c r="BKX20" s="52"/>
      <c r="BKY20" s="52"/>
      <c r="BKZ20" s="52"/>
      <c r="BLA20" s="52"/>
      <c r="BLB20" s="52"/>
      <c r="BLC20" s="52"/>
      <c r="BLD20" s="52"/>
      <c r="BLE20" s="52"/>
      <c r="BLF20" s="52"/>
      <c r="BLG20" s="52"/>
      <c r="BLH20" s="52"/>
      <c r="BLI20" s="52"/>
      <c r="BLJ20" s="52"/>
      <c r="BLK20" s="52"/>
      <c r="BLL20" s="52"/>
      <c r="BLM20" s="52"/>
      <c r="BLN20" s="52"/>
      <c r="BLO20" s="52"/>
      <c r="BLP20" s="52"/>
      <c r="BLQ20" s="52"/>
      <c r="BLR20" s="52"/>
      <c r="BLS20" s="52"/>
      <c r="BLT20" s="52"/>
      <c r="BLU20" s="52"/>
      <c r="BLV20" s="52"/>
      <c r="BLW20" s="52"/>
      <c r="BLX20" s="52"/>
      <c r="BLY20" s="52"/>
      <c r="BLZ20" s="52"/>
      <c r="BMA20" s="52"/>
      <c r="BMB20" s="52"/>
      <c r="BMC20" s="52"/>
      <c r="BMD20" s="52"/>
      <c r="BME20" s="52"/>
      <c r="BMF20" s="52"/>
      <c r="BMG20" s="52"/>
      <c r="BMH20" s="52"/>
      <c r="BMI20" s="52"/>
      <c r="BMJ20" s="52"/>
      <c r="BMK20" s="52"/>
      <c r="BML20" s="52"/>
      <c r="BMM20" s="52"/>
      <c r="BMN20" s="52"/>
      <c r="BMO20" s="52"/>
      <c r="BMP20" s="52"/>
      <c r="BMQ20" s="52"/>
      <c r="BMR20" s="52"/>
      <c r="BMS20" s="52"/>
      <c r="BMT20" s="52"/>
      <c r="BMU20" s="52"/>
      <c r="BMV20" s="52"/>
      <c r="BMW20" s="52"/>
      <c r="BMX20" s="52"/>
      <c r="BMY20" s="52"/>
      <c r="BMZ20" s="52"/>
      <c r="BNA20" s="52"/>
      <c r="BNB20" s="52"/>
      <c r="BNC20" s="52"/>
      <c r="BND20" s="52"/>
      <c r="BNE20" s="52"/>
      <c r="BNF20" s="52"/>
      <c r="BNG20" s="52"/>
      <c r="BNH20" s="52"/>
      <c r="BNI20" s="52"/>
      <c r="BNJ20" s="52"/>
      <c r="BNK20" s="52"/>
      <c r="BNL20" s="52"/>
      <c r="BNM20" s="52"/>
      <c r="BNN20" s="52"/>
      <c r="BNO20" s="52"/>
      <c r="BNP20" s="52"/>
      <c r="BNQ20" s="52"/>
      <c r="BNR20" s="52"/>
      <c r="BNS20" s="52"/>
      <c r="BNT20" s="52"/>
      <c r="BNU20" s="52"/>
      <c r="BNV20" s="52"/>
      <c r="BNW20" s="52"/>
      <c r="BNX20" s="52"/>
      <c r="BNY20" s="52"/>
      <c r="BNZ20" s="52"/>
      <c r="BOA20" s="52"/>
      <c r="BOB20" s="52"/>
      <c r="BOC20" s="52"/>
      <c r="BOD20" s="52"/>
      <c r="BOE20" s="52"/>
      <c r="BOF20" s="52"/>
      <c r="BOG20" s="52"/>
      <c r="BOH20" s="52"/>
      <c r="BOI20" s="52"/>
      <c r="BOJ20" s="52"/>
      <c r="BOK20" s="52"/>
      <c r="BOL20" s="52"/>
      <c r="BOM20" s="52"/>
      <c r="BON20" s="52"/>
      <c r="BOO20" s="52"/>
      <c r="BOP20" s="52"/>
      <c r="BOQ20" s="52"/>
      <c r="BOR20" s="52"/>
      <c r="BOS20" s="52"/>
      <c r="BOT20" s="52"/>
      <c r="BOU20" s="52"/>
      <c r="BOV20" s="52"/>
      <c r="BOW20" s="52"/>
      <c r="BOX20" s="52"/>
      <c r="BOY20" s="52"/>
      <c r="BOZ20" s="52"/>
      <c r="BPA20" s="52"/>
      <c r="BPB20" s="52"/>
      <c r="BPC20" s="52"/>
      <c r="BPD20" s="52"/>
      <c r="BPE20" s="52"/>
      <c r="BPF20" s="52"/>
    </row>
    <row r="21" spans="1:1774" s="52" customFormat="1" hidden="1" x14ac:dyDescent="0.35">
      <c r="A21" s="34"/>
      <c r="C21" s="132"/>
      <c r="E21" s="35">
        <v>1</v>
      </c>
      <c r="F21" s="35">
        <v>0.15</v>
      </c>
      <c r="G21" s="35">
        <v>0.77</v>
      </c>
      <c r="H21" s="36">
        <v>0.5</v>
      </c>
      <c r="I21" s="25">
        <f t="shared" ref="I21:AB21" si="0">(I7*(1+$E21+$F21)*(1-$G21)*$H21)</f>
        <v>0</v>
      </c>
      <c r="J21" s="25">
        <f t="shared" si="0"/>
        <v>0</v>
      </c>
      <c r="K21" s="25">
        <f t="shared" si="0"/>
        <v>0</v>
      </c>
      <c r="L21" s="25">
        <f t="shared" si="0"/>
        <v>0</v>
      </c>
      <c r="M21" s="25">
        <f t="shared" si="0"/>
        <v>0</v>
      </c>
      <c r="N21" s="25">
        <f t="shared" si="0"/>
        <v>0</v>
      </c>
      <c r="O21" s="25">
        <f t="shared" si="0"/>
        <v>0</v>
      </c>
      <c r="P21" s="25">
        <f t="shared" si="0"/>
        <v>0</v>
      </c>
      <c r="Q21" s="25">
        <f t="shared" si="0"/>
        <v>0</v>
      </c>
      <c r="R21" s="25">
        <f t="shared" si="0"/>
        <v>0</v>
      </c>
      <c r="S21" s="25">
        <f t="shared" si="0"/>
        <v>0</v>
      </c>
      <c r="T21" s="25">
        <f t="shared" si="0"/>
        <v>0</v>
      </c>
      <c r="U21" s="25">
        <f t="shared" si="0"/>
        <v>0</v>
      </c>
      <c r="V21" s="25">
        <f t="shared" si="0"/>
        <v>0</v>
      </c>
      <c r="W21" s="25">
        <f t="shared" si="0"/>
        <v>0</v>
      </c>
      <c r="X21" s="25">
        <f t="shared" si="0"/>
        <v>0</v>
      </c>
      <c r="Y21" s="25">
        <f t="shared" si="0"/>
        <v>0</v>
      </c>
      <c r="Z21" s="25">
        <f t="shared" si="0"/>
        <v>0</v>
      </c>
      <c r="AA21" s="25">
        <f t="shared" si="0"/>
        <v>0</v>
      </c>
      <c r="AB21" s="25">
        <f t="shared" si="0"/>
        <v>0</v>
      </c>
    </row>
    <row r="22" spans="1:1774" s="52" customFormat="1" hidden="1" x14ac:dyDescent="0.35">
      <c r="A22" s="34"/>
      <c r="C22" s="132"/>
      <c r="E22" s="35">
        <v>3.5</v>
      </c>
      <c r="F22" s="35">
        <v>0.15</v>
      </c>
      <c r="G22" s="35">
        <v>0.09</v>
      </c>
      <c r="H22" s="36">
        <v>0.5</v>
      </c>
      <c r="I22" s="25">
        <f t="shared" ref="I22:AB22" si="1">(I8*(1+$E22+$F22)*(1-$G22)*$H22)</f>
        <v>0</v>
      </c>
      <c r="J22" s="25">
        <f t="shared" si="1"/>
        <v>0</v>
      </c>
      <c r="K22" s="25">
        <f t="shared" si="1"/>
        <v>0</v>
      </c>
      <c r="L22" s="25">
        <f t="shared" si="1"/>
        <v>0</v>
      </c>
      <c r="M22" s="25">
        <f t="shared" si="1"/>
        <v>0</v>
      </c>
      <c r="N22" s="25">
        <f t="shared" si="1"/>
        <v>0</v>
      </c>
      <c r="O22" s="25">
        <f t="shared" si="1"/>
        <v>0</v>
      </c>
      <c r="P22" s="25">
        <f t="shared" si="1"/>
        <v>0</v>
      </c>
      <c r="Q22" s="25">
        <f t="shared" si="1"/>
        <v>0</v>
      </c>
      <c r="R22" s="25">
        <f t="shared" si="1"/>
        <v>0</v>
      </c>
      <c r="S22" s="25">
        <f t="shared" si="1"/>
        <v>0</v>
      </c>
      <c r="T22" s="25">
        <f t="shared" si="1"/>
        <v>0</v>
      </c>
      <c r="U22" s="25">
        <f t="shared" si="1"/>
        <v>0</v>
      </c>
      <c r="V22" s="25">
        <f t="shared" si="1"/>
        <v>0</v>
      </c>
      <c r="W22" s="25">
        <f t="shared" si="1"/>
        <v>0</v>
      </c>
      <c r="X22" s="25">
        <f t="shared" si="1"/>
        <v>0</v>
      </c>
      <c r="Y22" s="25">
        <f t="shared" si="1"/>
        <v>0</v>
      </c>
      <c r="Z22" s="25">
        <f t="shared" si="1"/>
        <v>0</v>
      </c>
      <c r="AA22" s="25">
        <f t="shared" si="1"/>
        <v>0</v>
      </c>
      <c r="AB22" s="25">
        <f t="shared" si="1"/>
        <v>0</v>
      </c>
    </row>
    <row r="23" spans="1:1774" s="52" customFormat="1" hidden="1" x14ac:dyDescent="0.35">
      <c r="A23" s="34"/>
      <c r="C23" s="132"/>
      <c r="E23" s="35">
        <v>3.5</v>
      </c>
      <c r="F23" s="35">
        <v>0.15</v>
      </c>
      <c r="G23" s="35">
        <v>0.1</v>
      </c>
      <c r="H23" s="36">
        <v>0.5</v>
      </c>
      <c r="I23" s="25">
        <f t="shared" ref="I23:AB23" si="2">(I9*(1+$E23+$F23)*(1-$G23)*$H23)</f>
        <v>0</v>
      </c>
      <c r="J23" s="25">
        <f t="shared" si="2"/>
        <v>0</v>
      </c>
      <c r="K23" s="25">
        <f t="shared" si="2"/>
        <v>0</v>
      </c>
      <c r="L23" s="25">
        <f t="shared" si="2"/>
        <v>0</v>
      </c>
      <c r="M23" s="25">
        <f t="shared" si="2"/>
        <v>0</v>
      </c>
      <c r="N23" s="25">
        <f t="shared" si="2"/>
        <v>0</v>
      </c>
      <c r="O23" s="25">
        <f t="shared" si="2"/>
        <v>0</v>
      </c>
      <c r="P23" s="25">
        <f t="shared" si="2"/>
        <v>0</v>
      </c>
      <c r="Q23" s="25">
        <f t="shared" si="2"/>
        <v>0</v>
      </c>
      <c r="R23" s="25">
        <f t="shared" si="2"/>
        <v>0</v>
      </c>
      <c r="S23" s="25">
        <f t="shared" si="2"/>
        <v>0</v>
      </c>
      <c r="T23" s="25">
        <f t="shared" si="2"/>
        <v>0</v>
      </c>
      <c r="U23" s="25">
        <f t="shared" si="2"/>
        <v>0</v>
      </c>
      <c r="V23" s="25">
        <f t="shared" si="2"/>
        <v>0</v>
      </c>
      <c r="W23" s="25">
        <f t="shared" si="2"/>
        <v>0</v>
      </c>
      <c r="X23" s="25">
        <f t="shared" si="2"/>
        <v>0</v>
      </c>
      <c r="Y23" s="25">
        <f t="shared" si="2"/>
        <v>0</v>
      </c>
      <c r="Z23" s="25">
        <f t="shared" si="2"/>
        <v>0</v>
      </c>
      <c r="AA23" s="25">
        <f t="shared" si="2"/>
        <v>0</v>
      </c>
      <c r="AB23" s="25">
        <f t="shared" si="2"/>
        <v>0</v>
      </c>
    </row>
    <row r="24" spans="1:1774" s="52" customFormat="1" hidden="1" x14ac:dyDescent="0.35">
      <c r="A24" s="34"/>
      <c r="C24" s="132"/>
      <c r="E24" s="35">
        <v>2.2999999999999998</v>
      </c>
      <c r="F24" s="35">
        <v>0.15</v>
      </c>
      <c r="G24" s="35">
        <v>0.13</v>
      </c>
      <c r="H24" s="36">
        <v>0.5</v>
      </c>
      <c r="I24" s="25">
        <f t="shared" ref="I24:AB24" si="3">(I10*(1+$E24+$F24)*(1-$G24)*$H24)</f>
        <v>0</v>
      </c>
      <c r="J24" s="25">
        <f t="shared" si="3"/>
        <v>0</v>
      </c>
      <c r="K24" s="25">
        <f t="shared" si="3"/>
        <v>0</v>
      </c>
      <c r="L24" s="25">
        <f t="shared" si="3"/>
        <v>0</v>
      </c>
      <c r="M24" s="25">
        <f t="shared" si="3"/>
        <v>0</v>
      </c>
      <c r="N24" s="25">
        <f t="shared" si="3"/>
        <v>0</v>
      </c>
      <c r="O24" s="25">
        <f t="shared" si="3"/>
        <v>0</v>
      </c>
      <c r="P24" s="25">
        <f t="shared" si="3"/>
        <v>0</v>
      </c>
      <c r="Q24" s="25">
        <f t="shared" si="3"/>
        <v>0</v>
      </c>
      <c r="R24" s="25">
        <f t="shared" si="3"/>
        <v>0</v>
      </c>
      <c r="S24" s="25">
        <f t="shared" si="3"/>
        <v>0</v>
      </c>
      <c r="T24" s="25">
        <f t="shared" si="3"/>
        <v>0</v>
      </c>
      <c r="U24" s="25">
        <f t="shared" si="3"/>
        <v>0</v>
      </c>
      <c r="V24" s="25">
        <f t="shared" si="3"/>
        <v>0</v>
      </c>
      <c r="W24" s="25">
        <f t="shared" si="3"/>
        <v>0</v>
      </c>
      <c r="X24" s="25">
        <f t="shared" si="3"/>
        <v>0</v>
      </c>
      <c r="Y24" s="25">
        <f t="shared" si="3"/>
        <v>0</v>
      </c>
      <c r="Z24" s="25">
        <f t="shared" si="3"/>
        <v>0</v>
      </c>
      <c r="AA24" s="25">
        <f t="shared" si="3"/>
        <v>0</v>
      </c>
      <c r="AB24" s="25">
        <f t="shared" si="3"/>
        <v>0</v>
      </c>
    </row>
    <row r="25" spans="1:1774" s="52" customFormat="1" hidden="1" x14ac:dyDescent="0.35">
      <c r="A25" s="34"/>
      <c r="C25" s="132"/>
      <c r="E25" s="35">
        <v>2.2999999999999998</v>
      </c>
      <c r="F25" s="35">
        <v>0.15</v>
      </c>
      <c r="G25" s="35">
        <v>0.13</v>
      </c>
      <c r="H25" s="36">
        <v>0.5</v>
      </c>
      <c r="I25" s="25">
        <f t="shared" ref="I25:AB25" si="4">(I11*(1+$E25+$F25)*(1-$G25)*$H25)</f>
        <v>0</v>
      </c>
      <c r="J25" s="25">
        <f t="shared" si="4"/>
        <v>0</v>
      </c>
      <c r="K25" s="25">
        <f t="shared" si="4"/>
        <v>0</v>
      </c>
      <c r="L25" s="25">
        <f t="shared" si="4"/>
        <v>0</v>
      </c>
      <c r="M25" s="25">
        <f t="shared" si="4"/>
        <v>0</v>
      </c>
      <c r="N25" s="25">
        <f t="shared" si="4"/>
        <v>0</v>
      </c>
      <c r="O25" s="25">
        <f t="shared" si="4"/>
        <v>0</v>
      </c>
      <c r="P25" s="25">
        <f t="shared" si="4"/>
        <v>0</v>
      </c>
      <c r="Q25" s="25">
        <f t="shared" si="4"/>
        <v>0</v>
      </c>
      <c r="R25" s="25">
        <f t="shared" si="4"/>
        <v>0</v>
      </c>
      <c r="S25" s="25">
        <f t="shared" si="4"/>
        <v>0</v>
      </c>
      <c r="T25" s="25">
        <f t="shared" si="4"/>
        <v>0</v>
      </c>
      <c r="U25" s="25">
        <f t="shared" si="4"/>
        <v>0</v>
      </c>
      <c r="V25" s="25">
        <f t="shared" si="4"/>
        <v>0</v>
      </c>
      <c r="W25" s="25">
        <f t="shared" si="4"/>
        <v>0</v>
      </c>
      <c r="X25" s="25">
        <f t="shared" si="4"/>
        <v>0</v>
      </c>
      <c r="Y25" s="25">
        <f t="shared" si="4"/>
        <v>0</v>
      </c>
      <c r="Z25" s="25">
        <f t="shared" si="4"/>
        <v>0</v>
      </c>
      <c r="AA25" s="25">
        <f t="shared" si="4"/>
        <v>0</v>
      </c>
      <c r="AB25" s="25">
        <f t="shared" si="4"/>
        <v>0</v>
      </c>
    </row>
    <row r="26" spans="1:1774" s="52" customFormat="1" hidden="1" x14ac:dyDescent="0.35">
      <c r="A26" s="34"/>
      <c r="C26" s="132"/>
      <c r="E26" s="35">
        <v>3.5</v>
      </c>
      <c r="F26" s="35">
        <v>0.15</v>
      </c>
      <c r="G26" s="35">
        <v>0.09</v>
      </c>
      <c r="H26" s="36">
        <v>0.5</v>
      </c>
      <c r="I26" s="25">
        <f t="shared" ref="I26:AB26" si="5">(I12*(1+$E26+$F26)*(1-$G26)*$H26)</f>
        <v>0</v>
      </c>
      <c r="J26" s="25">
        <f t="shared" si="5"/>
        <v>0</v>
      </c>
      <c r="K26" s="25">
        <f t="shared" si="5"/>
        <v>0</v>
      </c>
      <c r="L26" s="25">
        <f t="shared" si="5"/>
        <v>0</v>
      </c>
      <c r="M26" s="25">
        <f t="shared" si="5"/>
        <v>0</v>
      </c>
      <c r="N26" s="25">
        <f t="shared" si="5"/>
        <v>0</v>
      </c>
      <c r="O26" s="25">
        <f t="shared" si="5"/>
        <v>0</v>
      </c>
      <c r="P26" s="25">
        <f t="shared" si="5"/>
        <v>0</v>
      </c>
      <c r="Q26" s="25">
        <f t="shared" si="5"/>
        <v>0</v>
      </c>
      <c r="R26" s="25">
        <f t="shared" si="5"/>
        <v>0</v>
      </c>
      <c r="S26" s="25">
        <f t="shared" si="5"/>
        <v>0</v>
      </c>
      <c r="T26" s="25">
        <f t="shared" si="5"/>
        <v>0</v>
      </c>
      <c r="U26" s="25">
        <f t="shared" si="5"/>
        <v>0</v>
      </c>
      <c r="V26" s="25">
        <f t="shared" si="5"/>
        <v>0</v>
      </c>
      <c r="W26" s="25">
        <f t="shared" si="5"/>
        <v>0</v>
      </c>
      <c r="X26" s="25">
        <f t="shared" si="5"/>
        <v>0</v>
      </c>
      <c r="Y26" s="25">
        <f t="shared" si="5"/>
        <v>0</v>
      </c>
      <c r="Z26" s="25">
        <f t="shared" si="5"/>
        <v>0</v>
      </c>
      <c r="AA26" s="25">
        <f t="shared" si="5"/>
        <v>0</v>
      </c>
      <c r="AB26" s="25">
        <f t="shared" si="5"/>
        <v>0</v>
      </c>
    </row>
    <row r="27" spans="1:1774" s="52" customFormat="1" hidden="1" x14ac:dyDescent="0.35">
      <c r="A27" s="34"/>
      <c r="C27" s="132"/>
      <c r="E27" s="35">
        <v>0</v>
      </c>
      <c r="F27" s="35">
        <v>0.15</v>
      </c>
      <c r="G27" s="35">
        <v>0.9</v>
      </c>
      <c r="H27" s="36">
        <v>0.5</v>
      </c>
      <c r="I27" s="25">
        <f t="shared" ref="I27:AB27" si="6">(I13*(1+$E27+$F27)*(1-$G27)*$H27)</f>
        <v>0</v>
      </c>
      <c r="J27" s="25">
        <f t="shared" si="6"/>
        <v>0</v>
      </c>
      <c r="K27" s="25">
        <f t="shared" si="6"/>
        <v>0</v>
      </c>
      <c r="L27" s="25">
        <f t="shared" si="6"/>
        <v>0</v>
      </c>
      <c r="M27" s="25">
        <f t="shared" si="6"/>
        <v>0</v>
      </c>
      <c r="N27" s="25">
        <f t="shared" si="6"/>
        <v>0</v>
      </c>
      <c r="O27" s="25">
        <f t="shared" si="6"/>
        <v>0</v>
      </c>
      <c r="P27" s="25">
        <f t="shared" si="6"/>
        <v>0</v>
      </c>
      <c r="Q27" s="25">
        <f t="shared" si="6"/>
        <v>0</v>
      </c>
      <c r="R27" s="25">
        <f t="shared" si="6"/>
        <v>0</v>
      </c>
      <c r="S27" s="25">
        <f t="shared" si="6"/>
        <v>0</v>
      </c>
      <c r="T27" s="25">
        <f t="shared" si="6"/>
        <v>0</v>
      </c>
      <c r="U27" s="25">
        <f t="shared" si="6"/>
        <v>0</v>
      </c>
      <c r="V27" s="25">
        <f t="shared" si="6"/>
        <v>0</v>
      </c>
      <c r="W27" s="25">
        <f t="shared" si="6"/>
        <v>0</v>
      </c>
      <c r="X27" s="25">
        <f t="shared" si="6"/>
        <v>0</v>
      </c>
      <c r="Y27" s="25">
        <f t="shared" si="6"/>
        <v>0</v>
      </c>
      <c r="Z27" s="25">
        <f t="shared" si="6"/>
        <v>0</v>
      </c>
      <c r="AA27" s="25">
        <f t="shared" si="6"/>
        <v>0</v>
      </c>
      <c r="AB27" s="25">
        <f t="shared" si="6"/>
        <v>0</v>
      </c>
    </row>
    <row r="28" spans="1:1774" s="52" customFormat="1" hidden="1" x14ac:dyDescent="0.35">
      <c r="A28" s="34"/>
      <c r="C28" s="132"/>
      <c r="E28" s="35">
        <v>1.5</v>
      </c>
      <c r="F28" s="35">
        <v>0.15</v>
      </c>
      <c r="G28" s="35">
        <v>0.9</v>
      </c>
      <c r="H28" s="36">
        <v>0.5</v>
      </c>
      <c r="I28" s="25">
        <f t="shared" ref="I28:AB28" si="7">(I14*(1+$E28+$F28)*(1-$G28)*$H28)</f>
        <v>0</v>
      </c>
      <c r="J28" s="25">
        <f t="shared" si="7"/>
        <v>0</v>
      </c>
      <c r="K28" s="25">
        <f t="shared" si="7"/>
        <v>0</v>
      </c>
      <c r="L28" s="25">
        <f t="shared" si="7"/>
        <v>0</v>
      </c>
      <c r="M28" s="25">
        <f t="shared" si="7"/>
        <v>0</v>
      </c>
      <c r="N28" s="25">
        <f t="shared" si="7"/>
        <v>0</v>
      </c>
      <c r="O28" s="25">
        <f t="shared" si="7"/>
        <v>0</v>
      </c>
      <c r="P28" s="25">
        <f t="shared" si="7"/>
        <v>0</v>
      </c>
      <c r="Q28" s="25">
        <f t="shared" si="7"/>
        <v>0</v>
      </c>
      <c r="R28" s="25">
        <f t="shared" si="7"/>
        <v>0</v>
      </c>
      <c r="S28" s="25">
        <f t="shared" si="7"/>
        <v>0</v>
      </c>
      <c r="T28" s="25">
        <f t="shared" si="7"/>
        <v>0</v>
      </c>
      <c r="U28" s="25">
        <f t="shared" si="7"/>
        <v>0</v>
      </c>
      <c r="V28" s="25">
        <f t="shared" si="7"/>
        <v>0</v>
      </c>
      <c r="W28" s="25">
        <f t="shared" si="7"/>
        <v>0</v>
      </c>
      <c r="X28" s="25">
        <f t="shared" si="7"/>
        <v>0</v>
      </c>
      <c r="Y28" s="25">
        <f t="shared" si="7"/>
        <v>0</v>
      </c>
      <c r="Z28" s="25">
        <f t="shared" si="7"/>
        <v>0</v>
      </c>
      <c r="AA28" s="25">
        <f t="shared" si="7"/>
        <v>0</v>
      </c>
      <c r="AB28" s="25">
        <f t="shared" si="7"/>
        <v>0</v>
      </c>
    </row>
    <row r="29" spans="1:1774" s="52" customFormat="1" hidden="1" x14ac:dyDescent="0.35">
      <c r="A29" s="34"/>
      <c r="C29" s="132"/>
      <c r="E29" s="35">
        <v>1.9</v>
      </c>
      <c r="F29" s="35">
        <v>0.15</v>
      </c>
      <c r="G29" s="35">
        <v>0.05</v>
      </c>
      <c r="H29" s="36">
        <v>0.5</v>
      </c>
      <c r="I29" s="25">
        <f t="shared" ref="I29:AB29" si="8">(I15*(1+$E29+$F29)*(1-$G29)*$H29)</f>
        <v>0</v>
      </c>
      <c r="J29" s="25">
        <f t="shared" si="8"/>
        <v>0</v>
      </c>
      <c r="K29" s="25">
        <f t="shared" si="8"/>
        <v>0</v>
      </c>
      <c r="L29" s="25">
        <f t="shared" si="8"/>
        <v>0</v>
      </c>
      <c r="M29" s="25">
        <f t="shared" si="8"/>
        <v>0</v>
      </c>
      <c r="N29" s="25">
        <f t="shared" si="8"/>
        <v>0</v>
      </c>
      <c r="O29" s="25">
        <f t="shared" si="8"/>
        <v>0</v>
      </c>
      <c r="P29" s="25">
        <f t="shared" si="8"/>
        <v>0</v>
      </c>
      <c r="Q29" s="25">
        <f t="shared" si="8"/>
        <v>0</v>
      </c>
      <c r="R29" s="25">
        <f t="shared" si="8"/>
        <v>0</v>
      </c>
      <c r="S29" s="25">
        <f t="shared" si="8"/>
        <v>0</v>
      </c>
      <c r="T29" s="25">
        <f t="shared" si="8"/>
        <v>0</v>
      </c>
      <c r="U29" s="25">
        <f t="shared" si="8"/>
        <v>0</v>
      </c>
      <c r="V29" s="25">
        <f t="shared" si="8"/>
        <v>0</v>
      </c>
      <c r="W29" s="25">
        <f t="shared" si="8"/>
        <v>0</v>
      </c>
      <c r="X29" s="25">
        <f t="shared" si="8"/>
        <v>0</v>
      </c>
      <c r="Y29" s="25">
        <f t="shared" si="8"/>
        <v>0</v>
      </c>
      <c r="Z29" s="25">
        <f t="shared" si="8"/>
        <v>0</v>
      </c>
      <c r="AA29" s="25">
        <f t="shared" si="8"/>
        <v>0</v>
      </c>
      <c r="AB29" s="25">
        <f t="shared" si="8"/>
        <v>0</v>
      </c>
    </row>
    <row r="30" spans="1:1774" s="52" customFormat="1" hidden="1" x14ac:dyDescent="0.35">
      <c r="A30" s="34"/>
      <c r="C30" s="132"/>
      <c r="E30" s="35">
        <v>0.4</v>
      </c>
      <c r="F30" s="35">
        <v>0.15</v>
      </c>
      <c r="G30" s="35">
        <v>0.11</v>
      </c>
      <c r="H30" s="36">
        <v>0.5</v>
      </c>
      <c r="I30" s="25">
        <f t="shared" ref="I30:AB30" si="9">(I16*(1+$E30+$F30)*(1-$G30)*$H30)</f>
        <v>0</v>
      </c>
      <c r="J30" s="25">
        <f t="shared" si="9"/>
        <v>0</v>
      </c>
      <c r="K30" s="25">
        <f t="shared" si="9"/>
        <v>0</v>
      </c>
      <c r="L30" s="25">
        <f t="shared" si="9"/>
        <v>0</v>
      </c>
      <c r="M30" s="25">
        <f t="shared" si="9"/>
        <v>0</v>
      </c>
      <c r="N30" s="25">
        <f t="shared" si="9"/>
        <v>0</v>
      </c>
      <c r="O30" s="25">
        <f t="shared" si="9"/>
        <v>0</v>
      </c>
      <c r="P30" s="25">
        <f t="shared" si="9"/>
        <v>0</v>
      </c>
      <c r="Q30" s="25">
        <f t="shared" si="9"/>
        <v>0</v>
      </c>
      <c r="R30" s="25">
        <f t="shared" si="9"/>
        <v>0</v>
      </c>
      <c r="S30" s="25">
        <f t="shared" si="9"/>
        <v>0</v>
      </c>
      <c r="T30" s="25">
        <f t="shared" si="9"/>
        <v>0</v>
      </c>
      <c r="U30" s="25">
        <f t="shared" si="9"/>
        <v>0</v>
      </c>
      <c r="V30" s="25">
        <f t="shared" si="9"/>
        <v>0</v>
      </c>
      <c r="W30" s="25">
        <f t="shared" si="9"/>
        <v>0</v>
      </c>
      <c r="X30" s="25">
        <f t="shared" si="9"/>
        <v>0</v>
      </c>
      <c r="Y30" s="25">
        <f t="shared" si="9"/>
        <v>0</v>
      </c>
      <c r="Z30" s="25">
        <f t="shared" si="9"/>
        <v>0</v>
      </c>
      <c r="AA30" s="25">
        <f t="shared" si="9"/>
        <v>0</v>
      </c>
      <c r="AB30" s="25">
        <f t="shared" si="9"/>
        <v>0</v>
      </c>
    </row>
    <row r="31" spans="1:1774" s="52" customFormat="1" hidden="1" x14ac:dyDescent="0.35">
      <c r="A31" s="34"/>
      <c r="C31" s="129"/>
    </row>
    <row r="32" spans="1:1774" s="29" customFormat="1" hidden="1" x14ac:dyDescent="0.35">
      <c r="A32" s="130"/>
      <c r="C32" s="131"/>
      <c r="I32" s="29" t="s">
        <v>13</v>
      </c>
      <c r="J32" s="29" t="s">
        <v>14</v>
      </c>
      <c r="K32" s="29" t="s">
        <v>15</v>
      </c>
      <c r="L32" s="29" t="s">
        <v>16</v>
      </c>
      <c r="M32" s="29" t="s">
        <v>17</v>
      </c>
      <c r="N32" s="29" t="s">
        <v>18</v>
      </c>
      <c r="O32" s="29" t="s">
        <v>19</v>
      </c>
      <c r="P32" s="29" t="s">
        <v>20</v>
      </c>
      <c r="Q32" s="29" t="s">
        <v>21</v>
      </c>
      <c r="R32" s="29" t="s">
        <v>22</v>
      </c>
      <c r="S32" s="29" t="s">
        <v>23</v>
      </c>
      <c r="T32" s="29" t="s">
        <v>24</v>
      </c>
      <c r="U32" s="29" t="s">
        <v>25</v>
      </c>
      <c r="V32" s="29" t="s">
        <v>26</v>
      </c>
      <c r="W32" s="29" t="s">
        <v>27</v>
      </c>
      <c r="X32" s="29" t="s">
        <v>28</v>
      </c>
      <c r="Y32" s="29" t="s">
        <v>29</v>
      </c>
      <c r="Z32" s="29" t="s">
        <v>30</v>
      </c>
      <c r="AA32" s="29" t="s">
        <v>31</v>
      </c>
      <c r="AB32" s="29" t="s">
        <v>32</v>
      </c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  <c r="AX32" s="52"/>
      <c r="AY32" s="52"/>
      <c r="AZ32" s="52"/>
      <c r="BA32" s="52"/>
      <c r="BB32" s="52"/>
      <c r="BC32" s="52"/>
      <c r="BD32" s="52"/>
      <c r="BE32" s="52"/>
      <c r="BF32" s="52"/>
      <c r="BG32" s="52"/>
      <c r="BH32" s="52"/>
      <c r="BI32" s="52"/>
      <c r="BJ32" s="52"/>
      <c r="BK32" s="52"/>
      <c r="BL32" s="52"/>
      <c r="BM32" s="52"/>
      <c r="BN32" s="52"/>
      <c r="BO32" s="52"/>
      <c r="BP32" s="52"/>
      <c r="BQ32" s="52"/>
      <c r="BR32" s="52"/>
      <c r="BS32" s="52"/>
      <c r="BT32" s="52"/>
      <c r="BU32" s="52"/>
      <c r="BV32" s="52"/>
      <c r="BW32" s="52"/>
      <c r="BX32" s="52"/>
      <c r="BY32" s="52"/>
      <c r="BZ32" s="52"/>
      <c r="CA32" s="52"/>
      <c r="CB32" s="52"/>
      <c r="CC32" s="52"/>
      <c r="CD32" s="52"/>
      <c r="CE32" s="52"/>
      <c r="CF32" s="52"/>
      <c r="CG32" s="52"/>
      <c r="CH32" s="52"/>
      <c r="CI32" s="52"/>
      <c r="CJ32" s="52"/>
      <c r="CK32" s="52"/>
      <c r="CL32" s="52"/>
      <c r="CM32" s="52"/>
      <c r="CN32" s="52"/>
      <c r="CO32" s="52"/>
      <c r="CP32" s="52"/>
      <c r="CQ32" s="52"/>
      <c r="CR32" s="52"/>
      <c r="CS32" s="52"/>
      <c r="CT32" s="52"/>
      <c r="CU32" s="52"/>
      <c r="CV32" s="52"/>
      <c r="CW32" s="52"/>
      <c r="CX32" s="52"/>
      <c r="CY32" s="52"/>
      <c r="CZ32" s="52"/>
      <c r="DA32" s="52"/>
      <c r="DB32" s="52"/>
      <c r="DC32" s="52"/>
      <c r="DD32" s="52"/>
      <c r="DE32" s="52"/>
      <c r="DF32" s="52"/>
      <c r="DG32" s="52"/>
      <c r="DH32" s="52"/>
      <c r="DI32" s="52"/>
      <c r="DJ32" s="52"/>
      <c r="DK32" s="52"/>
      <c r="DL32" s="52"/>
      <c r="DM32" s="52"/>
      <c r="DN32" s="52"/>
      <c r="DO32" s="52"/>
      <c r="DP32" s="52"/>
      <c r="DQ32" s="52"/>
      <c r="DR32" s="52"/>
      <c r="DS32" s="52"/>
      <c r="DT32" s="52"/>
      <c r="DU32" s="52"/>
      <c r="DV32" s="52"/>
      <c r="DW32" s="52"/>
      <c r="DX32" s="52"/>
      <c r="DY32" s="52"/>
      <c r="DZ32" s="52"/>
      <c r="EA32" s="52"/>
      <c r="EB32" s="52"/>
      <c r="EC32" s="52"/>
      <c r="ED32" s="52"/>
      <c r="EE32" s="52"/>
      <c r="EF32" s="52"/>
      <c r="EG32" s="52"/>
      <c r="EH32" s="52"/>
      <c r="EI32" s="52"/>
      <c r="EJ32" s="52"/>
      <c r="EK32" s="52"/>
      <c r="EL32" s="52"/>
      <c r="EM32" s="52"/>
      <c r="EN32" s="52"/>
      <c r="EO32" s="52"/>
      <c r="EP32" s="52"/>
      <c r="EQ32" s="52"/>
      <c r="ER32" s="52"/>
      <c r="ES32" s="52"/>
      <c r="ET32" s="52"/>
      <c r="EU32" s="52"/>
      <c r="EV32" s="52"/>
      <c r="EW32" s="52"/>
      <c r="EX32" s="52"/>
      <c r="EY32" s="52"/>
      <c r="EZ32" s="52"/>
      <c r="FA32" s="52"/>
      <c r="FB32" s="52"/>
      <c r="FC32" s="52"/>
      <c r="FD32" s="52"/>
      <c r="FE32" s="52"/>
      <c r="FF32" s="52"/>
      <c r="FG32" s="52"/>
      <c r="FH32" s="52"/>
      <c r="FI32" s="52"/>
      <c r="FJ32" s="52"/>
      <c r="FK32" s="52"/>
      <c r="FL32" s="52"/>
      <c r="FM32" s="52"/>
      <c r="FN32" s="52"/>
      <c r="FO32" s="52"/>
      <c r="FP32" s="52"/>
      <c r="FQ32" s="52"/>
      <c r="FR32" s="52"/>
      <c r="FS32" s="52"/>
      <c r="FT32" s="52"/>
      <c r="FU32" s="52"/>
      <c r="FV32" s="52"/>
      <c r="FW32" s="52"/>
      <c r="FX32" s="52"/>
      <c r="FY32" s="52"/>
      <c r="FZ32" s="52"/>
      <c r="GA32" s="52"/>
      <c r="GB32" s="52"/>
      <c r="GC32" s="52"/>
      <c r="GD32" s="52"/>
      <c r="GE32" s="52"/>
      <c r="GF32" s="52"/>
      <c r="GG32" s="52"/>
      <c r="GH32" s="52"/>
      <c r="GI32" s="52"/>
      <c r="GJ32" s="52"/>
      <c r="GK32" s="52"/>
      <c r="GL32" s="52"/>
      <c r="GM32" s="52"/>
      <c r="GN32" s="52"/>
      <c r="GO32" s="52"/>
      <c r="GP32" s="52"/>
      <c r="GQ32" s="52"/>
      <c r="GR32" s="52"/>
      <c r="GS32" s="52"/>
      <c r="GT32" s="52"/>
      <c r="GU32" s="52"/>
      <c r="GV32" s="52"/>
      <c r="GW32" s="52"/>
      <c r="GX32" s="52"/>
      <c r="GY32" s="52"/>
      <c r="GZ32" s="52"/>
      <c r="HA32" s="52"/>
      <c r="HB32" s="52"/>
      <c r="HC32" s="52"/>
      <c r="HD32" s="52"/>
      <c r="HE32" s="52"/>
      <c r="HF32" s="52"/>
      <c r="HG32" s="52"/>
      <c r="HH32" s="52"/>
      <c r="HI32" s="52"/>
      <c r="HJ32" s="52"/>
      <c r="HK32" s="52"/>
      <c r="HL32" s="52"/>
      <c r="HM32" s="52"/>
      <c r="HN32" s="52"/>
      <c r="HO32" s="52"/>
      <c r="HP32" s="52"/>
      <c r="HQ32" s="52"/>
      <c r="HR32" s="52"/>
      <c r="HS32" s="52"/>
      <c r="HT32" s="52"/>
      <c r="HU32" s="52"/>
      <c r="HV32" s="52"/>
      <c r="HW32" s="52"/>
      <c r="HX32" s="52"/>
      <c r="HY32" s="52"/>
      <c r="HZ32" s="52"/>
      <c r="IA32" s="52"/>
      <c r="IB32" s="52"/>
      <c r="IC32" s="52"/>
      <c r="ID32" s="52"/>
      <c r="IE32" s="52"/>
      <c r="IF32" s="52"/>
      <c r="IG32" s="52"/>
      <c r="IH32" s="52"/>
      <c r="II32" s="52"/>
      <c r="IJ32" s="52"/>
      <c r="IK32" s="52"/>
      <c r="IL32" s="52"/>
      <c r="IM32" s="52"/>
      <c r="IN32" s="52"/>
      <c r="IO32" s="52"/>
      <c r="IP32" s="52"/>
      <c r="IQ32" s="52"/>
      <c r="IR32" s="52"/>
      <c r="IS32" s="52"/>
      <c r="IT32" s="52"/>
      <c r="IU32" s="52"/>
      <c r="IV32" s="52"/>
      <c r="IW32" s="52"/>
      <c r="IX32" s="52"/>
      <c r="IY32" s="52"/>
      <c r="IZ32" s="52"/>
      <c r="JA32" s="52"/>
      <c r="JB32" s="52"/>
      <c r="JC32" s="52"/>
      <c r="JD32" s="52"/>
      <c r="JE32" s="52"/>
      <c r="JF32" s="52"/>
      <c r="JG32" s="52"/>
      <c r="JH32" s="52"/>
      <c r="JI32" s="52"/>
      <c r="JJ32" s="52"/>
      <c r="JK32" s="52"/>
      <c r="JL32" s="52"/>
      <c r="JM32" s="52"/>
      <c r="JN32" s="52"/>
      <c r="JO32" s="52"/>
      <c r="JP32" s="52"/>
      <c r="JQ32" s="52"/>
      <c r="JR32" s="52"/>
      <c r="JS32" s="52"/>
      <c r="JT32" s="52"/>
      <c r="JU32" s="52"/>
      <c r="JV32" s="52"/>
      <c r="JW32" s="52"/>
      <c r="JX32" s="52"/>
      <c r="JY32" s="52"/>
      <c r="JZ32" s="52"/>
      <c r="KA32" s="52"/>
      <c r="KB32" s="52"/>
      <c r="KC32" s="52"/>
      <c r="KD32" s="52"/>
      <c r="KE32" s="52"/>
      <c r="KF32" s="52"/>
      <c r="KG32" s="52"/>
      <c r="KH32" s="52"/>
      <c r="KI32" s="52"/>
      <c r="KJ32" s="52"/>
      <c r="KK32" s="52"/>
      <c r="KL32" s="52"/>
      <c r="KM32" s="52"/>
      <c r="KN32" s="52"/>
      <c r="KO32" s="52"/>
      <c r="KP32" s="52"/>
      <c r="KQ32" s="52"/>
      <c r="KR32" s="52"/>
      <c r="KS32" s="52"/>
      <c r="KT32" s="52"/>
      <c r="KU32" s="52"/>
      <c r="KV32" s="52"/>
      <c r="KW32" s="52"/>
      <c r="KX32" s="52"/>
      <c r="KY32" s="52"/>
      <c r="KZ32" s="52"/>
      <c r="LA32" s="52"/>
      <c r="LB32" s="52"/>
      <c r="LC32" s="52"/>
      <c r="LD32" s="52"/>
      <c r="LE32" s="52"/>
      <c r="LF32" s="52"/>
      <c r="LG32" s="52"/>
      <c r="LH32" s="52"/>
      <c r="LI32" s="52"/>
      <c r="LJ32" s="52"/>
      <c r="LK32" s="52"/>
      <c r="LL32" s="52"/>
      <c r="LM32" s="52"/>
      <c r="LN32" s="52"/>
      <c r="LO32" s="52"/>
      <c r="LP32" s="52"/>
      <c r="LQ32" s="52"/>
      <c r="LR32" s="52"/>
      <c r="LS32" s="52"/>
      <c r="LT32" s="52"/>
      <c r="LU32" s="52"/>
      <c r="LV32" s="52"/>
      <c r="LW32" s="52"/>
      <c r="LX32" s="52"/>
      <c r="LY32" s="52"/>
      <c r="LZ32" s="52"/>
      <c r="MA32" s="52"/>
      <c r="MB32" s="52"/>
      <c r="MC32" s="52"/>
      <c r="MD32" s="52"/>
      <c r="ME32" s="52"/>
      <c r="MF32" s="52"/>
      <c r="MG32" s="52"/>
      <c r="MH32" s="52"/>
      <c r="MI32" s="52"/>
      <c r="MJ32" s="52"/>
      <c r="MK32" s="52"/>
      <c r="ML32" s="52"/>
      <c r="MM32" s="52"/>
      <c r="MN32" s="52"/>
      <c r="MO32" s="52"/>
      <c r="MP32" s="52"/>
      <c r="MQ32" s="52"/>
      <c r="MR32" s="52"/>
      <c r="MS32" s="52"/>
      <c r="MT32" s="52"/>
      <c r="MU32" s="52"/>
      <c r="MV32" s="52"/>
      <c r="MW32" s="52"/>
      <c r="MX32" s="52"/>
      <c r="MY32" s="52"/>
      <c r="MZ32" s="52"/>
      <c r="NA32" s="52"/>
      <c r="NB32" s="52"/>
      <c r="NC32" s="52"/>
      <c r="ND32" s="52"/>
      <c r="NE32" s="52"/>
      <c r="NF32" s="52"/>
      <c r="NG32" s="52"/>
      <c r="NH32" s="52"/>
      <c r="NI32" s="52"/>
      <c r="NJ32" s="52"/>
      <c r="NK32" s="52"/>
      <c r="NL32" s="52"/>
      <c r="NM32" s="52"/>
      <c r="NN32" s="52"/>
      <c r="NO32" s="52"/>
      <c r="NP32" s="52"/>
      <c r="NQ32" s="52"/>
      <c r="NR32" s="52"/>
      <c r="NS32" s="52"/>
      <c r="NT32" s="52"/>
      <c r="NU32" s="52"/>
      <c r="NV32" s="52"/>
      <c r="NW32" s="52"/>
      <c r="NX32" s="52"/>
      <c r="NY32" s="52"/>
      <c r="NZ32" s="52"/>
      <c r="OA32" s="52"/>
      <c r="OB32" s="52"/>
      <c r="OC32" s="52"/>
      <c r="OD32" s="52"/>
      <c r="OE32" s="52"/>
      <c r="OF32" s="52"/>
      <c r="OG32" s="52"/>
      <c r="OH32" s="52"/>
      <c r="OI32" s="52"/>
      <c r="OJ32" s="52"/>
      <c r="OK32" s="52"/>
      <c r="OL32" s="52"/>
      <c r="OM32" s="52"/>
      <c r="ON32" s="52"/>
      <c r="OO32" s="52"/>
      <c r="OP32" s="52"/>
      <c r="OQ32" s="52"/>
      <c r="OR32" s="52"/>
      <c r="OS32" s="52"/>
      <c r="OT32" s="52"/>
      <c r="OU32" s="52"/>
      <c r="OV32" s="52"/>
      <c r="OW32" s="52"/>
      <c r="OX32" s="52"/>
      <c r="OY32" s="52"/>
      <c r="OZ32" s="52"/>
      <c r="PA32" s="52"/>
      <c r="PB32" s="52"/>
      <c r="PC32" s="52"/>
      <c r="PD32" s="52"/>
      <c r="PE32" s="52"/>
      <c r="PF32" s="52"/>
      <c r="PG32" s="52"/>
      <c r="PH32" s="52"/>
      <c r="PI32" s="52"/>
      <c r="PJ32" s="52"/>
      <c r="PK32" s="52"/>
      <c r="PL32" s="52"/>
      <c r="PM32" s="52"/>
      <c r="PN32" s="52"/>
      <c r="PO32" s="52"/>
      <c r="PP32" s="52"/>
      <c r="PQ32" s="52"/>
      <c r="PR32" s="52"/>
      <c r="PS32" s="52"/>
      <c r="PT32" s="52"/>
      <c r="PU32" s="52"/>
      <c r="PV32" s="52"/>
      <c r="PW32" s="52"/>
      <c r="PX32" s="52"/>
      <c r="PY32" s="52"/>
      <c r="PZ32" s="52"/>
      <c r="QA32" s="52"/>
      <c r="QB32" s="52"/>
      <c r="QC32" s="52"/>
      <c r="QD32" s="52"/>
      <c r="QE32" s="52"/>
      <c r="QF32" s="52"/>
      <c r="QG32" s="52"/>
      <c r="QH32" s="52"/>
      <c r="QI32" s="52"/>
      <c r="QJ32" s="52"/>
      <c r="QK32" s="52"/>
      <c r="QL32" s="52"/>
      <c r="QM32" s="52"/>
      <c r="QN32" s="52"/>
      <c r="QO32" s="52"/>
      <c r="QP32" s="52"/>
      <c r="QQ32" s="52"/>
      <c r="QR32" s="52"/>
      <c r="QS32" s="52"/>
      <c r="QT32" s="52"/>
      <c r="QU32" s="52"/>
      <c r="QV32" s="52"/>
      <c r="QW32" s="52"/>
      <c r="QX32" s="52"/>
      <c r="QY32" s="52"/>
      <c r="QZ32" s="52"/>
      <c r="RA32" s="52"/>
      <c r="RB32" s="52"/>
      <c r="RC32" s="52"/>
      <c r="RD32" s="52"/>
      <c r="RE32" s="52"/>
      <c r="RF32" s="52"/>
      <c r="RG32" s="52"/>
      <c r="RH32" s="52"/>
      <c r="RI32" s="52"/>
      <c r="RJ32" s="52"/>
      <c r="RK32" s="52"/>
      <c r="RL32" s="52"/>
      <c r="RM32" s="52"/>
      <c r="RN32" s="52"/>
      <c r="RO32" s="52"/>
      <c r="RP32" s="52"/>
      <c r="RQ32" s="52"/>
      <c r="RR32" s="52"/>
      <c r="RS32" s="52"/>
      <c r="RT32" s="52"/>
      <c r="RU32" s="52"/>
      <c r="RV32" s="52"/>
      <c r="RW32" s="52"/>
      <c r="RX32" s="52"/>
      <c r="RY32" s="52"/>
      <c r="RZ32" s="52"/>
      <c r="SA32" s="52"/>
      <c r="SB32" s="52"/>
      <c r="SC32" s="52"/>
      <c r="SD32" s="52"/>
      <c r="SE32" s="52"/>
      <c r="SF32" s="52"/>
      <c r="SG32" s="52"/>
      <c r="SH32" s="52"/>
      <c r="SI32" s="52"/>
      <c r="SJ32" s="52"/>
      <c r="SK32" s="52"/>
      <c r="SL32" s="52"/>
      <c r="SM32" s="52"/>
      <c r="SN32" s="52"/>
      <c r="SO32" s="52"/>
      <c r="SP32" s="52"/>
      <c r="SQ32" s="52"/>
      <c r="SR32" s="52"/>
      <c r="SS32" s="52"/>
      <c r="ST32" s="52"/>
      <c r="SU32" s="52"/>
      <c r="SV32" s="52"/>
      <c r="SW32" s="52"/>
      <c r="SX32" s="52"/>
      <c r="SY32" s="52"/>
      <c r="SZ32" s="52"/>
      <c r="TA32" s="52"/>
      <c r="TB32" s="52"/>
      <c r="TC32" s="52"/>
      <c r="TD32" s="52"/>
      <c r="TE32" s="52"/>
      <c r="TF32" s="52"/>
      <c r="TG32" s="52"/>
      <c r="TH32" s="52"/>
      <c r="TI32" s="52"/>
      <c r="TJ32" s="52"/>
      <c r="TK32" s="52"/>
      <c r="TL32" s="52"/>
      <c r="TM32" s="52"/>
      <c r="TN32" s="52"/>
      <c r="TO32" s="52"/>
      <c r="TP32" s="52"/>
      <c r="TQ32" s="52"/>
      <c r="TR32" s="52"/>
      <c r="TS32" s="52"/>
      <c r="TT32" s="52"/>
      <c r="TU32" s="52"/>
      <c r="TV32" s="52"/>
      <c r="TW32" s="52"/>
      <c r="TX32" s="52"/>
      <c r="TY32" s="52"/>
      <c r="TZ32" s="52"/>
      <c r="UA32" s="52"/>
      <c r="UB32" s="52"/>
      <c r="UC32" s="52"/>
      <c r="UD32" s="52"/>
      <c r="UE32" s="52"/>
      <c r="UF32" s="52"/>
      <c r="UG32" s="52"/>
      <c r="UH32" s="52"/>
      <c r="UI32" s="52"/>
      <c r="UJ32" s="52"/>
      <c r="UK32" s="52"/>
      <c r="UL32" s="52"/>
      <c r="UM32" s="52"/>
      <c r="UN32" s="52"/>
      <c r="UO32" s="52"/>
      <c r="UP32" s="52"/>
      <c r="UQ32" s="52"/>
      <c r="UR32" s="52"/>
      <c r="US32" s="52"/>
      <c r="UT32" s="52"/>
      <c r="UU32" s="52"/>
      <c r="UV32" s="52"/>
      <c r="UW32" s="52"/>
      <c r="UX32" s="52"/>
      <c r="UY32" s="52"/>
      <c r="UZ32" s="52"/>
      <c r="VA32" s="52"/>
      <c r="VB32" s="52"/>
      <c r="VC32" s="52"/>
      <c r="VD32" s="52"/>
      <c r="VE32" s="52"/>
      <c r="VF32" s="52"/>
      <c r="VG32" s="52"/>
      <c r="VH32" s="52"/>
      <c r="VI32" s="52"/>
      <c r="VJ32" s="52"/>
      <c r="VK32" s="52"/>
      <c r="VL32" s="52"/>
      <c r="VM32" s="52"/>
      <c r="VN32" s="52"/>
      <c r="VO32" s="52"/>
      <c r="VP32" s="52"/>
      <c r="VQ32" s="52"/>
      <c r="VR32" s="52"/>
      <c r="VS32" s="52"/>
      <c r="VT32" s="52"/>
      <c r="VU32" s="52"/>
      <c r="VV32" s="52"/>
      <c r="VW32" s="52"/>
      <c r="VX32" s="52"/>
      <c r="VY32" s="52"/>
      <c r="VZ32" s="52"/>
      <c r="WA32" s="52"/>
      <c r="WB32" s="52"/>
      <c r="WC32" s="52"/>
      <c r="WD32" s="52"/>
      <c r="WE32" s="52"/>
      <c r="WF32" s="52"/>
      <c r="WG32" s="52"/>
      <c r="WH32" s="52"/>
      <c r="WI32" s="52"/>
      <c r="WJ32" s="52"/>
      <c r="WK32" s="52"/>
      <c r="WL32" s="52"/>
      <c r="WM32" s="52"/>
      <c r="WN32" s="52"/>
      <c r="WO32" s="52"/>
      <c r="WP32" s="52"/>
      <c r="WQ32" s="52"/>
      <c r="WR32" s="52"/>
      <c r="WS32" s="52"/>
      <c r="WT32" s="52"/>
      <c r="WU32" s="52"/>
      <c r="WV32" s="52"/>
      <c r="WW32" s="52"/>
      <c r="WX32" s="52"/>
      <c r="WY32" s="52"/>
      <c r="WZ32" s="52"/>
      <c r="XA32" s="52"/>
      <c r="XB32" s="52"/>
      <c r="XC32" s="52"/>
      <c r="XD32" s="52"/>
      <c r="XE32" s="52"/>
      <c r="XF32" s="52"/>
      <c r="XG32" s="52"/>
      <c r="XH32" s="52"/>
      <c r="XI32" s="52"/>
      <c r="XJ32" s="52"/>
      <c r="XK32" s="52"/>
      <c r="XL32" s="52"/>
      <c r="XM32" s="52"/>
      <c r="XN32" s="52"/>
      <c r="XO32" s="52"/>
      <c r="XP32" s="52"/>
      <c r="XQ32" s="52"/>
      <c r="XR32" s="52"/>
      <c r="XS32" s="52"/>
      <c r="XT32" s="52"/>
      <c r="XU32" s="52"/>
      <c r="XV32" s="52"/>
      <c r="XW32" s="52"/>
      <c r="XX32" s="52"/>
      <c r="XY32" s="52"/>
      <c r="XZ32" s="52"/>
      <c r="YA32" s="52"/>
      <c r="YB32" s="52"/>
      <c r="YC32" s="52"/>
      <c r="YD32" s="52"/>
      <c r="YE32" s="52"/>
      <c r="YF32" s="52"/>
      <c r="YG32" s="52"/>
      <c r="YH32" s="52"/>
      <c r="YI32" s="52"/>
      <c r="YJ32" s="52"/>
      <c r="YK32" s="52"/>
      <c r="YL32" s="52"/>
      <c r="YM32" s="52"/>
      <c r="YN32" s="52"/>
      <c r="YO32" s="52"/>
      <c r="YP32" s="52"/>
      <c r="YQ32" s="52"/>
      <c r="YR32" s="52"/>
      <c r="YS32" s="52"/>
      <c r="YT32" s="52"/>
      <c r="YU32" s="52"/>
      <c r="YV32" s="52"/>
      <c r="YW32" s="52"/>
      <c r="YX32" s="52"/>
      <c r="YY32" s="52"/>
      <c r="YZ32" s="52"/>
      <c r="ZA32" s="52"/>
      <c r="ZB32" s="52"/>
      <c r="ZC32" s="52"/>
      <c r="ZD32" s="52"/>
      <c r="ZE32" s="52"/>
      <c r="ZF32" s="52"/>
      <c r="ZG32" s="52"/>
      <c r="ZH32" s="52"/>
      <c r="ZI32" s="52"/>
      <c r="ZJ32" s="52"/>
      <c r="ZK32" s="52"/>
      <c r="ZL32" s="52"/>
      <c r="ZM32" s="52"/>
      <c r="ZN32" s="52"/>
      <c r="ZO32" s="52"/>
      <c r="ZP32" s="52"/>
      <c r="ZQ32" s="52"/>
      <c r="ZR32" s="52"/>
      <c r="ZS32" s="52"/>
      <c r="ZT32" s="52"/>
      <c r="ZU32" s="52"/>
      <c r="ZV32" s="52"/>
      <c r="ZW32" s="52"/>
      <c r="ZX32" s="52"/>
      <c r="ZY32" s="52"/>
      <c r="ZZ32" s="52"/>
      <c r="AAA32" s="52"/>
      <c r="AAB32" s="52"/>
      <c r="AAC32" s="52"/>
      <c r="AAD32" s="52"/>
      <c r="AAE32" s="52"/>
      <c r="AAF32" s="52"/>
      <c r="AAG32" s="52"/>
      <c r="AAH32" s="52"/>
      <c r="AAI32" s="52"/>
      <c r="AAJ32" s="52"/>
      <c r="AAK32" s="52"/>
      <c r="AAL32" s="52"/>
      <c r="AAM32" s="52"/>
      <c r="AAN32" s="52"/>
      <c r="AAO32" s="52"/>
      <c r="AAP32" s="52"/>
      <c r="AAQ32" s="52"/>
      <c r="AAR32" s="52"/>
      <c r="AAS32" s="52"/>
      <c r="AAT32" s="52"/>
      <c r="AAU32" s="52"/>
      <c r="AAV32" s="52"/>
      <c r="AAW32" s="52"/>
      <c r="AAX32" s="52"/>
      <c r="AAY32" s="52"/>
      <c r="AAZ32" s="52"/>
      <c r="ABA32" s="52"/>
      <c r="ABB32" s="52"/>
      <c r="ABC32" s="52"/>
      <c r="ABD32" s="52"/>
      <c r="ABE32" s="52"/>
      <c r="ABF32" s="52"/>
      <c r="ABG32" s="52"/>
      <c r="ABH32" s="52"/>
      <c r="ABI32" s="52"/>
      <c r="ABJ32" s="52"/>
      <c r="ABK32" s="52"/>
      <c r="ABL32" s="52"/>
      <c r="ABM32" s="52"/>
      <c r="ABN32" s="52"/>
      <c r="ABO32" s="52"/>
      <c r="ABP32" s="52"/>
      <c r="ABQ32" s="52"/>
      <c r="ABR32" s="52"/>
      <c r="ABS32" s="52"/>
      <c r="ABT32" s="52"/>
      <c r="ABU32" s="52"/>
      <c r="ABV32" s="52"/>
      <c r="ABW32" s="52"/>
      <c r="ABX32" s="52"/>
      <c r="ABY32" s="52"/>
      <c r="ABZ32" s="52"/>
      <c r="ACA32" s="52"/>
      <c r="ACB32" s="52"/>
      <c r="ACC32" s="52"/>
      <c r="ACD32" s="52"/>
      <c r="ACE32" s="52"/>
      <c r="ACF32" s="52"/>
      <c r="ACG32" s="52"/>
      <c r="ACH32" s="52"/>
      <c r="ACI32" s="52"/>
      <c r="ACJ32" s="52"/>
      <c r="ACK32" s="52"/>
      <c r="ACL32" s="52"/>
      <c r="ACM32" s="52"/>
      <c r="ACN32" s="52"/>
      <c r="ACO32" s="52"/>
      <c r="ACP32" s="52"/>
      <c r="ACQ32" s="52"/>
      <c r="ACR32" s="52"/>
      <c r="ACS32" s="52"/>
      <c r="ACT32" s="52"/>
      <c r="ACU32" s="52"/>
      <c r="ACV32" s="52"/>
      <c r="ACW32" s="52"/>
      <c r="ACX32" s="52"/>
      <c r="ACY32" s="52"/>
      <c r="ACZ32" s="52"/>
      <c r="ADA32" s="52"/>
      <c r="ADB32" s="52"/>
      <c r="ADC32" s="52"/>
      <c r="ADD32" s="52"/>
      <c r="ADE32" s="52"/>
      <c r="ADF32" s="52"/>
      <c r="ADG32" s="52"/>
      <c r="ADH32" s="52"/>
      <c r="ADI32" s="52"/>
      <c r="ADJ32" s="52"/>
      <c r="ADK32" s="52"/>
      <c r="ADL32" s="52"/>
      <c r="ADM32" s="52"/>
      <c r="ADN32" s="52"/>
      <c r="ADO32" s="52"/>
      <c r="ADP32" s="52"/>
      <c r="ADQ32" s="52"/>
      <c r="ADR32" s="52"/>
      <c r="ADS32" s="52"/>
      <c r="ADT32" s="52"/>
      <c r="ADU32" s="52"/>
      <c r="ADV32" s="52"/>
      <c r="ADW32" s="52"/>
      <c r="ADX32" s="52"/>
      <c r="ADY32" s="52"/>
      <c r="ADZ32" s="52"/>
      <c r="AEA32" s="52"/>
      <c r="AEB32" s="52"/>
      <c r="AEC32" s="52"/>
      <c r="AED32" s="52"/>
      <c r="AEE32" s="52"/>
      <c r="AEF32" s="52"/>
      <c r="AEG32" s="52"/>
      <c r="AEH32" s="52"/>
      <c r="AEI32" s="52"/>
      <c r="AEJ32" s="52"/>
      <c r="AEK32" s="52"/>
      <c r="AEL32" s="52"/>
      <c r="AEM32" s="52"/>
      <c r="AEN32" s="52"/>
      <c r="AEO32" s="52"/>
      <c r="AEP32" s="52"/>
      <c r="AEQ32" s="52"/>
      <c r="AER32" s="52"/>
      <c r="AES32" s="52"/>
      <c r="AET32" s="52"/>
      <c r="AEU32" s="52"/>
      <c r="AEV32" s="52"/>
      <c r="AEW32" s="52"/>
      <c r="AEX32" s="52"/>
      <c r="AEY32" s="52"/>
      <c r="AEZ32" s="52"/>
      <c r="AFA32" s="52"/>
      <c r="AFB32" s="52"/>
      <c r="AFC32" s="52"/>
      <c r="AFD32" s="52"/>
      <c r="AFE32" s="52"/>
      <c r="AFF32" s="52"/>
      <c r="AFG32" s="52"/>
      <c r="AFH32" s="52"/>
      <c r="AFI32" s="52"/>
      <c r="AFJ32" s="52"/>
      <c r="AFK32" s="52"/>
      <c r="AFL32" s="52"/>
      <c r="AFM32" s="52"/>
      <c r="AFN32" s="52"/>
      <c r="AFO32" s="52"/>
      <c r="AFP32" s="52"/>
      <c r="AFQ32" s="52"/>
      <c r="AFR32" s="52"/>
      <c r="AFS32" s="52"/>
      <c r="AFT32" s="52"/>
      <c r="AFU32" s="52"/>
      <c r="AFV32" s="52"/>
      <c r="AFW32" s="52"/>
      <c r="AFX32" s="52"/>
      <c r="AFY32" s="52"/>
      <c r="AFZ32" s="52"/>
      <c r="AGA32" s="52"/>
      <c r="AGB32" s="52"/>
      <c r="AGC32" s="52"/>
      <c r="AGD32" s="52"/>
      <c r="AGE32" s="52"/>
      <c r="AGF32" s="52"/>
      <c r="AGG32" s="52"/>
      <c r="AGH32" s="52"/>
      <c r="AGI32" s="52"/>
      <c r="AGJ32" s="52"/>
      <c r="AGK32" s="52"/>
      <c r="AGL32" s="52"/>
      <c r="AGM32" s="52"/>
      <c r="AGN32" s="52"/>
      <c r="AGO32" s="52"/>
      <c r="AGP32" s="52"/>
      <c r="AGQ32" s="52"/>
      <c r="AGR32" s="52"/>
      <c r="AGS32" s="52"/>
      <c r="AGT32" s="52"/>
      <c r="AGU32" s="52"/>
      <c r="AGV32" s="52"/>
      <c r="AGW32" s="52"/>
      <c r="AGX32" s="52"/>
      <c r="AGY32" s="52"/>
      <c r="AGZ32" s="52"/>
      <c r="AHA32" s="52"/>
      <c r="AHB32" s="52"/>
      <c r="AHC32" s="52"/>
      <c r="AHD32" s="52"/>
      <c r="AHE32" s="52"/>
      <c r="AHF32" s="52"/>
      <c r="AHG32" s="52"/>
      <c r="AHH32" s="52"/>
      <c r="AHI32" s="52"/>
      <c r="AHJ32" s="52"/>
      <c r="AHK32" s="52"/>
      <c r="AHL32" s="52"/>
      <c r="AHM32" s="52"/>
      <c r="AHN32" s="52"/>
      <c r="AHO32" s="52"/>
      <c r="AHP32" s="52"/>
      <c r="AHQ32" s="52"/>
      <c r="AHR32" s="52"/>
      <c r="AHS32" s="52"/>
      <c r="AHT32" s="52"/>
      <c r="AHU32" s="52"/>
      <c r="AHV32" s="52"/>
      <c r="AHW32" s="52"/>
      <c r="AHX32" s="52"/>
      <c r="AHY32" s="52"/>
      <c r="AHZ32" s="52"/>
      <c r="AIA32" s="52"/>
      <c r="AIB32" s="52"/>
      <c r="AIC32" s="52"/>
      <c r="AID32" s="52"/>
      <c r="AIE32" s="52"/>
      <c r="AIF32" s="52"/>
      <c r="AIG32" s="52"/>
      <c r="AIH32" s="52"/>
      <c r="AII32" s="52"/>
      <c r="AIJ32" s="52"/>
      <c r="AIK32" s="52"/>
      <c r="AIL32" s="52"/>
      <c r="AIM32" s="52"/>
      <c r="AIN32" s="52"/>
      <c r="AIO32" s="52"/>
      <c r="AIP32" s="52"/>
      <c r="AIQ32" s="52"/>
      <c r="AIR32" s="52"/>
      <c r="AIS32" s="52"/>
      <c r="AIT32" s="52"/>
      <c r="AIU32" s="52"/>
      <c r="AIV32" s="52"/>
      <c r="AIW32" s="52"/>
      <c r="AIX32" s="52"/>
      <c r="AIY32" s="52"/>
      <c r="AIZ32" s="52"/>
      <c r="AJA32" s="52"/>
      <c r="AJB32" s="52"/>
      <c r="AJC32" s="52"/>
      <c r="AJD32" s="52"/>
      <c r="AJE32" s="52"/>
      <c r="AJF32" s="52"/>
      <c r="AJG32" s="52"/>
      <c r="AJH32" s="52"/>
      <c r="AJI32" s="52"/>
      <c r="AJJ32" s="52"/>
      <c r="AJK32" s="52"/>
      <c r="AJL32" s="52"/>
      <c r="AJM32" s="52"/>
      <c r="AJN32" s="52"/>
      <c r="AJO32" s="52"/>
      <c r="AJP32" s="52"/>
      <c r="AJQ32" s="52"/>
      <c r="AJR32" s="52"/>
      <c r="AJS32" s="52"/>
      <c r="AJT32" s="52"/>
      <c r="AJU32" s="52"/>
      <c r="AJV32" s="52"/>
      <c r="AJW32" s="52"/>
      <c r="AJX32" s="52"/>
      <c r="AJY32" s="52"/>
      <c r="AJZ32" s="52"/>
      <c r="AKA32" s="52"/>
      <c r="AKB32" s="52"/>
      <c r="AKC32" s="52"/>
      <c r="AKD32" s="52"/>
      <c r="AKE32" s="52"/>
      <c r="AKF32" s="52"/>
      <c r="AKG32" s="52"/>
      <c r="AKH32" s="52"/>
      <c r="AKI32" s="52"/>
      <c r="AKJ32" s="52"/>
      <c r="AKK32" s="52"/>
      <c r="AKL32" s="52"/>
      <c r="AKM32" s="52"/>
      <c r="AKN32" s="52"/>
      <c r="AKO32" s="52"/>
      <c r="AKP32" s="52"/>
      <c r="AKQ32" s="52"/>
      <c r="AKR32" s="52"/>
      <c r="AKS32" s="52"/>
      <c r="AKT32" s="52"/>
      <c r="AKU32" s="52"/>
      <c r="AKV32" s="52"/>
      <c r="AKW32" s="52"/>
      <c r="AKX32" s="52"/>
      <c r="AKY32" s="52"/>
      <c r="AKZ32" s="52"/>
      <c r="ALA32" s="52"/>
      <c r="ALB32" s="52"/>
      <c r="ALC32" s="52"/>
      <c r="ALD32" s="52"/>
      <c r="ALE32" s="52"/>
      <c r="ALF32" s="52"/>
      <c r="ALG32" s="52"/>
      <c r="ALH32" s="52"/>
      <c r="ALI32" s="52"/>
      <c r="ALJ32" s="52"/>
      <c r="ALK32" s="52"/>
      <c r="ALL32" s="52"/>
      <c r="ALM32" s="52"/>
      <c r="ALN32" s="52"/>
      <c r="ALO32" s="52"/>
      <c r="ALP32" s="52"/>
      <c r="ALQ32" s="52"/>
      <c r="ALR32" s="52"/>
      <c r="ALS32" s="52"/>
      <c r="ALT32" s="52"/>
      <c r="ALU32" s="52"/>
      <c r="ALV32" s="52"/>
      <c r="ALW32" s="52"/>
      <c r="ALX32" s="52"/>
      <c r="ALY32" s="52"/>
      <c r="ALZ32" s="52"/>
      <c r="AMA32" s="52"/>
      <c r="AMB32" s="52"/>
      <c r="AMC32" s="52"/>
      <c r="AMD32" s="52"/>
      <c r="AME32" s="52"/>
      <c r="AMF32" s="52"/>
      <c r="AMG32" s="52"/>
      <c r="AMH32" s="52"/>
      <c r="AMI32" s="52"/>
      <c r="AMJ32" s="52"/>
      <c r="AMK32" s="52"/>
      <c r="AML32" s="52"/>
      <c r="AMM32" s="52"/>
      <c r="AMN32" s="52"/>
      <c r="AMO32" s="52"/>
      <c r="AMP32" s="52"/>
      <c r="AMQ32" s="52"/>
      <c r="AMR32" s="52"/>
      <c r="AMS32" s="52"/>
      <c r="AMT32" s="52"/>
      <c r="AMU32" s="52"/>
      <c r="AMV32" s="52"/>
      <c r="AMW32" s="52"/>
      <c r="AMX32" s="52"/>
      <c r="AMY32" s="52"/>
      <c r="AMZ32" s="52"/>
      <c r="ANA32" s="52"/>
      <c r="ANB32" s="52"/>
      <c r="ANC32" s="52"/>
      <c r="AND32" s="52"/>
      <c r="ANE32" s="52"/>
      <c r="ANF32" s="52"/>
      <c r="ANG32" s="52"/>
      <c r="ANH32" s="52"/>
      <c r="ANI32" s="52"/>
      <c r="ANJ32" s="52"/>
      <c r="ANK32" s="52"/>
      <c r="ANL32" s="52"/>
      <c r="ANM32" s="52"/>
      <c r="ANN32" s="52"/>
      <c r="ANO32" s="52"/>
      <c r="ANP32" s="52"/>
      <c r="ANQ32" s="52"/>
      <c r="ANR32" s="52"/>
      <c r="ANS32" s="52"/>
      <c r="ANT32" s="52"/>
      <c r="ANU32" s="52"/>
      <c r="ANV32" s="52"/>
      <c r="ANW32" s="52"/>
      <c r="ANX32" s="52"/>
      <c r="ANY32" s="52"/>
      <c r="ANZ32" s="52"/>
      <c r="AOA32" s="52"/>
      <c r="AOB32" s="52"/>
      <c r="AOC32" s="52"/>
      <c r="AOD32" s="52"/>
      <c r="AOE32" s="52"/>
      <c r="AOF32" s="52"/>
      <c r="AOG32" s="52"/>
      <c r="AOH32" s="52"/>
      <c r="AOI32" s="52"/>
      <c r="AOJ32" s="52"/>
      <c r="AOK32" s="52"/>
      <c r="AOL32" s="52"/>
      <c r="AOM32" s="52"/>
      <c r="AON32" s="52"/>
      <c r="AOO32" s="52"/>
      <c r="AOP32" s="52"/>
      <c r="AOQ32" s="52"/>
      <c r="AOR32" s="52"/>
      <c r="AOS32" s="52"/>
      <c r="AOT32" s="52"/>
      <c r="AOU32" s="52"/>
      <c r="AOV32" s="52"/>
      <c r="AOW32" s="52"/>
      <c r="AOX32" s="52"/>
      <c r="AOY32" s="52"/>
      <c r="AOZ32" s="52"/>
      <c r="APA32" s="52"/>
      <c r="APB32" s="52"/>
      <c r="APC32" s="52"/>
      <c r="APD32" s="52"/>
      <c r="APE32" s="52"/>
      <c r="APF32" s="52"/>
      <c r="APG32" s="52"/>
      <c r="APH32" s="52"/>
      <c r="API32" s="52"/>
      <c r="APJ32" s="52"/>
      <c r="APK32" s="52"/>
      <c r="APL32" s="52"/>
      <c r="APM32" s="52"/>
      <c r="APN32" s="52"/>
      <c r="APO32" s="52"/>
      <c r="APP32" s="52"/>
      <c r="APQ32" s="52"/>
      <c r="APR32" s="52"/>
      <c r="APS32" s="52"/>
      <c r="APT32" s="52"/>
      <c r="APU32" s="52"/>
      <c r="APV32" s="52"/>
      <c r="APW32" s="52"/>
      <c r="APX32" s="52"/>
      <c r="APY32" s="52"/>
      <c r="APZ32" s="52"/>
      <c r="AQA32" s="52"/>
      <c r="AQB32" s="52"/>
      <c r="AQC32" s="52"/>
      <c r="AQD32" s="52"/>
      <c r="AQE32" s="52"/>
      <c r="AQF32" s="52"/>
      <c r="AQG32" s="52"/>
      <c r="AQH32" s="52"/>
      <c r="AQI32" s="52"/>
      <c r="AQJ32" s="52"/>
      <c r="AQK32" s="52"/>
      <c r="AQL32" s="52"/>
      <c r="AQM32" s="52"/>
      <c r="AQN32" s="52"/>
      <c r="AQO32" s="52"/>
      <c r="AQP32" s="52"/>
      <c r="AQQ32" s="52"/>
      <c r="AQR32" s="52"/>
      <c r="AQS32" s="52"/>
      <c r="AQT32" s="52"/>
      <c r="AQU32" s="52"/>
      <c r="AQV32" s="52"/>
      <c r="AQW32" s="52"/>
      <c r="AQX32" s="52"/>
      <c r="AQY32" s="52"/>
      <c r="AQZ32" s="52"/>
      <c r="ARA32" s="52"/>
      <c r="ARB32" s="52"/>
      <c r="ARC32" s="52"/>
      <c r="ARD32" s="52"/>
      <c r="ARE32" s="52"/>
      <c r="ARF32" s="52"/>
      <c r="ARG32" s="52"/>
      <c r="ARH32" s="52"/>
      <c r="ARI32" s="52"/>
      <c r="ARJ32" s="52"/>
      <c r="ARK32" s="52"/>
      <c r="ARL32" s="52"/>
      <c r="ARM32" s="52"/>
      <c r="ARN32" s="52"/>
      <c r="ARO32" s="52"/>
      <c r="ARP32" s="52"/>
      <c r="ARQ32" s="52"/>
      <c r="ARR32" s="52"/>
      <c r="ARS32" s="52"/>
      <c r="ART32" s="52"/>
      <c r="ARU32" s="52"/>
      <c r="ARV32" s="52"/>
      <c r="ARW32" s="52"/>
      <c r="ARX32" s="52"/>
      <c r="ARY32" s="52"/>
      <c r="ARZ32" s="52"/>
      <c r="ASA32" s="52"/>
      <c r="ASB32" s="52"/>
      <c r="ASC32" s="52"/>
      <c r="ASD32" s="52"/>
      <c r="ASE32" s="52"/>
      <c r="ASF32" s="52"/>
      <c r="ASG32" s="52"/>
      <c r="ASH32" s="52"/>
      <c r="ASI32" s="52"/>
      <c r="ASJ32" s="52"/>
      <c r="ASK32" s="52"/>
      <c r="ASL32" s="52"/>
      <c r="ASM32" s="52"/>
      <c r="ASN32" s="52"/>
      <c r="ASO32" s="52"/>
      <c r="ASP32" s="52"/>
      <c r="ASQ32" s="52"/>
      <c r="ASR32" s="52"/>
      <c r="ASS32" s="52"/>
      <c r="AST32" s="52"/>
      <c r="ASU32" s="52"/>
      <c r="ASV32" s="52"/>
      <c r="ASW32" s="52"/>
      <c r="ASX32" s="52"/>
      <c r="ASY32" s="52"/>
      <c r="ASZ32" s="52"/>
      <c r="ATA32" s="52"/>
      <c r="ATB32" s="52"/>
      <c r="ATC32" s="52"/>
      <c r="ATD32" s="52"/>
      <c r="ATE32" s="52"/>
      <c r="ATF32" s="52"/>
      <c r="ATG32" s="52"/>
      <c r="ATH32" s="52"/>
      <c r="ATI32" s="52"/>
      <c r="ATJ32" s="52"/>
      <c r="ATK32" s="52"/>
      <c r="ATL32" s="52"/>
      <c r="ATM32" s="52"/>
      <c r="ATN32" s="52"/>
      <c r="ATO32" s="52"/>
      <c r="ATP32" s="52"/>
      <c r="ATQ32" s="52"/>
      <c r="ATR32" s="52"/>
      <c r="ATS32" s="52"/>
      <c r="ATT32" s="52"/>
      <c r="ATU32" s="52"/>
      <c r="ATV32" s="52"/>
      <c r="ATW32" s="52"/>
      <c r="ATX32" s="52"/>
      <c r="ATY32" s="52"/>
      <c r="ATZ32" s="52"/>
      <c r="AUA32" s="52"/>
      <c r="AUB32" s="52"/>
      <c r="AUC32" s="52"/>
      <c r="AUD32" s="52"/>
      <c r="AUE32" s="52"/>
      <c r="AUF32" s="52"/>
      <c r="AUG32" s="52"/>
      <c r="AUH32" s="52"/>
      <c r="AUI32" s="52"/>
      <c r="AUJ32" s="52"/>
      <c r="AUK32" s="52"/>
      <c r="AUL32" s="52"/>
      <c r="AUM32" s="52"/>
      <c r="AUN32" s="52"/>
      <c r="AUO32" s="52"/>
      <c r="AUP32" s="52"/>
      <c r="AUQ32" s="52"/>
      <c r="AUR32" s="52"/>
      <c r="AUS32" s="52"/>
      <c r="AUT32" s="52"/>
      <c r="AUU32" s="52"/>
      <c r="AUV32" s="52"/>
      <c r="AUW32" s="52"/>
      <c r="AUX32" s="52"/>
      <c r="AUY32" s="52"/>
      <c r="AUZ32" s="52"/>
      <c r="AVA32" s="52"/>
      <c r="AVB32" s="52"/>
      <c r="AVC32" s="52"/>
      <c r="AVD32" s="52"/>
      <c r="AVE32" s="52"/>
      <c r="AVF32" s="52"/>
      <c r="AVG32" s="52"/>
      <c r="AVH32" s="52"/>
      <c r="AVI32" s="52"/>
      <c r="AVJ32" s="52"/>
      <c r="AVK32" s="52"/>
      <c r="AVL32" s="52"/>
      <c r="AVM32" s="52"/>
      <c r="AVN32" s="52"/>
      <c r="AVO32" s="52"/>
      <c r="AVP32" s="52"/>
      <c r="AVQ32" s="52"/>
      <c r="AVR32" s="52"/>
      <c r="AVS32" s="52"/>
      <c r="AVT32" s="52"/>
      <c r="AVU32" s="52"/>
      <c r="AVV32" s="52"/>
      <c r="AVW32" s="52"/>
      <c r="AVX32" s="52"/>
      <c r="AVY32" s="52"/>
      <c r="AVZ32" s="52"/>
      <c r="AWA32" s="52"/>
      <c r="AWB32" s="52"/>
      <c r="AWC32" s="52"/>
      <c r="AWD32" s="52"/>
      <c r="AWE32" s="52"/>
      <c r="AWF32" s="52"/>
      <c r="AWG32" s="52"/>
      <c r="AWH32" s="52"/>
      <c r="AWI32" s="52"/>
      <c r="AWJ32" s="52"/>
      <c r="AWK32" s="52"/>
      <c r="AWL32" s="52"/>
      <c r="AWM32" s="52"/>
      <c r="AWN32" s="52"/>
      <c r="AWO32" s="52"/>
      <c r="AWP32" s="52"/>
      <c r="AWQ32" s="52"/>
      <c r="AWR32" s="52"/>
      <c r="AWS32" s="52"/>
      <c r="AWT32" s="52"/>
      <c r="AWU32" s="52"/>
      <c r="AWV32" s="52"/>
      <c r="AWW32" s="52"/>
      <c r="AWX32" s="52"/>
      <c r="AWY32" s="52"/>
      <c r="AWZ32" s="52"/>
      <c r="AXA32" s="52"/>
      <c r="AXB32" s="52"/>
      <c r="AXC32" s="52"/>
      <c r="AXD32" s="52"/>
      <c r="AXE32" s="52"/>
      <c r="AXF32" s="52"/>
      <c r="AXG32" s="52"/>
      <c r="AXH32" s="52"/>
      <c r="AXI32" s="52"/>
      <c r="AXJ32" s="52"/>
      <c r="AXK32" s="52"/>
      <c r="AXL32" s="52"/>
      <c r="AXM32" s="52"/>
      <c r="AXN32" s="52"/>
      <c r="AXO32" s="52"/>
      <c r="AXP32" s="52"/>
      <c r="AXQ32" s="52"/>
      <c r="AXR32" s="52"/>
      <c r="AXS32" s="52"/>
      <c r="AXT32" s="52"/>
      <c r="AXU32" s="52"/>
      <c r="AXV32" s="52"/>
      <c r="AXW32" s="52"/>
      <c r="AXX32" s="52"/>
      <c r="AXY32" s="52"/>
      <c r="AXZ32" s="52"/>
      <c r="AYA32" s="52"/>
      <c r="AYB32" s="52"/>
      <c r="AYC32" s="52"/>
      <c r="AYD32" s="52"/>
      <c r="AYE32" s="52"/>
      <c r="AYF32" s="52"/>
      <c r="AYG32" s="52"/>
      <c r="AYH32" s="52"/>
      <c r="AYI32" s="52"/>
      <c r="AYJ32" s="52"/>
      <c r="AYK32" s="52"/>
      <c r="AYL32" s="52"/>
      <c r="AYM32" s="52"/>
      <c r="AYN32" s="52"/>
      <c r="AYO32" s="52"/>
      <c r="AYP32" s="52"/>
      <c r="AYQ32" s="52"/>
      <c r="AYR32" s="52"/>
      <c r="AYS32" s="52"/>
      <c r="AYT32" s="52"/>
      <c r="AYU32" s="52"/>
      <c r="AYV32" s="52"/>
      <c r="AYW32" s="52"/>
      <c r="AYX32" s="52"/>
      <c r="AYY32" s="52"/>
      <c r="AYZ32" s="52"/>
      <c r="AZA32" s="52"/>
      <c r="AZB32" s="52"/>
      <c r="AZC32" s="52"/>
      <c r="AZD32" s="52"/>
      <c r="AZE32" s="52"/>
      <c r="AZF32" s="52"/>
      <c r="AZG32" s="52"/>
      <c r="AZH32" s="52"/>
      <c r="AZI32" s="52"/>
      <c r="AZJ32" s="52"/>
      <c r="AZK32" s="52"/>
      <c r="AZL32" s="52"/>
      <c r="AZM32" s="52"/>
      <c r="AZN32" s="52"/>
      <c r="AZO32" s="52"/>
      <c r="AZP32" s="52"/>
      <c r="AZQ32" s="52"/>
      <c r="AZR32" s="52"/>
      <c r="AZS32" s="52"/>
      <c r="AZT32" s="52"/>
      <c r="AZU32" s="52"/>
      <c r="AZV32" s="52"/>
      <c r="AZW32" s="52"/>
      <c r="AZX32" s="52"/>
      <c r="AZY32" s="52"/>
      <c r="AZZ32" s="52"/>
      <c r="BAA32" s="52"/>
      <c r="BAB32" s="52"/>
      <c r="BAC32" s="52"/>
      <c r="BAD32" s="52"/>
      <c r="BAE32" s="52"/>
      <c r="BAF32" s="52"/>
      <c r="BAG32" s="52"/>
      <c r="BAH32" s="52"/>
      <c r="BAI32" s="52"/>
      <c r="BAJ32" s="52"/>
      <c r="BAK32" s="52"/>
      <c r="BAL32" s="52"/>
      <c r="BAM32" s="52"/>
      <c r="BAN32" s="52"/>
      <c r="BAO32" s="52"/>
      <c r="BAP32" s="52"/>
      <c r="BAQ32" s="52"/>
      <c r="BAR32" s="52"/>
      <c r="BAS32" s="52"/>
      <c r="BAT32" s="52"/>
      <c r="BAU32" s="52"/>
      <c r="BAV32" s="52"/>
      <c r="BAW32" s="52"/>
      <c r="BAX32" s="52"/>
      <c r="BAY32" s="52"/>
      <c r="BAZ32" s="52"/>
      <c r="BBA32" s="52"/>
      <c r="BBB32" s="52"/>
      <c r="BBC32" s="52"/>
      <c r="BBD32" s="52"/>
      <c r="BBE32" s="52"/>
      <c r="BBF32" s="52"/>
      <c r="BBG32" s="52"/>
      <c r="BBH32" s="52"/>
      <c r="BBI32" s="52"/>
      <c r="BBJ32" s="52"/>
      <c r="BBK32" s="52"/>
      <c r="BBL32" s="52"/>
      <c r="BBM32" s="52"/>
      <c r="BBN32" s="52"/>
      <c r="BBO32" s="52"/>
      <c r="BBP32" s="52"/>
      <c r="BBQ32" s="52"/>
      <c r="BBR32" s="52"/>
      <c r="BBS32" s="52"/>
      <c r="BBT32" s="52"/>
      <c r="BBU32" s="52"/>
      <c r="BBV32" s="52"/>
      <c r="BBW32" s="52"/>
      <c r="BBX32" s="52"/>
      <c r="BBY32" s="52"/>
      <c r="BBZ32" s="52"/>
      <c r="BCA32" s="52"/>
      <c r="BCB32" s="52"/>
      <c r="BCC32" s="52"/>
      <c r="BCD32" s="52"/>
      <c r="BCE32" s="52"/>
      <c r="BCF32" s="52"/>
      <c r="BCG32" s="52"/>
      <c r="BCH32" s="52"/>
      <c r="BCI32" s="52"/>
      <c r="BCJ32" s="52"/>
      <c r="BCK32" s="52"/>
      <c r="BCL32" s="52"/>
      <c r="BCM32" s="52"/>
      <c r="BCN32" s="52"/>
      <c r="BCO32" s="52"/>
      <c r="BCP32" s="52"/>
      <c r="BCQ32" s="52"/>
      <c r="BCR32" s="52"/>
      <c r="BCS32" s="52"/>
      <c r="BCT32" s="52"/>
      <c r="BCU32" s="52"/>
      <c r="BCV32" s="52"/>
      <c r="BCW32" s="52"/>
      <c r="BCX32" s="52"/>
      <c r="BCY32" s="52"/>
      <c r="BCZ32" s="52"/>
      <c r="BDA32" s="52"/>
      <c r="BDB32" s="52"/>
      <c r="BDC32" s="52"/>
      <c r="BDD32" s="52"/>
      <c r="BDE32" s="52"/>
      <c r="BDF32" s="52"/>
      <c r="BDG32" s="52"/>
      <c r="BDH32" s="52"/>
      <c r="BDI32" s="52"/>
      <c r="BDJ32" s="52"/>
      <c r="BDK32" s="52"/>
      <c r="BDL32" s="52"/>
      <c r="BDM32" s="52"/>
      <c r="BDN32" s="52"/>
      <c r="BDO32" s="52"/>
      <c r="BDP32" s="52"/>
      <c r="BDQ32" s="52"/>
      <c r="BDR32" s="52"/>
      <c r="BDS32" s="52"/>
      <c r="BDT32" s="52"/>
      <c r="BDU32" s="52"/>
      <c r="BDV32" s="52"/>
      <c r="BDW32" s="52"/>
      <c r="BDX32" s="52"/>
      <c r="BDY32" s="52"/>
      <c r="BDZ32" s="52"/>
      <c r="BEA32" s="52"/>
      <c r="BEB32" s="52"/>
      <c r="BEC32" s="52"/>
      <c r="BED32" s="52"/>
      <c r="BEE32" s="52"/>
      <c r="BEF32" s="52"/>
      <c r="BEG32" s="52"/>
      <c r="BEH32" s="52"/>
      <c r="BEI32" s="52"/>
      <c r="BEJ32" s="52"/>
      <c r="BEK32" s="52"/>
      <c r="BEL32" s="52"/>
      <c r="BEM32" s="52"/>
      <c r="BEN32" s="52"/>
      <c r="BEO32" s="52"/>
      <c r="BEP32" s="52"/>
      <c r="BEQ32" s="52"/>
      <c r="BER32" s="52"/>
      <c r="BES32" s="52"/>
      <c r="BET32" s="52"/>
      <c r="BEU32" s="52"/>
      <c r="BEV32" s="52"/>
      <c r="BEW32" s="52"/>
      <c r="BEX32" s="52"/>
      <c r="BEY32" s="52"/>
      <c r="BEZ32" s="52"/>
      <c r="BFA32" s="52"/>
      <c r="BFB32" s="52"/>
      <c r="BFC32" s="52"/>
      <c r="BFD32" s="52"/>
      <c r="BFE32" s="52"/>
      <c r="BFF32" s="52"/>
      <c r="BFG32" s="52"/>
      <c r="BFH32" s="52"/>
      <c r="BFI32" s="52"/>
      <c r="BFJ32" s="52"/>
      <c r="BFK32" s="52"/>
      <c r="BFL32" s="52"/>
      <c r="BFM32" s="52"/>
      <c r="BFN32" s="52"/>
      <c r="BFO32" s="52"/>
      <c r="BFP32" s="52"/>
      <c r="BFQ32" s="52"/>
      <c r="BFR32" s="52"/>
      <c r="BFS32" s="52"/>
      <c r="BFT32" s="52"/>
      <c r="BFU32" s="52"/>
      <c r="BFV32" s="52"/>
      <c r="BFW32" s="52"/>
      <c r="BFX32" s="52"/>
      <c r="BFY32" s="52"/>
      <c r="BFZ32" s="52"/>
      <c r="BGA32" s="52"/>
      <c r="BGB32" s="52"/>
      <c r="BGC32" s="52"/>
      <c r="BGD32" s="52"/>
      <c r="BGE32" s="52"/>
      <c r="BGF32" s="52"/>
      <c r="BGG32" s="52"/>
      <c r="BGH32" s="52"/>
      <c r="BGI32" s="52"/>
      <c r="BGJ32" s="52"/>
      <c r="BGK32" s="52"/>
      <c r="BGL32" s="52"/>
      <c r="BGM32" s="52"/>
      <c r="BGN32" s="52"/>
      <c r="BGO32" s="52"/>
      <c r="BGP32" s="52"/>
      <c r="BGQ32" s="52"/>
      <c r="BGR32" s="52"/>
      <c r="BGS32" s="52"/>
      <c r="BGT32" s="52"/>
      <c r="BGU32" s="52"/>
      <c r="BGV32" s="52"/>
      <c r="BGW32" s="52"/>
      <c r="BGX32" s="52"/>
      <c r="BGY32" s="52"/>
      <c r="BGZ32" s="52"/>
      <c r="BHA32" s="52"/>
      <c r="BHB32" s="52"/>
      <c r="BHC32" s="52"/>
      <c r="BHD32" s="52"/>
      <c r="BHE32" s="52"/>
      <c r="BHF32" s="52"/>
      <c r="BHG32" s="52"/>
      <c r="BHH32" s="52"/>
      <c r="BHI32" s="52"/>
      <c r="BHJ32" s="52"/>
      <c r="BHK32" s="52"/>
      <c r="BHL32" s="52"/>
      <c r="BHM32" s="52"/>
      <c r="BHN32" s="52"/>
      <c r="BHO32" s="52"/>
      <c r="BHP32" s="52"/>
      <c r="BHQ32" s="52"/>
      <c r="BHR32" s="52"/>
      <c r="BHS32" s="52"/>
      <c r="BHT32" s="52"/>
      <c r="BHU32" s="52"/>
      <c r="BHV32" s="52"/>
      <c r="BHW32" s="52"/>
      <c r="BHX32" s="52"/>
      <c r="BHY32" s="52"/>
      <c r="BHZ32" s="52"/>
      <c r="BIA32" s="52"/>
      <c r="BIB32" s="52"/>
      <c r="BIC32" s="52"/>
      <c r="BID32" s="52"/>
      <c r="BIE32" s="52"/>
      <c r="BIF32" s="52"/>
      <c r="BIG32" s="52"/>
      <c r="BIH32" s="52"/>
      <c r="BII32" s="52"/>
      <c r="BIJ32" s="52"/>
      <c r="BIK32" s="52"/>
      <c r="BIL32" s="52"/>
      <c r="BIM32" s="52"/>
      <c r="BIN32" s="52"/>
      <c r="BIO32" s="52"/>
      <c r="BIP32" s="52"/>
      <c r="BIQ32" s="52"/>
      <c r="BIR32" s="52"/>
      <c r="BIS32" s="52"/>
      <c r="BIT32" s="52"/>
      <c r="BIU32" s="52"/>
      <c r="BIV32" s="52"/>
      <c r="BIW32" s="52"/>
      <c r="BIX32" s="52"/>
      <c r="BIY32" s="52"/>
      <c r="BIZ32" s="52"/>
      <c r="BJA32" s="52"/>
      <c r="BJB32" s="52"/>
      <c r="BJC32" s="52"/>
      <c r="BJD32" s="52"/>
      <c r="BJE32" s="52"/>
      <c r="BJF32" s="52"/>
      <c r="BJG32" s="52"/>
      <c r="BJH32" s="52"/>
      <c r="BJI32" s="52"/>
      <c r="BJJ32" s="52"/>
      <c r="BJK32" s="52"/>
      <c r="BJL32" s="52"/>
      <c r="BJM32" s="52"/>
      <c r="BJN32" s="52"/>
      <c r="BJO32" s="52"/>
      <c r="BJP32" s="52"/>
      <c r="BJQ32" s="52"/>
      <c r="BJR32" s="52"/>
      <c r="BJS32" s="52"/>
      <c r="BJT32" s="52"/>
      <c r="BJU32" s="52"/>
      <c r="BJV32" s="52"/>
      <c r="BJW32" s="52"/>
      <c r="BJX32" s="52"/>
      <c r="BJY32" s="52"/>
      <c r="BJZ32" s="52"/>
      <c r="BKA32" s="52"/>
      <c r="BKB32" s="52"/>
      <c r="BKC32" s="52"/>
      <c r="BKD32" s="52"/>
      <c r="BKE32" s="52"/>
      <c r="BKF32" s="52"/>
      <c r="BKG32" s="52"/>
      <c r="BKH32" s="52"/>
      <c r="BKI32" s="52"/>
      <c r="BKJ32" s="52"/>
      <c r="BKK32" s="52"/>
      <c r="BKL32" s="52"/>
      <c r="BKM32" s="52"/>
      <c r="BKN32" s="52"/>
      <c r="BKO32" s="52"/>
      <c r="BKP32" s="52"/>
      <c r="BKQ32" s="52"/>
      <c r="BKR32" s="52"/>
      <c r="BKS32" s="52"/>
      <c r="BKT32" s="52"/>
      <c r="BKU32" s="52"/>
      <c r="BKV32" s="52"/>
      <c r="BKW32" s="52"/>
      <c r="BKX32" s="52"/>
      <c r="BKY32" s="52"/>
      <c r="BKZ32" s="52"/>
      <c r="BLA32" s="52"/>
      <c r="BLB32" s="52"/>
      <c r="BLC32" s="52"/>
      <c r="BLD32" s="52"/>
      <c r="BLE32" s="52"/>
      <c r="BLF32" s="52"/>
      <c r="BLG32" s="52"/>
      <c r="BLH32" s="52"/>
      <c r="BLI32" s="52"/>
      <c r="BLJ32" s="52"/>
      <c r="BLK32" s="52"/>
      <c r="BLL32" s="52"/>
      <c r="BLM32" s="52"/>
      <c r="BLN32" s="52"/>
      <c r="BLO32" s="52"/>
      <c r="BLP32" s="52"/>
      <c r="BLQ32" s="52"/>
      <c r="BLR32" s="52"/>
      <c r="BLS32" s="52"/>
      <c r="BLT32" s="52"/>
      <c r="BLU32" s="52"/>
      <c r="BLV32" s="52"/>
      <c r="BLW32" s="52"/>
      <c r="BLX32" s="52"/>
      <c r="BLY32" s="52"/>
      <c r="BLZ32" s="52"/>
      <c r="BMA32" s="52"/>
      <c r="BMB32" s="52"/>
      <c r="BMC32" s="52"/>
      <c r="BMD32" s="52"/>
      <c r="BME32" s="52"/>
      <c r="BMF32" s="52"/>
      <c r="BMG32" s="52"/>
      <c r="BMH32" s="52"/>
      <c r="BMI32" s="52"/>
      <c r="BMJ32" s="52"/>
      <c r="BMK32" s="52"/>
      <c r="BML32" s="52"/>
      <c r="BMM32" s="52"/>
      <c r="BMN32" s="52"/>
      <c r="BMO32" s="52"/>
      <c r="BMP32" s="52"/>
      <c r="BMQ32" s="52"/>
      <c r="BMR32" s="52"/>
      <c r="BMS32" s="52"/>
      <c r="BMT32" s="52"/>
      <c r="BMU32" s="52"/>
      <c r="BMV32" s="52"/>
      <c r="BMW32" s="52"/>
      <c r="BMX32" s="52"/>
      <c r="BMY32" s="52"/>
      <c r="BMZ32" s="52"/>
      <c r="BNA32" s="52"/>
      <c r="BNB32" s="52"/>
      <c r="BNC32" s="52"/>
      <c r="BND32" s="52"/>
      <c r="BNE32" s="52"/>
      <c r="BNF32" s="52"/>
      <c r="BNG32" s="52"/>
      <c r="BNH32" s="52"/>
      <c r="BNI32" s="52"/>
      <c r="BNJ32" s="52"/>
      <c r="BNK32" s="52"/>
      <c r="BNL32" s="52"/>
      <c r="BNM32" s="52"/>
      <c r="BNN32" s="52"/>
      <c r="BNO32" s="52"/>
      <c r="BNP32" s="52"/>
      <c r="BNQ32" s="52"/>
      <c r="BNR32" s="52"/>
      <c r="BNS32" s="52"/>
      <c r="BNT32" s="52"/>
      <c r="BNU32" s="52"/>
      <c r="BNV32" s="52"/>
      <c r="BNW32" s="52"/>
      <c r="BNX32" s="52"/>
      <c r="BNY32" s="52"/>
      <c r="BNZ32" s="52"/>
      <c r="BOA32" s="52"/>
      <c r="BOB32" s="52"/>
      <c r="BOC32" s="52"/>
      <c r="BOD32" s="52"/>
      <c r="BOE32" s="52"/>
      <c r="BOF32" s="52"/>
      <c r="BOG32" s="52"/>
      <c r="BOH32" s="52"/>
      <c r="BOI32" s="52"/>
      <c r="BOJ32" s="52"/>
      <c r="BOK32" s="52"/>
      <c r="BOL32" s="52"/>
      <c r="BOM32" s="52"/>
      <c r="BON32" s="52"/>
      <c r="BOO32" s="52"/>
      <c r="BOP32" s="52"/>
      <c r="BOQ32" s="52"/>
      <c r="BOR32" s="52"/>
      <c r="BOS32" s="52"/>
      <c r="BOT32" s="52"/>
      <c r="BOU32" s="52"/>
      <c r="BOV32" s="52"/>
      <c r="BOW32" s="52"/>
      <c r="BOX32" s="52"/>
      <c r="BOY32" s="52"/>
      <c r="BOZ32" s="52"/>
      <c r="BPA32" s="52"/>
      <c r="BPB32" s="52"/>
      <c r="BPC32" s="52"/>
      <c r="BPD32" s="52"/>
      <c r="BPE32" s="52"/>
      <c r="BPF32" s="52"/>
    </row>
    <row r="33" spans="1:66" s="44" customFormat="1" ht="18.5" hidden="1" thickBot="1" x14ac:dyDescent="0.45">
      <c r="A33" s="42" t="s">
        <v>96</v>
      </c>
      <c r="C33" s="41"/>
      <c r="D33" s="41"/>
      <c r="E33" s="41"/>
      <c r="F33" s="41"/>
      <c r="G33" s="41"/>
      <c r="H33" s="41"/>
      <c r="I33" s="43">
        <f t="shared" ref="I33:AB33" si="10">SUM(I21:I30)</f>
        <v>0</v>
      </c>
      <c r="J33" s="43">
        <f t="shared" si="10"/>
        <v>0</v>
      </c>
      <c r="K33" s="43">
        <f t="shared" si="10"/>
        <v>0</v>
      </c>
      <c r="L33" s="43">
        <f t="shared" si="10"/>
        <v>0</v>
      </c>
      <c r="M33" s="43">
        <f t="shared" si="10"/>
        <v>0</v>
      </c>
      <c r="N33" s="43">
        <f t="shared" si="10"/>
        <v>0</v>
      </c>
      <c r="O33" s="43">
        <f t="shared" si="10"/>
        <v>0</v>
      </c>
      <c r="P33" s="43">
        <f t="shared" si="10"/>
        <v>0</v>
      </c>
      <c r="Q33" s="43">
        <f t="shared" si="10"/>
        <v>0</v>
      </c>
      <c r="R33" s="43">
        <f t="shared" si="10"/>
        <v>0</v>
      </c>
      <c r="S33" s="43">
        <f t="shared" si="10"/>
        <v>0</v>
      </c>
      <c r="T33" s="43">
        <f t="shared" si="10"/>
        <v>0</v>
      </c>
      <c r="U33" s="43">
        <f t="shared" si="10"/>
        <v>0</v>
      </c>
      <c r="V33" s="43">
        <f t="shared" si="10"/>
        <v>0</v>
      </c>
      <c r="W33" s="43">
        <f t="shared" si="10"/>
        <v>0</v>
      </c>
      <c r="X33" s="43">
        <f t="shared" si="10"/>
        <v>0</v>
      </c>
      <c r="Y33" s="43">
        <f t="shared" si="10"/>
        <v>0</v>
      </c>
      <c r="Z33" s="43">
        <f t="shared" si="10"/>
        <v>0</v>
      </c>
      <c r="AA33" s="43">
        <f t="shared" si="10"/>
        <v>0</v>
      </c>
      <c r="AB33" s="43">
        <f t="shared" si="10"/>
        <v>0</v>
      </c>
    </row>
    <row r="34" spans="1:66" s="52" customFormat="1" hidden="1" x14ac:dyDescent="0.35">
      <c r="A34" s="34"/>
      <c r="C34" s="129"/>
    </row>
    <row r="35" spans="1:66" s="52" customFormat="1" x14ac:dyDescent="0.35">
      <c r="A35" s="34"/>
      <c r="C35" s="129"/>
      <c r="H35" s="25"/>
      <c r="K35" s="25"/>
    </row>
    <row r="36" spans="1:66" s="121" customFormat="1" ht="20" x14ac:dyDescent="0.4">
      <c r="A36" s="193" t="s">
        <v>405</v>
      </c>
      <c r="C36" s="194"/>
    </row>
    <row r="37" spans="1:66" s="52" customFormat="1" x14ac:dyDescent="0.35">
      <c r="F37" s="80"/>
      <c r="G37" s="80"/>
      <c r="H37" s="52" t="s">
        <v>148</v>
      </c>
      <c r="I37" s="52" t="s">
        <v>149</v>
      </c>
      <c r="J37" s="52" t="s">
        <v>150</v>
      </c>
      <c r="K37" s="52" t="s">
        <v>151</v>
      </c>
      <c r="L37" s="52" t="s">
        <v>152</v>
      </c>
      <c r="M37" s="52" t="s">
        <v>153</v>
      </c>
      <c r="N37" s="73" t="s">
        <v>154</v>
      </c>
      <c r="O37" s="52" t="s">
        <v>155</v>
      </c>
      <c r="P37" s="52" t="s">
        <v>156</v>
      </c>
      <c r="Q37" s="52" t="s">
        <v>157</v>
      </c>
      <c r="R37" s="52" t="s">
        <v>158</v>
      </c>
      <c r="S37" s="52" t="s">
        <v>159</v>
      </c>
      <c r="T37" s="52" t="s">
        <v>160</v>
      </c>
      <c r="U37" s="52" t="s">
        <v>161</v>
      </c>
      <c r="V37" s="52" t="s">
        <v>162</v>
      </c>
      <c r="W37" s="52" t="s">
        <v>163</v>
      </c>
      <c r="X37" s="52" t="s">
        <v>164</v>
      </c>
      <c r="Y37" s="52" t="s">
        <v>165</v>
      </c>
      <c r="Z37" s="52" t="s">
        <v>166</v>
      </c>
      <c r="AA37" s="52" t="s">
        <v>167</v>
      </c>
      <c r="AB37" s="52" t="s">
        <v>168</v>
      </c>
      <c r="AC37" s="52" t="s">
        <v>169</v>
      </c>
      <c r="AD37" s="52" t="s">
        <v>170</v>
      </c>
      <c r="AE37" s="52" t="s">
        <v>171</v>
      </c>
      <c r="AF37" s="52" t="s">
        <v>172</v>
      </c>
      <c r="AG37" s="52" t="s">
        <v>173</v>
      </c>
      <c r="AH37" s="52" t="s">
        <v>174</v>
      </c>
      <c r="AI37" s="52" t="s">
        <v>175</v>
      </c>
      <c r="AJ37" s="52" t="s">
        <v>176</v>
      </c>
      <c r="AK37" s="52" t="s">
        <v>177</v>
      </c>
      <c r="AL37" s="52" t="s">
        <v>13</v>
      </c>
      <c r="AM37" s="52" t="s">
        <v>14</v>
      </c>
      <c r="AN37" s="52" t="s">
        <v>15</v>
      </c>
      <c r="AO37" s="52" t="s">
        <v>16</v>
      </c>
      <c r="AP37" s="52" t="s">
        <v>17</v>
      </c>
      <c r="AQ37" s="52" t="s">
        <v>18</v>
      </c>
      <c r="AR37" s="52" t="s">
        <v>19</v>
      </c>
      <c r="AS37" s="52" t="s">
        <v>20</v>
      </c>
      <c r="AT37" s="52" t="s">
        <v>21</v>
      </c>
      <c r="AU37" s="52" t="s">
        <v>22</v>
      </c>
      <c r="AV37" s="52" t="s">
        <v>23</v>
      </c>
      <c r="AW37" s="52" t="s">
        <v>24</v>
      </c>
      <c r="AX37" s="52" t="s">
        <v>25</v>
      </c>
      <c r="AY37" s="52" t="s">
        <v>26</v>
      </c>
      <c r="AZ37" s="52" t="s">
        <v>27</v>
      </c>
      <c r="BA37" s="52" t="s">
        <v>28</v>
      </c>
      <c r="BB37" s="52" t="s">
        <v>29</v>
      </c>
      <c r="BC37" s="52" t="s">
        <v>30</v>
      </c>
      <c r="BD37" s="52" t="s">
        <v>31</v>
      </c>
      <c r="BE37" s="52" t="s">
        <v>32</v>
      </c>
      <c r="BF37" s="52" t="s">
        <v>178</v>
      </c>
      <c r="BG37" s="52" t="s">
        <v>179</v>
      </c>
      <c r="BH37" s="52" t="s">
        <v>180</v>
      </c>
      <c r="BI37" s="52" t="s">
        <v>181</v>
      </c>
      <c r="BJ37" s="52" t="s">
        <v>182</v>
      </c>
      <c r="BK37" s="52" t="s">
        <v>183</v>
      </c>
      <c r="BL37" s="52" t="s">
        <v>184</v>
      </c>
      <c r="BM37" s="52" t="s">
        <v>185</v>
      </c>
      <c r="BN37" s="52" t="s">
        <v>186</v>
      </c>
    </row>
    <row r="39" spans="1:66" s="177" customFormat="1" ht="15.5" x14ac:dyDescent="0.35">
      <c r="A39" s="311" t="s">
        <v>450</v>
      </c>
      <c r="B39" s="176" t="s">
        <v>451</v>
      </c>
      <c r="C39" s="176"/>
      <c r="H39" s="175">
        <f>'CHA - HANPP, Grazing Demand'!H31</f>
        <v>9447955.5</v>
      </c>
      <c r="I39" s="175">
        <f>'CHA - HANPP, Grazing Demand'!I31</f>
        <v>9533730.5</v>
      </c>
      <c r="J39" s="175">
        <f>'CHA - HANPP, Grazing Demand'!J31</f>
        <v>9637755.5</v>
      </c>
      <c r="K39" s="175">
        <f>'CHA - HANPP, Grazing Demand'!K31</f>
        <v>9741780.5</v>
      </c>
      <c r="L39" s="175">
        <f>'CHA - HANPP, Grazing Demand'!L31</f>
        <v>9846041.3000000007</v>
      </c>
      <c r="M39" s="175">
        <f>'CHA - HANPP, Grazing Demand'!M31</f>
        <v>10071580</v>
      </c>
      <c r="N39" s="175">
        <f>'CHA - HANPP, Grazing Demand'!N31</f>
        <v>10231912.75</v>
      </c>
      <c r="O39" s="175">
        <f>'CHA - HANPP, Grazing Demand'!O31</f>
        <v>10344930.5</v>
      </c>
      <c r="P39" s="175">
        <f>'CHA - HANPP, Grazing Demand'!P31</f>
        <v>10185567</v>
      </c>
      <c r="Q39" s="175">
        <f>'CHA - HANPP, Grazing Demand'!Q31</f>
        <v>10333405.5</v>
      </c>
      <c r="R39" s="175">
        <f>'CHA - HANPP, Grazing Demand'!R31</f>
        <v>10421086.5</v>
      </c>
      <c r="S39" s="175">
        <f>'CHA - HANPP, Grazing Demand'!S31</f>
        <v>11213941</v>
      </c>
      <c r="T39" s="175">
        <f>'CHA - HANPP, Grazing Demand'!T31</f>
        <v>9968176</v>
      </c>
      <c r="U39" s="175">
        <f>'CHA - HANPP, Grazing Demand'!U31</f>
        <v>8038324</v>
      </c>
      <c r="V39" s="175">
        <f>'CHA - HANPP, Grazing Demand'!V31</f>
        <v>8373240.5</v>
      </c>
      <c r="W39" s="175">
        <f>'CHA - HANPP, Grazing Demand'!W31</f>
        <v>8699016</v>
      </c>
      <c r="X39" s="175">
        <f>'CHA - HANPP, Grazing Demand'!X31</f>
        <v>9573327.5</v>
      </c>
      <c r="Y39" s="175">
        <f>'CHA - HANPP, Grazing Demand'!Y31</f>
        <v>9789515.75</v>
      </c>
      <c r="Z39" s="175">
        <f>'CHA - HANPP, Grazing Demand'!Z31</f>
        <v>10038726.5</v>
      </c>
      <c r="AA39" s="175">
        <f>'CHA - HANPP, Grazing Demand'!AA31</f>
        <v>10280721.5</v>
      </c>
      <c r="AB39" s="175">
        <f>'CHA - HANPP, Grazing Demand'!AB31</f>
        <v>10540830.75</v>
      </c>
      <c r="AC39" s="175">
        <f>'CHA - HANPP, Grazing Demand'!AC31</f>
        <v>10806345.25</v>
      </c>
      <c r="AD39" s="175">
        <f>'CHA - HANPP, Grazing Demand'!AD31</f>
        <v>10853950.5</v>
      </c>
      <c r="AE39" s="175">
        <f>'CHA - HANPP, Grazing Demand'!AE31</f>
        <v>8842808.75</v>
      </c>
      <c r="AF39" s="175">
        <f>'CHA - HANPP, Grazing Demand'!AF31</f>
        <v>9077233.5</v>
      </c>
      <c r="AG39" s="175">
        <f>'CHA - HANPP, Grazing Demand'!AG31</f>
        <v>9292287.125</v>
      </c>
      <c r="AH39" s="175">
        <f>'CHA - HANPP, Grazing Demand'!AH31</f>
        <v>9551938.5287500005</v>
      </c>
      <c r="AI39" s="175">
        <f>'CHA - HANPP, Grazing Demand'!AI31</f>
        <v>9807840.0999999996</v>
      </c>
      <c r="AJ39" s="175">
        <f>'CHA - HANPP, Grazing Demand'!AJ31</f>
        <v>10074415.1</v>
      </c>
      <c r="AK39" s="175">
        <f>'CHA - HANPP, Grazing Demand'!AK31</f>
        <v>10327112.789999999</v>
      </c>
      <c r="AL39" s="175">
        <f>'CHA - HANPP, Grazing Demand'!AL31</f>
        <v>18589185.149999999</v>
      </c>
      <c r="AM39" s="175">
        <f>'CHA - HANPP, Grazing Demand'!AM31</f>
        <v>19630620.254999999</v>
      </c>
      <c r="AN39" s="175">
        <f>'CHA - HANPP, Grazing Demand'!AN31</f>
        <v>20733952.084999997</v>
      </c>
      <c r="AO39" s="175">
        <f>'CHA - HANPP, Grazing Demand'!AO31</f>
        <v>21899276.579999998</v>
      </c>
      <c r="AP39" s="175">
        <f>'CHA - HANPP, Grazing Demand'!AP31</f>
        <v>23144580.189999998</v>
      </c>
      <c r="AQ39" s="175">
        <f>'CHA - HANPP, Grazing Demand'!AQ31</f>
        <v>24391585.199999996</v>
      </c>
      <c r="AR39" s="175">
        <f>'CHA - HANPP, Grazing Demand'!AR31</f>
        <v>25832247.919999998</v>
      </c>
      <c r="AS39" s="175">
        <f>'CHA - HANPP, Grazing Demand'!AS31</f>
        <v>27324643.080000002</v>
      </c>
      <c r="AT39" s="175">
        <f>'CHA - HANPP, Grazing Demand'!AT31</f>
        <v>28835427.715</v>
      </c>
      <c r="AU39" s="175">
        <f>'CHA - HANPP, Grazing Demand'!AU31</f>
        <v>30473155.220000003</v>
      </c>
      <c r="AV39" s="175">
        <f>'CHA - HANPP, Grazing Demand'!AV31</f>
        <v>32293716.5</v>
      </c>
      <c r="AW39" s="175">
        <f>'CHA - HANPP, Grazing Demand'!AW31</f>
        <v>34130996.600000001</v>
      </c>
      <c r="AX39" s="175">
        <f>'CHA - HANPP, Grazing Demand'!AX31</f>
        <v>36076338.350000001</v>
      </c>
      <c r="AY39" s="175">
        <f>'CHA - HANPP, Grazing Demand'!AY31</f>
        <v>38136399.049999997</v>
      </c>
      <c r="AZ39" s="175">
        <f>'CHA - HANPP, Grazing Demand'!AZ31</f>
        <v>40298928.049999997</v>
      </c>
      <c r="BA39" s="175">
        <f>'CHA - HANPP, Grazing Demand'!BA31</f>
        <v>42590501.25</v>
      </c>
      <c r="BB39" s="175">
        <f>'CHA - HANPP, Grazing Demand'!BB31</f>
        <v>45266509.104999997</v>
      </c>
      <c r="BC39" s="175">
        <f>'CHA - HANPP, Grazing Demand'!BC31</f>
        <v>47863022.114999995</v>
      </c>
      <c r="BD39" s="175">
        <f>'CHA - HANPP, Grazing Demand'!BD31</f>
        <v>50611038.405000001</v>
      </c>
      <c r="BE39" s="175">
        <f>'CHA - HANPP, Grazing Demand'!BE31</f>
        <v>53520254.25</v>
      </c>
      <c r="BF39" s="175">
        <f>'CHA - HANPP, Grazing Demand'!BF31</f>
        <v>56591732.950000003</v>
      </c>
      <c r="BG39" s="175">
        <f>'CHA - HANPP, Grazing Demand'!BG31</f>
        <v>59843759.049999997</v>
      </c>
      <c r="BH39" s="175">
        <f>'CHA - HANPP, Grazing Demand'!BH31</f>
        <v>63279835.5</v>
      </c>
      <c r="BI39" s="175">
        <f>'CHA - HANPP, Grazing Demand'!CV31</f>
        <v>0</v>
      </c>
      <c r="BJ39" s="175">
        <f>'CHA - HANPP, Grazing Demand'!CW31</f>
        <v>0</v>
      </c>
      <c r="BK39" s="175">
        <f>'CHA - HANPP, Grazing Demand'!CX31</f>
        <v>0</v>
      </c>
      <c r="BL39" s="175">
        <f>'CHA - HANPP, Grazing Demand'!CY31</f>
        <v>0</v>
      </c>
      <c r="BM39" s="175">
        <f>'CHA - HANPP, Grazing Demand'!CZ31</f>
        <v>0</v>
      </c>
      <c r="BN39" s="175">
        <f>'CHA - HANPP, Grazing Demand'!DA31</f>
        <v>0</v>
      </c>
    </row>
    <row r="40" spans="1:66" s="177" customFormat="1" ht="15.5" x14ac:dyDescent="0.35">
      <c r="A40" s="311"/>
      <c r="B40" s="176"/>
      <c r="C40" s="176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  <c r="Z40" s="263"/>
      <c r="AA40" s="263"/>
      <c r="AB40" s="263"/>
      <c r="AC40" s="263"/>
      <c r="AD40" s="263"/>
      <c r="AE40" s="263"/>
      <c r="AF40" s="263"/>
      <c r="AG40" s="263"/>
      <c r="AH40" s="263"/>
      <c r="AI40" s="263"/>
      <c r="AJ40" s="263"/>
      <c r="AK40" s="263"/>
      <c r="AL40" s="263"/>
      <c r="AM40" s="263"/>
      <c r="AN40" s="263"/>
      <c r="AO40" s="263"/>
      <c r="AP40" s="263"/>
      <c r="AQ40" s="263"/>
      <c r="AR40" s="263"/>
      <c r="AS40" s="263"/>
      <c r="AT40" s="263"/>
      <c r="AU40" s="263"/>
      <c r="AV40" s="263"/>
      <c r="AW40" s="263"/>
      <c r="AX40" s="263"/>
      <c r="AY40" s="263"/>
      <c r="AZ40" s="263"/>
      <c r="BA40" s="263"/>
      <c r="BB40" s="263"/>
      <c r="BC40" s="263"/>
      <c r="BD40" s="263"/>
      <c r="BE40" s="263"/>
      <c r="BF40" s="263"/>
      <c r="BG40" s="263"/>
      <c r="BH40" s="263"/>
      <c r="BI40" s="263"/>
      <c r="BJ40" s="263"/>
      <c r="BK40" s="263"/>
      <c r="BL40" s="263"/>
      <c r="BM40" s="263"/>
      <c r="BN40" s="263"/>
    </row>
    <row r="41" spans="1:66" s="52" customFormat="1" x14ac:dyDescent="0.35">
      <c r="A41" s="187"/>
      <c r="C41" s="129"/>
    </row>
    <row r="42" spans="1:66" s="165" customFormat="1" ht="15.5" x14ac:dyDescent="0.35">
      <c r="A42" s="312" t="s">
        <v>448</v>
      </c>
      <c r="B42" s="165" t="s">
        <v>449</v>
      </c>
      <c r="C42" s="48"/>
    </row>
    <row r="43" spans="1:66" s="52" customFormat="1" x14ac:dyDescent="0.35">
      <c r="A43" s="313"/>
      <c r="C43" s="129"/>
    </row>
    <row r="44" spans="1:66" s="114" customFormat="1" x14ac:dyDescent="0.35">
      <c r="A44" s="305" t="s">
        <v>446</v>
      </c>
      <c r="B44" s="114" t="s">
        <v>447</v>
      </c>
      <c r="C44" s="189"/>
      <c r="D44" s="189"/>
      <c r="F44" s="189"/>
      <c r="G44" s="142"/>
      <c r="H44" s="191">
        <f>'CHA - HANPP, Fodder Residue'!H78</f>
        <v>587961.77032875014</v>
      </c>
      <c r="I44" s="191">
        <f>'CHA - HANPP, Fodder Residue'!I78</f>
        <v>566490.57244875003</v>
      </c>
      <c r="J44" s="191">
        <f>'CHA - HANPP, Fodder Residue'!J78</f>
        <v>732733.29075125011</v>
      </c>
      <c r="K44" s="191">
        <f>'CHA - HANPP, Fodder Residue'!K78</f>
        <v>609839.00638249994</v>
      </c>
      <c r="L44" s="191">
        <f>'CHA - HANPP, Fodder Residue'!L78</f>
        <v>541997.85790874995</v>
      </c>
      <c r="M44" s="191">
        <f>'CHA - HANPP, Fodder Residue'!M78</f>
        <v>553280.18374875002</v>
      </c>
      <c r="N44" s="191">
        <f>'CHA - HANPP, Fodder Residue'!N78</f>
        <v>556116.91140374995</v>
      </c>
      <c r="O44" s="191">
        <f>'CHA - HANPP, Fodder Residue'!O78</f>
        <v>596291.40812000004</v>
      </c>
      <c r="P44" s="191">
        <f>'CHA - HANPP, Fodder Residue'!P78</f>
        <v>579905.09540374996</v>
      </c>
      <c r="Q44" s="191">
        <f>'CHA - HANPP, Fodder Residue'!Q78</f>
        <v>532193.27660500002</v>
      </c>
      <c r="R44" s="191">
        <f>'CHA - HANPP, Fodder Residue'!R78</f>
        <v>515153.93247749994</v>
      </c>
      <c r="S44" s="191">
        <f>'CHA - HANPP, Fodder Residue'!S78</f>
        <v>393746.03348375007</v>
      </c>
      <c r="T44" s="191">
        <f>'CHA - HANPP, Fodder Residue'!T78</f>
        <v>391567.01799249998</v>
      </c>
      <c r="U44" s="191">
        <f>'CHA - HANPP, Fodder Residue'!U78</f>
        <v>498766.21205000009</v>
      </c>
      <c r="V44" s="191">
        <f>'CHA - HANPP, Fodder Residue'!V78</f>
        <v>507453.37582750007</v>
      </c>
      <c r="W44" s="191">
        <f>'CHA - HANPP, Fodder Residue'!W78</f>
        <v>488072.26547749992</v>
      </c>
      <c r="X44" s="191">
        <f>'CHA - HANPP, Fodder Residue'!X78</f>
        <v>528793.81597374997</v>
      </c>
      <c r="Y44" s="191">
        <f>'CHA - HANPP, Fodder Residue'!Y78</f>
        <v>541901.58319499996</v>
      </c>
      <c r="Z44" s="191">
        <f>'CHA - HANPP, Fodder Residue'!Z78</f>
        <v>453964.00737125002</v>
      </c>
      <c r="AA44" s="191">
        <f>'CHA - HANPP, Fodder Residue'!AA78</f>
        <v>449073.28415124997</v>
      </c>
      <c r="AB44" s="191">
        <f>'CHA - HANPP, Fodder Residue'!AB78</f>
        <v>315897.53436375002</v>
      </c>
      <c r="AC44" s="191">
        <f>'CHA - HANPP, Fodder Residue'!AC78</f>
        <v>341577.69202250004</v>
      </c>
      <c r="AD44" s="191">
        <f>'CHA - HANPP, Fodder Residue'!AD78</f>
        <v>415060.50506499992</v>
      </c>
      <c r="AE44" s="191">
        <f>'CHA - HANPP, Fodder Residue'!AE78</f>
        <v>342352.75191749993</v>
      </c>
      <c r="AF44" s="191">
        <f>'CHA - HANPP, Fodder Residue'!AF78</f>
        <v>575056.77571999992</v>
      </c>
      <c r="AG44" s="191">
        <f>'CHA - HANPP, Fodder Residue'!AG78</f>
        <v>530255.52082000009</v>
      </c>
      <c r="AH44" s="191">
        <f>'CHA - HANPP, Fodder Residue'!AH78</f>
        <v>486384.37319375004</v>
      </c>
      <c r="AI44" s="191">
        <f>'CHA - HANPP, Fodder Residue'!AI78</f>
        <v>620429.41294499999</v>
      </c>
      <c r="AJ44" s="191">
        <f>'CHA - HANPP, Fodder Residue'!AJ78</f>
        <v>498275.37898749998</v>
      </c>
      <c r="AK44" s="191">
        <f>'CHA - HANPP, Fodder Residue'!AK78</f>
        <v>506898.36609000002</v>
      </c>
      <c r="AL44" s="191">
        <f>'CHA - HANPP, Fodder Residue'!AL78</f>
        <v>628670.30059500004</v>
      </c>
      <c r="AM44" s="191">
        <f>'CHA - HANPP, Fodder Residue'!AM78</f>
        <v>709611.39772374998</v>
      </c>
      <c r="AN44" s="191">
        <f>'CHA - HANPP, Fodder Residue'!AN78</f>
        <v>513485.85032125004</v>
      </c>
      <c r="AO44" s="191">
        <f>'CHA - HANPP, Fodder Residue'!AO78</f>
        <v>827464.38222749997</v>
      </c>
      <c r="AP44" s="191">
        <f>'CHA - HANPP, Fodder Residue'!AP78</f>
        <v>735268.31340500014</v>
      </c>
      <c r="AQ44" s="191">
        <f>'CHA - HANPP, Fodder Residue'!AQ78</f>
        <v>730720.61821749993</v>
      </c>
      <c r="AR44" s="191">
        <f>'CHA - HANPP, Fodder Residue'!AR78</f>
        <v>827240.62895874982</v>
      </c>
      <c r="AS44" s="191">
        <f>'CHA - HANPP, Fodder Residue'!AS78</f>
        <v>995057.17143499991</v>
      </c>
      <c r="AT44" s="191">
        <f>'CHA - HANPP, Fodder Residue'!AT78</f>
        <v>934236.52350749995</v>
      </c>
      <c r="AU44" s="191">
        <f>'CHA - HANPP, Fodder Residue'!AU78</f>
        <v>786259.61196250003</v>
      </c>
      <c r="AV44" s="191">
        <f>'CHA - HANPP, Fodder Residue'!AV78</f>
        <v>1054827.4890224999</v>
      </c>
      <c r="AW44" s="191">
        <f>'CHA - HANPP, Fodder Residue'!AW78</f>
        <v>950860.46107374993</v>
      </c>
      <c r="AX44" s="191">
        <f>'CHA - HANPP, Fodder Residue'!AX78</f>
        <v>1174919.7730024999</v>
      </c>
      <c r="AY44" s="191">
        <f>'CHA - HANPP, Fodder Residue'!AY78</f>
        <v>940777.48970000003</v>
      </c>
      <c r="AZ44" s="191">
        <f>'CHA - HANPP, Fodder Residue'!AZ78</f>
        <v>1331448.4850187497</v>
      </c>
      <c r="BA44" s="191">
        <f>'CHA - HANPP, Fodder Residue'!BA78</f>
        <v>1419650.3993174997</v>
      </c>
      <c r="BB44" s="191">
        <f>'CHA - HANPP, Fodder Residue'!BB78</f>
        <v>1321517.1289487497</v>
      </c>
      <c r="BC44" s="191">
        <f>'CHA - HANPP, Fodder Residue'!BC78</f>
        <v>1312234.7573937501</v>
      </c>
      <c r="BD44" s="191">
        <f>'CHA - HANPP, Fodder Residue'!BD78</f>
        <v>1100175.04490625</v>
      </c>
      <c r="BE44" s="191">
        <f>'CHA - HANPP, Fodder Residue'!BE78</f>
        <v>2272504.7162462496</v>
      </c>
      <c r="BF44" s="191">
        <f>'CHA - HANPP, Fodder Residue'!BF78</f>
        <v>1152821.1615587501</v>
      </c>
      <c r="BG44" s="191">
        <f>'CHA - HANPP, Fodder Residue'!BG78</f>
        <v>2325436.3566987501</v>
      </c>
      <c r="BH44" s="191">
        <f>'CHA - HANPP, Fodder Residue'!BH78</f>
        <v>1729950.6466637496</v>
      </c>
      <c r="BI44" s="191">
        <f>'CHA - HANPP, Fodder Residue'!BI78</f>
        <v>1916130.5906550002</v>
      </c>
      <c r="BJ44" s="191">
        <f>'CHA - HANPP, Fodder Residue'!BJ78</f>
        <v>1751111.9819449997</v>
      </c>
      <c r="BK44" s="191">
        <f>'CHA - HANPP, Fodder Residue'!BK78</f>
        <v>2090989.0503762499</v>
      </c>
      <c r="BL44" s="191">
        <f>'CHA - HANPP, Fodder Residue'!BL78</f>
        <v>1877036.7311062501</v>
      </c>
      <c r="BM44" s="191">
        <f>'CHA - HANPP, Fodder Residue'!BM78</f>
        <v>2029138.8837262497</v>
      </c>
      <c r="BN44" s="191">
        <f>'CHA - HANPP, Fodder Residue'!BN78</f>
        <v>2113391.6770449998</v>
      </c>
    </row>
    <row r="45" spans="1:66" s="180" customFormat="1" ht="15.5" x14ac:dyDescent="0.35">
      <c r="A45" s="305"/>
      <c r="B45" s="195"/>
      <c r="G45" s="139"/>
    </row>
    <row r="46" spans="1:66" s="114" customFormat="1" x14ac:dyDescent="0.35">
      <c r="A46" s="305" t="s">
        <v>444</v>
      </c>
      <c r="B46" s="114" t="s">
        <v>445</v>
      </c>
      <c r="C46" s="189"/>
      <c r="D46" s="189"/>
      <c r="F46" s="189"/>
      <c r="G46" s="142"/>
      <c r="H46" s="191">
        <f>'CHA - HANPP, Fodder Crops'!H29</f>
        <v>7628.4306000000006</v>
      </c>
      <c r="I46" s="191">
        <f>'CHA - HANPP, Fodder Crops'!I29</f>
        <v>8381.0586000000003</v>
      </c>
      <c r="J46" s="191">
        <f>'CHA - HANPP, Fodder Crops'!J29</f>
        <v>7814.1082000000006</v>
      </c>
      <c r="K46" s="191">
        <f>'CHA - HANPP, Fodder Crops'!K29</f>
        <v>7516.1536000000006</v>
      </c>
      <c r="L46" s="191">
        <f>'CHA - HANPP, Fodder Crops'!L29</f>
        <v>8749.0272000000004</v>
      </c>
      <c r="M46" s="191">
        <f>'CHA - HANPP, Fodder Crops'!M29</f>
        <v>6923.6238000000003</v>
      </c>
      <c r="N46" s="191">
        <f>'CHA - HANPP, Fodder Crops'!N29</f>
        <v>6781.5542000000005</v>
      </c>
      <c r="O46" s="191">
        <f>'CHA - HANPP, Fodder Crops'!O29</f>
        <v>7329.1104000000005</v>
      </c>
      <c r="P46" s="191">
        <f>'CHA - HANPP, Fodder Crops'!P29</f>
        <v>7041.6360000000004</v>
      </c>
      <c r="Q46" s="191">
        <f>'CHA - HANPP, Fodder Crops'!Q29</f>
        <v>6767.2144000000008</v>
      </c>
      <c r="R46" s="191">
        <f>'CHA - HANPP, Fodder Crops'!R29</f>
        <v>6371.6270000000004</v>
      </c>
      <c r="S46" s="191">
        <f>'CHA - HANPP, Fodder Crops'!S29</f>
        <v>6459.3008000000009</v>
      </c>
      <c r="T46" s="191">
        <f>'CHA - HANPP, Fodder Crops'!T29</f>
        <v>6586.1163999999999</v>
      </c>
      <c r="U46" s="191">
        <f>'CHA - HANPP, Fodder Crops'!U29</f>
        <v>8114.1831999999995</v>
      </c>
      <c r="V46" s="191">
        <f>'CHA - HANPP, Fodder Crops'!V29</f>
        <v>7556.3150000000005</v>
      </c>
      <c r="W46" s="191">
        <f>'CHA - HANPP, Fodder Crops'!W29</f>
        <v>7807.39</v>
      </c>
      <c r="X46" s="191">
        <f>'CHA - HANPP, Fodder Crops'!X29</f>
        <v>9516.2829999999994</v>
      </c>
      <c r="Y46" s="191">
        <f>'CHA - HANPP, Fodder Crops'!Y29</f>
        <v>6085.8716000000004</v>
      </c>
      <c r="Z46" s="191">
        <f>'CHA - HANPP, Fodder Crops'!Z29</f>
        <v>8099.4204</v>
      </c>
      <c r="AA46" s="191">
        <f>'CHA - HANPP, Fodder Crops'!AA29</f>
        <v>8927.9347999999991</v>
      </c>
      <c r="AB46" s="191">
        <f>'CHA - HANPP, Fodder Crops'!AB29</f>
        <v>7705.4218000000001</v>
      </c>
      <c r="AC46" s="191">
        <f>'CHA - HANPP, Fodder Crops'!AC29</f>
        <v>7730.3829999999998</v>
      </c>
      <c r="AD46" s="191">
        <f>'CHA - HANPP, Fodder Crops'!AD29</f>
        <v>6617.6079999999993</v>
      </c>
      <c r="AE46" s="191">
        <f>'CHA - HANPP, Fodder Crops'!AE29</f>
        <v>14703.272599999998</v>
      </c>
      <c r="AF46" s="191">
        <f>'CHA - HANPP, Fodder Crops'!AF29</f>
        <v>11807.911800000002</v>
      </c>
      <c r="AG46" s="191">
        <f>'CHA - HANPP, Fodder Crops'!AG29</f>
        <v>12667.828799999999</v>
      </c>
      <c r="AH46" s="191">
        <f>'CHA - HANPP, Fodder Crops'!AH29</f>
        <v>15485.931399999998</v>
      </c>
      <c r="AI46" s="191">
        <f>'CHA - HANPP, Fodder Crops'!AI29</f>
        <v>18805.706599999998</v>
      </c>
      <c r="AJ46" s="191">
        <f>'CHA - HANPP, Fodder Crops'!AJ29</f>
        <v>20918.0828</v>
      </c>
      <c r="AK46" s="191">
        <f>'CHA - HANPP, Fodder Crops'!AK29</f>
        <v>18756.070400000001</v>
      </c>
      <c r="AL46" s="191">
        <f>'CHA - HANPP, Fodder Crops'!AL29</f>
        <v>20455.228600000002</v>
      </c>
      <c r="AM46" s="191">
        <f>'CHA - HANPP, Fodder Crops'!AM29</f>
        <v>24443.925800000001</v>
      </c>
      <c r="AN46" s="191">
        <f>'CHA - HANPP, Fodder Crops'!AN29</f>
        <v>23216.2628</v>
      </c>
      <c r="AO46" s="191">
        <f>'CHA - HANPP, Fodder Crops'!AO29</f>
        <v>25043.868600000002</v>
      </c>
      <c r="AP46" s="191">
        <f>'CHA - HANPP, Fodder Crops'!AP29</f>
        <v>32968.857199999999</v>
      </c>
      <c r="AQ46" s="191">
        <f>'CHA - HANPP, Fodder Crops'!AQ29</f>
        <v>37766.790200000003</v>
      </c>
      <c r="AR46" s="191">
        <f>'CHA - HANPP, Fodder Crops'!AR29</f>
        <v>46773.594799999999</v>
      </c>
      <c r="AS46" s="191">
        <f>'CHA - HANPP, Fodder Crops'!AS29</f>
        <v>47329.8802</v>
      </c>
      <c r="AT46" s="191">
        <f>'CHA - HANPP, Fodder Crops'!AT29</f>
        <v>55149.568599999999</v>
      </c>
      <c r="AU46" s="191">
        <f>'CHA - HANPP, Fodder Crops'!AU29</f>
        <v>42933.4588</v>
      </c>
      <c r="AV46" s="191">
        <f>'CHA - HANPP, Fodder Crops'!AV29</f>
        <v>38440.179000000004</v>
      </c>
      <c r="AW46" s="191">
        <f>'CHA - HANPP, Fodder Crops'!AW29</f>
        <v>38692.463199999998</v>
      </c>
      <c r="AX46" s="191">
        <f>'CHA - HANPP, Fodder Crops'!AX29</f>
        <v>37948.152799999996</v>
      </c>
      <c r="AY46" s="191">
        <f>'CHA - HANPP, Fodder Crops'!AY29</f>
        <v>38986.4712</v>
      </c>
      <c r="AZ46" s="191">
        <f>'CHA - HANPP, Fodder Crops'!AZ29</f>
        <v>41668.602599999998</v>
      </c>
      <c r="BA46" s="191">
        <f>'CHA - HANPP, Fodder Crops'!BA29</f>
        <v>35372.676400000004</v>
      </c>
      <c r="BB46" s="191">
        <f>'CHA - HANPP, Fodder Crops'!BB29</f>
        <v>34025.612200000003</v>
      </c>
      <c r="BC46" s="191">
        <f>'CHA - HANPP, Fodder Crops'!BC29</f>
        <v>36384.656999999999</v>
      </c>
      <c r="BD46" s="191">
        <f>'CHA - HANPP, Fodder Crops'!BD29</f>
        <v>31349.718200000003</v>
      </c>
      <c r="BE46" s="191">
        <f>'CHA - HANPP, Fodder Crops'!BE29</f>
        <v>30684.981</v>
      </c>
      <c r="BF46" s="191">
        <f>'CHA - HANPP, Fodder Crops'!BF29</f>
        <v>33370.289600000004</v>
      </c>
      <c r="BG46" s="191">
        <f>'CHA - HANPP, Fodder Crops'!BG29</f>
        <v>35354.444799999997</v>
      </c>
      <c r="BH46" s="191">
        <f>'CHA - HANPP, Fodder Crops'!BH29</f>
        <v>34561.599000000002</v>
      </c>
      <c r="BI46" s="275" t="s">
        <v>212</v>
      </c>
      <c r="BJ46" s="275" t="s">
        <v>212</v>
      </c>
      <c r="BK46" s="275" t="s">
        <v>212</v>
      </c>
      <c r="BL46" s="275" t="s">
        <v>212</v>
      </c>
      <c r="BM46" s="275" t="s">
        <v>212</v>
      </c>
      <c r="BN46" s="275" t="s">
        <v>212</v>
      </c>
    </row>
    <row r="47" spans="1:66" s="114" customFormat="1" x14ac:dyDescent="0.35">
      <c r="A47" s="136"/>
      <c r="C47" s="129"/>
    </row>
    <row r="48" spans="1:66" s="233" customFormat="1" x14ac:dyDescent="0.35">
      <c r="A48" s="314" t="s">
        <v>455</v>
      </c>
      <c r="B48" s="306" t="s">
        <v>337</v>
      </c>
      <c r="D48" s="307"/>
      <c r="E48" s="308"/>
      <c r="F48" s="309"/>
      <c r="G48" s="310"/>
      <c r="AG48" s="233" t="s">
        <v>454</v>
      </c>
    </row>
    <row r="49" spans="1:66" s="92" customFormat="1" x14ac:dyDescent="0.35">
      <c r="A49" s="315"/>
    </row>
    <row r="50" spans="1:66" s="55" customFormat="1" x14ac:dyDescent="0.35">
      <c r="A50" s="147" t="s">
        <v>403</v>
      </c>
      <c r="B50" s="142" t="s">
        <v>338</v>
      </c>
      <c r="C50" s="142"/>
      <c r="D50" s="26"/>
      <c r="E50" s="26"/>
      <c r="F50" s="26"/>
      <c r="G50" s="26"/>
      <c r="H50" s="174">
        <f>H44+H46</f>
        <v>595590.2009287501</v>
      </c>
      <c r="I50" s="174">
        <f t="shared" ref="I50:BH50" si="11">I44+I46</f>
        <v>574871.63104875002</v>
      </c>
      <c r="J50" s="174">
        <f t="shared" si="11"/>
        <v>740547.39895125013</v>
      </c>
      <c r="K50" s="174">
        <f t="shared" si="11"/>
        <v>617355.1599824999</v>
      </c>
      <c r="L50" s="174">
        <f t="shared" si="11"/>
        <v>550746.88510874996</v>
      </c>
      <c r="M50" s="174">
        <f t="shared" si="11"/>
        <v>560203.80754874996</v>
      </c>
      <c r="N50" s="174">
        <f t="shared" si="11"/>
        <v>562898.46560374997</v>
      </c>
      <c r="O50" s="174">
        <f t="shared" si="11"/>
        <v>603620.51852000004</v>
      </c>
      <c r="P50" s="174">
        <f t="shared" si="11"/>
        <v>586946.73140375002</v>
      </c>
      <c r="Q50" s="174">
        <f t="shared" si="11"/>
        <v>538960.49100500008</v>
      </c>
      <c r="R50" s="174">
        <f t="shared" si="11"/>
        <v>521525.55947749992</v>
      </c>
      <c r="S50" s="174">
        <f t="shared" si="11"/>
        <v>400205.3342837501</v>
      </c>
      <c r="T50" s="174">
        <f t="shared" si="11"/>
        <v>398153.13439249998</v>
      </c>
      <c r="U50" s="174">
        <f t="shared" si="11"/>
        <v>506880.39525000006</v>
      </c>
      <c r="V50" s="174">
        <f t="shared" si="11"/>
        <v>515009.69082750008</v>
      </c>
      <c r="W50" s="174">
        <f t="shared" si="11"/>
        <v>495879.65547749994</v>
      </c>
      <c r="X50" s="174">
        <f t="shared" si="11"/>
        <v>538310.09897375002</v>
      </c>
      <c r="Y50" s="174">
        <f t="shared" si="11"/>
        <v>547987.45479499991</v>
      </c>
      <c r="Z50" s="174">
        <f t="shared" si="11"/>
        <v>462063.42777125002</v>
      </c>
      <c r="AA50" s="174">
        <f t="shared" si="11"/>
        <v>458001.21895124996</v>
      </c>
      <c r="AB50" s="174">
        <f t="shared" si="11"/>
        <v>323602.95616375003</v>
      </c>
      <c r="AC50" s="174">
        <f t="shared" si="11"/>
        <v>349308.07502250001</v>
      </c>
      <c r="AD50" s="174">
        <f t="shared" si="11"/>
        <v>421678.11306499992</v>
      </c>
      <c r="AE50" s="174">
        <f t="shared" si="11"/>
        <v>357056.02451749996</v>
      </c>
      <c r="AF50" s="174">
        <f t="shared" si="11"/>
        <v>586864.68751999992</v>
      </c>
      <c r="AG50" s="174">
        <f t="shared" si="11"/>
        <v>542923.34962000011</v>
      </c>
      <c r="AH50" s="174">
        <f t="shared" si="11"/>
        <v>501870.30459375004</v>
      </c>
      <c r="AI50" s="174">
        <f t="shared" si="11"/>
        <v>639235.11954500002</v>
      </c>
      <c r="AJ50" s="174">
        <f t="shared" si="11"/>
        <v>519193.46178749995</v>
      </c>
      <c r="AK50" s="174">
        <f t="shared" si="11"/>
        <v>525654.43648999999</v>
      </c>
      <c r="AL50" s="174">
        <f t="shared" si="11"/>
        <v>649125.52919500007</v>
      </c>
      <c r="AM50" s="174">
        <f t="shared" si="11"/>
        <v>734055.32352374995</v>
      </c>
      <c r="AN50" s="174">
        <f t="shared" si="11"/>
        <v>536702.11312125006</v>
      </c>
      <c r="AO50" s="174">
        <f t="shared" si="11"/>
        <v>852508.25082750001</v>
      </c>
      <c r="AP50" s="174">
        <f t="shared" si="11"/>
        <v>768237.17060500011</v>
      </c>
      <c r="AQ50" s="174">
        <f t="shared" si="11"/>
        <v>768487.40841749997</v>
      </c>
      <c r="AR50" s="174">
        <f t="shared" si="11"/>
        <v>874014.22375874978</v>
      </c>
      <c r="AS50" s="174">
        <f t="shared" si="11"/>
        <v>1042387.0516349999</v>
      </c>
      <c r="AT50" s="174">
        <f t="shared" si="11"/>
        <v>989386.09210749995</v>
      </c>
      <c r="AU50" s="174">
        <f t="shared" si="11"/>
        <v>829193.07076250005</v>
      </c>
      <c r="AV50" s="174">
        <f t="shared" si="11"/>
        <v>1093267.6680224999</v>
      </c>
      <c r="AW50" s="174">
        <f t="shared" si="11"/>
        <v>989552.92427374993</v>
      </c>
      <c r="AX50" s="174">
        <f t="shared" si="11"/>
        <v>1212867.9258025</v>
      </c>
      <c r="AY50" s="174">
        <f t="shared" si="11"/>
        <v>979763.96090000006</v>
      </c>
      <c r="AZ50" s="174">
        <f t="shared" si="11"/>
        <v>1373117.0876187498</v>
      </c>
      <c r="BA50" s="174">
        <f t="shared" si="11"/>
        <v>1455023.0757174997</v>
      </c>
      <c r="BB50" s="174">
        <f t="shared" si="11"/>
        <v>1355542.7411487498</v>
      </c>
      <c r="BC50" s="174">
        <f t="shared" si="11"/>
        <v>1348619.41439375</v>
      </c>
      <c r="BD50" s="174">
        <f t="shared" si="11"/>
        <v>1131524.76310625</v>
      </c>
      <c r="BE50" s="174">
        <f t="shared" si="11"/>
        <v>2303189.6972462498</v>
      </c>
      <c r="BF50" s="174">
        <f t="shared" si="11"/>
        <v>1186191.4511587501</v>
      </c>
      <c r="BG50" s="174">
        <f t="shared" si="11"/>
        <v>2360790.8014987502</v>
      </c>
      <c r="BH50" s="174">
        <f t="shared" si="11"/>
        <v>1764512.2456637495</v>
      </c>
      <c r="BI50" s="277" t="s">
        <v>261</v>
      </c>
      <c r="BJ50" s="277" t="s">
        <v>261</v>
      </c>
      <c r="BK50" s="277" t="s">
        <v>261</v>
      </c>
      <c r="BL50" s="277" t="s">
        <v>261</v>
      </c>
      <c r="BM50" s="277" t="s">
        <v>261</v>
      </c>
      <c r="BN50" s="277" t="s">
        <v>261</v>
      </c>
    </row>
    <row r="51" spans="1:66" s="52" customFormat="1" x14ac:dyDescent="0.35">
      <c r="A51" s="34"/>
      <c r="B51" s="129"/>
      <c r="C51" s="129"/>
      <c r="BI51" s="53"/>
      <c r="BJ51" s="53"/>
      <c r="BK51" s="53"/>
      <c r="BL51" s="53"/>
      <c r="BM51" s="53"/>
      <c r="BN51" s="53"/>
    </row>
    <row r="52" spans="1:66" s="61" customFormat="1" ht="18.5" thickBot="1" x14ac:dyDescent="0.45">
      <c r="A52" s="42" t="s">
        <v>404</v>
      </c>
      <c r="B52" s="42" t="s">
        <v>115</v>
      </c>
      <c r="C52" s="42"/>
      <c r="D52" s="42"/>
      <c r="E52" s="42"/>
      <c r="F52" s="42"/>
      <c r="G52" s="42"/>
      <c r="H52" s="201">
        <f>IF(H39-H50&gt;0, H39-H50, 0)</f>
        <v>8852365.2990712505</v>
      </c>
      <c r="I52" s="201">
        <f>IF(I39-I50&gt;0, I39-I50, 0)</f>
        <v>8958858.8689512499</v>
      </c>
      <c r="J52" s="201">
        <v>0</v>
      </c>
      <c r="K52" s="201">
        <v>0</v>
      </c>
      <c r="L52" s="201">
        <v>0</v>
      </c>
      <c r="M52" s="201">
        <f>IF(M39-M50&gt;0, M39-M50, 0)</f>
        <v>9511376.1924512498</v>
      </c>
      <c r="N52" s="201">
        <f t="shared" ref="N52:BH52" si="12">IF(N39-N50&gt;0, N39-N50, 0)</f>
        <v>9669014.2843962498</v>
      </c>
      <c r="O52" s="201">
        <f t="shared" si="12"/>
        <v>9741309.9814800005</v>
      </c>
      <c r="P52" s="201">
        <f t="shared" si="12"/>
        <v>9598620.2685962506</v>
      </c>
      <c r="Q52" s="201">
        <f t="shared" si="12"/>
        <v>9794445.0089950003</v>
      </c>
      <c r="R52" s="201">
        <f t="shared" si="12"/>
        <v>9899560.9405224994</v>
      </c>
      <c r="S52" s="201">
        <f t="shared" si="12"/>
        <v>10813735.665716249</v>
      </c>
      <c r="T52" s="201">
        <f t="shared" si="12"/>
        <v>9570022.8656075001</v>
      </c>
      <c r="U52" s="201">
        <f t="shared" si="12"/>
        <v>7531443.6047499999</v>
      </c>
      <c r="V52" s="201">
        <f t="shared" si="12"/>
        <v>7858230.8091724999</v>
      </c>
      <c r="W52" s="201">
        <f t="shared" si="12"/>
        <v>8203136.3445225004</v>
      </c>
      <c r="X52" s="201">
        <f t="shared" si="12"/>
        <v>9035017.4010262508</v>
      </c>
      <c r="Y52" s="201">
        <f t="shared" si="12"/>
        <v>9241528.2952050008</v>
      </c>
      <c r="Z52" s="201">
        <f t="shared" si="12"/>
        <v>9576663.0722287502</v>
      </c>
      <c r="AA52" s="201">
        <f t="shared" si="12"/>
        <v>9822720.2810487505</v>
      </c>
      <c r="AB52" s="201">
        <f t="shared" si="12"/>
        <v>10217227.793836251</v>
      </c>
      <c r="AC52" s="201">
        <f t="shared" si="12"/>
        <v>10457037.1749775</v>
      </c>
      <c r="AD52" s="201">
        <f t="shared" si="12"/>
        <v>10432272.386934999</v>
      </c>
      <c r="AE52" s="201">
        <f t="shared" si="12"/>
        <v>8485752.7254824992</v>
      </c>
      <c r="AF52" s="201">
        <f t="shared" si="12"/>
        <v>8490368.8124800008</v>
      </c>
      <c r="AG52" s="201">
        <f t="shared" si="12"/>
        <v>8749363.7753800005</v>
      </c>
      <c r="AH52" s="201">
        <f t="shared" si="12"/>
        <v>9050068.2241562512</v>
      </c>
      <c r="AI52" s="201">
        <f t="shared" si="12"/>
        <v>9168604.980455</v>
      </c>
      <c r="AJ52" s="201">
        <f t="shared" si="12"/>
        <v>9555221.6382125001</v>
      </c>
      <c r="AK52" s="201">
        <f t="shared" si="12"/>
        <v>9801458.3535099998</v>
      </c>
      <c r="AL52" s="201">
        <f t="shared" si="12"/>
        <v>17940059.620804999</v>
      </c>
      <c r="AM52" s="201">
        <f t="shared" si="12"/>
        <v>18896564.93147625</v>
      </c>
      <c r="AN52" s="201">
        <f t="shared" si="12"/>
        <v>20197249.971878748</v>
      </c>
      <c r="AO52" s="201">
        <f t="shared" si="12"/>
        <v>21046768.329172499</v>
      </c>
      <c r="AP52" s="201">
        <f t="shared" si="12"/>
        <v>22376343.019394998</v>
      </c>
      <c r="AQ52" s="201">
        <f t="shared" si="12"/>
        <v>23623097.791582495</v>
      </c>
      <c r="AR52" s="201">
        <f t="shared" si="12"/>
        <v>24958233.696241248</v>
      </c>
      <c r="AS52" s="201">
        <f t="shared" si="12"/>
        <v>26282256.028365001</v>
      </c>
      <c r="AT52" s="201">
        <f t="shared" si="12"/>
        <v>27846041.622892499</v>
      </c>
      <c r="AU52" s="201">
        <f t="shared" si="12"/>
        <v>29643962.149237502</v>
      </c>
      <c r="AV52" s="201">
        <f t="shared" si="12"/>
        <v>31200448.831977502</v>
      </c>
      <c r="AW52" s="201">
        <f t="shared" si="12"/>
        <v>33141443.67572625</v>
      </c>
      <c r="AX52" s="201">
        <f t="shared" si="12"/>
        <v>34863470.424197502</v>
      </c>
      <c r="AY52" s="201">
        <f t="shared" si="12"/>
        <v>37156635.089099996</v>
      </c>
      <c r="AZ52" s="201">
        <f t="shared" si="12"/>
        <v>38925810.962381244</v>
      </c>
      <c r="BA52" s="201">
        <f t="shared" si="12"/>
        <v>41135478.174282499</v>
      </c>
      <c r="BB52" s="201">
        <f t="shared" si="12"/>
        <v>43910966.363851249</v>
      </c>
      <c r="BC52" s="201">
        <f t="shared" si="12"/>
        <v>46514402.700606242</v>
      </c>
      <c r="BD52" s="201">
        <f t="shared" si="12"/>
        <v>49479513.641893752</v>
      </c>
      <c r="BE52" s="201">
        <f t="shared" si="12"/>
        <v>51217064.552753747</v>
      </c>
      <c r="BF52" s="201">
        <f t="shared" si="12"/>
        <v>55405541.498841256</v>
      </c>
      <c r="BG52" s="201">
        <f t="shared" si="12"/>
        <v>57482968.248501249</v>
      </c>
      <c r="BH52" s="201">
        <f t="shared" si="12"/>
        <v>61515323.254336253</v>
      </c>
      <c r="BI52" s="278" t="s">
        <v>261</v>
      </c>
      <c r="BJ52" s="278" t="s">
        <v>261</v>
      </c>
      <c r="BK52" s="278" t="s">
        <v>261</v>
      </c>
      <c r="BL52" s="278" t="s">
        <v>261</v>
      </c>
      <c r="BM52" s="278" t="s">
        <v>261</v>
      </c>
      <c r="BN52" s="278" t="s">
        <v>261</v>
      </c>
    </row>
    <row r="53" spans="1:66" s="52" customFormat="1" ht="15" thickTop="1" x14ac:dyDescent="0.35">
      <c r="A53" s="34"/>
      <c r="C53" s="129"/>
    </row>
    <row r="54" spans="1:66" ht="42.5" x14ac:dyDescent="0.35">
      <c r="A54" s="276" t="s">
        <v>456</v>
      </c>
    </row>
  </sheetData>
  <pageMargins left="0.7" right="0.7" top="0.75" bottom="0.75" header="0.3" footer="0.3"/>
  <pageSetup orientation="portrait" horizontalDpi="360" verticalDpi="36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CFB0-5262-45CB-B338-CF12C2789FC8}">
  <sheetPr>
    <tabColor theme="9" tint="0.39997558519241921"/>
  </sheetPr>
  <dimension ref="A1:DI53"/>
  <sheetViews>
    <sheetView zoomScale="85" zoomScaleNormal="85" workbookViewId="0">
      <pane xSplit="4" ySplit="1" topLeftCell="E2" activePane="bottomRight" state="frozen"/>
      <selection pane="topRight" activeCell="D1" sqref="D1"/>
      <selection pane="bottomLeft" activeCell="A3" sqref="A3"/>
      <selection pane="bottomRight" activeCell="AR38" sqref="AR38"/>
    </sheetView>
  </sheetViews>
  <sheetFormatPr defaultRowHeight="14" x14ac:dyDescent="0.3"/>
  <cols>
    <col min="1" max="1" width="8.7265625" style="133"/>
    <col min="2" max="3" width="11.08984375" style="133" customWidth="1"/>
    <col min="4" max="4" width="21.453125" style="133" bestFit="1" customWidth="1"/>
    <col min="5" max="5" width="19.1796875" style="224" customWidth="1"/>
    <col min="6" max="7" width="8.7265625" style="133"/>
    <col min="8" max="68" width="10.1796875" style="133" customWidth="1"/>
    <col min="69" max="16384" width="8.7265625" style="133"/>
  </cols>
  <sheetData>
    <row r="1" spans="1:113" s="52" customFormat="1" ht="14.5" x14ac:dyDescent="0.35">
      <c r="A1" s="52" t="s">
        <v>44</v>
      </c>
      <c r="B1" s="52" t="s">
        <v>45</v>
      </c>
      <c r="C1" s="52" t="s">
        <v>46</v>
      </c>
      <c r="D1" s="52" t="s">
        <v>47</v>
      </c>
      <c r="E1" s="52" t="s">
        <v>48</v>
      </c>
      <c r="F1" s="52" t="s">
        <v>49</v>
      </c>
      <c r="G1" s="52" t="s">
        <v>50</v>
      </c>
      <c r="H1" s="52" t="s">
        <v>148</v>
      </c>
      <c r="I1" s="52" t="s">
        <v>149</v>
      </c>
      <c r="J1" s="52" t="s">
        <v>150</v>
      </c>
      <c r="K1" s="52" t="s">
        <v>151</v>
      </c>
      <c r="L1" s="52" t="s">
        <v>152</v>
      </c>
      <c r="M1" s="52" t="s">
        <v>153</v>
      </c>
      <c r="N1" s="52" t="s">
        <v>154</v>
      </c>
      <c r="O1" s="52" t="s">
        <v>155</v>
      </c>
      <c r="P1" s="52" t="s">
        <v>156</v>
      </c>
      <c r="Q1" s="52" t="s">
        <v>157</v>
      </c>
      <c r="R1" s="52" t="s">
        <v>158</v>
      </c>
      <c r="S1" s="52" t="s">
        <v>159</v>
      </c>
      <c r="T1" s="52" t="s">
        <v>160</v>
      </c>
      <c r="U1" s="52" t="s">
        <v>161</v>
      </c>
      <c r="V1" s="52" t="s">
        <v>162</v>
      </c>
      <c r="W1" s="52" t="s">
        <v>163</v>
      </c>
      <c r="X1" s="52" t="s">
        <v>164</v>
      </c>
      <c r="Y1" s="52" t="s">
        <v>165</v>
      </c>
      <c r="Z1" s="52" t="s">
        <v>166</v>
      </c>
      <c r="AA1" s="52" t="s">
        <v>167</v>
      </c>
      <c r="AB1" s="52" t="s">
        <v>168</v>
      </c>
      <c r="AC1" s="52" t="s">
        <v>169</v>
      </c>
      <c r="AD1" s="52" t="s">
        <v>170</v>
      </c>
      <c r="AE1" s="52" t="s">
        <v>171</v>
      </c>
      <c r="AF1" s="52" t="s">
        <v>172</v>
      </c>
      <c r="AG1" s="52" t="s">
        <v>173</v>
      </c>
      <c r="AH1" s="52" t="s">
        <v>174</v>
      </c>
      <c r="AI1" s="52" t="s">
        <v>175</v>
      </c>
      <c r="AJ1" s="52" t="s">
        <v>176</v>
      </c>
      <c r="AK1" s="52" t="s">
        <v>177</v>
      </c>
      <c r="AL1" s="52" t="s">
        <v>13</v>
      </c>
      <c r="AM1" s="52" t="s">
        <v>14</v>
      </c>
      <c r="AN1" s="52" t="s">
        <v>15</v>
      </c>
      <c r="AO1" s="52" t="s">
        <v>16</v>
      </c>
      <c r="AP1" s="52" t="s">
        <v>17</v>
      </c>
      <c r="AQ1" s="52" t="s">
        <v>18</v>
      </c>
      <c r="AR1" s="52" t="s">
        <v>19</v>
      </c>
      <c r="AS1" s="52" t="s">
        <v>20</v>
      </c>
      <c r="AT1" s="52" t="s">
        <v>21</v>
      </c>
      <c r="AU1" s="52" t="s">
        <v>22</v>
      </c>
      <c r="AV1" s="52" t="s">
        <v>23</v>
      </c>
      <c r="AW1" s="52" t="s">
        <v>24</v>
      </c>
      <c r="AX1" s="52" t="s">
        <v>25</v>
      </c>
      <c r="AY1" s="52" t="s">
        <v>26</v>
      </c>
      <c r="AZ1" s="52" t="s">
        <v>27</v>
      </c>
      <c r="BA1" s="52" t="s">
        <v>28</v>
      </c>
      <c r="BB1" s="52" t="s">
        <v>29</v>
      </c>
      <c r="BC1" s="52" t="s">
        <v>30</v>
      </c>
      <c r="BD1" s="52" t="s">
        <v>31</v>
      </c>
      <c r="BE1" s="52" t="s">
        <v>32</v>
      </c>
      <c r="BF1" s="52" t="s">
        <v>178</v>
      </c>
      <c r="BG1" s="52" t="s">
        <v>179</v>
      </c>
      <c r="BH1" s="52" t="s">
        <v>180</v>
      </c>
      <c r="BI1" s="52" t="s">
        <v>181</v>
      </c>
      <c r="BJ1" s="52" t="s">
        <v>182</v>
      </c>
      <c r="BK1" s="52" t="s">
        <v>183</v>
      </c>
      <c r="BL1" s="52" t="s">
        <v>184</v>
      </c>
      <c r="BM1" s="52" t="s">
        <v>185</v>
      </c>
      <c r="BN1" s="52" t="s">
        <v>186</v>
      </c>
      <c r="BO1" s="52" t="s">
        <v>255</v>
      </c>
    </row>
    <row r="2" spans="1:113" x14ac:dyDescent="0.3">
      <c r="B2" s="60" t="s">
        <v>493</v>
      </c>
    </row>
    <row r="3" spans="1:113" x14ac:dyDescent="0.3">
      <c r="B3" s="60"/>
    </row>
    <row r="4" spans="1:113" x14ac:dyDescent="0.3">
      <c r="B4" s="133" t="s">
        <v>356</v>
      </c>
      <c r="E4" s="9" t="s">
        <v>364</v>
      </c>
      <c r="F4" s="9" t="s">
        <v>365</v>
      </c>
      <c r="G4" s="129"/>
    </row>
    <row r="5" spans="1:113" x14ac:dyDescent="0.3">
      <c r="G5" s="139"/>
    </row>
    <row r="6" spans="1:113" x14ac:dyDescent="0.3">
      <c r="A6" s="196"/>
      <c r="B6" s="198" t="s">
        <v>399</v>
      </c>
      <c r="C6" s="196"/>
      <c r="D6" s="196"/>
      <c r="E6" s="223"/>
      <c r="F6" s="196"/>
      <c r="G6" s="196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197"/>
      <c r="AN6" s="197"/>
      <c r="AO6" s="197"/>
      <c r="AP6" s="197"/>
      <c r="AQ6" s="197"/>
      <c r="AR6" s="197"/>
      <c r="AS6" s="197"/>
      <c r="AT6" s="197"/>
      <c r="AU6" s="197"/>
      <c r="AV6" s="197"/>
      <c r="AW6" s="197"/>
      <c r="AX6" s="197"/>
      <c r="AY6" s="197"/>
      <c r="AZ6" s="197"/>
      <c r="BA6" s="197"/>
      <c r="BB6" s="197"/>
      <c r="BC6" s="197"/>
      <c r="BD6" s="197"/>
      <c r="BE6" s="197"/>
      <c r="BF6" s="197"/>
      <c r="BG6" s="197"/>
      <c r="BH6" s="197"/>
    </row>
    <row r="7" spans="1:113" x14ac:dyDescent="0.3">
      <c r="A7" s="196"/>
      <c r="B7" s="198"/>
      <c r="C7" s="196"/>
      <c r="D7" s="196"/>
      <c r="E7" s="223"/>
      <c r="F7" s="196"/>
      <c r="G7" s="196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7"/>
      <c r="T7" s="197"/>
      <c r="U7" s="197"/>
      <c r="V7" s="197"/>
      <c r="W7" s="197"/>
      <c r="X7" s="197"/>
      <c r="Y7" s="197"/>
      <c r="Z7" s="197"/>
      <c r="AA7" s="197"/>
      <c r="AB7" s="197"/>
      <c r="AC7" s="197"/>
      <c r="AD7" s="197"/>
      <c r="AE7" s="197"/>
      <c r="AF7" s="197"/>
      <c r="AG7" s="197"/>
      <c r="AH7" s="197"/>
      <c r="AI7" s="197"/>
      <c r="AJ7" s="197"/>
      <c r="AK7" s="197"/>
      <c r="AL7" s="197"/>
      <c r="AM7" s="197"/>
      <c r="AN7" s="197"/>
      <c r="AO7" s="197"/>
      <c r="AP7" s="197"/>
      <c r="AQ7" s="197"/>
      <c r="AR7" s="197"/>
      <c r="AS7" s="197"/>
      <c r="AT7" s="197"/>
      <c r="AU7" s="197"/>
      <c r="AV7" s="197"/>
      <c r="AW7" s="197"/>
      <c r="AX7" s="197"/>
      <c r="AY7" s="197"/>
      <c r="AZ7" s="197"/>
      <c r="BA7" s="197"/>
      <c r="BB7" s="197"/>
      <c r="BC7" s="197"/>
      <c r="BD7" s="197"/>
      <c r="BE7" s="197"/>
      <c r="BF7" s="197"/>
      <c r="BG7" s="197"/>
      <c r="BH7" s="197"/>
    </row>
    <row r="8" spans="1:113" ht="14.5" x14ac:dyDescent="0.35">
      <c r="A8" s="197"/>
      <c r="B8" s="52" t="s">
        <v>466</v>
      </c>
      <c r="C8" s="197"/>
      <c r="D8" s="52" t="s">
        <v>83</v>
      </c>
      <c r="E8" s="225">
        <v>0.75690000000000002</v>
      </c>
      <c r="F8" s="199">
        <f>1-E8</f>
        <v>0.24309999999999998</v>
      </c>
      <c r="G8" s="197" t="s">
        <v>271</v>
      </c>
      <c r="H8" s="133">
        <f>'CHA FAO - Data, Fodder'!H5*$F8</f>
        <v>153.15299999999999</v>
      </c>
      <c r="I8" s="133">
        <f>'CHA FAO - Data, Fodder'!I5*$F8</f>
        <v>153.15299999999999</v>
      </c>
      <c r="J8" s="133">
        <f>'CHA FAO - Data, Fodder'!J5*$F8</f>
        <v>170.17</v>
      </c>
      <c r="K8" s="133">
        <f>'CHA FAO - Data, Fodder'!K5*$F8</f>
        <v>204.20399999999998</v>
      </c>
      <c r="L8" s="133">
        <f>'CHA FAO - Data, Fodder'!L5*$F8</f>
        <v>238.23799999999997</v>
      </c>
      <c r="M8" s="133">
        <f>'CHA FAO - Data, Fodder'!M5*$F8</f>
        <v>406.7063</v>
      </c>
      <c r="N8" s="133">
        <f>'CHA FAO - Data, Fodder'!N5*$F8</f>
        <v>510.51</v>
      </c>
      <c r="O8" s="133">
        <f>'CHA FAO - Data, Fodder'!O5*$F8</f>
        <v>204.20399999999998</v>
      </c>
      <c r="P8" s="133">
        <f>'CHA FAO - Data, Fodder'!P5*$F8</f>
        <v>204.20399999999998</v>
      </c>
      <c r="Q8" s="133">
        <f>'CHA FAO - Data, Fodder'!Q5*$F8</f>
        <v>204.20399999999998</v>
      </c>
      <c r="R8" s="133">
        <f>'CHA FAO - Data, Fodder'!R5*$F8</f>
        <v>221.22099999999998</v>
      </c>
      <c r="S8" s="133">
        <f>'CHA FAO - Data, Fodder'!S5*$F8</f>
        <v>229.72949999999997</v>
      </c>
      <c r="T8" s="133">
        <f>'CHA FAO - Data, Fodder'!T5*$F8</f>
        <v>189.1318</v>
      </c>
      <c r="U8" s="133">
        <f>'CHA FAO - Data, Fodder'!U5*$F8</f>
        <v>382.88249999999999</v>
      </c>
      <c r="V8" s="133">
        <f>'CHA FAO - Data, Fodder'!V5*$F8</f>
        <v>255.255</v>
      </c>
      <c r="W8" s="133">
        <f>'CHA FAO - Data, Fodder'!W5*$F8</f>
        <v>272.27199999999999</v>
      </c>
      <c r="X8" s="133">
        <f>'CHA FAO - Data, Fodder'!X5*$F8</f>
        <v>161.66149999999999</v>
      </c>
      <c r="Y8" s="133">
        <f>'CHA FAO - Data, Fodder'!Y5*$F8</f>
        <v>255.255</v>
      </c>
      <c r="Z8" s="133">
        <f>'CHA FAO - Data, Fodder'!Z5*$F8</f>
        <v>340.34</v>
      </c>
      <c r="AA8" s="133">
        <f>'CHA FAO - Data, Fodder'!AA5*$F8</f>
        <v>476.47599999999994</v>
      </c>
      <c r="AB8" s="133">
        <f>'CHA FAO - Data, Fodder'!AB5*$F8</f>
        <v>600.70009999999991</v>
      </c>
      <c r="AC8" s="133">
        <f>'CHA FAO - Data, Fodder'!AC5*$F8</f>
        <v>505.40489999999994</v>
      </c>
      <c r="AD8" s="133">
        <f>'CHA FAO - Data, Fodder'!AD5*$F8</f>
        <v>532.14589999999998</v>
      </c>
      <c r="AE8" s="133">
        <f>'CHA FAO - Data, Fodder'!AE5*$F8</f>
        <v>555.96969999999999</v>
      </c>
      <c r="AF8" s="133">
        <f>'CHA FAO - Data, Fodder'!AF5*$F8</f>
        <v>938.36599999999999</v>
      </c>
      <c r="AG8" s="133">
        <f>'CHA FAO - Data, Fodder'!AG5*$F8</f>
        <v>447.54709999999994</v>
      </c>
      <c r="AH8" s="133">
        <f>'CHA FAO - Data, Fodder'!AH5*$F8</f>
        <v>334.50559999999996</v>
      </c>
      <c r="AI8" s="133">
        <f>'CHA FAO - Data, Fodder'!AI5*$F8</f>
        <v>586.60029999999995</v>
      </c>
      <c r="AJ8" s="133">
        <f>'CHA FAO - Data, Fodder'!AJ5*$F8</f>
        <v>326.24019999999996</v>
      </c>
      <c r="AK8" s="133">
        <f>'CHA FAO - Data, Fodder'!AK5*$F8</f>
        <v>490.57579999999996</v>
      </c>
      <c r="AL8" s="133">
        <f>'CHA FAO - Data, Fodder'!AL5*$F8</f>
        <v>818.03149999999994</v>
      </c>
      <c r="AM8" s="133">
        <f>'CHA FAO - Data, Fodder'!AM5*$F8</f>
        <v>1487.7719999999999</v>
      </c>
      <c r="AN8" s="133">
        <f>'CHA FAO - Data, Fodder'!AN5*$F8</f>
        <v>1039.2524999999998</v>
      </c>
      <c r="AO8" s="133">
        <f>'CHA FAO - Data, Fodder'!AO5*$F8</f>
        <v>2707.6477999999997</v>
      </c>
      <c r="AP8" s="133">
        <f>'CHA FAO - Data, Fodder'!AP5*$F8</f>
        <v>1066.4796999999999</v>
      </c>
      <c r="AQ8" s="133">
        <f>'CHA FAO - Data, Fodder'!AQ5*$F8</f>
        <v>1269.9543999999999</v>
      </c>
      <c r="AR8" s="133">
        <f>'CHA FAO - Data, Fodder'!AR5*$F8</f>
        <v>1777.3040999999998</v>
      </c>
      <c r="AS8" s="133">
        <f>'CHA FAO - Data, Fodder'!AS5*$F8</f>
        <v>3063.06</v>
      </c>
      <c r="AT8" s="133">
        <f>'CHA FAO - Data, Fodder'!AT5*$F8</f>
        <v>1602.2720999999999</v>
      </c>
      <c r="AU8" s="133">
        <f>'CHA FAO - Data, Fodder'!AU5*$F8</f>
        <v>1089.3310999999999</v>
      </c>
      <c r="AV8" s="133">
        <f>'CHA FAO - Data, Fodder'!AV5*$F8</f>
        <v>2431</v>
      </c>
      <c r="AW8" s="133">
        <f>'CHA FAO - Data, Fodder'!AW5*$F8</f>
        <v>3403.3999999999996</v>
      </c>
      <c r="AX8" s="133">
        <f>'CHA FAO - Data, Fodder'!AX5*$F8</f>
        <v>3646.4999999999995</v>
      </c>
      <c r="AY8" s="133">
        <f>'CHA FAO - Data, Fodder'!AY5*$F8</f>
        <v>3768.0499999999997</v>
      </c>
      <c r="AZ8" s="133">
        <f>'CHA FAO - Data, Fodder'!AZ5*$F8</f>
        <v>7292.9999999999991</v>
      </c>
      <c r="BA8" s="133">
        <f>'CHA FAO - Data, Fodder'!BA5*$F8</f>
        <v>8265.4</v>
      </c>
      <c r="BB8" s="133">
        <f>'CHA FAO - Data, Fodder'!BB5*$F8</f>
        <v>8508.5</v>
      </c>
      <c r="BC8" s="133">
        <f>'CHA FAO - Data, Fodder'!BC5*$F8</f>
        <v>3994.6191999999996</v>
      </c>
      <c r="BD8" s="133">
        <f>'CHA FAO - Data, Fodder'!BD5*$F8</f>
        <v>3667.1634999999997</v>
      </c>
      <c r="BE8" s="133">
        <f>'CHA FAO - Data, Fodder'!BE5*$F8</f>
        <v>3617.5710999999997</v>
      </c>
      <c r="BF8" s="133">
        <f>'CHA FAO - Data, Fodder'!BF5*$F8</f>
        <v>3599.0954999999999</v>
      </c>
      <c r="BG8" s="133">
        <f>'CHA FAO - Data, Fodder'!BG5*$F8</f>
        <v>6058.0519999999997</v>
      </c>
      <c r="BH8" s="133">
        <f>'CHA FAO - Data, Fodder'!BH5*$F8</f>
        <v>6811.9050999999999</v>
      </c>
    </row>
    <row r="9" spans="1:113" ht="14.5" x14ac:dyDescent="0.35">
      <c r="A9" s="197"/>
      <c r="B9" s="52" t="s">
        <v>466</v>
      </c>
      <c r="C9" s="197"/>
      <c r="D9" s="52" t="s">
        <v>420</v>
      </c>
      <c r="E9" s="225">
        <v>0.124</v>
      </c>
      <c r="F9" s="199">
        <f>1-E9</f>
        <v>0.876</v>
      </c>
      <c r="G9" s="197" t="s">
        <v>271</v>
      </c>
      <c r="H9" s="133">
        <f>'CHA FAO - Data, Fodder'!H6*$F9</f>
        <v>5553.84</v>
      </c>
      <c r="I9" s="133">
        <f>'CHA FAO - Data, Fodder'!I6*$F9</f>
        <v>5588.88</v>
      </c>
      <c r="J9" s="133">
        <f>'CHA FAO - Data, Fodder'!J6*$F9</f>
        <v>6972.96</v>
      </c>
      <c r="K9" s="133">
        <f>'CHA FAO - Data, Fodder'!K6*$F9</f>
        <v>6570</v>
      </c>
      <c r="L9" s="133">
        <f>'CHA FAO - Data, Fodder'!L6*$F9</f>
        <v>5308.56</v>
      </c>
      <c r="M9" s="133">
        <f>'CHA FAO - Data, Fodder'!M6*$F9</f>
        <v>4905.6000000000004</v>
      </c>
      <c r="N9" s="133">
        <f>'CHA FAO - Data, Fodder'!N6*$F9</f>
        <v>5028.24</v>
      </c>
      <c r="O9" s="133">
        <f>'CHA FAO - Data, Fodder'!O6*$F9</f>
        <v>5133.3599999999997</v>
      </c>
      <c r="P9" s="133">
        <f>'CHA FAO - Data, Fodder'!P6*$F9</f>
        <v>5063.28</v>
      </c>
      <c r="Q9" s="133">
        <f>'CHA FAO - Data, Fodder'!Q6*$F9</f>
        <v>4747.92</v>
      </c>
      <c r="R9" s="133">
        <f>'CHA FAO - Data, Fodder'!R6*$F9</f>
        <v>4555.2</v>
      </c>
      <c r="S9" s="133">
        <f>'CHA FAO - Data, Fodder'!S6*$F9</f>
        <v>4274.88</v>
      </c>
      <c r="T9" s="133">
        <f>'CHA FAO - Data, Fodder'!T6*$F9</f>
        <v>3994.56</v>
      </c>
      <c r="U9" s="133">
        <f>'CHA FAO - Data, Fodder'!U6*$F9</f>
        <v>4117.2</v>
      </c>
      <c r="V9" s="133">
        <f>'CHA FAO - Data, Fodder'!V6*$F9</f>
        <v>4064.64</v>
      </c>
      <c r="W9" s="133">
        <f>'CHA FAO - Data, Fodder'!W6*$F9</f>
        <v>3942</v>
      </c>
      <c r="X9" s="133">
        <f>'CHA FAO - Data, Fodder'!X6*$F9</f>
        <v>4467.6000000000004</v>
      </c>
      <c r="Y9" s="133">
        <f>'CHA FAO - Data, Fodder'!Y6*$F9</f>
        <v>4520.16</v>
      </c>
      <c r="Z9" s="133">
        <f>'CHA FAO - Data, Fodder'!Z6*$F9</f>
        <v>4099.68</v>
      </c>
      <c r="AA9" s="133">
        <f>'CHA FAO - Data, Fodder'!AA6*$F9</f>
        <v>3504</v>
      </c>
      <c r="AB9" s="133">
        <f>'CHA FAO - Data, Fodder'!AB6*$F9</f>
        <v>3136.08</v>
      </c>
      <c r="AC9" s="133">
        <f>'CHA FAO - Data, Fodder'!AC6*$F9</f>
        <v>2610.48</v>
      </c>
      <c r="AD9" s="133">
        <f>'CHA FAO - Data, Fodder'!AD6*$F9</f>
        <v>2621.8679999999999</v>
      </c>
      <c r="AE9" s="133">
        <f>'CHA FAO - Data, Fodder'!AE6*$F9</f>
        <v>2119.0439999999999</v>
      </c>
      <c r="AF9" s="133">
        <f>'CHA FAO - Data, Fodder'!AF6*$F9</f>
        <v>4419.42</v>
      </c>
      <c r="AG9" s="133">
        <f>'CHA FAO - Data, Fodder'!AG6*$F9</f>
        <v>4432.5600000000004</v>
      </c>
      <c r="AH9" s="133">
        <f>'CHA FAO - Data, Fodder'!AH6*$F9</f>
        <v>3803.5920000000001</v>
      </c>
      <c r="AI9" s="133">
        <f>'CHA FAO - Data, Fodder'!AI6*$F9</f>
        <v>6231.8639999999996</v>
      </c>
      <c r="AJ9" s="133">
        <f>'CHA FAO - Data, Fodder'!AJ6*$F9</f>
        <v>4193.4120000000003</v>
      </c>
      <c r="AK9" s="133">
        <f>'CHA FAO - Data, Fodder'!AK6*$F9</f>
        <v>4162.7520000000004</v>
      </c>
      <c r="AL9" s="133">
        <f>'CHA FAO - Data, Fodder'!AL6*$F9</f>
        <v>4660.32</v>
      </c>
      <c r="AM9" s="133">
        <f>'CHA FAO - Data, Fodder'!AM6*$F9</f>
        <v>5141.2439999999997</v>
      </c>
      <c r="AN9" s="133">
        <f>'CHA FAO - Data, Fodder'!AN6*$F9</f>
        <v>4241.5919999999996</v>
      </c>
      <c r="AO9" s="133">
        <f>'CHA FAO - Data, Fodder'!AO6*$F9</f>
        <v>5621.2920000000004</v>
      </c>
      <c r="AP9" s="133">
        <f>'CHA FAO - Data, Fodder'!AP6*$F9</f>
        <v>4252.1040000000003</v>
      </c>
      <c r="AQ9" s="133">
        <f>'CHA FAO - Data, Fodder'!AQ6*$F9</f>
        <v>4601.6279999999997</v>
      </c>
      <c r="AR9" s="133">
        <f>'CHA FAO - Data, Fodder'!AR6*$F9</f>
        <v>4351.9679999999998</v>
      </c>
      <c r="AS9" s="133">
        <f>'CHA FAO - Data, Fodder'!AS6*$F9</f>
        <v>6259.8959999999997</v>
      </c>
      <c r="AT9" s="133">
        <f>'CHA FAO - Data, Fodder'!AT6*$F9</f>
        <v>6764.4719999999998</v>
      </c>
      <c r="AU9" s="133">
        <f>'CHA FAO - Data, Fodder'!AU6*$F9</f>
        <v>4973.0519999999997</v>
      </c>
      <c r="AV9" s="133">
        <f>'CHA FAO - Data, Fodder'!AV6*$F9</f>
        <v>6965.9520000000002</v>
      </c>
      <c r="AW9" s="133">
        <f>'CHA FAO - Data, Fodder'!AW6*$F9</f>
        <v>6261.6480000000001</v>
      </c>
      <c r="AX9" s="133">
        <f>'CHA FAO - Data, Fodder'!AX6*$F9</f>
        <v>9046.4519999999993</v>
      </c>
      <c r="AY9" s="133">
        <f>'CHA FAO - Data, Fodder'!AY6*$F9</f>
        <v>5231.4719999999998</v>
      </c>
      <c r="AZ9" s="133">
        <f>'CHA FAO - Data, Fodder'!AZ6*$F9</f>
        <v>10213.284</v>
      </c>
      <c r="BA9" s="133">
        <f>'CHA FAO - Data, Fodder'!BA6*$F9</f>
        <v>10401.624</v>
      </c>
      <c r="BB9" s="133">
        <f>'CHA FAO - Data, Fodder'!BB6*$F9</f>
        <v>8716.2000000000007</v>
      </c>
      <c r="BC9" s="133">
        <f>'CHA FAO - Data, Fodder'!BC6*$F9</f>
        <v>9183.1080000000002</v>
      </c>
      <c r="BD9" s="133">
        <f>'CHA FAO - Data, Fodder'!BD6*$F9</f>
        <v>9837.48</v>
      </c>
      <c r="BE9" s="133">
        <f>'CHA FAO - Data, Fodder'!BE6*$F9</f>
        <v>10529.52</v>
      </c>
      <c r="BF9" s="133">
        <f>'CHA FAO - Data, Fodder'!BF6*$F9</f>
        <v>5658.96</v>
      </c>
      <c r="BG9" s="133">
        <f>'CHA FAO - Data, Fodder'!BG6*$F9</f>
        <v>14839.44</v>
      </c>
      <c r="BH9" s="133">
        <f>'CHA FAO - Data, Fodder'!BH6*$F9</f>
        <v>10196.64</v>
      </c>
    </row>
    <row r="10" spans="1:113" ht="14.5" x14ac:dyDescent="0.35">
      <c r="A10" s="197"/>
      <c r="B10" s="52" t="s">
        <v>466</v>
      </c>
      <c r="C10" s="197"/>
      <c r="D10" s="52" t="s">
        <v>421</v>
      </c>
      <c r="E10" s="225">
        <v>0.12</v>
      </c>
      <c r="F10" s="199">
        <f>1-E10</f>
        <v>0.88</v>
      </c>
      <c r="G10" s="197" t="s">
        <v>271</v>
      </c>
      <c r="H10" s="133">
        <f>'CHA FAO - Data, Fodder'!H7*$F10</f>
        <v>7004.8</v>
      </c>
      <c r="I10" s="133">
        <f>'CHA FAO - Data, Fodder'!I7*$F10</f>
        <v>6952</v>
      </c>
      <c r="J10" s="133">
        <f>'CHA FAO - Data, Fodder'!J7*$F10</f>
        <v>8764.7999999999993</v>
      </c>
      <c r="K10" s="133">
        <f>'CHA FAO - Data, Fodder'!K7*$F10</f>
        <v>6952</v>
      </c>
      <c r="L10" s="133">
        <f>'CHA FAO - Data, Fodder'!L7*$F10</f>
        <v>6529.6</v>
      </c>
      <c r="M10" s="133">
        <f>'CHA FAO - Data, Fodder'!M7*$F10</f>
        <v>6336</v>
      </c>
      <c r="N10" s="133">
        <f>'CHA FAO - Data, Fodder'!N7*$F10</f>
        <v>6336</v>
      </c>
      <c r="O10" s="133">
        <f>'CHA FAO - Data, Fodder'!O7*$F10</f>
        <v>6476.8</v>
      </c>
      <c r="P10" s="133">
        <f>'CHA FAO - Data, Fodder'!P7*$F10</f>
        <v>6371.2</v>
      </c>
      <c r="Q10" s="133">
        <f>'CHA FAO - Data, Fodder'!Q7*$F10</f>
        <v>5966.4</v>
      </c>
      <c r="R10" s="133">
        <f>'CHA FAO - Data, Fodder'!R7*$F10</f>
        <v>5720</v>
      </c>
      <c r="S10" s="133">
        <f>'CHA FAO - Data, Fodder'!S7*$F10</f>
        <v>4945.6000000000004</v>
      </c>
      <c r="T10" s="133">
        <f>'CHA FAO - Data, Fodder'!T7*$F10</f>
        <v>4699.2</v>
      </c>
      <c r="U10" s="133">
        <f>'CHA FAO - Data, Fodder'!U7*$F10</f>
        <v>5808</v>
      </c>
      <c r="V10" s="133">
        <f>'CHA FAO - Data, Fodder'!V7*$F10</f>
        <v>5104</v>
      </c>
      <c r="W10" s="133">
        <f>'CHA FAO - Data, Fodder'!W7*$F10</f>
        <v>4963.2</v>
      </c>
      <c r="X10" s="133">
        <f>'CHA FAO - Data, Fodder'!X7*$F10</f>
        <v>5614.4</v>
      </c>
      <c r="Y10" s="133">
        <f>'CHA FAO - Data, Fodder'!Y7*$F10</f>
        <v>5667.2</v>
      </c>
      <c r="Z10" s="133">
        <f>'CHA FAO - Data, Fodder'!Z7*$F10</f>
        <v>4699.2</v>
      </c>
      <c r="AA10" s="133">
        <f>'CHA FAO - Data, Fodder'!AA7*$F10</f>
        <v>4400</v>
      </c>
      <c r="AB10" s="133">
        <f>'CHA FAO - Data, Fodder'!AB7*$F10</f>
        <v>3924.8</v>
      </c>
      <c r="AC10" s="133">
        <f>'CHA FAO - Data, Fodder'!AC7*$F10</f>
        <v>5121.6000000000004</v>
      </c>
      <c r="AD10" s="133">
        <f>'CHA FAO - Data, Fodder'!AD7*$F10</f>
        <v>5590.64</v>
      </c>
      <c r="AE10" s="133">
        <f>'CHA FAO - Data, Fodder'!AE7*$F10</f>
        <v>4826.8</v>
      </c>
      <c r="AF10" s="133">
        <f>'CHA FAO - Data, Fodder'!AF7*$F10</f>
        <v>5749.04</v>
      </c>
      <c r="AG10" s="133">
        <f>'CHA FAO - Data, Fodder'!AG7*$F10</f>
        <v>5279.12</v>
      </c>
      <c r="AH10" s="133">
        <f>'CHA FAO - Data, Fodder'!AH7*$F10</f>
        <v>5033.6000000000004</v>
      </c>
      <c r="AI10" s="133">
        <f>'CHA FAO - Data, Fodder'!AI7*$F10</f>
        <v>4759.92</v>
      </c>
      <c r="AJ10" s="133">
        <f>'CHA FAO - Data, Fodder'!AJ7*$F10</f>
        <v>4634.08</v>
      </c>
      <c r="AK10" s="133">
        <f>'CHA FAO - Data, Fodder'!AK7*$F10</f>
        <v>4930.6400000000003</v>
      </c>
      <c r="AL10" s="133">
        <f>'CHA FAO - Data, Fodder'!AL7*$F10</f>
        <v>5031.84</v>
      </c>
      <c r="AM10" s="133">
        <f>'CHA FAO - Data, Fodder'!AM7*$F10</f>
        <v>7056.72</v>
      </c>
      <c r="AN10" s="133">
        <f>'CHA FAO - Data, Fodder'!AN7*$F10</f>
        <v>5215.76</v>
      </c>
      <c r="AO10" s="133">
        <f>'CHA FAO - Data, Fodder'!AO7*$F10</f>
        <v>8461.2000000000007</v>
      </c>
      <c r="AP10" s="133">
        <f>'CHA FAO - Data, Fodder'!AP7*$F10</f>
        <v>7699.12</v>
      </c>
      <c r="AQ10" s="133">
        <f>'CHA FAO - Data, Fodder'!AQ7*$F10</f>
        <v>6732</v>
      </c>
      <c r="AR10" s="133">
        <f>'CHA FAO - Data, Fodder'!AR7*$F10</f>
        <v>7508.16</v>
      </c>
      <c r="AS10" s="133">
        <f>'CHA FAO - Data, Fodder'!AS7*$F10</f>
        <v>9045.52</v>
      </c>
      <c r="AT10" s="133">
        <f>'CHA FAO - Data, Fodder'!AT7*$F10</f>
        <v>8037.04</v>
      </c>
      <c r="AU10" s="133">
        <f>'CHA FAO - Data, Fodder'!AU7*$F10</f>
        <v>8565.92</v>
      </c>
      <c r="AV10" s="133">
        <f>'CHA FAO - Data, Fodder'!AV7*$F10</f>
        <v>8751.6</v>
      </c>
      <c r="AW10" s="133">
        <f>'CHA FAO - Data, Fodder'!AW7*$F10</f>
        <v>8460.32</v>
      </c>
      <c r="AX10" s="133">
        <f>'CHA FAO - Data, Fodder'!AX7*$F10</f>
        <v>9938.7199999999993</v>
      </c>
      <c r="AY10" s="133">
        <f>'CHA FAO - Data, Fodder'!AY7*$F10</f>
        <v>8124.16</v>
      </c>
      <c r="AZ10" s="133">
        <f>'CHA FAO - Data, Fodder'!AZ7*$F10</f>
        <v>10598.72</v>
      </c>
      <c r="BA10" s="133">
        <f>'CHA FAO - Data, Fodder'!BA7*$F10</f>
        <v>12324.4</v>
      </c>
      <c r="BB10" s="133">
        <f>'CHA FAO - Data, Fodder'!BB7*$F10</f>
        <v>10819.6</v>
      </c>
      <c r="BC10" s="133">
        <f>'CHA FAO - Data, Fodder'!BC7*$F10</f>
        <v>12712.48</v>
      </c>
      <c r="BD10" s="133">
        <f>'CHA FAO - Data, Fodder'!BD7*$F10</f>
        <v>11843.92</v>
      </c>
      <c r="BE10" s="133">
        <f>'CHA FAO - Data, Fodder'!BE7*$F10</f>
        <v>12746.8</v>
      </c>
      <c r="BF10" s="133">
        <f>'CHA FAO - Data, Fodder'!BF7*$F10</f>
        <v>12262.8</v>
      </c>
      <c r="BG10" s="133">
        <f>'CHA FAO - Data, Fodder'!BG7*$F10</f>
        <v>21387.52</v>
      </c>
      <c r="BH10" s="133">
        <f>'CHA FAO - Data, Fodder'!BH7*$F10</f>
        <v>14115.2</v>
      </c>
    </row>
    <row r="11" spans="1:113" s="52" customFormat="1" ht="14.5" x14ac:dyDescent="0.35">
      <c r="G11" s="197"/>
      <c r="H11" s="133">
        <f>'CHA FAO - Data, Fodder'!H8*$F11</f>
        <v>0</v>
      </c>
      <c r="I11" s="133">
        <f>'CHA FAO - Data, Fodder'!I8*$F11</f>
        <v>0</v>
      </c>
      <c r="J11" s="133">
        <f>'CHA FAO - Data, Fodder'!J8*$F11</f>
        <v>0</v>
      </c>
      <c r="K11" s="133">
        <f>'CHA FAO - Data, Fodder'!K8*$F11</f>
        <v>0</v>
      </c>
      <c r="L11" s="133">
        <f>'CHA FAO - Data, Fodder'!L8*$F11</f>
        <v>0</v>
      </c>
      <c r="M11" s="133">
        <f>'CHA FAO - Data, Fodder'!M8*$F11</f>
        <v>0</v>
      </c>
      <c r="N11" s="133">
        <f>'CHA FAO - Data, Fodder'!N8*$F11</f>
        <v>0</v>
      </c>
      <c r="O11" s="133">
        <f>'CHA FAO - Data, Fodder'!O8*$F11</f>
        <v>0</v>
      </c>
      <c r="P11" s="133">
        <f>'CHA FAO - Data, Fodder'!P8*$F11</f>
        <v>0</v>
      </c>
      <c r="Q11" s="133">
        <f>'CHA FAO - Data, Fodder'!Q8*$F11</f>
        <v>0</v>
      </c>
      <c r="R11" s="133">
        <f>'CHA FAO - Data, Fodder'!R8*$F11</f>
        <v>0</v>
      </c>
      <c r="S11" s="133">
        <f>'CHA FAO - Data, Fodder'!S8*$F11</f>
        <v>0</v>
      </c>
      <c r="T11" s="133">
        <f>'CHA FAO - Data, Fodder'!T8*$F11</f>
        <v>0</v>
      </c>
      <c r="U11" s="133">
        <f>'CHA FAO - Data, Fodder'!U8*$F11</f>
        <v>0</v>
      </c>
      <c r="V11" s="133">
        <f>'CHA FAO - Data, Fodder'!V8*$F11</f>
        <v>0</v>
      </c>
      <c r="W11" s="133">
        <f>'CHA FAO - Data, Fodder'!W8*$F11</f>
        <v>0</v>
      </c>
      <c r="X11" s="133">
        <f>'CHA FAO - Data, Fodder'!X8*$F11</f>
        <v>0</v>
      </c>
      <c r="Y11" s="133">
        <f>'CHA FAO - Data, Fodder'!Y8*$F11</f>
        <v>0</v>
      </c>
      <c r="Z11" s="133">
        <f>'CHA FAO - Data, Fodder'!Z8*$F11</f>
        <v>0</v>
      </c>
      <c r="AA11" s="133">
        <f>'CHA FAO - Data, Fodder'!AA8*$F11</f>
        <v>0</v>
      </c>
      <c r="AB11" s="133">
        <f>'CHA FAO - Data, Fodder'!AB8*$F11</f>
        <v>0</v>
      </c>
      <c r="AC11" s="133">
        <f>'CHA FAO - Data, Fodder'!AC8*$F11</f>
        <v>0</v>
      </c>
      <c r="AD11" s="133">
        <f>'CHA FAO - Data, Fodder'!AD8*$F11</f>
        <v>0</v>
      </c>
      <c r="AE11" s="133">
        <f>'CHA FAO - Data, Fodder'!AE8*$F11</f>
        <v>0</v>
      </c>
      <c r="AF11" s="133">
        <f>'CHA FAO - Data, Fodder'!AF8*$F11</f>
        <v>0</v>
      </c>
      <c r="AG11" s="133">
        <f>'CHA FAO - Data, Fodder'!AG8*$F11</f>
        <v>0</v>
      </c>
      <c r="AH11" s="133">
        <f>'CHA FAO - Data, Fodder'!AH8*$F11</f>
        <v>0</v>
      </c>
      <c r="AI11" s="133">
        <f>'CHA FAO - Data, Fodder'!AI8*$F11</f>
        <v>0</v>
      </c>
      <c r="AJ11" s="133">
        <f>'CHA FAO - Data, Fodder'!AJ8*$F11</f>
        <v>0</v>
      </c>
      <c r="AK11" s="133">
        <f>'CHA FAO - Data, Fodder'!AK8*$F11</f>
        <v>0</v>
      </c>
      <c r="AL11" s="133">
        <f>'CHA FAO - Data, Fodder'!AL8*$F11</f>
        <v>0</v>
      </c>
      <c r="AM11" s="133">
        <f>'CHA FAO - Data, Fodder'!AM8*$F11</f>
        <v>0</v>
      </c>
      <c r="AN11" s="133">
        <f>'CHA FAO - Data, Fodder'!AN8*$F11</f>
        <v>0</v>
      </c>
      <c r="AO11" s="133">
        <f>'CHA FAO - Data, Fodder'!AO8*$F11</f>
        <v>0</v>
      </c>
      <c r="AP11" s="133">
        <f>'CHA FAO - Data, Fodder'!AP8*$F11</f>
        <v>0</v>
      </c>
      <c r="AQ11" s="133">
        <f>'CHA FAO - Data, Fodder'!AQ8*$F11</f>
        <v>0</v>
      </c>
      <c r="AR11" s="133">
        <f>'CHA FAO - Data, Fodder'!AR8*$F11</f>
        <v>0</v>
      </c>
      <c r="AS11" s="133">
        <f>'CHA FAO - Data, Fodder'!AS8*$F11</f>
        <v>0</v>
      </c>
      <c r="AT11" s="133">
        <f>'CHA FAO - Data, Fodder'!AT8*$F11</f>
        <v>0</v>
      </c>
      <c r="AU11" s="133">
        <f>'CHA FAO - Data, Fodder'!AU8*$F11</f>
        <v>0</v>
      </c>
      <c r="AV11" s="133">
        <f>'CHA FAO - Data, Fodder'!AV8*$F11</f>
        <v>0</v>
      </c>
      <c r="AW11" s="133">
        <f>'CHA FAO - Data, Fodder'!AW8*$F11</f>
        <v>0</v>
      </c>
      <c r="AX11" s="133">
        <f>'CHA FAO - Data, Fodder'!AX8*$F11</f>
        <v>0</v>
      </c>
      <c r="AY11" s="133">
        <f>'CHA FAO - Data, Fodder'!AY8*$F11</f>
        <v>0</v>
      </c>
      <c r="AZ11" s="133">
        <f>'CHA FAO - Data, Fodder'!AZ8*$F11</f>
        <v>0</v>
      </c>
      <c r="BA11" s="133">
        <f>'CHA FAO - Data, Fodder'!BA8*$F11</f>
        <v>0</v>
      </c>
      <c r="BB11" s="133">
        <f>'CHA FAO - Data, Fodder'!BB8*$F11</f>
        <v>0</v>
      </c>
      <c r="BC11" s="133">
        <f>'CHA FAO - Data, Fodder'!BC8*$F11</f>
        <v>0</v>
      </c>
      <c r="BD11" s="133">
        <f>'CHA FAO - Data, Fodder'!BD8*$F11</f>
        <v>0</v>
      </c>
      <c r="BE11" s="133">
        <f>'CHA FAO - Data, Fodder'!BE8*$F11</f>
        <v>0</v>
      </c>
      <c r="BF11" s="133">
        <f>'CHA FAO - Data, Fodder'!BF8*$F11</f>
        <v>0</v>
      </c>
      <c r="BG11" s="133">
        <f>'CHA FAO - Data, Fodder'!BG8*$F11</f>
        <v>0</v>
      </c>
      <c r="BH11" s="133">
        <f>'CHA FAO - Data, Fodder'!BH8*$F11</f>
        <v>0</v>
      </c>
    </row>
    <row r="12" spans="1:113" ht="14.5" x14ac:dyDescent="0.35">
      <c r="A12" s="197"/>
      <c r="B12" s="52" t="s">
        <v>466</v>
      </c>
      <c r="C12" s="197"/>
      <c r="D12" s="52" t="s">
        <v>422</v>
      </c>
      <c r="E12" s="225">
        <v>0.6</v>
      </c>
      <c r="F12" s="199">
        <f>1-E12</f>
        <v>0.4</v>
      </c>
      <c r="G12" s="197" t="s">
        <v>271</v>
      </c>
      <c r="H12" s="133">
        <f>'CHA FAO - Data, Fodder'!H9*$F12</f>
        <v>600</v>
      </c>
      <c r="I12" s="133">
        <f>'CHA FAO - Data, Fodder'!I9*$F12</f>
        <v>800</v>
      </c>
      <c r="J12" s="133">
        <f>'CHA FAO - Data, Fodder'!J9*$F12</f>
        <v>940</v>
      </c>
      <c r="K12" s="133">
        <f>'CHA FAO - Data, Fodder'!K9*$F12</f>
        <v>1160</v>
      </c>
      <c r="L12" s="133">
        <f>'CHA FAO - Data, Fodder'!L9*$F12</f>
        <v>1300</v>
      </c>
      <c r="M12" s="133">
        <f>'CHA FAO - Data, Fodder'!M9*$F12</f>
        <v>1400</v>
      </c>
      <c r="N12" s="133">
        <f>'CHA FAO - Data, Fodder'!N9*$F12</f>
        <v>1800</v>
      </c>
      <c r="O12" s="133">
        <f>'CHA FAO - Data, Fodder'!O9*$F12</f>
        <v>2200</v>
      </c>
      <c r="P12" s="133">
        <f>'CHA FAO - Data, Fodder'!P9*$F12</f>
        <v>2500</v>
      </c>
      <c r="Q12" s="133">
        <f>'CHA FAO - Data, Fodder'!Q9*$F12</f>
        <v>2800</v>
      </c>
      <c r="R12" s="133">
        <f>'CHA FAO - Data, Fodder'!R9*$F12</f>
        <v>2880</v>
      </c>
      <c r="S12" s="133">
        <f>'CHA FAO - Data, Fodder'!S9*$F12</f>
        <v>2900</v>
      </c>
      <c r="T12" s="133">
        <f>'CHA FAO - Data, Fodder'!T9*$F12</f>
        <v>2720</v>
      </c>
      <c r="U12" s="133">
        <f>'CHA FAO - Data, Fodder'!U9*$F12</f>
        <v>2800</v>
      </c>
      <c r="V12" s="133">
        <f>'CHA FAO - Data, Fodder'!V9*$F12</f>
        <v>3200</v>
      </c>
      <c r="W12" s="133">
        <f>'CHA FAO - Data, Fodder'!W9*$F12</f>
        <v>3260</v>
      </c>
      <c r="X12" s="133">
        <f>'CHA FAO - Data, Fodder'!X9*$F12</f>
        <v>3400</v>
      </c>
      <c r="Y12" s="133">
        <f>'CHA FAO - Data, Fodder'!Y9*$F12</f>
        <v>3500</v>
      </c>
      <c r="Z12" s="133">
        <f>'CHA FAO - Data, Fodder'!Z9*$F12</f>
        <v>3600</v>
      </c>
      <c r="AA12" s="133">
        <f>'CHA FAO - Data, Fodder'!AA9*$F12</f>
        <v>4200</v>
      </c>
      <c r="AB12" s="133">
        <f>'CHA FAO - Data, Fodder'!AB9*$F12</f>
        <v>4500</v>
      </c>
      <c r="AC12" s="133">
        <f>'CHA FAO - Data, Fodder'!AC9*$F12</f>
        <v>5200</v>
      </c>
      <c r="AD12" s="133">
        <f>'CHA FAO - Data, Fodder'!AD9*$F12</f>
        <v>5800</v>
      </c>
      <c r="AE12" s="133">
        <f>'CHA FAO - Data, Fodder'!AE9*$F12</f>
        <v>6400</v>
      </c>
      <c r="AF12" s="133">
        <f>'CHA FAO - Data, Fodder'!AF9*$F12</f>
        <v>7200</v>
      </c>
      <c r="AG12" s="133">
        <f>'CHA FAO - Data, Fodder'!AG9*$F12</f>
        <v>6000</v>
      </c>
      <c r="AH12" s="133">
        <f>'CHA FAO - Data, Fodder'!AH9*$F12</f>
        <v>6100</v>
      </c>
      <c r="AI12" s="133">
        <f>'CHA FAO - Data, Fodder'!AI9*$F12</f>
        <v>7000</v>
      </c>
      <c r="AJ12" s="133">
        <f>'CHA FAO - Data, Fodder'!AJ9*$F12</f>
        <v>6000</v>
      </c>
      <c r="AK12" s="133">
        <f>'CHA FAO - Data, Fodder'!AK9*$F12</f>
        <v>7000</v>
      </c>
      <c r="AL12" s="133">
        <f>'CHA FAO - Data, Fodder'!AL9*$F12</f>
        <v>5400</v>
      </c>
      <c r="AM12" s="133">
        <f>'CHA FAO - Data, Fodder'!AM9*$F12</f>
        <v>3910</v>
      </c>
      <c r="AN12" s="133">
        <f>'CHA FAO - Data, Fodder'!AN9*$F12</f>
        <v>3804.8</v>
      </c>
      <c r="AO12" s="133">
        <f>'CHA FAO - Data, Fodder'!AO9*$F12</f>
        <v>3698</v>
      </c>
      <c r="AP12" s="133">
        <f>'CHA FAO - Data, Fodder'!AP9*$F12</f>
        <v>5354.8</v>
      </c>
      <c r="AQ12" s="133">
        <f>'CHA FAO - Data, Fodder'!AQ9*$F12</f>
        <v>5483.2000000000007</v>
      </c>
      <c r="AR12" s="133">
        <f>'CHA FAO - Data, Fodder'!AR9*$F12</f>
        <v>5620</v>
      </c>
      <c r="AS12" s="133">
        <f>'CHA FAO - Data, Fodder'!AS9*$F12</f>
        <v>5834</v>
      </c>
      <c r="AT12" s="133">
        <f>'CHA FAO - Data, Fodder'!AT9*$F12</f>
        <v>6464</v>
      </c>
      <c r="AU12" s="133">
        <f>'CHA FAO - Data, Fodder'!AU9*$F12</f>
        <v>5125.6000000000004</v>
      </c>
      <c r="AV12" s="133">
        <f>'CHA FAO - Data, Fodder'!AV9*$F12</f>
        <v>6119.2000000000007</v>
      </c>
      <c r="AW12" s="133">
        <f>'CHA FAO - Data, Fodder'!AW9*$F12</f>
        <v>6440</v>
      </c>
      <c r="AX12" s="133">
        <f>'CHA FAO - Data, Fodder'!AX9*$F12</f>
        <v>6500</v>
      </c>
      <c r="AY12" s="133">
        <f>'CHA FAO - Data, Fodder'!AY9*$F12</f>
        <v>6558</v>
      </c>
      <c r="AZ12" s="133">
        <f>'CHA FAO - Data, Fodder'!AZ9*$F12</f>
        <v>6000</v>
      </c>
      <c r="BA12" s="133">
        <f>'CHA FAO - Data, Fodder'!BA9*$F12</f>
        <v>5600</v>
      </c>
      <c r="BB12" s="133">
        <f>'CHA FAO - Data, Fodder'!BB9*$F12</f>
        <v>4991.2000000000007</v>
      </c>
      <c r="BC12" s="133">
        <f>'CHA FAO - Data, Fodder'!BC9*$F12</f>
        <v>3223.6000000000004</v>
      </c>
      <c r="BD12" s="133">
        <f>'CHA FAO - Data, Fodder'!BD9*$F12</f>
        <v>4600</v>
      </c>
      <c r="BE12" s="133">
        <f>'CHA FAO - Data, Fodder'!BE9*$F12</f>
        <v>4614</v>
      </c>
      <c r="BF12" s="133">
        <f>'CHA FAO - Data, Fodder'!BF9*$F12</f>
        <v>4600</v>
      </c>
      <c r="BG12" s="133">
        <f>'CHA FAO - Data, Fodder'!BG9*$F12</f>
        <v>4800</v>
      </c>
      <c r="BH12" s="133">
        <f>'CHA FAO - Data, Fodder'!BH9*$F12</f>
        <v>5000</v>
      </c>
    </row>
    <row r="13" spans="1:113" s="52" customFormat="1" ht="14.5" x14ac:dyDescent="0.35">
      <c r="A13" s="52">
        <v>39</v>
      </c>
      <c r="B13" s="52" t="s">
        <v>466</v>
      </c>
      <c r="C13" s="52">
        <v>2533</v>
      </c>
      <c r="D13" s="52" t="s">
        <v>327</v>
      </c>
      <c r="E13" s="163">
        <v>0.77</v>
      </c>
      <c r="F13" s="208">
        <f>1-E13</f>
        <v>0.22999999999999998</v>
      </c>
      <c r="G13" s="197" t="s">
        <v>271</v>
      </c>
      <c r="H13" s="133">
        <f>'CHA FAO - Data, Fodder'!H10*$F13</f>
        <v>552</v>
      </c>
      <c r="I13" s="133">
        <f>'CHA FAO - Data, Fodder'!I10*$F13</f>
        <v>575</v>
      </c>
      <c r="J13" s="133">
        <f>'CHA FAO - Data, Fodder'!J10*$F13</f>
        <v>517.5</v>
      </c>
      <c r="K13" s="133">
        <f>'CHA FAO - Data, Fodder'!K10*$F13</f>
        <v>459.99999999999994</v>
      </c>
      <c r="L13" s="133">
        <f>'CHA FAO - Data, Fodder'!L10*$F13</f>
        <v>402.49999999999994</v>
      </c>
      <c r="M13" s="133">
        <f>'CHA FAO - Data, Fodder'!M10*$F13</f>
        <v>345</v>
      </c>
      <c r="N13" s="133">
        <f>'CHA FAO - Data, Fodder'!N10*$F13</f>
        <v>322</v>
      </c>
      <c r="O13" s="133">
        <f>'CHA FAO - Data, Fodder'!O10*$F13</f>
        <v>299</v>
      </c>
      <c r="P13" s="133">
        <f>'CHA FAO - Data, Fodder'!P10*$F13</f>
        <v>287.5</v>
      </c>
      <c r="Q13" s="133">
        <f>'CHA FAO - Data, Fodder'!Q10*$F13</f>
        <v>287.5</v>
      </c>
      <c r="R13" s="133">
        <f>'CHA FAO - Data, Fodder'!R10*$F13</f>
        <v>299</v>
      </c>
      <c r="S13" s="133">
        <f>'CHA FAO - Data, Fodder'!S10*$F13</f>
        <v>310.5</v>
      </c>
      <c r="T13" s="133">
        <f>'CHA FAO - Data, Fodder'!T10*$F13</f>
        <v>287.5</v>
      </c>
      <c r="U13" s="133">
        <f>'CHA FAO - Data, Fodder'!U10*$F13</f>
        <v>299</v>
      </c>
      <c r="V13" s="133">
        <f>'CHA FAO - Data, Fodder'!V10*$F13</f>
        <v>345</v>
      </c>
      <c r="W13" s="133">
        <f>'CHA FAO - Data, Fodder'!W10*$F13</f>
        <v>368</v>
      </c>
      <c r="X13" s="133">
        <f>'CHA FAO - Data, Fodder'!X10*$F13</f>
        <v>379.49999999999994</v>
      </c>
      <c r="Y13" s="133">
        <f>'CHA FAO - Data, Fodder'!Y10*$F13</f>
        <v>390.99999999999994</v>
      </c>
      <c r="Z13" s="133">
        <f>'CHA FAO - Data, Fodder'!Z10*$F13</f>
        <v>402.49999999999994</v>
      </c>
      <c r="AA13" s="133">
        <f>'CHA FAO - Data, Fodder'!AA10*$F13</f>
        <v>402.49999999999994</v>
      </c>
      <c r="AB13" s="133">
        <f>'CHA FAO - Data, Fodder'!AB10*$F13</f>
        <v>402.49999999999994</v>
      </c>
      <c r="AC13" s="133">
        <f>'CHA FAO - Data, Fodder'!AC10*$F13</f>
        <v>402.49999999999994</v>
      </c>
      <c r="AD13" s="133">
        <f>'CHA FAO - Data, Fodder'!AD10*$F13</f>
        <v>402.49999999999994</v>
      </c>
      <c r="AE13" s="133">
        <f>'CHA FAO - Data, Fodder'!AE10*$F13</f>
        <v>436.99999999999994</v>
      </c>
      <c r="AF13" s="133">
        <f>'CHA FAO - Data, Fodder'!AF10*$F13</f>
        <v>459.99999999999994</v>
      </c>
      <c r="AG13" s="133">
        <f>'CHA FAO - Data, Fodder'!AG10*$F13</f>
        <v>459.99999999999994</v>
      </c>
      <c r="AH13" s="133">
        <f>'CHA FAO - Data, Fodder'!AH10*$F13</f>
        <v>505.99999999999994</v>
      </c>
      <c r="AI13" s="133">
        <f>'CHA FAO - Data, Fodder'!AI10*$F13</f>
        <v>529</v>
      </c>
      <c r="AJ13" s="133">
        <f>'CHA FAO - Data, Fodder'!AJ10*$F13</f>
        <v>529</v>
      </c>
      <c r="AK13" s="133">
        <f>'CHA FAO - Data, Fodder'!AK10*$F13</f>
        <v>535.20999999999992</v>
      </c>
      <c r="AL13" s="133">
        <f>'CHA FAO - Data, Fodder'!AL10*$F13</f>
        <v>566.26</v>
      </c>
      <c r="AM13" s="133">
        <f>'CHA FAO - Data, Fodder'!AM10*$F13</f>
        <v>571.78</v>
      </c>
      <c r="AN13" s="133">
        <f>'CHA FAO - Data, Fodder'!AN10*$F13</f>
        <v>540.5</v>
      </c>
      <c r="AO13" s="133">
        <f>'CHA FAO - Data, Fodder'!AO10*$F13</f>
        <v>526.69999999999993</v>
      </c>
      <c r="AP13" s="133">
        <f>'CHA FAO - Data, Fodder'!AP10*$F13</f>
        <v>661.93999999999994</v>
      </c>
      <c r="AQ13" s="133">
        <f>'CHA FAO - Data, Fodder'!AQ10*$F13</f>
        <v>667</v>
      </c>
      <c r="AR13" s="133">
        <f>'CHA FAO - Data, Fodder'!AR10*$F13</f>
        <v>690</v>
      </c>
      <c r="AS13" s="133">
        <f>'CHA FAO - Data, Fodder'!AS10*$F13</f>
        <v>747.49999999999989</v>
      </c>
      <c r="AT13" s="133">
        <f>'CHA FAO - Data, Fodder'!AT10*$F13</f>
        <v>713</v>
      </c>
      <c r="AU13" s="133">
        <f>'CHA FAO - Data, Fodder'!AU10*$F13</f>
        <v>565.33999999999992</v>
      </c>
      <c r="AV13" s="133">
        <f>'CHA FAO - Data, Fodder'!AV10*$F13</f>
        <v>736</v>
      </c>
      <c r="AW13" s="133">
        <f>'CHA FAO - Data, Fodder'!AW10*$F13</f>
        <v>774.64</v>
      </c>
      <c r="AX13" s="133">
        <f>'CHA FAO - Data, Fodder'!AX10*$F13</f>
        <v>894.00999999999988</v>
      </c>
      <c r="AY13" s="133">
        <f>'CHA FAO - Data, Fodder'!AY10*$F13</f>
        <v>980.25999999999988</v>
      </c>
      <c r="AZ13" s="133">
        <f>'CHA FAO - Data, Fodder'!AZ10*$F13</f>
        <v>1032.6999999999998</v>
      </c>
      <c r="BA13" s="133">
        <f>'CHA FAO - Data, Fodder'!BA10*$F13</f>
        <v>1069.5</v>
      </c>
      <c r="BB13" s="133">
        <f>'CHA FAO - Data, Fodder'!BB10*$F13</f>
        <v>747.49999999999989</v>
      </c>
      <c r="BC13" s="133">
        <f>'CHA FAO - Data, Fodder'!BC10*$F13</f>
        <v>862.49999999999989</v>
      </c>
      <c r="BD13" s="133">
        <f>'CHA FAO - Data, Fodder'!BD10*$F13</f>
        <v>1033.8499999999999</v>
      </c>
      <c r="BE13" s="133">
        <f>'CHA FAO - Data, Fodder'!BE10*$F13</f>
        <v>1011.9999999999999</v>
      </c>
      <c r="BF13" s="133">
        <f>'CHA FAO - Data, Fodder'!BF10*$F13</f>
        <v>977.49999999999989</v>
      </c>
      <c r="BG13" s="133">
        <f>'CHA FAO - Data, Fodder'!BG10*$F13</f>
        <v>1035</v>
      </c>
      <c r="BH13" s="133">
        <f>'CHA FAO - Data, Fodder'!BH10*$F13</f>
        <v>1081</v>
      </c>
      <c r="BI13" s="52" t="s">
        <v>494</v>
      </c>
      <c r="BJ13" s="52">
        <v>2300</v>
      </c>
      <c r="BK13" s="52" t="s">
        <v>494</v>
      </c>
      <c r="BL13" s="52">
        <v>2300</v>
      </c>
      <c r="BM13" s="52" t="s">
        <v>494</v>
      </c>
      <c r="BN13" s="52">
        <v>2327</v>
      </c>
      <c r="BO13" s="52" t="s">
        <v>494</v>
      </c>
      <c r="BP13" s="52">
        <v>2462</v>
      </c>
      <c r="BQ13" s="52" t="s">
        <v>494</v>
      </c>
      <c r="BR13" s="52">
        <v>2486</v>
      </c>
      <c r="BS13" s="52" t="s">
        <v>494</v>
      </c>
      <c r="BT13" s="52">
        <v>2350</v>
      </c>
      <c r="BU13" s="52" t="s">
        <v>494</v>
      </c>
      <c r="BV13" s="52">
        <v>2290</v>
      </c>
      <c r="BW13" s="52" t="s">
        <v>494</v>
      </c>
      <c r="BX13" s="52">
        <v>2878</v>
      </c>
      <c r="BY13" s="52" t="s">
        <v>494</v>
      </c>
      <c r="BZ13" s="52">
        <v>2900</v>
      </c>
      <c r="CA13" s="52" t="s">
        <v>494</v>
      </c>
      <c r="CB13" s="52">
        <v>3000</v>
      </c>
      <c r="CC13" s="52" t="s">
        <v>494</v>
      </c>
      <c r="CD13" s="52">
        <v>3250</v>
      </c>
      <c r="CE13" s="52" t="s">
        <v>494</v>
      </c>
      <c r="CF13" s="52">
        <v>3100</v>
      </c>
      <c r="CG13" s="52" t="s">
        <v>494</v>
      </c>
      <c r="CH13" s="52">
        <v>2458</v>
      </c>
      <c r="CI13" s="52" t="s">
        <v>494</v>
      </c>
      <c r="CJ13" s="52">
        <v>3200</v>
      </c>
      <c r="CK13" s="52" t="s">
        <v>494</v>
      </c>
      <c r="CL13" s="52">
        <v>3368</v>
      </c>
      <c r="CM13" s="52" t="s">
        <v>494</v>
      </c>
      <c r="CN13" s="52">
        <v>3887</v>
      </c>
      <c r="CO13" s="52" t="s">
        <v>494</v>
      </c>
      <c r="CP13" s="52">
        <v>4262</v>
      </c>
      <c r="CQ13" s="52" t="s">
        <v>494</v>
      </c>
      <c r="CR13" s="52">
        <v>4490</v>
      </c>
      <c r="CS13" s="52" t="s">
        <v>494</v>
      </c>
      <c r="CT13" s="52">
        <v>4650</v>
      </c>
      <c r="CU13" s="52" t="s">
        <v>494</v>
      </c>
      <c r="CV13" s="52">
        <v>3250</v>
      </c>
      <c r="CW13" s="52" t="s">
        <v>494</v>
      </c>
      <c r="CX13" s="52">
        <v>3750</v>
      </c>
      <c r="CY13" s="52" t="s">
        <v>494</v>
      </c>
      <c r="CZ13" s="52">
        <v>4495</v>
      </c>
      <c r="DA13" s="52" t="s">
        <v>494</v>
      </c>
      <c r="DB13" s="52">
        <v>4400</v>
      </c>
      <c r="DC13" s="52" t="s">
        <v>494</v>
      </c>
      <c r="DD13" s="52">
        <v>4250</v>
      </c>
      <c r="DE13" s="52" t="s">
        <v>494</v>
      </c>
      <c r="DF13" s="52">
        <v>4500</v>
      </c>
      <c r="DG13" s="52" t="s">
        <v>494</v>
      </c>
      <c r="DH13" s="52">
        <v>4700</v>
      </c>
      <c r="DI13" s="52" t="s">
        <v>494</v>
      </c>
    </row>
    <row r="14" spans="1:113" s="52" customFormat="1" ht="14.5" x14ac:dyDescent="0.35">
      <c r="A14" s="52">
        <v>39</v>
      </c>
      <c r="B14" s="52" t="s">
        <v>466</v>
      </c>
      <c r="C14" s="52">
        <v>2535</v>
      </c>
      <c r="D14" s="52" t="s">
        <v>485</v>
      </c>
      <c r="E14" s="163">
        <v>0.69599999999999995</v>
      </c>
      <c r="F14" s="208">
        <f>1-E15</f>
        <v>1</v>
      </c>
      <c r="G14" s="197" t="s">
        <v>271</v>
      </c>
      <c r="H14" s="133">
        <f>'CHA FAO - Data, Fodder'!H11*$F14</f>
        <v>5500</v>
      </c>
      <c r="I14" s="133">
        <f>'CHA FAO - Data, Fodder'!I11*$F14</f>
        <v>5600</v>
      </c>
      <c r="J14" s="133">
        <f>'CHA FAO - Data, Fodder'!J11*$F14</f>
        <v>5700</v>
      </c>
      <c r="K14" s="133">
        <f>'CHA FAO - Data, Fodder'!K11*$F14</f>
        <v>5750</v>
      </c>
      <c r="L14" s="133">
        <f>'CHA FAO - Data, Fodder'!L11*$F14</f>
        <v>5800</v>
      </c>
      <c r="M14" s="133">
        <f>'CHA FAO - Data, Fodder'!M11*$F14</f>
        <v>5850</v>
      </c>
      <c r="N14" s="133">
        <f>'CHA FAO - Data, Fodder'!N11*$F14</f>
        <v>5900</v>
      </c>
      <c r="O14" s="133">
        <f>'CHA FAO - Data, Fodder'!O11*$F14</f>
        <v>5950</v>
      </c>
      <c r="P14" s="133">
        <f>'CHA FAO - Data, Fodder'!P11*$F14</f>
        <v>6000</v>
      </c>
      <c r="Q14" s="133">
        <f>'CHA FAO - Data, Fodder'!Q11*$F14</f>
        <v>6000</v>
      </c>
      <c r="R14" s="133">
        <f>'CHA FAO - Data, Fodder'!R11*$F14</f>
        <v>6050</v>
      </c>
      <c r="S14" s="133">
        <f>'CHA FAO - Data, Fodder'!S11*$F14</f>
        <v>6150</v>
      </c>
      <c r="T14" s="133">
        <f>'CHA FAO - Data, Fodder'!T11*$F14</f>
        <v>5800</v>
      </c>
      <c r="U14" s="133">
        <f>'CHA FAO - Data, Fodder'!U11*$F14</f>
        <v>5750</v>
      </c>
      <c r="V14" s="133">
        <f>'CHA FAO - Data, Fodder'!V11*$F14</f>
        <v>6500</v>
      </c>
      <c r="W14" s="133">
        <f>'CHA FAO - Data, Fodder'!W11*$F14</f>
        <v>6750</v>
      </c>
      <c r="X14" s="133">
        <f>'CHA FAO - Data, Fodder'!X11*$F14</f>
        <v>7000</v>
      </c>
      <c r="Y14" s="133">
        <f>'CHA FAO - Data, Fodder'!Y11*$F14</f>
        <v>7250</v>
      </c>
      <c r="Z14" s="133">
        <f>'CHA FAO - Data, Fodder'!Z11*$F14</f>
        <v>7500</v>
      </c>
      <c r="AA14" s="133">
        <f>'CHA FAO - Data, Fodder'!AA11*$F14</f>
        <v>8250</v>
      </c>
      <c r="AB14" s="133">
        <f>'CHA FAO - Data, Fodder'!AB11*$F14</f>
        <v>8750</v>
      </c>
      <c r="AC14" s="133">
        <f>'CHA FAO - Data, Fodder'!AC11*$F14</f>
        <v>9500</v>
      </c>
      <c r="AD14" s="133">
        <f>'CHA FAO - Data, Fodder'!AD11*$F14</f>
        <v>9750</v>
      </c>
      <c r="AE14" s="133">
        <f>'CHA FAO - Data, Fodder'!AE11*$F14</f>
        <v>10000</v>
      </c>
      <c r="AF14" s="133">
        <f>'CHA FAO - Data, Fodder'!AF11*$F14</f>
        <v>11500</v>
      </c>
      <c r="AG14" s="133">
        <f>'CHA FAO - Data, Fodder'!AG11*$F14</f>
        <v>10000</v>
      </c>
      <c r="AH14" s="133">
        <f>'CHA FAO - Data, Fodder'!AH11*$F14</f>
        <v>10000</v>
      </c>
      <c r="AI14" s="133">
        <f>'CHA FAO - Data, Fodder'!AI11*$F14</f>
        <v>11500</v>
      </c>
      <c r="AJ14" s="133">
        <f>'CHA FAO - Data, Fodder'!AJ11*$F14</f>
        <v>10500</v>
      </c>
      <c r="AK14" s="133">
        <f>'CHA FAO - Data, Fodder'!AK11*$F14</f>
        <v>12000</v>
      </c>
      <c r="AL14" s="133">
        <f>'CHA FAO - Data, Fodder'!AL11*$F14</f>
        <v>13657</v>
      </c>
      <c r="AM14" s="133">
        <f>'CHA FAO - Data, Fodder'!AM11*$F14</f>
        <v>11500</v>
      </c>
      <c r="AN14" s="133">
        <f>'CHA FAO - Data, Fodder'!AN11*$F14</f>
        <v>10500</v>
      </c>
      <c r="AO14" s="133">
        <f>'CHA FAO - Data, Fodder'!AO11*$F14</f>
        <v>12000</v>
      </c>
      <c r="AP14" s="133">
        <f>'CHA FAO - Data, Fodder'!AP11*$F14</f>
        <v>10825</v>
      </c>
      <c r="AQ14" s="133">
        <f>'CHA FAO - Data, Fodder'!AQ11*$F14</f>
        <v>10907</v>
      </c>
      <c r="AR14" s="133">
        <f>'CHA FAO - Data, Fodder'!AR11*$F14</f>
        <v>10750</v>
      </c>
      <c r="AS14" s="133">
        <f>'CHA FAO - Data, Fodder'!AS11*$F14</f>
        <v>11406</v>
      </c>
      <c r="AT14" s="133">
        <f>'CHA FAO - Data, Fodder'!AT11*$F14</f>
        <v>11500</v>
      </c>
      <c r="AU14" s="133">
        <f>'CHA FAO - Data, Fodder'!AU11*$F14</f>
        <v>9118</v>
      </c>
      <c r="AV14" s="133">
        <f>'CHA FAO - Data, Fodder'!AV11*$F14</f>
        <v>10886</v>
      </c>
      <c r="AW14" s="133">
        <f>'CHA FAO - Data, Fodder'!AW11*$F14</f>
        <v>11457</v>
      </c>
      <c r="AX14" s="133">
        <f>'CHA FAO - Data, Fodder'!AX11*$F14</f>
        <v>11658</v>
      </c>
      <c r="AY14" s="133">
        <f>'CHA FAO - Data, Fodder'!AY11*$F14</f>
        <v>11846</v>
      </c>
      <c r="AZ14" s="133">
        <f>'CHA FAO - Data, Fodder'!AZ11*$F14</f>
        <v>12500</v>
      </c>
      <c r="BA14" s="133">
        <f>'CHA FAO - Data, Fodder'!BA11*$F14</f>
        <v>13750</v>
      </c>
      <c r="BB14" s="133">
        <f>'CHA FAO - Data, Fodder'!BB11*$F14</f>
        <v>16000</v>
      </c>
      <c r="BC14" s="133">
        <f>'CHA FAO - Data, Fodder'!BC11*$F14</f>
        <v>16250</v>
      </c>
      <c r="BD14" s="133">
        <f>'CHA FAO - Data, Fodder'!BD11*$F14</f>
        <v>16500</v>
      </c>
      <c r="BE14" s="133">
        <f>'CHA FAO - Data, Fodder'!BE11*$F14</f>
        <v>20745</v>
      </c>
      <c r="BF14" s="133">
        <f>'CHA FAO - Data, Fodder'!BF11*$F14</f>
        <v>20000</v>
      </c>
      <c r="BG14" s="133">
        <f>'CHA FAO - Data, Fodder'!BG11*$F14</f>
        <v>21000</v>
      </c>
      <c r="BH14" s="133">
        <f>'CHA FAO - Data, Fodder'!BH11*$F14</f>
        <v>21500</v>
      </c>
      <c r="BI14" s="52" t="s">
        <v>494</v>
      </c>
      <c r="BJ14" s="52">
        <v>11500</v>
      </c>
      <c r="BK14" s="52" t="s">
        <v>494</v>
      </c>
      <c r="BL14" s="52">
        <v>10500</v>
      </c>
      <c r="BM14" s="52" t="s">
        <v>494</v>
      </c>
      <c r="BN14" s="52">
        <v>12000</v>
      </c>
      <c r="BO14" s="52" t="s">
        <v>494</v>
      </c>
      <c r="BP14" s="52">
        <v>13657</v>
      </c>
      <c r="BQ14" s="52" t="s">
        <v>494</v>
      </c>
      <c r="BR14" s="52">
        <v>11500</v>
      </c>
      <c r="BS14" s="52" t="s">
        <v>494</v>
      </c>
      <c r="BT14" s="52">
        <v>10500</v>
      </c>
      <c r="BU14" s="52" t="s">
        <v>494</v>
      </c>
      <c r="BV14" s="52">
        <v>12000</v>
      </c>
      <c r="BW14" s="52" t="s">
        <v>494</v>
      </c>
      <c r="BX14" s="52">
        <v>10825</v>
      </c>
      <c r="BY14" s="52" t="s">
        <v>494</v>
      </c>
      <c r="BZ14" s="52">
        <v>10907</v>
      </c>
      <c r="CA14" s="52" t="s">
        <v>494</v>
      </c>
      <c r="CB14" s="52">
        <v>10750</v>
      </c>
      <c r="CC14" s="52" t="s">
        <v>494</v>
      </c>
      <c r="CD14" s="52">
        <v>11406</v>
      </c>
      <c r="CE14" s="52" t="s">
        <v>494</v>
      </c>
      <c r="CF14" s="52">
        <v>11500</v>
      </c>
      <c r="CG14" s="52" t="s">
        <v>494</v>
      </c>
      <c r="CH14" s="52">
        <v>9118</v>
      </c>
      <c r="CI14" s="52" t="s">
        <v>494</v>
      </c>
      <c r="CJ14" s="52">
        <v>10886</v>
      </c>
      <c r="CK14" s="52" t="s">
        <v>494</v>
      </c>
      <c r="CL14" s="52">
        <v>11457</v>
      </c>
      <c r="CM14" s="52" t="s">
        <v>494</v>
      </c>
      <c r="CN14" s="52">
        <v>11658</v>
      </c>
      <c r="CO14" s="52" t="s">
        <v>494</v>
      </c>
      <c r="CP14" s="52">
        <v>11846</v>
      </c>
      <c r="CQ14" s="52" t="s">
        <v>494</v>
      </c>
      <c r="CR14" s="52">
        <v>12500</v>
      </c>
      <c r="CS14" s="52" t="s">
        <v>494</v>
      </c>
      <c r="CT14" s="52">
        <v>13750</v>
      </c>
      <c r="CU14" s="52" t="s">
        <v>494</v>
      </c>
      <c r="CV14" s="52">
        <v>16000</v>
      </c>
      <c r="CW14" s="52" t="s">
        <v>494</v>
      </c>
      <c r="CX14" s="52">
        <v>16250</v>
      </c>
      <c r="CY14" s="52" t="s">
        <v>494</v>
      </c>
      <c r="CZ14" s="52">
        <v>16500</v>
      </c>
      <c r="DA14" s="52" t="s">
        <v>494</v>
      </c>
      <c r="DB14" s="52">
        <v>20745</v>
      </c>
      <c r="DC14" s="52" t="s">
        <v>494</v>
      </c>
      <c r="DD14" s="52">
        <v>20000</v>
      </c>
      <c r="DE14" s="52" t="s">
        <v>494</v>
      </c>
      <c r="DF14" s="52">
        <v>21000</v>
      </c>
      <c r="DG14" s="52" t="s">
        <v>494</v>
      </c>
      <c r="DH14" s="52">
        <v>21500</v>
      </c>
      <c r="DI14" s="52" t="s">
        <v>494</v>
      </c>
    </row>
    <row r="15" spans="1:113" s="52" customFormat="1" ht="14.5" x14ac:dyDescent="0.35">
      <c r="G15" s="197"/>
      <c r="H15" s="133"/>
      <c r="I15" s="133"/>
      <c r="J15" s="133"/>
      <c r="K15" s="133"/>
      <c r="L15" s="133"/>
      <c r="M15" s="133"/>
      <c r="N15" s="133"/>
      <c r="O15" s="133"/>
      <c r="P15" s="133"/>
      <c r="Q15" s="133"/>
      <c r="R15" s="133"/>
      <c r="S15" s="133"/>
      <c r="T15" s="133"/>
      <c r="U15" s="133"/>
      <c r="V15" s="133"/>
      <c r="W15" s="133"/>
      <c r="X15" s="133"/>
      <c r="Y15" s="133"/>
      <c r="Z15" s="133"/>
      <c r="AA15" s="133"/>
      <c r="AB15" s="133"/>
      <c r="AC15" s="133"/>
      <c r="AD15" s="133"/>
      <c r="AE15" s="133"/>
      <c r="AF15" s="133"/>
      <c r="AG15" s="133"/>
      <c r="AH15" s="133"/>
      <c r="AI15" s="133"/>
      <c r="AJ15" s="133"/>
      <c r="AK15" s="133"/>
      <c r="AL15" s="133"/>
      <c r="AM15" s="133"/>
      <c r="AN15" s="133"/>
      <c r="AO15" s="133"/>
      <c r="AP15" s="133"/>
      <c r="AQ15" s="133"/>
      <c r="AR15" s="133"/>
      <c r="AS15" s="133"/>
      <c r="AT15" s="133"/>
      <c r="AU15" s="133"/>
      <c r="AV15" s="133"/>
      <c r="AW15" s="133"/>
      <c r="AX15" s="133"/>
      <c r="AY15" s="133"/>
      <c r="AZ15" s="133"/>
      <c r="BA15" s="133"/>
      <c r="BB15" s="133"/>
      <c r="BC15" s="133"/>
      <c r="BD15" s="133"/>
      <c r="BE15" s="133"/>
      <c r="BF15" s="133"/>
      <c r="BG15" s="133"/>
      <c r="BH15" s="133"/>
    </row>
    <row r="16" spans="1:113" ht="14.5" x14ac:dyDescent="0.35">
      <c r="D16" s="52" t="s">
        <v>272</v>
      </c>
      <c r="E16" s="225">
        <v>0.04</v>
      </c>
      <c r="F16" s="199">
        <f>1-E16</f>
        <v>0.96</v>
      </c>
      <c r="G16" s="197" t="s">
        <v>271</v>
      </c>
      <c r="H16" s="133">
        <f>'CHA FAO - Data, Fodder'!H13*$F16</f>
        <v>331.2</v>
      </c>
      <c r="I16" s="133">
        <f>'CHA FAO - Data, Fodder'!I13*$F16</f>
        <v>345.59999999999997</v>
      </c>
      <c r="J16" s="133">
        <f>'CHA FAO - Data, Fodder'!J13*$F16</f>
        <v>360</v>
      </c>
      <c r="K16" s="133">
        <f>'CHA FAO - Data, Fodder'!K13*$F16</f>
        <v>374.4</v>
      </c>
      <c r="L16" s="133">
        <f>'CHA FAO - Data, Fodder'!L13*$F16</f>
        <v>388.8</v>
      </c>
      <c r="M16" s="133">
        <f>'CHA FAO - Data, Fodder'!M13*$F16</f>
        <v>403.2</v>
      </c>
      <c r="N16" s="133">
        <f>'CHA FAO - Data, Fodder'!N13*$F16</f>
        <v>417.59999999999997</v>
      </c>
      <c r="O16" s="133">
        <f>'CHA FAO - Data, Fodder'!O13*$F16</f>
        <v>432</v>
      </c>
      <c r="P16" s="133">
        <f>'CHA FAO - Data, Fodder'!P13*$F16</f>
        <v>432</v>
      </c>
      <c r="Q16" s="133">
        <f>'CHA FAO - Data, Fodder'!Q13*$F16</f>
        <v>446.4</v>
      </c>
      <c r="R16" s="133">
        <f>'CHA FAO - Data, Fodder'!R13*$F16</f>
        <v>446.4</v>
      </c>
      <c r="S16" s="133">
        <f>'CHA FAO - Data, Fodder'!S13*$F16</f>
        <v>446.4</v>
      </c>
      <c r="T16" s="133">
        <f>'CHA FAO - Data, Fodder'!T13*$F16</f>
        <v>460.79999999999995</v>
      </c>
      <c r="U16" s="133">
        <f>'CHA FAO - Data, Fodder'!U13*$F16</f>
        <v>489.59999999999997</v>
      </c>
      <c r="V16" s="133">
        <f>'CHA FAO - Data, Fodder'!V13*$F16</f>
        <v>504</v>
      </c>
      <c r="W16" s="133">
        <f>'CHA FAO - Data, Fodder'!W13*$F16</f>
        <v>532.79999999999995</v>
      </c>
      <c r="X16" s="133">
        <f>'CHA FAO - Data, Fodder'!X13*$F16</f>
        <v>460.79999999999995</v>
      </c>
      <c r="Y16" s="133">
        <f>'CHA FAO - Data, Fodder'!Y13*$F16</f>
        <v>489.59999999999997</v>
      </c>
      <c r="Z16" s="133">
        <f>'CHA FAO - Data, Fodder'!Z13*$F16</f>
        <v>547.19999999999993</v>
      </c>
      <c r="AA16" s="133">
        <f>'CHA FAO - Data, Fodder'!AA13*$F16</f>
        <v>576</v>
      </c>
      <c r="AB16" s="133">
        <f>'CHA FAO - Data, Fodder'!AB13*$F16</f>
        <v>604.79999999999995</v>
      </c>
      <c r="AC16" s="133">
        <f>'CHA FAO - Data, Fodder'!AC13*$F16</f>
        <v>604.79999999999995</v>
      </c>
      <c r="AD16" s="133">
        <f>'CHA FAO - Data, Fodder'!AD13*$F16</f>
        <v>619.19999999999993</v>
      </c>
      <c r="AE16" s="133">
        <f>'CHA FAO - Data, Fodder'!AE13*$F16</f>
        <v>576</v>
      </c>
      <c r="AF16" s="133">
        <f>'CHA FAO - Data, Fodder'!AF13*$F16</f>
        <v>576</v>
      </c>
      <c r="AG16" s="133">
        <f>'CHA FAO - Data, Fodder'!AG13*$F16</f>
        <v>576</v>
      </c>
      <c r="AH16" s="133">
        <f>'CHA FAO - Data, Fodder'!AH13*$F16</f>
        <v>576</v>
      </c>
      <c r="AI16" s="133">
        <f>'CHA FAO - Data, Fodder'!AI13*$F16</f>
        <v>576</v>
      </c>
      <c r="AJ16" s="133">
        <f>'CHA FAO - Data, Fodder'!AJ13*$F16</f>
        <v>576</v>
      </c>
      <c r="AK16" s="133">
        <f>'CHA FAO - Data, Fodder'!AK13*$F16</f>
        <v>537.6</v>
      </c>
      <c r="AL16" s="133">
        <f>'CHA FAO - Data, Fodder'!AL13*$F16</f>
        <v>742.07999999999993</v>
      </c>
      <c r="AM16" s="133">
        <f>'CHA FAO - Data, Fodder'!AM13*$F16</f>
        <v>614.4</v>
      </c>
      <c r="AN16" s="133">
        <f>'CHA FAO - Data, Fodder'!AN13*$F16</f>
        <v>502.08</v>
      </c>
      <c r="AO16" s="133">
        <f>'CHA FAO - Data, Fodder'!AO13*$F16</f>
        <v>633.6</v>
      </c>
      <c r="AP16" s="133">
        <f>'CHA FAO - Data, Fodder'!AP13*$F16</f>
        <v>773.76</v>
      </c>
      <c r="AQ16" s="133">
        <f>'CHA FAO - Data, Fodder'!AQ13*$F16</f>
        <v>891.83999999999992</v>
      </c>
      <c r="AR16" s="133">
        <f>'CHA FAO - Data, Fodder'!AR13*$F16</f>
        <v>1080</v>
      </c>
      <c r="AS16" s="133">
        <f>'CHA FAO - Data, Fodder'!AS13*$F16</f>
        <v>1024.32</v>
      </c>
      <c r="AT16" s="133">
        <f>'CHA FAO - Data, Fodder'!AT13*$F16</f>
        <v>896.64</v>
      </c>
      <c r="AU16" s="133">
        <f>'CHA FAO - Data, Fodder'!AU13*$F16</f>
        <v>885.12</v>
      </c>
      <c r="AV16" s="133">
        <f>'CHA FAO - Data, Fodder'!AV13*$F16</f>
        <v>1064.6399999999999</v>
      </c>
      <c r="AW16" s="133">
        <f>'CHA FAO - Data, Fodder'!AW13*$F16</f>
        <v>1059.8399999999999</v>
      </c>
      <c r="AX16" s="133">
        <f>'CHA FAO - Data, Fodder'!AX13*$F16</f>
        <v>936</v>
      </c>
      <c r="AY16" s="133">
        <f>'CHA FAO - Data, Fodder'!AY13*$F16</f>
        <v>1123.2</v>
      </c>
      <c r="AZ16" s="133">
        <f>'CHA FAO - Data, Fodder'!AZ13*$F16</f>
        <v>1112.6399999999999</v>
      </c>
      <c r="BA16" s="133">
        <f>'CHA FAO - Data, Fodder'!BA13*$F16</f>
        <v>909.12</v>
      </c>
      <c r="BB16" s="133">
        <f>'CHA FAO - Data, Fodder'!BB13*$F16</f>
        <v>583.67999999999995</v>
      </c>
      <c r="BC16" s="133">
        <f>'CHA FAO - Data, Fodder'!BC13*$F16</f>
        <v>696</v>
      </c>
      <c r="BD16" s="133">
        <f>'CHA FAO - Data, Fodder'!BD13*$F16</f>
        <v>647.04</v>
      </c>
      <c r="BE16" s="133">
        <f>'CHA FAO - Data, Fodder'!BE13*$F16</f>
        <v>616.31999999999994</v>
      </c>
      <c r="BF16" s="133">
        <f>'CHA FAO - Data, Fodder'!BF13*$F16</f>
        <v>604.79999999999995</v>
      </c>
      <c r="BG16" s="133">
        <f>'CHA FAO - Data, Fodder'!BG13*$F16</f>
        <v>633.6</v>
      </c>
      <c r="BH16" s="133">
        <f>'CHA FAO - Data, Fodder'!BH13*$F16</f>
        <v>662.4</v>
      </c>
    </row>
    <row r="17" spans="1:113" s="52" customFormat="1" ht="14.5" x14ac:dyDescent="0.35">
      <c r="G17" s="197"/>
    </row>
    <row r="18" spans="1:113" x14ac:dyDescent="0.3">
      <c r="B18" s="60" t="s">
        <v>400</v>
      </c>
      <c r="G18" s="197"/>
    </row>
    <row r="19" spans="1:113" x14ac:dyDescent="0.3">
      <c r="B19" s="60"/>
      <c r="G19" s="197"/>
    </row>
    <row r="20" spans="1:113" s="52" customFormat="1" ht="14.5" x14ac:dyDescent="0.35">
      <c r="A20" s="52">
        <v>39</v>
      </c>
      <c r="B20" s="52" t="s">
        <v>466</v>
      </c>
      <c r="C20" s="52">
        <v>2907</v>
      </c>
      <c r="D20" s="52" t="s">
        <v>495</v>
      </c>
      <c r="E20" s="225">
        <v>0.77</v>
      </c>
      <c r="F20" s="199">
        <f>1-E20</f>
        <v>0.22999999999999998</v>
      </c>
      <c r="G20" s="197" t="s">
        <v>271</v>
      </c>
      <c r="H20" s="133">
        <f>'CHA FAO - Data, Fodder'!H19*$F20</f>
        <v>2162</v>
      </c>
      <c r="I20" s="133">
        <f>'CHA FAO - Data, Fodder'!I19*$F20</f>
        <v>2323</v>
      </c>
      <c r="J20" s="133">
        <f>'CHA FAO - Data, Fodder'!J19*$F20</f>
        <v>2369</v>
      </c>
      <c r="K20" s="133">
        <f>'CHA FAO - Data, Fodder'!K19*$F20</f>
        <v>2449.5</v>
      </c>
      <c r="L20" s="133">
        <f>'CHA FAO - Data, Fodder'!L19*$F20</f>
        <v>2484</v>
      </c>
      <c r="M20" s="133">
        <f>'CHA FAO - Data, Fodder'!M19*$F20</f>
        <v>2495.5</v>
      </c>
      <c r="N20" s="133">
        <f>'CHA FAO - Data, Fodder'!N19*$F20</f>
        <v>2714</v>
      </c>
      <c r="O20" s="133">
        <f>'CHA FAO - Data, Fodder'!O19*$F20</f>
        <v>2932.5</v>
      </c>
      <c r="P20" s="133">
        <f>'CHA FAO - Data, Fodder'!P19*$F20</f>
        <v>3104.9999999999995</v>
      </c>
      <c r="Q20" s="133">
        <f>'CHA FAO - Data, Fodder'!Q19*$F20</f>
        <v>3277.4999999999995</v>
      </c>
      <c r="R20" s="133">
        <f>'CHA FAO - Data, Fodder'!R19*$F20</f>
        <v>3346.4999999999995</v>
      </c>
      <c r="S20" s="133">
        <f>'CHA FAO - Data, Fodder'!S19*$F20</f>
        <v>3392.4999999999995</v>
      </c>
      <c r="T20" s="133">
        <f>'CHA FAO - Data, Fodder'!T19*$F20</f>
        <v>3185.4999999999995</v>
      </c>
      <c r="U20" s="133">
        <f>'CHA FAO - Data, Fodder'!U19*$F20</f>
        <v>3231.4999999999995</v>
      </c>
      <c r="V20" s="133">
        <f>'CHA FAO - Data, Fodder'!V19*$F20</f>
        <v>3679.9999999999995</v>
      </c>
      <c r="W20" s="133">
        <f>'CHA FAO - Data, Fodder'!W19*$F20</f>
        <v>3794.9999999999995</v>
      </c>
      <c r="X20" s="133">
        <f>'CHA FAO - Data, Fodder'!X19*$F20</f>
        <v>3944.4999999999995</v>
      </c>
      <c r="Y20" s="133">
        <f>'CHA FAO - Data, Fodder'!Y19*$F20</f>
        <v>4070.9999999999995</v>
      </c>
      <c r="Z20" s="133">
        <f>'CHA FAO - Data, Fodder'!Z19*$F20</f>
        <v>4197.5</v>
      </c>
      <c r="AA20" s="133">
        <f>'CHA FAO - Data, Fodder'!AA19*$F20</f>
        <v>4715</v>
      </c>
      <c r="AB20" s="133">
        <f>'CHA FAO - Data, Fodder'!AB19*$F20</f>
        <v>5002.5</v>
      </c>
      <c r="AC20" s="133">
        <f>'CHA FAO - Data, Fodder'!AC19*$F20</f>
        <v>5577.5</v>
      </c>
      <c r="AD20" s="133">
        <f>'CHA FAO - Data, Fodder'!AD19*$F20</f>
        <v>5979.9999999999991</v>
      </c>
      <c r="AE20" s="133">
        <f>'CHA FAO - Data, Fodder'!AE19*$F20</f>
        <v>6416.9999999999991</v>
      </c>
      <c r="AF20" s="133">
        <f>'CHA FAO - Data, Fodder'!AF19*$F20</f>
        <v>7244.9999999999991</v>
      </c>
      <c r="AG20" s="133">
        <f>'CHA FAO - Data, Fodder'!AG19*$F20</f>
        <v>6209.9999999999991</v>
      </c>
      <c r="AH20" s="133">
        <f>'CHA FAO - Data, Fodder'!AH19*$F20</f>
        <v>6313.4999999999991</v>
      </c>
      <c r="AI20" s="133">
        <f>'CHA FAO - Data, Fodder'!AI19*$F20</f>
        <v>7198.9999999999991</v>
      </c>
      <c r="AJ20" s="133">
        <f>'CHA FAO - Data, Fodder'!AJ19*$F20</f>
        <v>6393.9999999999991</v>
      </c>
      <c r="AK20" s="133">
        <f>'CHA FAO - Data, Fodder'!AK19*$F20</f>
        <v>7320.2099999999991</v>
      </c>
      <c r="AL20" s="133">
        <f>'CHA FAO - Data, Fodder'!AL19*$F20</f>
        <v>6812.37</v>
      </c>
      <c r="AM20" s="133">
        <f>'CHA FAO - Data, Fodder'!AM19*$F20</f>
        <v>5465.03</v>
      </c>
      <c r="AN20" s="133">
        <f>'CHA FAO - Data, Fodder'!AN19*$F20</f>
        <v>5143.2599999999993</v>
      </c>
      <c r="AO20" s="133">
        <f>'CHA FAO - Data, Fodder'!AO19*$F20</f>
        <v>5413.0499999999993</v>
      </c>
      <c r="AP20" s="133">
        <f>'CHA FAO - Data, Fodder'!AP19*$F20</f>
        <v>6230.7</v>
      </c>
      <c r="AQ20" s="133">
        <f>'CHA FAO - Data, Fodder'!AQ19*$F20</f>
        <v>6328.45</v>
      </c>
      <c r="AR20" s="133">
        <f>'CHA FAO - Data, Fodder'!AR19*$F20</f>
        <v>6393.9999999999991</v>
      </c>
      <c r="AS20" s="133">
        <f>'CHA FAO - Data, Fodder'!AS19*$F20</f>
        <v>6725.4299999999994</v>
      </c>
      <c r="AT20" s="133">
        <f>'CHA FAO - Data, Fodder'!AT19*$F20</f>
        <v>7074.7999999999993</v>
      </c>
      <c r="AU20" s="133">
        <f>'CHA FAO - Data, Fodder'!AU19*$F20</f>
        <v>5609.7</v>
      </c>
      <c r="AV20" s="133">
        <f>'CHA FAO - Data, Fodder'!AV19*$F20</f>
        <v>6758.32</v>
      </c>
      <c r="AW20" s="133">
        <f>'CHA FAO - Data, Fodder'!AW19*$F20</f>
        <v>7112.7499999999991</v>
      </c>
      <c r="AX20" s="133">
        <f>'CHA FAO - Data, Fodder'!AX19*$F20</f>
        <v>7312.8499999999995</v>
      </c>
      <c r="AY20" s="133">
        <f>'CHA FAO - Data, Fodder'!AY19*$F20</f>
        <v>7475.69</v>
      </c>
      <c r="AZ20" s="133">
        <f>'CHA FAO - Data, Fodder'!AZ19*$F20</f>
        <v>7357.7</v>
      </c>
      <c r="BA20" s="133">
        <f>'CHA FAO - Data, Fodder'!BA19*$F20</f>
        <v>7451.9999999999991</v>
      </c>
      <c r="BB20" s="133">
        <f>'CHA FAO - Data, Fodder'!BB19*$F20</f>
        <v>7297.44</v>
      </c>
      <c r="BC20" s="133">
        <f>'CHA FAO - Data, Fodder'!BC19*$F20</f>
        <v>6453.57</v>
      </c>
      <c r="BD20" s="133">
        <f>'CHA FAO - Data, Fodder'!BD19*$F20</f>
        <v>7473.8499999999995</v>
      </c>
      <c r="BE20" s="133">
        <f>'CHA FAO - Data, Fodder'!BE19*$F20</f>
        <v>8436.4</v>
      </c>
      <c r="BF20" s="133">
        <f>'CHA FAO - Data, Fodder'!BF19*$F20</f>
        <v>8222.5</v>
      </c>
      <c r="BG20" s="133">
        <f>'CHA FAO - Data, Fodder'!BG19*$F20</f>
        <v>8625</v>
      </c>
      <c r="BH20" s="133">
        <f>'CHA FAO - Data, Fodder'!BH19*$F20</f>
        <v>8901</v>
      </c>
      <c r="BI20" s="52" t="s">
        <v>41</v>
      </c>
      <c r="BJ20" s="52">
        <v>31300</v>
      </c>
      <c r="BK20" s="52" t="s">
        <v>41</v>
      </c>
      <c r="BL20" s="52">
        <v>27800</v>
      </c>
      <c r="BM20" s="52" t="s">
        <v>41</v>
      </c>
      <c r="BN20" s="52">
        <v>31827</v>
      </c>
      <c r="BO20" s="52" t="s">
        <v>41</v>
      </c>
      <c r="BP20" s="52">
        <v>29619</v>
      </c>
      <c r="BQ20" s="52" t="s">
        <v>41</v>
      </c>
      <c r="BR20" s="52">
        <v>23761</v>
      </c>
      <c r="BS20" s="52" t="s">
        <v>41</v>
      </c>
      <c r="BT20" s="52">
        <v>22362</v>
      </c>
      <c r="BU20" s="52" t="s">
        <v>41</v>
      </c>
      <c r="BV20" s="52">
        <v>23535</v>
      </c>
      <c r="BW20" s="52" t="s">
        <v>41</v>
      </c>
      <c r="BX20" s="52">
        <v>27090</v>
      </c>
      <c r="BY20" s="52" t="s">
        <v>41</v>
      </c>
      <c r="BZ20" s="52">
        <v>27515</v>
      </c>
      <c r="CA20" s="52" t="s">
        <v>41</v>
      </c>
      <c r="CB20" s="52">
        <v>27800</v>
      </c>
      <c r="CC20" s="52" t="s">
        <v>41</v>
      </c>
      <c r="CD20" s="52">
        <v>29241</v>
      </c>
      <c r="CE20" s="52" t="s">
        <v>41</v>
      </c>
      <c r="CF20" s="52">
        <v>30760</v>
      </c>
      <c r="CG20" s="52" t="s">
        <v>41</v>
      </c>
      <c r="CH20" s="52">
        <v>24390</v>
      </c>
      <c r="CI20" s="52" t="s">
        <v>41</v>
      </c>
      <c r="CJ20" s="52">
        <v>29384</v>
      </c>
      <c r="CK20" s="52" t="s">
        <v>41</v>
      </c>
      <c r="CL20" s="52">
        <v>30925</v>
      </c>
      <c r="CM20" s="52" t="s">
        <v>41</v>
      </c>
      <c r="CN20" s="52">
        <v>31795</v>
      </c>
      <c r="CO20" s="52" t="s">
        <v>41</v>
      </c>
      <c r="CP20" s="52">
        <v>32503</v>
      </c>
      <c r="CQ20" s="52" t="s">
        <v>41</v>
      </c>
      <c r="CR20" s="52">
        <v>31990</v>
      </c>
      <c r="CS20" s="52" t="s">
        <v>41</v>
      </c>
      <c r="CT20" s="52">
        <v>32400</v>
      </c>
      <c r="CU20" s="52" t="s">
        <v>41</v>
      </c>
      <c r="CV20" s="52">
        <v>31728</v>
      </c>
      <c r="CW20" s="52" t="s">
        <v>41</v>
      </c>
      <c r="CX20" s="52">
        <v>28059</v>
      </c>
      <c r="CY20" s="52" t="s">
        <v>41</v>
      </c>
      <c r="CZ20" s="52">
        <v>32495</v>
      </c>
      <c r="DA20" s="52" t="s">
        <v>41</v>
      </c>
      <c r="DB20" s="52">
        <v>36680</v>
      </c>
      <c r="DC20" s="52" t="s">
        <v>41</v>
      </c>
      <c r="DD20" s="52">
        <v>35750</v>
      </c>
      <c r="DE20" s="52" t="s">
        <v>41</v>
      </c>
      <c r="DF20" s="52">
        <v>37500</v>
      </c>
      <c r="DG20" s="52" t="s">
        <v>41</v>
      </c>
      <c r="DH20" s="52">
        <v>38700</v>
      </c>
      <c r="DI20" s="52" t="s">
        <v>41</v>
      </c>
    </row>
    <row r="21" spans="1:113" s="52" customFormat="1" ht="14.5" x14ac:dyDescent="0.35">
      <c r="A21" s="52">
        <v>39</v>
      </c>
      <c r="B21" s="52" t="s">
        <v>466</v>
      </c>
      <c r="C21" s="52">
        <v>2815</v>
      </c>
      <c r="D21" s="52" t="s">
        <v>424</v>
      </c>
      <c r="E21" s="225">
        <v>0.77</v>
      </c>
      <c r="F21" s="199">
        <f>1-E21</f>
        <v>0.22999999999999998</v>
      </c>
      <c r="G21" s="197" t="s">
        <v>271</v>
      </c>
      <c r="H21" s="133">
        <f>'CHA FAO - Data, Fodder'!H20*$F21</f>
        <v>537.96999999999991</v>
      </c>
      <c r="I21" s="133">
        <f>'CHA FAO - Data, Fodder'!I20*$F21</f>
        <v>583.74</v>
      </c>
      <c r="J21" s="133">
        <f>'CHA FAO - Data, Fodder'!J20*$F21</f>
        <v>598.2299999999999</v>
      </c>
      <c r="K21" s="133">
        <f>'CHA FAO - Data, Fodder'!K20*$F21</f>
        <v>623.9899999999999</v>
      </c>
      <c r="L21" s="133">
        <f>'CHA FAO - Data, Fodder'!L20*$F21</f>
        <v>635.71999999999991</v>
      </c>
      <c r="M21" s="133">
        <f>'CHA FAO - Data, Fodder'!M20*$F21</f>
        <v>640.78</v>
      </c>
      <c r="N21" s="133">
        <f>'CHA FAO - Data, Fodder'!N20*$F21</f>
        <v>706.32999999999993</v>
      </c>
      <c r="O21" s="133">
        <f>'CHA FAO - Data, Fodder'!O20*$F21</f>
        <v>772.1099999999999</v>
      </c>
      <c r="P21" s="133">
        <f>'CHA FAO - Data, Fodder'!P20*$F21</f>
        <v>823.4</v>
      </c>
      <c r="Q21" s="133">
        <f>'CHA FAO - Data, Fodder'!Q20*$F21</f>
        <v>875.15</v>
      </c>
      <c r="R21" s="133">
        <f>'CHA FAO - Data, Fodder'!R20*$F21</f>
        <v>894.69999999999993</v>
      </c>
      <c r="S21" s="133">
        <f>'CHA FAO - Data, Fodder'!S20*$F21</f>
        <v>906.43</v>
      </c>
      <c r="T21" s="133">
        <f>'CHA FAO - Data, Fodder'!T20*$F21</f>
        <v>850.77</v>
      </c>
      <c r="U21" s="133">
        <f>'CHA FAO - Data, Fodder'!U20*$F21</f>
        <v>865.03</v>
      </c>
      <c r="V21" s="133">
        <f>'CHA FAO - Data, Fodder'!V20*$F21</f>
        <v>985.55</v>
      </c>
      <c r="W21" s="133">
        <f>'CHA FAO - Data, Fodder'!W20*$F21</f>
        <v>1015.2199999999999</v>
      </c>
      <c r="X21" s="133">
        <f>'CHA FAO - Data, Fodder'!X20*$F21</f>
        <v>1055.47</v>
      </c>
      <c r="Y21" s="133">
        <f>'CHA FAO - Data, Fodder'!Y20*$F21</f>
        <v>1089.05</v>
      </c>
      <c r="Z21" s="133">
        <f>'CHA FAO - Data, Fodder'!Z20*$F21</f>
        <v>1122.3999999999999</v>
      </c>
      <c r="AA21" s="133">
        <f>'CHA FAO - Data, Fodder'!AA20*$F21</f>
        <v>1265.6899999999998</v>
      </c>
      <c r="AB21" s="133">
        <f>'CHA FAO - Data, Fodder'!AB20*$F21</f>
        <v>1343.8899999999999</v>
      </c>
      <c r="AC21" s="133">
        <f>'CHA FAO - Data, Fodder'!AC20*$F21</f>
        <v>1504.1999999999998</v>
      </c>
      <c r="AD21" s="133">
        <f>'CHA FAO - Data, Fodder'!AD20*$F21</f>
        <v>1621.04</v>
      </c>
      <c r="AE21" s="133">
        <f>'CHA FAO - Data, Fodder'!AE20*$F21</f>
        <v>1746.62</v>
      </c>
      <c r="AF21" s="133">
        <f>'CHA FAO - Data, Fodder'!AF20*$F21</f>
        <v>1969.9499999999998</v>
      </c>
      <c r="AG21" s="133">
        <f>'CHA FAO - Data, Fodder'!AG20*$F21</f>
        <v>1683.6</v>
      </c>
      <c r="AH21" s="133">
        <f>'CHA FAO - Data, Fodder'!AH20*$F21</f>
        <v>1712.81</v>
      </c>
      <c r="AI21" s="133">
        <f>'CHA FAO - Data, Fodder'!AI20*$F21</f>
        <v>1953.3899999999999</v>
      </c>
      <c r="AJ21" s="133">
        <f>'CHA FAO - Data, Fodder'!AJ20*$F21</f>
        <v>1727.9899999999998</v>
      </c>
      <c r="AK21" s="133">
        <f>'CHA FAO - Data, Fodder'!AK20*$F21</f>
        <v>1981.4499999999998</v>
      </c>
      <c r="AL21" s="133">
        <f>'CHA FAO - Data, Fodder'!AL20*$F21</f>
        <v>1801.1299999999999</v>
      </c>
      <c r="AM21" s="133">
        <f>'CHA FAO - Data, Fodder'!AM20*$F21</f>
        <v>1431.52</v>
      </c>
      <c r="AN21" s="133">
        <f>'CHA FAO - Data, Fodder'!AN20*$F21</f>
        <v>1352.3999999999999</v>
      </c>
      <c r="AO21" s="133">
        <f>'CHA FAO - Data, Fodder'!AO20*$F21</f>
        <v>1409.6699999999998</v>
      </c>
      <c r="AP21" s="133">
        <f>'CHA FAO - Data, Fodder'!AP20*$F21</f>
        <v>1668.4199999999998</v>
      </c>
      <c r="AQ21" s="133">
        <f>'CHA FAO - Data, Fodder'!AQ20*$F21</f>
        <v>1696.2499999999998</v>
      </c>
      <c r="AR21" s="133">
        <f>'CHA FAO - Data, Fodder'!AR20*$F21</f>
        <v>1717.6399999999999</v>
      </c>
      <c r="AS21" s="133">
        <f>'CHA FAO - Data, Fodder'!AS20*$F21</f>
        <v>1804.12</v>
      </c>
      <c r="AT21" s="133">
        <f>'CHA FAO - Data, Fodder'!AT20*$F21</f>
        <v>1908.7699999999998</v>
      </c>
      <c r="AU21" s="133">
        <f>'CHA FAO - Data, Fodder'!AU20*$F21</f>
        <v>1513.3999999999999</v>
      </c>
      <c r="AV21" s="133">
        <f>'CHA FAO - Data, Fodder'!AV20*$F21</f>
        <v>1822.7499999999998</v>
      </c>
      <c r="AW21" s="133">
        <f>'CHA FAO - Data, Fodder'!AW20*$F21</f>
        <v>1918.4299999999998</v>
      </c>
      <c r="AX21" s="133">
        <f>'CHA FAO - Data, Fodder'!AX20*$F21</f>
        <v>1970.4099999999999</v>
      </c>
      <c r="AY21" s="133">
        <f>'CHA FAO - Data, Fodder'!AY20*$F21</f>
        <v>2012.7299999999998</v>
      </c>
      <c r="AZ21" s="133">
        <f>'CHA FAO - Data, Fodder'!AZ20*$F21</f>
        <v>1964.6599999999999</v>
      </c>
      <c r="BA21" s="133">
        <f>'CHA FAO - Data, Fodder'!BA20*$F21</f>
        <v>1971.56</v>
      </c>
      <c r="BB21" s="133">
        <f>'CHA FAO - Data, Fodder'!BB20*$F21</f>
        <v>1901.6399999999999</v>
      </c>
      <c r="BC21" s="133">
        <f>'CHA FAO - Data, Fodder'!BC20*$F21</f>
        <v>1639.8999999999999</v>
      </c>
      <c r="BD21" s="133">
        <f>'CHA FAO - Data, Fodder'!BD20*$F21</f>
        <v>1935.2199999999998</v>
      </c>
      <c r="BE21" s="133">
        <f>'CHA FAO - Data, Fodder'!BE20*$F21</f>
        <v>2156.48</v>
      </c>
      <c r="BF21" s="133">
        <f>'CHA FAO - Data, Fodder'!BF20*$F21</f>
        <v>2105.6499999999996</v>
      </c>
      <c r="BG21" s="133">
        <f>'CHA FAO - Data, Fodder'!BG20*$F21</f>
        <v>2208</v>
      </c>
      <c r="BH21" s="133">
        <f>'CHA FAO - Data, Fodder'!BH20*$F21</f>
        <v>2280.91</v>
      </c>
      <c r="BI21" s="52" t="s">
        <v>494</v>
      </c>
      <c r="BJ21" s="52">
        <v>8493</v>
      </c>
      <c r="BK21" s="52" t="s">
        <v>494</v>
      </c>
      <c r="BL21" s="52">
        <v>7513</v>
      </c>
      <c r="BM21" s="52" t="s">
        <v>494</v>
      </c>
      <c r="BN21" s="52">
        <v>8615</v>
      </c>
      <c r="BO21" s="52" t="s">
        <v>494</v>
      </c>
      <c r="BP21" s="52">
        <v>7831</v>
      </c>
      <c r="BQ21" s="52" t="s">
        <v>494</v>
      </c>
      <c r="BR21" s="52">
        <v>6224</v>
      </c>
      <c r="BS21" s="52" t="s">
        <v>494</v>
      </c>
      <c r="BT21" s="52">
        <v>5880</v>
      </c>
      <c r="BU21" s="52" t="s">
        <v>494</v>
      </c>
      <c r="BV21" s="52">
        <v>6129</v>
      </c>
      <c r="BW21" s="52" t="s">
        <v>494</v>
      </c>
      <c r="BX21" s="52">
        <v>7254</v>
      </c>
      <c r="BY21" s="52" t="s">
        <v>494</v>
      </c>
      <c r="BZ21" s="52">
        <v>7375</v>
      </c>
      <c r="CA21" s="52" t="s">
        <v>494</v>
      </c>
      <c r="CB21" s="52">
        <v>7468</v>
      </c>
      <c r="CC21" s="52" t="s">
        <v>494</v>
      </c>
      <c r="CD21" s="52">
        <v>7844</v>
      </c>
      <c r="CE21" s="52" t="s">
        <v>494</v>
      </c>
      <c r="CF21" s="52">
        <v>8299</v>
      </c>
      <c r="CG21" s="52" t="s">
        <v>494</v>
      </c>
      <c r="CH21" s="52">
        <v>6580</v>
      </c>
      <c r="CI21" s="52" t="s">
        <v>494</v>
      </c>
      <c r="CJ21" s="52">
        <v>7925</v>
      </c>
      <c r="CK21" s="52" t="s">
        <v>494</v>
      </c>
      <c r="CL21" s="52">
        <v>8341</v>
      </c>
      <c r="CM21" s="52" t="s">
        <v>494</v>
      </c>
      <c r="CN21" s="52">
        <v>8567</v>
      </c>
      <c r="CO21" s="52" t="s">
        <v>494</v>
      </c>
      <c r="CP21" s="52">
        <v>8751</v>
      </c>
      <c r="CQ21" s="52" t="s">
        <v>494</v>
      </c>
      <c r="CR21" s="52">
        <v>8542</v>
      </c>
      <c r="CS21" s="52" t="s">
        <v>494</v>
      </c>
      <c r="CT21" s="52">
        <v>8572</v>
      </c>
      <c r="CU21" s="52" t="s">
        <v>494</v>
      </c>
      <c r="CV21" s="52">
        <v>8268</v>
      </c>
      <c r="CW21" s="52" t="s">
        <v>494</v>
      </c>
      <c r="CX21" s="52">
        <v>7130</v>
      </c>
      <c r="CY21" s="52" t="s">
        <v>494</v>
      </c>
      <c r="CZ21" s="52">
        <v>8414</v>
      </c>
      <c r="DA21" s="52" t="s">
        <v>494</v>
      </c>
      <c r="DB21" s="52">
        <v>9376</v>
      </c>
      <c r="DC21" s="52" t="s">
        <v>494</v>
      </c>
      <c r="DD21" s="52">
        <v>9155</v>
      </c>
      <c r="DE21" s="52" t="s">
        <v>494</v>
      </c>
      <c r="DF21" s="52">
        <v>9600</v>
      </c>
      <c r="DG21" s="52" t="s">
        <v>494</v>
      </c>
      <c r="DH21" s="52">
        <v>9917</v>
      </c>
      <c r="DI21" s="52" t="s">
        <v>494</v>
      </c>
    </row>
    <row r="22" spans="1:113" s="52" customFormat="1" ht="14.5" x14ac:dyDescent="0.35">
      <c r="G22" s="197"/>
    </row>
    <row r="23" spans="1:113" ht="14.5" x14ac:dyDescent="0.35">
      <c r="A23" s="197"/>
      <c r="B23" s="52" t="s">
        <v>466</v>
      </c>
      <c r="C23" s="197"/>
      <c r="D23" s="52" t="s">
        <v>129</v>
      </c>
      <c r="E23" s="225">
        <v>0.04</v>
      </c>
      <c r="F23" s="199">
        <f>1-E23</f>
        <v>0.96</v>
      </c>
      <c r="G23" s="197" t="s">
        <v>271</v>
      </c>
      <c r="H23" s="133">
        <f>'CHA FAO - Data, Fodder'!H22*$F23</f>
        <v>336</v>
      </c>
      <c r="I23" s="133">
        <f>'CHA FAO - Data, Fodder'!I22*$F23</f>
        <v>1200</v>
      </c>
      <c r="J23" s="133">
        <f>'CHA FAO - Data, Fodder'!J22*$F23</f>
        <v>1123.2</v>
      </c>
      <c r="K23" s="133">
        <f>'CHA FAO - Data, Fodder'!K22*$F23</f>
        <v>1632</v>
      </c>
      <c r="L23" s="133">
        <f>'CHA FAO - Data, Fodder'!L22*$F23</f>
        <v>1968</v>
      </c>
      <c r="M23" s="133">
        <f>'CHA FAO - Data, Fodder'!M22*$F23</f>
        <v>1205.76</v>
      </c>
      <c r="N23" s="133">
        <f>'CHA FAO - Data, Fodder'!N22*$F23</f>
        <v>1321.9199999999998</v>
      </c>
      <c r="O23" s="133">
        <f>'CHA FAO - Data, Fodder'!O22*$F23</f>
        <v>1553.28</v>
      </c>
      <c r="P23" s="133">
        <f>'CHA FAO - Data, Fodder'!P22*$F23</f>
        <v>2016</v>
      </c>
      <c r="Q23" s="133">
        <f>'CHA FAO - Data, Fodder'!Q22*$F23</f>
        <v>2489.2799999999997</v>
      </c>
      <c r="R23" s="133">
        <f>'CHA FAO - Data, Fodder'!R22*$F23</f>
        <v>2915.52</v>
      </c>
      <c r="S23" s="133">
        <f>'CHA FAO - Data, Fodder'!S22*$F23</f>
        <v>4003.2</v>
      </c>
      <c r="T23" s="133">
        <f>'CHA FAO - Data, Fodder'!T22*$F23</f>
        <v>4080</v>
      </c>
      <c r="U23" s="133">
        <f>'CHA FAO - Data, Fodder'!U22*$F23</f>
        <v>5731.2</v>
      </c>
      <c r="V23" s="133">
        <f>'CHA FAO - Data, Fodder'!V22*$F23</f>
        <v>5518.08</v>
      </c>
      <c r="W23" s="133">
        <f>'CHA FAO - Data, Fodder'!W22*$F23</f>
        <v>6336</v>
      </c>
      <c r="X23" s="133">
        <f>'CHA FAO - Data, Fodder'!X22*$F23</f>
        <v>7728</v>
      </c>
      <c r="Y23" s="133">
        <f>'CHA FAO - Data, Fodder'!Y22*$F23</f>
        <v>1968</v>
      </c>
      <c r="Z23" s="133">
        <f>'CHA FAO - Data, Fodder'!Z22*$F23</f>
        <v>5280</v>
      </c>
      <c r="AA23" s="133">
        <f>'CHA FAO - Data, Fodder'!AA22*$F23</f>
        <v>6288</v>
      </c>
      <c r="AB23" s="133">
        <f>'CHA FAO - Data, Fodder'!AB22*$F23</f>
        <v>4800</v>
      </c>
      <c r="AC23" s="133">
        <f>'CHA FAO - Data, Fodder'!AC22*$F23</f>
        <v>6779.5199999999995</v>
      </c>
      <c r="AD23" s="133">
        <f>'CHA FAO - Data, Fodder'!AD22*$F23</f>
        <v>4236.4799999999996</v>
      </c>
      <c r="AE23" s="133">
        <f>'CHA FAO - Data, Fodder'!AE22*$F23</f>
        <v>21782.399999999998</v>
      </c>
      <c r="AF23" s="133">
        <f>'CHA FAO - Data, Fodder'!AF22*$F23</f>
        <v>10041.6</v>
      </c>
      <c r="AG23" s="133">
        <f>'CHA FAO - Data, Fodder'!AG22*$F23</f>
        <v>12767.039999999999</v>
      </c>
      <c r="AH23" s="133">
        <f>'CHA FAO - Data, Fodder'!AH22*$F23</f>
        <v>19766.399999999998</v>
      </c>
      <c r="AI23" s="133">
        <f>'CHA FAO - Data, Fodder'!AI22*$F23</f>
        <v>25585.919999999998</v>
      </c>
      <c r="AJ23" s="133">
        <f>'CHA FAO - Data, Fodder'!AJ22*$F23</f>
        <v>26129.279999999999</v>
      </c>
      <c r="AK23" s="133">
        <f>'CHA FAO - Data, Fodder'!AK22*$F23</f>
        <v>22464</v>
      </c>
      <c r="AL23" s="133">
        <f>'CHA FAO - Data, Fodder'!AL22*$F23</f>
        <v>16944</v>
      </c>
      <c r="AM23" s="133">
        <f>'CHA FAO - Data, Fodder'!AM22*$F23</f>
        <v>22848</v>
      </c>
      <c r="AN23" s="133">
        <f>'CHA FAO - Data, Fodder'!AN22*$F23</f>
        <v>18192</v>
      </c>
      <c r="AO23" s="133">
        <f>'CHA FAO - Data, Fodder'!AO22*$F23</f>
        <v>25344</v>
      </c>
      <c r="AP23" s="133">
        <f>'CHA FAO - Data, Fodder'!AP22*$F23</f>
        <v>29664</v>
      </c>
      <c r="AQ23" s="133">
        <f>'CHA FAO - Data, Fodder'!AQ22*$F23</f>
        <v>38400</v>
      </c>
      <c r="AR23" s="133">
        <f>'CHA FAO - Data, Fodder'!AR22*$F23</f>
        <v>50208</v>
      </c>
      <c r="AS23" s="133">
        <f>'CHA FAO - Data, Fodder'!AS22*$F23</f>
        <v>51648</v>
      </c>
      <c r="AT23" s="133">
        <f>'CHA FAO - Data, Fodder'!AT22*$F23</f>
        <v>59808</v>
      </c>
      <c r="AU23" s="133">
        <f>'CHA FAO - Data, Fodder'!AU22*$F23</f>
        <v>57024</v>
      </c>
      <c r="AV23" s="133">
        <f>'CHA FAO - Data, Fodder'!AV22*$F23</f>
        <v>34368</v>
      </c>
      <c r="AW23" s="133">
        <f>'CHA FAO - Data, Fodder'!AW22*$F23</f>
        <v>34824.959999999999</v>
      </c>
      <c r="AX23" s="133">
        <f>'CHA FAO - Data, Fodder'!AX22*$F23</f>
        <v>33227.519999999997</v>
      </c>
      <c r="AY23" s="133">
        <f>'CHA FAO - Data, Fodder'!AY22*$F23</f>
        <v>35451.839999999997</v>
      </c>
      <c r="AZ23" s="133">
        <f>'CHA FAO - Data, Fodder'!AZ22*$F23</f>
        <v>36411.839999999997</v>
      </c>
      <c r="BA23" s="133">
        <f>'CHA FAO - Data, Fodder'!BA22*$F23</f>
        <v>22011.84</v>
      </c>
      <c r="BB23" s="133">
        <f>'CHA FAO - Data, Fodder'!BB22*$F23</f>
        <v>23931.84</v>
      </c>
      <c r="BC23" s="133">
        <f>'CHA FAO - Data, Fodder'!BC22*$F23</f>
        <v>23931.84</v>
      </c>
      <c r="BD23" s="133">
        <f>'CHA FAO - Data, Fodder'!BD22*$F23</f>
        <v>14139.84</v>
      </c>
      <c r="BE23" s="133">
        <f>'CHA FAO - Data, Fodder'!BE22*$F23</f>
        <v>8859.84</v>
      </c>
      <c r="BF23" s="133">
        <f>'CHA FAO - Data, Fodder'!BF22*$F23</f>
        <v>12027.84</v>
      </c>
      <c r="BG23" s="133">
        <f>'CHA FAO - Data, Fodder'!BG22*$F23</f>
        <v>16827.84</v>
      </c>
      <c r="BH23" s="133">
        <f>'CHA FAO - Data, Fodder'!BH22*$F23</f>
        <v>19323.84</v>
      </c>
    </row>
    <row r="24" spans="1:113" ht="14.5" x14ac:dyDescent="0.35">
      <c r="B24" s="52" t="s">
        <v>466</v>
      </c>
      <c r="D24" s="52" t="s">
        <v>418</v>
      </c>
      <c r="E24" s="222">
        <v>4.7E-2</v>
      </c>
      <c r="F24" s="199">
        <f>1-E24</f>
        <v>0.95299999999999996</v>
      </c>
      <c r="G24" s="197" t="s">
        <v>271</v>
      </c>
      <c r="H24" s="133">
        <f>'CHA FAO - Data, Fodder'!H23*$F24</f>
        <v>0</v>
      </c>
      <c r="I24" s="133">
        <f>'CHA FAO - Data, Fodder'!I23*$F24</f>
        <v>0</v>
      </c>
      <c r="J24" s="133">
        <f>'CHA FAO - Data, Fodder'!J23*$F24</f>
        <v>0</v>
      </c>
      <c r="K24" s="133">
        <f>'CHA FAO - Data, Fodder'!K23*$F24</f>
        <v>0</v>
      </c>
      <c r="L24" s="133">
        <f>'CHA FAO - Data, Fodder'!L23*$F24</f>
        <v>0</v>
      </c>
      <c r="M24" s="133">
        <f>'CHA FAO - Data, Fodder'!M23*$F24</f>
        <v>0</v>
      </c>
      <c r="N24" s="133">
        <f>'CHA FAO - Data, Fodder'!N23*$F24</f>
        <v>0</v>
      </c>
      <c r="O24" s="133">
        <f>'CHA FAO - Data, Fodder'!O23*$F24</f>
        <v>0</v>
      </c>
      <c r="P24" s="133">
        <f>'CHA FAO - Data, Fodder'!P23*$F24</f>
        <v>0</v>
      </c>
      <c r="Q24" s="133">
        <f>'CHA FAO - Data, Fodder'!Q23*$F24</f>
        <v>0</v>
      </c>
      <c r="R24" s="133">
        <f>'CHA FAO - Data, Fodder'!R23*$F24</f>
        <v>0</v>
      </c>
      <c r="S24" s="133">
        <f>'CHA FAO - Data, Fodder'!S23*$F24</f>
        <v>0</v>
      </c>
      <c r="T24" s="133">
        <f>'CHA FAO - Data, Fodder'!T23*$F24</f>
        <v>0</v>
      </c>
      <c r="U24" s="133">
        <f>'CHA FAO - Data, Fodder'!U23*$F24</f>
        <v>0</v>
      </c>
      <c r="V24" s="133">
        <f>'CHA FAO - Data, Fodder'!V23*$F24</f>
        <v>0</v>
      </c>
      <c r="W24" s="133">
        <f>'CHA FAO - Data, Fodder'!W23*$F24</f>
        <v>0</v>
      </c>
      <c r="X24" s="133">
        <f>'CHA FAO - Data, Fodder'!X23*$F24</f>
        <v>0</v>
      </c>
      <c r="Y24" s="133">
        <f>'CHA FAO - Data, Fodder'!Y23*$F24</f>
        <v>0</v>
      </c>
      <c r="Z24" s="133">
        <f>'CHA FAO - Data, Fodder'!Z23*$F24</f>
        <v>0</v>
      </c>
      <c r="AA24" s="133">
        <f>'CHA FAO - Data, Fodder'!AA23*$F24</f>
        <v>0</v>
      </c>
      <c r="AB24" s="133">
        <f>'CHA FAO - Data, Fodder'!AB23*$F24</f>
        <v>0</v>
      </c>
      <c r="AC24" s="133">
        <f>'CHA FAO - Data, Fodder'!AC23*$F24</f>
        <v>0</v>
      </c>
      <c r="AD24" s="133">
        <f>'CHA FAO - Data, Fodder'!AD23*$F24</f>
        <v>11.436</v>
      </c>
      <c r="AE24" s="133">
        <f>'CHA FAO - Data, Fodder'!AE23*$F24</f>
        <v>0</v>
      </c>
      <c r="AF24" s="133">
        <f>'CHA FAO - Data, Fodder'!AF23*$F24</f>
        <v>0</v>
      </c>
      <c r="AG24" s="133">
        <f>'CHA FAO - Data, Fodder'!AG23*$F24</f>
        <v>0</v>
      </c>
      <c r="AH24" s="133">
        <f>'CHA FAO - Data, Fodder'!AH23*$F24</f>
        <v>0</v>
      </c>
      <c r="AI24" s="133">
        <f>'CHA FAO - Data, Fodder'!AI23*$F24</f>
        <v>0</v>
      </c>
      <c r="AJ24" s="133">
        <f>'CHA FAO - Data, Fodder'!AJ23*$F24</f>
        <v>0</v>
      </c>
      <c r="AK24" s="133">
        <f>'CHA FAO - Data, Fodder'!AK23*$F24</f>
        <v>0</v>
      </c>
      <c r="AL24" s="133">
        <f>'CHA FAO - Data, Fodder'!AL23*$F24</f>
        <v>0</v>
      </c>
      <c r="AM24" s="133">
        <f>'CHA FAO - Data, Fodder'!AM23*$F24</f>
        <v>0</v>
      </c>
      <c r="AN24" s="133">
        <f>'CHA FAO - Data, Fodder'!AN23*$F24</f>
        <v>0</v>
      </c>
      <c r="AO24" s="133">
        <f>'CHA FAO - Data, Fodder'!AO23*$F24</f>
        <v>0</v>
      </c>
      <c r="AP24" s="133">
        <f>'CHA FAO - Data, Fodder'!AP23*$F24</f>
        <v>0</v>
      </c>
      <c r="AQ24" s="133">
        <f>'CHA FAO - Data, Fodder'!AQ23*$F24</f>
        <v>0</v>
      </c>
      <c r="AR24" s="133">
        <f>'CHA FAO - Data, Fodder'!AR23*$F24</f>
        <v>0</v>
      </c>
      <c r="AS24" s="133">
        <f>'CHA FAO - Data, Fodder'!AS23*$F24</f>
        <v>0</v>
      </c>
      <c r="AT24" s="133">
        <f>'CHA FAO - Data, Fodder'!AT23*$F24</f>
        <v>0</v>
      </c>
      <c r="AU24" s="133">
        <f>'CHA FAO - Data, Fodder'!AU23*$F24</f>
        <v>0</v>
      </c>
      <c r="AV24" s="133">
        <f>'CHA FAO - Data, Fodder'!AV23*$F24</f>
        <v>0</v>
      </c>
      <c r="AW24" s="133">
        <f>'CHA FAO - Data, Fodder'!AW23*$F24</f>
        <v>0</v>
      </c>
      <c r="AX24" s="133">
        <f>'CHA FAO - Data, Fodder'!AX23*$F24</f>
        <v>0</v>
      </c>
      <c r="AY24" s="133">
        <f>'CHA FAO - Data, Fodder'!AY23*$F24</f>
        <v>0</v>
      </c>
      <c r="AZ24" s="133">
        <f>'CHA FAO - Data, Fodder'!AZ23*$F24</f>
        <v>0</v>
      </c>
      <c r="BA24" s="133">
        <f>'CHA FAO - Data, Fodder'!BA23*$F24</f>
        <v>0</v>
      </c>
      <c r="BB24" s="133">
        <f>'CHA FAO - Data, Fodder'!BB23*$F24</f>
        <v>0</v>
      </c>
      <c r="BC24" s="133">
        <f>'CHA FAO - Data, Fodder'!BC23*$F24</f>
        <v>0</v>
      </c>
      <c r="BD24" s="133">
        <f>'CHA FAO - Data, Fodder'!BD23*$F24</f>
        <v>0</v>
      </c>
      <c r="BE24" s="133">
        <f>'CHA FAO - Data, Fodder'!BE23*$F24</f>
        <v>0</v>
      </c>
      <c r="BF24" s="133">
        <f>'CHA FAO - Data, Fodder'!BF23*$F24</f>
        <v>0</v>
      </c>
      <c r="BG24" s="133">
        <f>'CHA FAO - Data, Fodder'!BG23*$F24</f>
        <v>0</v>
      </c>
      <c r="BH24" s="133">
        <f>'CHA FAO - Data, Fodder'!BH23*$F24</f>
        <v>0</v>
      </c>
    </row>
    <row r="25" spans="1:113" ht="14.5" x14ac:dyDescent="0.35">
      <c r="A25" s="197"/>
      <c r="B25" s="52" t="s">
        <v>466</v>
      </c>
      <c r="C25" s="197"/>
      <c r="D25" s="52" t="s">
        <v>130</v>
      </c>
      <c r="E25" s="225">
        <v>2.8400000000000002E-2</v>
      </c>
      <c r="F25" s="199">
        <f>1-E25</f>
        <v>0.97160000000000002</v>
      </c>
      <c r="G25" s="197" t="s">
        <v>271</v>
      </c>
      <c r="H25" s="133">
        <f>'CHA FAO - Data, Fodder'!H24*$F25</f>
        <v>14920.861200000001</v>
      </c>
      <c r="I25" s="133">
        <f>'CHA FAO - Data, Fodder'!I24*$F25</f>
        <v>15562.117200000001</v>
      </c>
      <c r="J25" s="133">
        <f>'CHA FAO - Data, Fodder'!J24*$F25</f>
        <v>14505.0164</v>
      </c>
      <c r="K25" s="133">
        <f>'CHA FAO - Data, Fodder'!K24*$F25</f>
        <v>13400.307200000001</v>
      </c>
      <c r="L25" s="133">
        <f>'CHA FAO - Data, Fodder'!L24*$F25</f>
        <v>15530.054400000001</v>
      </c>
      <c r="M25" s="133">
        <f>'CHA FAO - Data, Fodder'!M24*$F25</f>
        <v>12641.4876</v>
      </c>
      <c r="N25" s="133">
        <f>'CHA FAO - Data, Fodder'!N24*$F25</f>
        <v>12241.188400000001</v>
      </c>
      <c r="O25" s="133">
        <f>'CHA FAO - Data, Fodder'!O24*$F25</f>
        <v>13104.9408</v>
      </c>
      <c r="P25" s="133">
        <f>'CHA FAO - Data, Fodder'!P24*$F25</f>
        <v>12067.272000000001</v>
      </c>
      <c r="Q25" s="133">
        <f>'CHA FAO - Data, Fodder'!Q24*$F25</f>
        <v>11045.148800000001</v>
      </c>
      <c r="R25" s="133">
        <f>'CHA FAO - Data, Fodder'!R24*$F25</f>
        <v>9827.7340000000004</v>
      </c>
      <c r="S25" s="133">
        <f>'CHA FAO - Data, Fodder'!S24*$F25</f>
        <v>8915.4016000000011</v>
      </c>
      <c r="T25" s="133">
        <f>'CHA FAO - Data, Fodder'!T24*$F25</f>
        <v>9092.2327999999998</v>
      </c>
      <c r="U25" s="133">
        <f>'CHA FAO - Data, Fodder'!U24*$F25</f>
        <v>10497.1664</v>
      </c>
      <c r="V25" s="133">
        <f>'CHA FAO - Data, Fodder'!V24*$F25</f>
        <v>9594.5500000000011</v>
      </c>
      <c r="W25" s="133">
        <f>'CHA FAO - Data, Fodder'!W24*$F25</f>
        <v>9278.7800000000007</v>
      </c>
      <c r="X25" s="133">
        <f>'CHA FAO - Data, Fodder'!X24*$F25</f>
        <v>11304.566000000001</v>
      </c>
      <c r="Y25" s="133">
        <f>'CHA FAO - Data, Fodder'!Y24*$F25</f>
        <v>10203.743200000001</v>
      </c>
      <c r="Z25" s="133">
        <f>'CHA FAO - Data, Fodder'!Z24*$F25</f>
        <v>10918.8408</v>
      </c>
      <c r="AA25" s="133">
        <f>'CHA FAO - Data, Fodder'!AA24*$F25</f>
        <v>11567.8696</v>
      </c>
      <c r="AB25" s="133">
        <f>'CHA FAO - Data, Fodder'!AB24*$F25</f>
        <v>10610.8436</v>
      </c>
      <c r="AC25" s="133">
        <f>'CHA FAO - Data, Fodder'!AC24*$F25</f>
        <v>8681.246000000001</v>
      </c>
      <c r="AD25" s="133">
        <f>'CHA FAO - Data, Fodder'!AD24*$F25</f>
        <v>8987.2999999999993</v>
      </c>
      <c r="AE25" s="133">
        <f>'CHA FAO - Data, Fodder'!AE24*$F25</f>
        <v>7624.1451999999999</v>
      </c>
      <c r="AF25" s="133">
        <f>'CHA FAO - Data, Fodder'!AF24*$F25</f>
        <v>13574.223600000001</v>
      </c>
      <c r="AG25" s="133">
        <f>'CHA FAO - Data, Fodder'!AG24*$F25</f>
        <v>12568.6176</v>
      </c>
      <c r="AH25" s="133">
        <f>'CHA FAO - Data, Fodder'!AH24*$F25</f>
        <v>11205.462799999999</v>
      </c>
      <c r="AI25" s="133">
        <f>'CHA FAO - Data, Fodder'!AI24*$F25</f>
        <v>12025.493200000001</v>
      </c>
      <c r="AJ25" s="133">
        <f>'CHA FAO - Data, Fodder'!AJ24*$F25</f>
        <v>15706.8856</v>
      </c>
      <c r="AK25" s="133">
        <f>'CHA FAO - Data, Fodder'!AK24*$F25</f>
        <v>15048.140800000001</v>
      </c>
      <c r="AL25" s="133">
        <f>'CHA FAO - Data, Fodder'!AL24*$F25</f>
        <v>23966.457200000001</v>
      </c>
      <c r="AM25" s="133">
        <f>'CHA FAO - Data, Fodder'!AM24*$F25</f>
        <v>26039.851600000002</v>
      </c>
      <c r="AN25" s="133">
        <f>'CHA FAO - Data, Fodder'!AN24*$F25</f>
        <v>28240.525600000001</v>
      </c>
      <c r="AO25" s="133">
        <f>'CHA FAO - Data, Fodder'!AO24*$F25</f>
        <v>24743.7372</v>
      </c>
      <c r="AP25" s="133">
        <f>'CHA FAO - Data, Fodder'!AP24*$F25</f>
        <v>36273.714399999997</v>
      </c>
      <c r="AQ25" s="133">
        <f>'CHA FAO - Data, Fodder'!AQ24*$F25</f>
        <v>37133.580399999999</v>
      </c>
      <c r="AR25" s="133">
        <f>'CHA FAO - Data, Fodder'!AR24*$F25</f>
        <v>43339.189599999998</v>
      </c>
      <c r="AS25" s="133">
        <f>'CHA FAO - Data, Fodder'!AS24*$F25</f>
        <v>43011.760399999999</v>
      </c>
      <c r="AT25" s="133">
        <f>'CHA FAO - Data, Fodder'!AT24*$F25</f>
        <v>50491.137199999997</v>
      </c>
      <c r="AU25" s="133">
        <f>'CHA FAO - Data, Fodder'!AU24*$F25</f>
        <v>28842.917600000001</v>
      </c>
      <c r="AV25" s="133">
        <f>'CHA FAO - Data, Fodder'!AV24*$F25</f>
        <v>42512.358</v>
      </c>
      <c r="AW25" s="133">
        <f>'CHA FAO - Data, Fodder'!AW24*$F25</f>
        <v>42559.966399999998</v>
      </c>
      <c r="AX25" s="133">
        <f>'CHA FAO - Data, Fodder'!AX24*$F25</f>
        <v>42668.785600000003</v>
      </c>
      <c r="AY25" s="133">
        <f>'CHA FAO - Data, Fodder'!AY24*$F25</f>
        <v>42521.102400000003</v>
      </c>
      <c r="AZ25" s="133">
        <f>'CHA FAO - Data, Fodder'!AZ24*$F25</f>
        <v>46925.3652</v>
      </c>
      <c r="BA25" s="133">
        <f>'CHA FAO - Data, Fodder'!BA24*$F25</f>
        <v>48733.512800000004</v>
      </c>
      <c r="BB25" s="133">
        <f>'CHA FAO - Data, Fodder'!BB24*$F25</f>
        <v>44119.384400000003</v>
      </c>
      <c r="BC25" s="133">
        <f>'CHA FAO - Data, Fodder'!BC24*$F25</f>
        <v>48837.474000000002</v>
      </c>
      <c r="BD25" s="133">
        <f>'CHA FAO - Data, Fodder'!BD24*$F25</f>
        <v>48559.596400000002</v>
      </c>
      <c r="BE25" s="133">
        <f>'CHA FAO - Data, Fodder'!BE24*$F25</f>
        <v>52510.122000000003</v>
      </c>
      <c r="BF25" s="133">
        <f>'CHA FAO - Data, Fodder'!BF24*$F25</f>
        <v>54712.739200000004</v>
      </c>
      <c r="BG25" s="133">
        <f>'CHA FAO - Data, Fodder'!BG24*$F25</f>
        <v>53881.049599999998</v>
      </c>
      <c r="BH25" s="133">
        <f>'CHA FAO - Data, Fodder'!BH24*$F25</f>
        <v>49799.358</v>
      </c>
    </row>
    <row r="27" spans="1:113" s="60" customFormat="1" x14ac:dyDescent="0.3">
      <c r="B27" s="60" t="s">
        <v>402</v>
      </c>
      <c r="E27" s="226"/>
      <c r="H27" s="60">
        <f t="shared" ref="H27:AM27" si="0">SUM(H23:H25)</f>
        <v>15256.861200000001</v>
      </c>
      <c r="I27" s="60">
        <f t="shared" si="0"/>
        <v>16762.117200000001</v>
      </c>
      <c r="J27" s="60">
        <f t="shared" si="0"/>
        <v>15628.216400000001</v>
      </c>
      <c r="K27" s="60">
        <f t="shared" si="0"/>
        <v>15032.307200000001</v>
      </c>
      <c r="L27" s="60">
        <f t="shared" si="0"/>
        <v>17498.054400000001</v>
      </c>
      <c r="M27" s="60">
        <f t="shared" si="0"/>
        <v>13847.247600000001</v>
      </c>
      <c r="N27" s="60">
        <f t="shared" si="0"/>
        <v>13563.108400000001</v>
      </c>
      <c r="O27" s="60">
        <f t="shared" si="0"/>
        <v>14658.220800000001</v>
      </c>
      <c r="P27" s="60">
        <f t="shared" si="0"/>
        <v>14083.272000000001</v>
      </c>
      <c r="Q27" s="60">
        <f t="shared" si="0"/>
        <v>13534.428800000002</v>
      </c>
      <c r="R27" s="60">
        <f t="shared" si="0"/>
        <v>12743.254000000001</v>
      </c>
      <c r="S27" s="60">
        <f t="shared" si="0"/>
        <v>12918.601600000002</v>
      </c>
      <c r="T27" s="60">
        <f t="shared" si="0"/>
        <v>13172.2328</v>
      </c>
      <c r="U27" s="60">
        <f t="shared" si="0"/>
        <v>16228.366399999999</v>
      </c>
      <c r="V27" s="60">
        <f t="shared" si="0"/>
        <v>15112.630000000001</v>
      </c>
      <c r="W27" s="60">
        <f t="shared" si="0"/>
        <v>15614.78</v>
      </c>
      <c r="X27" s="60">
        <f t="shared" si="0"/>
        <v>19032.565999999999</v>
      </c>
      <c r="Y27" s="60">
        <f t="shared" si="0"/>
        <v>12171.743200000001</v>
      </c>
      <c r="Z27" s="60">
        <f t="shared" si="0"/>
        <v>16198.8408</v>
      </c>
      <c r="AA27" s="60">
        <f t="shared" si="0"/>
        <v>17855.869599999998</v>
      </c>
      <c r="AB27" s="60">
        <f t="shared" si="0"/>
        <v>15410.8436</v>
      </c>
      <c r="AC27" s="60">
        <f t="shared" si="0"/>
        <v>15460.766</v>
      </c>
      <c r="AD27" s="60">
        <f t="shared" si="0"/>
        <v>13235.215999999999</v>
      </c>
      <c r="AE27" s="60">
        <f t="shared" si="0"/>
        <v>29406.545199999997</v>
      </c>
      <c r="AF27" s="60">
        <f t="shared" si="0"/>
        <v>23615.823600000003</v>
      </c>
      <c r="AG27" s="60">
        <f t="shared" si="0"/>
        <v>25335.657599999999</v>
      </c>
      <c r="AH27" s="60">
        <f t="shared" si="0"/>
        <v>30971.862799999995</v>
      </c>
      <c r="AI27" s="60">
        <f t="shared" si="0"/>
        <v>37611.413199999995</v>
      </c>
      <c r="AJ27" s="60">
        <f t="shared" si="0"/>
        <v>41836.1656</v>
      </c>
      <c r="AK27" s="60">
        <f t="shared" si="0"/>
        <v>37512.140800000001</v>
      </c>
      <c r="AL27" s="60">
        <f t="shared" si="0"/>
        <v>40910.457200000004</v>
      </c>
      <c r="AM27" s="60">
        <f t="shared" si="0"/>
        <v>48887.851600000002</v>
      </c>
      <c r="AN27" s="60">
        <f t="shared" ref="AN27:BH27" si="1">SUM(AN23:AN25)</f>
        <v>46432.525600000001</v>
      </c>
      <c r="AO27" s="60">
        <f t="shared" si="1"/>
        <v>50087.737200000003</v>
      </c>
      <c r="AP27" s="60">
        <f t="shared" si="1"/>
        <v>65937.714399999997</v>
      </c>
      <c r="AQ27" s="60">
        <f t="shared" si="1"/>
        <v>75533.580400000006</v>
      </c>
      <c r="AR27" s="60">
        <f t="shared" si="1"/>
        <v>93547.189599999998</v>
      </c>
      <c r="AS27" s="60">
        <f t="shared" si="1"/>
        <v>94659.760399999999</v>
      </c>
      <c r="AT27" s="60">
        <f t="shared" si="1"/>
        <v>110299.1372</v>
      </c>
      <c r="AU27" s="60">
        <f t="shared" si="1"/>
        <v>85866.917600000001</v>
      </c>
      <c r="AV27" s="60">
        <f t="shared" si="1"/>
        <v>76880.358000000007</v>
      </c>
      <c r="AW27" s="60">
        <f t="shared" si="1"/>
        <v>77384.926399999997</v>
      </c>
      <c r="AX27" s="60">
        <f t="shared" si="1"/>
        <v>75896.305599999992</v>
      </c>
      <c r="AY27" s="60">
        <f t="shared" si="1"/>
        <v>77972.9424</v>
      </c>
      <c r="AZ27" s="60">
        <f t="shared" si="1"/>
        <v>83337.205199999997</v>
      </c>
      <c r="BA27" s="60">
        <f t="shared" si="1"/>
        <v>70745.352800000008</v>
      </c>
      <c r="BB27" s="60">
        <f t="shared" si="1"/>
        <v>68051.224400000006</v>
      </c>
      <c r="BC27" s="60">
        <f t="shared" si="1"/>
        <v>72769.313999999998</v>
      </c>
      <c r="BD27" s="60">
        <f t="shared" si="1"/>
        <v>62699.436400000006</v>
      </c>
      <c r="BE27" s="60">
        <f t="shared" si="1"/>
        <v>61369.962</v>
      </c>
      <c r="BF27" s="60">
        <f t="shared" si="1"/>
        <v>66740.579200000007</v>
      </c>
      <c r="BG27" s="60">
        <f t="shared" si="1"/>
        <v>70708.889599999995</v>
      </c>
      <c r="BH27" s="60">
        <f t="shared" si="1"/>
        <v>69123.198000000004</v>
      </c>
    </row>
    <row r="28" spans="1:113" x14ac:dyDescent="0.3">
      <c r="A28" s="60"/>
    </row>
    <row r="29" spans="1:113" s="60" customFormat="1" x14ac:dyDescent="0.3">
      <c r="B29" s="60" t="s">
        <v>401</v>
      </c>
      <c r="E29" s="226"/>
      <c r="F29" s="200">
        <v>0.5</v>
      </c>
      <c r="H29" s="60">
        <f t="shared" ref="H29:AM29" si="2">H27*$F29</f>
        <v>7628.4306000000006</v>
      </c>
      <c r="I29" s="60">
        <f t="shared" si="2"/>
        <v>8381.0586000000003</v>
      </c>
      <c r="J29" s="60">
        <f t="shared" si="2"/>
        <v>7814.1082000000006</v>
      </c>
      <c r="K29" s="60">
        <f t="shared" si="2"/>
        <v>7516.1536000000006</v>
      </c>
      <c r="L29" s="60">
        <f t="shared" si="2"/>
        <v>8749.0272000000004</v>
      </c>
      <c r="M29" s="60">
        <f t="shared" si="2"/>
        <v>6923.6238000000003</v>
      </c>
      <c r="N29" s="60">
        <f t="shared" si="2"/>
        <v>6781.5542000000005</v>
      </c>
      <c r="O29" s="60">
        <f t="shared" si="2"/>
        <v>7329.1104000000005</v>
      </c>
      <c r="P29" s="60">
        <f t="shared" si="2"/>
        <v>7041.6360000000004</v>
      </c>
      <c r="Q29" s="60">
        <f t="shared" si="2"/>
        <v>6767.2144000000008</v>
      </c>
      <c r="R29" s="60">
        <f t="shared" si="2"/>
        <v>6371.6270000000004</v>
      </c>
      <c r="S29" s="60">
        <f t="shared" si="2"/>
        <v>6459.3008000000009</v>
      </c>
      <c r="T29" s="60">
        <f t="shared" si="2"/>
        <v>6586.1163999999999</v>
      </c>
      <c r="U29" s="60">
        <f t="shared" si="2"/>
        <v>8114.1831999999995</v>
      </c>
      <c r="V29" s="60">
        <f t="shared" si="2"/>
        <v>7556.3150000000005</v>
      </c>
      <c r="W29" s="60">
        <f t="shared" si="2"/>
        <v>7807.39</v>
      </c>
      <c r="X29" s="60">
        <f t="shared" si="2"/>
        <v>9516.2829999999994</v>
      </c>
      <c r="Y29" s="60">
        <f t="shared" si="2"/>
        <v>6085.8716000000004</v>
      </c>
      <c r="Z29" s="60">
        <f t="shared" si="2"/>
        <v>8099.4204</v>
      </c>
      <c r="AA29" s="60">
        <f t="shared" si="2"/>
        <v>8927.9347999999991</v>
      </c>
      <c r="AB29" s="60">
        <f t="shared" si="2"/>
        <v>7705.4218000000001</v>
      </c>
      <c r="AC29" s="60">
        <f t="shared" si="2"/>
        <v>7730.3829999999998</v>
      </c>
      <c r="AD29" s="60">
        <f t="shared" si="2"/>
        <v>6617.6079999999993</v>
      </c>
      <c r="AE29" s="60">
        <f t="shared" si="2"/>
        <v>14703.272599999998</v>
      </c>
      <c r="AF29" s="60">
        <f t="shared" si="2"/>
        <v>11807.911800000002</v>
      </c>
      <c r="AG29" s="60">
        <f t="shared" si="2"/>
        <v>12667.828799999999</v>
      </c>
      <c r="AH29" s="60">
        <f t="shared" si="2"/>
        <v>15485.931399999998</v>
      </c>
      <c r="AI29" s="60">
        <f t="shared" si="2"/>
        <v>18805.706599999998</v>
      </c>
      <c r="AJ29" s="60">
        <f t="shared" si="2"/>
        <v>20918.0828</v>
      </c>
      <c r="AK29" s="60">
        <f t="shared" si="2"/>
        <v>18756.070400000001</v>
      </c>
      <c r="AL29" s="60">
        <f t="shared" si="2"/>
        <v>20455.228600000002</v>
      </c>
      <c r="AM29" s="60">
        <f t="shared" si="2"/>
        <v>24443.925800000001</v>
      </c>
      <c r="AN29" s="60">
        <f t="shared" ref="AN29:BH29" si="3">AN27*$F29</f>
        <v>23216.2628</v>
      </c>
      <c r="AO29" s="60">
        <f t="shared" si="3"/>
        <v>25043.868600000002</v>
      </c>
      <c r="AP29" s="60">
        <f t="shared" si="3"/>
        <v>32968.857199999999</v>
      </c>
      <c r="AQ29" s="60">
        <f t="shared" si="3"/>
        <v>37766.790200000003</v>
      </c>
      <c r="AR29" s="60">
        <f t="shared" si="3"/>
        <v>46773.594799999999</v>
      </c>
      <c r="AS29" s="60">
        <f t="shared" si="3"/>
        <v>47329.8802</v>
      </c>
      <c r="AT29" s="60">
        <f t="shared" si="3"/>
        <v>55149.568599999999</v>
      </c>
      <c r="AU29" s="60">
        <f t="shared" si="3"/>
        <v>42933.4588</v>
      </c>
      <c r="AV29" s="60">
        <f t="shared" si="3"/>
        <v>38440.179000000004</v>
      </c>
      <c r="AW29" s="60">
        <f t="shared" si="3"/>
        <v>38692.463199999998</v>
      </c>
      <c r="AX29" s="60">
        <f t="shared" si="3"/>
        <v>37948.152799999996</v>
      </c>
      <c r="AY29" s="60">
        <f t="shared" si="3"/>
        <v>38986.4712</v>
      </c>
      <c r="AZ29" s="60">
        <f t="shared" si="3"/>
        <v>41668.602599999998</v>
      </c>
      <c r="BA29" s="60">
        <f t="shared" si="3"/>
        <v>35372.676400000004</v>
      </c>
      <c r="BB29" s="60">
        <f t="shared" si="3"/>
        <v>34025.612200000003</v>
      </c>
      <c r="BC29" s="60">
        <f t="shared" si="3"/>
        <v>36384.656999999999</v>
      </c>
      <c r="BD29" s="60">
        <f t="shared" si="3"/>
        <v>31349.718200000003</v>
      </c>
      <c r="BE29" s="60">
        <f t="shared" si="3"/>
        <v>30684.981</v>
      </c>
      <c r="BF29" s="60">
        <f t="shared" si="3"/>
        <v>33370.289600000004</v>
      </c>
      <c r="BG29" s="60">
        <f t="shared" si="3"/>
        <v>35354.444799999997</v>
      </c>
      <c r="BH29" s="60">
        <f t="shared" si="3"/>
        <v>34561.599000000002</v>
      </c>
    </row>
    <row r="30" spans="1:113" s="129" customFormat="1" x14ac:dyDescent="0.3">
      <c r="E30" s="9"/>
    </row>
    <row r="36" spans="4:6" ht="14.5" x14ac:dyDescent="0.3">
      <c r="D36" s="202" t="s">
        <v>452</v>
      </c>
      <c r="E36" s="225">
        <v>0.47</v>
      </c>
      <c r="F36" s="199">
        <f>1-E36</f>
        <v>0.53</v>
      </c>
    </row>
    <row r="37" spans="4:6" ht="14.5" x14ac:dyDescent="0.35">
      <c r="D37" s="52" t="s">
        <v>418</v>
      </c>
      <c r="E37" s="222">
        <v>4.7E-2</v>
      </c>
      <c r="F37" s="199">
        <f>1-E37</f>
        <v>0.95299999999999996</v>
      </c>
    </row>
    <row r="38" spans="4:6" ht="14.5" x14ac:dyDescent="0.35">
      <c r="D38" s="52" t="s">
        <v>363</v>
      </c>
      <c r="E38" s="222">
        <v>0.68</v>
      </c>
      <c r="F38" s="199">
        <f t="shared" ref="F38:F48" si="4">1-E38</f>
        <v>0.31999999999999995</v>
      </c>
    </row>
    <row r="39" spans="4:6" ht="14.5" x14ac:dyDescent="0.35">
      <c r="D39" s="52" t="s">
        <v>132</v>
      </c>
      <c r="E39" s="225">
        <v>2.7999999999999998E-4</v>
      </c>
      <c r="F39" s="199">
        <f t="shared" si="4"/>
        <v>0.99972000000000005</v>
      </c>
    </row>
    <row r="40" spans="4:6" ht="14.5" x14ac:dyDescent="0.35">
      <c r="D40" s="52" t="s">
        <v>129</v>
      </c>
      <c r="E40" s="225">
        <v>0.04</v>
      </c>
      <c r="F40" s="199">
        <f t="shared" si="4"/>
        <v>0.96</v>
      </c>
    </row>
    <row r="41" spans="4:6" ht="14.5" x14ac:dyDescent="0.35">
      <c r="D41" s="52" t="s">
        <v>419</v>
      </c>
      <c r="E41" s="225">
        <v>0.04</v>
      </c>
      <c r="F41" s="199">
        <f t="shared" si="4"/>
        <v>0.96</v>
      </c>
    </row>
    <row r="42" spans="4:6" ht="14.5" x14ac:dyDescent="0.35">
      <c r="D42" s="52" t="s">
        <v>130</v>
      </c>
      <c r="E42" s="225">
        <v>2.8400000000000002E-2</v>
      </c>
      <c r="F42" s="199">
        <f t="shared" si="4"/>
        <v>0.97160000000000002</v>
      </c>
    </row>
    <row r="43" spans="4:6" ht="14.5" x14ac:dyDescent="0.35">
      <c r="D43" s="52" t="s">
        <v>83</v>
      </c>
      <c r="E43" s="225">
        <v>0.75690000000000002</v>
      </c>
      <c r="F43" s="199">
        <f t="shared" si="4"/>
        <v>0.24309999999999998</v>
      </c>
    </row>
    <row r="44" spans="4:6" ht="14.5" x14ac:dyDescent="0.35">
      <c r="D44" s="52" t="s">
        <v>420</v>
      </c>
      <c r="E44" s="225">
        <v>0.124</v>
      </c>
      <c r="F44" s="199">
        <f t="shared" si="4"/>
        <v>0.876</v>
      </c>
    </row>
    <row r="45" spans="4:6" ht="14.5" x14ac:dyDescent="0.35">
      <c r="D45" s="52" t="s">
        <v>421</v>
      </c>
      <c r="E45" s="225">
        <v>0.12</v>
      </c>
      <c r="F45" s="199">
        <f t="shared" si="4"/>
        <v>0.88</v>
      </c>
    </row>
    <row r="46" spans="4:6" ht="14.5" x14ac:dyDescent="0.35">
      <c r="D46" s="52" t="s">
        <v>422</v>
      </c>
      <c r="E46" s="225">
        <v>0.6</v>
      </c>
      <c r="F46" s="199">
        <f t="shared" si="4"/>
        <v>0.4</v>
      </c>
    </row>
    <row r="47" spans="4:6" ht="14.5" x14ac:dyDescent="0.35">
      <c r="D47" s="52" t="s">
        <v>423</v>
      </c>
      <c r="E47" s="225">
        <v>0.61</v>
      </c>
      <c r="F47" s="199">
        <f t="shared" si="4"/>
        <v>0.39</v>
      </c>
    </row>
    <row r="48" spans="4:6" ht="14.5" x14ac:dyDescent="0.35">
      <c r="D48" s="52" t="s">
        <v>424</v>
      </c>
      <c r="E48" s="225">
        <v>0.77</v>
      </c>
      <c r="F48" s="199">
        <f t="shared" si="4"/>
        <v>0.22999999999999998</v>
      </c>
    </row>
    <row r="49" spans="4:6" ht="14.5" x14ac:dyDescent="0.35">
      <c r="D49" s="54"/>
      <c r="E49" s="54"/>
      <c r="F49" s="163"/>
    </row>
    <row r="50" spans="4:6" ht="14.5" x14ac:dyDescent="0.35">
      <c r="D50" s="54"/>
      <c r="E50" s="54"/>
      <c r="F50" s="163"/>
    </row>
    <row r="51" spans="4:6" ht="14.5" x14ac:dyDescent="0.35">
      <c r="D51" s="54"/>
      <c r="E51" s="54"/>
      <c r="F51" s="163"/>
    </row>
    <row r="52" spans="4:6" ht="14.5" x14ac:dyDescent="0.35">
      <c r="D52" s="54"/>
      <c r="E52" s="54"/>
      <c r="F52" s="163"/>
    </row>
    <row r="53" spans="4:6" ht="14.5" x14ac:dyDescent="0.35">
      <c r="D53" s="54"/>
      <c r="E53" s="54"/>
      <c r="F53" s="163"/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9332-6DEE-46FB-B048-052560DA08E3}">
  <sheetPr>
    <tabColor theme="9" tint="0.39997558519241921"/>
  </sheetPr>
  <dimension ref="A1:BN31"/>
  <sheetViews>
    <sheetView zoomScale="85" zoomScaleNormal="85" workbookViewId="0">
      <pane xSplit="7" ySplit="5" topLeftCell="AL6" activePane="bottomRight" state="frozen"/>
      <selection pane="topRight" activeCell="H1" sqref="H1"/>
      <selection pane="bottomLeft" activeCell="A7" sqref="A7"/>
      <selection pane="bottomRight" activeCell="AP14" sqref="AP14"/>
    </sheetView>
  </sheetViews>
  <sheetFormatPr defaultRowHeight="14.5" x14ac:dyDescent="0.35"/>
  <cols>
    <col min="1" max="3" width="8.7265625" style="52"/>
    <col min="4" max="4" width="19.6328125" style="52" bestFit="1" customWidth="1"/>
    <col min="5" max="5" width="8.7265625" style="52"/>
    <col min="6" max="6" width="27.26953125" style="52" bestFit="1" customWidth="1"/>
    <col min="7" max="7" width="12.26953125" style="52" customWidth="1"/>
    <col min="8" max="66" width="12.6328125" style="52" customWidth="1"/>
    <col min="67" max="16384" width="8.7265625" style="52"/>
  </cols>
  <sheetData>
    <row r="1" spans="1:66" ht="15.5" x14ac:dyDescent="0.35">
      <c r="A1" s="127" t="s">
        <v>389</v>
      </c>
      <c r="C1" s="129"/>
    </row>
    <row r="2" spans="1:66" ht="15.5" x14ac:dyDescent="0.35">
      <c r="A2" s="127"/>
      <c r="C2" s="129"/>
    </row>
    <row r="3" spans="1:66" ht="15.5" x14ac:dyDescent="0.35">
      <c r="A3" s="48" t="s">
        <v>388</v>
      </c>
      <c r="C3" s="129"/>
    </row>
    <row r="4" spans="1:66" ht="15.5" x14ac:dyDescent="0.35">
      <c r="A4" s="48" t="s">
        <v>390</v>
      </c>
      <c r="C4" s="129"/>
    </row>
    <row r="5" spans="1:66" s="92" customFormat="1" x14ac:dyDescent="0.35">
      <c r="C5" s="139"/>
      <c r="H5" s="29" t="s">
        <v>148</v>
      </c>
      <c r="I5" s="29" t="s">
        <v>149</v>
      </c>
      <c r="J5" s="29" t="s">
        <v>150</v>
      </c>
      <c r="K5" s="29" t="s">
        <v>151</v>
      </c>
      <c r="L5" s="29" t="s">
        <v>152</v>
      </c>
      <c r="M5" s="29" t="s">
        <v>153</v>
      </c>
      <c r="N5" s="29" t="s">
        <v>154</v>
      </c>
      <c r="O5" s="29" t="s">
        <v>155</v>
      </c>
      <c r="P5" s="29" t="s">
        <v>156</v>
      </c>
      <c r="Q5" s="29" t="s">
        <v>157</v>
      </c>
      <c r="R5" s="29" t="s">
        <v>158</v>
      </c>
      <c r="S5" s="29" t="s">
        <v>159</v>
      </c>
      <c r="T5" s="29" t="s">
        <v>160</v>
      </c>
      <c r="U5" s="29" t="s">
        <v>161</v>
      </c>
      <c r="V5" s="29" t="s">
        <v>162</v>
      </c>
      <c r="W5" s="29" t="s">
        <v>163</v>
      </c>
      <c r="X5" s="29" t="s">
        <v>164</v>
      </c>
      <c r="Y5" s="29" t="s">
        <v>165</v>
      </c>
      <c r="Z5" s="29" t="s">
        <v>166</v>
      </c>
      <c r="AA5" s="29" t="s">
        <v>167</v>
      </c>
      <c r="AB5" s="29" t="s">
        <v>168</v>
      </c>
      <c r="AC5" s="29" t="s">
        <v>169</v>
      </c>
      <c r="AD5" s="29" t="s">
        <v>170</v>
      </c>
      <c r="AE5" s="29" t="s">
        <v>171</v>
      </c>
      <c r="AF5" s="29" t="s">
        <v>172</v>
      </c>
      <c r="AG5" s="29" t="s">
        <v>173</v>
      </c>
      <c r="AH5" s="29" t="s">
        <v>174</v>
      </c>
      <c r="AI5" s="29" t="s">
        <v>175</v>
      </c>
      <c r="AJ5" s="29" t="s">
        <v>176</v>
      </c>
      <c r="AK5" s="29" t="s">
        <v>177</v>
      </c>
      <c r="AL5" s="29" t="s">
        <v>13</v>
      </c>
      <c r="AM5" s="29" t="s">
        <v>14</v>
      </c>
      <c r="AN5" s="29" t="s">
        <v>15</v>
      </c>
      <c r="AO5" s="29" t="s">
        <v>16</v>
      </c>
      <c r="AP5" s="29" t="s">
        <v>17</v>
      </c>
      <c r="AQ5" s="29" t="s">
        <v>18</v>
      </c>
      <c r="AR5" s="29" t="s">
        <v>19</v>
      </c>
      <c r="AS5" s="29" t="s">
        <v>20</v>
      </c>
      <c r="AT5" s="29" t="s">
        <v>21</v>
      </c>
      <c r="AU5" s="29" t="s">
        <v>22</v>
      </c>
      <c r="AV5" s="29" t="s">
        <v>23</v>
      </c>
      <c r="AW5" s="29" t="s">
        <v>24</v>
      </c>
      <c r="AX5" s="29" t="s">
        <v>25</v>
      </c>
      <c r="AY5" s="29" t="s">
        <v>26</v>
      </c>
      <c r="AZ5" s="29" t="s">
        <v>27</v>
      </c>
      <c r="BA5" s="29" t="s">
        <v>28</v>
      </c>
      <c r="BB5" s="29" t="s">
        <v>29</v>
      </c>
      <c r="BC5" s="29" t="s">
        <v>30</v>
      </c>
      <c r="BD5" s="29" t="s">
        <v>31</v>
      </c>
      <c r="BE5" s="29" t="s">
        <v>32</v>
      </c>
      <c r="BF5" s="29" t="s">
        <v>178</v>
      </c>
      <c r="BG5" s="29" t="s">
        <v>179</v>
      </c>
      <c r="BH5" s="29" t="s">
        <v>180</v>
      </c>
      <c r="BI5" s="29" t="s">
        <v>181</v>
      </c>
      <c r="BJ5" s="29" t="s">
        <v>182</v>
      </c>
      <c r="BK5" s="29" t="s">
        <v>183</v>
      </c>
      <c r="BL5" s="29" t="s">
        <v>184</v>
      </c>
      <c r="BM5" s="29" t="s">
        <v>185</v>
      </c>
      <c r="BN5" s="29" t="s">
        <v>186</v>
      </c>
    </row>
    <row r="6" spans="1:66" s="92" customFormat="1" x14ac:dyDescent="0.35">
      <c r="A6" s="185" t="s">
        <v>335</v>
      </c>
      <c r="C6" s="139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54"/>
      <c r="Y6" s="54"/>
      <c r="Z6" s="54"/>
      <c r="AA6" s="54"/>
      <c r="AB6" s="54"/>
      <c r="AC6" s="54"/>
      <c r="AD6" s="54"/>
      <c r="AE6" s="54"/>
      <c r="AF6" s="54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</row>
    <row r="7" spans="1:66" s="25" customFormat="1" x14ac:dyDescent="0.35">
      <c r="A7" s="133"/>
      <c r="C7" s="133"/>
      <c r="E7" s="69"/>
    </row>
    <row r="8" spans="1:66" s="58" customFormat="1" x14ac:dyDescent="0.35">
      <c r="A8" s="146" t="s">
        <v>355</v>
      </c>
      <c r="E8" s="157"/>
    </row>
    <row r="9" spans="1:66" s="25" customFormat="1" ht="59.5" customHeight="1" x14ac:dyDescent="0.35">
      <c r="A9" s="135" t="s">
        <v>353</v>
      </c>
      <c r="C9" s="129"/>
      <c r="D9" s="178" t="s">
        <v>367</v>
      </c>
      <c r="E9" s="69" t="s">
        <v>366</v>
      </c>
    </row>
    <row r="10" spans="1:66" x14ac:dyDescent="0.35">
      <c r="A10" s="129"/>
      <c r="B10" s="8" t="s">
        <v>34</v>
      </c>
      <c r="D10" s="148">
        <v>9</v>
      </c>
      <c r="E10" s="49">
        <v>0.5</v>
      </c>
      <c r="F10" s="140"/>
      <c r="G10" s="140"/>
      <c r="H10" s="25">
        <f>'CHA FAO - Data, Livestock'!E3*$D10*$E10</f>
        <v>423</v>
      </c>
      <c r="I10" s="25">
        <f>'CHA FAO - Data, Livestock'!F3*$D10*$E10</f>
        <v>423</v>
      </c>
      <c r="J10" s="25">
        <f>'CHA FAO - Data, Livestock'!G3*$D10*$E10</f>
        <v>423</v>
      </c>
      <c r="K10" s="25">
        <f>'CHA FAO - Data, Livestock'!H3*$D10*$E10</f>
        <v>423</v>
      </c>
      <c r="L10" s="25">
        <f>'CHA FAO - Data, Livestock'!I3*$D10*$E10</f>
        <v>423</v>
      </c>
      <c r="M10" s="25">
        <f>'CHA FAO - Data, Livestock'!J3*$D10*$E10</f>
        <v>423</v>
      </c>
      <c r="N10" s="25">
        <f>'CHA FAO - Data, Livestock'!K3*$D10*$E10</f>
        <v>423</v>
      </c>
      <c r="O10" s="25">
        <f>'CHA FAO - Data, Livestock'!L3*$D10*$E10</f>
        <v>423</v>
      </c>
      <c r="P10" s="25">
        <f>'CHA FAO - Data, Livestock'!M3*$D10*$E10</f>
        <v>423</v>
      </c>
      <c r="Q10" s="25">
        <f>'CHA FAO - Data, Livestock'!N3*$D10*$E10</f>
        <v>463.5</v>
      </c>
      <c r="R10" s="25">
        <f>'CHA FAO - Data, Livestock'!O3*$D10*$E10</f>
        <v>481.5</v>
      </c>
      <c r="S10" s="25">
        <f>'CHA FAO - Data, Livestock'!P3*$D10*$E10</f>
        <v>508.5</v>
      </c>
      <c r="T10" s="25">
        <f>'CHA FAO - Data, Livestock'!Q3*$D10*$E10</f>
        <v>508.5</v>
      </c>
      <c r="U10" s="25">
        <f>'CHA FAO - Data, Livestock'!R3*$D10*$E10</f>
        <v>463.5</v>
      </c>
      <c r="V10" s="25">
        <f>'CHA FAO - Data, Livestock'!S3*$D10*$E10</f>
        <v>423</v>
      </c>
      <c r="W10" s="25">
        <f>'CHA FAO - Data, Livestock'!T3*$D10*$E10</f>
        <v>508.5</v>
      </c>
      <c r="X10" s="25">
        <f>'CHA FAO - Data, Livestock'!U3*$D10*$E10</f>
        <v>589.5</v>
      </c>
      <c r="Y10" s="25">
        <f>'CHA FAO - Data, Livestock'!V3*$D10*$E10</f>
        <v>634.5</v>
      </c>
      <c r="Z10" s="25">
        <f>'CHA FAO - Data, Livestock'!W3*$D10*$E10</f>
        <v>675</v>
      </c>
      <c r="AA10" s="25">
        <f>'CHA FAO - Data, Livestock'!X3*$D10*$E10</f>
        <v>715.5</v>
      </c>
      <c r="AB10" s="25">
        <f>'CHA FAO - Data, Livestock'!Y3*$D10*$E10</f>
        <v>760.5</v>
      </c>
      <c r="AC10" s="25">
        <f>'CHA FAO - Data, Livestock'!Z3*$D10*$E10</f>
        <v>801</v>
      </c>
      <c r="AD10" s="25">
        <f>'CHA FAO - Data, Livestock'!AA3*$D10*$E10</f>
        <v>859.5</v>
      </c>
      <c r="AE10" s="25">
        <f>'CHA FAO - Data, Livestock'!AB3*$D10*$E10</f>
        <v>868.5</v>
      </c>
      <c r="AF10" s="25">
        <f>'CHA FAO - Data, Livestock'!AC3*$D10*$E10</f>
        <v>913.5</v>
      </c>
      <c r="AG10" s="25">
        <f>'CHA FAO - Data, Livestock'!AD3*$D10*$E10</f>
        <v>958.5</v>
      </c>
      <c r="AH10" s="25">
        <f>'CHA FAO - Data, Livestock'!AE3*$D10*$E10</f>
        <v>1003.5</v>
      </c>
      <c r="AI10" s="25">
        <f>'CHA FAO - Data, Livestock'!AF3*$D10*$E10</f>
        <v>1057.5</v>
      </c>
      <c r="AJ10" s="25">
        <f>'CHA FAO - Data, Livestock'!AG3*$D10*$E10</f>
        <v>1116</v>
      </c>
      <c r="AK10" s="25">
        <f>'CHA FAO - Data, Livestock'!AH3*$D10*$E10</f>
        <v>1170</v>
      </c>
      <c r="AL10" s="25">
        <f>'CHA FAO - Data, Livestock'!AI3*$D10*$E10</f>
        <v>1471.5</v>
      </c>
      <c r="AM10" s="25">
        <f>'CHA FAO - Data, Livestock'!AJ3*$D10*$E10</f>
        <v>1539</v>
      </c>
      <c r="AN10" s="25">
        <f>'CHA FAO - Data, Livestock'!AK3*$D10*$E10</f>
        <v>1620</v>
      </c>
      <c r="AO10" s="25">
        <f>'CHA FAO - Data, Livestock'!AL3*$D10*$E10</f>
        <v>1701</v>
      </c>
      <c r="AP10" s="25">
        <f>'CHA FAO - Data, Livestock'!AM3*$D10*$E10</f>
        <v>1782</v>
      </c>
      <c r="AQ10" s="25">
        <f>'CHA FAO - Data, Livestock'!AN3*$D10*$E10</f>
        <v>1863</v>
      </c>
      <c r="AR10" s="25">
        <f>'CHA FAO - Data, Livestock'!AO3*$D10*$E10</f>
        <v>1944</v>
      </c>
      <c r="AS10" s="25">
        <f>'CHA FAO - Data, Livestock'!AP3*$D10*$E10</f>
        <v>2092.5</v>
      </c>
      <c r="AT10" s="25">
        <f>'CHA FAO - Data, Livestock'!AQ3*$D10*$E10</f>
        <v>2160</v>
      </c>
      <c r="AU10" s="25">
        <f>'CHA FAO - Data, Livestock'!AR3*$D10*$E10</f>
        <v>2295</v>
      </c>
      <c r="AV10" s="25">
        <f>'CHA FAO - Data, Livestock'!AS3*$D10*$E10</f>
        <v>2295</v>
      </c>
      <c r="AW10" s="25">
        <f>'CHA FAO - Data, Livestock'!AT3*$D10*$E10</f>
        <v>2497.5</v>
      </c>
      <c r="AX10" s="25">
        <f>'CHA FAO - Data, Livestock'!AU3*$D10*$E10</f>
        <v>2497.5</v>
      </c>
      <c r="AY10" s="25">
        <f>'CHA FAO - Data, Livestock'!AV3*$D10*$E10</f>
        <v>2596.5</v>
      </c>
      <c r="AZ10" s="25">
        <f>'CHA FAO - Data, Livestock'!AW3*$D10*$E10</f>
        <v>2601</v>
      </c>
      <c r="BA10" s="25">
        <f>'CHA FAO - Data, Livestock'!AX3*$D10*$E10</f>
        <v>2700</v>
      </c>
      <c r="BB10" s="25">
        <f>'CHA FAO - Data, Livestock'!AY3*$D10*$E10</f>
        <v>2808</v>
      </c>
      <c r="BC10" s="25">
        <f>'CHA FAO - Data, Livestock'!AZ3*$D10*$E10</f>
        <v>2920.5</v>
      </c>
      <c r="BD10" s="25">
        <f>'CHA FAO - Data, Livestock'!BA3*$D10*$E10</f>
        <v>2997</v>
      </c>
      <c r="BE10" s="25">
        <f>'CHA FAO - Data, Livestock'!BB3*$D10*$E10</f>
        <v>3105</v>
      </c>
      <c r="BF10" s="25">
        <f>'CHA FAO - Data, Livestock'!BC3*$D10*$E10</f>
        <v>3240</v>
      </c>
      <c r="BG10" s="25">
        <f>'CHA FAO - Data, Livestock'!BD3*$D10*$E10</f>
        <v>3267</v>
      </c>
      <c r="BH10" s="25">
        <f>'CHA FAO - Data, Livestock'!BE3*$D10*$E10</f>
        <v>3307.5</v>
      </c>
      <c r="BI10" s="25">
        <f>'CHA FAO - Data, Livestock'!BF3*$D10*$E10</f>
        <v>12276</v>
      </c>
      <c r="BJ10" s="25">
        <f>'CHA FAO - Data, Livestock'!BG3*$D10*$E10</f>
        <v>9900</v>
      </c>
      <c r="BK10" s="25">
        <f>'CHA FAO - Data, Livestock'!BH3*$D10*$E10</f>
        <v>12150</v>
      </c>
      <c r="BL10" s="25">
        <f>'CHA FAO - Data, Livestock'!BI3*$D10*$E10</f>
        <v>11250</v>
      </c>
      <c r="BM10" s="25">
        <f>'CHA FAO - Data, Livestock'!BJ3*$D10*$E10</f>
        <v>10764</v>
      </c>
      <c r="BN10" s="25">
        <f>'CHA FAO - Data, Livestock'!BK3*$D10*$E10</f>
        <v>11902.5</v>
      </c>
    </row>
    <row r="11" spans="1:66" x14ac:dyDescent="0.35">
      <c r="A11" s="129"/>
      <c r="B11" s="8" t="s">
        <v>35</v>
      </c>
      <c r="D11" s="148">
        <v>3.6</v>
      </c>
      <c r="E11" s="49">
        <v>0.5</v>
      </c>
      <c r="F11" s="140"/>
      <c r="G11" s="140"/>
      <c r="H11" s="25">
        <f>'CHA FAO - Data, Livestock'!E4*$D11*$E11</f>
        <v>2520</v>
      </c>
      <c r="I11" s="25">
        <f>'CHA FAO - Data, Livestock'!F4*$D11*$E11</f>
        <v>2520</v>
      </c>
      <c r="J11" s="25">
        <f>'CHA FAO - Data, Livestock'!G4*$D11*$E11</f>
        <v>2520</v>
      </c>
      <c r="K11" s="25">
        <f>'CHA FAO - Data, Livestock'!H4*$D11*$E11</f>
        <v>2520</v>
      </c>
      <c r="L11" s="25">
        <f>'CHA FAO - Data, Livestock'!I4*$D11*$E11</f>
        <v>2620.8000000000002</v>
      </c>
      <c r="M11" s="25">
        <f>'CHA FAO - Data, Livestock'!J4*$D11*$E11</f>
        <v>2772</v>
      </c>
      <c r="N11" s="25">
        <f>'CHA FAO - Data, Livestock'!K4*$D11*$E11</f>
        <v>2961</v>
      </c>
      <c r="O11" s="25">
        <f>'CHA FAO - Data, Livestock'!L4*$D11*$E11</f>
        <v>3150</v>
      </c>
      <c r="P11" s="25">
        <f>'CHA FAO - Data, Livestock'!M4*$D11*$E11</f>
        <v>3339</v>
      </c>
      <c r="Q11" s="25">
        <f>'CHA FAO - Data, Livestock'!N4*$D11*$E11</f>
        <v>3528</v>
      </c>
      <c r="R11" s="25">
        <f>'CHA FAO - Data, Livestock'!O4*$D11*$E11</f>
        <v>3780</v>
      </c>
      <c r="S11" s="25">
        <f>'CHA FAO - Data, Livestock'!P4*$D11*$E11</f>
        <v>3780</v>
      </c>
      <c r="T11" s="25">
        <f>'CHA FAO - Data, Livestock'!Q4*$D11*$E11</f>
        <v>3780</v>
      </c>
      <c r="U11" s="25">
        <f>'CHA FAO - Data, Livestock'!R4*$D11*$E11</f>
        <v>4032</v>
      </c>
      <c r="V11" s="25">
        <f>'CHA FAO - Data, Livestock'!S4*$D11*$E11</f>
        <v>4284</v>
      </c>
      <c r="W11" s="25">
        <f>'CHA FAO - Data, Livestock'!T4*$D11*$E11</f>
        <v>4536</v>
      </c>
      <c r="X11" s="25">
        <f>'CHA FAO - Data, Livestock'!U4*$D11*$E11</f>
        <v>4725</v>
      </c>
      <c r="Y11" s="25">
        <f>'CHA FAO - Data, Livestock'!V4*$D11*$E11</f>
        <v>5040</v>
      </c>
      <c r="Z11" s="25">
        <f>'CHA FAO - Data, Livestock'!W4*$D11*$E11</f>
        <v>5292</v>
      </c>
      <c r="AA11" s="25">
        <f>'CHA FAO - Data, Livestock'!X4*$D11*$E11</f>
        <v>5418</v>
      </c>
      <c r="AB11" s="25">
        <f>'CHA FAO - Data, Livestock'!Y4*$D11*$E11</f>
        <v>5418</v>
      </c>
      <c r="AC11" s="25">
        <f>'CHA FAO - Data, Livestock'!Z4*$D11*$E11</f>
        <v>5418</v>
      </c>
      <c r="AD11" s="25">
        <f>'CHA FAO - Data, Livestock'!AA4*$D11*$E11</f>
        <v>5544</v>
      </c>
      <c r="AE11" s="25">
        <f>'CHA FAO - Data, Livestock'!AB4*$D11*$E11</f>
        <v>5544</v>
      </c>
      <c r="AF11" s="25">
        <f>'CHA FAO - Data, Livestock'!AC4*$D11*$E11</f>
        <v>5796</v>
      </c>
      <c r="AG11" s="25">
        <f>'CHA FAO - Data, Livestock'!AD4*$D11*$E11</f>
        <v>5922</v>
      </c>
      <c r="AH11" s="25">
        <f>'CHA FAO - Data, Livestock'!AE4*$D11*$E11</f>
        <v>6111</v>
      </c>
      <c r="AI11" s="25">
        <f>'CHA FAO - Data, Livestock'!AF4*$D11*$E11</f>
        <v>6111</v>
      </c>
      <c r="AJ11" s="25">
        <f>'CHA FAO - Data, Livestock'!AG4*$D11*$E11</f>
        <v>6363</v>
      </c>
      <c r="AK11" s="25">
        <f>'CHA FAO - Data, Livestock'!AH4*$D11*$E11</f>
        <v>6804</v>
      </c>
      <c r="AL11" s="25">
        <f>'CHA FAO - Data, Livestock'!AI4*$D11*$E11</f>
        <v>7900.2</v>
      </c>
      <c r="AM11" s="25">
        <f>'CHA FAO - Data, Livestock'!AJ4*$D11*$E11</f>
        <v>8044.2</v>
      </c>
      <c r="AN11" s="25">
        <f>'CHA FAO - Data, Livestock'!AK4*$D11*$E11</f>
        <v>8330.4</v>
      </c>
      <c r="AO11" s="25">
        <f>'CHA FAO - Data, Livestock'!AL4*$D11*$E11</f>
        <v>8474.4</v>
      </c>
      <c r="AP11" s="25">
        <f>'CHA FAO - Data, Livestock'!AM4*$D11*$E11</f>
        <v>8690.4</v>
      </c>
      <c r="AQ11" s="25">
        <f>'CHA FAO - Data, Livestock'!AN4*$D11*$E11</f>
        <v>8762.4</v>
      </c>
      <c r="AR11" s="25">
        <f>'CHA FAO - Data, Livestock'!AO4*$D11*$E11</f>
        <v>8978.4</v>
      </c>
      <c r="AS11" s="25">
        <f>'CHA FAO - Data, Livestock'!AP4*$D11*$E11</f>
        <v>9264.6</v>
      </c>
      <c r="AT11" s="25">
        <f>'CHA FAO - Data, Livestock'!AQ4*$D11*$E11</f>
        <v>9552.6</v>
      </c>
      <c r="AU11" s="25">
        <f>'CHA FAO - Data, Livestock'!AR4*$D11*$E11</f>
        <v>9552.6</v>
      </c>
      <c r="AV11" s="25">
        <f>'CHA FAO - Data, Livestock'!AS4*$D11*$E11</f>
        <v>9624.6</v>
      </c>
      <c r="AW11" s="25">
        <f>'CHA FAO - Data, Livestock'!AT4*$D11*$E11</f>
        <v>9624.6</v>
      </c>
      <c r="AX11" s="25">
        <f>'CHA FAO - Data, Livestock'!AU4*$D11*$E11</f>
        <v>9624.6</v>
      </c>
      <c r="AY11" s="25">
        <f>'CHA FAO - Data, Livestock'!AV4*$D11*$E11</f>
        <v>10054.800000000001</v>
      </c>
      <c r="AZ11" s="25">
        <f>'CHA FAO - Data, Livestock'!AW4*$D11*$E11</f>
        <v>10054.800000000001</v>
      </c>
      <c r="BA11" s="25">
        <f>'CHA FAO - Data, Livestock'!AX4*$D11*$E11</f>
        <v>10170</v>
      </c>
      <c r="BB11" s="25">
        <f>'CHA FAO - Data, Livestock'!AY4*$D11*$E11</f>
        <v>10485</v>
      </c>
      <c r="BC11" s="25">
        <f>'CHA FAO - Data, Livestock'!AZ4*$D11*$E11</f>
        <v>10585.800000000001</v>
      </c>
      <c r="BD11" s="25">
        <f>'CHA FAO - Data, Livestock'!BA4*$D11*$E11</f>
        <v>10686.6</v>
      </c>
      <c r="BE11" s="25">
        <f>'CHA FAO - Data, Livestock'!BB4*$D11*$E11</f>
        <v>10773</v>
      </c>
      <c r="BF11" s="25">
        <f>'CHA FAO - Data, Livestock'!BC4*$D11*$E11</f>
        <v>10888.2</v>
      </c>
      <c r="BG11" s="25">
        <f>'CHA FAO - Data, Livestock'!BD4*$D11*$E11</f>
        <v>10945.800000000001</v>
      </c>
      <c r="BH11" s="25">
        <f>'CHA FAO - Data, Livestock'!BE4*$D11*$E11</f>
        <v>10989</v>
      </c>
      <c r="BI11" s="25">
        <f>'CHA FAO - Data, Livestock'!BF4*$D11*$E11</f>
        <v>11347.2</v>
      </c>
      <c r="BJ11" s="25">
        <f>'CHA FAO - Data, Livestock'!BG4*$D11*$E11</f>
        <v>11017.800000000001</v>
      </c>
      <c r="BK11" s="25">
        <f>'CHA FAO - Data, Livestock'!BH4*$D11*$E11</f>
        <v>10944</v>
      </c>
      <c r="BL11" s="25">
        <f>'CHA FAO - Data, Livestock'!BI4*$D11*$E11</f>
        <v>11674.800000000001</v>
      </c>
      <c r="BM11" s="25">
        <f>'CHA FAO - Data, Livestock'!BJ4*$D11*$E11</f>
        <v>11772</v>
      </c>
      <c r="BN11" s="25">
        <f>'CHA FAO - Data, Livestock'!BK4*$D11*$E11</f>
        <v>11878.2</v>
      </c>
    </row>
    <row r="12" spans="1:66" x14ac:dyDescent="0.35">
      <c r="A12" s="129"/>
      <c r="B12" s="8" t="s">
        <v>36</v>
      </c>
      <c r="D12" s="150">
        <v>3</v>
      </c>
      <c r="E12" s="49">
        <v>0.5</v>
      </c>
      <c r="F12" s="140"/>
      <c r="G12" s="140"/>
      <c r="H12" s="25">
        <f>'CHA FAO - Data, Livestock'!E5*$D12*$E12</f>
        <v>3375</v>
      </c>
      <c r="I12" s="25">
        <f>'CHA FAO - Data, Livestock'!F5*$D12*$E12</f>
        <v>3375</v>
      </c>
      <c r="J12" s="25">
        <f>'CHA FAO - Data, Livestock'!G5*$D12*$E12</f>
        <v>3375</v>
      </c>
      <c r="K12" s="25">
        <f>'CHA FAO - Data, Livestock'!H5*$D12*$E12</f>
        <v>3375</v>
      </c>
      <c r="L12" s="25">
        <f>'CHA FAO - Data, Livestock'!I5*$D12*$E12</f>
        <v>3510</v>
      </c>
      <c r="M12" s="25">
        <f>'CHA FAO - Data, Livestock'!J5*$D12*$E12</f>
        <v>3510</v>
      </c>
      <c r="N12" s="25">
        <f>'CHA FAO - Data, Livestock'!K5*$D12*$E12</f>
        <v>3510</v>
      </c>
      <c r="O12" s="25">
        <f>'CHA FAO - Data, Livestock'!L5*$D12*$E12</f>
        <v>3645</v>
      </c>
      <c r="P12" s="25">
        <f>'CHA FAO - Data, Livestock'!M5*$D12*$E12</f>
        <v>3780</v>
      </c>
      <c r="Q12" s="25">
        <f>'CHA FAO - Data, Livestock'!N5*$D12*$E12</f>
        <v>3564</v>
      </c>
      <c r="R12" s="25">
        <f>'CHA FAO - Data, Livestock'!O5*$D12*$E12</f>
        <v>3375</v>
      </c>
      <c r="S12" s="25">
        <f>'CHA FAO - Data, Livestock'!P5*$D12*$E12</f>
        <v>3240</v>
      </c>
      <c r="T12" s="25">
        <f>'CHA FAO - Data, Livestock'!Q5*$D12*$E12</f>
        <v>3037.5</v>
      </c>
      <c r="U12" s="25">
        <f>'CHA FAO - Data, Livestock'!R5*$D12*$E12</f>
        <v>2916</v>
      </c>
      <c r="V12" s="25">
        <f>'CHA FAO - Data, Livestock'!S5*$D12*$E12</f>
        <v>2916</v>
      </c>
      <c r="W12" s="25">
        <f>'CHA FAO - Data, Livestock'!T5*$D12*$E12</f>
        <v>2956.5</v>
      </c>
      <c r="X12" s="25">
        <f>'CHA FAO - Data, Livestock'!U5*$D12*$E12</f>
        <v>5670</v>
      </c>
      <c r="Y12" s="25">
        <f>'CHA FAO - Data, Livestock'!V5*$D12*$E12</f>
        <v>5400</v>
      </c>
      <c r="Z12" s="25">
        <f>'CHA FAO - Data, Livestock'!W5*$D12*$E12</f>
        <v>5589</v>
      </c>
      <c r="AA12" s="25">
        <f>'CHA FAO - Data, Livestock'!X5*$D12*$E12</f>
        <v>5751</v>
      </c>
      <c r="AB12" s="25">
        <f>'CHA FAO - Data, Livestock'!Y5*$D12*$E12</f>
        <v>4968</v>
      </c>
      <c r="AC12" s="25">
        <f>'CHA FAO - Data, Livestock'!Z5*$D12*$E12</f>
        <v>4941</v>
      </c>
      <c r="AD12" s="25">
        <f>'CHA FAO - Data, Livestock'!AA5*$D12*$E12</f>
        <v>5076</v>
      </c>
      <c r="AE12" s="25">
        <f>'CHA FAO - Data, Livestock'!AB5*$D12*$E12</f>
        <v>5130</v>
      </c>
      <c r="AF12" s="25">
        <f>'CHA FAO - Data, Livestock'!AC5*$D12*$E12</f>
        <v>5238</v>
      </c>
      <c r="AG12" s="25">
        <f>'CHA FAO - Data, Livestock'!AD5*$D12*$E12</f>
        <v>4725</v>
      </c>
      <c r="AH12" s="25">
        <f>'CHA FAO - Data, Livestock'!AE5*$D12*$E12</f>
        <v>4860</v>
      </c>
      <c r="AI12" s="25">
        <f>'CHA FAO - Data, Livestock'!AF5*$D12*$E12</f>
        <v>4860</v>
      </c>
      <c r="AJ12" s="25">
        <f>'CHA FAO - Data, Livestock'!AG5*$D12*$E12</f>
        <v>5076</v>
      </c>
      <c r="AK12" s="25">
        <f>'CHA FAO - Data, Livestock'!AH5*$D12*$E12</f>
        <v>4806</v>
      </c>
      <c r="AL12" s="25">
        <f>'CHA FAO - Data, Livestock'!AI5*$D12*$E12</f>
        <v>8821.5</v>
      </c>
      <c r="AM12" s="25">
        <f>'CHA FAO - Data, Livestock'!AJ5*$D12*$E12</f>
        <v>9073.5</v>
      </c>
      <c r="AN12" s="25">
        <f>'CHA FAO - Data, Livestock'!AK5*$D12*$E12</f>
        <v>9277.5</v>
      </c>
      <c r="AO12" s="25">
        <f>'CHA FAO - Data, Livestock'!AL5*$D12*$E12</f>
        <v>9529.5</v>
      </c>
      <c r="AP12" s="25">
        <f>'CHA FAO - Data, Livestock'!AM5*$D12*$E12</f>
        <v>9735</v>
      </c>
      <c r="AQ12" s="25">
        <f>'CHA FAO - Data, Livestock'!AN5*$D12*$E12</f>
        <v>9939</v>
      </c>
      <c r="AR12" s="25">
        <f>'CHA FAO - Data, Livestock'!AO5*$D12*$E12</f>
        <v>9165</v>
      </c>
      <c r="AS12" s="25">
        <f>'CHA FAO - Data, Livestock'!AP5*$D12*$E12</f>
        <v>9369</v>
      </c>
      <c r="AT12" s="25">
        <f>'CHA FAO - Data, Livestock'!AQ5*$D12*$E12</f>
        <v>9574.5</v>
      </c>
      <c r="AU12" s="25">
        <f>'CHA FAO - Data, Livestock'!AR5*$D12*$E12</f>
        <v>9873</v>
      </c>
      <c r="AV12" s="25">
        <f>'CHA FAO - Data, Livestock'!AS5*$D12*$E12</f>
        <v>9789</v>
      </c>
      <c r="AW12" s="25">
        <f>'CHA FAO - Data, Livestock'!AT5*$D12*$E12</f>
        <v>10026</v>
      </c>
      <c r="AX12" s="25">
        <f>'CHA FAO - Data, Livestock'!AU5*$D12*$E12</f>
        <v>10045.5</v>
      </c>
      <c r="AY12" s="25">
        <f>'CHA FAO - Data, Livestock'!AV5*$D12*$E12</f>
        <v>10210.5</v>
      </c>
      <c r="AZ12" s="25">
        <f>'CHA FAO - Data, Livestock'!AW5*$D12*$E12</f>
        <v>10219.5</v>
      </c>
      <c r="BA12" s="25">
        <f>'CHA FAO - Data, Livestock'!AX5*$D12*$E12</f>
        <v>10327.5</v>
      </c>
      <c r="BB12" s="25">
        <f>'CHA FAO - Data, Livestock'!AY5*$D12*$E12</f>
        <v>10635</v>
      </c>
      <c r="BC12" s="25">
        <f>'CHA FAO - Data, Livestock'!AZ5*$D12*$E12</f>
        <v>10743</v>
      </c>
      <c r="BD12" s="25">
        <f>'CHA FAO - Data, Livestock'!BA5*$D12*$E12</f>
        <v>10852.5</v>
      </c>
      <c r="BE12" s="25">
        <f>'CHA FAO - Data, Livestock'!BB5*$D12*$E12</f>
        <v>10863</v>
      </c>
      <c r="BF12" s="25">
        <f>'CHA FAO - Data, Livestock'!BC5*$D12*$E12</f>
        <v>10872</v>
      </c>
      <c r="BG12" s="25">
        <f>'CHA FAO - Data, Livestock'!BD5*$D12*$E12</f>
        <v>10882.5</v>
      </c>
      <c r="BH12" s="25">
        <f>'CHA FAO - Data, Livestock'!BE5*$D12*$E12</f>
        <v>10893</v>
      </c>
      <c r="BI12" s="25">
        <f>'CHA FAO - Data, Livestock'!BF5*$D12*$E12</f>
        <v>5940</v>
      </c>
      <c r="BJ12" s="25">
        <f>'CHA FAO - Data, Livestock'!BG5*$D12*$E12</f>
        <v>6075</v>
      </c>
      <c r="BK12" s="25">
        <f>'CHA FAO - Data, Livestock'!BH5*$D12*$E12</f>
        <v>6075</v>
      </c>
      <c r="BL12" s="25">
        <f>'CHA FAO - Data, Livestock'!BI5*$D12*$E12</f>
        <v>6075</v>
      </c>
      <c r="BM12" s="25">
        <f>'CHA FAO - Data, Livestock'!BJ5*$D12*$E12</f>
        <v>6075</v>
      </c>
      <c r="BN12" s="25">
        <f>'CHA FAO - Data, Livestock'!BK5*$D12*$E12</f>
        <v>6075</v>
      </c>
    </row>
    <row r="13" spans="1:66" s="154" customFormat="1" x14ac:dyDescent="0.35">
      <c r="A13" s="152" t="s">
        <v>391</v>
      </c>
      <c r="B13" s="153"/>
      <c r="E13" s="155"/>
      <c r="G13" s="156"/>
      <c r="H13" s="154">
        <f>SUM(H10:H12)</f>
        <v>6318</v>
      </c>
      <c r="I13" s="154">
        <f>SUM(I10:I12)</f>
        <v>6318</v>
      </c>
      <c r="J13" s="154">
        <f t="shared" ref="J13:AM13" si="0">SUM(J10:J12)</f>
        <v>6318</v>
      </c>
      <c r="K13" s="154">
        <f t="shared" si="0"/>
        <v>6318</v>
      </c>
      <c r="L13" s="154">
        <f t="shared" si="0"/>
        <v>6553.8</v>
      </c>
      <c r="M13" s="154">
        <f t="shared" si="0"/>
        <v>6705</v>
      </c>
      <c r="N13" s="154">
        <f t="shared" si="0"/>
        <v>6894</v>
      </c>
      <c r="O13" s="154">
        <f t="shared" si="0"/>
        <v>7218</v>
      </c>
      <c r="P13" s="154">
        <f t="shared" si="0"/>
        <v>7542</v>
      </c>
      <c r="Q13" s="154">
        <f t="shared" si="0"/>
        <v>7555.5</v>
      </c>
      <c r="R13" s="154">
        <f t="shared" si="0"/>
        <v>7636.5</v>
      </c>
      <c r="S13" s="154">
        <f t="shared" si="0"/>
        <v>7528.5</v>
      </c>
      <c r="T13" s="154">
        <f t="shared" si="0"/>
        <v>7326</v>
      </c>
      <c r="U13" s="154">
        <f t="shared" si="0"/>
        <v>7411.5</v>
      </c>
      <c r="V13" s="154">
        <f t="shared" si="0"/>
        <v>7623</v>
      </c>
      <c r="W13" s="154">
        <f t="shared" si="0"/>
        <v>8001</v>
      </c>
      <c r="X13" s="154">
        <f t="shared" si="0"/>
        <v>10984.5</v>
      </c>
      <c r="Y13" s="154">
        <f t="shared" si="0"/>
        <v>11074.5</v>
      </c>
      <c r="Z13" s="154">
        <f t="shared" si="0"/>
        <v>11556</v>
      </c>
      <c r="AA13" s="154">
        <f t="shared" si="0"/>
        <v>11884.5</v>
      </c>
      <c r="AB13" s="154">
        <f t="shared" si="0"/>
        <v>11146.5</v>
      </c>
      <c r="AC13" s="154">
        <f t="shared" si="0"/>
        <v>11160</v>
      </c>
      <c r="AD13" s="154">
        <f t="shared" si="0"/>
        <v>11479.5</v>
      </c>
      <c r="AE13" s="154">
        <f t="shared" si="0"/>
        <v>11542.5</v>
      </c>
      <c r="AF13" s="154">
        <f t="shared" si="0"/>
        <v>11947.5</v>
      </c>
      <c r="AG13" s="154">
        <f t="shared" si="0"/>
        <v>11605.5</v>
      </c>
      <c r="AH13" s="154">
        <f t="shared" si="0"/>
        <v>11974.5</v>
      </c>
      <c r="AI13" s="154">
        <f t="shared" si="0"/>
        <v>12028.5</v>
      </c>
      <c r="AJ13" s="154">
        <f t="shared" si="0"/>
        <v>12555</v>
      </c>
      <c r="AK13" s="154">
        <f t="shared" si="0"/>
        <v>12780</v>
      </c>
      <c r="AL13" s="154">
        <f t="shared" si="0"/>
        <v>18193.2</v>
      </c>
      <c r="AM13" s="154">
        <f t="shared" si="0"/>
        <v>18656.7</v>
      </c>
      <c r="AN13" s="154">
        <f t="shared" ref="AN13:BN13" si="1">SUM(AN10:AN12)</f>
        <v>19227.900000000001</v>
      </c>
      <c r="AO13" s="154">
        <f t="shared" si="1"/>
        <v>19704.900000000001</v>
      </c>
      <c r="AP13" s="154">
        <f t="shared" si="1"/>
        <v>20207.400000000001</v>
      </c>
      <c r="AQ13" s="154">
        <f t="shared" si="1"/>
        <v>20564.400000000001</v>
      </c>
      <c r="AR13" s="154">
        <f t="shared" si="1"/>
        <v>20087.400000000001</v>
      </c>
      <c r="AS13" s="154">
        <f t="shared" si="1"/>
        <v>20726.099999999999</v>
      </c>
      <c r="AT13" s="154">
        <f t="shared" si="1"/>
        <v>21287.1</v>
      </c>
      <c r="AU13" s="154">
        <f t="shared" si="1"/>
        <v>21720.6</v>
      </c>
      <c r="AV13" s="154">
        <f t="shared" si="1"/>
        <v>21708.6</v>
      </c>
      <c r="AW13" s="154">
        <f t="shared" si="1"/>
        <v>22148.1</v>
      </c>
      <c r="AX13" s="154">
        <f t="shared" si="1"/>
        <v>22167.599999999999</v>
      </c>
      <c r="AY13" s="154">
        <f t="shared" si="1"/>
        <v>22861.800000000003</v>
      </c>
      <c r="AZ13" s="154">
        <f t="shared" si="1"/>
        <v>22875.300000000003</v>
      </c>
      <c r="BA13" s="154">
        <f t="shared" si="1"/>
        <v>23197.5</v>
      </c>
      <c r="BB13" s="154">
        <f t="shared" si="1"/>
        <v>23928</v>
      </c>
      <c r="BC13" s="154">
        <f t="shared" si="1"/>
        <v>24249.300000000003</v>
      </c>
      <c r="BD13" s="154">
        <f t="shared" si="1"/>
        <v>24536.1</v>
      </c>
      <c r="BE13" s="154">
        <f t="shared" si="1"/>
        <v>24741</v>
      </c>
      <c r="BF13" s="154">
        <f t="shared" si="1"/>
        <v>25000.2</v>
      </c>
      <c r="BG13" s="154">
        <f t="shared" si="1"/>
        <v>25095.300000000003</v>
      </c>
      <c r="BH13" s="154">
        <f t="shared" si="1"/>
        <v>25189.5</v>
      </c>
      <c r="BI13" s="154">
        <f t="shared" si="1"/>
        <v>29563.200000000001</v>
      </c>
      <c r="BJ13" s="154">
        <f t="shared" si="1"/>
        <v>26992.800000000003</v>
      </c>
      <c r="BK13" s="154">
        <f t="shared" si="1"/>
        <v>29169</v>
      </c>
      <c r="BL13" s="154">
        <f t="shared" si="1"/>
        <v>28999.800000000003</v>
      </c>
      <c r="BM13" s="154">
        <f t="shared" si="1"/>
        <v>28611</v>
      </c>
      <c r="BN13" s="154">
        <f t="shared" si="1"/>
        <v>29855.7</v>
      </c>
    </row>
    <row r="14" spans="1:66" ht="116" x14ac:dyDescent="0.35">
      <c r="A14" s="179" t="s">
        <v>368</v>
      </c>
      <c r="B14" s="8"/>
      <c r="D14" s="141"/>
      <c r="E14" s="92"/>
      <c r="F14" s="54"/>
      <c r="G14" s="54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</row>
    <row r="15" spans="1:66" s="25" customFormat="1" x14ac:dyDescent="0.35">
      <c r="A15" s="133"/>
      <c r="B15" s="133"/>
      <c r="D15" s="40"/>
      <c r="E15" s="128"/>
      <c r="F15" s="40"/>
    </row>
    <row r="16" spans="1:66" s="55" customFormat="1" x14ac:dyDescent="0.35">
      <c r="A16" s="138" t="s">
        <v>354</v>
      </c>
    </row>
    <row r="17" spans="1:66" x14ac:dyDescent="0.35">
      <c r="A17" s="129" t="s">
        <v>352</v>
      </c>
      <c r="B17" s="129"/>
      <c r="D17" s="92" t="s">
        <v>110</v>
      </c>
      <c r="E17" s="92" t="s">
        <v>111</v>
      </c>
      <c r="F17" s="92" t="s">
        <v>112</v>
      </c>
      <c r="G17" s="92" t="s">
        <v>89</v>
      </c>
    </row>
    <row r="18" spans="1:66" x14ac:dyDescent="0.35">
      <c r="A18" s="129"/>
      <c r="B18" s="129"/>
      <c r="D18" s="151" t="s">
        <v>349</v>
      </c>
      <c r="E18" s="151" t="s">
        <v>350</v>
      </c>
      <c r="F18" s="151"/>
      <c r="G18" s="151" t="s">
        <v>351</v>
      </c>
    </row>
    <row r="19" spans="1:66" x14ac:dyDescent="0.35">
      <c r="A19" s="129"/>
      <c r="B19" s="134" t="s">
        <v>339</v>
      </c>
      <c r="D19" s="148">
        <v>9.5</v>
      </c>
      <c r="E19" s="49" t="s">
        <v>113</v>
      </c>
      <c r="F19" s="49">
        <v>365</v>
      </c>
      <c r="G19" s="49">
        <v>0.5</v>
      </c>
      <c r="H19" s="25">
        <f>'CHA FAO - Data, Livestock'!E7*$D19/1000*$F19*$G19</f>
        <v>7160387.5</v>
      </c>
      <c r="I19" s="25">
        <f>'CHA FAO - Data, Livestock'!F7*$D19/1000*$F19*$G19</f>
        <v>7264412.5</v>
      </c>
      <c r="J19" s="25">
        <f>'CHA FAO - Data, Livestock'!G7*$D19/1000*$F19*$G19</f>
        <v>7368437.5</v>
      </c>
      <c r="K19" s="25">
        <f>'CHA FAO - Data, Livestock'!H7*$D19/1000*$F19*$G19</f>
        <v>7472462.5</v>
      </c>
      <c r="L19" s="25">
        <f>'CHA FAO - Data, Livestock'!I7*$D19/1000*$F19*$G19</f>
        <v>7576487.5</v>
      </c>
      <c r="M19" s="25">
        <f>'CHA FAO - Data, Livestock'!J7*$D19/1000*$F19*$G19</f>
        <v>7801875</v>
      </c>
      <c r="N19" s="25">
        <f>'CHA FAO - Data, Livestock'!K7*$D19/1000*$F19*$G19</f>
        <v>7914568.75</v>
      </c>
      <c r="O19" s="25">
        <f>'CHA FAO - Data, Livestock'!L7*$D19/1000*$F19*$G19</f>
        <v>8027262.5</v>
      </c>
      <c r="P19" s="25">
        <f>'CHA FAO - Data, Livestock'!M7*$D19/1000*$F19*$G19</f>
        <v>7801875</v>
      </c>
      <c r="Q19" s="25">
        <f>'CHA FAO - Data, Livestock'!N7*$D19/1000*$F19*$G19</f>
        <v>7801875</v>
      </c>
      <c r="R19" s="25">
        <f>'CHA FAO - Data, Livestock'!O7*$D19/1000*$F19*$G19</f>
        <v>7801875</v>
      </c>
      <c r="S19" s="25">
        <f>'CHA FAO - Data, Livestock'!P7*$D19/1000*$F19*$G19</f>
        <v>8131287.5</v>
      </c>
      <c r="T19" s="25">
        <f>'CHA FAO - Data, Livestock'!Q7*$D19/1000*$F19*$G19</f>
        <v>6935000</v>
      </c>
      <c r="U19" s="25">
        <f>'CHA FAO - Data, Livestock'!R7*$D19/1000*$F19*$G19</f>
        <v>5149237.5</v>
      </c>
      <c r="V19" s="25">
        <f>'CHA FAO - Data, Livestock'!S7*$D19/1000*$F19*$G19</f>
        <v>5634687.5</v>
      </c>
      <c r="W19" s="25">
        <f>'CHA FAO - Data, Livestock'!T7*$D19/1000*$F19*$G19</f>
        <v>6303915</v>
      </c>
      <c r="X19" s="25">
        <f>'CHA FAO - Data, Livestock'!U7*$D19/1000*$F19*$G19</f>
        <v>7052895</v>
      </c>
      <c r="Y19" s="25">
        <f>'CHA FAO - Data, Livestock'!V7*$D19/1000*$F19*$G19</f>
        <v>7217601.25</v>
      </c>
      <c r="Z19" s="25">
        <f>'CHA FAO - Data, Livestock'!W7*$D19/1000*$F19*$G19</f>
        <v>7385775</v>
      </c>
      <c r="AA19" s="25">
        <f>'CHA FAO - Data, Livestock'!X7*$D19/1000*$F19*$G19</f>
        <v>7559150</v>
      </c>
      <c r="AB19" s="25">
        <f>'CHA FAO - Data, Livestock'!Y7*$D19/1000*$F19*$G19</f>
        <v>7734258.75</v>
      </c>
      <c r="AC19" s="25">
        <f>'CHA FAO - Data, Livestock'!Z7*$D19/1000*$F19*$G19</f>
        <v>7914568.75</v>
      </c>
      <c r="AD19" s="25">
        <f>'CHA FAO - Data, Livestock'!AA7*$D19/1000*$F19*$G19</f>
        <v>8100080</v>
      </c>
      <c r="AE19" s="25">
        <f>'CHA FAO - Data, Livestock'!AB7*$D19/1000*$F19*$G19</f>
        <v>6423543.75</v>
      </c>
      <c r="AF19" s="25">
        <f>'CHA FAO - Data, Livestock'!AC7*$D19/1000*$F19*$G19</f>
        <v>6577847.5</v>
      </c>
      <c r="AG19" s="25">
        <f>'CHA FAO - Data, Livestock'!AD7*$D19/1000*$F19*$G19</f>
        <v>6736485.625</v>
      </c>
      <c r="AH19" s="25">
        <f>'CHA FAO - Data, Livestock'!AE7*$D19/1000*$F19*$G19</f>
        <v>6938580.1937499996</v>
      </c>
      <c r="AI19" s="25">
        <f>'CHA FAO - Data, Livestock'!AF7*$D19/1000*$F19*$G19</f>
        <v>7105601.0000000009</v>
      </c>
      <c r="AJ19" s="25">
        <f>'CHA FAO - Data, Livestock'!AG7*$D19/1000*$F19*$G19</f>
        <v>7275681.875</v>
      </c>
      <c r="AK19" s="25">
        <f>'CHA FAO - Data, Livestock'!AH7*$D19/1000*$F19*$G19</f>
        <v>7450443.875</v>
      </c>
      <c r="AL19" s="25">
        <f>'CHA FAO - Data, Livestock'!AI7*$D19/1000*$F19*$G19</f>
        <v>12474331.25</v>
      </c>
      <c r="AM19" s="25">
        <f>'CHA FAO - Data, Livestock'!AJ7*$D19/1000*$F19*$G19</f>
        <v>13136623.75</v>
      </c>
      <c r="AN19" s="25">
        <f>'CHA FAO - Data, Livestock'!AK7*$D19/1000*$F19*$G19</f>
        <v>13833591.25</v>
      </c>
      <c r="AO19" s="25">
        <f>'CHA FAO - Data, Livestock'!AL7*$D19/1000*$F19*$G19</f>
        <v>14568701.25</v>
      </c>
      <c r="AP19" s="25">
        <f>'CHA FAO - Data, Livestock'!AM7*$D19/1000*$F19*$G19</f>
        <v>15341953.75</v>
      </c>
      <c r="AQ19" s="25">
        <f>'CHA FAO - Data, Livestock'!AN7*$D19/1000*$F19*$G19</f>
        <v>16155082.5</v>
      </c>
      <c r="AR19" s="25">
        <f>'CHA FAO - Data, Livestock'!AO7*$D19/1000*$F19*$G19</f>
        <v>17013288.75</v>
      </c>
      <c r="AS19" s="25">
        <f>'CHA FAO - Data, Livestock'!AP7*$D19/1000*$F19*$G19</f>
        <v>17916572.5</v>
      </c>
      <c r="AT19" s="25">
        <f>'CHA FAO - Data, Livestock'!AQ7*$D19/1000*$F19*$G19</f>
        <v>18866667.5</v>
      </c>
      <c r="AU19" s="25">
        <f>'CHA FAO - Data, Livestock'!AR7*$D19/1000*$F19*$G19</f>
        <v>19868775</v>
      </c>
      <c r="AV19" s="25">
        <f>'CHA FAO - Data, Livestock'!AS7*$D19/1000*$F19*$G19</f>
        <v>20922895</v>
      </c>
      <c r="AW19" s="25">
        <f>'CHA FAO - Data, Livestock'!AT7*$D19/1000*$F19*$G19</f>
        <v>22032495</v>
      </c>
      <c r="AX19" s="25">
        <f>'CHA FAO - Data, Livestock'!AU7*$D19/1000*$F19*$G19</f>
        <v>23202776.25</v>
      </c>
      <c r="AY19" s="25">
        <f>'CHA FAO - Data, Livestock'!AV7*$D19/1000*$F19*$G19</f>
        <v>24433738.75</v>
      </c>
      <c r="AZ19" s="25">
        <f>'CHA FAO - Data, Livestock'!AW7*$D19/1000*$F19*$G19</f>
        <v>25730583.75</v>
      </c>
      <c r="BA19" s="25">
        <f>'CHA FAO - Data, Livestock'!AX7*$D19/1000*$F19*$G19</f>
        <v>27096778.75</v>
      </c>
      <c r="BB19" s="25">
        <f>'CHA FAO - Data, Livestock'!AY7*$D19/1000*$F19*$G19</f>
        <v>28534057.5</v>
      </c>
      <c r="BC19" s="25">
        <f>'CHA FAO - Data, Livestock'!AZ7*$D19/1000*$F19*$G19</f>
        <v>30049355</v>
      </c>
      <c r="BD19" s="25">
        <f>'CHA FAO - Data, Livestock'!BA7*$D19/1000*$F19*$G19</f>
        <v>31644405</v>
      </c>
      <c r="BE19" s="25">
        <f>'CHA FAO - Data, Livestock'!BB7*$D19/1000*$F19*$G19</f>
        <v>33324408.75</v>
      </c>
      <c r="BF19" s="25">
        <f>'CHA FAO - Data, Livestock'!BC7*$D19/1000*$F19*$G19</f>
        <v>35092833.75</v>
      </c>
      <c r="BG19" s="25">
        <f>'CHA FAO - Data, Livestock'!BD7*$D19/1000*$F19*$G19</f>
        <v>36954881.25</v>
      </c>
      <c r="BH19" s="25">
        <f>'CHA FAO - Data, Livestock'!BE7*$D19/1000*$F19*$G19</f>
        <v>38915752.5</v>
      </c>
      <c r="BI19" s="25">
        <f>'CHA FAO - Data, Livestock'!BF7*$D19/1000*$F19*$G19</f>
        <v>40982382.5</v>
      </c>
      <c r="BJ19" s="25">
        <f>'CHA FAO - Data, Livestock'!BG7*$D19/1000*$F19*$G19</f>
        <v>43156674.907499999</v>
      </c>
      <c r="BK19" s="25">
        <f>'CHA FAO - Data, Livestock'!BH7*$D19/1000*$F19*$G19</f>
        <v>45443978.341250002</v>
      </c>
      <c r="BL19" s="25">
        <f>'CHA FAO - Data, Livestock'!BI7*$D19/1000*$F19*$G19</f>
        <v>47857053.201249994</v>
      </c>
      <c r="BM19" s="25">
        <f>'CHA FAO - Data, Livestock'!BJ7*$D19/1000*$F19*$G19</f>
        <v>50399420.733750001</v>
      </c>
      <c r="BN19" s="25">
        <f>'CHA FAO - Data, Livestock'!BK7*$D19/1000*$F19*$G19</f>
        <v>53074354.258749999</v>
      </c>
    </row>
    <row r="20" spans="1:66" x14ac:dyDescent="0.35">
      <c r="A20" s="129"/>
      <c r="B20" s="129" t="s">
        <v>109</v>
      </c>
      <c r="D20" s="148">
        <v>1.4</v>
      </c>
      <c r="E20" s="49" t="s">
        <v>113</v>
      </c>
      <c r="F20" s="49">
        <v>365</v>
      </c>
      <c r="G20" s="49">
        <v>0.5</v>
      </c>
      <c r="H20" s="25">
        <f>'CHA FAO - Data, Livestock'!E8*$D20/1000*$F20*$G20</f>
        <v>1022000</v>
      </c>
      <c r="I20" s="25">
        <f>'CHA FAO - Data, Livestock'!F8*$D20/1000*$F20*$G20</f>
        <v>1022000</v>
      </c>
      <c r="J20" s="25">
        <f>'CHA FAO - Data, Livestock'!G8*$D20/1000*$F20*$G20</f>
        <v>1022000</v>
      </c>
      <c r="K20" s="25">
        <f>'CHA FAO - Data, Livestock'!H8*$D20/1000*$F20*$G20</f>
        <v>1022000</v>
      </c>
      <c r="L20" s="25">
        <f>'CHA FAO - Data, Livestock'!I8*$D20/1000*$F20*$G20</f>
        <v>1022000</v>
      </c>
      <c r="M20" s="25">
        <f>'CHA FAO - Data, Livestock'!J8*$D20/1000*$F20*$G20</f>
        <v>1022000</v>
      </c>
      <c r="N20" s="25">
        <f>'CHA FAO - Data, Livestock'!K8*$D20/1000*$F20*$G20</f>
        <v>1060325</v>
      </c>
      <c r="O20" s="25">
        <f>'CHA FAO - Data, Livestock'!L8*$D20/1000*$F20*$G20</f>
        <v>1060325</v>
      </c>
      <c r="P20" s="25">
        <f>'CHA FAO - Data, Livestock'!M8*$D20/1000*$F20*$G20</f>
        <v>1098650</v>
      </c>
      <c r="Q20" s="25">
        <f>'CHA FAO - Data, Livestock'!N8*$D20/1000*$F20*$G20</f>
        <v>1175300</v>
      </c>
      <c r="R20" s="25">
        <f>'CHA FAO - Data, Livestock'!O8*$D20/1000*$F20*$G20</f>
        <v>1098650</v>
      </c>
      <c r="S20" s="25">
        <f>'CHA FAO - Data, Livestock'!P8*$D20/1000*$F20*$G20</f>
        <v>1328600</v>
      </c>
      <c r="T20" s="25">
        <f>'CHA FAO - Data, Livestock'!Q8*$D20/1000*$F20*$G20</f>
        <v>1328600</v>
      </c>
      <c r="U20" s="25">
        <f>'CHA FAO - Data, Livestock'!R8*$D20/1000*$F20*$G20</f>
        <v>1251950</v>
      </c>
      <c r="V20" s="25">
        <f>'CHA FAO - Data, Livestock'!S8*$D20/1000*$F20*$G20</f>
        <v>1188075</v>
      </c>
      <c r="W20" s="25">
        <f>'CHA FAO - Data, Livestock'!T8*$D20/1000*$F20*$G20</f>
        <v>1139530</v>
      </c>
      <c r="X20" s="25">
        <f>'CHA FAO - Data, Livestock'!U8*$D20/1000*$F20*$G20</f>
        <v>1197273</v>
      </c>
      <c r="Y20" s="25">
        <f>'CHA FAO - Data, Livestock'!V8*$D20/1000*$F20*$G20</f>
        <v>1246840</v>
      </c>
      <c r="Z20" s="25">
        <f>'CHA FAO - Data, Livestock'!W8*$D20/1000*$F20*$G20</f>
        <v>1298195.5</v>
      </c>
      <c r="AA20" s="25">
        <f>'CHA FAO - Data, Livestock'!X8*$D20/1000*$F20*$G20</f>
        <v>1337287</v>
      </c>
      <c r="AB20" s="25">
        <f>'CHA FAO - Data, Livestock'!Y8*$D20/1000*$F20*$G20</f>
        <v>1377400.4999999998</v>
      </c>
      <c r="AC20" s="25">
        <f>'CHA FAO - Data, Livestock'!Z8*$D20/1000*$F20*$G20</f>
        <v>1418791.4999999998</v>
      </c>
      <c r="AD20" s="25">
        <f>'CHA FAO - Data, Livestock'!AA8*$D20/1000*$F20*$G20</f>
        <v>1233298.5</v>
      </c>
      <c r="AE20" s="25">
        <f>'CHA FAO - Data, Livestock'!AB8*$D20/1000*$F20*$G20</f>
        <v>1009225</v>
      </c>
      <c r="AF20" s="25">
        <f>'CHA FAO - Data, Livestock'!AC8*$D20/1000*$F20*$G20</f>
        <v>1039885</v>
      </c>
      <c r="AG20" s="25">
        <f>'CHA FAO - Data, Livestock'!AD8*$D20/1000*$F20*$G20</f>
        <v>1073100</v>
      </c>
      <c r="AH20" s="25">
        <f>'CHA FAO - Data, Livestock'!AE8*$D20/1000*$F20*$G20</f>
        <v>1103760</v>
      </c>
      <c r="AI20" s="25">
        <f>'CHA FAO - Data, Livestock'!AF8*$D20/1000*$F20*$G20</f>
        <v>1147195</v>
      </c>
      <c r="AJ20" s="25">
        <f>'CHA FAO - Data, Livestock'!AG8*$D20/1000*$F20*$G20</f>
        <v>1181163.7250000001</v>
      </c>
      <c r="AK20" s="25">
        <f>'CHA FAO - Data, Livestock'!AH8*$D20/1000*$F20*$G20</f>
        <v>1217081.915</v>
      </c>
      <c r="AL20" s="25">
        <f>'CHA FAO - Data, Livestock'!AI8*$D20/1000*$F20*$G20</f>
        <v>2932629</v>
      </c>
      <c r="AM20" s="25">
        <f>'CHA FAO - Data, Livestock'!AJ8*$D20/1000*$F20*$G20</f>
        <v>3132685.5000000005</v>
      </c>
      <c r="AN20" s="25">
        <f>'CHA FAO - Data, Livestock'!AK8*$D20/1000*$F20*$G20</f>
        <v>3346794.4999999995</v>
      </c>
      <c r="AO20" s="25">
        <f>'CHA FAO - Data, Livestock'!AL8*$D20/1000*$F20*$G20</f>
        <v>3575466.9999999995</v>
      </c>
      <c r="AP20" s="25">
        <f>'CHA FAO - Data, Livestock'!AM8*$D20/1000*$F20*$G20</f>
        <v>3819980.5000000005</v>
      </c>
      <c r="AQ20" s="25">
        <f>'CHA FAO - Data, Livestock'!AN8*$D20/1000*$F20*$G20</f>
        <v>4081868.0000000005</v>
      </c>
      <c r="AR20" s="25">
        <f>'CHA FAO - Data, Livestock'!AO8*$D20/1000*$F20*$G20</f>
        <v>4361640.5</v>
      </c>
      <c r="AS20" s="25">
        <f>'CHA FAO - Data, Livestock'!AP8*$D20/1000*$F20*$G20</f>
        <v>4661086.5</v>
      </c>
      <c r="AT20" s="25">
        <f>'CHA FAO - Data, Livestock'!AQ8*$D20/1000*$F20*$G20</f>
        <v>4981483.5</v>
      </c>
      <c r="AU20" s="25">
        <f>'CHA FAO - Data, Livestock'!AR8*$D20/1000*$F20*$G20</f>
        <v>5323853.5</v>
      </c>
      <c r="AV20" s="25">
        <f>'CHA FAO - Data, Livestock'!AS8*$D20/1000*$F20*$G20</f>
        <v>5690751.4999999991</v>
      </c>
      <c r="AW20" s="25">
        <f>'CHA FAO - Data, Livestock'!AT8*$D20/1000*$F20*$G20</f>
        <v>6082688.4999999991</v>
      </c>
      <c r="AX20" s="25">
        <f>'CHA FAO - Data, Livestock'!AU8*$D20/1000*$F20*$G20</f>
        <v>6502219.5</v>
      </c>
      <c r="AY20" s="25">
        <f>'CHA FAO - Data, Livestock'!AV8*$D20/1000*$F20*$G20</f>
        <v>6951388.5000000009</v>
      </c>
      <c r="AZ20" s="25">
        <f>'CHA FAO - Data, Livestock'!AW8*$D20/1000*$F20*$G20</f>
        <v>7431983.9999999991</v>
      </c>
      <c r="BA20" s="25">
        <f>'CHA FAO - Data, Livestock'!AX8*$D20/1000*$F20*$G20</f>
        <v>7946050</v>
      </c>
      <c r="BB20" s="25">
        <f>'CHA FAO - Data, Livestock'!AY8*$D20/1000*$F20*$G20</f>
        <v>8496397</v>
      </c>
      <c r="BC20" s="25">
        <f>'CHA FAO - Data, Livestock'!AZ8*$D20/1000*$F20*$G20</f>
        <v>9085324.5</v>
      </c>
      <c r="BD20" s="25">
        <f>'CHA FAO - Data, Livestock'!BA8*$D20/1000*$F20*$G20</f>
        <v>9716154</v>
      </c>
      <c r="BE20" s="25">
        <f>'CHA FAO - Data, Livestock'!BB8*$D20/1000*$F20*$G20</f>
        <v>10390929.5</v>
      </c>
      <c r="BF20" s="25">
        <f>'CHA FAO - Data, Livestock'!BC8*$D20/1000*$F20*$G20</f>
        <v>11113738.999999998</v>
      </c>
      <c r="BG20" s="25">
        <f>'CHA FAO - Data, Livestock'!BD8*$D20/1000*$F20*$G20</f>
        <v>11887137.499999998</v>
      </c>
      <c r="BH20" s="25">
        <f>'CHA FAO - Data, Livestock'!BE8*$D20/1000*$F20*$G20</f>
        <v>12715468.5</v>
      </c>
      <c r="BI20" s="25">
        <f>'CHA FAO - Data, Livestock'!BF8*$D20/1000*$F20*$G20</f>
        <v>13602309</v>
      </c>
      <c r="BJ20" s="25">
        <f>'CHA FAO - Data, Livestock'!BG8*$D20/1000*$F20*$G20</f>
        <v>14552135.104499999</v>
      </c>
      <c r="BK20" s="25">
        <f>'CHA FAO - Data, Livestock'!BH8*$D20/1000*$F20*$G20</f>
        <v>15568984.48</v>
      </c>
      <c r="BL20" s="25">
        <f>'CHA FAO - Data, Livestock'!BI8*$D20/1000*$F20*$G20</f>
        <v>16657982.967500001</v>
      </c>
      <c r="BM20" s="25">
        <f>'CHA FAO - Data, Livestock'!BJ8*$D20/1000*$F20*$G20</f>
        <v>17825097.769499999</v>
      </c>
      <c r="BN20" s="25">
        <f>'CHA FAO - Data, Livestock'!BK8*$D20/1000*$F20*$G20</f>
        <v>19074700.235499997</v>
      </c>
    </row>
    <row r="21" spans="1:66" x14ac:dyDescent="0.35">
      <c r="A21" s="129"/>
      <c r="B21" s="129" t="s">
        <v>65</v>
      </c>
      <c r="D21" s="149">
        <v>10</v>
      </c>
      <c r="E21" s="49" t="s">
        <v>113</v>
      </c>
      <c r="F21" s="49">
        <v>365</v>
      </c>
      <c r="G21" s="49">
        <v>0.5</v>
      </c>
      <c r="H21" s="25">
        <f>'CHA FAO - Data, Livestock'!E9*$D21/1000*$F21*$G21</f>
        <v>273750</v>
      </c>
      <c r="I21" s="25">
        <f>'CHA FAO - Data, Livestock'!F9*$D21/1000*$F21*$G21</f>
        <v>273750</v>
      </c>
      <c r="J21" s="25">
        <f>'CHA FAO - Data, Livestock'!G9*$D21/1000*$F21*$G21</f>
        <v>273750</v>
      </c>
      <c r="K21" s="25">
        <f>'CHA FAO - Data, Livestock'!H9*$D21/1000*$F21*$G21</f>
        <v>273750</v>
      </c>
      <c r="L21" s="25">
        <f>'CHA FAO - Data, Livestock'!I9*$D21/1000*$F21*$G21</f>
        <v>273750</v>
      </c>
      <c r="M21" s="25">
        <f>'CHA FAO - Data, Livestock'!J9*$D21/1000*$F21*$G21</f>
        <v>273750</v>
      </c>
      <c r="N21" s="25">
        <f>'CHA FAO - Data, Livestock'!K9*$D21/1000*$F21*$G21</f>
        <v>273750</v>
      </c>
      <c r="O21" s="25">
        <f>'CHA FAO - Data, Livestock'!L9*$D21/1000*$F21*$G21</f>
        <v>273750</v>
      </c>
      <c r="P21" s="25">
        <f>'CHA FAO - Data, Livestock'!M9*$D21/1000*$F21*$G21</f>
        <v>273750</v>
      </c>
      <c r="Q21" s="25">
        <f>'CHA FAO - Data, Livestock'!N9*$D21/1000*$F21*$G21</f>
        <v>273750</v>
      </c>
      <c r="R21" s="25">
        <f>'CHA FAO - Data, Livestock'!O9*$D21/1000*$F21*$G21</f>
        <v>292000</v>
      </c>
      <c r="S21" s="25">
        <f>'CHA FAO - Data, Livestock'!P9*$D21/1000*$F21*$G21</f>
        <v>324850</v>
      </c>
      <c r="T21" s="25">
        <f>'CHA FAO - Data, Livestock'!Q9*$D21/1000*$F21*$G21</f>
        <v>292000</v>
      </c>
      <c r="U21" s="25">
        <f>'CHA FAO - Data, Livestock'!R9*$D21/1000*$F21*$G21</f>
        <v>273750</v>
      </c>
      <c r="V21" s="25">
        <f>'CHA FAO - Data, Livestock'!S9*$D21/1000*$F21*$G21</f>
        <v>253675</v>
      </c>
      <c r="W21" s="25">
        <f>'CHA FAO - Data, Livestock'!T9*$D21/1000*$F21*$G21</f>
        <v>281050</v>
      </c>
      <c r="X21" s="25">
        <f>'CHA FAO - Data, Livestock'!U9*$D21/1000*$F21*$G21</f>
        <v>286525</v>
      </c>
      <c r="Y21" s="25">
        <f>'CHA FAO - Data, Livestock'!V9*$D21/1000*$F21*$G21</f>
        <v>292000</v>
      </c>
      <c r="Z21" s="25">
        <f>'CHA FAO - Data, Livestock'!W9*$D21/1000*$F21*$G21</f>
        <v>297475</v>
      </c>
      <c r="AA21" s="25">
        <f>'CHA FAO - Data, Livestock'!X9*$D21/1000*$F21*$G21</f>
        <v>302950</v>
      </c>
      <c r="AB21" s="25">
        <f>'CHA FAO - Data, Livestock'!Y9*$D21/1000*$F21*$G21</f>
        <v>310250</v>
      </c>
      <c r="AC21" s="25">
        <f>'CHA FAO - Data, Livestock'!Z9*$D21/1000*$F21*$G21</f>
        <v>315725</v>
      </c>
      <c r="AD21" s="25">
        <f>'CHA FAO - Data, Livestock'!AA9*$D21/1000*$F21*$G21</f>
        <v>321200</v>
      </c>
      <c r="AE21" s="25">
        <f>'CHA FAO - Data, Livestock'!AB9*$D21/1000*$F21*$G21</f>
        <v>319375</v>
      </c>
      <c r="AF21" s="25">
        <f>'CHA FAO - Data, Livestock'!AC9*$D21/1000*$F21*$G21</f>
        <v>325762.5</v>
      </c>
      <c r="AG21" s="25">
        <f>'CHA FAO - Data, Livestock'!AD9*$D21/1000*$F21*$G21</f>
        <v>332515</v>
      </c>
      <c r="AH21" s="25">
        <f>'CHA FAO - Data, Livestock'!AE9*$D21/1000*$F21*$G21</f>
        <v>339088.65</v>
      </c>
      <c r="AI21" s="25">
        <f>'CHA FAO - Data, Livestock'!AF9*$D21/1000*$F21*$G21</f>
        <v>342534.25</v>
      </c>
      <c r="AJ21" s="25">
        <f>'CHA FAO - Data, Livestock'!AG9*$D21/1000*$F21*$G21</f>
        <v>349487.5</v>
      </c>
      <c r="AK21" s="25">
        <f>'CHA FAO - Data, Livestock'!AH9*$D21/1000*$F21*$G21</f>
        <v>356422.5</v>
      </c>
      <c r="AL21" s="25">
        <f>'CHA FAO - Data, Livestock'!AI9*$D21/1000*$F21*$G21</f>
        <v>367730.2</v>
      </c>
      <c r="AM21" s="25">
        <f>'CHA FAO - Data, Livestock'!AJ9*$D21/1000*$F21*$G21</f>
        <v>375083.125</v>
      </c>
      <c r="AN21" s="25">
        <f>'CHA FAO - Data, Livestock'!AK9*$D21/1000*$F21*$G21</f>
        <v>382585.7</v>
      </c>
      <c r="AO21" s="25">
        <f>'CHA FAO - Data, Livestock'!AL9*$D21/1000*$F21*$G21</f>
        <v>390237.92499999999</v>
      </c>
      <c r="AP21" s="25">
        <f>'CHA FAO - Data, Livestock'!AM9*$D21/1000*$F21*$G21</f>
        <v>409165</v>
      </c>
      <c r="AQ21" s="25">
        <f>'CHA FAO - Data, Livestock'!AN9*$D21/1000*$F21*$G21</f>
        <v>365268.27500000002</v>
      </c>
      <c r="AR21" s="25">
        <f>'CHA FAO - Data, Livestock'!AO9*$D21/1000*$F21*$G21</f>
        <v>347505.55000000005</v>
      </c>
      <c r="AS21" s="25">
        <f>'CHA FAO - Data, Livestock'!AP9*$D21/1000*$F21*$G21</f>
        <v>380038</v>
      </c>
      <c r="AT21" s="25">
        <f>'CHA FAO - Data, Livestock'!AQ9*$D21/1000*$F21*$G21</f>
        <v>361534.32500000001</v>
      </c>
      <c r="AU21" s="25">
        <f>'CHA FAO - Data, Livestock'!AR9*$D21/1000*$F21*$G21</f>
        <v>369286.92499999999</v>
      </c>
      <c r="AV21" s="25">
        <f>'CHA FAO - Data, Livestock'!AS9*$D21/1000*$F21*$G21</f>
        <v>465375</v>
      </c>
      <c r="AW21" s="25">
        <f>'CHA FAO - Data, Livestock'!AT9*$D21/1000*$F21*$G21</f>
        <v>476325</v>
      </c>
      <c r="AX21" s="25">
        <f>'CHA FAO - Data, Livestock'!AU9*$D21/1000*$F21*$G21</f>
        <v>487275</v>
      </c>
      <c r="AY21" s="25">
        <f>'CHA FAO - Data, Livestock'!AV9*$D21/1000*$F21*$G21</f>
        <v>498225</v>
      </c>
      <c r="AZ21" s="25">
        <f>'CHA FAO - Data, Livestock'!AW9*$D21/1000*$F21*$G21</f>
        <v>501875</v>
      </c>
      <c r="BA21" s="25">
        <f>'CHA FAO - Data, Livestock'!AX9*$D21/1000*$F21*$G21</f>
        <v>505890</v>
      </c>
      <c r="BB21" s="25">
        <f>'CHA FAO - Data, Livestock'!AY9*$D21/1000*$F21*$G21</f>
        <v>713262.92500000005</v>
      </c>
      <c r="BC21" s="25">
        <f>'CHA FAO - Data, Livestock'!AZ9*$D21/1000*$F21*$G21</f>
        <v>730381.42500000005</v>
      </c>
      <c r="BD21" s="25">
        <f>'CHA FAO - Data, Livestock'!BA9*$D21/1000*$F21*$G21</f>
        <v>747910.55</v>
      </c>
      <c r="BE21" s="25">
        <f>'CHA FAO - Data, Livestock'!BB9*$D21/1000*$F21*$G21</f>
        <v>766500</v>
      </c>
      <c r="BF21" s="25">
        <f>'CHA FAO - Data, Livestock'!BC9*$D21/1000*$F21*$G21</f>
        <v>777450</v>
      </c>
      <c r="BG21" s="25">
        <f>'CHA FAO - Data, Livestock'!BD9*$D21/1000*$F21*$G21</f>
        <v>788400</v>
      </c>
      <c r="BH21" s="25">
        <f>'CHA FAO - Data, Livestock'!BE9*$D21/1000*$F21*$G21</f>
        <v>793875</v>
      </c>
      <c r="BI21" s="25">
        <f>'CHA FAO - Data, Livestock'!BF9*$D21/1000*$F21*$G21</f>
        <v>815331.52499999991</v>
      </c>
      <c r="BJ21" s="25">
        <f>'CHA FAO - Data, Livestock'!BG9*$D21/1000*$F21*$G21</f>
        <v>1959133.8499999999</v>
      </c>
      <c r="BK21" s="25">
        <f>'CHA FAO - Data, Livestock'!BH9*$D21/1000*$F21*$G21</f>
        <v>2042592.925</v>
      </c>
      <c r="BL21" s="25">
        <f>'CHA FAO - Data, Livestock'!BI9*$D21/1000*$F21*$G21</f>
        <v>2129607.1</v>
      </c>
      <c r="BM21" s="25">
        <f>'CHA FAO - Data, Livestock'!BJ9*$D21/1000*$F21*$G21</f>
        <v>2220608.9</v>
      </c>
      <c r="BN21" s="25">
        <f>'CHA FAO - Data, Livestock'!BK9*$D21/1000*$F21*$G21</f>
        <v>2315304.5</v>
      </c>
    </row>
    <row r="22" spans="1:66" x14ac:dyDescent="0.35">
      <c r="A22" s="129"/>
      <c r="B22" s="129" t="s">
        <v>37</v>
      </c>
      <c r="D22" s="149">
        <v>6</v>
      </c>
      <c r="E22" s="49" t="s">
        <v>113</v>
      </c>
      <c r="F22" s="49">
        <v>365</v>
      </c>
      <c r="G22" s="49">
        <v>0.5</v>
      </c>
      <c r="H22" s="25">
        <f>'CHA FAO - Data, Livestock'!E10*$D22/1000*$F22*$G22</f>
        <v>438000</v>
      </c>
      <c r="I22" s="25">
        <f>'CHA FAO - Data, Livestock'!F10*$D22/1000*$F22*$G22</f>
        <v>383250</v>
      </c>
      <c r="J22" s="25">
        <f>'CHA FAO - Data, Livestock'!G10*$D22/1000*$F22*$G22</f>
        <v>328500</v>
      </c>
      <c r="K22" s="25">
        <f>'CHA FAO - Data, Livestock'!H10*$D22/1000*$F22*$G22</f>
        <v>328500</v>
      </c>
      <c r="L22" s="25">
        <f>'CHA FAO - Data, Livestock'!I10*$D22/1000*$F22*$G22</f>
        <v>328500</v>
      </c>
      <c r="M22" s="25">
        <f>'CHA FAO - Data, Livestock'!J10*$D22/1000*$F22*$G22</f>
        <v>328500</v>
      </c>
      <c r="N22" s="25">
        <f>'CHA FAO - Data, Livestock'!K10*$D22/1000*$F22*$G22</f>
        <v>328500</v>
      </c>
      <c r="O22" s="25">
        <f>'CHA FAO - Data, Livestock'!L10*$D22/1000*$F22*$G22</f>
        <v>328500</v>
      </c>
      <c r="P22" s="25">
        <f>'CHA FAO - Data, Livestock'!M10*$D22/1000*$F22*$G22</f>
        <v>328500</v>
      </c>
      <c r="Q22" s="25">
        <f>'CHA FAO - Data, Livestock'!N10*$D22/1000*$F22*$G22</f>
        <v>399675</v>
      </c>
      <c r="R22" s="25">
        <f>'CHA FAO - Data, Livestock'!O10*$D22/1000*$F22*$G22</f>
        <v>399675</v>
      </c>
      <c r="S22" s="25">
        <f>'CHA FAO - Data, Livestock'!P10*$D22/1000*$F22*$G22</f>
        <v>399675</v>
      </c>
      <c r="T22" s="25">
        <f>'CHA FAO - Data, Livestock'!Q10*$D22/1000*$F22*$G22</f>
        <v>383250</v>
      </c>
      <c r="U22" s="25">
        <f>'CHA FAO - Data, Livestock'!R10*$D22/1000*$F22*$G22</f>
        <v>361350</v>
      </c>
      <c r="V22" s="25">
        <f>'CHA FAO - Data, Livestock'!S10*$D22/1000*$F22*$G22</f>
        <v>343830</v>
      </c>
      <c r="W22" s="25">
        <f>'CHA FAO - Data, Livestock'!T10*$D22/1000*$F22*$G22</f>
        <v>296745</v>
      </c>
      <c r="X22" s="25">
        <f>'CHA FAO - Data, Livestock'!U10*$D22/1000*$F22*$G22</f>
        <v>295650</v>
      </c>
      <c r="Y22" s="25">
        <f>'CHA FAO - Data, Livestock'!V10*$D22/1000*$F22*$G22</f>
        <v>273750</v>
      </c>
      <c r="Z22" s="25">
        <f>'CHA FAO - Data, Livestock'!W10*$D22/1000*$F22*$G22</f>
        <v>279225</v>
      </c>
      <c r="AA22" s="25">
        <f>'CHA FAO - Data, Livestock'!X10*$D22/1000*$F22*$G22</f>
        <v>284700</v>
      </c>
      <c r="AB22" s="25">
        <f>'CHA FAO - Data, Livestock'!Y10*$D22/1000*$F22*$G22</f>
        <v>295650</v>
      </c>
      <c r="AC22" s="25">
        <f>'CHA FAO - Data, Livestock'!Z10*$D22/1000*$F22*$G22</f>
        <v>306600</v>
      </c>
      <c r="AD22" s="25">
        <f>'CHA FAO - Data, Livestock'!AA10*$D22/1000*$F22*$G22</f>
        <v>316455</v>
      </c>
      <c r="AE22" s="25">
        <f>'CHA FAO - Data, Livestock'!AB10*$D22/1000*$F22*$G22</f>
        <v>241447.5</v>
      </c>
      <c r="AF22" s="25">
        <f>'CHA FAO - Data, Livestock'!AC10*$D22/1000*$F22*$G22</f>
        <v>243856.5</v>
      </c>
      <c r="AG22" s="25">
        <f>'CHA FAO - Data, Livestock'!AD10*$D22/1000*$F22*$G22</f>
        <v>248893.5</v>
      </c>
      <c r="AH22" s="25">
        <f>'CHA FAO - Data, Livestock'!AE10*$D22/1000*$F22*$G22</f>
        <v>242704.56</v>
      </c>
      <c r="AI22" s="25">
        <f>'CHA FAO - Data, Livestock'!AF10*$D22/1000*$F22*$G22</f>
        <v>256591.35</v>
      </c>
      <c r="AJ22" s="25">
        <f>'CHA FAO - Data, Livestock'!AG10*$D22/1000*$F22*$G22</f>
        <v>283167</v>
      </c>
      <c r="AK22" s="25">
        <f>'CHA FAO - Data, Livestock'!AH10*$D22/1000*$F22*$G22</f>
        <v>288806.25</v>
      </c>
      <c r="AL22" s="25">
        <f>'CHA FAO - Data, Livestock'!AI10*$D22/1000*$F22*$G22</f>
        <v>261376.5</v>
      </c>
      <c r="AM22" s="25">
        <f>'CHA FAO - Data, Livestock'!AJ10*$D22/1000*$F22*$G22</f>
        <v>266571.18</v>
      </c>
      <c r="AN22" s="25">
        <f>'CHA FAO - Data, Livestock'!AK10*$D22/1000*$F22*$G22</f>
        <v>271902.73499999999</v>
      </c>
      <c r="AO22" s="25">
        <f>'CHA FAO - Data, Livestock'!AL10*$D22/1000*$F22*$G22</f>
        <v>277340.505</v>
      </c>
      <c r="AP22" s="25">
        <f>'CHA FAO - Data, Livestock'!AM10*$D22/1000*$F22*$G22</f>
        <v>282873.53999999998</v>
      </c>
      <c r="AQ22" s="25">
        <f>'CHA FAO - Data, Livestock'!AN10*$D22/1000*$F22*$G22</f>
        <v>283052.02500000002</v>
      </c>
      <c r="AR22" s="25">
        <f>'CHA FAO - Data, Livestock'!AO10*$D22/1000*$F22*$G22</f>
        <v>374025.72000000003</v>
      </c>
      <c r="AS22" s="25">
        <f>'CHA FAO - Data, Livestock'!AP10*$D22/1000*$F22*$G22</f>
        <v>385969.98</v>
      </c>
      <c r="AT22" s="25">
        <f>'CHA FAO - Data, Livestock'!AQ10*$D22/1000*$F22*$G22</f>
        <v>383230.29</v>
      </c>
      <c r="AU22" s="25">
        <f>'CHA FAO - Data, Livestock'!AR10*$D22/1000*$F22*$G22</f>
        <v>390894.19500000001</v>
      </c>
      <c r="AV22" s="25">
        <f>'CHA FAO - Data, Livestock'!AS10*$D22/1000*$F22*$G22</f>
        <v>398711.39999999997</v>
      </c>
      <c r="AW22" s="25">
        <f>'CHA FAO - Data, Livestock'!AT10*$D22/1000*$F22*$G22</f>
        <v>407340</v>
      </c>
      <c r="AX22" s="25">
        <f>'CHA FAO - Data, Livestock'!AU10*$D22/1000*$F22*$G22</f>
        <v>416100</v>
      </c>
      <c r="AY22" s="25">
        <f>'CHA FAO - Data, Livestock'!AV10*$D22/1000*$F22*$G22</f>
        <v>424860</v>
      </c>
      <c r="AZ22" s="25">
        <f>'CHA FAO - Data, Livestock'!AW10*$D22/1000*$F22*$G22</f>
        <v>424860</v>
      </c>
      <c r="BA22" s="25">
        <f>'CHA FAO - Data, Livestock'!AX10*$D22/1000*$F22*$G22</f>
        <v>424860</v>
      </c>
      <c r="BB22" s="25">
        <f>'CHA FAO - Data, Livestock'!AY10*$D22/1000*$F22*$G22</f>
        <v>470788.68000000005</v>
      </c>
      <c r="BC22" s="25">
        <f>'CHA FAO - Data, Livestock'!AZ10*$D22/1000*$F22*$G22</f>
        <v>482086.89</v>
      </c>
      <c r="BD22" s="25">
        <f>'CHA FAO - Data, Livestock'!BA10*$D22/1000*$F22*$G22</f>
        <v>493657.755</v>
      </c>
      <c r="BE22" s="25">
        <f>'CHA FAO - Data, Livestock'!BB10*$D22/1000*$F22*$G22</f>
        <v>503700</v>
      </c>
      <c r="BF22" s="25">
        <f>'CHA FAO - Data, Livestock'!BC10*$D22/1000*$F22*$G22</f>
        <v>512460</v>
      </c>
      <c r="BG22" s="25">
        <f>'CHA FAO - Data, Livestock'!BD10*$D22/1000*$F22*$G22</f>
        <v>521220</v>
      </c>
      <c r="BH22" s="25">
        <f>'CHA FAO - Data, Livestock'!BE10*$D22/1000*$F22*$G22</f>
        <v>525600</v>
      </c>
      <c r="BI22" s="25">
        <f>'CHA FAO - Data, Livestock'!BF10*$D22/1000*$F22*$G22</f>
        <v>548106.63</v>
      </c>
      <c r="BJ22" s="25">
        <f>'CHA FAO - Data, Livestock'!BG10*$D22/1000*$F22*$G22</f>
        <v>3070609.9499999997</v>
      </c>
      <c r="BK22" s="25">
        <f>'CHA FAO - Data, Livestock'!BH10*$D22/1000*$F22*$G22</f>
        <v>3273270.36</v>
      </c>
      <c r="BL22" s="25">
        <f>'CHA FAO - Data, Livestock'!BI10*$D22/1000*$F22*$G22</f>
        <v>3489306.1950000003</v>
      </c>
      <c r="BM22" s="25">
        <f>'CHA FAO - Data, Livestock'!BJ10*$D22/1000*$F22*$G22</f>
        <v>3719716.0950000002</v>
      </c>
      <c r="BN22" s="25">
        <f>'CHA FAO - Data, Livestock'!BK10*$D22/1000*$F22*$G22</f>
        <v>3965257.8</v>
      </c>
    </row>
    <row r="23" spans="1:66" x14ac:dyDescent="0.35">
      <c r="A23" s="129"/>
      <c r="B23" s="135" t="s">
        <v>40</v>
      </c>
      <c r="D23" s="149">
        <v>6</v>
      </c>
      <c r="E23" s="49" t="s">
        <v>113</v>
      </c>
      <c r="F23" s="49">
        <v>365</v>
      </c>
      <c r="G23" s="49">
        <v>0.5</v>
      </c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</row>
    <row r="24" spans="1:66" x14ac:dyDescent="0.35">
      <c r="A24" s="129"/>
      <c r="B24" s="134" t="s">
        <v>340</v>
      </c>
      <c r="D24" s="149">
        <v>10</v>
      </c>
      <c r="E24" s="49" t="s">
        <v>113</v>
      </c>
      <c r="F24" s="49">
        <v>365</v>
      </c>
      <c r="G24" s="49">
        <v>0.5</v>
      </c>
      <c r="H24" s="25">
        <f>'CHA FAO - Data, Livestock'!E11*$D24/1000*$F24*$G24</f>
        <v>547500</v>
      </c>
      <c r="I24" s="25">
        <f>'CHA FAO - Data, Livestock'!F11*$D24/1000*$F24*$G24</f>
        <v>584000</v>
      </c>
      <c r="J24" s="25">
        <f>'CHA FAO - Data, Livestock'!G11*$D24/1000*$F24*$G24</f>
        <v>638750</v>
      </c>
      <c r="K24" s="25">
        <f>'CHA FAO - Data, Livestock'!H11*$D24/1000*$F24*$G24</f>
        <v>638750</v>
      </c>
      <c r="L24" s="25">
        <f>'CHA FAO - Data, Livestock'!I11*$D24/1000*$F24*$G24</f>
        <v>638750</v>
      </c>
      <c r="M24" s="25">
        <f>'CHA FAO - Data, Livestock'!J11*$D24/1000*$F24*$G24</f>
        <v>638750</v>
      </c>
      <c r="N24" s="25">
        <f>'CHA FAO - Data, Livestock'!K11*$D24/1000*$F24*$G24</f>
        <v>647875</v>
      </c>
      <c r="O24" s="25">
        <f>'CHA FAO - Data, Livestock'!L11*$D24/1000*$F24*$G24</f>
        <v>647875</v>
      </c>
      <c r="P24" s="25">
        <f>'CHA FAO - Data, Livestock'!M11*$D24/1000*$F24*$G24</f>
        <v>675250</v>
      </c>
      <c r="Q24" s="25">
        <f>'CHA FAO - Data, Livestock'!N11*$D24/1000*$F24*$G24</f>
        <v>675250</v>
      </c>
      <c r="R24" s="25">
        <f>'CHA FAO - Data, Livestock'!O11*$D24/1000*$F24*$G24</f>
        <v>821250</v>
      </c>
      <c r="S24" s="25">
        <f>'CHA FAO - Data, Livestock'!P11*$D24/1000*$F24*$G24</f>
        <v>1022000</v>
      </c>
      <c r="T24" s="25">
        <f>'CHA FAO - Data, Livestock'!Q11*$D24/1000*$F24*$G24</f>
        <v>1022000</v>
      </c>
      <c r="U24" s="25">
        <f>'CHA FAO - Data, Livestock'!R11*$D24/1000*$F24*$G24</f>
        <v>994625</v>
      </c>
      <c r="V24" s="25">
        <f>'CHA FAO - Data, Livestock'!S11*$D24/1000*$F24*$G24</f>
        <v>945350</v>
      </c>
      <c r="W24" s="25">
        <f>'CHA FAO - Data, Livestock'!T11*$D24/1000*$F24*$G24</f>
        <v>669775</v>
      </c>
      <c r="X24" s="25">
        <f>'CHA FAO - Data, Livestock'!U11*$D24/1000*$F24*$G24</f>
        <v>730000</v>
      </c>
      <c r="Y24" s="25">
        <f>'CHA FAO - Data, Livestock'!V11*$D24/1000*$F24*$G24</f>
        <v>748250</v>
      </c>
      <c r="Z24" s="25">
        <f>'CHA FAO - Data, Livestock'!W11*$D24/1000*$F24*$G24</f>
        <v>766500</v>
      </c>
      <c r="AA24" s="25">
        <f>'CHA FAO - Data, Livestock'!X11*$D24/1000*$F24*$G24</f>
        <v>784750</v>
      </c>
      <c r="AB24" s="25">
        <f>'CHA FAO - Data, Livestock'!Y11*$D24/1000*$F24*$G24</f>
        <v>812125</v>
      </c>
      <c r="AC24" s="25">
        <f>'CHA FAO - Data, Livestock'!Z11*$D24/1000*$F24*$G24</f>
        <v>839500</v>
      </c>
      <c r="AD24" s="25">
        <f>'CHA FAO - Data, Livestock'!AA11*$D24/1000*$F24*$G24</f>
        <v>871437.5</v>
      </c>
      <c r="AE24" s="25">
        <f>'CHA FAO - Data, Livestock'!AB11*$D24/1000*$F24*$G24</f>
        <v>837675</v>
      </c>
      <c r="AF24" s="25">
        <f>'CHA FAO - Data, Livestock'!AC11*$D24/1000*$F24*$G24</f>
        <v>877934.50000000012</v>
      </c>
      <c r="AG24" s="25">
        <f>'CHA FAO - Data, Livestock'!AD11*$D24/1000*$F24*$G24</f>
        <v>889687.5</v>
      </c>
      <c r="AH24" s="25">
        <f>'CHA FAO - Data, Livestock'!AE11*$D24/1000*$F24*$G24</f>
        <v>915830.625</v>
      </c>
      <c r="AI24" s="25">
        <f>'CHA FAO - Data, Livestock'!AF11*$D24/1000*$F24*$G24</f>
        <v>943890</v>
      </c>
      <c r="AJ24" s="25">
        <f>'CHA FAO - Data, Livestock'!AG11*$D24/1000*$F24*$G24</f>
        <v>972360</v>
      </c>
      <c r="AK24" s="25">
        <f>'CHA FAO - Data, Livestock'!AH11*$D24/1000*$F24*$G24</f>
        <v>1001578.2500000001</v>
      </c>
      <c r="AL24" s="25">
        <f>'CHA FAO - Data, Livestock'!AI11*$D24/1000*$F24*$G24</f>
        <v>2534925</v>
      </c>
      <c r="AM24" s="25">
        <f>'CHA FAO - Data, Livestock'!AJ11*$D24/1000*$F24*$G24</f>
        <v>2701000</v>
      </c>
      <c r="AN24" s="25">
        <f>'CHA FAO - Data, Livestock'!AK11*$D24/1000*$F24*$G24</f>
        <v>2879850</v>
      </c>
      <c r="AO24" s="25">
        <f>'CHA FAO - Data, Livestock'!AL11*$D24/1000*$F24*$G24</f>
        <v>3067825</v>
      </c>
      <c r="AP24" s="25">
        <f>'CHA FAO - Data, Livestock'!AM11*$D24/1000*$F24*$G24</f>
        <v>3270400</v>
      </c>
      <c r="AQ24" s="25">
        <f>'CHA FAO - Data, Livestock'!AN11*$D24/1000*$F24*$G24</f>
        <v>3485750</v>
      </c>
      <c r="AR24" s="25">
        <f>'CHA FAO - Data, Livestock'!AO11*$D24/1000*$F24*$G24</f>
        <v>3715700</v>
      </c>
      <c r="AS24" s="25">
        <f>'CHA FAO - Data, Livestock'!AP11*$D24/1000*$F24*$G24</f>
        <v>3960250</v>
      </c>
      <c r="AT24" s="25">
        <f>'CHA FAO - Data, Livestock'!AQ11*$D24/1000*$F24*$G24</f>
        <v>4221225</v>
      </c>
      <c r="AU24" s="25">
        <f>'CHA FAO - Data, Livestock'!AR11*$D24/1000*$F24*$G24</f>
        <v>4498625</v>
      </c>
      <c r="AV24" s="25">
        <f>'CHA FAO - Data, Livestock'!AS11*$D24/1000*$F24*$G24</f>
        <v>4794275</v>
      </c>
      <c r="AW24" s="25">
        <f>'CHA FAO - Data, Livestock'!AT11*$D24/1000*$F24*$G24</f>
        <v>5110000</v>
      </c>
      <c r="AX24" s="25">
        <f>'CHA FAO - Data, Livestock'!AU11*$D24/1000*$F24*$G24</f>
        <v>5445800</v>
      </c>
      <c r="AY24" s="25">
        <f>'CHA FAO - Data, Livestock'!AV11*$D24/1000*$F24*$G24</f>
        <v>5805325</v>
      </c>
      <c r="AZ24" s="25">
        <f>'CHA FAO - Data, Livestock'!AW11*$D24/1000*$F24*$G24</f>
        <v>6186750</v>
      </c>
      <c r="BA24" s="25">
        <f>'CHA FAO - Data, Livestock'!AX11*$D24/1000*$F24*$G24</f>
        <v>6593725</v>
      </c>
      <c r="BB24" s="25">
        <f>'CHA FAO - Data, Livestock'!AY11*$D24/1000*$F24*$G24</f>
        <v>7028075</v>
      </c>
      <c r="BC24" s="25">
        <f>'CHA FAO - Data, Livestock'!AZ11*$D24/1000*$F24*$G24</f>
        <v>7491625</v>
      </c>
      <c r="BD24" s="25">
        <f>'CHA FAO - Data, Livestock'!BA11*$D24/1000*$F24*$G24</f>
        <v>7984375</v>
      </c>
      <c r="BE24" s="25">
        <f>'CHA FAO - Data, Livestock'!BB11*$D24/1000*$F24*$G24</f>
        <v>8509975</v>
      </c>
      <c r="BF24" s="25">
        <f>'CHA FAO - Data, Livestock'!BC11*$D24/1000*$F24*$G24</f>
        <v>9070250</v>
      </c>
      <c r="BG24" s="25">
        <f>'CHA FAO - Data, Livestock'!BD11*$D24/1000*$F24*$G24</f>
        <v>9667025</v>
      </c>
      <c r="BH24" s="25">
        <f>'CHA FAO - Data, Livestock'!BE11*$D24/1000*$F24*$G24</f>
        <v>10303950</v>
      </c>
      <c r="BI24" s="25">
        <f>'CHA FAO - Data, Livestock'!BF11*$D24/1000*$F24*$G24</f>
        <v>10981025</v>
      </c>
      <c r="BJ24" s="25">
        <f>'CHA FAO - Data, Livestock'!BG11*$D24/1000*$F24*$G24</f>
        <v>11704675.824999999</v>
      </c>
      <c r="BK24" s="25">
        <f>'CHA FAO - Data, Livestock'!BH11*$D24/1000*$F24*$G24</f>
        <v>12474844.074999999</v>
      </c>
      <c r="BL24" s="25">
        <f>'CHA FAO - Data, Livestock'!BI11*$D24/1000*$F24*$G24</f>
        <v>13295688.924999999</v>
      </c>
      <c r="BM24" s="25">
        <f>'CHA FAO - Data, Livestock'!BJ11*$D24/1000*$F24*$G24</f>
        <v>14171595.85</v>
      </c>
      <c r="BN24" s="25">
        <f>'CHA FAO - Data, Livestock'!BK11*$D24/1000*$F24*$G24</f>
        <v>15104459.200000001</v>
      </c>
    </row>
    <row r="25" spans="1:66" x14ac:dyDescent="0.35">
      <c r="A25" s="129"/>
      <c r="B25" s="134" t="s">
        <v>341</v>
      </c>
      <c r="D25" s="149">
        <v>0.1</v>
      </c>
      <c r="E25" s="49" t="s">
        <v>113</v>
      </c>
      <c r="F25" s="49">
        <v>365</v>
      </c>
      <c r="G25" s="49">
        <v>0.5</v>
      </c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</row>
    <row r="26" spans="1:66" x14ac:dyDescent="0.35">
      <c r="A26" s="129"/>
      <c r="B26" s="134" t="s">
        <v>342</v>
      </c>
      <c r="D26" s="149">
        <v>0.1</v>
      </c>
      <c r="E26" s="49" t="s">
        <v>113</v>
      </c>
      <c r="F26" s="49">
        <v>365</v>
      </c>
      <c r="G26" s="49">
        <v>0.5</v>
      </c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</row>
    <row r="27" spans="1:66" x14ac:dyDescent="0.35">
      <c r="A27" s="129"/>
      <c r="B27" s="134" t="s">
        <v>343</v>
      </c>
      <c r="D27" s="149">
        <v>10</v>
      </c>
      <c r="E27" s="49" t="s">
        <v>113</v>
      </c>
      <c r="F27" s="49">
        <v>365</v>
      </c>
      <c r="G27" s="49">
        <v>0.5</v>
      </c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</row>
    <row r="28" spans="1:66" x14ac:dyDescent="0.35">
      <c r="A28" s="129"/>
      <c r="B28" s="134" t="s">
        <v>344</v>
      </c>
      <c r="D28" s="149">
        <v>5</v>
      </c>
      <c r="E28" s="49" t="s">
        <v>113</v>
      </c>
      <c r="F28" s="49">
        <v>365</v>
      </c>
      <c r="G28" s="49">
        <v>0.5</v>
      </c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</row>
    <row r="29" spans="1:66" s="154" customFormat="1" x14ac:dyDescent="0.35">
      <c r="A29" s="152" t="s">
        <v>392</v>
      </c>
      <c r="C29" s="153"/>
      <c r="E29" s="155"/>
      <c r="G29" s="156"/>
      <c r="H29" s="154">
        <f t="shared" ref="H29:AM29" si="2">SUM(H19:H28)</f>
        <v>9441637.5</v>
      </c>
      <c r="I29" s="154">
        <f t="shared" si="2"/>
        <v>9527412.5</v>
      </c>
      <c r="J29" s="154">
        <f t="shared" si="2"/>
        <v>9631437.5</v>
      </c>
      <c r="K29" s="154">
        <f t="shared" si="2"/>
        <v>9735462.5</v>
      </c>
      <c r="L29" s="154">
        <f t="shared" si="2"/>
        <v>9839487.5</v>
      </c>
      <c r="M29" s="154">
        <f t="shared" si="2"/>
        <v>10064875</v>
      </c>
      <c r="N29" s="154">
        <f t="shared" si="2"/>
        <v>10225018.75</v>
      </c>
      <c r="O29" s="154">
        <f t="shared" si="2"/>
        <v>10337712.5</v>
      </c>
      <c r="P29" s="154">
        <f t="shared" si="2"/>
        <v>10178025</v>
      </c>
      <c r="Q29" s="154">
        <f t="shared" si="2"/>
        <v>10325850</v>
      </c>
      <c r="R29" s="154">
        <f t="shared" si="2"/>
        <v>10413450</v>
      </c>
      <c r="S29" s="154">
        <f t="shared" si="2"/>
        <v>11206412.5</v>
      </c>
      <c r="T29" s="154">
        <f t="shared" si="2"/>
        <v>9960850</v>
      </c>
      <c r="U29" s="154">
        <f t="shared" si="2"/>
        <v>8030912.5</v>
      </c>
      <c r="V29" s="154">
        <f t="shared" si="2"/>
        <v>8365617.5</v>
      </c>
      <c r="W29" s="154">
        <f t="shared" si="2"/>
        <v>8691015</v>
      </c>
      <c r="X29" s="154">
        <f t="shared" si="2"/>
        <v>9562343</v>
      </c>
      <c r="Y29" s="154">
        <f t="shared" si="2"/>
        <v>9778441.25</v>
      </c>
      <c r="Z29" s="154">
        <f t="shared" si="2"/>
        <v>10027170.5</v>
      </c>
      <c r="AA29" s="154">
        <f t="shared" si="2"/>
        <v>10268837</v>
      </c>
      <c r="AB29" s="154">
        <f t="shared" si="2"/>
        <v>10529684.25</v>
      </c>
      <c r="AC29" s="154">
        <f t="shared" si="2"/>
        <v>10795185.25</v>
      </c>
      <c r="AD29" s="154">
        <f t="shared" si="2"/>
        <v>10842471</v>
      </c>
      <c r="AE29" s="154">
        <f t="shared" si="2"/>
        <v>8831266.25</v>
      </c>
      <c r="AF29" s="154">
        <f t="shared" si="2"/>
        <v>9065286</v>
      </c>
      <c r="AG29" s="154">
        <f t="shared" si="2"/>
        <v>9280681.625</v>
      </c>
      <c r="AH29" s="154">
        <f t="shared" si="2"/>
        <v>9539964.0287500005</v>
      </c>
      <c r="AI29" s="154">
        <f t="shared" si="2"/>
        <v>9795811.5999999996</v>
      </c>
      <c r="AJ29" s="154">
        <f t="shared" si="2"/>
        <v>10061860.1</v>
      </c>
      <c r="AK29" s="154">
        <f t="shared" si="2"/>
        <v>10314332.789999999</v>
      </c>
      <c r="AL29" s="154">
        <f t="shared" si="2"/>
        <v>18570991.949999999</v>
      </c>
      <c r="AM29" s="154">
        <f t="shared" si="2"/>
        <v>19611963.555</v>
      </c>
      <c r="AN29" s="154">
        <f t="shared" ref="AN29:BN29" si="3">SUM(AN19:AN28)</f>
        <v>20714724.184999999</v>
      </c>
      <c r="AO29" s="154">
        <f t="shared" si="3"/>
        <v>21879571.68</v>
      </c>
      <c r="AP29" s="154">
        <f t="shared" si="3"/>
        <v>23124372.789999999</v>
      </c>
      <c r="AQ29" s="154">
        <f t="shared" si="3"/>
        <v>24371020.799999997</v>
      </c>
      <c r="AR29" s="154">
        <f t="shared" si="3"/>
        <v>25812160.52</v>
      </c>
      <c r="AS29" s="154">
        <f t="shared" si="3"/>
        <v>27303916.98</v>
      </c>
      <c r="AT29" s="154">
        <f t="shared" si="3"/>
        <v>28814140.614999998</v>
      </c>
      <c r="AU29" s="154">
        <f t="shared" si="3"/>
        <v>30451434.620000001</v>
      </c>
      <c r="AV29" s="154">
        <f t="shared" si="3"/>
        <v>32272007.899999999</v>
      </c>
      <c r="AW29" s="154">
        <f t="shared" si="3"/>
        <v>34108848.5</v>
      </c>
      <c r="AX29" s="154">
        <f t="shared" si="3"/>
        <v>36054170.75</v>
      </c>
      <c r="AY29" s="154">
        <f t="shared" si="3"/>
        <v>38113537.25</v>
      </c>
      <c r="AZ29" s="154">
        <f t="shared" si="3"/>
        <v>40276052.75</v>
      </c>
      <c r="BA29" s="154">
        <f t="shared" si="3"/>
        <v>42567303.75</v>
      </c>
      <c r="BB29" s="154">
        <f t="shared" si="3"/>
        <v>45242581.104999997</v>
      </c>
      <c r="BC29" s="154">
        <f t="shared" si="3"/>
        <v>47838772.814999998</v>
      </c>
      <c r="BD29" s="154">
        <f t="shared" si="3"/>
        <v>50586502.305</v>
      </c>
      <c r="BE29" s="154">
        <f t="shared" si="3"/>
        <v>53495513.25</v>
      </c>
      <c r="BF29" s="154">
        <f t="shared" si="3"/>
        <v>56566732.75</v>
      </c>
      <c r="BG29" s="154">
        <f t="shared" si="3"/>
        <v>59818663.75</v>
      </c>
      <c r="BH29" s="154">
        <f t="shared" si="3"/>
        <v>63254646</v>
      </c>
      <c r="BI29" s="154">
        <f t="shared" si="3"/>
        <v>66929154.655000001</v>
      </c>
      <c r="BJ29" s="154">
        <f t="shared" si="3"/>
        <v>74443229.636999995</v>
      </c>
      <c r="BK29" s="154">
        <f t="shared" si="3"/>
        <v>78803670.181250006</v>
      </c>
      <c r="BL29" s="154">
        <f t="shared" si="3"/>
        <v>83429638.388750002</v>
      </c>
      <c r="BM29" s="154">
        <f t="shared" si="3"/>
        <v>88336439.348250002</v>
      </c>
      <c r="BN29" s="154">
        <f t="shared" si="3"/>
        <v>93534075.99425</v>
      </c>
    </row>
    <row r="30" spans="1:66" s="26" customFormat="1" x14ac:dyDescent="0.35">
      <c r="A30" s="143"/>
      <c r="C30" s="143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</row>
    <row r="31" spans="1:66" s="27" customFormat="1" ht="18.5" x14ac:dyDescent="0.45">
      <c r="A31" s="61" t="s">
        <v>393</v>
      </c>
      <c r="H31" s="186">
        <f t="shared" ref="H31:AM31" si="4">H13+H29</f>
        <v>9447955.5</v>
      </c>
      <c r="I31" s="186">
        <f t="shared" si="4"/>
        <v>9533730.5</v>
      </c>
      <c r="J31" s="186">
        <f t="shared" si="4"/>
        <v>9637755.5</v>
      </c>
      <c r="K31" s="186">
        <f t="shared" si="4"/>
        <v>9741780.5</v>
      </c>
      <c r="L31" s="186">
        <f t="shared" si="4"/>
        <v>9846041.3000000007</v>
      </c>
      <c r="M31" s="186">
        <f t="shared" si="4"/>
        <v>10071580</v>
      </c>
      <c r="N31" s="186">
        <f t="shared" si="4"/>
        <v>10231912.75</v>
      </c>
      <c r="O31" s="186">
        <f t="shared" si="4"/>
        <v>10344930.5</v>
      </c>
      <c r="P31" s="186">
        <f t="shared" si="4"/>
        <v>10185567</v>
      </c>
      <c r="Q31" s="186">
        <f t="shared" si="4"/>
        <v>10333405.5</v>
      </c>
      <c r="R31" s="186">
        <f t="shared" si="4"/>
        <v>10421086.5</v>
      </c>
      <c r="S31" s="186">
        <f t="shared" si="4"/>
        <v>11213941</v>
      </c>
      <c r="T31" s="186">
        <f t="shared" si="4"/>
        <v>9968176</v>
      </c>
      <c r="U31" s="186">
        <f t="shared" si="4"/>
        <v>8038324</v>
      </c>
      <c r="V31" s="186">
        <f t="shared" si="4"/>
        <v>8373240.5</v>
      </c>
      <c r="W31" s="186">
        <f t="shared" si="4"/>
        <v>8699016</v>
      </c>
      <c r="X31" s="186">
        <f t="shared" si="4"/>
        <v>9573327.5</v>
      </c>
      <c r="Y31" s="186">
        <f t="shared" si="4"/>
        <v>9789515.75</v>
      </c>
      <c r="Z31" s="186">
        <f t="shared" si="4"/>
        <v>10038726.5</v>
      </c>
      <c r="AA31" s="186">
        <f t="shared" si="4"/>
        <v>10280721.5</v>
      </c>
      <c r="AB31" s="186">
        <f t="shared" si="4"/>
        <v>10540830.75</v>
      </c>
      <c r="AC31" s="186">
        <f t="shared" si="4"/>
        <v>10806345.25</v>
      </c>
      <c r="AD31" s="186">
        <f t="shared" si="4"/>
        <v>10853950.5</v>
      </c>
      <c r="AE31" s="186">
        <f t="shared" si="4"/>
        <v>8842808.75</v>
      </c>
      <c r="AF31" s="186">
        <f t="shared" si="4"/>
        <v>9077233.5</v>
      </c>
      <c r="AG31" s="186">
        <f t="shared" si="4"/>
        <v>9292287.125</v>
      </c>
      <c r="AH31" s="186">
        <f t="shared" si="4"/>
        <v>9551938.5287500005</v>
      </c>
      <c r="AI31" s="186">
        <f t="shared" si="4"/>
        <v>9807840.0999999996</v>
      </c>
      <c r="AJ31" s="186">
        <f t="shared" si="4"/>
        <v>10074415.1</v>
      </c>
      <c r="AK31" s="186">
        <f t="shared" si="4"/>
        <v>10327112.789999999</v>
      </c>
      <c r="AL31" s="186">
        <f t="shared" si="4"/>
        <v>18589185.149999999</v>
      </c>
      <c r="AM31" s="186">
        <f t="shared" si="4"/>
        <v>19630620.254999999</v>
      </c>
      <c r="AN31" s="186">
        <f t="shared" ref="AN31:BN31" si="5">AN13+AN29</f>
        <v>20733952.084999997</v>
      </c>
      <c r="AO31" s="186">
        <f t="shared" si="5"/>
        <v>21899276.579999998</v>
      </c>
      <c r="AP31" s="186">
        <f t="shared" si="5"/>
        <v>23144580.189999998</v>
      </c>
      <c r="AQ31" s="186">
        <f t="shared" si="5"/>
        <v>24391585.199999996</v>
      </c>
      <c r="AR31" s="186">
        <f t="shared" si="5"/>
        <v>25832247.919999998</v>
      </c>
      <c r="AS31" s="186">
        <f t="shared" si="5"/>
        <v>27324643.080000002</v>
      </c>
      <c r="AT31" s="186">
        <f t="shared" si="5"/>
        <v>28835427.715</v>
      </c>
      <c r="AU31" s="186">
        <f>AU13+AU29</f>
        <v>30473155.220000003</v>
      </c>
      <c r="AV31" s="186">
        <f t="shared" si="5"/>
        <v>32293716.5</v>
      </c>
      <c r="AW31" s="186">
        <f t="shared" si="5"/>
        <v>34130996.600000001</v>
      </c>
      <c r="AX31" s="186">
        <f t="shared" si="5"/>
        <v>36076338.350000001</v>
      </c>
      <c r="AY31" s="186">
        <f t="shared" si="5"/>
        <v>38136399.049999997</v>
      </c>
      <c r="AZ31" s="186">
        <f t="shared" si="5"/>
        <v>40298928.049999997</v>
      </c>
      <c r="BA31" s="186">
        <f t="shared" si="5"/>
        <v>42590501.25</v>
      </c>
      <c r="BB31" s="186">
        <f t="shared" si="5"/>
        <v>45266509.104999997</v>
      </c>
      <c r="BC31" s="186">
        <f t="shared" si="5"/>
        <v>47863022.114999995</v>
      </c>
      <c r="BD31" s="186">
        <f t="shared" si="5"/>
        <v>50611038.405000001</v>
      </c>
      <c r="BE31" s="186">
        <f t="shared" si="5"/>
        <v>53520254.25</v>
      </c>
      <c r="BF31" s="186">
        <f t="shared" si="5"/>
        <v>56591732.950000003</v>
      </c>
      <c r="BG31" s="186">
        <f t="shared" si="5"/>
        <v>59843759.049999997</v>
      </c>
      <c r="BH31" s="186">
        <f t="shared" si="5"/>
        <v>63279835.5</v>
      </c>
      <c r="BI31" s="186">
        <f t="shared" si="5"/>
        <v>66958717.855000004</v>
      </c>
      <c r="BJ31" s="186">
        <f t="shared" si="5"/>
        <v>74470222.436999992</v>
      </c>
      <c r="BK31" s="186">
        <f t="shared" si="5"/>
        <v>78832839.181250006</v>
      </c>
      <c r="BL31" s="186">
        <f t="shared" si="5"/>
        <v>83458638.188749999</v>
      </c>
      <c r="BM31" s="186">
        <f t="shared" si="5"/>
        <v>88365050.348250002</v>
      </c>
      <c r="BN31" s="186">
        <f t="shared" si="5"/>
        <v>93563931.694250003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2F010-8024-45F2-8F4D-1D12F6077D26}">
  <sheetPr>
    <tabColor theme="9" tint="0.39997558519241921"/>
  </sheetPr>
  <dimension ref="A1:BN80"/>
  <sheetViews>
    <sheetView zoomScale="85" zoomScaleNormal="85" workbookViewId="0">
      <pane xSplit="7" ySplit="1" topLeftCell="H2" activePane="bottomRight" state="frozen"/>
      <selection pane="topRight" activeCell="H1" sqref="H1"/>
      <selection pane="bottomLeft" activeCell="A2" sqref="A2"/>
      <selection pane="bottomRight" activeCell="E19" sqref="E19:F19"/>
    </sheetView>
  </sheetViews>
  <sheetFormatPr defaultRowHeight="14.5" x14ac:dyDescent="0.35"/>
  <cols>
    <col min="1" max="1" width="8.7265625" style="52"/>
    <col min="2" max="2" width="24.54296875" style="52" bestFit="1" customWidth="1"/>
    <col min="3" max="3" width="40" style="52" bestFit="1" customWidth="1"/>
    <col min="4" max="5" width="8.7265625" style="52"/>
    <col min="6" max="6" width="8.7265625" style="80"/>
    <col min="7" max="7" width="13" style="206" customWidth="1"/>
    <col min="8" max="13" width="11.6328125" style="52" customWidth="1"/>
    <col min="14" max="14" width="11.6328125" style="73" customWidth="1"/>
    <col min="15" max="66" width="11.6328125" style="52" customWidth="1"/>
    <col min="67" max="16384" width="8.7265625" style="52"/>
  </cols>
  <sheetData>
    <row r="1" spans="1:66" ht="29" x14ac:dyDescent="0.35">
      <c r="A1" s="52" t="s">
        <v>44</v>
      </c>
      <c r="C1" s="52" t="s">
        <v>47</v>
      </c>
      <c r="D1" s="52" t="s">
        <v>49</v>
      </c>
      <c r="E1" s="80" t="s">
        <v>356</v>
      </c>
      <c r="F1" s="206" t="s">
        <v>357</v>
      </c>
      <c r="G1" s="168" t="s">
        <v>413</v>
      </c>
      <c r="H1" s="52" t="s">
        <v>148</v>
      </c>
      <c r="I1" s="52" t="s">
        <v>149</v>
      </c>
      <c r="J1" s="52" t="s">
        <v>150</v>
      </c>
      <c r="K1" s="52" t="s">
        <v>151</v>
      </c>
      <c r="L1" s="52" t="s">
        <v>152</v>
      </c>
      <c r="M1" s="52" t="s">
        <v>153</v>
      </c>
      <c r="N1" s="73" t="s">
        <v>154</v>
      </c>
      <c r="O1" s="52" t="s">
        <v>155</v>
      </c>
      <c r="P1" s="52" t="s">
        <v>156</v>
      </c>
      <c r="Q1" s="52" t="s">
        <v>157</v>
      </c>
      <c r="R1" s="52" t="s">
        <v>158</v>
      </c>
      <c r="S1" s="52" t="s">
        <v>159</v>
      </c>
      <c r="T1" s="52" t="s">
        <v>160</v>
      </c>
      <c r="U1" s="52" t="s">
        <v>161</v>
      </c>
      <c r="V1" s="52" t="s">
        <v>162</v>
      </c>
      <c r="W1" s="52" t="s">
        <v>163</v>
      </c>
      <c r="X1" s="52" t="s">
        <v>164</v>
      </c>
      <c r="Y1" s="52" t="s">
        <v>165</v>
      </c>
      <c r="Z1" s="52" t="s">
        <v>166</v>
      </c>
      <c r="AA1" s="52" t="s">
        <v>167</v>
      </c>
      <c r="AB1" s="52" t="s">
        <v>168</v>
      </c>
      <c r="AC1" s="52" t="s">
        <v>169</v>
      </c>
      <c r="AD1" s="52" t="s">
        <v>170</v>
      </c>
      <c r="AE1" s="52" t="s">
        <v>171</v>
      </c>
      <c r="AF1" s="52" t="s">
        <v>172</v>
      </c>
      <c r="AG1" s="52" t="s">
        <v>173</v>
      </c>
      <c r="AH1" s="52" t="s">
        <v>174</v>
      </c>
      <c r="AI1" s="52" t="s">
        <v>175</v>
      </c>
      <c r="AJ1" s="52" t="s">
        <v>176</v>
      </c>
      <c r="AK1" s="52" t="s">
        <v>177</v>
      </c>
      <c r="AL1" s="52" t="s">
        <v>13</v>
      </c>
      <c r="AM1" s="52" t="s">
        <v>14</v>
      </c>
      <c r="AN1" s="52" t="s">
        <v>15</v>
      </c>
      <c r="AO1" s="52" t="s">
        <v>16</v>
      </c>
      <c r="AP1" s="52" t="s">
        <v>17</v>
      </c>
      <c r="AQ1" s="52" t="s">
        <v>18</v>
      </c>
      <c r="AR1" s="52" t="s">
        <v>19</v>
      </c>
      <c r="AS1" s="52" t="s">
        <v>20</v>
      </c>
      <c r="AT1" s="52" t="s">
        <v>21</v>
      </c>
      <c r="AU1" s="52" t="s">
        <v>22</v>
      </c>
      <c r="AV1" s="52" t="s">
        <v>23</v>
      </c>
      <c r="AW1" s="52" t="s">
        <v>24</v>
      </c>
      <c r="AX1" s="52" t="s">
        <v>25</v>
      </c>
      <c r="AY1" s="52" t="s">
        <v>26</v>
      </c>
      <c r="AZ1" s="52" t="s">
        <v>27</v>
      </c>
      <c r="BA1" s="52" t="s">
        <v>28</v>
      </c>
      <c r="BB1" s="52" t="s">
        <v>29</v>
      </c>
      <c r="BC1" s="52" t="s">
        <v>30</v>
      </c>
      <c r="BD1" s="52" t="s">
        <v>31</v>
      </c>
      <c r="BE1" s="52" t="s">
        <v>32</v>
      </c>
      <c r="BF1" s="52" t="s">
        <v>178</v>
      </c>
      <c r="BG1" s="52" t="s">
        <v>179</v>
      </c>
      <c r="BH1" s="52" t="s">
        <v>180</v>
      </c>
      <c r="BI1" s="52" t="s">
        <v>181</v>
      </c>
      <c r="BJ1" s="52" t="s">
        <v>182</v>
      </c>
      <c r="BK1" s="52" t="s">
        <v>183</v>
      </c>
      <c r="BL1" s="52" t="s">
        <v>184</v>
      </c>
      <c r="BM1" s="52" t="s">
        <v>185</v>
      </c>
      <c r="BN1" s="52" t="s">
        <v>186</v>
      </c>
    </row>
    <row r="2" spans="1:66" ht="15.5" x14ac:dyDescent="0.35">
      <c r="A2" s="188" t="s">
        <v>409</v>
      </c>
      <c r="E2" s="80"/>
      <c r="F2" s="206"/>
      <c r="G2" s="52"/>
    </row>
    <row r="3" spans="1:66" x14ac:dyDescent="0.35">
      <c r="E3" s="80"/>
      <c r="F3" s="206"/>
      <c r="G3" s="52"/>
      <c r="O3" s="52" t="s">
        <v>414</v>
      </c>
    </row>
    <row r="4" spans="1:66" x14ac:dyDescent="0.35">
      <c r="A4" s="143" t="s">
        <v>416</v>
      </c>
      <c r="E4" s="80"/>
      <c r="F4" s="206"/>
      <c r="G4" s="52"/>
    </row>
    <row r="5" spans="1:66" s="26" customFormat="1" x14ac:dyDescent="0.35">
      <c r="A5" s="26">
        <v>19</v>
      </c>
      <c r="C5" s="26" t="s">
        <v>236</v>
      </c>
      <c r="D5" s="26" t="s">
        <v>0</v>
      </c>
      <c r="E5" s="162"/>
      <c r="F5" s="207"/>
      <c r="H5" s="144"/>
      <c r="I5" s="144"/>
      <c r="J5" s="144"/>
      <c r="K5" s="144"/>
      <c r="L5" s="144"/>
      <c r="M5" s="144"/>
      <c r="N5" s="166"/>
      <c r="O5" s="144"/>
      <c r="P5" s="144"/>
      <c r="Q5" s="144"/>
      <c r="R5" s="144"/>
      <c r="S5" s="144"/>
      <c r="T5" s="144"/>
      <c r="U5" s="144"/>
      <c r="V5" s="144"/>
      <c r="W5" s="144"/>
      <c r="X5" s="144"/>
      <c r="Y5" s="144"/>
      <c r="Z5" s="144"/>
      <c r="AA5" s="144"/>
      <c r="AB5" s="144"/>
      <c r="AC5" s="144"/>
      <c r="AD5" s="144"/>
      <c r="AE5" s="144"/>
      <c r="AF5" s="144"/>
      <c r="AG5" s="144"/>
      <c r="AH5" s="144"/>
      <c r="AI5" s="144"/>
      <c r="AJ5" s="144"/>
      <c r="AK5" s="144"/>
      <c r="AL5" s="144"/>
      <c r="AM5" s="144"/>
      <c r="AN5" s="144"/>
      <c r="AO5" s="144"/>
      <c r="AP5" s="144"/>
      <c r="AQ5" s="144"/>
      <c r="AR5" s="144"/>
      <c r="AS5" s="144"/>
      <c r="AT5" s="144"/>
      <c r="AU5" s="144"/>
      <c r="AV5" s="144"/>
      <c r="AW5" s="144"/>
      <c r="AX5" s="144"/>
      <c r="AY5" s="144"/>
      <c r="AZ5" s="144"/>
      <c r="BA5" s="144"/>
      <c r="BB5" s="144"/>
      <c r="BC5" s="144"/>
      <c r="BD5" s="144"/>
      <c r="BE5" s="144"/>
      <c r="BF5" s="144"/>
      <c r="BG5" s="144"/>
      <c r="BH5" s="144"/>
      <c r="BI5" s="144"/>
      <c r="BJ5" s="144"/>
      <c r="BK5" s="144"/>
      <c r="BL5" s="144"/>
      <c r="BM5" s="144"/>
      <c r="BN5" s="144"/>
    </row>
    <row r="6" spans="1:66" s="54" customFormat="1" x14ac:dyDescent="0.35">
      <c r="A6" s="54">
        <v>19</v>
      </c>
      <c r="C6" s="54" t="s">
        <v>10</v>
      </c>
      <c r="D6" s="54" t="s">
        <v>0</v>
      </c>
      <c r="E6" s="54">
        <v>0.12</v>
      </c>
      <c r="F6" s="208">
        <f t="shared" ref="F6:F14" si="0">1-E6</f>
        <v>0.88</v>
      </c>
      <c r="G6" s="54">
        <v>2.2999999999999998</v>
      </c>
      <c r="H6" s="38">
        <f>'CHA FAO - Data Crops'!E4*$F6*$G6</f>
        <v>3035.9999999999995</v>
      </c>
      <c r="I6" s="38">
        <f>'CHA FAO - Data Crops'!F4*$F6*$G6</f>
        <v>2833.6</v>
      </c>
      <c r="J6" s="38">
        <f>'CHA FAO - Data Crops'!G4*$F6*$G6</f>
        <v>5464.7999999999993</v>
      </c>
      <c r="K6" s="38">
        <f>'CHA FAO - Data Crops'!H4*$F6*$G6</f>
        <v>5464.7999999999993</v>
      </c>
      <c r="L6" s="38">
        <f>'CHA FAO - Data Crops'!I4*$F6*$G6</f>
        <v>7083.9999999999991</v>
      </c>
      <c r="M6" s="38">
        <f>'CHA FAO - Data Crops'!J4*$F6*$G6</f>
        <v>10524.8</v>
      </c>
      <c r="N6" s="38">
        <f>'CHA FAO - Data Crops'!K4*$F6*$G6</f>
        <v>16191.999999999998</v>
      </c>
      <c r="O6" s="38">
        <f>'CHA FAO - Data Crops'!L4*$F6*$G6</f>
        <v>11132</v>
      </c>
      <c r="P6" s="38">
        <f>'CHA FAO - Data Crops'!M4*$F6*$G6</f>
        <v>15584.8</v>
      </c>
      <c r="Q6" s="38">
        <f>'CHA FAO - Data Crops'!N4*$F6*$G6</f>
        <v>13965.599999999999</v>
      </c>
      <c r="R6" s="38">
        <f>'CHA FAO - Data Crops'!O4*$F6*$G6</f>
        <v>13155.999999999998</v>
      </c>
      <c r="S6" s="38">
        <f>'CHA FAO - Data Crops'!P4*$F6*$G6</f>
        <v>16617.04</v>
      </c>
      <c r="T6" s="38">
        <f>'CHA FAO - Data Crops'!Q4*$F6*$G6</f>
        <v>14167.999999999998</v>
      </c>
      <c r="U6" s="38">
        <f>'CHA FAO - Data Crops'!R4*$F6*$G6</f>
        <v>14572.8</v>
      </c>
      <c r="V6" s="38">
        <f>'CHA FAO - Data Crops'!S4*$F6*$G6</f>
        <v>10120</v>
      </c>
      <c r="W6" s="38">
        <f>'CHA FAO - Data Crops'!T4*$F6*$G6</f>
        <v>12143.999999999998</v>
      </c>
      <c r="X6" s="38">
        <f>'CHA FAO - Data Crops'!U4*$F6*$G6</f>
        <v>8095.9999999999991</v>
      </c>
      <c r="Y6" s="38">
        <f>'CHA FAO - Data Crops'!V4*$F6*$G6</f>
        <v>10120</v>
      </c>
      <c r="Z6" s="38">
        <f>'CHA FAO - Data Crops'!W4*$F6*$G6</f>
        <v>12143.999999999998</v>
      </c>
      <c r="AA6" s="38">
        <f>'CHA FAO - Data Crops'!X4*$F6*$G6</f>
        <v>12143.999999999998</v>
      </c>
      <c r="AB6" s="38">
        <f>'CHA FAO - Data Crops'!Y4*$F6*$G6</f>
        <v>11334.4</v>
      </c>
      <c r="AC6" s="38">
        <f>'CHA FAO - Data Crops'!Z4*$F6*$G6</f>
        <v>9917.5999999999985</v>
      </c>
      <c r="AD6" s="38">
        <f>'CHA FAO - Data Crops'!AA4*$F6*$G6</f>
        <v>20240</v>
      </c>
      <c r="AE6" s="38">
        <f>'CHA FAO - Data Crops'!AB4*$F6*$G6</f>
        <v>2525.9519999999998</v>
      </c>
      <c r="AF6" s="38">
        <f>'CHA FAO - Data Crops'!AC4*$F6*$G6</f>
        <v>10727.199999999999</v>
      </c>
      <c r="AG6" s="38">
        <f>'CHA FAO - Data Crops'!AD4*$F6*$G6</f>
        <v>1295.3599999999999</v>
      </c>
      <c r="AH6" s="38">
        <f>'CHA FAO - Data Crops'!AE4*$F6*$G6</f>
        <v>2167.7039999999997</v>
      </c>
      <c r="AI6" s="38">
        <f>'CHA FAO - Data Crops'!AF4*$F6*$G6</f>
        <v>4958.7999999999993</v>
      </c>
      <c r="AJ6" s="38">
        <f>'CHA FAO - Data Crops'!AG4*$F6*$G6</f>
        <v>910.8</v>
      </c>
      <c r="AK6" s="38">
        <f>'CHA FAO - Data Crops'!AH4*$F6*$G6</f>
        <v>4250.3999999999996</v>
      </c>
      <c r="AL6" s="38">
        <f>'CHA FAO - Data Crops'!AI4*$F6*$G6</f>
        <v>6924.1039999999994</v>
      </c>
      <c r="AM6" s="38">
        <f>'CHA FAO - Data Crops'!AJ4*$F6*$G6</f>
        <v>4857.5999999999995</v>
      </c>
      <c r="AN6" s="38">
        <f>'CHA FAO - Data Crops'!AK4*$F6*$G6</f>
        <v>4060.1439999999998</v>
      </c>
      <c r="AO6" s="38">
        <f>'CHA FAO - Data Crops'!AL4*$F6*$G6</f>
        <v>5934.3679999999995</v>
      </c>
      <c r="AP6" s="38">
        <f>'CHA FAO - Data Crops'!AM4*$F6*$G6</f>
        <v>5347.4079999999994</v>
      </c>
      <c r="AQ6" s="38">
        <f>'CHA FAO - Data Crops'!AN4*$F6*$G6</f>
        <v>5363.5999999999995</v>
      </c>
      <c r="AR6" s="38">
        <f>'CHA FAO - Data Crops'!AO4*$F6*$G6</f>
        <v>7286.4</v>
      </c>
      <c r="AS6" s="38">
        <f>'CHA FAO - Data Crops'!AP4*$F6*$G6</f>
        <v>9611.9759999999987</v>
      </c>
      <c r="AT6" s="38">
        <f>'CHA FAO - Data Crops'!AQ4*$F6*$G6</f>
        <v>7256.04</v>
      </c>
      <c r="AU6" s="38">
        <f>'CHA FAO - Data Crops'!AR4*$F6*$G6</f>
        <v>5440.5119999999997</v>
      </c>
      <c r="AV6" s="38">
        <f>'CHA FAO - Data Crops'!AS4*$F6*$G6</f>
        <v>5667.2</v>
      </c>
      <c r="AW6" s="38">
        <f>'CHA FAO - Data Crops'!AT4*$F6*$G6</f>
        <v>8095.9999999999991</v>
      </c>
      <c r="AX6" s="38">
        <f>'CHA FAO - Data Crops'!AU4*$F6*$G6</f>
        <v>5849.3599999999988</v>
      </c>
      <c r="AY6" s="38">
        <f>'CHA FAO - Data Crops'!AV4*$F6*$G6</f>
        <v>0</v>
      </c>
      <c r="AZ6" s="38">
        <f>'CHA FAO - Data Crops'!AW4*$F6*$G6</f>
        <v>7292.4719999999988</v>
      </c>
      <c r="BA6" s="38">
        <f>'CHA FAO - Data Crops'!AX4*$F6*$G6</f>
        <v>3774.7599999999998</v>
      </c>
      <c r="BB6" s="38">
        <f>'CHA FAO - Data Crops'!AY4*$F6*$G6</f>
        <v>16987.432000000001</v>
      </c>
      <c r="BC6" s="38">
        <f>'CHA FAO - Data Crops'!AZ4*$F6*$G6</f>
        <v>16394.399999999998</v>
      </c>
      <c r="BD6" s="38">
        <f>'CHA FAO - Data Crops'!BA4*$F6*$G6</f>
        <v>10120</v>
      </c>
      <c r="BE6" s="38">
        <f>'CHA FAO - Data Crops'!BB4*$F6*$G6</f>
        <v>3436.752</v>
      </c>
      <c r="BF6" s="38">
        <f>'CHA FAO - Data Crops'!BC4*$F6*$G6</f>
        <v>3487.3519999999999</v>
      </c>
      <c r="BG6" s="38">
        <f>'CHA FAO - Data Crops'!BD4*$F6*$G6</f>
        <v>17710</v>
      </c>
      <c r="BH6" s="38">
        <f>'CHA FAO - Data Crops'!BE4*$F6*$G6</f>
        <v>3556.1680000000001</v>
      </c>
      <c r="BI6" s="38">
        <f>'CHA FAO - Data Crops'!BF4*$F6*$G6</f>
        <v>1637.4159999999997</v>
      </c>
      <c r="BJ6" s="38">
        <f>'CHA FAO - Data Crops'!BG4*$F6*$G6</f>
        <v>1953.1599999999999</v>
      </c>
      <c r="BK6" s="38">
        <f>'CHA FAO - Data Crops'!BH4*$F6*$G6</f>
        <v>3525.808</v>
      </c>
      <c r="BL6" s="38">
        <f>'CHA FAO - Data Crops'!BI4*$F6*$G6</f>
        <v>3784.8799999999997</v>
      </c>
      <c r="BM6" s="38">
        <f>'CHA FAO - Data Crops'!BJ4*$F6*$G6</f>
        <v>3639.1519999999996</v>
      </c>
      <c r="BN6" s="38">
        <f>'CHA FAO - Data Crops'!BK4*$F6*$G6</f>
        <v>3264.712</v>
      </c>
    </row>
    <row r="7" spans="1:66" s="54" customFormat="1" x14ac:dyDescent="0.35">
      <c r="A7" s="54">
        <v>19</v>
      </c>
      <c r="C7" s="54" t="s">
        <v>320</v>
      </c>
      <c r="D7" s="54" t="s">
        <v>0</v>
      </c>
      <c r="E7" s="163">
        <f>0.26*0.67</f>
        <v>0.17420000000000002</v>
      </c>
      <c r="F7" s="208">
        <f t="shared" si="0"/>
        <v>0.82579999999999998</v>
      </c>
      <c r="G7" s="54">
        <v>1.5</v>
      </c>
      <c r="H7" s="38">
        <f>'CHA FAO - Data Crops'!E5*$F7*$G7</f>
        <v>28490.1</v>
      </c>
      <c r="I7" s="38">
        <f>'CHA FAO - Data Crops'!F5*$F7*$G7</f>
        <v>29109.449999999997</v>
      </c>
      <c r="J7" s="38">
        <f>'CHA FAO - Data Crops'!G5*$F7*$G7</f>
        <v>42115.8</v>
      </c>
      <c r="K7" s="38">
        <f>'CHA FAO - Data Crops'!H5*$F7*$G7</f>
        <v>47070.6</v>
      </c>
      <c r="L7" s="38">
        <f>'CHA FAO - Data Crops'!I5*$F7*$G7</f>
        <v>30967.5</v>
      </c>
      <c r="M7" s="38">
        <f>'CHA FAO - Data Crops'!J5*$F7*$G7</f>
        <v>45776.158499999998</v>
      </c>
      <c r="N7" s="38">
        <f>'CHA FAO - Data Crops'!K5*$F7*$G7</f>
        <v>40016.203500000003</v>
      </c>
      <c r="O7" s="38">
        <f>'CHA FAO - Data Crops'!L5*$F7*$G7</f>
        <v>43354.5</v>
      </c>
      <c r="P7" s="38">
        <f>'CHA FAO - Data Crops'!M5*$F7*$G7</f>
        <v>45398.354999999996</v>
      </c>
      <c r="Q7" s="38">
        <f>'CHA FAO - Data Crops'!N5*$F7*$G7</f>
        <v>48871.669800000003</v>
      </c>
      <c r="R7" s="38">
        <f>'CHA FAO - Data Crops'!O5*$F7*$G7</f>
        <v>63402.859499999991</v>
      </c>
      <c r="S7" s="38">
        <f>'CHA FAO - Data Crops'!P5*$F7*$G7</f>
        <v>49548</v>
      </c>
      <c r="T7" s="38">
        <f>'CHA FAO - Data Crops'!Q5*$F7*$G7</f>
        <v>52025.399999999994</v>
      </c>
      <c r="U7" s="38">
        <f>'CHA FAO - Data Crops'!R5*$F7*$G7</f>
        <v>45373.580999999998</v>
      </c>
      <c r="V7" s="38">
        <f>'CHA FAO - Data Crops'!S5*$F7*$G7</f>
        <v>48247.364999999998</v>
      </c>
      <c r="W7" s="38">
        <f>'CHA FAO - Data Crops'!T5*$F7*$G7</f>
        <v>61935</v>
      </c>
      <c r="X7" s="38">
        <f>'CHA FAO - Data Crops'!U5*$F7*$G7</f>
        <v>24774</v>
      </c>
      <c r="Y7" s="38">
        <f>'CHA FAO - Data Crops'!V5*$F7*$G7</f>
        <v>25641.090000000004</v>
      </c>
      <c r="Z7" s="38">
        <f>'CHA FAO - Data Crops'!W5*$F7*$G7</f>
        <v>31834.589999999997</v>
      </c>
      <c r="AA7" s="38">
        <f>'CHA FAO - Data Crops'!X5*$F7*$G7</f>
        <v>57971.16</v>
      </c>
      <c r="AB7" s="38">
        <f>'CHA FAO - Data Crops'!Y5*$F7*$G7</f>
        <v>54255.06</v>
      </c>
      <c r="AC7" s="38">
        <f>'CHA FAO - Data Crops'!Z5*$F7*$G7</f>
        <v>28861.71</v>
      </c>
      <c r="AD7" s="38">
        <f>'CHA FAO - Data Crops'!AA5*$F7*$G7</f>
        <v>22332.522300000001</v>
      </c>
      <c r="AE7" s="38">
        <f>'CHA FAO - Data Crops'!AB5*$F7*$G7</f>
        <v>15327.673799999999</v>
      </c>
      <c r="AF7" s="38">
        <f>'CHA FAO - Data Crops'!AC5*$F7*$G7</f>
        <v>9691.5887999999995</v>
      </c>
      <c r="AG7" s="38">
        <f>'CHA FAO - Data Crops'!AD5*$F7*$G7</f>
        <v>18431.856</v>
      </c>
      <c r="AH7" s="38">
        <f>'CHA FAO - Data Crops'!AE5*$F7*$G7</f>
        <v>24150.933899999996</v>
      </c>
      <c r="AI7" s="38">
        <f>'CHA FAO - Data Crops'!AF5*$F7*$G7</f>
        <v>91494.098100000003</v>
      </c>
      <c r="AJ7" s="38">
        <f>'CHA FAO - Data Crops'!AG5*$F7*$G7</f>
        <v>131269.9938</v>
      </c>
      <c r="AK7" s="38">
        <f>'CHA FAO - Data Crops'!AH5*$F7*$G7</f>
        <v>81787.644899999999</v>
      </c>
      <c r="AL7" s="38">
        <f>'CHA FAO - Data Crops'!AI5*$F7*$G7</f>
        <v>145825.95749999999</v>
      </c>
      <c r="AM7" s="38">
        <f>'CHA FAO - Data Crops'!AJ5*$F7*$G7</f>
        <v>134040.9657</v>
      </c>
      <c r="AN7" s="38">
        <f>'CHA FAO - Data Crops'!AK5*$F7*$G7</f>
        <v>28618.924799999997</v>
      </c>
      <c r="AO7" s="38">
        <f>'CHA FAO - Data Crops'!AL5*$F7*$G7</f>
        <v>112161.8076</v>
      </c>
      <c r="AP7" s="38">
        <f>'CHA FAO - Data Crops'!AM5*$F7*$G7</f>
        <v>97830.048599999995</v>
      </c>
      <c r="AQ7" s="38">
        <f>'CHA FAO - Data Crops'!AN5*$F7*$G7</f>
        <v>121055.67359999999</v>
      </c>
      <c r="AR7" s="38">
        <f>'CHA FAO - Data Crops'!AO5*$F7*$G7</f>
        <v>139091.14559999999</v>
      </c>
      <c r="AS7" s="38">
        <f>'CHA FAO - Data Crops'!AP5*$F7*$G7</f>
        <v>124154.90099999998</v>
      </c>
      <c r="AT7" s="38">
        <f>'CHA FAO - Data Crops'!AQ5*$F7*$G7</f>
        <v>196063.91339999999</v>
      </c>
      <c r="AU7" s="38">
        <f>'CHA FAO - Data Crops'!AR5*$F7*$G7</f>
        <v>114733.34880000001</v>
      </c>
      <c r="AV7" s="38">
        <f>'CHA FAO - Data Crops'!AS5*$F7*$G7</f>
        <v>138941.2629</v>
      </c>
      <c r="AW7" s="38">
        <f>'CHA FAO - Data Crops'!AT5*$F7*$G7</f>
        <v>167075.856</v>
      </c>
      <c r="AX7" s="38">
        <f>'CHA FAO - Data Crops'!AU5*$F7*$G7</f>
        <v>156105.92879999999</v>
      </c>
      <c r="AY7" s="38">
        <f>'CHA FAO - Data Crops'!AV5*$F7*$G7</f>
        <v>112824.51210000001</v>
      </c>
      <c r="AZ7" s="38">
        <f>'CHA FAO - Data Crops'!AW5*$F7*$G7</f>
        <v>180437.71290000001</v>
      </c>
      <c r="BA7" s="38">
        <f>'CHA FAO - Data Crops'!AX5*$F7*$G7</f>
        <v>139205.106</v>
      </c>
      <c r="BB7" s="38">
        <f>'CHA FAO - Data Crops'!AY5*$F7*$G7</f>
        <v>131770.42859999998</v>
      </c>
      <c r="BC7" s="38">
        <f>'CHA FAO - Data Crops'!AZ5*$F7*$G7</f>
        <v>215523.89039999997</v>
      </c>
      <c r="BD7" s="38">
        <f>'CHA FAO - Data Crops'!BA5*$F7*$G7</f>
        <v>161903.04479999997</v>
      </c>
      <c r="BE7" s="38">
        <f>'CHA FAO - Data Crops'!BB5*$F7*$G7</f>
        <v>230544.36660000001</v>
      </c>
      <c r="BF7" s="38">
        <f>'CHA FAO - Data Crops'!BC5*$F7*$G7</f>
        <v>213907.38689999998</v>
      </c>
      <c r="BG7" s="38">
        <f>'CHA FAO - Data Crops'!BD5*$F7*$G7</f>
        <v>234004.05569999997</v>
      </c>
      <c r="BH7" s="38">
        <f>'CHA FAO - Data Crops'!BE5*$F7*$G7</f>
        <v>468756.28619999997</v>
      </c>
      <c r="BI7" s="38">
        <f>'CHA FAO - Data Crops'!BF5*$F7*$G7</f>
        <v>376703.5344</v>
      </c>
      <c r="BJ7" s="38">
        <f>'CHA FAO - Data Crops'!BG5*$F7*$G7</f>
        <v>301596.1986</v>
      </c>
      <c r="BK7" s="38">
        <f>'CHA FAO - Data Crops'!BH5*$F7*$G7</f>
        <v>319214.22869999998</v>
      </c>
      <c r="BL7" s="38">
        <f>'CHA FAO - Data Crops'!BI5*$F7*$G7</f>
        <v>326465.57849999995</v>
      </c>
      <c r="BM7" s="38">
        <f>'CHA FAO - Data Crops'!BJ5*$F7*$G7</f>
        <v>321492.19799999997</v>
      </c>
      <c r="BN7" s="38">
        <f>'CHA FAO - Data Crops'!BK5*$F7*$G7</f>
        <v>359920.38809999998</v>
      </c>
    </row>
    <row r="8" spans="1:66" s="54" customFormat="1" x14ac:dyDescent="0.35">
      <c r="A8" s="54">
        <v>19</v>
      </c>
      <c r="C8" s="54" t="s">
        <v>4</v>
      </c>
      <c r="D8" s="54" t="s">
        <v>0</v>
      </c>
      <c r="E8" s="163">
        <v>0.75960000000000005</v>
      </c>
      <c r="F8" s="208">
        <f t="shared" si="0"/>
        <v>0.24039999999999995</v>
      </c>
      <c r="G8" s="54">
        <v>3.5</v>
      </c>
      <c r="H8" s="38">
        <f>'CHA FAO - Data Crops'!E6*$F8*$G8</f>
        <v>7572.5999999999985</v>
      </c>
      <c r="I8" s="38">
        <f>'CHA FAO - Data Crops'!F6*$F8*$G8</f>
        <v>7572.5999999999985</v>
      </c>
      <c r="J8" s="38">
        <f>'CHA FAO - Data Crops'!G6*$F8*$G8</f>
        <v>8413.9999999999982</v>
      </c>
      <c r="K8" s="38">
        <f>'CHA FAO - Data Crops'!H6*$F8*$G8</f>
        <v>10096.799999999997</v>
      </c>
      <c r="L8" s="38">
        <f>'CHA FAO - Data Crops'!I6*$F8*$G8</f>
        <v>11779.599999999999</v>
      </c>
      <c r="M8" s="38">
        <f>'CHA FAO - Data Crops'!J6*$F8*$G8</f>
        <v>20109.459999999995</v>
      </c>
      <c r="N8" s="38">
        <f>'CHA FAO - Data Crops'!K6*$F8*$G8</f>
        <v>25241.999999999993</v>
      </c>
      <c r="O8" s="38">
        <f>'CHA FAO - Data Crops'!L6*$F8*$G8</f>
        <v>10096.799999999997</v>
      </c>
      <c r="P8" s="38">
        <f>'CHA FAO - Data Crops'!M6*$F8*$G8</f>
        <v>10096.799999999997</v>
      </c>
      <c r="Q8" s="38">
        <f>'CHA FAO - Data Crops'!N6*$F8*$G8</f>
        <v>10096.799999999997</v>
      </c>
      <c r="R8" s="38">
        <f>'CHA FAO - Data Crops'!O6*$F8*$G8</f>
        <v>10938.199999999997</v>
      </c>
      <c r="S8" s="38">
        <f>'CHA FAO - Data Crops'!P6*$F8*$G8</f>
        <v>11358.899999999998</v>
      </c>
      <c r="T8" s="38">
        <f>'CHA FAO - Data Crops'!Q6*$F8*$G8</f>
        <v>9255.3999999999978</v>
      </c>
      <c r="U8" s="38">
        <f>'CHA FAO - Data Crops'!R6*$F8*$G8</f>
        <v>9676.0999999999985</v>
      </c>
      <c r="V8" s="38">
        <f>'CHA FAO - Data Crops'!S6*$F8*$G8</f>
        <v>12620.999999999996</v>
      </c>
      <c r="W8" s="38">
        <f>'CHA FAO - Data Crops'!T6*$F8*$G8</f>
        <v>13462.399999999998</v>
      </c>
      <c r="X8" s="38">
        <f>'CHA FAO - Data Crops'!U6*$F8*$G8</f>
        <v>7993.2999999999975</v>
      </c>
      <c r="Y8" s="38">
        <f>'CHA FAO - Data Crops'!V6*$F8*$G8</f>
        <v>12620.999999999996</v>
      </c>
      <c r="Z8" s="38">
        <f>'CHA FAO - Data Crops'!W6*$F8*$G8</f>
        <v>16827.999999999996</v>
      </c>
      <c r="AA8" s="38">
        <f>'CHA FAO - Data Crops'!X6*$F8*$G8</f>
        <v>21034.999999999996</v>
      </c>
      <c r="AB8" s="38">
        <f>'CHA FAO - Data Crops'!Y6*$F8*$G8</f>
        <v>29448.999999999993</v>
      </c>
      <c r="AC8" s="38">
        <f>'CHA FAO - Data Crops'!Z6*$F8*$G8</f>
        <v>24989.579999999994</v>
      </c>
      <c r="AD8" s="38">
        <f>'CHA FAO - Data Crops'!AA6*$F8*$G8</f>
        <v>24181.835999999996</v>
      </c>
      <c r="AE8" s="38">
        <f>'CHA FAO - Data Crops'!AB6*$F8*$G8</f>
        <v>14788.446399999997</v>
      </c>
      <c r="AF8" s="38">
        <f>'CHA FAO - Data Crops'!AC6*$F8*$G8</f>
        <v>29572.685799999992</v>
      </c>
      <c r="AG8" s="38">
        <f>'CHA FAO - Data Crops'!AD6*$F8*$G8</f>
        <v>21281.530199999994</v>
      </c>
      <c r="AH8" s="38">
        <f>'CHA FAO - Data Crops'!AE6*$F8*$G8</f>
        <v>15701.365399999997</v>
      </c>
      <c r="AI8" s="38">
        <f>'CHA FAO - Data Crops'!AF6*$F8*$G8</f>
        <v>28499.059399999991</v>
      </c>
      <c r="AJ8" s="38">
        <f>'CHA FAO - Data Crops'!AG6*$F8*$G8</f>
        <v>16130.479399999995</v>
      </c>
      <c r="AK8" s="38">
        <f>'CHA FAO - Data Crops'!AH6*$F8*$G8</f>
        <v>24251.672199999994</v>
      </c>
      <c r="AL8" s="38">
        <f>'CHA FAO - Data Crops'!AI6*$F8*$G8</f>
        <v>40197.884999999987</v>
      </c>
      <c r="AM8" s="38">
        <f>'CHA FAO - Data Crops'!AJ6*$F8*$G8</f>
        <v>73558.553599999985</v>
      </c>
      <c r="AN8" s="38">
        <f>'CHA FAO - Data Crops'!AK6*$F8*$G8</f>
        <v>51389.346399999988</v>
      </c>
      <c r="AO8" s="38">
        <f>'CHA FAO - Data Crops'!AL6*$F8*$G8</f>
        <v>133695.09439999994</v>
      </c>
      <c r="AP8" s="38">
        <f>'CHA FAO - Data Crops'!AM6*$F8*$G8</f>
        <v>52618.631799999988</v>
      </c>
      <c r="AQ8" s="38">
        <f>'CHA FAO - Data Crops'!AN6*$F8*$G8</f>
        <v>62794.523399999984</v>
      </c>
      <c r="AR8" s="38">
        <f>'CHA FAO - Data Crops'!AO6*$F8*$G8</f>
        <v>83417.237399999984</v>
      </c>
      <c r="AS8" s="38">
        <f>'CHA FAO - Data Crops'!AP6*$F8*$G8</f>
        <v>151451.15859999997</v>
      </c>
      <c r="AT8" s="38">
        <f>'CHA FAO - Data Crops'!AQ6*$F8*$G8</f>
        <v>79218.651399999988</v>
      </c>
      <c r="AU8" s="38">
        <f>'CHA FAO - Data Crops'!AR6*$F8*$G8</f>
        <v>53861.379599999986</v>
      </c>
      <c r="AV8" s="38">
        <f>'CHA FAO - Data Crops'!AS6*$F8*$G8</f>
        <v>88595.212999999974</v>
      </c>
      <c r="AW8" s="38">
        <f>'CHA FAO - Data Crops'!AT6*$F8*$G8</f>
        <v>70971.248599999992</v>
      </c>
      <c r="AX8" s="38">
        <f>'CHA FAO - Data Crops'!AU6*$F8*$G8</f>
        <v>99266.689199999979</v>
      </c>
      <c r="AY8" s="38">
        <f>'CHA FAO - Data Crops'!AV6*$F8*$G8</f>
        <v>90384.870799999975</v>
      </c>
      <c r="AZ8" s="38">
        <f>'CHA FAO - Data Crops'!AW6*$F8*$G8</f>
        <v>169378.02699999994</v>
      </c>
      <c r="BA8" s="38">
        <f>'CHA FAO - Data Crops'!AX6*$F8*$G8</f>
        <v>154772.16439999998</v>
      </c>
      <c r="BB8" s="38">
        <f>'CHA FAO - Data Crops'!AY6*$F8*$G8</f>
        <v>169337.63979999995</v>
      </c>
      <c r="BC8" s="38">
        <f>'CHA FAO - Data Crops'!AZ6*$F8*$G8</f>
        <v>190150.51019999996</v>
      </c>
      <c r="BD8" s="38">
        <f>'CHA FAO - Data Crops'!BA6*$F8*$G8</f>
        <v>175878.68339999995</v>
      </c>
      <c r="BE8" s="38">
        <f>'CHA FAO - Data Crops'!BB6*$F8*$G8</f>
        <v>181571.59579999995</v>
      </c>
      <c r="BF8" s="38">
        <f>'CHA FAO - Data Crops'!BC6*$F8*$G8</f>
        <v>251975.74079999991</v>
      </c>
      <c r="BG8" s="38">
        <f>'CHA FAO - Data Crops'!BD6*$F8*$G8</f>
        <v>383648.95099999988</v>
      </c>
      <c r="BH8" s="38">
        <f>'CHA FAO - Data Crops'!BE6*$F8*$G8</f>
        <v>351693.42039999994</v>
      </c>
      <c r="BI8" s="38">
        <f>'CHA FAO - Data Crops'!BF6*$F8*$G8</f>
        <v>280092.80459999992</v>
      </c>
      <c r="BJ8" s="38">
        <f>'CHA FAO - Data Crops'!BG6*$F8*$G8</f>
        <v>294069.29999999993</v>
      </c>
      <c r="BK8" s="38">
        <f>'CHA FAO - Data Crops'!BH6*$F8*$G8</f>
        <v>373395.65059999994</v>
      </c>
      <c r="BL8" s="38">
        <f>'CHA FAO - Data Crops'!BI6*$F8*$G8</f>
        <v>333620.14839999995</v>
      </c>
      <c r="BM8" s="38">
        <f>'CHA FAO - Data Crops'!BJ6*$F8*$G8</f>
        <v>368447.37719999987</v>
      </c>
      <c r="BN8" s="38">
        <f>'CHA FAO - Data Crops'!BK6*$F8*$G8</f>
        <v>348849.48839999991</v>
      </c>
    </row>
    <row r="9" spans="1:66" s="54" customFormat="1" x14ac:dyDescent="0.35">
      <c r="C9" s="54" t="s">
        <v>9</v>
      </c>
      <c r="E9" s="54">
        <v>0.12</v>
      </c>
      <c r="F9" s="208">
        <f t="shared" si="0"/>
        <v>0.88</v>
      </c>
      <c r="G9" s="54">
        <v>3.5</v>
      </c>
      <c r="H9" s="38">
        <f>'CHA FAO - Data Crops'!E7*$F9*$G9</f>
        <v>976360</v>
      </c>
      <c r="I9" s="38">
        <f>'CHA FAO - Data Crops'!F7*$F9*$G9</f>
        <v>890120</v>
      </c>
      <c r="J9" s="38">
        <f>'CHA FAO - Data Crops'!G7*$F9*$G9</f>
        <v>1225840</v>
      </c>
      <c r="K9" s="38">
        <f>'CHA FAO - Data Crops'!H7*$F9*$G9</f>
        <v>970200</v>
      </c>
      <c r="L9" s="38">
        <f>'CHA FAO - Data Crops'!I7*$F9*$G9</f>
        <v>840840</v>
      </c>
      <c r="M9" s="38">
        <f>'CHA FAO - Data Crops'!J7*$F9*$G9</f>
        <v>862400</v>
      </c>
      <c r="N9" s="38">
        <f>'CHA FAO - Data Crops'!K7*$F9*$G9</f>
        <v>883960</v>
      </c>
      <c r="O9" s="38">
        <f>'CHA FAO - Data Crops'!L7*$F9*$G9</f>
        <v>902440</v>
      </c>
      <c r="P9" s="38">
        <f>'CHA FAO - Data Crops'!M7*$F9*$G9</f>
        <v>890120</v>
      </c>
      <c r="Q9" s="38">
        <f>'CHA FAO - Data Crops'!N7*$F9*$G9</f>
        <v>834680</v>
      </c>
      <c r="R9" s="38">
        <f>'CHA FAO - Data Crops'!O7*$F9*$G9</f>
        <v>800800</v>
      </c>
      <c r="S9" s="38">
        <f>'CHA FAO - Data Crops'!P7*$F9*$G9</f>
        <v>566720</v>
      </c>
      <c r="T9" s="38">
        <f>'CHA FAO - Data Crops'!Q7*$F9*$G9</f>
        <v>548240</v>
      </c>
      <c r="U9" s="38">
        <f>'CHA FAO - Data Crops'!R7*$F9*$G9</f>
        <v>723800</v>
      </c>
      <c r="V9" s="38">
        <f>'CHA FAO - Data Crops'!S7*$F9*$G9</f>
        <v>714560</v>
      </c>
      <c r="W9" s="38">
        <f>'CHA FAO - Data Crops'!T7*$F9*$G9</f>
        <v>693000</v>
      </c>
      <c r="X9" s="38">
        <f>'CHA FAO - Data Crops'!U7*$F9*$G9</f>
        <v>785400</v>
      </c>
      <c r="Y9" s="38">
        <f>'CHA FAO - Data Crops'!V7*$F9*$G9</f>
        <v>794640</v>
      </c>
      <c r="Z9" s="38">
        <f>'CHA FAO - Data Crops'!W7*$F9*$G9</f>
        <v>711480</v>
      </c>
      <c r="AA9" s="38">
        <f>'CHA FAO - Data Crops'!X7*$F9*$G9</f>
        <v>616000</v>
      </c>
      <c r="AB9" s="38">
        <f>'CHA FAO - Data Crops'!Y7*$F9*$G9</f>
        <v>351120</v>
      </c>
      <c r="AC9" s="38">
        <f>'CHA FAO - Data Crops'!Z7*$F9*$G9</f>
        <v>381920</v>
      </c>
      <c r="AD9" s="38">
        <f>'CHA FAO - Data Crops'!AA7*$F9*$G9</f>
        <v>455840</v>
      </c>
      <c r="AE9" s="38">
        <f>'CHA FAO - Data Crops'!AB7*$F9*$G9</f>
        <v>341165.44</v>
      </c>
      <c r="AF9" s="38">
        <f>'CHA FAO - Data Crops'!AC7*$F9*$G9</f>
        <v>776914.6</v>
      </c>
      <c r="AG9" s="38">
        <f>'CHA FAO - Data Crops'!AD7*$F9*$G9</f>
        <v>779304.68</v>
      </c>
      <c r="AH9" s="38">
        <f>'CHA FAO - Data Crops'!AE7*$F9*$G9</f>
        <v>668649.52</v>
      </c>
      <c r="AI9" s="38">
        <f>'CHA FAO - Data Crops'!AF7*$F9*$G9</f>
        <v>1095482.08</v>
      </c>
      <c r="AJ9" s="38">
        <f>'CHA FAO - Data Crops'!AG7*$F9*$G9</f>
        <v>552357.96</v>
      </c>
      <c r="AK9" s="38">
        <f>'CHA FAO - Data Crops'!AH7*$F9*$G9</f>
        <v>516177.20000000007</v>
      </c>
      <c r="AL9" s="38">
        <f>'CHA FAO - Data Crops'!AI7*$F9*$G9</f>
        <v>696110.79999999993</v>
      </c>
      <c r="AM9" s="38">
        <f>'CHA FAO - Data Crops'!AJ7*$F9*$G9</f>
        <v>903773.64</v>
      </c>
      <c r="AN9" s="38">
        <f>'CHA FAO - Data Crops'!AK7*$F9*$G9</f>
        <v>653249.52</v>
      </c>
      <c r="AO9" s="38">
        <f>'CHA FAO - Data Crops'!AL7*$F9*$G9</f>
        <v>984669.84</v>
      </c>
      <c r="AP9" s="38">
        <f>'CHA FAO - Data Crops'!AM7*$F9*$G9</f>
        <v>701362.20000000007</v>
      </c>
      <c r="AQ9" s="38">
        <f>'CHA FAO - Data Crops'!AN7*$F9*$G9</f>
        <v>793503.48</v>
      </c>
      <c r="AR9" s="38">
        <f>'CHA FAO - Data Crops'!AO7*$F9*$G9</f>
        <v>765019.64</v>
      </c>
      <c r="AS9" s="38">
        <f>'CHA FAO - Data Crops'!AP7*$F9*$G9</f>
        <v>1100548.68</v>
      </c>
      <c r="AT9" s="38">
        <f>'CHA FAO - Data Crops'!AQ7*$F9*$G9</f>
        <v>1112172.5999999999</v>
      </c>
      <c r="AU9" s="38">
        <f>'CHA FAO - Data Crops'!AR7*$F9*$G9</f>
        <v>797190.24</v>
      </c>
      <c r="AV9" s="38">
        <f>'CHA FAO - Data Crops'!AS7*$F9*$G9</f>
        <v>1224632.6399999999</v>
      </c>
      <c r="AW9" s="38">
        <f>'CHA FAO - Data Crops'!AT7*$F9*$G9</f>
        <v>1100869</v>
      </c>
      <c r="AX9" s="38">
        <f>'CHA FAO - Data Crops'!AU7*$F9*$G9</f>
        <v>1590330.28</v>
      </c>
      <c r="AY9" s="38">
        <f>'CHA FAO - Data Crops'!AV7*$F9*$G9</f>
        <v>916389.32</v>
      </c>
      <c r="AZ9" s="38">
        <f>'CHA FAO - Data Crops'!AW7*$F9*$G9</f>
        <v>1781173.24</v>
      </c>
      <c r="BA9" s="38">
        <f>'CHA FAO - Data Crops'!AX7*$F9*$G9</f>
        <v>1816442.32</v>
      </c>
      <c r="BB9" s="38">
        <f>'CHA FAO - Data Crops'!AY7*$F9*$G9</f>
        <v>1526096.88</v>
      </c>
      <c r="BC9" s="38">
        <f>'CHA FAO - Data Crops'!AZ7*$F9*$G9</f>
        <v>1611338.96</v>
      </c>
      <c r="BD9" s="38">
        <f>'CHA FAO - Data Crops'!BA7*$F9*$G9</f>
        <v>985541.4800000001</v>
      </c>
      <c r="BE9" s="38">
        <f>'CHA FAO - Data Crops'!BB7*$F9*$G9</f>
        <v>2340615.1999999997</v>
      </c>
      <c r="BF9" s="38">
        <f>'CHA FAO - Data Crops'!BC7*$F9*$G9</f>
        <v>1013141.3600000001</v>
      </c>
      <c r="BG9" s="38">
        <f>'CHA FAO - Data Crops'!BD7*$F9*$G9</f>
        <v>2608923.2400000002</v>
      </c>
      <c r="BH9" s="38">
        <f>'CHA FAO - Data Crops'!BE7*$F9*$G9</f>
        <v>1711195.64</v>
      </c>
      <c r="BI9" s="38">
        <f>'CHA FAO - Data Crops'!BF7*$F9*$G9</f>
        <v>2139833.08</v>
      </c>
      <c r="BJ9" s="38">
        <f>'CHA FAO - Data Crops'!BG7*$F9*$G9</f>
        <v>1823741.92</v>
      </c>
      <c r="BK9" s="38">
        <f>'CHA FAO - Data Crops'!BH7*$F9*$G9</f>
        <v>2235085.16</v>
      </c>
      <c r="BL9" s="38">
        <f>'CHA FAO - Data Crops'!BI7*$F9*$G9</f>
        <v>2033339</v>
      </c>
      <c r="BM9" s="38">
        <f>'CHA FAO - Data Crops'!BJ7*$F9*$G9</f>
        <v>2330377.2799999998</v>
      </c>
      <c r="BN9" s="38">
        <f>'CHA FAO - Data Crops'!BK7*$F9*$G9</f>
        <v>2210272.6799999997</v>
      </c>
    </row>
    <row r="10" spans="1:66" s="54" customFormat="1" x14ac:dyDescent="0.35">
      <c r="A10" s="54">
        <v>19</v>
      </c>
      <c r="C10" s="54" t="s">
        <v>1</v>
      </c>
      <c r="D10" s="54" t="s">
        <v>0</v>
      </c>
      <c r="E10" s="163">
        <v>0.124</v>
      </c>
      <c r="F10" s="208">
        <f t="shared" si="0"/>
        <v>0.876</v>
      </c>
      <c r="G10" s="54">
        <v>3.5</v>
      </c>
      <c r="H10" s="38">
        <f>'CHA FAO - Data Crops'!E8*$F10*$G10</f>
        <v>1220268</v>
      </c>
      <c r="I10" s="38">
        <f>'CHA FAO - Data Crops'!F8*$F10*$G10</f>
        <v>1119090</v>
      </c>
      <c r="J10" s="38">
        <f>'CHA FAO - Data Crops'!G8*$F10*$G10</f>
        <v>1526868</v>
      </c>
      <c r="K10" s="38">
        <f>'CHA FAO - Data Crops'!H8*$F10*$G10</f>
        <v>1211070</v>
      </c>
      <c r="L10" s="38">
        <f>'CHA FAO - Data Crops'!I8*$F10*$G10</f>
        <v>1045506</v>
      </c>
      <c r="M10" s="38">
        <f>'CHA FAO - Data Crops'!J8*$F10*$G10</f>
        <v>1073100</v>
      </c>
      <c r="N10" s="38">
        <f>'CHA FAO - Data Crops'!K8*$F10*$G10</f>
        <v>1103760</v>
      </c>
      <c r="O10" s="38">
        <f>'CHA FAO - Data Crops'!L8*$F10*$G10</f>
        <v>1128288</v>
      </c>
      <c r="P10" s="38">
        <f>'CHA FAO - Data Crops'!M8*$F10*$G10</f>
        <v>1109892</v>
      </c>
      <c r="Q10" s="38">
        <f>'CHA FAO - Data Crops'!N8*$F10*$G10</f>
        <v>1039374</v>
      </c>
      <c r="R10" s="38">
        <f>'CHA FAO - Data Crops'!O8*$F10*$G10</f>
        <v>996450</v>
      </c>
      <c r="S10" s="38">
        <f>'CHA FAO - Data Crops'!P8*$F10*$G10</f>
        <v>708246</v>
      </c>
      <c r="T10" s="38">
        <f>'CHA FAO - Data Crops'!Q8*$F10*$G10</f>
        <v>680652</v>
      </c>
      <c r="U10" s="38">
        <f>'CHA FAO - Data Crops'!R8*$F10*$G10</f>
        <v>904470</v>
      </c>
      <c r="V10" s="38">
        <f>'CHA FAO - Data Crops'!S8*$F10*$G10</f>
        <v>889140</v>
      </c>
      <c r="W10" s="38">
        <f>'CHA FAO - Data Crops'!T8*$F10*$G10</f>
        <v>864612</v>
      </c>
      <c r="X10" s="38">
        <f>'CHA FAO - Data Crops'!U8*$F10*$G10</f>
        <v>978054</v>
      </c>
      <c r="Y10" s="38">
        <f>'CHA FAO - Data Crops'!V8*$F10*$G10</f>
        <v>987252</v>
      </c>
      <c r="Z10" s="38">
        <f>'CHA FAO - Data Crops'!W8*$F10*$G10</f>
        <v>726642</v>
      </c>
      <c r="AA10" s="38">
        <f>'CHA FAO - Data Crops'!X8*$F10*$G10</f>
        <v>766500</v>
      </c>
      <c r="AB10" s="38">
        <f>'CHA FAO - Data Crops'!Y8*$F10*$G10</f>
        <v>438438</v>
      </c>
      <c r="AC10" s="38">
        <f>'CHA FAO - Data Crops'!Z8*$F10*$G10</f>
        <v>478296</v>
      </c>
      <c r="AD10" s="38">
        <f>'CHA FAO - Data Crops'!AA8*$F10*$G10</f>
        <v>606028.62599999993</v>
      </c>
      <c r="AE10" s="38">
        <f>'CHA FAO - Data Crops'!AB8*$F10*$G10</f>
        <v>595506.11399999994</v>
      </c>
      <c r="AF10" s="38">
        <f>'CHA FAO - Data Crops'!AC8*$F10*$G10</f>
        <v>947780.31599999999</v>
      </c>
      <c r="AG10" s="38">
        <f>'CHA FAO - Data Crops'!AD8*$F10*$G10</f>
        <v>915228.59399999992</v>
      </c>
      <c r="AH10" s="38">
        <f>'CHA FAO - Data Crops'!AE8*$F10*$G10</f>
        <v>784871.47199999995</v>
      </c>
      <c r="AI10" s="38">
        <f>'CHA FAO - Data Crops'!AF8*$F10*$G10</f>
        <v>790672.34399999992</v>
      </c>
      <c r="AJ10" s="38">
        <f>'CHA FAO - Data Crops'!AG8*$F10*$G10</f>
        <v>726672.66</v>
      </c>
      <c r="AK10" s="38">
        <f>'CHA FAO - Data Crops'!AH8*$F10*$G10</f>
        <v>858982.82400000002</v>
      </c>
      <c r="AL10" s="38">
        <f>'CHA FAO - Data Crops'!AI8*$F10*$G10</f>
        <v>876612.32400000002</v>
      </c>
      <c r="AM10" s="38">
        <f>'CHA FAO - Data Crops'!AJ8*$F10*$G10</f>
        <v>1186339.6440000001</v>
      </c>
      <c r="AN10" s="38">
        <f>'CHA FAO - Data Crops'!AK8*$F10*$G10</f>
        <v>746111.1</v>
      </c>
      <c r="AO10" s="38">
        <f>'CHA FAO - Data Crops'!AL8*$F10*$G10</f>
        <v>1473887.52</v>
      </c>
      <c r="AP10" s="38">
        <f>'CHA FAO - Data Crops'!AM8*$F10*$G10</f>
        <v>1341215.568</v>
      </c>
      <c r="AQ10" s="38">
        <f>'CHA FAO - Data Crops'!AN8*$F10*$G10</f>
        <v>1080817.122</v>
      </c>
      <c r="AR10" s="38">
        <f>'CHA FAO - Data Crops'!AO8*$F10*$G10</f>
        <v>1307931.0719999999</v>
      </c>
      <c r="AS10" s="38">
        <f>'CHA FAO - Data Crops'!AP8*$F10*$G10</f>
        <v>1575709.38</v>
      </c>
      <c r="AT10" s="38">
        <f>'CHA FAO - Data Crops'!AQ8*$F10*$G10</f>
        <v>1396973.844</v>
      </c>
      <c r="AU10" s="38">
        <f>'CHA FAO - Data Crops'!AR8*$F10*$G10</f>
        <v>1200995.1239999998</v>
      </c>
      <c r="AV10" s="38">
        <f>'CHA FAO - Data Crops'!AS8*$F10*$G10</f>
        <v>1524497.9820000001</v>
      </c>
      <c r="AW10" s="38">
        <f>'CHA FAO - Data Crops'!AT8*$F10*$G10</f>
        <v>1473783.2760000001</v>
      </c>
      <c r="AX10" s="38">
        <f>'CHA FAO - Data Crops'!AU8*$F10*$G10</f>
        <v>1731422.3219999999</v>
      </c>
      <c r="AY10" s="38">
        <f>'CHA FAO - Data Crops'!AV8*$F10*$G10</f>
        <v>1377940.1159999999</v>
      </c>
      <c r="AZ10" s="38">
        <f>'CHA FAO - Data Crops'!AW8*$F10*$G10</f>
        <v>1706741.0220000001</v>
      </c>
      <c r="BA10" s="38">
        <f>'CHA FAO - Data Crops'!AX8*$F10*$G10</f>
        <v>2368816.128</v>
      </c>
      <c r="BB10" s="38">
        <f>'CHA FAO - Data Crops'!AY8*$F10*$G10</f>
        <v>1767766.686</v>
      </c>
      <c r="BC10" s="38">
        <f>'CHA FAO - Data Crops'!AZ8*$F10*$G10</f>
        <v>1809651.3120000002</v>
      </c>
      <c r="BD10" s="38">
        <f>'CHA FAO - Data Crops'!BA8*$F10*$G10</f>
        <v>1842552.558</v>
      </c>
      <c r="BE10" s="38">
        <f>'CHA FAO - Data Crops'!BB8*$F10*$G10</f>
        <v>3120427.6319999998</v>
      </c>
      <c r="BF10" s="38">
        <f>'CHA FAO - Data Crops'!BC8*$F10*$G10</f>
        <v>1986565.6440000001</v>
      </c>
      <c r="BG10" s="38">
        <f>'CHA FAO - Data Crops'!BD8*$F10*$G10</f>
        <v>3592217.58</v>
      </c>
      <c r="BH10" s="38">
        <f>'CHA FAO - Data Crops'!BE8*$F10*$G10</f>
        <v>2450454.5099999998</v>
      </c>
      <c r="BI10" s="38">
        <f>'CHA FAO - Data Crops'!BF8*$F10*$G10</f>
        <v>2825815.6919999998</v>
      </c>
      <c r="BJ10" s="38">
        <f>'CHA FAO - Data Crops'!BG8*$F10*$G10</f>
        <v>2561351.73</v>
      </c>
      <c r="BK10" s="38">
        <f>'CHA FAO - Data Crops'!BH8*$F10*$G10</f>
        <v>3038543.97</v>
      </c>
      <c r="BL10" s="38">
        <f>'CHA FAO - Data Crops'!BI8*$F10*$G10</f>
        <v>2901340.47</v>
      </c>
      <c r="BM10" s="38">
        <f>'CHA FAO - Data Crops'!BJ8*$F10*$G10</f>
        <v>3027852.8279999997</v>
      </c>
      <c r="BN10" s="38">
        <f>'CHA FAO - Data Crops'!BK8*$F10*$G10</f>
        <v>2981734.0559999999</v>
      </c>
    </row>
    <row r="11" spans="1:66" s="94" customFormat="1" x14ac:dyDescent="0.35">
      <c r="A11" s="94">
        <v>19</v>
      </c>
      <c r="C11" s="94" t="s">
        <v>304</v>
      </c>
      <c r="D11" s="94" t="s">
        <v>0</v>
      </c>
      <c r="E11" s="213">
        <v>0.68799999999999994</v>
      </c>
      <c r="F11" s="214">
        <f t="shared" si="0"/>
        <v>0.31200000000000006</v>
      </c>
      <c r="G11" s="94">
        <v>2.2999999999999998</v>
      </c>
      <c r="H11" s="215"/>
      <c r="I11" s="215"/>
      <c r="J11" s="215"/>
      <c r="K11" s="215"/>
      <c r="L11" s="215"/>
      <c r="M11" s="215"/>
      <c r="N11" s="216"/>
      <c r="O11" s="215"/>
      <c r="P11" s="215"/>
      <c r="Q11" s="215"/>
      <c r="R11" s="215"/>
      <c r="S11" s="215"/>
      <c r="T11" s="215"/>
      <c r="U11" s="215"/>
      <c r="V11" s="215"/>
      <c r="W11" s="215"/>
      <c r="X11" s="215"/>
      <c r="Y11" s="215"/>
      <c r="Z11" s="215"/>
      <c r="AA11" s="215"/>
      <c r="AB11" s="215"/>
      <c r="AC11" s="215"/>
      <c r="AD11" s="215"/>
      <c r="AE11" s="215"/>
      <c r="AF11" s="215"/>
      <c r="AG11" s="215"/>
      <c r="AH11" s="215"/>
      <c r="AI11" s="215"/>
      <c r="AJ11" s="215"/>
      <c r="AK11" s="215"/>
      <c r="AL11" s="215"/>
      <c r="AM11" s="215"/>
      <c r="AN11" s="215"/>
      <c r="AO11" s="215"/>
      <c r="AP11" s="215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I11" s="215"/>
      <c r="BJ11" s="215"/>
      <c r="BK11" s="215"/>
      <c r="BL11" s="215"/>
      <c r="BM11" s="215"/>
      <c r="BN11" s="215"/>
    </row>
    <row r="12" spans="1:66" s="94" customFormat="1" x14ac:dyDescent="0.35">
      <c r="A12" s="94">
        <v>19</v>
      </c>
      <c r="C12" s="94" t="s">
        <v>84</v>
      </c>
      <c r="D12" s="94" t="s">
        <v>0</v>
      </c>
      <c r="E12" s="213">
        <v>0.1084</v>
      </c>
      <c r="F12" s="214">
        <f t="shared" si="0"/>
        <v>0.89159999999999995</v>
      </c>
      <c r="G12" s="94">
        <v>2.2999999999999998</v>
      </c>
      <c r="H12" s="215"/>
      <c r="I12" s="215"/>
      <c r="J12" s="215"/>
      <c r="K12" s="215"/>
      <c r="L12" s="215"/>
      <c r="M12" s="215"/>
      <c r="N12" s="216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5"/>
      <c r="AC12" s="215"/>
      <c r="AD12" s="215"/>
      <c r="AE12" s="215"/>
      <c r="AF12" s="215"/>
      <c r="AG12" s="215"/>
      <c r="AH12" s="215"/>
      <c r="AI12" s="215"/>
      <c r="AJ12" s="215"/>
      <c r="AK12" s="215"/>
      <c r="AL12" s="215"/>
      <c r="AM12" s="215"/>
      <c r="AN12" s="215"/>
      <c r="AO12" s="215"/>
      <c r="AP12" s="215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J12" s="215"/>
      <c r="BK12" s="215"/>
      <c r="BL12" s="215"/>
      <c r="BM12" s="215"/>
      <c r="BN12" s="215"/>
    </row>
    <row r="13" spans="1:66" s="94" customFormat="1" x14ac:dyDescent="0.35">
      <c r="A13" s="94">
        <v>19</v>
      </c>
      <c r="C13" s="94" t="s">
        <v>319</v>
      </c>
      <c r="D13" s="94" t="s">
        <v>0</v>
      </c>
      <c r="E13" s="213">
        <v>0.13300000000000001</v>
      </c>
      <c r="F13" s="214">
        <f t="shared" si="0"/>
        <v>0.86699999999999999</v>
      </c>
      <c r="G13" s="94">
        <v>2.2999999999999998</v>
      </c>
      <c r="H13" s="215"/>
      <c r="I13" s="215"/>
      <c r="J13" s="215"/>
      <c r="K13" s="215"/>
      <c r="L13" s="215"/>
      <c r="M13" s="215"/>
      <c r="N13" s="216"/>
      <c r="O13" s="215"/>
      <c r="P13" s="215"/>
      <c r="Q13" s="215"/>
      <c r="R13" s="215"/>
      <c r="S13" s="215"/>
      <c r="T13" s="215"/>
      <c r="U13" s="215"/>
      <c r="V13" s="215"/>
      <c r="W13" s="215"/>
      <c r="X13" s="215"/>
      <c r="Y13" s="215"/>
      <c r="Z13" s="215"/>
      <c r="AA13" s="215"/>
      <c r="AB13" s="215"/>
      <c r="AC13" s="215"/>
      <c r="AD13" s="215"/>
      <c r="AE13" s="215"/>
      <c r="AF13" s="215"/>
      <c r="AG13" s="215"/>
      <c r="AH13" s="215"/>
      <c r="AI13" s="215"/>
      <c r="AJ13" s="215"/>
      <c r="AK13" s="215"/>
      <c r="AL13" s="215"/>
      <c r="AM13" s="215"/>
      <c r="AN13" s="215"/>
      <c r="AO13" s="215"/>
      <c r="AP13" s="215"/>
      <c r="AQ13" s="215"/>
      <c r="AR13" s="215"/>
      <c r="AS13" s="215"/>
      <c r="AT13" s="215"/>
      <c r="AU13" s="215"/>
      <c r="AV13" s="215"/>
      <c r="AW13" s="215"/>
      <c r="AX13" s="215"/>
      <c r="AY13" s="215"/>
      <c r="AZ13" s="215"/>
      <c r="BA13" s="215"/>
      <c r="BB13" s="215"/>
      <c r="BC13" s="215"/>
      <c r="BD13" s="215"/>
      <c r="BE13" s="215"/>
      <c r="BF13" s="215"/>
      <c r="BG13" s="215"/>
      <c r="BH13" s="215"/>
      <c r="BI13" s="215"/>
      <c r="BJ13" s="215"/>
      <c r="BK13" s="215"/>
      <c r="BL13" s="215"/>
      <c r="BM13" s="215"/>
      <c r="BN13" s="215"/>
    </row>
    <row r="14" spans="1:66" s="94" customFormat="1" x14ac:dyDescent="0.35">
      <c r="A14" s="94">
        <v>19</v>
      </c>
      <c r="C14" s="94" t="s">
        <v>322</v>
      </c>
      <c r="D14" s="94" t="s">
        <v>0</v>
      </c>
      <c r="E14" s="213">
        <v>0.106</v>
      </c>
      <c r="F14" s="214">
        <f t="shared" si="0"/>
        <v>0.89400000000000002</v>
      </c>
      <c r="G14" s="94">
        <v>2.2999999999999998</v>
      </c>
      <c r="H14" s="215"/>
      <c r="I14" s="215"/>
      <c r="J14" s="215"/>
      <c r="K14" s="215"/>
      <c r="L14" s="215"/>
      <c r="M14" s="215"/>
      <c r="N14" s="216"/>
      <c r="O14" s="215"/>
      <c r="P14" s="215"/>
      <c r="Q14" s="215"/>
      <c r="R14" s="215"/>
      <c r="S14" s="215"/>
      <c r="T14" s="215"/>
      <c r="U14" s="215"/>
      <c r="V14" s="215"/>
      <c r="W14" s="215"/>
      <c r="X14" s="215"/>
      <c r="Y14" s="215"/>
      <c r="Z14" s="215"/>
      <c r="AA14" s="215"/>
      <c r="AB14" s="215"/>
      <c r="AC14" s="215"/>
      <c r="AD14" s="215"/>
      <c r="AE14" s="215"/>
      <c r="AF14" s="215"/>
      <c r="AG14" s="215"/>
      <c r="AH14" s="215"/>
      <c r="AI14" s="215"/>
      <c r="AJ14" s="215"/>
      <c r="AK14" s="215"/>
      <c r="AL14" s="215"/>
      <c r="AM14" s="215"/>
      <c r="AN14" s="215"/>
      <c r="AO14" s="215"/>
      <c r="AP14" s="215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J14" s="215"/>
      <c r="BK14" s="215"/>
      <c r="BL14" s="215"/>
      <c r="BM14" s="215"/>
      <c r="BN14" s="215"/>
    </row>
    <row r="15" spans="1:66" s="54" customFormat="1" x14ac:dyDescent="0.35">
      <c r="A15" s="54">
        <v>19</v>
      </c>
      <c r="C15" s="54" t="s">
        <v>8</v>
      </c>
      <c r="D15" s="54" t="s">
        <v>0</v>
      </c>
      <c r="E15" s="163">
        <v>0.1</v>
      </c>
      <c r="F15" s="208">
        <f>1-E15</f>
        <v>0.9</v>
      </c>
      <c r="G15" s="54">
        <v>2.2999999999999998</v>
      </c>
      <c r="H15" s="38">
        <f>'CHA FAO - Data Crops'!E9*$F15*$G15</f>
        <v>14696.999999999998</v>
      </c>
      <c r="I15" s="38">
        <f>'CHA FAO - Data Crops'!F9*$F15*$G15</f>
        <v>14903.999999999998</v>
      </c>
      <c r="J15" s="38">
        <f>'CHA FAO - Data Crops'!G9*$F15*$G15</f>
        <v>15110.999999999998</v>
      </c>
      <c r="K15" s="38">
        <f>'CHA FAO - Data Crops'!H9*$F15*$G15</f>
        <v>15317.999999999998</v>
      </c>
      <c r="L15" s="38">
        <f>'CHA FAO - Data Crops'!I9*$F15*$G15</f>
        <v>15524.999999999998</v>
      </c>
      <c r="M15" s="38">
        <f>'CHA FAO - Data Crops'!J9*$F15*$G15</f>
        <v>16145.999999999998</v>
      </c>
      <c r="N15" s="38">
        <f>'CHA FAO - Data Crops'!K9*$F15*$G15</f>
        <v>16352.999999999998</v>
      </c>
      <c r="O15" s="38">
        <f>'CHA FAO - Data Crops'!L9*$F15*$G15</f>
        <v>16352.999999999998</v>
      </c>
      <c r="P15" s="38">
        <f>'CHA FAO - Data Crops'!M9*$F15*$G15</f>
        <v>16560</v>
      </c>
      <c r="Q15" s="38">
        <f>'CHA FAO - Data Crops'!N9*$F15*$G15</f>
        <v>16560</v>
      </c>
      <c r="R15" s="38">
        <f>'CHA FAO - Data Crops'!O9*$F15*$G15</f>
        <v>16974</v>
      </c>
      <c r="S15" s="38">
        <f>'CHA FAO - Data Crops'!P9*$F15*$G15</f>
        <v>17181</v>
      </c>
      <c r="T15" s="38">
        <f>'CHA FAO - Data Crops'!Q9*$F15*$G15</f>
        <v>16560</v>
      </c>
      <c r="U15" s="38">
        <f>'CHA FAO - Data Crops'!R9*$F15*$G15</f>
        <v>17595</v>
      </c>
      <c r="V15" s="38">
        <f>'CHA FAO - Data Crops'!S9*$F15*$G15</f>
        <v>20700</v>
      </c>
      <c r="W15" s="38">
        <f>'CHA FAO - Data Crops'!T9*$F15*$G15</f>
        <v>22770</v>
      </c>
      <c r="X15" s="38">
        <f>'CHA FAO - Data Crops'!U9*$F15*$G15</f>
        <v>24839.999999999996</v>
      </c>
      <c r="Y15" s="38">
        <f>'CHA FAO - Data Crops'!V9*$F15*$G15</f>
        <v>41400</v>
      </c>
      <c r="Z15" s="38">
        <f>'CHA FAO - Data Crops'!W9*$F15*$G15</f>
        <v>62099.999999999993</v>
      </c>
      <c r="AA15" s="38">
        <f>'CHA FAO - Data Crops'!X9*$F15*$G15</f>
        <v>93150</v>
      </c>
      <c r="AB15" s="38">
        <f>'CHA FAO - Data Crops'!Y9*$F15*$G15</f>
        <v>124199.99999999999</v>
      </c>
      <c r="AC15" s="38">
        <f>'CHA FAO - Data Crops'!Z9*$F15*$G15</f>
        <v>113849.99999999999</v>
      </c>
      <c r="AD15" s="38">
        <f>'CHA FAO - Data Crops'!AA9*$F15*$G15</f>
        <v>97908.93</v>
      </c>
      <c r="AE15" s="38">
        <f>'CHA FAO - Data Crops'!AB9*$F15*$G15</f>
        <v>38855.97</v>
      </c>
      <c r="AF15" s="38">
        <f>'CHA FAO - Data Crops'!AC9*$F15*$G15</f>
        <v>197223.38999999998</v>
      </c>
      <c r="AG15" s="38">
        <f>'CHA FAO - Data Crops'!AD9*$F15*$G15</f>
        <v>87563.069999999992</v>
      </c>
      <c r="AH15" s="38">
        <f>'CHA FAO - Data Crops'!AE9*$F15*$G15</f>
        <v>75018.87</v>
      </c>
      <c r="AI15" s="38">
        <f>'CHA FAO - Data Crops'!AF9*$F15*$G15</f>
        <v>174587.94</v>
      </c>
      <c r="AJ15" s="38">
        <f>'CHA FAO - Data Crops'!AG9*$F15*$G15</f>
        <v>155040.93</v>
      </c>
      <c r="AK15" s="38">
        <f>'CHA FAO - Data Crops'!AH9*$F15*$G15</f>
        <v>117340.01999999999</v>
      </c>
      <c r="AL15" s="38">
        <f>'CHA FAO - Data Crops'!AI9*$F15*$G15</f>
        <v>271490.84999999998</v>
      </c>
      <c r="AM15" s="38">
        <f>'CHA FAO - Data Crops'!AJ9*$F15*$G15</f>
        <v>202669.55999999997</v>
      </c>
      <c r="AN15" s="38">
        <f>'CHA FAO - Data Crops'!AK9*$F15*$G15</f>
        <v>156177.35999999999</v>
      </c>
      <c r="AO15" s="38">
        <f>'CHA FAO - Data Crops'!AL9*$F15*$G15</f>
        <v>252695.24999999997</v>
      </c>
      <c r="AP15" s="38">
        <f>'CHA FAO - Data Crops'!AM9*$F15*$G15</f>
        <v>202851.72</v>
      </c>
      <c r="AQ15" s="38">
        <f>'CHA FAO - Data Crops'!AN9*$F15*$G15</f>
        <v>191642.67</v>
      </c>
      <c r="AR15" s="38">
        <f>'CHA FAO - Data Crops'!AO9*$F15*$G15</f>
        <v>198366.03</v>
      </c>
      <c r="AS15" s="38">
        <f>'CHA FAO - Data Crops'!AP9*$F15*$G15</f>
        <v>280456.02</v>
      </c>
      <c r="AT15" s="38">
        <f>'CHA FAO - Data Crops'!AQ9*$F15*$G15</f>
        <v>366495.56999999995</v>
      </c>
      <c r="AU15" s="38">
        <f>'CHA FAO - Data Crops'!AR9*$F15*$G15</f>
        <v>248751.9</v>
      </c>
      <c r="AV15" s="38">
        <f>'CHA FAO - Data Crops'!AS9*$F15*$G15</f>
        <v>426827.79</v>
      </c>
      <c r="AW15" s="38">
        <f>'CHA FAO - Data Crops'!AT9*$F15*$G15</f>
        <v>312673.5</v>
      </c>
      <c r="AX15" s="38">
        <f>'CHA FAO - Data Crops'!AU9*$F15*$G15</f>
        <v>600691.23</v>
      </c>
      <c r="AY15" s="38">
        <f>'CHA FAO - Data Crops'!AV9*$F15*$G15</f>
        <v>553607.01</v>
      </c>
      <c r="AZ15" s="38">
        <f>'CHA FAO - Data Crops'!AW9*$F15*$G15</f>
        <v>701560.26</v>
      </c>
      <c r="BA15" s="38">
        <f>'CHA FAO - Data Crops'!AX9*$F15*$G15</f>
        <v>698821.64999999991</v>
      </c>
      <c r="BB15" s="38">
        <f>'CHA FAO - Data Crops'!AY9*$F15*$G15</f>
        <v>1208776.5</v>
      </c>
      <c r="BC15" s="38">
        <f>'CHA FAO - Data Crops'!AZ9*$F15*$G15</f>
        <v>840833.99999999988</v>
      </c>
      <c r="BD15" s="38">
        <f>'CHA FAO - Data Crops'!BA9*$F15*$G15</f>
        <v>652853.16</v>
      </c>
      <c r="BE15" s="38">
        <f>'CHA FAO - Data Crops'!BB9*$F15*$G15</f>
        <v>2207195.46</v>
      </c>
      <c r="BF15" s="38">
        <f>'CHA FAO - Data Crops'!BC9*$F15*$G15</f>
        <v>427293.54</v>
      </c>
      <c r="BG15" s="38">
        <f>'CHA FAO - Data Crops'!BD9*$F15*$G15</f>
        <v>1035211.1399999999</v>
      </c>
      <c r="BH15" s="38">
        <f>'CHA FAO - Data Crops'!BE9*$F15*$G15</f>
        <v>971985.05999999994</v>
      </c>
      <c r="BI15" s="38">
        <f>'CHA FAO - Data Crops'!BF9*$F15*$G15</f>
        <v>1023501.1499999999</v>
      </c>
      <c r="BJ15" s="38">
        <f>'CHA FAO - Data Crops'!BG9*$F15*$G15</f>
        <v>892285.92</v>
      </c>
      <c r="BK15" s="38">
        <f>'CHA FAO - Data Crops'!BH9*$F15*$G15</f>
        <v>939192.12</v>
      </c>
      <c r="BL15" s="38">
        <f>'CHA FAO - Data Crops'!BI9*$F15*$G15</f>
        <v>928394.99999999988</v>
      </c>
      <c r="BM15" s="38">
        <f>'CHA FAO - Data Crops'!BJ9*$F15*$G15</f>
        <v>1197623.3399999999</v>
      </c>
      <c r="BN15" s="38">
        <f>'CHA FAO - Data Crops'!BK9*$F15*$G15</f>
        <v>1093732.1099999999</v>
      </c>
    </row>
    <row r="16" spans="1:66" s="55" customFormat="1" x14ac:dyDescent="0.35">
      <c r="C16" s="26" t="s">
        <v>438</v>
      </c>
      <c r="E16" s="162"/>
      <c r="F16" s="207"/>
      <c r="H16" s="58">
        <f>SUM(H6:H15)</f>
        <v>2250423.7000000002</v>
      </c>
      <c r="I16" s="58">
        <f t="shared" ref="I16:AN16" si="1">SUM(I8:I15)</f>
        <v>2031686.6</v>
      </c>
      <c r="J16" s="58">
        <f t="shared" si="1"/>
        <v>2776233</v>
      </c>
      <c r="K16" s="58">
        <f t="shared" si="1"/>
        <v>2206684.7999999998</v>
      </c>
      <c r="L16" s="58">
        <f t="shared" si="1"/>
        <v>1913650.6</v>
      </c>
      <c r="M16" s="58">
        <f t="shared" si="1"/>
        <v>1971755.46</v>
      </c>
      <c r="N16" s="58">
        <f t="shared" si="1"/>
        <v>2029315</v>
      </c>
      <c r="O16" s="58">
        <f t="shared" si="1"/>
        <v>2057177.8</v>
      </c>
      <c r="P16" s="58">
        <f t="shared" si="1"/>
        <v>2026668.8</v>
      </c>
      <c r="Q16" s="58">
        <f t="shared" si="1"/>
        <v>1900710.8</v>
      </c>
      <c r="R16" s="58">
        <f t="shared" si="1"/>
        <v>1825162.2</v>
      </c>
      <c r="S16" s="58">
        <f t="shared" si="1"/>
        <v>1303505.8999999999</v>
      </c>
      <c r="T16" s="58">
        <f t="shared" si="1"/>
        <v>1254707.3999999999</v>
      </c>
      <c r="U16" s="58">
        <f t="shared" si="1"/>
        <v>1655541.1</v>
      </c>
      <c r="V16" s="58">
        <f t="shared" si="1"/>
        <v>1637021</v>
      </c>
      <c r="W16" s="58">
        <f t="shared" si="1"/>
        <v>1593844.4</v>
      </c>
      <c r="X16" s="58">
        <f t="shared" si="1"/>
        <v>1796287.3</v>
      </c>
      <c r="Y16" s="58">
        <f t="shared" si="1"/>
        <v>1835913</v>
      </c>
      <c r="Z16" s="58">
        <f t="shared" si="1"/>
        <v>1517050</v>
      </c>
      <c r="AA16" s="58">
        <f t="shared" si="1"/>
        <v>1496685</v>
      </c>
      <c r="AB16" s="58">
        <f t="shared" si="1"/>
        <v>943207</v>
      </c>
      <c r="AC16" s="58">
        <f t="shared" si="1"/>
        <v>999055.58000000007</v>
      </c>
      <c r="AD16" s="58">
        <f t="shared" si="1"/>
        <v>1183959.3919999998</v>
      </c>
      <c r="AE16" s="58">
        <f t="shared" si="1"/>
        <v>990315.97039999999</v>
      </c>
      <c r="AF16" s="58">
        <f t="shared" si="1"/>
        <v>1951490.9917999997</v>
      </c>
      <c r="AG16" s="58">
        <f t="shared" si="1"/>
        <v>1803377.8742000002</v>
      </c>
      <c r="AH16" s="58">
        <f t="shared" si="1"/>
        <v>1544241.2274000002</v>
      </c>
      <c r="AI16" s="58">
        <f t="shared" si="1"/>
        <v>2089241.4233999997</v>
      </c>
      <c r="AJ16" s="58">
        <f t="shared" si="1"/>
        <v>1450202.0293999999</v>
      </c>
      <c r="AK16" s="58">
        <f t="shared" si="1"/>
        <v>1516751.7162000001</v>
      </c>
      <c r="AL16" s="58">
        <f t="shared" si="1"/>
        <v>1884411.8590000002</v>
      </c>
      <c r="AM16" s="58">
        <f t="shared" si="1"/>
        <v>2366341.3976000003</v>
      </c>
      <c r="AN16" s="58">
        <f t="shared" si="1"/>
        <v>1606927.3264000001</v>
      </c>
      <c r="AO16" s="58">
        <f t="shared" ref="AO16:BN16" si="2">SUM(AO8:AO15)</f>
        <v>2844947.7044000002</v>
      </c>
      <c r="AP16" s="58">
        <f t="shared" si="2"/>
        <v>2298048.1198</v>
      </c>
      <c r="AQ16" s="58">
        <f t="shared" si="2"/>
        <v>2128757.7953999997</v>
      </c>
      <c r="AR16" s="58">
        <f t="shared" si="2"/>
        <v>2354733.9793999996</v>
      </c>
      <c r="AS16" s="58">
        <f t="shared" si="2"/>
        <v>3108165.2385999998</v>
      </c>
      <c r="AT16" s="58">
        <f t="shared" si="2"/>
        <v>2954860.6653999998</v>
      </c>
      <c r="AU16" s="58">
        <f t="shared" si="2"/>
        <v>2300798.6435999996</v>
      </c>
      <c r="AV16" s="58">
        <f t="shared" si="2"/>
        <v>3264553.625</v>
      </c>
      <c r="AW16" s="58">
        <f t="shared" si="2"/>
        <v>2958297.0246000001</v>
      </c>
      <c r="AX16" s="58">
        <f t="shared" si="2"/>
        <v>4021710.5211999998</v>
      </c>
      <c r="AY16" s="58">
        <f t="shared" si="2"/>
        <v>2938321.3168000001</v>
      </c>
      <c r="AZ16" s="58">
        <f t="shared" si="2"/>
        <v>4358852.5489999996</v>
      </c>
      <c r="BA16" s="58">
        <f t="shared" si="2"/>
        <v>5038852.2623999994</v>
      </c>
      <c r="BB16" s="58">
        <f t="shared" si="2"/>
        <v>4671977.7057999996</v>
      </c>
      <c r="BC16" s="58">
        <f t="shared" si="2"/>
        <v>4451974.7822000002</v>
      </c>
      <c r="BD16" s="58">
        <f t="shared" si="2"/>
        <v>3656825.8814000003</v>
      </c>
      <c r="BE16" s="58">
        <f t="shared" si="2"/>
        <v>7849809.8877999997</v>
      </c>
      <c r="BF16" s="58">
        <f t="shared" si="2"/>
        <v>3678976.2848000005</v>
      </c>
      <c r="BG16" s="58">
        <f t="shared" si="2"/>
        <v>7620000.9109999994</v>
      </c>
      <c r="BH16" s="58">
        <f t="shared" si="2"/>
        <v>5485328.6303999992</v>
      </c>
      <c r="BI16" s="58">
        <f t="shared" si="2"/>
        <v>6269242.7266000006</v>
      </c>
      <c r="BJ16" s="58">
        <f t="shared" si="2"/>
        <v>5571448.8699999992</v>
      </c>
      <c r="BK16" s="58">
        <f t="shared" si="2"/>
        <v>6586216.9006000003</v>
      </c>
      <c r="BL16" s="58">
        <f t="shared" si="2"/>
        <v>6196694.6184</v>
      </c>
      <c r="BM16" s="58">
        <f t="shared" si="2"/>
        <v>6924300.8251999989</v>
      </c>
      <c r="BN16" s="58">
        <f t="shared" si="2"/>
        <v>6634588.3344000001</v>
      </c>
    </row>
    <row r="17" spans="1:66" x14ac:dyDescent="0.35">
      <c r="E17" s="163"/>
      <c r="F17" s="208"/>
      <c r="G17" s="52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</row>
    <row r="18" spans="1:66" s="26" customFormat="1" x14ac:dyDescent="0.35">
      <c r="A18" s="26">
        <v>19</v>
      </c>
      <c r="C18" s="26" t="s">
        <v>394</v>
      </c>
      <c r="D18" s="26" t="s">
        <v>0</v>
      </c>
      <c r="E18" s="162"/>
      <c r="F18" s="207"/>
      <c r="H18" s="144"/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  <c r="AV18" s="144"/>
      <c r="AW18" s="144"/>
      <c r="AX18" s="144"/>
      <c r="AY18" s="144"/>
      <c r="AZ18" s="144"/>
      <c r="BA18" s="144"/>
      <c r="BB18" s="144"/>
      <c r="BC18" s="144"/>
      <c r="BD18" s="144"/>
      <c r="BE18" s="144"/>
      <c r="BF18" s="144"/>
      <c r="BG18" s="144"/>
      <c r="BH18" s="144"/>
      <c r="BI18" s="144"/>
      <c r="BJ18" s="144"/>
      <c r="BK18" s="144"/>
      <c r="BL18" s="144"/>
      <c r="BM18" s="144"/>
      <c r="BN18" s="144"/>
    </row>
    <row r="19" spans="1:66" s="54" customFormat="1" x14ac:dyDescent="0.35">
      <c r="A19" s="54">
        <v>19</v>
      </c>
      <c r="C19" s="54" t="s">
        <v>327</v>
      </c>
      <c r="D19" s="54" t="s">
        <v>0</v>
      </c>
      <c r="E19" s="163">
        <v>0.77</v>
      </c>
      <c r="F19" s="208">
        <f>1-E19</f>
        <v>0.22999999999999998</v>
      </c>
      <c r="G19" s="54">
        <v>1</v>
      </c>
      <c r="H19" s="38">
        <f>'CHA FAO - Data Crops'!E12*$F19*$G19</f>
        <v>11040</v>
      </c>
      <c r="I19" s="38">
        <f>'CHA FAO - Data Crops'!F12*$F19*$G19</f>
        <v>11500</v>
      </c>
      <c r="J19" s="38">
        <f>'CHA FAO - Data Crops'!G12*$F19*$G19</f>
        <v>10350</v>
      </c>
      <c r="K19" s="38">
        <f>'CHA FAO - Data Crops'!H12*$F19*$G19</f>
        <v>9200</v>
      </c>
      <c r="L19" s="38">
        <f>'CHA FAO - Data Crops'!I12*$F19*$G19</f>
        <v>8049.9999999999991</v>
      </c>
      <c r="M19" s="38">
        <f>'CHA FAO - Data Crops'!J12*$F19*$G19</f>
        <v>6899.9999999999991</v>
      </c>
      <c r="N19" s="38">
        <f>'CHA FAO - Data Crops'!K12*$F19*$G19</f>
        <v>6439.9999999999991</v>
      </c>
      <c r="O19" s="38">
        <f>'CHA FAO - Data Crops'!L12*$F19*$G19</f>
        <v>5979.9999999999991</v>
      </c>
      <c r="P19" s="38">
        <f>'CHA FAO - Data Crops'!M12*$F19*$G19</f>
        <v>5750</v>
      </c>
      <c r="Q19" s="38">
        <f>'CHA FAO - Data Crops'!N12*$F19*$G19</f>
        <v>5750</v>
      </c>
      <c r="R19" s="38">
        <f>'CHA FAO - Data Crops'!O12*$F19*$G19</f>
        <v>5979.9999999999991</v>
      </c>
      <c r="S19" s="38">
        <f>'CHA FAO - Data Crops'!P12*$F19*$G19</f>
        <v>6209.9999999999991</v>
      </c>
      <c r="T19" s="38">
        <f>'CHA FAO - Data Crops'!Q12*$F19*$G19</f>
        <v>5750</v>
      </c>
      <c r="U19" s="38">
        <f>'CHA FAO - Data Crops'!R12*$F19*$G19</f>
        <v>5979.9999999999991</v>
      </c>
      <c r="V19" s="38">
        <f>'CHA FAO - Data Crops'!S12*$F19*$G19</f>
        <v>6899.9999999999991</v>
      </c>
      <c r="W19" s="38">
        <f>'CHA FAO - Data Crops'!T12*$F19*$G19</f>
        <v>7359.9999999999991</v>
      </c>
      <c r="X19" s="38">
        <f>'CHA FAO - Data Crops'!U12*$F19*$G19</f>
        <v>7589.9999999999991</v>
      </c>
      <c r="Y19" s="38">
        <f>'CHA FAO - Data Crops'!V12*$F19*$G19</f>
        <v>7819.9999999999991</v>
      </c>
      <c r="Z19" s="38">
        <f>'CHA FAO - Data Crops'!W12*$F19*$G19</f>
        <v>8049.9999999999991</v>
      </c>
      <c r="AA19" s="38">
        <f>'CHA FAO - Data Crops'!X12*$F19*$G19</f>
        <v>8049.9999999999991</v>
      </c>
      <c r="AB19" s="38">
        <f>'CHA FAO - Data Crops'!Y12*$F19*$G19</f>
        <v>8049.9999999999991</v>
      </c>
      <c r="AC19" s="38">
        <f>'CHA FAO - Data Crops'!Z12*$F19*$G19</f>
        <v>8049.9999999999991</v>
      </c>
      <c r="AD19" s="38">
        <f>'CHA FAO - Data Crops'!AA12*$F19*$G19</f>
        <v>8049.9999999999991</v>
      </c>
      <c r="AE19" s="38">
        <f>'CHA FAO - Data Crops'!AB12*$F19*$G19</f>
        <v>8740</v>
      </c>
      <c r="AF19" s="38">
        <f>'CHA FAO - Data Crops'!AC12*$F19*$G19</f>
        <v>9200</v>
      </c>
      <c r="AG19" s="38">
        <f>'CHA FAO - Data Crops'!AD12*$F19*$G19</f>
        <v>9200</v>
      </c>
      <c r="AH19" s="38">
        <f>'CHA FAO - Data Crops'!AE12*$F19*$G19</f>
        <v>10120</v>
      </c>
      <c r="AI19" s="38">
        <f>'CHA FAO - Data Crops'!AF12*$F19*$G19</f>
        <v>10580</v>
      </c>
      <c r="AJ19" s="38">
        <f>'CHA FAO - Data Crops'!AG12*$F19*$G19</f>
        <v>10580</v>
      </c>
      <c r="AK19" s="38">
        <f>'CHA FAO - Data Crops'!AH12*$F19*$G19</f>
        <v>10702.589999999998</v>
      </c>
      <c r="AL19" s="38">
        <f>'CHA FAO - Data Crops'!AI12*$F19*$G19</f>
        <v>7600.579999999999</v>
      </c>
      <c r="AM19" s="38">
        <f>'CHA FAO - Data Crops'!AJ12*$F19*$G19</f>
        <v>9490.49</v>
      </c>
      <c r="AN19" s="38">
        <f>'CHA FAO - Data Crops'!AK12*$F19*$G19</f>
        <v>10810</v>
      </c>
      <c r="AO19" s="38">
        <f>'CHA FAO - Data Crops'!AL12*$F19*$G19</f>
        <v>12816.06</v>
      </c>
      <c r="AP19" s="38">
        <f>'CHA FAO - Data Crops'!AM12*$F19*$G19</f>
        <v>13239.949999999999</v>
      </c>
      <c r="AQ19" s="38">
        <f>'CHA FAO - Data Crops'!AN12*$F19*$G19</f>
        <v>13239.949999999999</v>
      </c>
      <c r="AR19" s="38">
        <f>'CHA FAO - Data Crops'!AO12*$F19*$G19</f>
        <v>13799.999999999998</v>
      </c>
      <c r="AS19" s="38">
        <f>'CHA FAO - Data Crops'!AP12*$F19*$G19</f>
        <v>14949.999999999998</v>
      </c>
      <c r="AT19" s="38">
        <f>'CHA FAO - Data Crops'!AQ12*$F19*$G19</f>
        <v>14259.999999999998</v>
      </c>
      <c r="AU19" s="38">
        <f>'CHA FAO - Data Crops'!AR12*$F19*$G19</f>
        <v>11844.31</v>
      </c>
      <c r="AV19" s="38">
        <f>'CHA FAO - Data Crops'!AS12*$F19*$G19</f>
        <v>9200</v>
      </c>
      <c r="AW19" s="38">
        <f>'CHA FAO - Data Crops'!AT12*$F19*$G19</f>
        <v>8049.9999999999991</v>
      </c>
      <c r="AX19" s="38">
        <f>'CHA FAO - Data Crops'!AU12*$F19*$G19</f>
        <v>1029.02</v>
      </c>
      <c r="AY19" s="38">
        <f>'CHA FAO - Data Crops'!AV12*$F19*$G19</f>
        <v>5750</v>
      </c>
      <c r="AZ19" s="38">
        <f>'CHA FAO - Data Crops'!AW12*$F19*$G19</f>
        <v>2432.25</v>
      </c>
      <c r="BA19" s="38">
        <f>'CHA FAO - Data Crops'!AX12*$F19*$G19</f>
        <v>247.01999999999998</v>
      </c>
      <c r="BB19" s="38">
        <f>'CHA FAO - Data Crops'!AY12*$F19*$G19</f>
        <v>13261.339999999998</v>
      </c>
      <c r="BC19" s="38">
        <f>'CHA FAO - Data Crops'!AZ12*$F19*$G19</f>
        <v>9968.66</v>
      </c>
      <c r="BD19" s="38">
        <f>'CHA FAO - Data Crops'!BA12*$F19*$G19</f>
        <v>6636.8799999999992</v>
      </c>
      <c r="BE19" s="38">
        <f>'CHA FAO - Data Crops'!BB12*$F19*$G19</f>
        <v>10516.519999999999</v>
      </c>
      <c r="BF19" s="38">
        <f>'CHA FAO - Data Crops'!BC12*$F19*$G19</f>
        <v>49809.259999999995</v>
      </c>
      <c r="BG19" s="38">
        <f>'CHA FAO - Data Crops'!BD12*$F19*$G19</f>
        <v>119243.04</v>
      </c>
      <c r="BH19" s="38">
        <f>'CHA FAO - Data Crops'!BE12*$F19*$G19</f>
        <v>66731.509999999995</v>
      </c>
      <c r="BI19" s="38">
        <f>'CHA FAO - Data Crops'!BF12*$F19*$G19</f>
        <v>32813.409999999996</v>
      </c>
      <c r="BJ19" s="38">
        <f>'CHA FAO - Data Crops'!BG12*$F19*$G19</f>
        <v>22339.439999999999</v>
      </c>
      <c r="BK19" s="38">
        <f>'CHA FAO - Data Crops'!BH12*$F19*$G19</f>
        <v>39199.129999999997</v>
      </c>
      <c r="BL19" s="38">
        <f>'CHA FAO - Data Crops'!BI12*$F19*$G19</f>
        <v>45979.759999999995</v>
      </c>
      <c r="BM19" s="38">
        <f>'CHA FAO - Data Crops'!BJ12*$F19*$G19</f>
        <v>58752.81</v>
      </c>
      <c r="BN19" s="38">
        <f>'CHA FAO - Data Crops'!BK12*$F19*$G19</f>
        <v>49984.52</v>
      </c>
    </row>
    <row r="20" spans="1:66" s="54" customFormat="1" x14ac:dyDescent="0.35">
      <c r="A20" s="54">
        <v>19</v>
      </c>
      <c r="C20" s="54" t="s">
        <v>317</v>
      </c>
      <c r="D20" s="54" t="s">
        <v>0</v>
      </c>
      <c r="E20" s="163">
        <v>0.79</v>
      </c>
      <c r="F20" s="208">
        <f>1-E20</f>
        <v>0.20999999999999996</v>
      </c>
      <c r="G20" s="54">
        <v>1</v>
      </c>
      <c r="H20" s="38">
        <f>'CHA FAO - Data Crops'!E13*$F20*$G20</f>
        <v>1679.9999999999998</v>
      </c>
      <c r="I20" s="38">
        <f>'CHA FAO - Data Crops'!F13*$F20*$G20</f>
        <v>1889.9999999999998</v>
      </c>
      <c r="J20" s="38">
        <f>'CHA FAO - Data Crops'!G13*$F20*$G20</f>
        <v>1889.9999999999998</v>
      </c>
      <c r="K20" s="38">
        <f>'CHA FAO - Data Crops'!H13*$F20*$G20</f>
        <v>2099.9999999999995</v>
      </c>
      <c r="L20" s="38">
        <f>'CHA FAO - Data Crops'!I13*$F20*$G20</f>
        <v>2099.9999999999995</v>
      </c>
      <c r="M20" s="38">
        <f>'CHA FAO - Data Crops'!J13*$F20*$G20</f>
        <v>2309.9999999999995</v>
      </c>
      <c r="N20" s="38">
        <f>'CHA FAO - Data Crops'!K13*$F20*$G20</f>
        <v>2309.9999999999995</v>
      </c>
      <c r="O20" s="38">
        <f>'CHA FAO - Data Crops'!L13*$F20*$G20</f>
        <v>2414.9999999999995</v>
      </c>
      <c r="P20" s="38">
        <f>'CHA FAO - Data Crops'!M13*$F20*$G20</f>
        <v>2414.9999999999995</v>
      </c>
      <c r="Q20" s="38">
        <f>'CHA FAO - Data Crops'!N13*$F20*$G20</f>
        <v>2519.9999999999995</v>
      </c>
      <c r="R20" s="38">
        <f>'CHA FAO - Data Crops'!O13*$F20*$G20</f>
        <v>2540.9999999999995</v>
      </c>
      <c r="S20" s="38">
        <f>'CHA FAO - Data Crops'!P13*$F20*$G20</f>
        <v>2551.4999999999995</v>
      </c>
      <c r="T20" s="38">
        <f>'CHA FAO - Data Crops'!Q13*$F20*$G20</f>
        <v>2414.9999999999995</v>
      </c>
      <c r="U20" s="38">
        <f>'CHA FAO - Data Crops'!R13*$F20*$G20</f>
        <v>2477.9999999999995</v>
      </c>
      <c r="V20" s="38">
        <f>'CHA FAO - Data Crops'!S13*$F20*$G20</f>
        <v>2099.9999999999995</v>
      </c>
      <c r="W20" s="38">
        <f>'CHA FAO - Data Crops'!T13*$F20*$G20</f>
        <v>2309.9999999999995</v>
      </c>
      <c r="X20" s="38">
        <f>'CHA FAO - Data Crops'!U13*$F20*$G20</f>
        <v>2519.9999999999995</v>
      </c>
      <c r="Y20" s="38">
        <f>'CHA FAO - Data Crops'!V13*$F20*$G20</f>
        <v>2519.9999999999995</v>
      </c>
      <c r="Z20" s="38">
        <f>'CHA FAO - Data Crops'!W13*$F20*$G20</f>
        <v>2729.9999999999995</v>
      </c>
      <c r="AA20" s="38">
        <f>'CHA FAO - Data Crops'!X13*$F20*$G20</f>
        <v>2729.9999999999995</v>
      </c>
      <c r="AB20" s="38">
        <f>'CHA FAO - Data Crops'!Y13*$F20*$G20</f>
        <v>2729.9999999999995</v>
      </c>
      <c r="AC20" s="38">
        <f>'CHA FAO - Data Crops'!Z13*$F20*$G20</f>
        <v>2729.9999999999995</v>
      </c>
      <c r="AD20" s="38">
        <f>'CHA FAO - Data Crops'!AA13*$F20*$G20</f>
        <v>2729.9999999999995</v>
      </c>
      <c r="AE20" s="38">
        <f>'CHA FAO - Data Crops'!AB13*$F20*$G20</f>
        <v>2729.9999999999995</v>
      </c>
      <c r="AF20" s="38">
        <f>'CHA FAO - Data Crops'!AC13*$F20*$G20</f>
        <v>2939.9999999999995</v>
      </c>
      <c r="AG20" s="38">
        <f>'CHA FAO - Data Crops'!AD13*$F20*$G20</f>
        <v>2939.9999999999995</v>
      </c>
      <c r="AH20" s="38">
        <f>'CHA FAO - Data Crops'!AE13*$F20*$G20</f>
        <v>3149.9999999999995</v>
      </c>
      <c r="AI20" s="38">
        <f>'CHA FAO - Data Crops'!AF13*$F20*$G20</f>
        <v>3779.9999999999995</v>
      </c>
      <c r="AJ20" s="38">
        <f>'CHA FAO - Data Crops'!AG13*$F20*$G20</f>
        <v>3779.9999999999995</v>
      </c>
      <c r="AK20" s="38">
        <f>'CHA FAO - Data Crops'!AH13*$F20*$G20</f>
        <v>3545.2199999999993</v>
      </c>
      <c r="AL20" s="38">
        <f>'CHA FAO - Data Crops'!AI13*$F20*$G20</f>
        <v>4018.5599999999995</v>
      </c>
      <c r="AM20" s="38">
        <f>'CHA FAO - Data Crops'!AJ13*$F20*$G20</f>
        <v>4202.7299999999996</v>
      </c>
      <c r="AN20" s="38">
        <f>'CHA FAO - Data Crops'!AK13*$F20*$G20</f>
        <v>4199.9999999999991</v>
      </c>
      <c r="AO20" s="38">
        <f>'CHA FAO - Data Crops'!AL13*$F20*$G20</f>
        <v>4197.2699999999995</v>
      </c>
      <c r="AP20" s="38">
        <f>'CHA FAO - Data Crops'!AM13*$F20*$G20</f>
        <v>4064.7599999999993</v>
      </c>
      <c r="AQ20" s="38">
        <f>'CHA FAO - Data Crops'!AN13*$F20*$G20</f>
        <v>4162.4099999999989</v>
      </c>
      <c r="AR20" s="38">
        <f>'CHA FAO - Data Crops'!AO13*$F20*$G20</f>
        <v>4262.9999999999991</v>
      </c>
      <c r="AS20" s="38">
        <f>'CHA FAO - Data Crops'!AP13*$F20*$G20</f>
        <v>4369.6799999999994</v>
      </c>
      <c r="AT20" s="38">
        <f>'CHA FAO - Data Crops'!AQ13*$F20*$G20</f>
        <v>5669.9999999999991</v>
      </c>
      <c r="AU20" s="38">
        <f>'CHA FAO - Data Crops'!AR13*$F20*$G20</f>
        <v>6404.579999999999</v>
      </c>
      <c r="AV20" s="38">
        <f>'CHA FAO - Data Crops'!AS13*$F20*$G20</f>
        <v>7890.5399999999991</v>
      </c>
      <c r="AW20" s="38">
        <f>'CHA FAO - Data Crops'!AT13*$F20*$G20</f>
        <v>7292.4599999999991</v>
      </c>
      <c r="AX20" s="38">
        <f>'CHA FAO - Data Crops'!AU13*$F20*$G20</f>
        <v>7174.0199999999986</v>
      </c>
      <c r="AY20" s="38">
        <f>'CHA FAO - Data Crops'!AV13*$F20*$G20</f>
        <v>6299.9999999999991</v>
      </c>
      <c r="AZ20" s="38">
        <f>'CHA FAO - Data Crops'!AW13*$F20*$G20</f>
        <v>7349.9999999999991</v>
      </c>
      <c r="BA20" s="38">
        <f>'CHA FAO - Data Crops'!AX13*$F20*$G20</f>
        <v>9449.9999999999982</v>
      </c>
      <c r="BB20" s="38">
        <f>'CHA FAO - Data Crops'!AY13*$F20*$G20</f>
        <v>14167.859999999997</v>
      </c>
      <c r="BC20" s="38">
        <f>'CHA FAO - Data Crops'!AZ13*$F20*$G20</f>
        <v>8861.9999999999982</v>
      </c>
      <c r="BD20" s="38">
        <f>'CHA FAO - Data Crops'!BA13*$F20*$G20</f>
        <v>10499.999999999998</v>
      </c>
      <c r="BE20" s="38">
        <f>'CHA FAO - Data Crops'!BB13*$F20*$G20</f>
        <v>9499.3499999999985</v>
      </c>
      <c r="BF20" s="38">
        <f>'CHA FAO - Data Crops'!BC13*$F20*$G20</f>
        <v>10214.399999999998</v>
      </c>
      <c r="BG20" s="38">
        <f>'CHA FAO - Data Crops'!BD13*$F20*$G20</f>
        <v>9103.4999999999982</v>
      </c>
      <c r="BH20" s="38">
        <f>'CHA FAO - Data Crops'!BE13*$F20*$G20</f>
        <v>8845.409999999998</v>
      </c>
      <c r="BI20" s="38">
        <f>'CHA FAO - Data Crops'!BF13*$F20*$G20</f>
        <v>8612.3099999999977</v>
      </c>
      <c r="BJ20" s="38">
        <f>'CHA FAO - Data Crops'!BG13*$F20*$G20</f>
        <v>6946.5899999999992</v>
      </c>
      <c r="BK20" s="38">
        <f>'CHA FAO - Data Crops'!BH13*$F20*$G20</f>
        <v>7801.9199999999983</v>
      </c>
      <c r="BL20" s="38">
        <f>'CHA FAO - Data Crops'!BI13*$F20*$G20</f>
        <v>8617.7699999999986</v>
      </c>
      <c r="BM20" s="38">
        <f>'CHA FAO - Data Crops'!BJ13*$F20*$G20</f>
        <v>8751.119999999999</v>
      </c>
      <c r="BN20" s="38">
        <f>'CHA FAO - Data Crops'!BK13*$F20*$G20</f>
        <v>8369.1299999999992</v>
      </c>
    </row>
    <row r="21" spans="1:66" s="54" customFormat="1" x14ac:dyDescent="0.35">
      <c r="A21" s="54">
        <v>19</v>
      </c>
      <c r="C21" s="54" t="s">
        <v>308</v>
      </c>
      <c r="D21" s="54" t="s">
        <v>0</v>
      </c>
      <c r="E21" s="163">
        <v>0.6</v>
      </c>
      <c r="F21" s="208">
        <f>1-E21</f>
        <v>0.4</v>
      </c>
      <c r="G21" s="54">
        <v>0.8</v>
      </c>
      <c r="H21" s="38">
        <f>'CHA FAO - Data Crops'!E14*$F21*$G21</f>
        <v>9600</v>
      </c>
      <c r="I21" s="38">
        <f>'CHA FAO - Data Crops'!F14*$F21*$G21</f>
        <v>12800</v>
      </c>
      <c r="J21" s="38">
        <f>'CHA FAO - Data Crops'!G14*$F21*$G21</f>
        <v>15040</v>
      </c>
      <c r="K21" s="38">
        <f>'CHA FAO - Data Crops'!H14*$F21*$G21</f>
        <v>18560</v>
      </c>
      <c r="L21" s="38">
        <f>'CHA FAO - Data Crops'!I14*$F21*$G21</f>
        <v>20800</v>
      </c>
      <c r="M21" s="38">
        <f>'CHA FAO - Data Crops'!J14*$F21*$G21</f>
        <v>22400</v>
      </c>
      <c r="N21" s="38">
        <f>'CHA FAO - Data Crops'!K14*$F21*$G21</f>
        <v>28800</v>
      </c>
      <c r="O21" s="38">
        <f>'CHA FAO - Data Crops'!L14*$F21*$G21</f>
        <v>35200</v>
      </c>
      <c r="P21" s="38">
        <f>'CHA FAO - Data Crops'!M14*$F21*$G21</f>
        <v>40000</v>
      </c>
      <c r="Q21" s="38">
        <f>'CHA FAO - Data Crops'!N14*$F21*$G21</f>
        <v>44800</v>
      </c>
      <c r="R21" s="38">
        <f>'CHA FAO - Data Crops'!O14*$F21*$G21</f>
        <v>46080</v>
      </c>
      <c r="S21" s="38">
        <f>'CHA FAO - Data Crops'!P14*$F21*$G21</f>
        <v>46400</v>
      </c>
      <c r="T21" s="38">
        <f>'CHA FAO - Data Crops'!Q14*$F21*$G21</f>
        <v>43520</v>
      </c>
      <c r="U21" s="38">
        <f>'CHA FAO - Data Crops'!R14*$F21*$G21</f>
        <v>44800</v>
      </c>
      <c r="V21" s="38">
        <f>'CHA FAO - Data Crops'!S14*$F21*$G21</f>
        <v>51200</v>
      </c>
      <c r="W21" s="38">
        <f>'CHA FAO - Data Crops'!T14*$F21*$G21</f>
        <v>52160</v>
      </c>
      <c r="X21" s="38">
        <f>'CHA FAO - Data Crops'!U14*$F21*$G21</f>
        <v>54400</v>
      </c>
      <c r="Y21" s="38">
        <f>'CHA FAO - Data Crops'!V14*$F21*$G21</f>
        <v>56000</v>
      </c>
      <c r="Z21" s="38">
        <f>'CHA FAO - Data Crops'!W14*$F21*$G21</f>
        <v>57600</v>
      </c>
      <c r="AA21" s="38">
        <f>'CHA FAO - Data Crops'!X14*$F21*$G21</f>
        <v>67200</v>
      </c>
      <c r="AB21" s="38">
        <f>'CHA FAO - Data Crops'!Y14*$F21*$G21</f>
        <v>72000</v>
      </c>
      <c r="AC21" s="38">
        <f>'CHA FAO - Data Crops'!Z14*$F21*$G21</f>
        <v>83200</v>
      </c>
      <c r="AD21" s="38">
        <f>'CHA FAO - Data Crops'!AA14*$F21*$G21</f>
        <v>92800</v>
      </c>
      <c r="AE21" s="38">
        <f>'CHA FAO - Data Crops'!AB14*$F21*$G21</f>
        <v>102400</v>
      </c>
      <c r="AF21" s="38">
        <f>'CHA FAO - Data Crops'!AC14*$F21*$G21</f>
        <v>115200</v>
      </c>
      <c r="AG21" s="38">
        <f>'CHA FAO - Data Crops'!AD14*$F21*$G21</f>
        <v>96000</v>
      </c>
      <c r="AH21" s="38">
        <f>'CHA FAO - Data Crops'!AE14*$F21*$G21</f>
        <v>97600</v>
      </c>
      <c r="AI21" s="38">
        <f>'CHA FAO - Data Crops'!AF14*$F21*$G21</f>
        <v>112000</v>
      </c>
      <c r="AJ21" s="38">
        <f>'CHA FAO - Data Crops'!AG14*$F21*$G21</f>
        <v>96000</v>
      </c>
      <c r="AK21" s="38">
        <f>'CHA FAO - Data Crops'!AH14*$F21*$G21</f>
        <v>112000</v>
      </c>
      <c r="AL21" s="38">
        <f>'CHA FAO - Data Crops'!AI14*$F21*$G21</f>
        <v>86400</v>
      </c>
      <c r="AM21" s="38">
        <f>'CHA FAO - Data Crops'!AJ14*$F21*$G21</f>
        <v>62558.720000000008</v>
      </c>
      <c r="AN21" s="38">
        <f>'CHA FAO - Data Crops'!AK14*$F21*$G21</f>
        <v>60877.440000000002</v>
      </c>
      <c r="AO21" s="38">
        <f>'CHA FAO - Data Crops'!AL14*$F21*$G21</f>
        <v>59168</v>
      </c>
      <c r="AP21" s="38">
        <f>'CHA FAO - Data Crops'!AM14*$F21*$G21</f>
        <v>85676.48000000001</v>
      </c>
      <c r="AQ21" s="38">
        <f>'CHA FAO - Data Crops'!AN14*$F21*$G21</f>
        <v>87732.800000000003</v>
      </c>
      <c r="AR21" s="38">
        <f>'CHA FAO - Data Crops'!AO14*$F21*$G21</f>
        <v>89920</v>
      </c>
      <c r="AS21" s="38">
        <f>'CHA FAO - Data Crops'!AP14*$F21*$G21</f>
        <v>93344</v>
      </c>
      <c r="AT21" s="38">
        <f>'CHA FAO - Data Crops'!AQ14*$F21*$G21</f>
        <v>103424</v>
      </c>
      <c r="AU21" s="38">
        <f>'CHA FAO - Data Crops'!AR14*$F21*$G21</f>
        <v>82006.400000000009</v>
      </c>
      <c r="AV21" s="38">
        <f>'CHA FAO - Data Crops'!AS14*$F21*$G21</f>
        <v>97905.920000000013</v>
      </c>
      <c r="AW21" s="38">
        <f>'CHA FAO - Data Crops'!AT14*$F21*$G21</f>
        <v>93618.240000000005</v>
      </c>
      <c r="AX21" s="38">
        <f>'CHA FAO - Data Crops'!AU14*$F21*$G21</f>
        <v>111691.20000000001</v>
      </c>
      <c r="AY21" s="38">
        <f>'CHA FAO - Data Crops'!AV14*$F21*$G21</f>
        <v>19778.560000000001</v>
      </c>
      <c r="AZ21" s="38">
        <f>'CHA FAO - Data Crops'!AW14*$F21*$G21</f>
        <v>238200.96000000002</v>
      </c>
      <c r="BA21" s="38">
        <f>'CHA FAO - Data Crops'!AX14*$F21*$G21</f>
        <v>150465.92000000001</v>
      </c>
      <c r="BB21" s="38">
        <f>'CHA FAO - Data Crops'!AY14*$F21*$G21</f>
        <v>79860.48000000001</v>
      </c>
      <c r="BC21" s="38">
        <f>'CHA FAO - Data Crops'!AZ14*$F21*$G21</f>
        <v>51579.840000000004</v>
      </c>
      <c r="BD21" s="38">
        <f>'CHA FAO - Data Crops'!BA14*$F21*$G21</f>
        <v>61288.640000000007</v>
      </c>
      <c r="BE21" s="38">
        <f>'CHA FAO - Data Crops'!BB14*$F21*$G21</f>
        <v>96789.440000000002</v>
      </c>
      <c r="BF21" s="38">
        <f>'CHA FAO - Data Crops'!BC14*$F21*$G21</f>
        <v>103600.96000000002</v>
      </c>
      <c r="BG21" s="38">
        <f>'CHA FAO - Data Crops'!BD14*$F21*$G21</f>
        <v>71245.760000000009</v>
      </c>
      <c r="BH21" s="38">
        <f>'CHA FAO - Data Crops'!BE14*$F21*$G21</f>
        <v>71673.280000000013</v>
      </c>
      <c r="BI21" s="38">
        <f>'CHA FAO - Data Crops'!BF14*$F21*$G21</f>
        <v>53404.160000000003</v>
      </c>
      <c r="BJ21" s="38">
        <f>'CHA FAO - Data Crops'!BG14*$F21*$G21</f>
        <v>45110.720000000001</v>
      </c>
      <c r="BK21" s="38">
        <f>'CHA FAO - Data Crops'!BH14*$F21*$G21</f>
        <v>157610.88</v>
      </c>
      <c r="BL21" s="38">
        <f>'CHA FAO - Data Crops'!BI14*$F21*$G21</f>
        <v>92986.880000000005</v>
      </c>
      <c r="BM21" s="38">
        <f>'CHA FAO - Data Crops'!BJ14*$F21*$G21</f>
        <v>90978.240000000005</v>
      </c>
      <c r="BN21" s="38">
        <f>'CHA FAO - Data Crops'!BK14*$F21*$G21</f>
        <v>95032.320000000007</v>
      </c>
    </row>
    <row r="22" spans="1:66" s="54" customFormat="1" x14ac:dyDescent="0.35">
      <c r="C22" s="54" t="s">
        <v>490</v>
      </c>
      <c r="E22" s="54">
        <v>0.70599999999999996</v>
      </c>
      <c r="F22" s="208">
        <f>1-E23</f>
        <v>0.30400000000000005</v>
      </c>
      <c r="G22" s="54">
        <v>0.8</v>
      </c>
      <c r="H22" s="38">
        <f>'CHA FAO - Data Crops'!E15*$F22*$G22</f>
        <v>1288.9600000000003</v>
      </c>
      <c r="I22" s="38">
        <f>'CHA FAO - Data Crops'!F15*$F22*$G22</f>
        <v>1313.2800000000004</v>
      </c>
      <c r="J22" s="38">
        <f>'CHA FAO - Data Crops'!G15*$F22*$G22</f>
        <v>1337.6000000000004</v>
      </c>
      <c r="K22" s="38">
        <f>'CHA FAO - Data Crops'!H15*$F22*$G22</f>
        <v>1361.9200000000003</v>
      </c>
      <c r="L22" s="38">
        <f>'CHA FAO - Data Crops'!I15*$F22*$G22</f>
        <v>1386.2400000000002</v>
      </c>
      <c r="M22" s="38">
        <f>'CHA FAO - Data Crops'!J15*$F22*$G22</f>
        <v>1410.5600000000004</v>
      </c>
      <c r="N22" s="38">
        <f>'CHA FAO - Data Crops'!K15*$F22*$G22</f>
        <v>1434.8800000000003</v>
      </c>
      <c r="O22" s="38">
        <f>'CHA FAO - Data Crops'!L15*$F22*$G22</f>
        <v>1459.2000000000003</v>
      </c>
      <c r="P22" s="38">
        <f>'CHA FAO - Data Crops'!M15*$F22*$G22</f>
        <v>1459.2000000000003</v>
      </c>
      <c r="Q22" s="38">
        <f>'CHA FAO - Data Crops'!N15*$F22*$G22</f>
        <v>1459.2000000000003</v>
      </c>
      <c r="R22" s="38">
        <f>'CHA FAO - Data Crops'!O15*$F22*$G22</f>
        <v>1507.8400000000004</v>
      </c>
      <c r="S22" s="38">
        <f>'CHA FAO - Data Crops'!P15*$F22*$G22</f>
        <v>1532.1600000000003</v>
      </c>
      <c r="T22" s="38">
        <f>'CHA FAO - Data Crops'!Q15*$F22*$G22</f>
        <v>1459.2000000000003</v>
      </c>
      <c r="U22" s="38">
        <f>'CHA FAO - Data Crops'!R15*$F22*$G22</f>
        <v>1483.5200000000004</v>
      </c>
      <c r="V22" s="38">
        <f>'CHA FAO - Data Crops'!S15*$F22*$G22</f>
        <v>1580.8000000000002</v>
      </c>
      <c r="W22" s="38">
        <f>'CHA FAO - Data Crops'!T15*$F22*$G22</f>
        <v>1459.2000000000003</v>
      </c>
      <c r="X22" s="38">
        <f>'CHA FAO - Data Crops'!U15*$F22*$G22</f>
        <v>1459.2000000000003</v>
      </c>
      <c r="Y22" s="38">
        <f>'CHA FAO - Data Crops'!V15*$F22*$G22</f>
        <v>1702.4000000000005</v>
      </c>
      <c r="Z22" s="38">
        <f>'CHA FAO - Data Crops'!W15*$F22*$G22</f>
        <v>1824.0000000000005</v>
      </c>
      <c r="AA22" s="38">
        <f>'CHA FAO - Data Crops'!X15*$F22*$G22</f>
        <v>1824.0000000000005</v>
      </c>
      <c r="AB22" s="38">
        <f>'CHA FAO - Data Crops'!Y15*$F22*$G22</f>
        <v>1824.0000000000005</v>
      </c>
      <c r="AC22" s="38">
        <f>'CHA FAO - Data Crops'!Z15*$F22*$G22</f>
        <v>1824.0000000000005</v>
      </c>
      <c r="AD22" s="38">
        <f>'CHA FAO - Data Crops'!AA15*$F22*$G22</f>
        <v>1824.0000000000005</v>
      </c>
      <c r="AE22" s="38">
        <f>'CHA FAO - Data Crops'!AB15*$F22*$G22</f>
        <v>3891.2000000000007</v>
      </c>
      <c r="AF22" s="38">
        <f>'CHA FAO - Data Crops'!AC15*$F22*$G22</f>
        <v>4377.6000000000013</v>
      </c>
      <c r="AG22" s="38">
        <f>'CHA FAO - Data Crops'!AD15*$F22*$G22</f>
        <v>4377.6000000000013</v>
      </c>
      <c r="AH22" s="38">
        <f>'CHA FAO - Data Crops'!AE15*$F22*$G22</f>
        <v>4864.0000000000009</v>
      </c>
      <c r="AI22" s="38">
        <f>'CHA FAO - Data Crops'!AF15*$F22*$G22</f>
        <v>5350.4000000000015</v>
      </c>
      <c r="AJ22" s="38">
        <f>'CHA FAO - Data Crops'!AG15*$F22*$G22</f>
        <v>5836.8000000000011</v>
      </c>
      <c r="AK22" s="38">
        <f>'CHA FAO - Data Crops'!AH15*$F22*$G22</f>
        <v>6809.6000000000022</v>
      </c>
      <c r="AL22" s="38">
        <f>'CHA FAO - Data Crops'!AI15*$F22*$G22</f>
        <v>7296.0000000000018</v>
      </c>
      <c r="AM22" s="38">
        <f>'CHA FAO - Data Crops'!AJ15*$F22*$G22</f>
        <v>7782.4000000000015</v>
      </c>
      <c r="AN22" s="38">
        <f>'CHA FAO - Data Crops'!AK15*$F22*$G22</f>
        <v>8512.0000000000018</v>
      </c>
      <c r="AO22" s="38">
        <f>'CHA FAO - Data Crops'!AL15*$F22*$G22</f>
        <v>9241.6000000000022</v>
      </c>
      <c r="AP22" s="38">
        <f>'CHA FAO - Data Crops'!AM15*$F22*$G22</f>
        <v>2048.7168000000001</v>
      </c>
      <c r="AQ22" s="38">
        <f>'CHA FAO - Data Crops'!AN15*$F22*$G22</f>
        <v>2049.6896000000006</v>
      </c>
      <c r="AR22" s="38">
        <f>'CHA FAO - Data Crops'!AO15*$F22*$G22</f>
        <v>4602.0736000000006</v>
      </c>
      <c r="AS22" s="38">
        <f>'CHA FAO - Data Crops'!AP15*$F22*$G22</f>
        <v>8045.2992000000013</v>
      </c>
      <c r="AT22" s="38">
        <f>'CHA FAO - Data Crops'!AQ15*$F22*$G22</f>
        <v>12806.668800000003</v>
      </c>
      <c r="AU22" s="38">
        <f>'CHA FAO - Data Crops'!AR15*$F22*$G22</f>
        <v>20847.104000000007</v>
      </c>
      <c r="AV22" s="38">
        <f>'CHA FAO - Data Crops'!AS15*$F22*$G22</f>
        <v>31088.742400000006</v>
      </c>
      <c r="AW22" s="38">
        <f>'CHA FAO - Data Crops'!AT15*$F22*$G22</f>
        <v>26154.700800000006</v>
      </c>
      <c r="AX22" s="38">
        <f>'CHA FAO - Data Crops'!AU15*$F22*$G22</f>
        <v>19845.120000000006</v>
      </c>
      <c r="AY22" s="38">
        <f>'CHA FAO - Data Crops'!AV15*$F22*$G22</f>
        <v>13619.200000000004</v>
      </c>
      <c r="AZ22" s="38">
        <f>'CHA FAO - Data Crops'!AW15*$F22*$G22</f>
        <v>15564.800000000003</v>
      </c>
      <c r="BA22" s="38">
        <f>'CHA FAO - Data Crops'!AX15*$F22*$G22</f>
        <v>11958.144000000002</v>
      </c>
      <c r="BB22" s="38">
        <f>'CHA FAO - Data Crops'!AY15*$F22*$G22</f>
        <v>6792.5760000000009</v>
      </c>
      <c r="BC22" s="38">
        <f>'CHA FAO - Data Crops'!AZ15*$F22*$G22</f>
        <v>6201.6000000000013</v>
      </c>
      <c r="BD22" s="38">
        <f>'CHA FAO - Data Crops'!BA15*$F22*$G22</f>
        <v>6846.5664000000006</v>
      </c>
      <c r="BE22" s="38">
        <f>'CHA FAO - Data Crops'!BB15*$F22*$G22</f>
        <v>8244.7232000000022</v>
      </c>
      <c r="BF22" s="38">
        <f>'CHA FAO - Data Crops'!BC15*$F22*$G22</f>
        <v>7664.9344000000019</v>
      </c>
      <c r="BG22" s="38">
        <f>'CHA FAO - Data Crops'!BD15*$F22*$G22</f>
        <v>6675.5968000000012</v>
      </c>
      <c r="BH22" s="38">
        <f>'CHA FAO - Data Crops'!BE15*$F22*$G22</f>
        <v>5728.332800000001</v>
      </c>
      <c r="BI22" s="38">
        <f>'CHA FAO - Data Crops'!BF15*$F22*$G22</f>
        <v>5389.7984000000015</v>
      </c>
      <c r="BJ22" s="38">
        <f>'CHA FAO - Data Crops'!BG15*$F22*$G22</f>
        <v>4930.6368000000011</v>
      </c>
      <c r="BK22" s="38">
        <f>'CHA FAO - Data Crops'!BH15*$F22*$G22</f>
        <v>4614.4768000000004</v>
      </c>
      <c r="BL22" s="38">
        <f>'CHA FAO - Data Crops'!BI15*$F22*$G22</f>
        <v>6968.166400000001</v>
      </c>
      <c r="BM22" s="38">
        <f>'CHA FAO - Data Crops'!BJ15*$F22*$G22</f>
        <v>5120.5760000000009</v>
      </c>
      <c r="BN22" s="38">
        <f>'CHA FAO - Data Crops'!BK15*$F22*$G22</f>
        <v>6113.0752000000011</v>
      </c>
    </row>
    <row r="23" spans="1:66" s="54" customFormat="1" x14ac:dyDescent="0.35">
      <c r="C23" s="54" t="s">
        <v>485</v>
      </c>
      <c r="E23" s="163">
        <v>0.69599999999999995</v>
      </c>
      <c r="F23" s="208">
        <f>1-E24</f>
        <v>7.999999999999996E-2</v>
      </c>
      <c r="G23" s="54">
        <v>1</v>
      </c>
      <c r="H23" s="38">
        <f>'CHA FAO - Data Crops'!E16*$F23*$G23</f>
        <v>8799.9999999999964</v>
      </c>
      <c r="I23" s="38">
        <f>'CHA FAO - Data Crops'!F16*$F23*$G23</f>
        <v>8959.9999999999964</v>
      </c>
      <c r="J23" s="38">
        <f>'CHA FAO - Data Crops'!G16*$F23*$G23</f>
        <v>9119.9999999999945</v>
      </c>
      <c r="K23" s="38">
        <f>'CHA FAO - Data Crops'!H16*$F23*$G23</f>
        <v>9199.9999999999945</v>
      </c>
      <c r="L23" s="38">
        <f>'CHA FAO - Data Crops'!I16*$F23*$G23</f>
        <v>9279.9999999999945</v>
      </c>
      <c r="M23" s="38">
        <f>'CHA FAO - Data Crops'!J16*$F23*$G23</f>
        <v>9359.9999999999945</v>
      </c>
      <c r="N23" s="38">
        <f>'CHA FAO - Data Crops'!K16*$F23*$G23</f>
        <v>9439.9999999999945</v>
      </c>
      <c r="O23" s="38">
        <f>'CHA FAO - Data Crops'!L16*$F23*$G23</f>
        <v>9519.9999999999945</v>
      </c>
      <c r="P23" s="38">
        <f>'CHA FAO - Data Crops'!M16*$F23*$G23</f>
        <v>9599.9999999999945</v>
      </c>
      <c r="Q23" s="38">
        <f>'CHA FAO - Data Crops'!N16*$F23*$G23</f>
        <v>9599.9999999999945</v>
      </c>
      <c r="R23" s="38">
        <f>'CHA FAO - Data Crops'!O16*$F23*$G23</f>
        <v>9679.9999999999945</v>
      </c>
      <c r="S23" s="38">
        <f>'CHA FAO - Data Crops'!P16*$F23*$G23</f>
        <v>9839.9999999999945</v>
      </c>
      <c r="T23" s="38">
        <f>'CHA FAO - Data Crops'!Q16*$F23*$G23</f>
        <v>9279.9999999999945</v>
      </c>
      <c r="U23" s="38">
        <f>'CHA FAO - Data Crops'!R16*$F23*$G23</f>
        <v>9199.9999999999945</v>
      </c>
      <c r="V23" s="38">
        <f>'CHA FAO - Data Crops'!S16*$F23*$G23</f>
        <v>10399.999999999995</v>
      </c>
      <c r="W23" s="38">
        <f>'CHA FAO - Data Crops'!T16*$F23*$G23</f>
        <v>10799.999999999995</v>
      </c>
      <c r="X23" s="38">
        <f>'CHA FAO - Data Crops'!U16*$F23*$G23</f>
        <v>11199.999999999995</v>
      </c>
      <c r="Y23" s="38">
        <f>'CHA FAO - Data Crops'!V16*$F23*$G23</f>
        <v>11599.999999999995</v>
      </c>
      <c r="Z23" s="38">
        <f>'CHA FAO - Data Crops'!W16*$F23*$G23</f>
        <v>11999.999999999995</v>
      </c>
      <c r="AA23" s="38">
        <f>'CHA FAO - Data Crops'!X16*$F23*$G23</f>
        <v>13199.999999999993</v>
      </c>
      <c r="AB23" s="38">
        <f>'CHA FAO - Data Crops'!Y16*$F23*$G23</f>
        <v>13999.999999999993</v>
      </c>
      <c r="AC23" s="38">
        <f>'CHA FAO - Data Crops'!Z16*$F23*$G23</f>
        <v>15199.999999999993</v>
      </c>
      <c r="AD23" s="38">
        <f>'CHA FAO - Data Crops'!AA16*$F23*$G23</f>
        <v>15599.999999999993</v>
      </c>
      <c r="AE23" s="38">
        <f>'CHA FAO - Data Crops'!AB16*$F23*$G23</f>
        <v>15999.999999999993</v>
      </c>
      <c r="AF23" s="38">
        <f>'CHA FAO - Data Crops'!AC16*$F23*$G23</f>
        <v>18399.999999999989</v>
      </c>
      <c r="AG23" s="38">
        <f>'CHA FAO - Data Crops'!AD16*$F23*$G23</f>
        <v>15999.999999999993</v>
      </c>
      <c r="AH23" s="38">
        <f>'CHA FAO - Data Crops'!AE16*$F23*$G23</f>
        <v>15999.999999999993</v>
      </c>
      <c r="AI23" s="38">
        <f>'CHA FAO - Data Crops'!AF16*$F23*$G23</f>
        <v>18399.999999999989</v>
      </c>
      <c r="AJ23" s="38">
        <f>'CHA FAO - Data Crops'!AG16*$F23*$G23</f>
        <v>16799.999999999993</v>
      </c>
      <c r="AK23" s="38">
        <f>'CHA FAO - Data Crops'!AH16*$F23*$G23</f>
        <v>19199.999999999989</v>
      </c>
      <c r="AL23" s="38">
        <f>'CHA FAO - Data Crops'!AI16*$F23*$G23</f>
        <v>18602.87999999999</v>
      </c>
      <c r="AM23" s="38">
        <f>'CHA FAO - Data Crops'!AJ16*$F23*$G23</f>
        <v>18399.999999999989</v>
      </c>
      <c r="AN23" s="38">
        <f>'CHA FAO - Data Crops'!AK16*$F23*$G23</f>
        <v>16799.999999999993</v>
      </c>
      <c r="AO23" s="38">
        <f>'CHA FAO - Data Crops'!AL16*$F23*$G23</f>
        <v>19199.999999999989</v>
      </c>
      <c r="AP23" s="38">
        <f>'CHA FAO - Data Crops'!AM16*$F23*$G23</f>
        <v>19291.839999999989</v>
      </c>
      <c r="AQ23" s="38">
        <f>'CHA FAO - Data Crops'!AN16*$F23*$G23</f>
        <v>19016.71999999999</v>
      </c>
      <c r="AR23" s="38">
        <f>'CHA FAO - Data Crops'!AO16*$F23*$G23</f>
        <v>18937.919999999991</v>
      </c>
      <c r="AS23" s="38">
        <f>'CHA FAO - Data Crops'!AP16*$F23*$G23</f>
        <v>18851.919999999991</v>
      </c>
      <c r="AT23" s="38">
        <f>'CHA FAO - Data Crops'!AQ16*$F23*$G23</f>
        <v>18399.999999999989</v>
      </c>
      <c r="AU23" s="38">
        <f>'CHA FAO - Data Crops'!AR16*$F23*$G23</f>
        <v>18947.19999999999</v>
      </c>
      <c r="AV23" s="38">
        <f>'CHA FAO - Data Crops'!AS16*$F23*$G23</f>
        <v>19216.399999999991</v>
      </c>
      <c r="AW23" s="38">
        <f>'CHA FAO - Data Crops'!AT16*$F23*$G23</f>
        <v>19495.51999999999</v>
      </c>
      <c r="AX23" s="38">
        <f>'CHA FAO - Data Crops'!AU16*$F23*$G23</f>
        <v>19022.55999999999</v>
      </c>
      <c r="AY23" s="38">
        <f>'CHA FAO - Data Crops'!AV16*$F23*$G23</f>
        <v>19543.839999999989</v>
      </c>
      <c r="AZ23" s="38">
        <f>'CHA FAO - Data Crops'!AW16*$F23*$G23</f>
        <v>19999.999999999989</v>
      </c>
      <c r="BA23" s="38">
        <f>'CHA FAO - Data Crops'!AX16*$F23*$G23</f>
        <v>21999.999999999989</v>
      </c>
      <c r="BB23" s="38">
        <f>'CHA FAO - Data Crops'!AY16*$F23*$G23</f>
        <v>25599.999999999985</v>
      </c>
      <c r="BC23" s="38">
        <f>'CHA FAO - Data Crops'!AZ16*$F23*$G23</f>
        <v>25999.999999999985</v>
      </c>
      <c r="BD23" s="38">
        <f>'CHA FAO - Data Crops'!BA16*$F23*$G23</f>
        <v>26399.999999999985</v>
      </c>
      <c r="BE23" s="38">
        <f>'CHA FAO - Data Crops'!BB16*$F23*$G23</f>
        <v>28914.719999999987</v>
      </c>
      <c r="BF23" s="38">
        <f>'CHA FAO - Data Crops'!BC16*$F23*$G23</f>
        <v>31999.999999999985</v>
      </c>
      <c r="BG23" s="38">
        <f>'CHA FAO - Data Crops'!BD16*$F23*$G23</f>
        <v>33599.999999999985</v>
      </c>
      <c r="BH23" s="38">
        <f>'CHA FAO - Data Crops'!BE16*$F23*$G23</f>
        <v>34399.999999999985</v>
      </c>
      <c r="BI23" s="38">
        <f>'CHA FAO - Data Crops'!BF16*$F23*$G23</f>
        <v>35571.839999999982</v>
      </c>
      <c r="BJ23" s="38">
        <f>'CHA FAO - Data Crops'!BG16*$F23*$G23</f>
        <v>38083.999999999978</v>
      </c>
      <c r="BK23" s="38">
        <f>'CHA FAO - Data Crops'!BH16*$F23*$G23</f>
        <v>39957.75999999998</v>
      </c>
      <c r="BL23" s="38">
        <f>'CHA FAO - Data Crops'!BI16*$F23*$G23</f>
        <v>41697.919999999976</v>
      </c>
      <c r="BM23" s="38">
        <f>'CHA FAO - Data Crops'!BJ16*$F23*$G23</f>
        <v>43438.07999999998</v>
      </c>
      <c r="BN23" s="38">
        <f>'CHA FAO - Data Crops'!BK16*$F23*$G23</f>
        <v>45178.239999999976</v>
      </c>
    </row>
    <row r="24" spans="1:66" s="94" customFormat="1" x14ac:dyDescent="0.35">
      <c r="A24" s="94">
        <v>19</v>
      </c>
      <c r="C24" s="94" t="s">
        <v>318</v>
      </c>
      <c r="D24" s="94" t="s">
        <v>0</v>
      </c>
      <c r="E24" s="213">
        <v>0.92</v>
      </c>
      <c r="F24" s="214">
        <f>1-E24</f>
        <v>7.999999999999996E-2</v>
      </c>
      <c r="G24" s="94">
        <v>1</v>
      </c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J24" s="215"/>
      <c r="BK24" s="215"/>
      <c r="BL24" s="215"/>
      <c r="BM24" s="215"/>
      <c r="BN24" s="215"/>
    </row>
    <row r="25" spans="1:66" s="94" customFormat="1" x14ac:dyDescent="0.35">
      <c r="A25" s="94">
        <v>19</v>
      </c>
      <c r="C25" s="94" t="s">
        <v>321</v>
      </c>
      <c r="D25" s="94" t="s">
        <v>0</v>
      </c>
      <c r="E25" s="213">
        <v>0.77</v>
      </c>
      <c r="F25" s="214">
        <f>1-E25</f>
        <v>0.22999999999999998</v>
      </c>
      <c r="G25" s="94">
        <v>1</v>
      </c>
      <c r="H25" s="215"/>
      <c r="I25" s="215"/>
      <c r="J25" s="215"/>
      <c r="K25" s="215"/>
      <c r="L25" s="215"/>
      <c r="M25" s="215"/>
      <c r="N25" s="215"/>
      <c r="O25" s="215"/>
      <c r="P25" s="215"/>
      <c r="Q25" s="215"/>
      <c r="R25" s="215"/>
      <c r="S25" s="215"/>
      <c r="T25" s="215"/>
      <c r="U25" s="215"/>
      <c r="V25" s="215"/>
      <c r="W25" s="215"/>
      <c r="X25" s="215"/>
      <c r="Y25" s="215"/>
      <c r="Z25" s="215"/>
      <c r="AA25" s="215"/>
      <c r="AB25" s="215"/>
      <c r="AC25" s="215"/>
      <c r="AD25" s="215"/>
      <c r="AE25" s="215"/>
      <c r="AF25" s="215"/>
      <c r="AG25" s="215"/>
      <c r="AH25" s="215"/>
      <c r="AI25" s="215"/>
      <c r="AJ25" s="215"/>
      <c r="AK25" s="215"/>
      <c r="AL25" s="215"/>
      <c r="AM25" s="215"/>
      <c r="AN25" s="215"/>
      <c r="AO25" s="215"/>
      <c r="AP25" s="215"/>
      <c r="AQ25" s="215"/>
      <c r="AR25" s="215"/>
      <c r="AS25" s="215"/>
      <c r="AT25" s="215"/>
      <c r="AU25" s="215"/>
      <c r="AV25" s="215"/>
      <c r="AW25" s="215"/>
      <c r="AX25" s="215"/>
      <c r="AY25" s="215"/>
      <c r="AZ25" s="215"/>
      <c r="BA25" s="215"/>
      <c r="BB25" s="215"/>
      <c r="BC25" s="215"/>
      <c r="BD25" s="215"/>
      <c r="BE25" s="215"/>
      <c r="BF25" s="215"/>
      <c r="BG25" s="215"/>
      <c r="BH25" s="215"/>
      <c r="BI25" s="215"/>
      <c r="BJ25" s="215"/>
      <c r="BK25" s="215"/>
      <c r="BL25" s="215"/>
      <c r="BM25" s="215"/>
      <c r="BN25" s="215"/>
    </row>
    <row r="26" spans="1:66" s="26" customFormat="1" x14ac:dyDescent="0.35">
      <c r="C26" s="26" t="s">
        <v>439</v>
      </c>
      <c r="E26" s="162"/>
      <c r="F26" s="207"/>
      <c r="H26" s="144">
        <f>SUM(H18:H25)</f>
        <v>32408.959999999995</v>
      </c>
      <c r="I26" s="144">
        <f t="shared" ref="I26:BN26" si="3">SUM(I18:I25)</f>
        <v>36463.279999999999</v>
      </c>
      <c r="J26" s="144">
        <f t="shared" si="3"/>
        <v>37737.599999999991</v>
      </c>
      <c r="K26" s="144">
        <f t="shared" si="3"/>
        <v>40421.919999999998</v>
      </c>
      <c r="L26" s="144">
        <f t="shared" si="3"/>
        <v>41616.239999999998</v>
      </c>
      <c r="M26" s="144">
        <f t="shared" si="3"/>
        <v>42380.55999999999</v>
      </c>
      <c r="N26" s="144">
        <f t="shared" si="3"/>
        <v>48424.87999999999</v>
      </c>
      <c r="O26" s="144">
        <f t="shared" si="3"/>
        <v>54574.19999999999</v>
      </c>
      <c r="P26" s="144">
        <f t="shared" si="3"/>
        <v>59224.19999999999</v>
      </c>
      <c r="Q26" s="144">
        <f t="shared" si="3"/>
        <v>64129.19999999999</v>
      </c>
      <c r="R26" s="144">
        <f t="shared" si="3"/>
        <v>65788.84</v>
      </c>
      <c r="S26" s="144">
        <f t="shared" si="3"/>
        <v>66533.66</v>
      </c>
      <c r="T26" s="144">
        <f t="shared" si="3"/>
        <v>62424.19999999999</v>
      </c>
      <c r="U26" s="144">
        <f t="shared" si="3"/>
        <v>63941.52</v>
      </c>
      <c r="V26" s="144">
        <f t="shared" si="3"/>
        <v>72180.800000000003</v>
      </c>
      <c r="W26" s="144">
        <f t="shared" si="3"/>
        <v>74089.2</v>
      </c>
      <c r="X26" s="144">
        <f t="shared" si="3"/>
        <v>77169.2</v>
      </c>
      <c r="Y26" s="144">
        <f t="shared" si="3"/>
        <v>79642.399999999994</v>
      </c>
      <c r="Z26" s="144">
        <f t="shared" si="3"/>
        <v>82204</v>
      </c>
      <c r="AA26" s="144">
        <f t="shared" si="3"/>
        <v>93004</v>
      </c>
      <c r="AB26" s="144">
        <f t="shared" si="3"/>
        <v>98604</v>
      </c>
      <c r="AC26" s="144">
        <f t="shared" si="3"/>
        <v>111004</v>
      </c>
      <c r="AD26" s="144">
        <f t="shared" si="3"/>
        <v>121004</v>
      </c>
      <c r="AE26" s="144">
        <f t="shared" si="3"/>
        <v>133761.19999999998</v>
      </c>
      <c r="AF26" s="144">
        <f t="shared" si="3"/>
        <v>150117.6</v>
      </c>
      <c r="AG26" s="144">
        <f t="shared" si="3"/>
        <v>128517.6</v>
      </c>
      <c r="AH26" s="144">
        <f t="shared" si="3"/>
        <v>131734</v>
      </c>
      <c r="AI26" s="144">
        <f t="shared" si="3"/>
        <v>150110.39999999999</v>
      </c>
      <c r="AJ26" s="144">
        <f t="shared" si="3"/>
        <v>132996.79999999999</v>
      </c>
      <c r="AK26" s="144">
        <f t="shared" si="3"/>
        <v>152257.41</v>
      </c>
      <c r="AL26" s="144">
        <f t="shared" si="3"/>
        <v>123918.01999999999</v>
      </c>
      <c r="AM26" s="144">
        <f t="shared" si="3"/>
        <v>102434.33999999998</v>
      </c>
      <c r="AN26" s="144">
        <f t="shared" si="3"/>
        <v>101199.44</v>
      </c>
      <c r="AO26" s="144">
        <f t="shared" si="3"/>
        <v>104622.93</v>
      </c>
      <c r="AP26" s="144">
        <f t="shared" si="3"/>
        <v>124321.74679999999</v>
      </c>
      <c r="AQ26" s="144">
        <f t="shared" si="3"/>
        <v>126201.56959999999</v>
      </c>
      <c r="AR26" s="144">
        <f t="shared" si="3"/>
        <v>131522.99359999999</v>
      </c>
      <c r="AS26" s="144">
        <f t="shared" si="3"/>
        <v>139560.89919999999</v>
      </c>
      <c r="AT26" s="144">
        <f t="shared" si="3"/>
        <v>154560.66880000001</v>
      </c>
      <c r="AU26" s="144">
        <f t="shared" si="3"/>
        <v>140049.59400000001</v>
      </c>
      <c r="AV26" s="144">
        <f t="shared" si="3"/>
        <v>165301.60240000003</v>
      </c>
      <c r="AW26" s="144">
        <f t="shared" si="3"/>
        <v>154610.92079999999</v>
      </c>
      <c r="AX26" s="144">
        <f t="shared" si="3"/>
        <v>158761.92000000001</v>
      </c>
      <c r="AY26" s="144">
        <f t="shared" si="3"/>
        <v>64991.6</v>
      </c>
      <c r="AZ26" s="144">
        <f t="shared" si="3"/>
        <v>283548.01</v>
      </c>
      <c r="BA26" s="144">
        <f t="shared" si="3"/>
        <v>194121.084</v>
      </c>
      <c r="BB26" s="144">
        <f t="shared" si="3"/>
        <v>139682.25599999999</v>
      </c>
      <c r="BC26" s="144">
        <f t="shared" si="3"/>
        <v>102612.09999999999</v>
      </c>
      <c r="BD26" s="144">
        <f t="shared" si="3"/>
        <v>111672.08639999999</v>
      </c>
      <c r="BE26" s="144">
        <f t="shared" si="3"/>
        <v>153964.75319999998</v>
      </c>
      <c r="BF26" s="144">
        <f t="shared" si="3"/>
        <v>203289.55439999996</v>
      </c>
      <c r="BG26" s="144">
        <f t="shared" si="3"/>
        <v>239867.89679999999</v>
      </c>
      <c r="BH26" s="144">
        <f t="shared" si="3"/>
        <v>187378.53279999999</v>
      </c>
      <c r="BI26" s="144">
        <f t="shared" si="3"/>
        <v>135791.5184</v>
      </c>
      <c r="BJ26" s="144">
        <f t="shared" si="3"/>
        <v>117411.38679999998</v>
      </c>
      <c r="BK26" s="144">
        <f t="shared" si="3"/>
        <v>249184.16679999998</v>
      </c>
      <c r="BL26" s="144">
        <f t="shared" si="3"/>
        <v>196250.49639999997</v>
      </c>
      <c r="BM26" s="144">
        <f t="shared" si="3"/>
        <v>207040.82599999997</v>
      </c>
      <c r="BN26" s="144">
        <f t="shared" si="3"/>
        <v>204677.28519999998</v>
      </c>
    </row>
    <row r="27" spans="1:66" s="54" customFormat="1" x14ac:dyDescent="0.35">
      <c r="E27" s="163"/>
      <c r="F27" s="20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</row>
    <row r="28" spans="1:66" s="54" customFormat="1" x14ac:dyDescent="0.35">
      <c r="C28" s="26" t="s">
        <v>412</v>
      </c>
      <c r="E28" s="163"/>
      <c r="F28" s="20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</row>
    <row r="29" spans="1:66" s="66" customFormat="1" x14ac:dyDescent="0.35">
      <c r="A29" s="66">
        <v>19</v>
      </c>
      <c r="C29" s="66" t="s">
        <v>332</v>
      </c>
      <c r="D29" s="66" t="s">
        <v>0</v>
      </c>
      <c r="E29" s="163">
        <v>0.8</v>
      </c>
      <c r="F29" s="208">
        <f>1-E29</f>
        <v>0.19999999999999996</v>
      </c>
      <c r="G29" s="66">
        <v>0.7</v>
      </c>
      <c r="H29" s="38">
        <f>'CHA FAO - Data Crops'!E18*$F29*$G29</f>
        <v>1399.9999999999995</v>
      </c>
      <c r="I29" s="38">
        <f>'CHA FAO - Data Crops'!F18*$F29*$G29</f>
        <v>1399.9999999999995</v>
      </c>
      <c r="J29" s="38">
        <f>'CHA FAO - Data Crops'!G18*$F29*$G29</f>
        <v>1819.9999999999995</v>
      </c>
      <c r="K29" s="38">
        <f>'CHA FAO - Data Crops'!H18*$F29*$G29</f>
        <v>2099.9999999999995</v>
      </c>
      <c r="L29" s="38">
        <f>'CHA FAO - Data Crops'!I18*$F29*$G29</f>
        <v>2379.9999999999991</v>
      </c>
      <c r="M29" s="38">
        <f>'CHA FAO - Data Crops'!J18*$F29*$G29</f>
        <v>2659.9999999999991</v>
      </c>
      <c r="N29" s="38">
        <f>'CHA FAO - Data Crops'!K18*$F29*$G29</f>
        <v>2939.9999999999991</v>
      </c>
      <c r="O29" s="38">
        <f>'CHA FAO - Data Crops'!L18*$F29*$G29</f>
        <v>3079.9999999999991</v>
      </c>
      <c r="P29" s="38">
        <f>'CHA FAO - Data Crops'!M18*$F29*$G29</f>
        <v>3303.9999999999991</v>
      </c>
      <c r="Q29" s="38">
        <f>'CHA FAO - Data Crops'!N18*$F29*$G29</f>
        <v>3149.9999999999991</v>
      </c>
      <c r="R29" s="38">
        <f>'CHA FAO - Data Crops'!O18*$F29*$G29</f>
        <v>2939.9999999999991</v>
      </c>
      <c r="S29" s="38">
        <f>'CHA FAO - Data Crops'!P18*$F29*$G29</f>
        <v>2519.9999999999991</v>
      </c>
      <c r="T29" s="38">
        <f>'CHA FAO - Data Crops'!Q18*$F29*$G29</f>
        <v>2799.9999999999991</v>
      </c>
      <c r="U29" s="38">
        <f>'CHA FAO - Data Crops'!R18*$F29*$G29</f>
        <v>2799.9999999999991</v>
      </c>
      <c r="V29" s="38">
        <f>'CHA FAO - Data Crops'!S18*$F29*$G29</f>
        <v>2939.9999999999991</v>
      </c>
      <c r="W29" s="38">
        <f>'CHA FAO - Data Crops'!T18*$F29*$G29</f>
        <v>20299.999999999993</v>
      </c>
      <c r="X29" s="38">
        <f>'CHA FAO - Data Crops'!U18*$F29*$G29</f>
        <v>23799.999999999993</v>
      </c>
      <c r="Y29" s="38">
        <f>'CHA FAO - Data Crops'!V18*$F29*$G29</f>
        <v>23099.999999999993</v>
      </c>
      <c r="Z29" s="38">
        <f>'CHA FAO - Data Crops'!W18*$F29*$G29</f>
        <v>30099.999999999993</v>
      </c>
      <c r="AA29" s="38">
        <f>'CHA FAO - Data Crops'!X18*$F29*$G29</f>
        <v>30099.999999999993</v>
      </c>
      <c r="AB29" s="38">
        <f>'CHA FAO - Data Crops'!Y18*$F29*$G29</f>
        <v>27229.579999999994</v>
      </c>
      <c r="AC29" s="38">
        <f>'CHA FAO - Data Crops'!Z18*$F29*$G29</f>
        <v>27868.119999999992</v>
      </c>
      <c r="AD29" s="38">
        <f>'CHA FAO - Data Crops'!AA18*$F29*$G29</f>
        <v>31825.919999999991</v>
      </c>
      <c r="AE29" s="38">
        <f>'CHA FAO - Data Crops'!AB18*$F29*$G29</f>
        <v>29080.379999999994</v>
      </c>
      <c r="AF29" s="38">
        <f>'CHA FAO - Data Crops'!AC18*$F29*$G29</f>
        <v>33460.55999999999</v>
      </c>
      <c r="AG29" s="38">
        <f>'CHA FAO - Data Crops'!AD18*$F29*$G29</f>
        <v>33463.219999999994</v>
      </c>
      <c r="AH29" s="38">
        <f>'CHA FAO - Data Crops'!AE18*$F29*$G29</f>
        <v>33529.999999999993</v>
      </c>
      <c r="AI29" s="38">
        <f>'CHA FAO - Data Crops'!AF18*$F29*$G29</f>
        <v>36389.079999999987</v>
      </c>
      <c r="AJ29" s="38">
        <f>'CHA FAO - Data Crops'!AG18*$F29*$G29</f>
        <v>41151.599999999984</v>
      </c>
      <c r="AK29" s="38">
        <f>'CHA FAO - Data Crops'!AH18*$F29*$G29</f>
        <v>42159.87999999999</v>
      </c>
      <c r="AL29" s="38">
        <f>'CHA FAO - Data Crops'!AI18*$F29*$G29</f>
        <v>39564.139999999992</v>
      </c>
      <c r="AM29" s="38">
        <f>'CHA FAO - Data Crops'!AJ18*$F29*$G29</f>
        <v>41119.819999999985</v>
      </c>
      <c r="AN29" s="38">
        <f>'CHA FAO - Data Crops'!AK18*$F29*$G29</f>
        <v>48570.899999999987</v>
      </c>
      <c r="AO29" s="38">
        <f>'CHA FAO - Data Crops'!AL18*$F29*$G29</f>
        <v>45542.279999999992</v>
      </c>
      <c r="AP29" s="38">
        <f>'CHA FAO - Data Crops'!AM18*$F29*$G29</f>
        <v>46182.219999999994</v>
      </c>
      <c r="AQ29" s="38">
        <f>'CHA FAO - Data Crops'!AN18*$F29*$G29</f>
        <v>49530.179999999986</v>
      </c>
      <c r="AR29" s="38">
        <f>'CHA FAO - Data Crops'!AO18*$F29*$G29</f>
        <v>41093.359999999986</v>
      </c>
      <c r="AS29" s="38">
        <f>'CHA FAO - Data Crops'!AP18*$F29*$G29</f>
        <v>41340.459999999992</v>
      </c>
      <c r="AT29" s="38">
        <f>'CHA FAO - Data Crops'!AQ18*$F29*$G29</f>
        <v>38775.239999999991</v>
      </c>
      <c r="AU29" s="38">
        <f>'CHA FAO - Data Crops'!AR18*$F29*$G29</f>
        <v>46199.999999999985</v>
      </c>
      <c r="AV29" s="38">
        <f>'CHA FAO - Data Crops'!AS18*$F29*$G29</f>
        <v>48999.999999999985</v>
      </c>
      <c r="AW29" s="38">
        <f>'CHA FAO - Data Crops'!AT18*$F29*$G29</f>
        <v>49699.999999999985</v>
      </c>
      <c r="AX29" s="38">
        <f>'CHA FAO - Data Crops'!AU18*$F29*$G29</f>
        <v>51239.999999999985</v>
      </c>
      <c r="AY29" s="38">
        <f>'CHA FAO - Data Crops'!AV18*$F29*$G29</f>
        <v>46759.999999999985</v>
      </c>
      <c r="AZ29" s="38">
        <f>'CHA FAO - Data Crops'!AW18*$F29*$G29</f>
        <v>54459.999999999985</v>
      </c>
      <c r="BA29" s="38">
        <f>'CHA FAO - Data Crops'!AX18*$F29*$G29</f>
        <v>54459.999999999985</v>
      </c>
      <c r="BB29" s="38">
        <f>'CHA FAO - Data Crops'!AY18*$F29*$G29</f>
        <v>54599.999999999985</v>
      </c>
      <c r="BC29" s="38">
        <f>'CHA FAO - Data Crops'!AZ18*$F29*$G29</f>
        <v>56699.999999999985</v>
      </c>
      <c r="BD29" s="38">
        <f>'CHA FAO - Data Crops'!BA18*$F29*$G29</f>
        <v>62299.999999999985</v>
      </c>
      <c r="BE29" s="38">
        <f>'CHA FAO - Data Crops'!BB18*$F29*$G29</f>
        <v>61835.339999999982</v>
      </c>
      <c r="BF29" s="38">
        <f>'CHA FAO - Data Crops'!BC18*$F29*$G29</f>
        <v>59446.519999999982</v>
      </c>
      <c r="BG29" s="38">
        <f>'CHA FAO - Data Crops'!BD18*$F29*$G29</f>
        <v>60519.199999999983</v>
      </c>
      <c r="BH29" s="38">
        <f>'CHA FAO - Data Crops'!BE18*$F29*$G29</f>
        <v>61323.499999999985</v>
      </c>
      <c r="BI29" s="38">
        <f>'CHA FAO - Data Crops'!BF18*$F29*$G29</f>
        <v>62422.499999999985</v>
      </c>
      <c r="BJ29" s="38">
        <f>'CHA FAO - Data Crops'!BG18*$F29*$G29</f>
        <v>63642.039999999986</v>
      </c>
      <c r="BK29" s="38">
        <f>'CHA FAO - Data Crops'!BH18*$F29*$G29</f>
        <v>64362.479999999981</v>
      </c>
      <c r="BL29" s="38">
        <f>'CHA FAO - Data Crops'!BI18*$F29*$G29</f>
        <v>65177.279999999984</v>
      </c>
      <c r="BM29" s="38">
        <f>'CHA FAO - Data Crops'!BJ18*$F29*$G29</f>
        <v>65992.219999999987</v>
      </c>
      <c r="BN29" s="38">
        <f>'CHA FAO - Data Crops'!BK18*$F29*$G29</f>
        <v>66807.159999999974</v>
      </c>
    </row>
    <row r="30" spans="1:66" s="217" customFormat="1" x14ac:dyDescent="0.35">
      <c r="A30" s="217">
        <v>19</v>
      </c>
      <c r="C30" s="217" t="s">
        <v>395</v>
      </c>
      <c r="D30" s="217" t="s">
        <v>0</v>
      </c>
      <c r="E30" s="163">
        <v>0.8</v>
      </c>
      <c r="F30" s="214">
        <f>1-E30</f>
        <v>0.19999999999999996</v>
      </c>
      <c r="G30" s="217">
        <v>0.7</v>
      </c>
      <c r="H30" s="122">
        <f>$F30*'CHA FAO - Data Crops'!E19*$G30</f>
        <v>0</v>
      </c>
      <c r="I30" s="122">
        <f>$F30*'CHA FAO - Data Crops'!F19*$G30</f>
        <v>0</v>
      </c>
      <c r="J30" s="122">
        <f>$F30*'CHA FAO - Data Crops'!G19*$G30</f>
        <v>0</v>
      </c>
      <c r="K30" s="122">
        <f>$F30*'CHA FAO - Data Crops'!H19*$G30</f>
        <v>0</v>
      </c>
      <c r="L30" s="122">
        <f>$F30*'CHA FAO - Data Crops'!I19*$G30</f>
        <v>0</v>
      </c>
      <c r="M30" s="122">
        <f>$F30*'CHA FAO - Data Crops'!J19*$G30</f>
        <v>0</v>
      </c>
      <c r="N30" s="122">
        <f>$F30*'CHA FAO - Data Crops'!K19*$G30</f>
        <v>0</v>
      </c>
      <c r="O30" s="122">
        <f>$F30*'CHA FAO - Data Crops'!L19*$G30</f>
        <v>0</v>
      </c>
      <c r="P30" s="122">
        <f>$F30*'CHA FAO - Data Crops'!M19*$G30</f>
        <v>0</v>
      </c>
      <c r="Q30" s="122">
        <f>$F30*'CHA FAO - Data Crops'!N19*$G30</f>
        <v>0</v>
      </c>
      <c r="R30" s="122">
        <f>$F30*'CHA FAO - Data Crops'!O19*$G30</f>
        <v>0</v>
      </c>
      <c r="S30" s="122">
        <f>$F30*'CHA FAO - Data Crops'!P19*$G30</f>
        <v>0</v>
      </c>
      <c r="T30" s="122">
        <f>$F30*'CHA FAO - Data Crops'!Q19*$G30</f>
        <v>0</v>
      </c>
      <c r="U30" s="122">
        <f>$F30*'CHA FAO - Data Crops'!R19*$G30</f>
        <v>0</v>
      </c>
      <c r="V30" s="122">
        <f>$F30*'CHA FAO - Data Crops'!S19*$G30</f>
        <v>0</v>
      </c>
      <c r="W30" s="122">
        <f>$F30*'CHA FAO - Data Crops'!T19*$G30</f>
        <v>0</v>
      </c>
      <c r="X30" s="122">
        <f>$F30*'CHA FAO - Data Crops'!U19*$G30</f>
        <v>0</v>
      </c>
      <c r="Y30" s="122">
        <f>$F30*'CHA FAO - Data Crops'!V19*$G30</f>
        <v>0</v>
      </c>
      <c r="Z30" s="122">
        <f>$F30*'CHA FAO - Data Crops'!W19*$G30</f>
        <v>0</v>
      </c>
      <c r="AA30" s="122">
        <f>$F30*'CHA FAO - Data Crops'!X19*$G30</f>
        <v>0</v>
      </c>
      <c r="AB30" s="122">
        <f>$F30*'CHA FAO - Data Crops'!Y19*$G30</f>
        <v>0</v>
      </c>
      <c r="AC30" s="122">
        <f>$F30*'CHA FAO - Data Crops'!Z19*$G30</f>
        <v>0</v>
      </c>
      <c r="AD30" s="122">
        <f>$F30*'CHA FAO - Data Crops'!AA19*$G30</f>
        <v>0</v>
      </c>
      <c r="AE30" s="122">
        <f>$F30*'CHA FAO - Data Crops'!AB19*$G30</f>
        <v>0</v>
      </c>
      <c r="AF30" s="122">
        <f>$F30*'CHA FAO - Data Crops'!AC19*$G30</f>
        <v>0</v>
      </c>
      <c r="AG30" s="122">
        <f>$F30*'CHA FAO - Data Crops'!AD19*$G30</f>
        <v>0</v>
      </c>
      <c r="AH30" s="122">
        <f>$F30*'CHA FAO - Data Crops'!AE19*$G30</f>
        <v>0</v>
      </c>
      <c r="AI30" s="122">
        <f>$F30*'CHA FAO - Data Crops'!AF19*$G30</f>
        <v>0</v>
      </c>
      <c r="AJ30" s="122">
        <f>$F30*'CHA FAO - Data Crops'!AG19*$G30</f>
        <v>0</v>
      </c>
      <c r="AK30" s="122">
        <f>$F30*'CHA FAO - Data Crops'!AH19*$G30</f>
        <v>0</v>
      </c>
      <c r="AL30" s="122">
        <f>$F30*'CHA FAO - Data Crops'!AI19*$G30</f>
        <v>0</v>
      </c>
      <c r="AM30" s="122">
        <f>$F30*'CHA FAO - Data Crops'!AJ19*$G30</f>
        <v>0</v>
      </c>
      <c r="AN30" s="122">
        <f>$F30*'CHA FAO - Data Crops'!AK19*$G30</f>
        <v>0</v>
      </c>
      <c r="AO30" s="122">
        <f>$F30*'CHA FAO - Data Crops'!AL19*$G30</f>
        <v>0</v>
      </c>
      <c r="AP30" s="122">
        <f>$F30*'CHA FAO - Data Crops'!AM19*$G30</f>
        <v>0</v>
      </c>
      <c r="AQ30" s="122">
        <f>$F30*'CHA FAO - Data Crops'!AN19*$G30</f>
        <v>0</v>
      </c>
      <c r="AR30" s="122">
        <f>$F30*'CHA FAO - Data Crops'!AO19*$G30</f>
        <v>0</v>
      </c>
      <c r="AS30" s="122">
        <f>$F30*'CHA FAO - Data Crops'!AP19*$G30</f>
        <v>0</v>
      </c>
      <c r="AT30" s="122">
        <f>$F30*'CHA FAO - Data Crops'!AQ19*$G30</f>
        <v>0</v>
      </c>
      <c r="AU30" s="122">
        <f>$F30*'CHA FAO - Data Crops'!AR19*$G30</f>
        <v>0</v>
      </c>
      <c r="AV30" s="122">
        <f>$F30*'CHA FAO - Data Crops'!AS19*$G30</f>
        <v>0</v>
      </c>
      <c r="AW30" s="122">
        <f>$F30*'CHA FAO - Data Crops'!AT19*$G30</f>
        <v>0</v>
      </c>
      <c r="AX30" s="122">
        <f>$F30*'CHA FAO - Data Crops'!AU19*$G30</f>
        <v>0</v>
      </c>
      <c r="AY30" s="122">
        <f>$F30*'CHA FAO - Data Crops'!AV19*$G30</f>
        <v>0</v>
      </c>
      <c r="AZ30" s="122">
        <f>$F30*'CHA FAO - Data Crops'!AW19*$G30</f>
        <v>0</v>
      </c>
      <c r="BA30" s="122">
        <f>$F30*'CHA FAO - Data Crops'!AX19*$G30</f>
        <v>0</v>
      </c>
      <c r="BB30" s="122">
        <f>$F30*'CHA FAO - Data Crops'!AY19*$G30</f>
        <v>0</v>
      </c>
      <c r="BC30" s="122">
        <f>$F30*'CHA FAO - Data Crops'!AZ19*$G30</f>
        <v>0</v>
      </c>
      <c r="BD30" s="122">
        <f>$F30*'CHA FAO - Data Crops'!BA19*$G30</f>
        <v>0</v>
      </c>
      <c r="BE30" s="122">
        <f>$F30*'CHA FAO - Data Crops'!BB19*$G30</f>
        <v>0</v>
      </c>
      <c r="BF30" s="122">
        <f>$F30*'CHA FAO - Data Crops'!BC19*$G30</f>
        <v>0</v>
      </c>
      <c r="BG30" s="122">
        <f>$F30*'CHA FAO - Data Crops'!BD19*$G30</f>
        <v>0</v>
      </c>
      <c r="BH30" s="122">
        <f>$F30*'CHA FAO - Data Crops'!BE19*$G30</f>
        <v>0</v>
      </c>
      <c r="BI30" s="122">
        <f>$F30*'CHA FAO - Data Crops'!BF19*$G30</f>
        <v>0</v>
      </c>
      <c r="BJ30" s="122">
        <f>$F30*'CHA FAO - Data Crops'!BG19*$G30</f>
        <v>0</v>
      </c>
      <c r="BK30" s="122">
        <f>$F30*'CHA FAO - Data Crops'!BH19*$G30</f>
        <v>0</v>
      </c>
      <c r="BL30" s="122">
        <f>$F30*'CHA FAO - Data Crops'!BI19*$G30</f>
        <v>0</v>
      </c>
      <c r="BM30" s="122">
        <f>$F30*'CHA FAO - Data Crops'!BJ19*$G30</f>
        <v>0</v>
      </c>
      <c r="BN30" s="122">
        <f>$F30*'CHA FAO - Data Crops'!BK19*$G30</f>
        <v>0</v>
      </c>
    </row>
    <row r="31" spans="1:66" s="217" customFormat="1" x14ac:dyDescent="0.35">
      <c r="A31" s="217">
        <v>19</v>
      </c>
      <c r="C31" s="217" t="s">
        <v>396</v>
      </c>
      <c r="D31" s="217" t="s">
        <v>0</v>
      </c>
      <c r="E31" s="163">
        <v>0.8</v>
      </c>
      <c r="F31" s="214">
        <f>1-E31</f>
        <v>0.19999999999999996</v>
      </c>
      <c r="G31" s="217">
        <v>0.7</v>
      </c>
      <c r="H31" s="122">
        <f>$F31*'CHA FAO - Data Crops'!E20*$G31</f>
        <v>0</v>
      </c>
      <c r="I31" s="122">
        <f>$F31*'CHA FAO - Data Crops'!F20*$G31</f>
        <v>0</v>
      </c>
      <c r="J31" s="122">
        <f>$F31*'CHA FAO - Data Crops'!G20*$G31</f>
        <v>0</v>
      </c>
      <c r="K31" s="122">
        <f>$F31*'CHA FAO - Data Crops'!H20*$G31</f>
        <v>0</v>
      </c>
      <c r="L31" s="122">
        <f>$F31*'CHA FAO - Data Crops'!I20*$G31</f>
        <v>0</v>
      </c>
      <c r="M31" s="122">
        <f>$F31*'CHA FAO - Data Crops'!J20*$G31</f>
        <v>0</v>
      </c>
      <c r="N31" s="122">
        <f>$F31*'CHA FAO - Data Crops'!K20*$G31</f>
        <v>0</v>
      </c>
      <c r="O31" s="122">
        <f>$F31*'CHA FAO - Data Crops'!L20*$G31</f>
        <v>0</v>
      </c>
      <c r="P31" s="122">
        <f>$F31*'CHA FAO - Data Crops'!M20*$G31</f>
        <v>0</v>
      </c>
      <c r="Q31" s="122">
        <f>$F31*'CHA FAO - Data Crops'!N20*$G31</f>
        <v>0</v>
      </c>
      <c r="R31" s="122">
        <f>$F31*'CHA FAO - Data Crops'!O20*$G31</f>
        <v>0</v>
      </c>
      <c r="S31" s="122">
        <f>$F31*'CHA FAO - Data Crops'!P20*$G31</f>
        <v>0</v>
      </c>
      <c r="T31" s="122">
        <f>$F31*'CHA FAO - Data Crops'!Q20*$G31</f>
        <v>0</v>
      </c>
      <c r="U31" s="122">
        <f>$F31*'CHA FAO - Data Crops'!R20*$G31</f>
        <v>0</v>
      </c>
      <c r="V31" s="122">
        <f>$F31*'CHA FAO - Data Crops'!S20*$G31</f>
        <v>0</v>
      </c>
      <c r="W31" s="122">
        <f>$F31*'CHA FAO - Data Crops'!T20*$G31</f>
        <v>0</v>
      </c>
      <c r="X31" s="122">
        <f>$F31*'CHA FAO - Data Crops'!U20*$G31</f>
        <v>0</v>
      </c>
      <c r="Y31" s="122">
        <f>$F31*'CHA FAO - Data Crops'!V20*$G31</f>
        <v>0</v>
      </c>
      <c r="Z31" s="122">
        <f>$F31*'CHA FAO - Data Crops'!W20*$G31</f>
        <v>0</v>
      </c>
      <c r="AA31" s="122">
        <f>$F31*'CHA FAO - Data Crops'!X20*$G31</f>
        <v>0</v>
      </c>
      <c r="AB31" s="122">
        <f>$F31*'CHA FAO - Data Crops'!Y20*$G31</f>
        <v>0</v>
      </c>
      <c r="AC31" s="122">
        <f>$F31*'CHA FAO - Data Crops'!Z20*$G31</f>
        <v>0</v>
      </c>
      <c r="AD31" s="122">
        <f>$F31*'CHA FAO - Data Crops'!AA20*$G31</f>
        <v>0</v>
      </c>
      <c r="AE31" s="122">
        <f>$F31*'CHA FAO - Data Crops'!AB20*$G31</f>
        <v>0</v>
      </c>
      <c r="AF31" s="122">
        <f>$F31*'CHA FAO - Data Crops'!AC20*$G31</f>
        <v>0</v>
      </c>
      <c r="AG31" s="122">
        <f>$F31*'CHA FAO - Data Crops'!AD20*$G31</f>
        <v>0</v>
      </c>
      <c r="AH31" s="122">
        <f>$F31*'CHA FAO - Data Crops'!AE20*$G31</f>
        <v>0</v>
      </c>
      <c r="AI31" s="122">
        <f>$F31*'CHA FAO - Data Crops'!AF20*$G31</f>
        <v>0</v>
      </c>
      <c r="AJ31" s="122">
        <f>$F31*'CHA FAO - Data Crops'!AG20*$G31</f>
        <v>0</v>
      </c>
      <c r="AK31" s="122">
        <f>$F31*'CHA FAO - Data Crops'!AH20*$G31</f>
        <v>0</v>
      </c>
      <c r="AL31" s="122">
        <f>$F31*'CHA FAO - Data Crops'!AI20*$G31</f>
        <v>0</v>
      </c>
      <c r="AM31" s="122">
        <f>$F31*'CHA FAO - Data Crops'!AJ20*$G31</f>
        <v>0</v>
      </c>
      <c r="AN31" s="122">
        <f>$F31*'CHA FAO - Data Crops'!AK20*$G31</f>
        <v>0</v>
      </c>
      <c r="AO31" s="122">
        <f>$F31*'CHA FAO - Data Crops'!AL20*$G31</f>
        <v>0</v>
      </c>
      <c r="AP31" s="122">
        <f>$F31*'CHA FAO - Data Crops'!AM20*$G31</f>
        <v>0</v>
      </c>
      <c r="AQ31" s="122">
        <f>$F31*'CHA FAO - Data Crops'!AN20*$G31</f>
        <v>0</v>
      </c>
      <c r="AR31" s="122">
        <f>$F31*'CHA FAO - Data Crops'!AO20*$G31</f>
        <v>0</v>
      </c>
      <c r="AS31" s="122">
        <f>$F31*'CHA FAO - Data Crops'!AP20*$G31</f>
        <v>0</v>
      </c>
      <c r="AT31" s="122">
        <f>$F31*'CHA FAO - Data Crops'!AQ20*$G31</f>
        <v>0</v>
      </c>
      <c r="AU31" s="122">
        <f>$F31*'CHA FAO - Data Crops'!AR20*$G31</f>
        <v>0</v>
      </c>
      <c r="AV31" s="122">
        <f>$F31*'CHA FAO - Data Crops'!AS20*$G31</f>
        <v>0</v>
      </c>
      <c r="AW31" s="122">
        <f>$F31*'CHA FAO - Data Crops'!AT20*$G31</f>
        <v>0</v>
      </c>
      <c r="AX31" s="122">
        <f>$F31*'CHA FAO - Data Crops'!AU20*$G31</f>
        <v>0</v>
      </c>
      <c r="AY31" s="122">
        <f>$F31*'CHA FAO - Data Crops'!AV20*$G31</f>
        <v>0</v>
      </c>
      <c r="AZ31" s="122">
        <f>$F31*'CHA FAO - Data Crops'!AW20*$G31</f>
        <v>0</v>
      </c>
      <c r="BA31" s="122">
        <f>$F31*'CHA FAO - Data Crops'!AX20*$G31</f>
        <v>0</v>
      </c>
      <c r="BB31" s="122">
        <f>$F31*'CHA FAO - Data Crops'!AY20*$G31</f>
        <v>0</v>
      </c>
      <c r="BC31" s="122">
        <f>$F31*'CHA FAO - Data Crops'!AZ20*$G31</f>
        <v>0</v>
      </c>
      <c r="BD31" s="122">
        <f>$F31*'CHA FAO - Data Crops'!BA20*$G31</f>
        <v>0</v>
      </c>
      <c r="BE31" s="122">
        <f>$F31*'CHA FAO - Data Crops'!BB20*$G31</f>
        <v>0</v>
      </c>
      <c r="BF31" s="122">
        <f>$F31*'CHA FAO - Data Crops'!BC20*$G31</f>
        <v>0</v>
      </c>
      <c r="BG31" s="122">
        <f>$F31*'CHA FAO - Data Crops'!BD20*$G31</f>
        <v>0</v>
      </c>
      <c r="BH31" s="122">
        <f>$F31*'CHA FAO - Data Crops'!BE20*$G31</f>
        <v>0</v>
      </c>
      <c r="BI31" s="122">
        <f>$F31*'CHA FAO - Data Crops'!BF20*$G31</f>
        <v>0</v>
      </c>
      <c r="BJ31" s="122">
        <f>$F31*'CHA FAO - Data Crops'!BG20*$G31</f>
        <v>0</v>
      </c>
      <c r="BK31" s="122">
        <f>$F31*'CHA FAO - Data Crops'!BH20*$G31</f>
        <v>0</v>
      </c>
      <c r="BL31" s="122">
        <f>$F31*'CHA FAO - Data Crops'!BI20*$G31</f>
        <v>0</v>
      </c>
      <c r="BM31" s="122">
        <f>$F31*'CHA FAO - Data Crops'!BJ20*$G31</f>
        <v>0</v>
      </c>
      <c r="BN31" s="122">
        <f>$F31*'CHA FAO - Data Crops'!BK20*$G31</f>
        <v>0</v>
      </c>
    </row>
    <row r="32" spans="1:66" s="70" customFormat="1" x14ac:dyDescent="0.35">
      <c r="C32" s="26" t="s">
        <v>440</v>
      </c>
      <c r="E32" s="163"/>
      <c r="F32" s="208"/>
      <c r="H32" s="191">
        <f>SUM(H29:H31)</f>
        <v>1399.9999999999995</v>
      </c>
      <c r="I32" s="191">
        <f t="shared" ref="I32:BN32" si="4">SUM(I29:I31)</f>
        <v>1399.9999999999995</v>
      </c>
      <c r="J32" s="191">
        <f t="shared" si="4"/>
        <v>1819.9999999999995</v>
      </c>
      <c r="K32" s="191">
        <f t="shared" si="4"/>
        <v>2099.9999999999995</v>
      </c>
      <c r="L32" s="191">
        <f t="shared" si="4"/>
        <v>2379.9999999999991</v>
      </c>
      <c r="M32" s="191">
        <f t="shared" si="4"/>
        <v>2659.9999999999991</v>
      </c>
      <c r="N32" s="191">
        <f t="shared" si="4"/>
        <v>2939.9999999999991</v>
      </c>
      <c r="O32" s="191">
        <f t="shared" si="4"/>
        <v>3079.9999999999991</v>
      </c>
      <c r="P32" s="191">
        <f t="shared" si="4"/>
        <v>3303.9999999999991</v>
      </c>
      <c r="Q32" s="191">
        <f t="shared" si="4"/>
        <v>3149.9999999999991</v>
      </c>
      <c r="R32" s="191">
        <f t="shared" si="4"/>
        <v>2939.9999999999991</v>
      </c>
      <c r="S32" s="191">
        <f t="shared" si="4"/>
        <v>2519.9999999999991</v>
      </c>
      <c r="T32" s="191">
        <f t="shared" si="4"/>
        <v>2799.9999999999991</v>
      </c>
      <c r="U32" s="191">
        <f t="shared" si="4"/>
        <v>2799.9999999999991</v>
      </c>
      <c r="V32" s="191">
        <f t="shared" si="4"/>
        <v>2939.9999999999991</v>
      </c>
      <c r="W32" s="191">
        <f t="shared" si="4"/>
        <v>20299.999999999993</v>
      </c>
      <c r="X32" s="191">
        <f t="shared" si="4"/>
        <v>23799.999999999993</v>
      </c>
      <c r="Y32" s="191">
        <f t="shared" si="4"/>
        <v>23099.999999999993</v>
      </c>
      <c r="Z32" s="191">
        <f t="shared" si="4"/>
        <v>30099.999999999993</v>
      </c>
      <c r="AA32" s="191">
        <f t="shared" si="4"/>
        <v>30099.999999999993</v>
      </c>
      <c r="AB32" s="191">
        <f t="shared" si="4"/>
        <v>27229.579999999994</v>
      </c>
      <c r="AC32" s="191">
        <f t="shared" si="4"/>
        <v>27868.119999999992</v>
      </c>
      <c r="AD32" s="191">
        <f t="shared" si="4"/>
        <v>31825.919999999991</v>
      </c>
      <c r="AE32" s="191">
        <f t="shared" si="4"/>
        <v>29080.379999999994</v>
      </c>
      <c r="AF32" s="191">
        <f t="shared" si="4"/>
        <v>33460.55999999999</v>
      </c>
      <c r="AG32" s="191">
        <f t="shared" si="4"/>
        <v>33463.219999999994</v>
      </c>
      <c r="AH32" s="191">
        <f t="shared" si="4"/>
        <v>33529.999999999993</v>
      </c>
      <c r="AI32" s="191">
        <f t="shared" si="4"/>
        <v>36389.079999999987</v>
      </c>
      <c r="AJ32" s="191">
        <f t="shared" si="4"/>
        <v>41151.599999999984</v>
      </c>
      <c r="AK32" s="191">
        <f t="shared" si="4"/>
        <v>42159.87999999999</v>
      </c>
      <c r="AL32" s="191">
        <f t="shared" si="4"/>
        <v>39564.139999999992</v>
      </c>
      <c r="AM32" s="191">
        <f t="shared" si="4"/>
        <v>41119.819999999985</v>
      </c>
      <c r="AN32" s="191">
        <f t="shared" si="4"/>
        <v>48570.899999999987</v>
      </c>
      <c r="AO32" s="191">
        <f t="shared" si="4"/>
        <v>45542.279999999992</v>
      </c>
      <c r="AP32" s="191">
        <f t="shared" si="4"/>
        <v>46182.219999999994</v>
      </c>
      <c r="AQ32" s="191">
        <f t="shared" si="4"/>
        <v>49530.179999999986</v>
      </c>
      <c r="AR32" s="191">
        <f t="shared" si="4"/>
        <v>41093.359999999986</v>
      </c>
      <c r="AS32" s="191">
        <f t="shared" si="4"/>
        <v>41340.459999999992</v>
      </c>
      <c r="AT32" s="191">
        <f t="shared" si="4"/>
        <v>38775.239999999991</v>
      </c>
      <c r="AU32" s="191">
        <f t="shared" si="4"/>
        <v>46199.999999999985</v>
      </c>
      <c r="AV32" s="191">
        <f t="shared" si="4"/>
        <v>48999.999999999985</v>
      </c>
      <c r="AW32" s="191">
        <f t="shared" si="4"/>
        <v>49699.999999999985</v>
      </c>
      <c r="AX32" s="191">
        <f t="shared" si="4"/>
        <v>51239.999999999985</v>
      </c>
      <c r="AY32" s="191">
        <f t="shared" si="4"/>
        <v>46759.999999999985</v>
      </c>
      <c r="AZ32" s="191">
        <f t="shared" si="4"/>
        <v>54459.999999999985</v>
      </c>
      <c r="BA32" s="191">
        <f t="shared" si="4"/>
        <v>54459.999999999985</v>
      </c>
      <c r="BB32" s="191">
        <f t="shared" si="4"/>
        <v>54599.999999999985</v>
      </c>
      <c r="BC32" s="191">
        <f t="shared" si="4"/>
        <v>56699.999999999985</v>
      </c>
      <c r="BD32" s="191">
        <f t="shared" si="4"/>
        <v>62299.999999999985</v>
      </c>
      <c r="BE32" s="191">
        <f t="shared" si="4"/>
        <v>61835.339999999982</v>
      </c>
      <c r="BF32" s="191">
        <f t="shared" si="4"/>
        <v>59446.519999999982</v>
      </c>
      <c r="BG32" s="191">
        <f t="shared" si="4"/>
        <v>60519.199999999983</v>
      </c>
      <c r="BH32" s="191">
        <f t="shared" si="4"/>
        <v>61323.499999999985</v>
      </c>
      <c r="BI32" s="191">
        <f t="shared" si="4"/>
        <v>62422.499999999985</v>
      </c>
      <c r="BJ32" s="191">
        <f t="shared" si="4"/>
        <v>63642.039999999986</v>
      </c>
      <c r="BK32" s="191">
        <f t="shared" si="4"/>
        <v>64362.479999999981</v>
      </c>
      <c r="BL32" s="191">
        <f t="shared" si="4"/>
        <v>65177.279999999984</v>
      </c>
      <c r="BM32" s="191">
        <f t="shared" si="4"/>
        <v>65992.219999999987</v>
      </c>
      <c r="BN32" s="191">
        <f t="shared" si="4"/>
        <v>66807.159999999974</v>
      </c>
    </row>
    <row r="33" spans="1:66" s="114" customFormat="1" x14ac:dyDescent="0.35">
      <c r="E33" s="190"/>
      <c r="F33" s="209"/>
      <c r="H33" s="122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  <c r="AU33" s="122"/>
      <c r="AV33" s="122"/>
      <c r="AW33" s="122"/>
      <c r="AX33" s="122"/>
      <c r="AY33" s="122"/>
      <c r="AZ33" s="122"/>
      <c r="BA33" s="122"/>
      <c r="BB33" s="122"/>
      <c r="BC33" s="122"/>
      <c r="BD33" s="122"/>
      <c r="BE33" s="122"/>
      <c r="BF33" s="122"/>
      <c r="BG33" s="122"/>
      <c r="BH33" s="122"/>
      <c r="BI33" s="122"/>
      <c r="BJ33" s="122"/>
      <c r="BK33" s="122"/>
      <c r="BL33" s="122"/>
      <c r="BM33" s="122"/>
      <c r="BN33" s="122"/>
    </row>
    <row r="34" spans="1:66" s="114" customFormat="1" x14ac:dyDescent="0.35">
      <c r="C34" s="55" t="s">
        <v>305</v>
      </c>
      <c r="E34" s="190"/>
      <c r="F34" s="209"/>
      <c r="H34" s="122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  <c r="AU34" s="122"/>
      <c r="AV34" s="122"/>
      <c r="AW34" s="122"/>
      <c r="AX34" s="122"/>
      <c r="AY34" s="122"/>
      <c r="AZ34" s="122"/>
      <c r="BA34" s="122"/>
      <c r="BB34" s="122"/>
      <c r="BC34" s="122"/>
      <c r="BD34" s="122"/>
      <c r="BE34" s="122"/>
      <c r="BF34" s="122"/>
      <c r="BG34" s="122"/>
      <c r="BH34" s="122"/>
      <c r="BI34" s="122"/>
      <c r="BJ34" s="122"/>
      <c r="BK34" s="122"/>
      <c r="BL34" s="122"/>
      <c r="BM34" s="122"/>
      <c r="BN34" s="122"/>
    </row>
    <row r="35" spans="1:66" s="100" customFormat="1" x14ac:dyDescent="0.35">
      <c r="A35" s="100">
        <v>19</v>
      </c>
      <c r="C35" s="100" t="s">
        <v>316</v>
      </c>
      <c r="D35" s="100" t="s">
        <v>0</v>
      </c>
      <c r="E35" s="163">
        <v>0</v>
      </c>
      <c r="F35" s="208">
        <f>1-E35</f>
        <v>1</v>
      </c>
      <c r="G35" s="100">
        <v>0.4</v>
      </c>
      <c r="H35" s="101">
        <v>0</v>
      </c>
      <c r="I35" s="101">
        <v>0</v>
      </c>
      <c r="J35" s="101">
        <v>0</v>
      </c>
      <c r="K35" s="101">
        <v>0</v>
      </c>
      <c r="L35" s="101">
        <v>0</v>
      </c>
      <c r="M35" s="101">
        <v>0</v>
      </c>
      <c r="N35" s="101">
        <v>0</v>
      </c>
      <c r="O35" s="101">
        <v>0</v>
      </c>
      <c r="P35" s="101">
        <v>0</v>
      </c>
      <c r="Q35" s="101">
        <v>0</v>
      </c>
      <c r="R35" s="101">
        <v>0</v>
      </c>
      <c r="S35" s="101">
        <v>0</v>
      </c>
      <c r="T35" s="101">
        <v>0</v>
      </c>
      <c r="U35" s="101">
        <v>0</v>
      </c>
      <c r="V35" s="101">
        <v>0</v>
      </c>
      <c r="W35" s="101">
        <v>0</v>
      </c>
      <c r="X35" s="101">
        <v>0</v>
      </c>
      <c r="Y35" s="101">
        <v>0</v>
      </c>
      <c r="Z35" s="101">
        <v>0</v>
      </c>
      <c r="AA35" s="101">
        <v>0</v>
      </c>
      <c r="AB35" s="101">
        <v>0</v>
      </c>
      <c r="AC35" s="101">
        <v>0</v>
      </c>
      <c r="AD35" s="101">
        <v>0</v>
      </c>
      <c r="AE35" s="101">
        <v>0</v>
      </c>
      <c r="AF35" s="101">
        <v>0</v>
      </c>
      <c r="AG35" s="101">
        <v>0</v>
      </c>
      <c r="AH35" s="101">
        <v>0</v>
      </c>
      <c r="AI35" s="101">
        <v>0</v>
      </c>
      <c r="AJ35" s="101">
        <v>0</v>
      </c>
      <c r="AK35" s="101">
        <v>0</v>
      </c>
      <c r="AL35" s="101">
        <v>0</v>
      </c>
      <c r="AM35" s="101">
        <v>0</v>
      </c>
      <c r="AN35" s="101">
        <v>0</v>
      </c>
      <c r="AO35" s="101">
        <v>0</v>
      </c>
      <c r="AP35" s="101">
        <v>0</v>
      </c>
      <c r="AQ35" s="101">
        <v>0</v>
      </c>
      <c r="AR35" s="101">
        <v>0</v>
      </c>
      <c r="AS35" s="101">
        <v>0</v>
      </c>
      <c r="AT35" s="101">
        <v>0</v>
      </c>
      <c r="AU35" s="101">
        <v>0</v>
      </c>
      <c r="AV35" s="101">
        <v>0</v>
      </c>
      <c r="AW35" s="101">
        <v>0</v>
      </c>
      <c r="AX35" s="101">
        <v>0</v>
      </c>
      <c r="AY35" s="101">
        <v>0</v>
      </c>
      <c r="AZ35" s="101">
        <v>0</v>
      </c>
      <c r="BA35" s="101">
        <v>0</v>
      </c>
      <c r="BB35" s="101">
        <v>0</v>
      </c>
      <c r="BC35" s="101">
        <v>0</v>
      </c>
      <c r="BD35" s="101">
        <v>0</v>
      </c>
      <c r="BE35" s="101">
        <v>0</v>
      </c>
      <c r="BF35" s="101">
        <v>0</v>
      </c>
      <c r="BG35" s="101">
        <v>0</v>
      </c>
      <c r="BH35" s="101">
        <v>0</v>
      </c>
      <c r="BI35" s="101">
        <v>0</v>
      </c>
      <c r="BJ35" s="101">
        <v>0</v>
      </c>
      <c r="BK35" s="101">
        <v>0</v>
      </c>
      <c r="BL35" s="101">
        <v>0</v>
      </c>
      <c r="BM35" s="101">
        <v>0</v>
      </c>
      <c r="BN35" s="101">
        <v>0</v>
      </c>
    </row>
    <row r="36" spans="1:66" s="100" customFormat="1" x14ac:dyDescent="0.35">
      <c r="A36" s="100">
        <v>19</v>
      </c>
      <c r="C36" s="100" t="s">
        <v>307</v>
      </c>
      <c r="D36" s="100" t="s">
        <v>0</v>
      </c>
      <c r="E36" s="163">
        <v>0</v>
      </c>
      <c r="F36" s="208">
        <f>1-E36</f>
        <v>1</v>
      </c>
      <c r="G36" s="100">
        <v>0.4</v>
      </c>
      <c r="H36" s="38">
        <f>'CHA FAO - Data Crops'!E21*$F36*$G36</f>
        <v>12000</v>
      </c>
      <c r="I36" s="38">
        <f>'CHA FAO - Data Crops'!F21*$F36*$G36</f>
        <v>16800</v>
      </c>
      <c r="J36" s="38">
        <f>'CHA FAO - Data Crops'!G21*$F36*$G36</f>
        <v>16000</v>
      </c>
      <c r="K36" s="38">
        <f>'CHA FAO - Data Crops'!H21*$F36*$G36</f>
        <v>16000</v>
      </c>
      <c r="L36" s="38">
        <f>'CHA FAO - Data Crops'!I21*$F36*$G36</f>
        <v>16800</v>
      </c>
      <c r="M36" s="38">
        <f>'CHA FAO - Data Crops'!J21*$F36*$G36</f>
        <v>18000</v>
      </c>
      <c r="N36" s="38">
        <f>'CHA FAO - Data Crops'!K21*$F36*$G36</f>
        <v>16800</v>
      </c>
      <c r="O36" s="38">
        <f>'CHA FAO - Data Crops'!L21*$F36*$G36</f>
        <v>16000</v>
      </c>
      <c r="P36" s="38">
        <f>'CHA FAO - Data Crops'!M21*$F36*$G36</f>
        <v>14800</v>
      </c>
      <c r="Q36" s="38">
        <f>'CHA FAO - Data Crops'!N21*$F36*$G36</f>
        <v>14000</v>
      </c>
      <c r="R36" s="38">
        <f>'CHA FAO - Data Crops'!O21*$F36*$G36</f>
        <v>14400</v>
      </c>
      <c r="S36" s="38">
        <f>'CHA FAO - Data Crops'!P21*$F36*$G36</f>
        <v>14800</v>
      </c>
      <c r="T36" s="38">
        <f>'CHA FAO - Data Crops'!Q21*$F36*$G36</f>
        <v>14000</v>
      </c>
      <c r="U36" s="38">
        <f>'CHA FAO - Data Crops'!R21*$F36*$G36</f>
        <v>14800</v>
      </c>
      <c r="V36" s="38">
        <f>'CHA FAO - Data Crops'!S21*$F36*$G36</f>
        <v>15200</v>
      </c>
      <c r="W36" s="38">
        <f>'CHA FAO - Data Crops'!T21*$F36*$G36</f>
        <v>16000</v>
      </c>
      <c r="X36" s="38">
        <f>'CHA FAO - Data Crops'!U21*$F36*$G36</f>
        <v>15200</v>
      </c>
      <c r="Y36" s="38">
        <f>'CHA FAO - Data Crops'!V21*$F36*$G36</f>
        <v>14400</v>
      </c>
      <c r="Z36" s="38">
        <f>'CHA FAO - Data Crops'!W21*$F36*$G36</f>
        <v>13600</v>
      </c>
      <c r="AA36" s="38">
        <f>'CHA FAO - Data Crops'!X21*$F36*$G36</f>
        <v>12800</v>
      </c>
      <c r="AB36" s="38">
        <f>'CHA FAO - Data Crops'!Y21*$F36*$G36</f>
        <v>12000</v>
      </c>
      <c r="AC36" s="38">
        <f>'CHA FAO - Data Crops'!Z21*$F36*$G36</f>
        <v>11200</v>
      </c>
      <c r="AD36" s="38">
        <f>'CHA FAO - Data Crops'!AA21*$F36*$G36</f>
        <v>10400</v>
      </c>
      <c r="AE36" s="38">
        <f>'CHA FAO - Data Crops'!AB21*$F36*$G36</f>
        <v>9600</v>
      </c>
      <c r="AF36" s="38">
        <f>'CHA FAO - Data Crops'!AC21*$F36*$G36</f>
        <v>8800</v>
      </c>
      <c r="AG36" s="38">
        <f>'CHA FAO - Data Crops'!AD21*$F36*$G36</f>
        <v>8000</v>
      </c>
      <c r="AH36" s="38">
        <f>'CHA FAO - Data Crops'!AE21*$F36*$G36</f>
        <v>7600</v>
      </c>
      <c r="AI36" s="38">
        <f>'CHA FAO - Data Crops'!AF21*$F36*$G36</f>
        <v>7911.6</v>
      </c>
      <c r="AJ36" s="38">
        <f>'CHA FAO - Data Crops'!AG21*$F36*$G36</f>
        <v>8600</v>
      </c>
      <c r="AK36" s="38">
        <f>'CHA FAO - Data Crops'!AH21*$F36*$G36</f>
        <v>6600</v>
      </c>
      <c r="AL36" s="38">
        <f>'CHA FAO - Data Crops'!AI21*$F36*$G36</f>
        <v>4680</v>
      </c>
      <c r="AM36" s="38">
        <f>'CHA FAO - Data Crops'!AJ21*$F36*$G36</f>
        <v>5446.4000000000005</v>
      </c>
      <c r="AN36" s="38">
        <f>'CHA FAO - Data Crops'!AK21*$F36*$G36</f>
        <v>3939.2000000000003</v>
      </c>
      <c r="AO36" s="38">
        <f>'CHA FAO - Data Crops'!AL21*$F36*$G36</f>
        <v>9588</v>
      </c>
      <c r="AP36" s="38">
        <f>'CHA FAO - Data Crops'!AM21*$F36*$G36</f>
        <v>8392</v>
      </c>
      <c r="AQ36" s="38">
        <f>'CHA FAO - Data Crops'!AN21*$F36*$G36</f>
        <v>8400.8000000000011</v>
      </c>
      <c r="AR36" s="38">
        <f>'CHA FAO - Data Crops'!AO21*$F36*$G36</f>
        <v>9543.2000000000007</v>
      </c>
      <c r="AS36" s="38">
        <f>'CHA FAO - Data Crops'!AP21*$F36*$G36</f>
        <v>28856.800000000003</v>
      </c>
      <c r="AT36" s="38">
        <f>'CHA FAO - Data Crops'!AQ21*$F36*$G36</f>
        <v>7104</v>
      </c>
      <c r="AU36" s="38">
        <f>'CHA FAO - Data Crops'!AR21*$F36*$G36</f>
        <v>28648.400000000001</v>
      </c>
      <c r="AV36" s="38">
        <f>'CHA FAO - Data Crops'!AS21*$F36*$G36</f>
        <v>33339.599999999999</v>
      </c>
      <c r="AW36" s="38">
        <f>'CHA FAO - Data Crops'!AT21*$F36*$G36</f>
        <v>11712.800000000001</v>
      </c>
      <c r="AX36" s="38">
        <f>'CHA FAO - Data Crops'!AU21*$F36*$G36</f>
        <v>38942.800000000003</v>
      </c>
      <c r="AY36" s="38">
        <f>'CHA FAO - Data Crops'!AV21*$F36*$G36</f>
        <v>18512.8</v>
      </c>
      <c r="AZ36" s="38">
        <f>'CHA FAO - Data Crops'!AW21*$F36*$G36</f>
        <v>7888</v>
      </c>
      <c r="BA36" s="38">
        <f>'CHA FAO - Data Crops'!AX21*$F36*$G36</f>
        <v>5385.6</v>
      </c>
      <c r="BB36" s="38">
        <f>'CHA FAO - Data Crops'!AY21*$F36*$G36</f>
        <v>27353.600000000002</v>
      </c>
      <c r="BC36" s="38">
        <f>'CHA FAO - Data Crops'!AZ21*$F36*$G36</f>
        <v>24818.800000000003</v>
      </c>
      <c r="BD36" s="38">
        <f>'CHA FAO - Data Crops'!BA21*$F36*$G36</f>
        <v>19404</v>
      </c>
      <c r="BE36" s="38">
        <f>'CHA FAO - Data Crops'!BB21*$F36*$G36</f>
        <v>36623.599999999999</v>
      </c>
      <c r="BF36" s="38">
        <f>'CHA FAO - Data Crops'!BC21*$F36*$G36</f>
        <v>32140.400000000001</v>
      </c>
      <c r="BG36" s="38">
        <f>'CHA FAO - Data Crops'!BD21*$F36*$G36</f>
        <v>49624</v>
      </c>
      <c r="BH36" s="38">
        <f>'CHA FAO - Data Crops'!BE21*$F36*$G36</f>
        <v>48449.600000000006</v>
      </c>
      <c r="BI36" s="38">
        <f>'CHA FAO - Data Crops'!BF21*$F36*$G36</f>
        <v>45568.800000000003</v>
      </c>
      <c r="BJ36" s="38">
        <f>'CHA FAO - Data Crops'!BG21*$F36*$G36</f>
        <v>55235.200000000004</v>
      </c>
      <c r="BK36" s="38">
        <f>'CHA FAO - Data Crops'!BH21*$F36*$G36</f>
        <v>57628</v>
      </c>
      <c r="BL36" s="38">
        <f>'CHA FAO - Data Crops'!BI21*$F36*$G36</f>
        <v>60789.600000000006</v>
      </c>
      <c r="BM36" s="38">
        <f>'CHA FAO - Data Crops'!BJ21*$F36*$G36</f>
        <v>60772.800000000003</v>
      </c>
      <c r="BN36" s="38">
        <f>'CHA FAO - Data Crops'!BK21*$F36*$G36</f>
        <v>61161.200000000004</v>
      </c>
    </row>
    <row r="37" spans="1:66" s="54" customFormat="1" x14ac:dyDescent="0.35">
      <c r="C37" s="26" t="s">
        <v>441</v>
      </c>
      <c r="E37" s="163"/>
      <c r="F37" s="208"/>
      <c r="H37" s="38">
        <f>SUM(H35:H36)</f>
        <v>12000</v>
      </c>
      <c r="I37" s="38">
        <f t="shared" ref="I37:BN37" si="5">SUM(I35:I36)</f>
        <v>16800</v>
      </c>
      <c r="J37" s="38">
        <f t="shared" si="5"/>
        <v>16000</v>
      </c>
      <c r="K37" s="38">
        <f t="shared" si="5"/>
        <v>16000</v>
      </c>
      <c r="L37" s="38">
        <f t="shared" si="5"/>
        <v>16800</v>
      </c>
      <c r="M37" s="38">
        <f t="shared" si="5"/>
        <v>18000</v>
      </c>
      <c r="N37" s="38">
        <f t="shared" si="5"/>
        <v>16800</v>
      </c>
      <c r="O37" s="38">
        <f t="shared" si="5"/>
        <v>16000</v>
      </c>
      <c r="P37" s="38">
        <f t="shared" si="5"/>
        <v>14800</v>
      </c>
      <c r="Q37" s="38">
        <f t="shared" si="5"/>
        <v>14000</v>
      </c>
      <c r="R37" s="38">
        <f t="shared" si="5"/>
        <v>14400</v>
      </c>
      <c r="S37" s="38">
        <f t="shared" si="5"/>
        <v>14800</v>
      </c>
      <c r="T37" s="38">
        <f t="shared" si="5"/>
        <v>14000</v>
      </c>
      <c r="U37" s="38">
        <f t="shared" si="5"/>
        <v>14800</v>
      </c>
      <c r="V37" s="38">
        <f t="shared" si="5"/>
        <v>15200</v>
      </c>
      <c r="W37" s="38">
        <f t="shared" si="5"/>
        <v>16000</v>
      </c>
      <c r="X37" s="38">
        <f t="shared" si="5"/>
        <v>15200</v>
      </c>
      <c r="Y37" s="38">
        <f t="shared" si="5"/>
        <v>14400</v>
      </c>
      <c r="Z37" s="38">
        <f t="shared" si="5"/>
        <v>13600</v>
      </c>
      <c r="AA37" s="38">
        <f t="shared" si="5"/>
        <v>12800</v>
      </c>
      <c r="AB37" s="38">
        <f t="shared" si="5"/>
        <v>12000</v>
      </c>
      <c r="AC37" s="38">
        <f t="shared" si="5"/>
        <v>11200</v>
      </c>
      <c r="AD37" s="38">
        <f t="shared" si="5"/>
        <v>10400</v>
      </c>
      <c r="AE37" s="38">
        <f t="shared" si="5"/>
        <v>9600</v>
      </c>
      <c r="AF37" s="38">
        <f t="shared" si="5"/>
        <v>8800</v>
      </c>
      <c r="AG37" s="38">
        <f t="shared" si="5"/>
        <v>8000</v>
      </c>
      <c r="AH37" s="38">
        <f t="shared" si="5"/>
        <v>7600</v>
      </c>
      <c r="AI37" s="38">
        <f t="shared" si="5"/>
        <v>7911.6</v>
      </c>
      <c r="AJ37" s="38">
        <f t="shared" si="5"/>
        <v>8600</v>
      </c>
      <c r="AK37" s="38">
        <f t="shared" si="5"/>
        <v>6600</v>
      </c>
      <c r="AL37" s="38">
        <f t="shared" si="5"/>
        <v>4680</v>
      </c>
      <c r="AM37" s="38">
        <f t="shared" si="5"/>
        <v>5446.4000000000005</v>
      </c>
      <c r="AN37" s="38">
        <f t="shared" si="5"/>
        <v>3939.2000000000003</v>
      </c>
      <c r="AO37" s="38">
        <f t="shared" si="5"/>
        <v>9588</v>
      </c>
      <c r="AP37" s="38">
        <f t="shared" si="5"/>
        <v>8392</v>
      </c>
      <c r="AQ37" s="38">
        <f t="shared" si="5"/>
        <v>8400.8000000000011</v>
      </c>
      <c r="AR37" s="38">
        <f t="shared" si="5"/>
        <v>9543.2000000000007</v>
      </c>
      <c r="AS37" s="38">
        <f t="shared" si="5"/>
        <v>28856.800000000003</v>
      </c>
      <c r="AT37" s="38">
        <f t="shared" si="5"/>
        <v>7104</v>
      </c>
      <c r="AU37" s="38">
        <f t="shared" si="5"/>
        <v>28648.400000000001</v>
      </c>
      <c r="AV37" s="38">
        <f t="shared" si="5"/>
        <v>33339.599999999999</v>
      </c>
      <c r="AW37" s="38">
        <f t="shared" si="5"/>
        <v>11712.800000000001</v>
      </c>
      <c r="AX37" s="38">
        <f t="shared" si="5"/>
        <v>38942.800000000003</v>
      </c>
      <c r="AY37" s="38">
        <f t="shared" si="5"/>
        <v>18512.8</v>
      </c>
      <c r="AZ37" s="38">
        <f t="shared" si="5"/>
        <v>7888</v>
      </c>
      <c r="BA37" s="38">
        <f t="shared" si="5"/>
        <v>5385.6</v>
      </c>
      <c r="BB37" s="38">
        <f t="shared" si="5"/>
        <v>27353.600000000002</v>
      </c>
      <c r="BC37" s="38">
        <f t="shared" si="5"/>
        <v>24818.800000000003</v>
      </c>
      <c r="BD37" s="38">
        <f t="shared" si="5"/>
        <v>19404</v>
      </c>
      <c r="BE37" s="38">
        <f t="shared" si="5"/>
        <v>36623.599999999999</v>
      </c>
      <c r="BF37" s="38">
        <f t="shared" si="5"/>
        <v>32140.400000000001</v>
      </c>
      <c r="BG37" s="38">
        <f t="shared" si="5"/>
        <v>49624</v>
      </c>
      <c r="BH37" s="38">
        <f t="shared" si="5"/>
        <v>48449.600000000006</v>
      </c>
      <c r="BI37" s="38">
        <f t="shared" si="5"/>
        <v>45568.800000000003</v>
      </c>
      <c r="BJ37" s="38">
        <f t="shared" si="5"/>
        <v>55235.200000000004</v>
      </c>
      <c r="BK37" s="38">
        <f t="shared" si="5"/>
        <v>57628</v>
      </c>
      <c r="BL37" s="38">
        <f t="shared" si="5"/>
        <v>60789.600000000006</v>
      </c>
      <c r="BM37" s="38">
        <f t="shared" si="5"/>
        <v>60772.800000000003</v>
      </c>
      <c r="BN37" s="38">
        <f t="shared" si="5"/>
        <v>61161.200000000004</v>
      </c>
    </row>
    <row r="38" spans="1:66" s="54" customFormat="1" x14ac:dyDescent="0.35">
      <c r="E38" s="163"/>
      <c r="F38" s="20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</row>
    <row r="39" spans="1:66" s="55" customFormat="1" x14ac:dyDescent="0.35">
      <c r="A39" s="55">
        <v>19</v>
      </c>
      <c r="C39" s="55" t="s">
        <v>361</v>
      </c>
      <c r="E39" s="162"/>
      <c r="F39" s="207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  <c r="AC39" s="58"/>
      <c r="AD39" s="58"/>
      <c r="AE39" s="58"/>
      <c r="AF39" s="58"/>
      <c r="AG39" s="58"/>
      <c r="AH39" s="58"/>
      <c r="AI39" s="58"/>
      <c r="AJ39" s="5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  <c r="AV39" s="58"/>
      <c r="AW39" s="58"/>
      <c r="AX39" s="58"/>
      <c r="AY39" s="58"/>
      <c r="AZ39" s="58"/>
      <c r="BA39" s="58"/>
      <c r="BB39" s="58"/>
      <c r="BC39" s="58"/>
      <c r="BD39" s="58"/>
      <c r="BE39" s="58"/>
      <c r="BF39" s="58"/>
      <c r="BG39" s="58"/>
      <c r="BH39" s="58"/>
      <c r="BI39" s="58"/>
      <c r="BJ39" s="58"/>
      <c r="BK39" s="58"/>
      <c r="BL39" s="58"/>
      <c r="BM39" s="58"/>
      <c r="BN39" s="58"/>
    </row>
    <row r="40" spans="1:66" s="54" customFormat="1" x14ac:dyDescent="0.35">
      <c r="A40" s="54">
        <v>19</v>
      </c>
      <c r="C40" s="54" t="s">
        <v>309</v>
      </c>
      <c r="D40" s="54" t="s">
        <v>0</v>
      </c>
      <c r="E40" s="163">
        <v>7.6799999999999993E-2</v>
      </c>
      <c r="F40" s="208">
        <f>1-E40</f>
        <v>0.92320000000000002</v>
      </c>
      <c r="G40" s="54">
        <v>0.4</v>
      </c>
      <c r="H40" s="38">
        <v>0</v>
      </c>
      <c r="I40" s="38">
        <v>0</v>
      </c>
      <c r="J40" s="38">
        <v>0</v>
      </c>
      <c r="K40" s="38">
        <v>0</v>
      </c>
      <c r="L40" s="38">
        <v>0</v>
      </c>
      <c r="M40" s="38">
        <v>0</v>
      </c>
      <c r="N40" s="38">
        <v>0</v>
      </c>
      <c r="O40" s="38">
        <v>0</v>
      </c>
      <c r="P40" s="38">
        <v>0</v>
      </c>
      <c r="Q40" s="38">
        <v>0</v>
      </c>
      <c r="R40" s="38">
        <v>0</v>
      </c>
      <c r="S40" s="38">
        <v>0</v>
      </c>
      <c r="T40" s="38">
        <v>0</v>
      </c>
      <c r="U40" s="38">
        <v>0</v>
      </c>
      <c r="V40" s="38">
        <v>0</v>
      </c>
      <c r="W40" s="38">
        <v>0</v>
      </c>
      <c r="X40" s="38">
        <v>0</v>
      </c>
      <c r="Y40" s="38">
        <v>0</v>
      </c>
      <c r="Z40" s="38">
        <v>0</v>
      </c>
      <c r="AA40" s="38">
        <v>0</v>
      </c>
      <c r="AB40" s="38">
        <v>0</v>
      </c>
      <c r="AC40" s="38">
        <v>0</v>
      </c>
      <c r="AD40" s="38">
        <v>0</v>
      </c>
      <c r="AE40" s="38">
        <v>0</v>
      </c>
      <c r="AF40" s="38">
        <v>0</v>
      </c>
      <c r="AG40" s="38">
        <v>0</v>
      </c>
      <c r="AH40" s="38">
        <v>0</v>
      </c>
      <c r="AI40" s="38">
        <v>0</v>
      </c>
      <c r="AJ40" s="38">
        <v>0</v>
      </c>
      <c r="AK40" s="38">
        <v>0</v>
      </c>
      <c r="AL40" s="38">
        <v>0</v>
      </c>
      <c r="AM40" s="38">
        <v>0</v>
      </c>
      <c r="AN40" s="38">
        <v>0</v>
      </c>
      <c r="AO40" s="38">
        <v>0</v>
      </c>
      <c r="AP40" s="38">
        <v>0</v>
      </c>
      <c r="AQ40" s="38">
        <v>0</v>
      </c>
      <c r="AR40" s="38">
        <v>0</v>
      </c>
      <c r="AS40" s="38">
        <v>0</v>
      </c>
      <c r="AT40" s="38">
        <v>0</v>
      </c>
      <c r="AU40" s="38">
        <v>0</v>
      </c>
      <c r="AV40" s="38">
        <v>0</v>
      </c>
      <c r="AW40" s="38">
        <v>0</v>
      </c>
      <c r="AX40" s="38">
        <v>0</v>
      </c>
      <c r="AY40" s="38">
        <v>0</v>
      </c>
      <c r="AZ40" s="38">
        <v>0</v>
      </c>
      <c r="BA40" s="38">
        <v>0</v>
      </c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>
        <v>0</v>
      </c>
      <c r="BM40" s="38">
        <v>0</v>
      </c>
      <c r="BN40" s="38">
        <v>0</v>
      </c>
    </row>
    <row r="41" spans="1:66" s="54" customFormat="1" x14ac:dyDescent="0.35">
      <c r="C41" s="54" t="s">
        <v>384</v>
      </c>
      <c r="E41" s="163">
        <v>0.106</v>
      </c>
      <c r="F41" s="208">
        <f>1-E41</f>
        <v>0.89400000000000002</v>
      </c>
      <c r="G41" s="54">
        <v>0.4</v>
      </c>
      <c r="H41" s="38">
        <v>0</v>
      </c>
      <c r="I41" s="38">
        <v>0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</v>
      </c>
      <c r="P41" s="38">
        <v>0</v>
      </c>
      <c r="Q41" s="38">
        <v>0</v>
      </c>
      <c r="R41" s="38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8">
        <v>0</v>
      </c>
      <c r="Y41" s="38">
        <v>0</v>
      </c>
      <c r="Z41" s="38">
        <v>0</v>
      </c>
      <c r="AA41" s="38">
        <v>0</v>
      </c>
      <c r="AB41" s="38">
        <v>0</v>
      </c>
      <c r="AC41" s="38">
        <v>0</v>
      </c>
      <c r="AD41" s="38">
        <v>0</v>
      </c>
      <c r="AE41" s="38">
        <v>0</v>
      </c>
      <c r="AF41" s="38">
        <v>0</v>
      </c>
      <c r="AG41" s="38">
        <v>0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0</v>
      </c>
      <c r="AT41" s="38">
        <v>0</v>
      </c>
      <c r="AU41" s="38">
        <v>0</v>
      </c>
      <c r="AV41" s="38">
        <v>0</v>
      </c>
      <c r="AW41" s="38">
        <v>0</v>
      </c>
      <c r="AX41" s="38">
        <v>0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0</v>
      </c>
      <c r="BN41" s="38">
        <v>0</v>
      </c>
    </row>
    <row r="42" spans="1:66" s="54" customFormat="1" x14ac:dyDescent="0.35">
      <c r="C42" s="54" t="s">
        <v>410</v>
      </c>
      <c r="E42" s="163">
        <v>0.11</v>
      </c>
      <c r="F42" s="208">
        <f>1-E42</f>
        <v>0.89</v>
      </c>
      <c r="G42" s="54">
        <v>0.4</v>
      </c>
      <c r="H42" s="38">
        <v>0</v>
      </c>
      <c r="I42" s="38">
        <v>0</v>
      </c>
      <c r="J42" s="38">
        <v>0</v>
      </c>
      <c r="K42" s="38">
        <v>0</v>
      </c>
      <c r="L42" s="38">
        <v>0</v>
      </c>
      <c r="M42" s="38">
        <v>0</v>
      </c>
      <c r="N42" s="38">
        <v>0</v>
      </c>
      <c r="O42" s="38">
        <v>0</v>
      </c>
      <c r="P42" s="38">
        <v>0</v>
      </c>
      <c r="Q42" s="38">
        <v>0</v>
      </c>
      <c r="R42" s="38">
        <v>0</v>
      </c>
      <c r="S42" s="38">
        <v>0</v>
      </c>
      <c r="T42" s="38">
        <v>0</v>
      </c>
      <c r="U42" s="38">
        <v>0</v>
      </c>
      <c r="V42" s="38">
        <v>0</v>
      </c>
      <c r="W42" s="38">
        <v>0</v>
      </c>
      <c r="X42" s="38">
        <v>0</v>
      </c>
      <c r="Y42" s="38">
        <v>0</v>
      </c>
      <c r="Z42" s="38">
        <v>0</v>
      </c>
      <c r="AA42" s="38">
        <v>0</v>
      </c>
      <c r="AB42" s="38">
        <v>0</v>
      </c>
      <c r="AC42" s="38">
        <v>0</v>
      </c>
      <c r="AD42" s="38">
        <v>0</v>
      </c>
      <c r="AE42" s="38">
        <v>0</v>
      </c>
      <c r="AF42" s="38">
        <v>0</v>
      </c>
      <c r="AG42" s="38">
        <v>0</v>
      </c>
      <c r="AH42" s="38">
        <v>0</v>
      </c>
      <c r="AI42" s="38">
        <v>0</v>
      </c>
      <c r="AJ42" s="38">
        <v>0</v>
      </c>
      <c r="AK42" s="38">
        <v>0</v>
      </c>
      <c r="AL42" s="38">
        <v>0</v>
      </c>
      <c r="AM42" s="38">
        <v>0</v>
      </c>
      <c r="AN42" s="38">
        <v>0</v>
      </c>
      <c r="AO42" s="38">
        <v>0</v>
      </c>
      <c r="AP42" s="38">
        <v>0</v>
      </c>
      <c r="AQ42" s="38">
        <v>0</v>
      </c>
      <c r="AR42" s="38">
        <v>0</v>
      </c>
      <c r="AS42" s="38">
        <v>0</v>
      </c>
      <c r="AT42" s="38">
        <v>0</v>
      </c>
      <c r="AU42" s="38">
        <v>0</v>
      </c>
      <c r="AV42" s="38">
        <v>0</v>
      </c>
      <c r="AW42" s="38">
        <v>0</v>
      </c>
      <c r="AX42" s="38">
        <v>0</v>
      </c>
      <c r="AY42" s="38">
        <v>0</v>
      </c>
      <c r="AZ42" s="38">
        <v>0</v>
      </c>
      <c r="BA42" s="38">
        <v>0</v>
      </c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>
        <v>0</v>
      </c>
      <c r="BM42" s="38">
        <v>0</v>
      </c>
      <c r="BN42" s="38">
        <v>0</v>
      </c>
    </row>
    <row r="43" spans="1:66" s="54" customFormat="1" x14ac:dyDescent="0.35">
      <c r="C43" s="54" t="s">
        <v>483</v>
      </c>
      <c r="E43" s="163">
        <v>0.12</v>
      </c>
      <c r="F43" s="208">
        <f>1-E43</f>
        <v>0.88</v>
      </c>
      <c r="G43" s="54">
        <v>0.4</v>
      </c>
      <c r="H43" s="38">
        <f>'CHA FAO - Data Crops'!E24*$F43*$G43</f>
        <v>7392</v>
      </c>
      <c r="I43" s="38">
        <f>'CHA FAO - Data Crops'!F24*$F43*$G43</f>
        <v>8096</v>
      </c>
      <c r="J43" s="38">
        <f>'CHA FAO - Data Crops'!G24*$F43*$G43</f>
        <v>8800</v>
      </c>
      <c r="K43" s="38">
        <f>'CHA FAO - Data Crops'!H24*$F43*$G43</f>
        <v>10560</v>
      </c>
      <c r="L43" s="38">
        <f>'CHA FAO - Data Crops'!I24*$F43*$G43</f>
        <v>10912</v>
      </c>
      <c r="M43" s="38">
        <f>'CHA FAO - Data Crops'!J24*$F43*$G43</f>
        <v>9856</v>
      </c>
      <c r="N43" s="38">
        <f>'CHA FAO - Data Crops'!K24*$F43*$G43</f>
        <v>9856</v>
      </c>
      <c r="O43" s="38">
        <f>'CHA FAO - Data Crops'!L24*$F43*$G43</f>
        <v>7040</v>
      </c>
      <c r="P43" s="38">
        <f>'CHA FAO - Data Crops'!M24*$F43*$G43</f>
        <v>7040</v>
      </c>
      <c r="Q43" s="38">
        <f>'CHA FAO - Data Crops'!N24*$F43*$G43</f>
        <v>7040</v>
      </c>
      <c r="R43" s="38">
        <f>'CHA FAO - Data Crops'!O24*$F43*$G43</f>
        <v>7040</v>
      </c>
      <c r="S43" s="38">
        <f>'CHA FAO - Data Crops'!P24*$F43*$G43</f>
        <v>5280</v>
      </c>
      <c r="T43" s="38">
        <f>'CHA FAO - Data Crops'!Q24*$F43*$G43</f>
        <v>4224</v>
      </c>
      <c r="U43" s="38">
        <f>'CHA FAO - Data Crops'!R24*$F43*$G43</f>
        <v>4224</v>
      </c>
      <c r="V43" s="38">
        <f>'CHA FAO - Data Crops'!S24*$F43*$G43</f>
        <v>4400</v>
      </c>
      <c r="W43" s="38">
        <f>'CHA FAO - Data Crops'!T24*$F43*$G43</f>
        <v>4576</v>
      </c>
      <c r="X43" s="38">
        <f>'CHA FAO - Data Crops'!U24*$F43*$G43</f>
        <v>4752</v>
      </c>
      <c r="Y43" s="38">
        <f>'CHA FAO - Data Crops'!V24*$F43*$G43</f>
        <v>4928</v>
      </c>
      <c r="Z43" s="38">
        <f>'CHA FAO - Data Crops'!W24*$F43*$G43</f>
        <v>5104</v>
      </c>
      <c r="AA43" s="38">
        <f>'CHA FAO - Data Crops'!X24*$F43*$G43</f>
        <v>5280</v>
      </c>
      <c r="AB43" s="38">
        <f>'CHA FAO - Data Crops'!Y24*$F43*$G43</f>
        <v>5456</v>
      </c>
      <c r="AC43" s="38">
        <f>'CHA FAO - Data Crops'!Z24*$F43*$G43</f>
        <v>5632</v>
      </c>
      <c r="AD43" s="38">
        <f>'CHA FAO - Data Crops'!AA24*$F43*$G43</f>
        <v>5808</v>
      </c>
      <c r="AE43" s="38">
        <f>'CHA FAO - Data Crops'!AB24*$F43*$G43</f>
        <v>5984</v>
      </c>
      <c r="AF43" s="38">
        <f>'CHA FAO - Data Crops'!AC24*$F43*$G43</f>
        <v>6160</v>
      </c>
      <c r="AG43" s="38">
        <f>'CHA FAO - Data Crops'!AD24*$F43*$G43</f>
        <v>6336</v>
      </c>
      <c r="AH43" s="38">
        <f>'CHA FAO - Data Crops'!AE24*$F43*$G43</f>
        <v>6512</v>
      </c>
      <c r="AI43" s="38">
        <f>'CHA FAO - Data Crops'!AF24*$F43*$G43</f>
        <v>6688</v>
      </c>
      <c r="AJ43" s="38">
        <f>'CHA FAO - Data Crops'!AG24*$F43*$G43</f>
        <v>6864</v>
      </c>
      <c r="AK43" s="38">
        <f>'CHA FAO - Data Crops'!AH24*$F43*$G43</f>
        <v>7040</v>
      </c>
      <c r="AL43" s="38">
        <f>'CHA FAO - Data Crops'!AI24*$F43*$G43</f>
        <v>7399.04</v>
      </c>
      <c r="AM43" s="38">
        <f>'CHA FAO - Data Crops'!AJ24*$F43*$G43</f>
        <v>7522.24</v>
      </c>
      <c r="AN43" s="38">
        <f>'CHA FAO - Data Crops'!AK24*$F43*$G43</f>
        <v>7647.2000000000007</v>
      </c>
      <c r="AO43" s="38">
        <f>'CHA FAO - Data Crops'!AL24*$F43*$G43</f>
        <v>7035.4240000000009</v>
      </c>
      <c r="AP43" s="38">
        <f>'CHA FAO - Data Crops'!AM24*$F43*$G43</f>
        <v>6813.3119999999999</v>
      </c>
      <c r="AQ43" s="38">
        <f>'CHA FAO - Data Crops'!AN24*$F43*$G43</f>
        <v>9058.3680000000004</v>
      </c>
      <c r="AR43" s="38">
        <f>'CHA FAO - Data Crops'!AO24*$F43*$G43</f>
        <v>9046.4</v>
      </c>
      <c r="AS43" s="38">
        <f>'CHA FAO - Data Crops'!AP24*$F43*$G43</f>
        <v>19365.632000000001</v>
      </c>
      <c r="AT43" s="38">
        <f>'CHA FAO - Data Crops'!AQ24*$F43*$G43</f>
        <v>13376</v>
      </c>
      <c r="AU43" s="38">
        <f>'CHA FAO - Data Crops'!AR24*$F43*$G43</f>
        <v>7889.0240000000013</v>
      </c>
      <c r="AV43" s="38">
        <f>'CHA FAO - Data Crops'!AS24*$F43*$G43</f>
        <v>14969.152</v>
      </c>
      <c r="AW43" s="38">
        <f>'CHA FAO - Data Crops'!AT24*$F43*$G43</f>
        <v>19638.079999999998</v>
      </c>
      <c r="AX43" s="38">
        <f>'CHA FAO - Data Crops'!AU24*$F43*$G43</f>
        <v>14969.152</v>
      </c>
      <c r="AY43" s="38">
        <f>'CHA FAO - Data Crops'!AV24*$F43*$G43</f>
        <v>4899.1360000000004</v>
      </c>
      <c r="AZ43" s="38">
        <f>'CHA FAO - Data Crops'!AW24*$F43*$G43</f>
        <v>2318.9760000000001</v>
      </c>
      <c r="BA43" s="38">
        <f>'CHA FAO - Data Crops'!AX24*$F43*$G43</f>
        <v>2358.4</v>
      </c>
      <c r="BB43" s="38">
        <f>'CHA FAO - Data Crops'!AY24*$F43*$G43</f>
        <v>1619.2</v>
      </c>
      <c r="BC43" s="38">
        <f>'CHA FAO - Data Crops'!AZ24*$F43*$G43</f>
        <v>2147.2000000000003</v>
      </c>
      <c r="BD43" s="38">
        <f>'CHA FAO - Data Crops'!BA24*$F43*$G43</f>
        <v>1840.6080000000002</v>
      </c>
      <c r="BE43" s="38">
        <f>'CHA FAO - Data Crops'!BB24*$F43*$G43</f>
        <v>4962.4960000000001</v>
      </c>
      <c r="BF43" s="38">
        <f>'CHA FAO - Data Crops'!BC24*$F43*$G43</f>
        <v>3619.2640000000001</v>
      </c>
      <c r="BG43" s="38">
        <f>'CHA FAO - Data Crops'!BD24*$F43*$G43</f>
        <v>8706.7199999999993</v>
      </c>
      <c r="BH43" s="38">
        <f>'CHA FAO - Data Crops'!BE24*$F43*$G43</f>
        <v>9851.7759999999998</v>
      </c>
      <c r="BI43" s="38">
        <f>'CHA FAO - Data Crops'!BF24*$F43*$G43</f>
        <v>15628.800000000001</v>
      </c>
      <c r="BJ43" s="38">
        <f>'CHA FAO - Data Crops'!BG24*$F43*$G43</f>
        <v>17170.560000000001</v>
      </c>
      <c r="BK43" s="38">
        <f>'CHA FAO - Data Crops'!BH24*$F43*$G43</f>
        <v>8383.2320000000018</v>
      </c>
      <c r="BL43" s="38">
        <f>'CHA FAO - Data Crops'!BI24*$F43*$G43</f>
        <v>7959.0720000000001</v>
      </c>
      <c r="BM43" s="38">
        <f>'CHA FAO - Data Crops'!BJ24*$F43*$G43</f>
        <v>7539.84</v>
      </c>
      <c r="BN43" s="38">
        <f>'CHA FAO - Data Crops'!BK24*$F43*$G43</f>
        <v>7353.6320000000014</v>
      </c>
    </row>
    <row r="44" spans="1:66" s="94" customFormat="1" x14ac:dyDescent="0.35">
      <c r="A44" s="94">
        <v>19</v>
      </c>
      <c r="C44" s="94" t="s">
        <v>306</v>
      </c>
      <c r="D44" s="94" t="s">
        <v>0</v>
      </c>
      <c r="E44" s="213">
        <v>0.90300000000000002</v>
      </c>
      <c r="F44" s="214">
        <f>1-E44</f>
        <v>9.6999999999999975E-2</v>
      </c>
      <c r="G44" s="94">
        <v>0.4</v>
      </c>
      <c r="H44" s="215"/>
      <c r="I44" s="215"/>
      <c r="J44" s="215"/>
      <c r="K44" s="215"/>
      <c r="L44" s="215"/>
      <c r="M44" s="215"/>
      <c r="N44" s="215"/>
      <c r="O44" s="215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215"/>
      <c r="AA44" s="215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AQ44" s="215"/>
      <c r="AR44" s="215"/>
      <c r="AS44" s="215"/>
      <c r="AT44" s="215"/>
      <c r="AU44" s="215"/>
      <c r="AV44" s="215"/>
      <c r="AW44" s="215"/>
      <c r="AX44" s="215"/>
      <c r="AY44" s="215"/>
      <c r="AZ44" s="215"/>
      <c r="BA44" s="215"/>
      <c r="BB44" s="215"/>
      <c r="BC44" s="215"/>
      <c r="BD44" s="215"/>
      <c r="BE44" s="215"/>
      <c r="BF44" s="215"/>
      <c r="BG44" s="215"/>
      <c r="BH44" s="215"/>
      <c r="BI44" s="215"/>
      <c r="BJ44" s="215"/>
      <c r="BK44" s="215"/>
      <c r="BL44" s="215"/>
      <c r="BM44" s="215"/>
      <c r="BN44" s="215"/>
    </row>
    <row r="45" spans="1:66" s="55" customFormat="1" x14ac:dyDescent="0.35">
      <c r="C45" s="26" t="s">
        <v>442</v>
      </c>
      <c r="E45" s="162"/>
      <c r="F45" s="207"/>
      <c r="H45" s="58">
        <f>SUM(H40:H44)</f>
        <v>7392</v>
      </c>
      <c r="I45" s="58">
        <f>SUM(I40:I44)</f>
        <v>8096</v>
      </c>
      <c r="J45" s="58">
        <f t="shared" ref="J45:BN45" si="6">SUM(J40:J44)</f>
        <v>8800</v>
      </c>
      <c r="K45" s="58">
        <f t="shared" si="6"/>
        <v>10560</v>
      </c>
      <c r="L45" s="58">
        <f t="shared" si="6"/>
        <v>10912</v>
      </c>
      <c r="M45" s="58">
        <f t="shared" si="6"/>
        <v>9856</v>
      </c>
      <c r="N45" s="58">
        <f t="shared" si="6"/>
        <v>9856</v>
      </c>
      <c r="O45" s="58">
        <f t="shared" si="6"/>
        <v>7040</v>
      </c>
      <c r="P45" s="58">
        <f t="shared" si="6"/>
        <v>7040</v>
      </c>
      <c r="Q45" s="58">
        <f t="shared" si="6"/>
        <v>7040</v>
      </c>
      <c r="R45" s="58">
        <f t="shared" si="6"/>
        <v>7040</v>
      </c>
      <c r="S45" s="58">
        <f t="shared" si="6"/>
        <v>5280</v>
      </c>
      <c r="T45" s="58">
        <f t="shared" si="6"/>
        <v>4224</v>
      </c>
      <c r="U45" s="58">
        <f t="shared" si="6"/>
        <v>4224</v>
      </c>
      <c r="V45" s="58">
        <f t="shared" si="6"/>
        <v>4400</v>
      </c>
      <c r="W45" s="58">
        <f t="shared" si="6"/>
        <v>4576</v>
      </c>
      <c r="X45" s="58">
        <f t="shared" si="6"/>
        <v>4752</v>
      </c>
      <c r="Y45" s="58">
        <f t="shared" si="6"/>
        <v>4928</v>
      </c>
      <c r="Z45" s="58">
        <f t="shared" si="6"/>
        <v>5104</v>
      </c>
      <c r="AA45" s="58">
        <f t="shared" si="6"/>
        <v>5280</v>
      </c>
      <c r="AB45" s="58">
        <f t="shared" si="6"/>
        <v>5456</v>
      </c>
      <c r="AC45" s="58">
        <f t="shared" si="6"/>
        <v>5632</v>
      </c>
      <c r="AD45" s="58">
        <f t="shared" si="6"/>
        <v>5808</v>
      </c>
      <c r="AE45" s="58">
        <f t="shared" si="6"/>
        <v>5984</v>
      </c>
      <c r="AF45" s="58">
        <f t="shared" si="6"/>
        <v>6160</v>
      </c>
      <c r="AG45" s="58">
        <f t="shared" si="6"/>
        <v>6336</v>
      </c>
      <c r="AH45" s="58">
        <f t="shared" si="6"/>
        <v>6512</v>
      </c>
      <c r="AI45" s="58">
        <f t="shared" si="6"/>
        <v>6688</v>
      </c>
      <c r="AJ45" s="58">
        <f t="shared" si="6"/>
        <v>6864</v>
      </c>
      <c r="AK45" s="58">
        <f t="shared" si="6"/>
        <v>7040</v>
      </c>
      <c r="AL45" s="58">
        <f t="shared" si="6"/>
        <v>7399.04</v>
      </c>
      <c r="AM45" s="58">
        <f t="shared" si="6"/>
        <v>7522.24</v>
      </c>
      <c r="AN45" s="58">
        <f t="shared" si="6"/>
        <v>7647.2000000000007</v>
      </c>
      <c r="AO45" s="58">
        <f t="shared" si="6"/>
        <v>7035.4240000000009</v>
      </c>
      <c r="AP45" s="58">
        <f t="shared" si="6"/>
        <v>6813.3119999999999</v>
      </c>
      <c r="AQ45" s="58">
        <f t="shared" si="6"/>
        <v>9058.3680000000004</v>
      </c>
      <c r="AR45" s="58">
        <f t="shared" si="6"/>
        <v>9046.4</v>
      </c>
      <c r="AS45" s="58">
        <f t="shared" si="6"/>
        <v>19365.632000000001</v>
      </c>
      <c r="AT45" s="58">
        <f t="shared" si="6"/>
        <v>13376</v>
      </c>
      <c r="AU45" s="58">
        <f t="shared" si="6"/>
        <v>7889.0240000000013</v>
      </c>
      <c r="AV45" s="58">
        <f t="shared" si="6"/>
        <v>14969.152</v>
      </c>
      <c r="AW45" s="58">
        <f t="shared" si="6"/>
        <v>19638.079999999998</v>
      </c>
      <c r="AX45" s="58">
        <f t="shared" si="6"/>
        <v>14969.152</v>
      </c>
      <c r="AY45" s="58">
        <f t="shared" si="6"/>
        <v>4899.1360000000004</v>
      </c>
      <c r="AZ45" s="58">
        <f t="shared" si="6"/>
        <v>2318.9760000000001</v>
      </c>
      <c r="BA45" s="58">
        <f t="shared" si="6"/>
        <v>2358.4</v>
      </c>
      <c r="BB45" s="58">
        <f t="shared" si="6"/>
        <v>1619.2</v>
      </c>
      <c r="BC45" s="58">
        <f t="shared" si="6"/>
        <v>2147.2000000000003</v>
      </c>
      <c r="BD45" s="58">
        <f t="shared" si="6"/>
        <v>1840.6080000000002</v>
      </c>
      <c r="BE45" s="58">
        <f t="shared" si="6"/>
        <v>4962.4960000000001</v>
      </c>
      <c r="BF45" s="58">
        <f t="shared" si="6"/>
        <v>3619.2640000000001</v>
      </c>
      <c r="BG45" s="58">
        <f t="shared" si="6"/>
        <v>8706.7199999999993</v>
      </c>
      <c r="BH45" s="58">
        <f t="shared" si="6"/>
        <v>9851.7759999999998</v>
      </c>
      <c r="BI45" s="58">
        <f t="shared" si="6"/>
        <v>15628.800000000001</v>
      </c>
      <c r="BJ45" s="58">
        <f t="shared" si="6"/>
        <v>17170.560000000001</v>
      </c>
      <c r="BK45" s="58">
        <f t="shared" si="6"/>
        <v>8383.2320000000018</v>
      </c>
      <c r="BL45" s="58">
        <f t="shared" si="6"/>
        <v>7959.0720000000001</v>
      </c>
      <c r="BM45" s="58">
        <f t="shared" si="6"/>
        <v>7539.84</v>
      </c>
      <c r="BN45" s="58">
        <f t="shared" si="6"/>
        <v>7353.6320000000014</v>
      </c>
    </row>
    <row r="46" spans="1:66" x14ac:dyDescent="0.35">
      <c r="E46" s="163"/>
      <c r="F46" s="208"/>
      <c r="G46" s="52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</row>
    <row r="47" spans="1:66" s="55" customFormat="1" x14ac:dyDescent="0.35">
      <c r="A47" s="55">
        <v>19</v>
      </c>
      <c r="C47" s="55" t="s">
        <v>11</v>
      </c>
      <c r="D47" s="55" t="s">
        <v>0</v>
      </c>
      <c r="E47" s="162"/>
      <c r="F47" s="207"/>
      <c r="H47" s="58"/>
      <c r="I47" s="58"/>
      <c r="J47" s="58"/>
      <c r="K47" s="58"/>
      <c r="L47" s="58"/>
      <c r="M47" s="58"/>
      <c r="N47" s="58"/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  <c r="AC47" s="58"/>
      <c r="AD47" s="58"/>
      <c r="AE47" s="58"/>
      <c r="AF47" s="58"/>
      <c r="AG47" s="58"/>
      <c r="AH47" s="58"/>
      <c r="AI47" s="58"/>
      <c r="AJ47" s="5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  <c r="AV47" s="58"/>
      <c r="AW47" s="58"/>
      <c r="AX47" s="58"/>
      <c r="AY47" s="58"/>
      <c r="AZ47" s="58"/>
      <c r="BA47" s="58"/>
      <c r="BB47" s="58"/>
      <c r="BC47" s="58"/>
      <c r="BD47" s="58"/>
      <c r="BE47" s="58"/>
      <c r="BF47" s="58"/>
      <c r="BG47" s="58"/>
      <c r="BH47" s="58"/>
      <c r="BI47" s="58"/>
      <c r="BJ47" s="58"/>
      <c r="BK47" s="58"/>
      <c r="BL47" s="58"/>
      <c r="BM47" s="58"/>
      <c r="BN47" s="58"/>
    </row>
    <row r="48" spans="1:66" s="54" customFormat="1" x14ac:dyDescent="0.35">
      <c r="A48" s="54">
        <v>19</v>
      </c>
      <c r="C48" s="54" t="s">
        <v>266</v>
      </c>
      <c r="D48" s="54" t="s">
        <v>0</v>
      </c>
      <c r="E48" s="163">
        <v>7.85E-2</v>
      </c>
      <c r="F48" s="208">
        <f t="shared" ref="F48:F54" si="7">1-E48</f>
        <v>0.92149999999999999</v>
      </c>
      <c r="G48" s="54">
        <v>2.2999999999999998</v>
      </c>
      <c r="H48" s="38">
        <f>'CHA FAO - Data Crops'!E27*$F48*$G48</f>
        <v>99111.840349999999</v>
      </c>
      <c r="I48" s="38">
        <f>'CHA FAO - Data Crops'!F27*$F48*$G48</f>
        <v>200201.12755</v>
      </c>
      <c r="J48" s="38">
        <f>'CHA FAO - Data Crops'!G27*$F48*$G48</f>
        <v>222332.42444999999</v>
      </c>
      <c r="K48" s="38">
        <f>'CHA FAO - Data Crops'!H27*$F48*$G48</f>
        <v>210050.21169999999</v>
      </c>
      <c r="L48" s="38">
        <f>'CHA FAO - Data Crops'!I27*$F48*$G48</f>
        <v>184025.48514999996</v>
      </c>
      <c r="M48" s="38">
        <f>'CHA FAO - Data Crops'!J27*$F48*$G48</f>
        <v>260054.39554999996</v>
      </c>
      <c r="N48" s="38">
        <f>'CHA FAO - Data Crops'!K27*$F48*$G48</f>
        <v>215384.86734999996</v>
      </c>
      <c r="O48" s="38">
        <f>'CHA FAO - Data Crops'!L27*$F48*$G48</f>
        <v>314729.84719999996</v>
      </c>
      <c r="P48" s="38">
        <f>'CHA FAO - Data Crops'!M27*$F48*$G48</f>
        <v>247441.54859999995</v>
      </c>
      <c r="Q48" s="38">
        <f>'CHA FAO - Data Crops'!N27*$F48*$G48</f>
        <v>200678.00379999998</v>
      </c>
      <c r="R48" s="38">
        <f>'CHA FAO - Data Crops'!O27*$F48*$G48</f>
        <v>229922.17489999998</v>
      </c>
      <c r="S48" s="38">
        <f>'CHA FAO - Data Crops'!P27*$F48*$G48</f>
        <v>220501.21964999998</v>
      </c>
      <c r="T48" s="38">
        <f>'CHA FAO - Data Crops'!Q27*$F48*$G48</f>
        <v>242452.36329999997</v>
      </c>
      <c r="U48" s="38">
        <f>'CHA FAO - Data Crops'!R27*$F48*$G48</f>
        <v>304437.79800000001</v>
      </c>
      <c r="V48" s="38">
        <f>'CHA FAO - Data Crops'!S27*$F48*$G48</f>
        <v>368915.7059</v>
      </c>
      <c r="W48" s="38">
        <f>'CHA FAO - Data Crops'!T27*$F48*$G48</f>
        <v>312368.77989999996</v>
      </c>
      <c r="X48" s="38">
        <f>'CHA FAO - Data Crops'!U27*$F48*$G48</f>
        <v>265522.57654999994</v>
      </c>
      <c r="Y48" s="38">
        <f>'CHA FAO - Data Crops'!V27*$F48*$G48</f>
        <v>290059.44919999997</v>
      </c>
      <c r="Z48" s="38">
        <f>'CHA FAO - Data Crops'!W27*$F48*$G48</f>
        <v>193499.42664999998</v>
      </c>
      <c r="AA48" s="38">
        <f>'CHA FAO - Data Crops'!X27*$F48*$G48</f>
        <v>181469.42844999998</v>
      </c>
      <c r="AB48" s="38">
        <f>'CHA FAO - Data Crops'!Y27*$F48*$G48</f>
        <v>151309.65495</v>
      </c>
      <c r="AC48" s="38">
        <f>'CHA FAO - Data Crops'!Z27*$F48*$G48</f>
        <v>216433.99509999997</v>
      </c>
      <c r="AD48" s="38">
        <f>'CHA FAO - Data Crops'!AA27*$F48*$G48</f>
        <v>335915.86939999997</v>
      </c>
      <c r="AE48" s="38">
        <f>'CHA FAO - Data Crops'!AB27*$F48*$G48</f>
        <v>208587.79119999998</v>
      </c>
      <c r="AF48" s="38">
        <f>'CHA FAO - Data Crops'!AC27*$F48*$G48</f>
        <v>210800.49699999997</v>
      </c>
      <c r="AG48" s="38">
        <f>'CHA FAO - Data Crops'!AD27*$F48*$G48</f>
        <v>189478.83</v>
      </c>
      <c r="AH48" s="38">
        <f>'CHA FAO - Data Crops'!AE27*$F48*$G48</f>
        <v>270441.81999999995</v>
      </c>
      <c r="AI48" s="38">
        <f>'CHA FAO - Data Crops'!AF27*$F48*$G48</f>
        <v>291335.35809999995</v>
      </c>
      <c r="AJ48" s="38">
        <f>'CHA FAO - Data Crops'!AG27*$F48*$G48</f>
        <v>319795.33269999997</v>
      </c>
      <c r="AK48" s="38">
        <f>'CHA FAO - Data Crops'!AH27*$F48*$G48</f>
        <v>339112</v>
      </c>
      <c r="AL48" s="38">
        <f>'CHA FAO - Data Crops'!AI27*$F48*$G48</f>
        <v>369805.8749</v>
      </c>
      <c r="AM48" s="38">
        <f>'CHA FAO - Data Crops'!AJ27*$F48*$G48</f>
        <v>265499.26259999996</v>
      </c>
      <c r="AN48" s="38">
        <f>'CHA FAO - Data Crops'!AK27*$F48*$G48</f>
        <v>206010.53999999998</v>
      </c>
      <c r="AO48" s="38">
        <f>'CHA FAO - Data Crops'!AL27*$F48*$G48</f>
        <v>332215.30969999993</v>
      </c>
      <c r="AP48" s="38">
        <f>'CHA FAO - Data Crops'!AM27*$F48*$G48</f>
        <v>333777.34434999997</v>
      </c>
      <c r="AQ48" s="38">
        <f>'CHA FAO - Data Crops'!AN27*$F48*$G48</f>
        <v>451514.91129999998</v>
      </c>
      <c r="AR48" s="38">
        <f>'CHA FAO - Data Crops'!AO27*$F48*$G48</f>
        <v>558424.20819999999</v>
      </c>
      <c r="AS48" s="38">
        <f>'CHA FAO - Data Crops'!AP27*$F48*$G48</f>
        <v>342598.49524999998</v>
      </c>
      <c r="AT48" s="38">
        <f>'CHA FAO - Data Crops'!AQ27*$F48*$G48</f>
        <v>394853.53499999997</v>
      </c>
      <c r="AU48" s="38">
        <f>'CHA FAO - Data Crops'!AR27*$F48*$G48</f>
        <v>381500.99999999994</v>
      </c>
      <c r="AV48" s="38">
        <f>'CHA FAO - Data Crops'!AS27*$F48*$G48</f>
        <v>423889.99999999994</v>
      </c>
      <c r="AW48" s="38">
        <f>'CHA FAO - Data Crops'!AT27*$F48*$G48</f>
        <v>423889.99999999994</v>
      </c>
      <c r="AX48" s="38">
        <f>'CHA FAO - Data Crops'!AU27*$F48*$G48</f>
        <v>296723</v>
      </c>
      <c r="AY48" s="38">
        <f>'CHA FAO - Data Crops'!AV27*$F48*$G48</f>
        <v>493831.85</v>
      </c>
      <c r="AZ48" s="38">
        <f>'CHA FAO - Data Crops'!AW27*$F48*$G48</f>
        <v>461457.25124999997</v>
      </c>
      <c r="BA48" s="38">
        <f>'CHA FAO - Data Crops'!AX27*$F48*$G48</f>
        <v>264931.25</v>
      </c>
      <c r="BB48" s="38">
        <f>'CHA FAO - Data Crops'!AY27*$F48*$G48</f>
        <v>211944.99999999997</v>
      </c>
      <c r="BC48" s="38">
        <f>'CHA FAO - Data Crops'!AZ27*$F48*$G48</f>
        <v>296723</v>
      </c>
      <c r="BD48" s="38">
        <f>'CHA FAO - Data Crops'!BA27*$F48*$G48</f>
        <v>137764.25</v>
      </c>
      <c r="BE48" s="38">
        <f>'CHA FAO - Data Crops'!BB27*$F48*$G48</f>
        <v>110211.4</v>
      </c>
      <c r="BF48" s="38">
        <f>'CHA FAO - Data Crops'!BC27*$F48*$G48</f>
        <v>165317.09999999998</v>
      </c>
      <c r="BG48" s="38">
        <f>'CHA FAO - Data Crops'!BD27*$F48*$G48</f>
        <v>211944.99999999997</v>
      </c>
      <c r="BH48" s="38">
        <f>'CHA FAO - Data Crops'!BE27*$F48*$G48</f>
        <v>222542.24999999997</v>
      </c>
      <c r="BI48" s="38">
        <f>'CHA FAO - Data Crops'!BF27*$F48*$G48</f>
        <v>381500.99999999994</v>
      </c>
      <c r="BJ48" s="38">
        <f>'CHA FAO - Data Crops'!BG27*$F48*$G48</f>
        <v>572251.5</v>
      </c>
      <c r="BK48" s="38">
        <f>'CHA FAO - Data Crops'!BH27*$F48*$G48</f>
        <v>741807.5</v>
      </c>
      <c r="BL48" s="38">
        <f>'CHA FAO - Data Crops'!BI27*$F48*$G48</f>
        <v>211944.99999999997</v>
      </c>
      <c r="BM48" s="38">
        <f>'CHA FAO - Data Crops'!BJ27*$F48*$G48</f>
        <v>84778</v>
      </c>
      <c r="BN48" s="38">
        <f>'CHA FAO - Data Crops'!BK27*$F48*$G48</f>
        <v>688821.25</v>
      </c>
    </row>
    <row r="49" spans="1:66" s="54" customFormat="1" x14ac:dyDescent="0.35">
      <c r="A49" s="54">
        <v>19</v>
      </c>
      <c r="C49" s="54" t="s">
        <v>264</v>
      </c>
      <c r="D49" s="54" t="s">
        <v>0</v>
      </c>
      <c r="E49" s="163">
        <v>3.7499999999999999E-2</v>
      </c>
      <c r="F49" s="208">
        <f t="shared" si="7"/>
        <v>0.96250000000000002</v>
      </c>
      <c r="G49" s="54">
        <v>2.2999999999999998</v>
      </c>
      <c r="H49" s="38">
        <f>'CHA FAO - Data Crops'!E28*$F49*$G49</f>
        <v>11068.75</v>
      </c>
      <c r="I49" s="38">
        <f>'CHA FAO - Data Crops'!F28*$F49*$G49</f>
        <v>11068.75</v>
      </c>
      <c r="J49" s="38">
        <f>'CHA FAO - Data Crops'!G28*$F49*$G49</f>
        <v>11068.75</v>
      </c>
      <c r="K49" s="38">
        <f>'CHA FAO - Data Crops'!H28*$F49*$G49</f>
        <v>11068.75</v>
      </c>
      <c r="L49" s="38">
        <f>'CHA FAO - Data Crops'!I28*$F49*$G49</f>
        <v>11068.75</v>
      </c>
      <c r="M49" s="38">
        <f>'CHA FAO - Data Crops'!J28*$F49*$G49</f>
        <v>10183.25</v>
      </c>
      <c r="N49" s="38">
        <f>'CHA FAO - Data Crops'!K28*$F49*$G49</f>
        <v>10183.25</v>
      </c>
      <c r="O49" s="38">
        <f>'CHA FAO - Data Crops'!L28*$F49*$G49</f>
        <v>26564.999999999996</v>
      </c>
      <c r="P49" s="38">
        <f>'CHA FAO - Data Crops'!M28*$F49*$G49</f>
        <v>40814.908749999995</v>
      </c>
      <c r="Q49" s="38">
        <f>'CHA FAO - Data Crops'!N28*$F49*$G49</f>
        <v>24351.249999999996</v>
      </c>
      <c r="R49" s="38">
        <f>'CHA FAO - Data Crops'!O28*$F49*$G49</f>
        <v>24572.624999999996</v>
      </c>
      <c r="S49" s="38">
        <f>'CHA FAO - Data Crops'!P28*$F49*$G49</f>
        <v>24683.312499999996</v>
      </c>
      <c r="T49" s="38">
        <f>'CHA FAO - Data Crops'!Q28*$F49*$G49</f>
        <v>33206.25</v>
      </c>
      <c r="U49" s="38">
        <f>'CHA FAO - Data Crops'!R28*$F49*$G49</f>
        <v>26564.999999999996</v>
      </c>
      <c r="V49" s="38">
        <f>'CHA FAO - Data Crops'!S28*$F49*$G49</f>
        <v>22137.5</v>
      </c>
      <c r="W49" s="38">
        <f>'CHA FAO - Data Crops'!T28*$F49*$G49</f>
        <v>17710</v>
      </c>
      <c r="X49" s="38">
        <f>'CHA FAO - Data Crops'!U28*$F49*$G49</f>
        <v>19923.75</v>
      </c>
      <c r="Y49" s="38">
        <f>'CHA FAO - Data Crops'!V28*$F49*$G49</f>
        <v>21916.125</v>
      </c>
      <c r="Z49" s="38">
        <f>'CHA FAO - Data Crops'!W28*$F49*$G49</f>
        <v>25015.374999999996</v>
      </c>
      <c r="AA49" s="38">
        <f>'CHA FAO - Data Crops'!X28*$F49*$G49</f>
        <v>18152.75</v>
      </c>
      <c r="AB49" s="38">
        <f>'CHA FAO - Data Crops'!Y28*$F49*$G49</f>
        <v>24793.999999999996</v>
      </c>
      <c r="AC49" s="38">
        <f>'CHA FAO - Data Crops'!Z28*$F49*$G49</f>
        <v>26343.624999999996</v>
      </c>
      <c r="AD49" s="38">
        <f>'CHA FAO - Data Crops'!AA28*$F49*$G49</f>
        <v>28778.749999999996</v>
      </c>
      <c r="AE49" s="38">
        <f>'CHA FAO - Data Crops'!AB28*$F49*$G49</f>
        <v>19706.802500000002</v>
      </c>
      <c r="AF49" s="38">
        <f>'CHA FAO - Data Crops'!AC28*$F49*$G49</f>
        <v>25520.11</v>
      </c>
      <c r="AG49" s="38">
        <f>'CHA FAO - Data Crops'!AD28*$F49*$G49</f>
        <v>24678.884999999998</v>
      </c>
      <c r="AH49" s="38">
        <f>'CHA FAO - Data Crops'!AE28*$F49*$G49</f>
        <v>21944.903750000001</v>
      </c>
      <c r="AI49" s="38">
        <f>'CHA FAO - Data Crops'!AF28*$F49*$G49</f>
        <v>23762.392499999998</v>
      </c>
      <c r="AJ49" s="38">
        <f>'CHA FAO - Data Crops'!AG28*$F49*$G49</f>
        <v>23908.499999999996</v>
      </c>
      <c r="AK49" s="38">
        <f>'CHA FAO - Data Crops'!AH28*$F49*$G49</f>
        <v>25794.615000000002</v>
      </c>
      <c r="AL49" s="38">
        <f>'CHA FAO - Data Crops'!AI28*$F49*$G49</f>
        <v>29376.462499999998</v>
      </c>
      <c r="AM49" s="38">
        <f>'CHA FAO - Data Crops'!AJ28*$F49*$G49</f>
        <v>36139.46875</v>
      </c>
      <c r="AN49" s="38">
        <f>'CHA FAO - Data Crops'!AK28*$F49*$G49</f>
        <v>26022.631249999999</v>
      </c>
      <c r="AO49" s="38">
        <f>'CHA FAO - Data Crops'!AL28*$F49*$G49</f>
        <v>28973.559999999998</v>
      </c>
      <c r="AP49" s="38">
        <f>'CHA FAO - Data Crops'!AM28*$F49*$G49</f>
        <v>23118.19125</v>
      </c>
      <c r="AQ49" s="38">
        <f>'CHA FAO - Data Crops'!AN28*$F49*$G49</f>
        <v>28362.564999999999</v>
      </c>
      <c r="AR49" s="38">
        <f>'CHA FAO - Data Crops'!AO28*$F49*$G49</f>
        <v>57798.798750000002</v>
      </c>
      <c r="AS49" s="38">
        <f>'CHA FAO - Data Crops'!AP28*$F49*$G49</f>
        <v>64227.528749999998</v>
      </c>
      <c r="AT49" s="38">
        <f>'CHA FAO - Data Crops'!AQ28*$F49*$G49</f>
        <v>46971.347499999996</v>
      </c>
      <c r="AU49" s="38">
        <f>'CHA FAO - Data Crops'!AR28*$F49*$G49</f>
        <v>73084.742499999993</v>
      </c>
      <c r="AV49" s="38">
        <f>'CHA FAO - Data Crops'!AS28*$F49*$G49</f>
        <v>96054.612499999988</v>
      </c>
      <c r="AW49" s="38">
        <f>'CHA FAO - Data Crops'!AT28*$F49*$G49</f>
        <v>54221.378749999996</v>
      </c>
      <c r="AX49" s="38">
        <f>'CHA FAO - Data Crops'!AU28*$F49*$G49</f>
        <v>46626.002499999995</v>
      </c>
      <c r="AY49" s="38">
        <f>'CHA FAO - Data Crops'!AV28*$F49*$G49</f>
        <v>38846.885000000002</v>
      </c>
      <c r="AZ49" s="38">
        <f>'CHA FAO - Data Crops'!AW28*$F49*$G49</f>
        <v>57340.552499999991</v>
      </c>
      <c r="BA49" s="38">
        <f>'CHA FAO - Data Crops'!AX28*$F49*$G49</f>
        <v>137363.1875</v>
      </c>
      <c r="BB49" s="38">
        <f>'CHA FAO - Data Crops'!AY28*$F49*$G49</f>
        <v>88640.763749999998</v>
      </c>
      <c r="BC49" s="38">
        <f>'CHA FAO - Data Crops'!AZ28*$F49*$G49</f>
        <v>89694.508749999994</v>
      </c>
      <c r="BD49" s="38">
        <f>'CHA FAO - Data Crops'!BA28*$F49*$G49</f>
        <v>135957.45624999999</v>
      </c>
      <c r="BE49" s="38">
        <f>'CHA FAO - Data Crops'!BB28*$F49*$G49</f>
        <v>279018.83624999999</v>
      </c>
      <c r="BF49" s="38">
        <f>'CHA FAO - Data Crops'!BC28*$F49*$G49</f>
        <v>160738.17374999999</v>
      </c>
      <c r="BG49" s="38">
        <f>'CHA FAO - Data Crops'!BD28*$F49*$G49</f>
        <v>275888.59375</v>
      </c>
      <c r="BH49" s="38">
        <f>'CHA FAO - Data Crops'!BE28*$F49*$G49</f>
        <v>278669.06374999997</v>
      </c>
      <c r="BI49" s="38">
        <f>'CHA FAO - Data Crops'!BF28*$F49*$G49</f>
        <v>453482.26</v>
      </c>
      <c r="BJ49" s="38">
        <f>'CHA FAO - Data Crops'!BG28*$F49*$G49</f>
        <v>337871.38</v>
      </c>
      <c r="BK49" s="38">
        <f>'CHA FAO - Data Crops'!BH28*$F49*$G49</f>
        <v>340056.35124999995</v>
      </c>
      <c r="BL49" s="38">
        <f>'CHA FAO - Data Crops'!BI28*$F49*$G49</f>
        <v>351355.33124999999</v>
      </c>
      <c r="BM49" s="38">
        <f>'CHA FAO - Data Crops'!BJ28*$F49*$G49</f>
        <v>381958.21124999999</v>
      </c>
      <c r="BN49" s="38">
        <f>'CHA FAO - Data Crops'!BK28*$F49*$G49</f>
        <v>376337.5</v>
      </c>
    </row>
    <row r="50" spans="1:66" s="54" customFormat="1" x14ac:dyDescent="0.35">
      <c r="A50" s="54">
        <v>19</v>
      </c>
      <c r="C50" s="54" t="s">
        <v>267</v>
      </c>
      <c r="D50" s="54" t="s">
        <v>0</v>
      </c>
      <c r="E50" s="163">
        <f>0.0426/1.5</f>
        <v>2.8399999999999998E-2</v>
      </c>
      <c r="F50" s="208">
        <f t="shared" si="7"/>
        <v>0.97160000000000002</v>
      </c>
      <c r="G50" s="54">
        <v>1.5</v>
      </c>
      <c r="H50" s="38">
        <f>'CHA FAO - Data Crops'!E29*$F50*$G50</f>
        <v>189462</v>
      </c>
      <c r="I50" s="38">
        <f>'CHA FAO - Data Crops'!F29*$F50*$G50</f>
        <v>204036</v>
      </c>
      <c r="J50" s="38">
        <f>'CHA FAO - Data Crops'!G29*$F50*$G50</f>
        <v>173576.34</v>
      </c>
      <c r="K50" s="38">
        <f>'CHA FAO - Data Crops'!H29*$F50*$G50</f>
        <v>204036</v>
      </c>
      <c r="L50" s="38">
        <f>'CHA FAO - Data Crops'!I29*$F50*$G50</f>
        <v>218610</v>
      </c>
      <c r="M50" s="38">
        <f>'CHA FAO - Data Crops'!J29*$F50*$G50</f>
        <v>134080.79999999999</v>
      </c>
      <c r="N50" s="38">
        <f>'CHA FAO - Data Crops'!K29*$F50*$G50</f>
        <v>128251.20000000001</v>
      </c>
      <c r="O50" s="38">
        <f>'CHA FAO - Data Crops'!L29*$F50*$G50</f>
        <v>160314</v>
      </c>
      <c r="P50" s="38">
        <f>'CHA FAO - Data Crops'!M29*$F50*$G50</f>
        <v>167601</v>
      </c>
      <c r="Q50" s="38">
        <f>'CHA FAO - Data Crops'!N29*$F50*$G50</f>
        <v>140347.62</v>
      </c>
      <c r="R50" s="38">
        <f>'CHA FAO - Data Crops'!O29*$F50*$G50</f>
        <v>109305</v>
      </c>
      <c r="S50" s="38">
        <f>'CHA FAO - Data Crops'!P29*$F50*$G50</f>
        <v>102018</v>
      </c>
      <c r="T50" s="38">
        <f>'CHA FAO - Data Crops'!Q29*$F50*$G50</f>
        <v>114405.90000000001</v>
      </c>
      <c r="U50" s="38">
        <f>'CHA FAO - Data Crops'!R29*$F50*$G50</f>
        <v>131166</v>
      </c>
      <c r="V50" s="38">
        <f>'CHA FAO - Data Crops'!S29*$F50*$G50</f>
        <v>119944.02000000002</v>
      </c>
      <c r="W50" s="38">
        <f>'CHA FAO - Data Crops'!T29*$F50*$G50</f>
        <v>116592</v>
      </c>
      <c r="X50" s="38">
        <f>'CHA FAO - Data Crops'!U29*$F50*$G50</f>
        <v>138453</v>
      </c>
      <c r="Y50" s="38">
        <f>'CHA FAO - Data Crops'!V29*$F50*$G50</f>
        <v>127668.24</v>
      </c>
      <c r="Z50" s="38">
        <f>'CHA FAO - Data Crops'!W29*$F50*$G50</f>
        <v>136704.12</v>
      </c>
      <c r="AA50" s="38">
        <f>'CHA FAO - Data Crops'!X29*$F50*$G50</f>
        <v>143699.63999999998</v>
      </c>
      <c r="AB50" s="38">
        <f>'CHA FAO - Data Crops'!Y29*$F50*$G50</f>
        <v>125482.13999999998</v>
      </c>
      <c r="AC50" s="38">
        <f>'CHA FAO - Data Crops'!Z29*$F50*$G50</f>
        <v>106390.20000000001</v>
      </c>
      <c r="AD50" s="38">
        <f>'CHA FAO - Data Crops'!AA29*$F50*$G50</f>
        <v>113239.98000000001</v>
      </c>
      <c r="AE50" s="38">
        <f>'CHA FAO - Data Crops'!AB29*$F50*$G50</f>
        <v>115211.84219999998</v>
      </c>
      <c r="AF50" s="38">
        <f>'CHA FAO - Data Crops'!AC29*$F50*$G50</f>
        <v>162508.8444</v>
      </c>
      <c r="AG50" s="38">
        <f>'CHA FAO - Data Crops'!AD29*$F50*$G50</f>
        <v>151933.95000000001</v>
      </c>
      <c r="AH50" s="38">
        <f>'CHA FAO - Data Crops'!AE29*$F50*$G50</f>
        <v>135157.8186</v>
      </c>
      <c r="AI50" s="38">
        <f>'CHA FAO - Data Crops'!AF29*$F50*$G50</f>
        <v>144680.47020000001</v>
      </c>
      <c r="AJ50" s="38">
        <f>'CHA FAO - Data Crops'!AG29*$F50*$G50</f>
        <v>221147.3334</v>
      </c>
      <c r="AK50" s="38">
        <f>'CHA FAO - Data Crops'!AH29*$F50*$G50</f>
        <v>158015.6802</v>
      </c>
      <c r="AL50" s="38">
        <f>'CHA FAO - Data Crops'!AI29*$F50*$G50</f>
        <v>335809.73580000002</v>
      </c>
      <c r="AM50" s="38">
        <f>'CHA FAO - Data Crops'!AJ29*$F50*$G50</f>
        <v>326113.65360000002</v>
      </c>
      <c r="AN50" s="38">
        <f>'CHA FAO - Data Crops'!AK29*$F50*$G50</f>
        <v>276906</v>
      </c>
      <c r="AO50" s="38">
        <f>'CHA FAO - Data Crops'!AL29*$F50*$G50</f>
        <v>301990.76880000002</v>
      </c>
      <c r="AP50" s="38">
        <f>'CHA FAO - Data Crops'!AM29*$F50*$G50</f>
        <v>426407.54940000002</v>
      </c>
      <c r="AQ50" s="38">
        <f>'CHA FAO - Data Crops'!AN29*$F50*$G50</f>
        <v>444490.96860000002</v>
      </c>
      <c r="AR50" s="38">
        <f>'CHA FAO - Data Crops'!AO29*$F50*$G50</f>
        <v>513678.11879999994</v>
      </c>
      <c r="AS50" s="38">
        <f>'CHA FAO - Data Crops'!AP29*$F50*$G50</f>
        <v>686654.01</v>
      </c>
      <c r="AT50" s="38">
        <f>'CHA FAO - Data Crops'!AQ29*$F50*$G50</f>
        <v>541937.10479999997</v>
      </c>
      <c r="AU50" s="38">
        <f>'CHA FAO - Data Crops'!AR29*$F50*$G50</f>
        <v>522902.00339999999</v>
      </c>
      <c r="AV50" s="38">
        <f>'CHA FAO - Data Crops'!AS29*$F50*$G50</f>
        <v>653044.90859999997</v>
      </c>
      <c r="AW50" s="38">
        <f>'CHA FAO - Data Crops'!AT29*$F50*$G50</f>
        <v>553765.36320000002</v>
      </c>
      <c r="AX50" s="38">
        <f>'CHA FAO - Data Crops'!AU29*$F50*$G50</f>
        <v>604628.62320000003</v>
      </c>
      <c r="AY50" s="38">
        <f>'CHA FAO - Data Crops'!AV29*$F50*$G50</f>
        <v>561249.11219999997</v>
      </c>
      <c r="AZ50" s="38">
        <f>'CHA FAO - Data Crops'!AW29*$F50*$G50</f>
        <v>708668.03700000001</v>
      </c>
      <c r="BA50" s="38">
        <f>'CHA FAO - Data Crops'!AX29*$F50*$G50</f>
        <v>612131.31839999999</v>
      </c>
      <c r="BB50" s="38">
        <f>'CHA FAO - Data Crops'!AY29*$F50*$G50</f>
        <v>676699.96800000011</v>
      </c>
      <c r="BC50" s="38">
        <f>'CHA FAO - Data Crops'!AZ29*$F50*$G50</f>
        <v>799153.63080000016</v>
      </c>
      <c r="BD50" s="38">
        <f>'CHA FAO - Data Crops'!BA29*$F50*$G50</f>
        <v>754130.17259999993</v>
      </c>
      <c r="BE50" s="38">
        <f>'CHA FAO - Data Crops'!BB29*$F50*$G50</f>
        <v>1607969.8236</v>
      </c>
      <c r="BF50" s="38">
        <f>'CHA FAO - Data Crops'!BC29*$F50*$G50</f>
        <v>830614.52459999989</v>
      </c>
      <c r="BG50" s="38">
        <f>'CHA FAO - Data Crops'!BD29*$F50*$G50</f>
        <v>1891285.4687999999</v>
      </c>
      <c r="BH50" s="38">
        <f>'CHA FAO - Data Crops'!BE29*$F50*$G50</f>
        <v>1406627.0988</v>
      </c>
      <c r="BI50" s="38">
        <f>'CHA FAO - Data Crops'!BF29*$F50*$G50</f>
        <v>1152931.6512</v>
      </c>
      <c r="BJ50" s="38">
        <f>'CHA FAO - Data Crops'!BG29*$F50*$G50</f>
        <v>1049529.1211999999</v>
      </c>
      <c r="BK50" s="38">
        <f>'CHA FAO - Data Crops'!BH29*$F50*$G50</f>
        <v>1269758.2926</v>
      </c>
      <c r="BL50" s="38">
        <f>'CHA FAO - Data Crops'!BI29*$F50*$G50</f>
        <v>1268074.9956</v>
      </c>
      <c r="BM50" s="38">
        <f>'CHA FAO - Data Crops'!BJ29*$F50*$G50</f>
        <v>1302828.156</v>
      </c>
      <c r="BN50" s="38">
        <f>'CHA FAO - Data Crops'!BK29*$F50*$G50</f>
        <v>1368865.8648000001</v>
      </c>
    </row>
    <row r="51" spans="1:66" s="54" customFormat="1" x14ac:dyDescent="0.35">
      <c r="A51" s="54">
        <v>19</v>
      </c>
      <c r="C51" s="54" t="s">
        <v>323</v>
      </c>
      <c r="D51" s="54" t="s">
        <v>0</v>
      </c>
      <c r="E51" s="163">
        <v>0.68</v>
      </c>
      <c r="F51" s="208">
        <f t="shared" si="7"/>
        <v>0.31999999999999995</v>
      </c>
      <c r="G51" s="54">
        <v>1.5</v>
      </c>
      <c r="H51" s="38">
        <v>0</v>
      </c>
      <c r="I51" s="38">
        <v>0</v>
      </c>
      <c r="J51" s="38">
        <v>0</v>
      </c>
      <c r="K51" s="38">
        <v>0</v>
      </c>
      <c r="L51" s="38">
        <v>0</v>
      </c>
      <c r="M51" s="38">
        <v>0</v>
      </c>
      <c r="N51" s="38">
        <v>0</v>
      </c>
      <c r="O51" s="38">
        <v>0</v>
      </c>
      <c r="P51" s="38">
        <v>0</v>
      </c>
      <c r="Q51" s="38">
        <v>0</v>
      </c>
      <c r="R51" s="38">
        <v>0</v>
      </c>
      <c r="S51" s="38">
        <v>0</v>
      </c>
      <c r="T51" s="38">
        <v>0</v>
      </c>
      <c r="U51" s="38">
        <v>0</v>
      </c>
      <c r="V51" s="38">
        <v>0</v>
      </c>
      <c r="W51" s="38">
        <v>0</v>
      </c>
      <c r="X51" s="38">
        <v>0</v>
      </c>
      <c r="Y51" s="38">
        <v>0</v>
      </c>
      <c r="Z51" s="38">
        <v>0</v>
      </c>
      <c r="AA51" s="38">
        <v>0</v>
      </c>
      <c r="AB51" s="38">
        <v>0</v>
      </c>
      <c r="AC51" s="38">
        <v>0</v>
      </c>
      <c r="AD51" s="38">
        <v>0</v>
      </c>
      <c r="AE51" s="38">
        <v>0</v>
      </c>
      <c r="AF51" s="38">
        <v>0</v>
      </c>
      <c r="AG51" s="38">
        <v>0</v>
      </c>
      <c r="AH51" s="38">
        <v>0</v>
      </c>
      <c r="AI51" s="38">
        <v>0</v>
      </c>
      <c r="AJ51" s="38">
        <v>0</v>
      </c>
      <c r="AK51" s="38">
        <v>0</v>
      </c>
      <c r="AL51" s="38">
        <v>0</v>
      </c>
      <c r="AM51" s="38">
        <v>0</v>
      </c>
      <c r="AN51" s="38">
        <v>0</v>
      </c>
      <c r="AO51" s="38">
        <v>0</v>
      </c>
      <c r="AP51" s="38">
        <v>0</v>
      </c>
      <c r="AQ51" s="38">
        <v>0</v>
      </c>
      <c r="AR51" s="38">
        <v>0</v>
      </c>
      <c r="AS51" s="38">
        <v>0</v>
      </c>
      <c r="AT51" s="38">
        <v>0</v>
      </c>
      <c r="AU51" s="38">
        <v>0</v>
      </c>
      <c r="AV51" s="38">
        <v>0</v>
      </c>
      <c r="AW51" s="38">
        <v>0</v>
      </c>
      <c r="AX51" s="38">
        <v>0</v>
      </c>
      <c r="AY51" s="38">
        <v>0</v>
      </c>
      <c r="AZ51" s="38">
        <v>0</v>
      </c>
      <c r="BA51" s="38">
        <v>0</v>
      </c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>
        <v>0</v>
      </c>
      <c r="BM51" s="38">
        <v>0</v>
      </c>
      <c r="BN51" s="38">
        <v>0</v>
      </c>
    </row>
    <row r="52" spans="1:66" s="54" customFormat="1" x14ac:dyDescent="0.35">
      <c r="C52" s="54" t="s">
        <v>383</v>
      </c>
      <c r="E52" s="163">
        <v>0.05</v>
      </c>
      <c r="F52" s="208">
        <f t="shared" si="7"/>
        <v>0.95</v>
      </c>
      <c r="G52" s="54">
        <v>2.2999999999999998</v>
      </c>
      <c r="H52" s="38">
        <v>0</v>
      </c>
      <c r="I52" s="38">
        <v>0</v>
      </c>
      <c r="J52" s="38">
        <v>0</v>
      </c>
      <c r="K52" s="38">
        <v>0</v>
      </c>
      <c r="L52" s="38">
        <v>0</v>
      </c>
      <c r="M52" s="38">
        <v>0</v>
      </c>
      <c r="N52" s="38">
        <v>0</v>
      </c>
      <c r="O52" s="38">
        <v>0</v>
      </c>
      <c r="P52" s="38">
        <v>0</v>
      </c>
      <c r="Q52" s="38">
        <v>0</v>
      </c>
      <c r="R52" s="38">
        <v>0</v>
      </c>
      <c r="S52" s="38">
        <v>0</v>
      </c>
      <c r="T52" s="38">
        <v>0</v>
      </c>
      <c r="U52" s="38">
        <v>0</v>
      </c>
      <c r="V52" s="38">
        <v>0</v>
      </c>
      <c r="W52" s="38">
        <v>0</v>
      </c>
      <c r="X52" s="38">
        <v>0</v>
      </c>
      <c r="Y52" s="38">
        <v>0</v>
      </c>
      <c r="Z52" s="38">
        <v>0</v>
      </c>
      <c r="AA52" s="38">
        <v>0</v>
      </c>
      <c r="AB52" s="38">
        <v>0</v>
      </c>
      <c r="AC52" s="38">
        <v>0</v>
      </c>
      <c r="AD52" s="38">
        <v>0</v>
      </c>
      <c r="AE52" s="38">
        <v>0</v>
      </c>
      <c r="AF52" s="38">
        <v>0</v>
      </c>
      <c r="AG52" s="38">
        <v>0</v>
      </c>
      <c r="AH52" s="38">
        <v>0</v>
      </c>
      <c r="AI52" s="38">
        <v>0</v>
      </c>
      <c r="AJ52" s="38">
        <v>0</v>
      </c>
      <c r="AK52" s="38">
        <v>0</v>
      </c>
      <c r="AL52" s="38">
        <v>0</v>
      </c>
      <c r="AM52" s="38">
        <v>0</v>
      </c>
      <c r="AN52" s="38">
        <v>0</v>
      </c>
      <c r="AO52" s="38">
        <v>0</v>
      </c>
      <c r="AP52" s="38">
        <v>0</v>
      </c>
      <c r="AQ52" s="38">
        <v>0</v>
      </c>
      <c r="AR52" s="38">
        <v>0</v>
      </c>
      <c r="AS52" s="38">
        <v>0</v>
      </c>
      <c r="AT52" s="38">
        <v>0</v>
      </c>
      <c r="AU52" s="38">
        <v>0</v>
      </c>
      <c r="AV52" s="38">
        <v>0</v>
      </c>
      <c r="AW52" s="38">
        <v>0</v>
      </c>
      <c r="AX52" s="38">
        <v>0</v>
      </c>
      <c r="AY52" s="38">
        <v>0</v>
      </c>
      <c r="AZ52" s="38">
        <v>0</v>
      </c>
      <c r="BA52" s="38">
        <v>0</v>
      </c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>
        <v>0</v>
      </c>
      <c r="BM52" s="38">
        <v>0</v>
      </c>
      <c r="BN52" s="38">
        <v>0</v>
      </c>
    </row>
    <row r="53" spans="1:66" s="54" customFormat="1" x14ac:dyDescent="0.35">
      <c r="C53" s="54" t="s">
        <v>411</v>
      </c>
      <c r="E53" s="163">
        <v>0.22</v>
      </c>
      <c r="F53" s="208">
        <f t="shared" si="7"/>
        <v>0.78</v>
      </c>
      <c r="G53" s="54">
        <v>2.2999999999999998</v>
      </c>
      <c r="H53" s="38">
        <f>'CHA FAO - Data Crops'!E30*$F53*$G53</f>
        <v>20631</v>
      </c>
      <c r="I53" s="38">
        <f>'CHA FAO - Data Crops'!F30*$F53*$G53</f>
        <v>21528</v>
      </c>
      <c r="J53" s="38">
        <f>'CHA FAO - Data Crops'!G30*$F53*$G53</f>
        <v>22425</v>
      </c>
      <c r="K53" s="38">
        <f>'CHA FAO - Data Crops'!H30*$F53*$G53</f>
        <v>23322</v>
      </c>
      <c r="L53" s="38">
        <f>'CHA FAO - Data Crops'!I30*$F53*$G53</f>
        <v>24218.999999999996</v>
      </c>
      <c r="M53" s="38">
        <f>'CHA FAO - Data Crops'!J30*$F53*$G53</f>
        <v>25115.999999999996</v>
      </c>
      <c r="N53" s="38">
        <f>'CHA FAO - Data Crops'!K30*$F53*$G53</f>
        <v>26012.999999999996</v>
      </c>
      <c r="O53" s="38">
        <f>'CHA FAO - Data Crops'!L30*$F53*$G53</f>
        <v>26909.999999999996</v>
      </c>
      <c r="P53" s="38">
        <f>'CHA FAO - Data Crops'!M30*$F53*$G53</f>
        <v>26909.999999999996</v>
      </c>
      <c r="Q53" s="38">
        <f>'CHA FAO - Data Crops'!N30*$F53*$G53</f>
        <v>27806.999999999996</v>
      </c>
      <c r="R53" s="38">
        <f>'CHA FAO - Data Crops'!O30*$F53*$G53</f>
        <v>27806.999999999996</v>
      </c>
      <c r="S53" s="38">
        <f>'CHA FAO - Data Crops'!P30*$F53*$G53</f>
        <v>27806.999999999996</v>
      </c>
      <c r="T53" s="38">
        <f>'CHA FAO - Data Crops'!Q30*$F53*$G53</f>
        <v>28703.999999999996</v>
      </c>
      <c r="U53" s="38">
        <f>'CHA FAO - Data Crops'!R30*$F53*$G53</f>
        <v>30497.999999999996</v>
      </c>
      <c r="V53" s="38">
        <f>'CHA FAO - Data Crops'!S30*$F53*$G53</f>
        <v>31394.999999999996</v>
      </c>
      <c r="W53" s="38">
        <f>'CHA FAO - Data Crops'!T30*$F53*$G53</f>
        <v>33189</v>
      </c>
      <c r="X53" s="38">
        <f>'CHA FAO - Data Crops'!U30*$F53*$G53</f>
        <v>28703.999999999996</v>
      </c>
      <c r="Y53" s="38">
        <f>'CHA FAO - Data Crops'!V30*$F53*$G53</f>
        <v>30497.999999999996</v>
      </c>
      <c r="Z53" s="38">
        <f>'CHA FAO - Data Crops'!W30*$F53*$G53</f>
        <v>34086</v>
      </c>
      <c r="AA53" s="38">
        <f>'CHA FAO - Data Crops'!X30*$F53*$G53</f>
        <v>35880</v>
      </c>
      <c r="AB53" s="38">
        <f>'CHA FAO - Data Crops'!Y30*$F53*$G53</f>
        <v>37674</v>
      </c>
      <c r="AC53" s="38">
        <f>'CHA FAO - Data Crops'!Z30*$F53*$G53</f>
        <v>37674</v>
      </c>
      <c r="AD53" s="38">
        <f>'CHA FAO - Data Crops'!AA30*$F53*$G53</f>
        <v>38571</v>
      </c>
      <c r="AE53" s="38">
        <f>'CHA FAO - Data Crops'!AB30*$F53*$G53</f>
        <v>35880</v>
      </c>
      <c r="AF53" s="38">
        <f>'CHA FAO - Data Crops'!AC30*$F53*$G53</f>
        <v>35880</v>
      </c>
      <c r="AG53" s="38">
        <f>'CHA FAO - Data Crops'!AD30*$F53*$G53</f>
        <v>35880</v>
      </c>
      <c r="AH53" s="38">
        <f>'CHA FAO - Data Crops'!AE30*$F53*$G53</f>
        <v>35880</v>
      </c>
      <c r="AI53" s="38">
        <f>'CHA FAO - Data Crops'!AF30*$F53*$G53</f>
        <v>35880</v>
      </c>
      <c r="AJ53" s="38">
        <f>'CHA FAO - Data Crops'!AG30*$F53*$G53</f>
        <v>35880</v>
      </c>
      <c r="AK53" s="38">
        <f>'CHA FAO - Data Crops'!AH30*$F53*$G53</f>
        <v>33459.894</v>
      </c>
      <c r="AL53" s="38">
        <f>'CHA FAO - Data Crops'!AI30*$F53*$G53</f>
        <v>21858.095999999998</v>
      </c>
      <c r="AM53" s="38">
        <f>'CHA FAO - Data Crops'!AJ30*$F53*$G53</f>
        <v>22704.863999999998</v>
      </c>
      <c r="AN53" s="38">
        <f>'CHA FAO - Data Crops'!AK30*$F53*$G53</f>
        <v>23553.425999999999</v>
      </c>
      <c r="AO53" s="38">
        <f>'CHA FAO - Data Crops'!AL30*$F53*$G53</f>
        <v>24401.987999999998</v>
      </c>
      <c r="AP53" s="38">
        <f>'CHA FAO - Data Crops'!AM30*$F53*$G53</f>
        <v>25248.756000000001</v>
      </c>
      <c r="AQ53" s="38">
        <f>'CHA FAO - Data Crops'!AN30*$F53*$G53</f>
        <v>26097.317999999999</v>
      </c>
      <c r="AR53" s="38">
        <f>'CHA FAO - Data Crops'!AO30*$F53*$G53</f>
        <v>26945.879999999997</v>
      </c>
      <c r="AS53" s="38">
        <f>'CHA FAO - Data Crops'!AP30*$F53*$G53</f>
        <v>27792.647999999997</v>
      </c>
      <c r="AT53" s="38">
        <f>'CHA FAO - Data Crops'!AQ30*$F53*$G53</f>
        <v>28641.21</v>
      </c>
      <c r="AU53" s="38">
        <f>'CHA FAO - Data Crops'!AR30*$F53*$G53</f>
        <v>29487.977999999999</v>
      </c>
      <c r="AV53" s="38">
        <f>'CHA FAO - Data Crops'!AS30*$F53*$G53</f>
        <v>30336.54</v>
      </c>
      <c r="AW53" s="38">
        <f>'CHA FAO - Data Crops'!AT30*$F53*$G53</f>
        <v>31185.101999999995</v>
      </c>
      <c r="AX53" s="38">
        <f>'CHA FAO - Data Crops'!AU30*$F53*$G53</f>
        <v>32031.869999999995</v>
      </c>
      <c r="AY53" s="38">
        <f>'CHA FAO - Data Crops'!AV30*$F53*$G53</f>
        <v>32880.432000000001</v>
      </c>
      <c r="AZ53" s="38">
        <f>'CHA FAO - Data Crops'!AW30*$F53*$G53</f>
        <v>33779.226000000002</v>
      </c>
      <c r="BA53" s="38">
        <f>'CHA FAO - Data Crops'!AX30*$F53*$G53</f>
        <v>34701.341999999997</v>
      </c>
      <c r="BB53" s="38">
        <f>'CHA FAO - Data Crops'!AY30*$F53*$G53</f>
        <v>36328.5</v>
      </c>
      <c r="BC53" s="38">
        <f>'CHA FAO - Data Crops'!AZ30*$F53*$G53</f>
        <v>36463.049999999996</v>
      </c>
      <c r="BD53" s="38">
        <f>'CHA FAO - Data Crops'!BA30*$F53*$G53</f>
        <v>37008.425999999999</v>
      </c>
      <c r="BE53" s="38">
        <f>'CHA FAO - Data Crops'!BB30*$F53*$G53</f>
        <v>37562.771999999997</v>
      </c>
      <c r="BF53" s="38">
        <f>'CHA FAO - Data Crops'!BC30*$F53*$G53</f>
        <v>37674</v>
      </c>
      <c r="BG53" s="38">
        <f>'CHA FAO - Data Crops'!BD30*$F53*$G53</f>
        <v>39468</v>
      </c>
      <c r="BH53" s="38">
        <f>'CHA FAO - Data Crops'!BE30*$F53*$G53</f>
        <v>41262</v>
      </c>
      <c r="BI53" s="38">
        <f>'CHA FAO - Data Crops'!BF30*$F53*$G53</f>
        <v>42451.421999999999</v>
      </c>
      <c r="BJ53" s="38">
        <f>'CHA FAO - Data Crops'!BG30*$F53*$G53</f>
        <v>42277.403999999995</v>
      </c>
      <c r="BK53" s="38">
        <f>'CHA FAO - Data Crops'!BH30*$F53*$G53</f>
        <v>43030.883999999998</v>
      </c>
      <c r="BL53" s="38">
        <f>'CHA FAO - Data Crops'!BI30*$F53*$G53</f>
        <v>43865.093999999997</v>
      </c>
      <c r="BM53" s="38">
        <f>'CHA FAO - Data Crops'!BJ30*$F53*$G53</f>
        <v>44701.097999999998</v>
      </c>
      <c r="BN53" s="38">
        <f>'CHA FAO - Data Crops'!BK30*$F53*$G53</f>
        <v>45535.307999999997</v>
      </c>
    </row>
    <row r="54" spans="1:66" s="94" customFormat="1" x14ac:dyDescent="0.35">
      <c r="A54" s="94">
        <v>19</v>
      </c>
      <c r="C54" s="94" t="s">
        <v>312</v>
      </c>
      <c r="D54" s="94" t="s">
        <v>0</v>
      </c>
      <c r="E54" s="213">
        <v>6.9599999999999995E-2</v>
      </c>
      <c r="F54" s="214">
        <f t="shared" si="7"/>
        <v>0.9304</v>
      </c>
      <c r="G54" s="94">
        <v>2.2999999999999998</v>
      </c>
      <c r="H54" s="215"/>
      <c r="I54" s="215"/>
      <c r="J54" s="215"/>
      <c r="K54" s="215"/>
      <c r="L54" s="215"/>
      <c r="M54" s="215"/>
      <c r="N54" s="215"/>
      <c r="O54" s="215"/>
      <c r="P54" s="215"/>
      <c r="Q54" s="215"/>
      <c r="R54" s="215"/>
      <c r="S54" s="215"/>
      <c r="T54" s="215"/>
      <c r="U54" s="215"/>
      <c r="V54" s="215"/>
      <c r="W54" s="215"/>
      <c r="X54" s="215"/>
      <c r="Y54" s="215"/>
      <c r="Z54" s="215"/>
      <c r="AA54" s="215"/>
      <c r="AB54" s="215"/>
      <c r="AC54" s="215"/>
      <c r="AD54" s="215"/>
      <c r="AE54" s="215"/>
      <c r="AF54" s="215"/>
      <c r="AG54" s="215"/>
      <c r="AH54" s="215"/>
      <c r="AI54" s="215"/>
      <c r="AJ54" s="215"/>
      <c r="AK54" s="215"/>
      <c r="AL54" s="215"/>
      <c r="AM54" s="215"/>
      <c r="AN54" s="215"/>
      <c r="AO54" s="215"/>
      <c r="AP54" s="215"/>
      <c r="AQ54" s="215"/>
      <c r="AR54" s="215"/>
      <c r="AS54" s="215"/>
      <c r="AT54" s="215"/>
      <c r="AU54" s="215"/>
      <c r="AV54" s="215"/>
      <c r="AW54" s="215"/>
      <c r="AX54" s="215"/>
      <c r="AY54" s="215"/>
      <c r="AZ54" s="215"/>
      <c r="BA54" s="215"/>
      <c r="BB54" s="215"/>
      <c r="BC54" s="215"/>
      <c r="BD54" s="215"/>
      <c r="BE54" s="215"/>
      <c r="BF54" s="215"/>
      <c r="BG54" s="215"/>
      <c r="BH54" s="215"/>
      <c r="BI54" s="215"/>
      <c r="BJ54" s="215"/>
      <c r="BK54" s="215"/>
      <c r="BL54" s="215"/>
      <c r="BM54" s="215"/>
      <c r="BN54" s="215"/>
    </row>
    <row r="55" spans="1:66" s="55" customFormat="1" x14ac:dyDescent="0.35">
      <c r="A55" s="55">
        <v>19</v>
      </c>
      <c r="C55" s="55" t="s">
        <v>334</v>
      </c>
      <c r="D55" s="26" t="s">
        <v>0</v>
      </c>
      <c r="E55" s="219">
        <v>0.25</v>
      </c>
      <c r="F55" s="208">
        <f>1-E55</f>
        <v>0.75</v>
      </c>
      <c r="G55" s="55">
        <v>1.9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0</v>
      </c>
      <c r="AE55" s="58">
        <v>0</v>
      </c>
      <c r="AF55" s="58">
        <v>0</v>
      </c>
      <c r="AG55" s="58">
        <v>0</v>
      </c>
      <c r="AH55" s="58">
        <v>0</v>
      </c>
      <c r="AI55" s="58">
        <v>0</v>
      </c>
      <c r="AJ55" s="58">
        <v>0</v>
      </c>
      <c r="AK55" s="58">
        <v>0</v>
      </c>
      <c r="AL55" s="58">
        <v>0</v>
      </c>
      <c r="AM55" s="58">
        <v>0</v>
      </c>
      <c r="AN55" s="58">
        <v>0</v>
      </c>
      <c r="AO55" s="58">
        <v>0</v>
      </c>
      <c r="AP55" s="58">
        <v>0</v>
      </c>
      <c r="AQ55" s="58">
        <v>0</v>
      </c>
      <c r="AR55" s="58">
        <v>0</v>
      </c>
      <c r="AS55" s="58">
        <v>0</v>
      </c>
      <c r="AT55" s="58">
        <v>0</v>
      </c>
      <c r="AU55" s="58">
        <v>0</v>
      </c>
      <c r="AV55" s="58">
        <v>0</v>
      </c>
      <c r="AW55" s="58">
        <v>0</v>
      </c>
      <c r="AX55" s="58">
        <v>0</v>
      </c>
      <c r="AY55" s="58">
        <v>0</v>
      </c>
      <c r="AZ55" s="58">
        <v>0</v>
      </c>
      <c r="BA55" s="58">
        <v>0</v>
      </c>
      <c r="BB55" s="58">
        <v>0</v>
      </c>
      <c r="BC55" s="58">
        <v>0</v>
      </c>
      <c r="BD55" s="58">
        <v>0</v>
      </c>
      <c r="BE55" s="58">
        <v>0</v>
      </c>
      <c r="BF55" s="58">
        <v>0</v>
      </c>
      <c r="BG55" s="58">
        <v>0</v>
      </c>
      <c r="BH55" s="58">
        <v>0</v>
      </c>
      <c r="BI55" s="58">
        <v>0</v>
      </c>
      <c r="BJ55" s="58">
        <v>0</v>
      </c>
      <c r="BK55" s="58">
        <v>0</v>
      </c>
      <c r="BL55" s="58">
        <v>0</v>
      </c>
      <c r="BM55" s="58">
        <v>0</v>
      </c>
      <c r="BN55" s="58">
        <v>0</v>
      </c>
    </row>
    <row r="56" spans="1:66" s="26" customFormat="1" x14ac:dyDescent="0.35">
      <c r="A56" s="26">
        <v>19</v>
      </c>
      <c r="C56" s="26" t="s">
        <v>326</v>
      </c>
      <c r="D56" s="26" t="s">
        <v>0</v>
      </c>
      <c r="E56" s="164">
        <f>0.426/2</f>
        <v>0.21299999999999999</v>
      </c>
      <c r="F56" s="208">
        <f>1-E56</f>
        <v>0.78700000000000003</v>
      </c>
      <c r="G56" s="26">
        <v>1.5</v>
      </c>
      <c r="H56" s="144">
        <f>$F56*'CHA FAO - Data Crops'!E32*$G56</f>
        <v>0</v>
      </c>
      <c r="I56" s="144">
        <f>$F56*'CHA FAO - Data Crops'!F32*$G56</f>
        <v>0</v>
      </c>
      <c r="J56" s="144">
        <f>$F56*'CHA FAO - Data Crops'!G32*$G56</f>
        <v>0</v>
      </c>
      <c r="K56" s="144">
        <f>$F56*'CHA FAO - Data Crops'!H32*$G56</f>
        <v>0</v>
      </c>
      <c r="L56" s="144">
        <f>$F56*'CHA FAO - Data Crops'!I32*$G56</f>
        <v>0</v>
      </c>
      <c r="M56" s="144">
        <f>$F56*'CHA FAO - Data Crops'!J32*$G56</f>
        <v>0</v>
      </c>
      <c r="N56" s="144">
        <f>$F56*'CHA FAO - Data Crops'!K32*$G56</f>
        <v>0</v>
      </c>
      <c r="O56" s="144">
        <f>$F56*'CHA FAO - Data Crops'!L32*$G56</f>
        <v>0</v>
      </c>
      <c r="P56" s="144">
        <f>$F56*'CHA FAO - Data Crops'!M32*$G56</f>
        <v>0</v>
      </c>
      <c r="Q56" s="144">
        <f>$F56*'CHA FAO - Data Crops'!N32*$G56</f>
        <v>0</v>
      </c>
      <c r="R56" s="144">
        <f>$F56*'CHA FAO - Data Crops'!O32*$G56</f>
        <v>0</v>
      </c>
      <c r="S56" s="144">
        <f>$F56*'CHA FAO - Data Crops'!P32*$G56</f>
        <v>0</v>
      </c>
      <c r="T56" s="144">
        <f>$F56*'CHA FAO - Data Crops'!Q32*$G56</f>
        <v>0</v>
      </c>
      <c r="U56" s="144">
        <f>$F56*'CHA FAO - Data Crops'!R32*$G56</f>
        <v>0</v>
      </c>
      <c r="V56" s="144">
        <f>$F56*'CHA FAO - Data Crops'!S32*$G56</f>
        <v>0</v>
      </c>
      <c r="W56" s="144">
        <f>$F56*'CHA FAO - Data Crops'!T32*$G56</f>
        <v>0</v>
      </c>
      <c r="X56" s="144">
        <f>$F56*'CHA FAO - Data Crops'!U32*$G56</f>
        <v>0</v>
      </c>
      <c r="Y56" s="144">
        <f>$F56*'CHA FAO - Data Crops'!V32*$G56</f>
        <v>0</v>
      </c>
      <c r="Z56" s="144">
        <f>$F56*'CHA FAO - Data Crops'!W32*$G56</f>
        <v>0</v>
      </c>
      <c r="AA56" s="144">
        <f>$F56*'CHA FAO - Data Crops'!X32*$G56</f>
        <v>0</v>
      </c>
      <c r="AB56" s="144">
        <f>$F56*'CHA FAO - Data Crops'!Y32*$G56</f>
        <v>0</v>
      </c>
      <c r="AC56" s="144">
        <f>$F56*'CHA FAO - Data Crops'!Z32*$G56</f>
        <v>0</v>
      </c>
      <c r="AD56" s="144">
        <f>$F56*'CHA FAO - Data Crops'!AA32*$G56</f>
        <v>0</v>
      </c>
      <c r="AE56" s="144">
        <f>$F56*'CHA FAO - Data Crops'!AB32*$G56</f>
        <v>0</v>
      </c>
      <c r="AF56" s="144">
        <f>$F56*'CHA FAO - Data Crops'!AC32*$G56</f>
        <v>0</v>
      </c>
      <c r="AG56" s="144">
        <f>$F56*'CHA FAO - Data Crops'!AD32*$G56</f>
        <v>0</v>
      </c>
      <c r="AH56" s="144">
        <f>$F56*'CHA FAO - Data Crops'!AE32*$G56</f>
        <v>0</v>
      </c>
      <c r="AI56" s="144">
        <f>$F56*'CHA FAO - Data Crops'!AF32*$G56</f>
        <v>0</v>
      </c>
      <c r="AJ56" s="144">
        <f>$F56*'CHA FAO - Data Crops'!AG32*$G56</f>
        <v>0</v>
      </c>
      <c r="AK56" s="144">
        <f>$F56*'CHA FAO - Data Crops'!AH32*$G56</f>
        <v>0</v>
      </c>
      <c r="AL56" s="144">
        <f>$F56*'CHA FAO - Data Crops'!AI32*$G56</f>
        <v>0</v>
      </c>
      <c r="AM56" s="144">
        <f>$F56*'CHA FAO - Data Crops'!AJ32*$G56</f>
        <v>0</v>
      </c>
      <c r="AN56" s="144">
        <f>$F56*'CHA FAO - Data Crops'!AK32*$G56</f>
        <v>0</v>
      </c>
      <c r="AO56" s="144">
        <f>$F56*'CHA FAO - Data Crops'!AL32*$G56</f>
        <v>0</v>
      </c>
      <c r="AP56" s="144">
        <f>$F56*'CHA FAO - Data Crops'!AM32*$G56</f>
        <v>0</v>
      </c>
      <c r="AQ56" s="144">
        <f>$F56*'CHA FAO - Data Crops'!AN32*$G56</f>
        <v>0</v>
      </c>
      <c r="AR56" s="144">
        <f>$F56*'CHA FAO - Data Crops'!AO32*$G56</f>
        <v>0</v>
      </c>
      <c r="AS56" s="144">
        <f>$F56*'CHA FAO - Data Crops'!AP32*$G56</f>
        <v>0</v>
      </c>
      <c r="AT56" s="144">
        <f>$F56*'CHA FAO - Data Crops'!AQ32*$G56</f>
        <v>0</v>
      </c>
      <c r="AU56" s="144">
        <f>$F56*'CHA FAO - Data Crops'!AR32*$G56</f>
        <v>0</v>
      </c>
      <c r="AV56" s="144">
        <f>$F56*'CHA FAO - Data Crops'!AS32*$G56</f>
        <v>0</v>
      </c>
      <c r="AW56" s="144">
        <f>$F56*'CHA FAO - Data Crops'!AT32*$G56</f>
        <v>0</v>
      </c>
      <c r="AX56" s="144">
        <f>$F56*'CHA FAO - Data Crops'!AU32*$G56</f>
        <v>0</v>
      </c>
      <c r="AY56" s="144">
        <f>$F56*'CHA FAO - Data Crops'!AV32*$G56</f>
        <v>0</v>
      </c>
      <c r="AZ56" s="144">
        <f>$F56*'CHA FAO - Data Crops'!AW32*$G56</f>
        <v>0</v>
      </c>
      <c r="BA56" s="144">
        <f>$F56*'CHA FAO - Data Crops'!AX32*$G56</f>
        <v>0</v>
      </c>
      <c r="BB56" s="144">
        <f>$F56*'CHA FAO - Data Crops'!AY32*$G56</f>
        <v>0</v>
      </c>
      <c r="BC56" s="144">
        <f>$F56*'CHA FAO - Data Crops'!AZ32*$G56</f>
        <v>0</v>
      </c>
      <c r="BD56" s="144">
        <f>$F56*'CHA FAO - Data Crops'!BA32*$G56</f>
        <v>0</v>
      </c>
      <c r="BE56" s="144">
        <f>$F56*'CHA FAO - Data Crops'!BB32*$G56</f>
        <v>0</v>
      </c>
      <c r="BF56" s="144">
        <f>$F56*'CHA FAO - Data Crops'!BC32*$G56</f>
        <v>0</v>
      </c>
      <c r="BG56" s="144">
        <f>$F56*'CHA FAO - Data Crops'!BD32*$G56</f>
        <v>0</v>
      </c>
      <c r="BH56" s="144">
        <f>$F56*'CHA FAO - Data Crops'!BE32*$G56</f>
        <v>0</v>
      </c>
      <c r="BI56" s="144">
        <f>$F56*'CHA FAO - Data Crops'!BF32*$G56</f>
        <v>0</v>
      </c>
      <c r="BJ56" s="144">
        <f>$F56*'CHA FAO - Data Crops'!BG32*$G56</f>
        <v>0</v>
      </c>
      <c r="BK56" s="144">
        <f>$F56*'CHA FAO - Data Crops'!BH32*$G56</f>
        <v>0</v>
      </c>
      <c r="BL56" s="144">
        <f>$F56*'CHA FAO - Data Crops'!BI32*$G56</f>
        <v>0</v>
      </c>
      <c r="BM56" s="144">
        <f>$F56*'CHA FAO - Data Crops'!BJ32*$G56</f>
        <v>0</v>
      </c>
      <c r="BN56" s="144">
        <f>$F56*'CHA FAO - Data Crops'!BK32*$G56</f>
        <v>0</v>
      </c>
    </row>
    <row r="57" spans="1:66" s="55" customFormat="1" x14ac:dyDescent="0.35">
      <c r="A57" s="55">
        <v>19</v>
      </c>
      <c r="C57" s="55" t="s">
        <v>398</v>
      </c>
      <c r="D57" s="26" t="s">
        <v>0</v>
      </c>
      <c r="E57" s="162"/>
      <c r="F57" s="208"/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0</v>
      </c>
      <c r="AE57" s="58">
        <v>0</v>
      </c>
      <c r="AF57" s="58">
        <v>0</v>
      </c>
      <c r="AG57" s="58">
        <v>0</v>
      </c>
      <c r="AH57" s="58">
        <v>0</v>
      </c>
      <c r="AI57" s="58">
        <v>0</v>
      </c>
      <c r="AJ57" s="58">
        <v>0</v>
      </c>
      <c r="AK57" s="58">
        <v>0</v>
      </c>
      <c r="AL57" s="58">
        <v>0</v>
      </c>
      <c r="AM57" s="58">
        <v>0</v>
      </c>
      <c r="AN57" s="58">
        <v>0</v>
      </c>
      <c r="AO57" s="58">
        <v>0</v>
      </c>
      <c r="AP57" s="58">
        <v>0</v>
      </c>
      <c r="AQ57" s="58">
        <v>0</v>
      </c>
      <c r="AR57" s="58">
        <v>0</v>
      </c>
      <c r="AS57" s="58">
        <v>0</v>
      </c>
      <c r="AT57" s="58">
        <v>0</v>
      </c>
      <c r="AU57" s="58">
        <v>0</v>
      </c>
      <c r="AV57" s="58">
        <v>0</v>
      </c>
      <c r="AW57" s="58">
        <v>0</v>
      </c>
      <c r="AX57" s="58">
        <v>0</v>
      </c>
      <c r="AY57" s="58">
        <v>0</v>
      </c>
      <c r="AZ57" s="58">
        <v>0</v>
      </c>
      <c r="BA57" s="58">
        <v>0</v>
      </c>
      <c r="BB57" s="58">
        <v>0</v>
      </c>
      <c r="BC57" s="58">
        <v>0</v>
      </c>
      <c r="BD57" s="58">
        <v>0</v>
      </c>
      <c r="BE57" s="58">
        <v>0</v>
      </c>
      <c r="BF57" s="58">
        <v>0</v>
      </c>
      <c r="BG57" s="58">
        <v>0</v>
      </c>
      <c r="BH57" s="58">
        <v>0</v>
      </c>
      <c r="BI57" s="58">
        <v>0</v>
      </c>
      <c r="BJ57" s="58">
        <v>0</v>
      </c>
      <c r="BK57" s="58">
        <v>0</v>
      </c>
      <c r="BL57" s="58">
        <v>0</v>
      </c>
      <c r="BM57" s="58">
        <v>0</v>
      </c>
      <c r="BN57" s="58">
        <v>0</v>
      </c>
    </row>
    <row r="58" spans="1:66" s="55" customFormat="1" x14ac:dyDescent="0.35">
      <c r="C58" s="26" t="s">
        <v>491</v>
      </c>
      <c r="E58" s="162"/>
      <c r="F58" s="207"/>
      <c r="H58" s="58">
        <f>SUM(H48:H57)</f>
        <v>320273.59035000001</v>
      </c>
      <c r="I58" s="58">
        <f t="shared" ref="I58:BN58" si="8">SUM(I48:I57)</f>
        <v>436833.87754999998</v>
      </c>
      <c r="J58" s="58">
        <f t="shared" si="8"/>
        <v>429402.51445000002</v>
      </c>
      <c r="K58" s="58">
        <f t="shared" si="8"/>
        <v>448476.96169999999</v>
      </c>
      <c r="L58" s="58">
        <f t="shared" si="8"/>
        <v>437923.23514999996</v>
      </c>
      <c r="M58" s="58">
        <f t="shared" si="8"/>
        <v>429434.44554999995</v>
      </c>
      <c r="N58" s="58">
        <f t="shared" si="8"/>
        <v>379832.31734999997</v>
      </c>
      <c r="O58" s="58">
        <f t="shared" si="8"/>
        <v>528518.84719999996</v>
      </c>
      <c r="P58" s="58">
        <f t="shared" si="8"/>
        <v>482767.45734999992</v>
      </c>
      <c r="Q58" s="58">
        <f t="shared" si="8"/>
        <v>393183.87379999994</v>
      </c>
      <c r="R58" s="58">
        <f t="shared" si="8"/>
        <v>391606.79989999998</v>
      </c>
      <c r="S58" s="58">
        <f t="shared" si="8"/>
        <v>375009.53214999998</v>
      </c>
      <c r="T58" s="58">
        <f t="shared" si="8"/>
        <v>418768.51329999999</v>
      </c>
      <c r="U58" s="58">
        <f t="shared" si="8"/>
        <v>492666.79800000001</v>
      </c>
      <c r="V58" s="58">
        <f t="shared" si="8"/>
        <v>542392.22589999996</v>
      </c>
      <c r="W58" s="58">
        <f t="shared" si="8"/>
        <v>479859.77989999996</v>
      </c>
      <c r="X58" s="58">
        <f t="shared" si="8"/>
        <v>452603.32654999994</v>
      </c>
      <c r="Y58" s="58">
        <f t="shared" si="8"/>
        <v>470141.81419999996</v>
      </c>
      <c r="Z58" s="58">
        <f t="shared" si="8"/>
        <v>389304.92164999997</v>
      </c>
      <c r="AA58" s="58">
        <f t="shared" si="8"/>
        <v>379201.81844999996</v>
      </c>
      <c r="AB58" s="58">
        <f t="shared" si="8"/>
        <v>339259.79495000001</v>
      </c>
      <c r="AC58" s="58">
        <f t="shared" si="8"/>
        <v>386841.82010000001</v>
      </c>
      <c r="AD58" s="58">
        <f t="shared" si="8"/>
        <v>516505.59939999995</v>
      </c>
      <c r="AE58" s="58">
        <f t="shared" si="8"/>
        <v>379386.43589999992</v>
      </c>
      <c r="AF58" s="58">
        <f t="shared" si="8"/>
        <v>434709.45139999996</v>
      </c>
      <c r="AG58" s="58">
        <f t="shared" si="8"/>
        <v>401971.66500000004</v>
      </c>
      <c r="AH58" s="58">
        <f t="shared" si="8"/>
        <v>463424.54234999995</v>
      </c>
      <c r="AI58" s="58">
        <f t="shared" si="8"/>
        <v>495658.22080000001</v>
      </c>
      <c r="AJ58" s="58">
        <f t="shared" si="8"/>
        <v>600731.16610000003</v>
      </c>
      <c r="AK58" s="58">
        <f t="shared" si="8"/>
        <v>556382.18920000002</v>
      </c>
      <c r="AL58" s="58">
        <f t="shared" si="8"/>
        <v>756850.1692</v>
      </c>
      <c r="AM58" s="58">
        <f t="shared" si="8"/>
        <v>650457.24894999992</v>
      </c>
      <c r="AN58" s="58">
        <f t="shared" si="8"/>
        <v>532492.59724999999</v>
      </c>
      <c r="AO58" s="58">
        <f t="shared" si="8"/>
        <v>687581.6264999999</v>
      </c>
      <c r="AP58" s="58">
        <f t="shared" si="8"/>
        <v>808551.84100000001</v>
      </c>
      <c r="AQ58" s="58">
        <f t="shared" si="8"/>
        <v>950465.76289999997</v>
      </c>
      <c r="AR58" s="58">
        <f t="shared" si="8"/>
        <v>1156847.0057499998</v>
      </c>
      <c r="AS58" s="58">
        <f t="shared" si="8"/>
        <v>1121272.682</v>
      </c>
      <c r="AT58" s="58">
        <f t="shared" si="8"/>
        <v>1012403.1972999999</v>
      </c>
      <c r="AU58" s="58">
        <f t="shared" si="8"/>
        <v>1006975.7239</v>
      </c>
      <c r="AV58" s="58">
        <f t="shared" si="8"/>
        <v>1203326.0611</v>
      </c>
      <c r="AW58" s="58">
        <f t="shared" si="8"/>
        <v>1063061.8439499999</v>
      </c>
      <c r="AX58" s="58">
        <f t="shared" si="8"/>
        <v>980009.49569999997</v>
      </c>
      <c r="AY58" s="58">
        <f t="shared" si="8"/>
        <v>1126808.2792</v>
      </c>
      <c r="AZ58" s="58">
        <f t="shared" si="8"/>
        <v>1261245.06675</v>
      </c>
      <c r="BA58" s="58">
        <f t="shared" si="8"/>
        <v>1049127.0978999999</v>
      </c>
      <c r="BB58" s="58">
        <f t="shared" si="8"/>
        <v>1013614.23175</v>
      </c>
      <c r="BC58" s="58">
        <f t="shared" si="8"/>
        <v>1222034.1895500002</v>
      </c>
      <c r="BD58" s="58">
        <f t="shared" si="8"/>
        <v>1064860.30485</v>
      </c>
      <c r="BE58" s="58">
        <f t="shared" si="8"/>
        <v>2034762.8318499997</v>
      </c>
      <c r="BF58" s="58">
        <f t="shared" si="8"/>
        <v>1194343.7983499998</v>
      </c>
      <c r="BG58" s="58">
        <f t="shared" si="8"/>
        <v>2418587.0625499999</v>
      </c>
      <c r="BH58" s="58">
        <f t="shared" si="8"/>
        <v>1949100.41255</v>
      </c>
      <c r="BI58" s="58">
        <f t="shared" si="8"/>
        <v>2030366.3332</v>
      </c>
      <c r="BJ58" s="58">
        <f t="shared" si="8"/>
        <v>2001929.4051999999</v>
      </c>
      <c r="BK58" s="58">
        <f t="shared" si="8"/>
        <v>2394653.0278499997</v>
      </c>
      <c r="BL58" s="58">
        <f t="shared" si="8"/>
        <v>1875240.4208499999</v>
      </c>
      <c r="BM58" s="58">
        <f t="shared" si="8"/>
        <v>1814265.4652499999</v>
      </c>
      <c r="BN58" s="58">
        <f t="shared" si="8"/>
        <v>2479559.9228000003</v>
      </c>
    </row>
    <row r="59" spans="1:66" x14ac:dyDescent="0.35">
      <c r="E59" s="163"/>
      <c r="F59" s="208"/>
      <c r="G59" s="52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</row>
    <row r="60" spans="1:66" x14ac:dyDescent="0.35">
      <c r="E60" s="163"/>
      <c r="F60" s="208"/>
      <c r="G60" s="52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</row>
    <row r="61" spans="1:66" x14ac:dyDescent="0.35">
      <c r="E61" s="163"/>
      <c r="F61" s="208"/>
      <c r="G61" s="52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</row>
    <row r="62" spans="1:66" x14ac:dyDescent="0.35">
      <c r="F62" s="163"/>
      <c r="G62" s="208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</row>
    <row r="63" spans="1:66" x14ac:dyDescent="0.35">
      <c r="C63" s="31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</row>
    <row r="64" spans="1:66" x14ac:dyDescent="0.35">
      <c r="A64" s="143" t="s">
        <v>415</v>
      </c>
      <c r="F64" s="52"/>
      <c r="G64" s="210"/>
      <c r="N64" s="52"/>
    </row>
    <row r="65" spans="1:66" x14ac:dyDescent="0.35">
      <c r="A65" s="192"/>
      <c r="F65" s="52"/>
      <c r="G65" s="210"/>
      <c r="N65" s="52"/>
    </row>
    <row r="66" spans="1:66" s="92" customFormat="1" ht="58" x14ac:dyDescent="0.35">
      <c r="B66" s="139" t="s">
        <v>336</v>
      </c>
      <c r="C66" s="169"/>
      <c r="D66" s="93" t="s">
        <v>358</v>
      </c>
      <c r="E66" s="93" t="s">
        <v>359</v>
      </c>
      <c r="F66" s="93" t="s">
        <v>360</v>
      </c>
      <c r="G66" s="211" t="s">
        <v>417</v>
      </c>
    </row>
    <row r="67" spans="1:66" x14ac:dyDescent="0.35">
      <c r="A67" s="52" t="s">
        <v>369</v>
      </c>
      <c r="B67" s="145" t="s">
        <v>331</v>
      </c>
      <c r="C67" s="137"/>
      <c r="D67" s="167">
        <v>0.9</v>
      </c>
      <c r="E67" s="167">
        <v>0.5</v>
      </c>
      <c r="F67" s="53">
        <v>0.5</v>
      </c>
      <c r="G67" s="210">
        <f>D67*E67*F67</f>
        <v>0.22500000000000001</v>
      </c>
      <c r="H67" s="25">
        <f t="shared" ref="H67:AM67" si="9">$G67*H16</f>
        <v>506345.33250000008</v>
      </c>
      <c r="I67" s="25">
        <f t="shared" si="9"/>
        <v>457129.48500000004</v>
      </c>
      <c r="J67" s="25">
        <f t="shared" si="9"/>
        <v>624652.42500000005</v>
      </c>
      <c r="K67" s="25">
        <f t="shared" si="9"/>
        <v>496504.07999999996</v>
      </c>
      <c r="L67" s="25">
        <f t="shared" si="9"/>
        <v>430571.38500000001</v>
      </c>
      <c r="M67" s="25">
        <f t="shared" si="9"/>
        <v>443644.97850000003</v>
      </c>
      <c r="N67" s="25">
        <f t="shared" si="9"/>
        <v>456595.875</v>
      </c>
      <c r="O67" s="25">
        <f t="shared" si="9"/>
        <v>462865.005</v>
      </c>
      <c r="P67" s="25">
        <f t="shared" si="9"/>
        <v>456000.48000000004</v>
      </c>
      <c r="Q67" s="25">
        <f t="shared" si="9"/>
        <v>427659.93</v>
      </c>
      <c r="R67" s="25">
        <f t="shared" si="9"/>
        <v>410661.495</v>
      </c>
      <c r="S67" s="25">
        <f t="shared" si="9"/>
        <v>293288.82750000001</v>
      </c>
      <c r="T67" s="25">
        <f t="shared" si="9"/>
        <v>282309.16499999998</v>
      </c>
      <c r="U67" s="25">
        <f t="shared" si="9"/>
        <v>372496.74750000006</v>
      </c>
      <c r="V67" s="25">
        <f t="shared" si="9"/>
        <v>368329.72500000003</v>
      </c>
      <c r="W67" s="25">
        <f t="shared" si="9"/>
        <v>358614.99</v>
      </c>
      <c r="X67" s="25">
        <f t="shared" si="9"/>
        <v>404164.64250000002</v>
      </c>
      <c r="Y67" s="25">
        <f t="shared" si="9"/>
        <v>413080.42499999999</v>
      </c>
      <c r="Z67" s="25">
        <f t="shared" si="9"/>
        <v>341336.25</v>
      </c>
      <c r="AA67" s="25">
        <f t="shared" si="9"/>
        <v>336754.125</v>
      </c>
      <c r="AB67" s="25">
        <f t="shared" si="9"/>
        <v>212221.57500000001</v>
      </c>
      <c r="AC67" s="25">
        <f t="shared" si="9"/>
        <v>224787.50550000003</v>
      </c>
      <c r="AD67" s="25">
        <f t="shared" si="9"/>
        <v>266390.86319999996</v>
      </c>
      <c r="AE67" s="25">
        <f t="shared" si="9"/>
        <v>222821.09333999999</v>
      </c>
      <c r="AF67" s="25">
        <f t="shared" si="9"/>
        <v>439085.47315499996</v>
      </c>
      <c r="AG67" s="25">
        <f t="shared" si="9"/>
        <v>405760.02169500006</v>
      </c>
      <c r="AH67" s="25">
        <f t="shared" si="9"/>
        <v>347454.27616500005</v>
      </c>
      <c r="AI67" s="25">
        <f t="shared" si="9"/>
        <v>470079.32026499993</v>
      </c>
      <c r="AJ67" s="25">
        <f t="shared" si="9"/>
        <v>326295.45661499997</v>
      </c>
      <c r="AK67" s="25">
        <f t="shared" si="9"/>
        <v>341269.13614500005</v>
      </c>
      <c r="AL67" s="25">
        <f t="shared" si="9"/>
        <v>423992.66827500006</v>
      </c>
      <c r="AM67" s="25">
        <f t="shared" si="9"/>
        <v>532426.81446000002</v>
      </c>
      <c r="AN67" s="25">
        <f t="shared" ref="AN67:BN67" si="10">$G67*AN16</f>
        <v>361558.64844000002</v>
      </c>
      <c r="AO67" s="25">
        <f t="shared" si="10"/>
        <v>640113.23349000001</v>
      </c>
      <c r="AP67" s="25">
        <f t="shared" si="10"/>
        <v>517060.826955</v>
      </c>
      <c r="AQ67" s="25">
        <f t="shared" si="10"/>
        <v>478970.50396499992</v>
      </c>
      <c r="AR67" s="25">
        <f t="shared" si="10"/>
        <v>529815.14536499989</v>
      </c>
      <c r="AS67" s="25">
        <f t="shared" si="10"/>
        <v>699337.17868499993</v>
      </c>
      <c r="AT67" s="25">
        <f t="shared" si="10"/>
        <v>664843.64971499995</v>
      </c>
      <c r="AU67" s="25">
        <f t="shared" si="10"/>
        <v>517679.6948099999</v>
      </c>
      <c r="AV67" s="25">
        <f t="shared" si="10"/>
        <v>734524.56562500005</v>
      </c>
      <c r="AW67" s="25">
        <f t="shared" si="10"/>
        <v>665616.83053500007</v>
      </c>
      <c r="AX67" s="25">
        <f t="shared" si="10"/>
        <v>904884.86726999993</v>
      </c>
      <c r="AY67" s="25">
        <f t="shared" si="10"/>
        <v>661122.29628000001</v>
      </c>
      <c r="AZ67" s="25">
        <f t="shared" si="10"/>
        <v>980741.8235249999</v>
      </c>
      <c r="BA67" s="25">
        <f t="shared" si="10"/>
        <v>1133741.7590399999</v>
      </c>
      <c r="BB67" s="25">
        <f t="shared" si="10"/>
        <v>1051194.9838049999</v>
      </c>
      <c r="BC67" s="25">
        <f t="shared" si="10"/>
        <v>1001694.3259950001</v>
      </c>
      <c r="BD67" s="25">
        <f t="shared" si="10"/>
        <v>822785.82331500005</v>
      </c>
      <c r="BE67" s="25">
        <f t="shared" si="10"/>
        <v>1766207.2247549999</v>
      </c>
      <c r="BF67" s="25">
        <f t="shared" si="10"/>
        <v>827769.66408000013</v>
      </c>
      <c r="BG67" s="25">
        <f t="shared" si="10"/>
        <v>1714500.2049749999</v>
      </c>
      <c r="BH67" s="25">
        <f t="shared" si="10"/>
        <v>1234198.9418399998</v>
      </c>
      <c r="BI67" s="25">
        <f t="shared" si="10"/>
        <v>1410579.6134850001</v>
      </c>
      <c r="BJ67" s="25">
        <f t="shared" si="10"/>
        <v>1253575.9957499998</v>
      </c>
      <c r="BK67" s="25">
        <f t="shared" si="10"/>
        <v>1481898.8026350001</v>
      </c>
      <c r="BL67" s="25">
        <f t="shared" si="10"/>
        <v>1394256.28914</v>
      </c>
      <c r="BM67" s="25">
        <f t="shared" si="10"/>
        <v>1557967.6856699998</v>
      </c>
      <c r="BN67" s="25">
        <f t="shared" si="10"/>
        <v>1492782.37524</v>
      </c>
    </row>
    <row r="68" spans="1:66" x14ac:dyDescent="0.35">
      <c r="B68" s="145" t="s">
        <v>2</v>
      </c>
      <c r="C68" s="137"/>
      <c r="D68" s="167">
        <v>0.75</v>
      </c>
      <c r="E68" s="167">
        <v>0.5</v>
      </c>
      <c r="F68" s="53">
        <v>0.5</v>
      </c>
      <c r="G68" s="210">
        <f t="shared" ref="G68:G77" si="11">D68*E68*F68</f>
        <v>0.1875</v>
      </c>
      <c r="H68" s="25">
        <f t="shared" ref="H68:AM68" si="12">$G68*H26</f>
        <v>6076.6799999999994</v>
      </c>
      <c r="I68" s="25">
        <f t="shared" si="12"/>
        <v>6836.8649999999998</v>
      </c>
      <c r="J68" s="25">
        <f t="shared" si="12"/>
        <v>7075.7999999999984</v>
      </c>
      <c r="K68" s="25">
        <f t="shared" si="12"/>
        <v>7579.11</v>
      </c>
      <c r="L68" s="25">
        <f t="shared" si="12"/>
        <v>7803.0450000000001</v>
      </c>
      <c r="M68" s="25">
        <f t="shared" si="12"/>
        <v>7946.3549999999977</v>
      </c>
      <c r="N68" s="25">
        <f t="shared" si="12"/>
        <v>9079.6649999999972</v>
      </c>
      <c r="O68" s="25">
        <f t="shared" si="12"/>
        <v>10232.662499999999</v>
      </c>
      <c r="P68" s="25">
        <f t="shared" si="12"/>
        <v>11104.537499999999</v>
      </c>
      <c r="Q68" s="25">
        <f t="shared" si="12"/>
        <v>12024.224999999999</v>
      </c>
      <c r="R68" s="25">
        <f t="shared" si="12"/>
        <v>12335.407499999999</v>
      </c>
      <c r="S68" s="25">
        <f t="shared" si="12"/>
        <v>12475.061250000001</v>
      </c>
      <c r="T68" s="25">
        <f t="shared" si="12"/>
        <v>11704.537499999999</v>
      </c>
      <c r="U68" s="25">
        <f t="shared" si="12"/>
        <v>11989.035</v>
      </c>
      <c r="V68" s="25">
        <f t="shared" si="12"/>
        <v>13533.900000000001</v>
      </c>
      <c r="W68" s="25">
        <f t="shared" si="12"/>
        <v>13891.724999999999</v>
      </c>
      <c r="X68" s="25">
        <f t="shared" si="12"/>
        <v>14469.224999999999</v>
      </c>
      <c r="Y68" s="25">
        <f t="shared" si="12"/>
        <v>14932.949999999999</v>
      </c>
      <c r="Z68" s="25">
        <f t="shared" si="12"/>
        <v>15413.25</v>
      </c>
      <c r="AA68" s="25">
        <f t="shared" si="12"/>
        <v>17438.25</v>
      </c>
      <c r="AB68" s="25">
        <f t="shared" si="12"/>
        <v>18488.25</v>
      </c>
      <c r="AC68" s="25">
        <f t="shared" si="12"/>
        <v>20813.25</v>
      </c>
      <c r="AD68" s="25">
        <f t="shared" si="12"/>
        <v>22688.25</v>
      </c>
      <c r="AE68" s="25">
        <f t="shared" si="12"/>
        <v>25080.224999999999</v>
      </c>
      <c r="AF68" s="25">
        <f t="shared" si="12"/>
        <v>28147.050000000003</v>
      </c>
      <c r="AG68" s="25">
        <f t="shared" si="12"/>
        <v>24097.050000000003</v>
      </c>
      <c r="AH68" s="25">
        <f t="shared" si="12"/>
        <v>24700.125</v>
      </c>
      <c r="AI68" s="25">
        <f t="shared" si="12"/>
        <v>28145.699999999997</v>
      </c>
      <c r="AJ68" s="25">
        <f t="shared" si="12"/>
        <v>24936.899999999998</v>
      </c>
      <c r="AK68" s="25">
        <f t="shared" si="12"/>
        <v>28548.264374999999</v>
      </c>
      <c r="AL68" s="25">
        <f t="shared" si="12"/>
        <v>23234.628749999996</v>
      </c>
      <c r="AM68" s="25">
        <f t="shared" si="12"/>
        <v>19206.438749999998</v>
      </c>
      <c r="AN68" s="25">
        <f t="shared" ref="AN68:BN68" si="13">$G68*AN26</f>
        <v>18974.895</v>
      </c>
      <c r="AO68" s="25">
        <f t="shared" si="13"/>
        <v>19616.799374999999</v>
      </c>
      <c r="AP68" s="25">
        <f t="shared" si="13"/>
        <v>23310.327525000001</v>
      </c>
      <c r="AQ68" s="25">
        <f t="shared" si="13"/>
        <v>23662.794299999998</v>
      </c>
      <c r="AR68" s="25">
        <f t="shared" si="13"/>
        <v>24660.561299999998</v>
      </c>
      <c r="AS68" s="25">
        <f t="shared" si="13"/>
        <v>26167.668599999997</v>
      </c>
      <c r="AT68" s="25">
        <f t="shared" si="13"/>
        <v>28980.125400000004</v>
      </c>
      <c r="AU68" s="25">
        <f t="shared" si="13"/>
        <v>26259.298875</v>
      </c>
      <c r="AV68" s="25">
        <f t="shared" si="13"/>
        <v>30994.050450000006</v>
      </c>
      <c r="AW68" s="25">
        <f t="shared" si="13"/>
        <v>28989.54765</v>
      </c>
      <c r="AX68" s="25">
        <f t="shared" si="13"/>
        <v>29767.86</v>
      </c>
      <c r="AY68" s="25">
        <f t="shared" si="13"/>
        <v>12185.924999999999</v>
      </c>
      <c r="AZ68" s="25">
        <f t="shared" si="13"/>
        <v>53165.251875000002</v>
      </c>
      <c r="BA68" s="25">
        <f t="shared" si="13"/>
        <v>36397.703249999999</v>
      </c>
      <c r="BB68" s="25">
        <f t="shared" si="13"/>
        <v>26190.422999999999</v>
      </c>
      <c r="BC68" s="25">
        <f t="shared" si="13"/>
        <v>19239.768749999999</v>
      </c>
      <c r="BD68" s="25">
        <f t="shared" si="13"/>
        <v>20938.516199999998</v>
      </c>
      <c r="BE68" s="25">
        <f t="shared" si="13"/>
        <v>28868.391224999996</v>
      </c>
      <c r="BF68" s="25">
        <f t="shared" si="13"/>
        <v>38116.79144999999</v>
      </c>
      <c r="BG68" s="25">
        <f t="shared" si="13"/>
        <v>44975.230649999998</v>
      </c>
      <c r="BH68" s="25">
        <f t="shared" si="13"/>
        <v>35133.474900000001</v>
      </c>
      <c r="BI68" s="25">
        <f t="shared" si="13"/>
        <v>25460.9097</v>
      </c>
      <c r="BJ68" s="25">
        <f t="shared" si="13"/>
        <v>22014.635024999996</v>
      </c>
      <c r="BK68" s="25">
        <f t="shared" si="13"/>
        <v>46722.031274999994</v>
      </c>
      <c r="BL68" s="25">
        <f t="shared" si="13"/>
        <v>36796.968074999997</v>
      </c>
      <c r="BM68" s="25">
        <f t="shared" si="13"/>
        <v>38820.154874999993</v>
      </c>
      <c r="BN68" s="25">
        <f t="shared" si="13"/>
        <v>38376.990974999993</v>
      </c>
    </row>
    <row r="69" spans="1:66" x14ac:dyDescent="0.35">
      <c r="B69" s="145" t="s">
        <v>332</v>
      </c>
      <c r="C69" s="137"/>
      <c r="D69" s="167">
        <v>0.9</v>
      </c>
      <c r="E69" s="167">
        <v>0.5</v>
      </c>
      <c r="F69" s="53">
        <v>0.5</v>
      </c>
      <c r="G69" s="210">
        <f t="shared" si="11"/>
        <v>0.22500000000000001</v>
      </c>
      <c r="H69" s="25">
        <f t="shared" ref="H69:AM69" si="14">$G69*H29</f>
        <v>314.99999999999989</v>
      </c>
      <c r="I69" s="25">
        <f t="shared" si="14"/>
        <v>314.99999999999989</v>
      </c>
      <c r="J69" s="25">
        <f t="shared" si="14"/>
        <v>409.49999999999989</v>
      </c>
      <c r="K69" s="25">
        <f t="shared" si="14"/>
        <v>472.49999999999989</v>
      </c>
      <c r="L69" s="25">
        <f t="shared" si="14"/>
        <v>535.49999999999977</v>
      </c>
      <c r="M69" s="25">
        <f t="shared" si="14"/>
        <v>598.49999999999977</v>
      </c>
      <c r="N69" s="25">
        <f t="shared" si="14"/>
        <v>661.49999999999977</v>
      </c>
      <c r="O69" s="25">
        <f t="shared" si="14"/>
        <v>692.99999999999977</v>
      </c>
      <c r="P69" s="25">
        <f t="shared" si="14"/>
        <v>743.39999999999986</v>
      </c>
      <c r="Q69" s="25">
        <f t="shared" si="14"/>
        <v>708.74999999999977</v>
      </c>
      <c r="R69" s="25">
        <f t="shared" si="14"/>
        <v>661.49999999999977</v>
      </c>
      <c r="S69" s="25">
        <f t="shared" si="14"/>
        <v>566.99999999999977</v>
      </c>
      <c r="T69" s="25">
        <f t="shared" si="14"/>
        <v>629.99999999999977</v>
      </c>
      <c r="U69" s="25">
        <f t="shared" si="14"/>
        <v>629.99999999999977</v>
      </c>
      <c r="V69" s="25">
        <f t="shared" si="14"/>
        <v>661.49999999999977</v>
      </c>
      <c r="W69" s="25">
        <f t="shared" si="14"/>
        <v>4567.4999999999982</v>
      </c>
      <c r="X69" s="25">
        <f t="shared" si="14"/>
        <v>5354.9999999999982</v>
      </c>
      <c r="Y69" s="25">
        <f t="shared" si="14"/>
        <v>5197.4999999999982</v>
      </c>
      <c r="Z69" s="25">
        <f t="shared" si="14"/>
        <v>6772.4999999999982</v>
      </c>
      <c r="AA69" s="25">
        <f t="shared" si="14"/>
        <v>6772.4999999999982</v>
      </c>
      <c r="AB69" s="25">
        <f t="shared" si="14"/>
        <v>6126.6554999999989</v>
      </c>
      <c r="AC69" s="25">
        <f t="shared" si="14"/>
        <v>6270.3269999999984</v>
      </c>
      <c r="AD69" s="25">
        <f t="shared" si="14"/>
        <v>7160.8319999999985</v>
      </c>
      <c r="AE69" s="25">
        <f t="shared" si="14"/>
        <v>6543.0854999999983</v>
      </c>
      <c r="AF69" s="25">
        <f t="shared" si="14"/>
        <v>7528.6259999999984</v>
      </c>
      <c r="AG69" s="25">
        <f t="shared" si="14"/>
        <v>7529.2244999999984</v>
      </c>
      <c r="AH69" s="25">
        <f t="shared" si="14"/>
        <v>7544.2499999999982</v>
      </c>
      <c r="AI69" s="25">
        <f t="shared" si="14"/>
        <v>8187.5429999999969</v>
      </c>
      <c r="AJ69" s="25">
        <f t="shared" si="14"/>
        <v>9259.1099999999969</v>
      </c>
      <c r="AK69" s="25">
        <f t="shared" si="14"/>
        <v>9485.9729999999981</v>
      </c>
      <c r="AL69" s="25">
        <f t="shared" si="14"/>
        <v>8901.9314999999988</v>
      </c>
      <c r="AM69" s="25">
        <f t="shared" si="14"/>
        <v>9251.9594999999972</v>
      </c>
      <c r="AN69" s="25">
        <f t="shared" ref="AN69:BN69" si="15">$G69*AN29</f>
        <v>10928.452499999998</v>
      </c>
      <c r="AO69" s="25">
        <f t="shared" si="15"/>
        <v>10247.012999999999</v>
      </c>
      <c r="AP69" s="25">
        <f t="shared" si="15"/>
        <v>10390.999499999998</v>
      </c>
      <c r="AQ69" s="25">
        <f t="shared" si="15"/>
        <v>11144.290499999997</v>
      </c>
      <c r="AR69" s="25">
        <f t="shared" si="15"/>
        <v>9246.0059999999976</v>
      </c>
      <c r="AS69" s="25">
        <f t="shared" si="15"/>
        <v>9301.6034999999993</v>
      </c>
      <c r="AT69" s="25">
        <f t="shared" si="15"/>
        <v>8724.4289999999983</v>
      </c>
      <c r="AU69" s="25">
        <f t="shared" si="15"/>
        <v>10394.999999999996</v>
      </c>
      <c r="AV69" s="25">
        <f t="shared" si="15"/>
        <v>11024.999999999996</v>
      </c>
      <c r="AW69" s="25">
        <f t="shared" si="15"/>
        <v>11182.499999999996</v>
      </c>
      <c r="AX69" s="25">
        <f t="shared" si="15"/>
        <v>11528.999999999996</v>
      </c>
      <c r="AY69" s="25">
        <f t="shared" si="15"/>
        <v>10520.999999999996</v>
      </c>
      <c r="AZ69" s="25">
        <f t="shared" si="15"/>
        <v>12253.499999999996</v>
      </c>
      <c r="BA69" s="25">
        <f t="shared" si="15"/>
        <v>12253.499999999996</v>
      </c>
      <c r="BB69" s="25">
        <f t="shared" si="15"/>
        <v>12284.999999999996</v>
      </c>
      <c r="BC69" s="25">
        <f t="shared" si="15"/>
        <v>12757.499999999996</v>
      </c>
      <c r="BD69" s="25">
        <f t="shared" si="15"/>
        <v>14017.499999999996</v>
      </c>
      <c r="BE69" s="25">
        <f t="shared" si="15"/>
        <v>13912.951499999996</v>
      </c>
      <c r="BF69" s="25">
        <f t="shared" si="15"/>
        <v>13375.466999999997</v>
      </c>
      <c r="BG69" s="25">
        <f t="shared" si="15"/>
        <v>13616.819999999996</v>
      </c>
      <c r="BH69" s="25">
        <f t="shared" si="15"/>
        <v>13797.787499999997</v>
      </c>
      <c r="BI69" s="25">
        <f t="shared" si="15"/>
        <v>14045.062499999996</v>
      </c>
      <c r="BJ69" s="25">
        <f t="shared" si="15"/>
        <v>14319.458999999997</v>
      </c>
      <c r="BK69" s="25">
        <f t="shared" si="15"/>
        <v>14481.557999999995</v>
      </c>
      <c r="BL69" s="25">
        <f t="shared" si="15"/>
        <v>14664.887999999997</v>
      </c>
      <c r="BM69" s="25">
        <f t="shared" si="15"/>
        <v>14848.249499999998</v>
      </c>
      <c r="BN69" s="25">
        <f t="shared" si="15"/>
        <v>15031.610999999995</v>
      </c>
    </row>
    <row r="70" spans="1:66" x14ac:dyDescent="0.35">
      <c r="B70" s="145" t="s">
        <v>333</v>
      </c>
      <c r="C70" s="137"/>
      <c r="D70" s="167">
        <v>0.75</v>
      </c>
      <c r="E70" s="167">
        <v>0.5</v>
      </c>
      <c r="F70" s="53">
        <v>0.5</v>
      </c>
      <c r="G70" s="210">
        <f t="shared" si="11"/>
        <v>0.1875</v>
      </c>
      <c r="H70" s="25">
        <v>0</v>
      </c>
      <c r="I70" s="25">
        <v>0</v>
      </c>
      <c r="J70" s="25">
        <v>0</v>
      </c>
      <c r="K70" s="25">
        <v>0</v>
      </c>
      <c r="L70" s="25">
        <v>0</v>
      </c>
      <c r="M70" s="25">
        <v>0</v>
      </c>
      <c r="N70" s="25">
        <v>0</v>
      </c>
      <c r="O70" s="25">
        <v>0</v>
      </c>
      <c r="P70" s="25">
        <v>0</v>
      </c>
      <c r="Q70" s="25">
        <v>0</v>
      </c>
      <c r="R70" s="25">
        <v>0</v>
      </c>
      <c r="S70" s="25">
        <v>0</v>
      </c>
      <c r="T70" s="25">
        <v>0</v>
      </c>
      <c r="U70" s="25">
        <v>0</v>
      </c>
      <c r="V70" s="25">
        <v>0</v>
      </c>
      <c r="W70" s="25">
        <v>0</v>
      </c>
      <c r="X70" s="25">
        <v>0</v>
      </c>
      <c r="Y70" s="25">
        <v>0</v>
      </c>
      <c r="Z70" s="25">
        <v>0</v>
      </c>
      <c r="AA70" s="25">
        <v>0</v>
      </c>
      <c r="AB70" s="25">
        <v>0</v>
      </c>
      <c r="AC70" s="25">
        <v>0</v>
      </c>
      <c r="AD70" s="25">
        <v>0</v>
      </c>
      <c r="AE70" s="25">
        <v>0</v>
      </c>
      <c r="AF70" s="25">
        <v>0</v>
      </c>
      <c r="AG70" s="25">
        <v>0</v>
      </c>
      <c r="AH70" s="25">
        <v>0</v>
      </c>
      <c r="AI70" s="25">
        <v>0</v>
      </c>
      <c r="AJ70" s="25">
        <v>0</v>
      </c>
      <c r="AK70" s="25">
        <v>0</v>
      </c>
      <c r="AL70" s="25">
        <v>0</v>
      </c>
      <c r="AM70" s="25">
        <v>0</v>
      </c>
      <c r="AN70" s="25">
        <v>0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v>0</v>
      </c>
      <c r="BK70" s="25">
        <v>0</v>
      </c>
      <c r="BL70" s="25">
        <v>0</v>
      </c>
      <c r="BM70" s="25">
        <v>0</v>
      </c>
      <c r="BN70" s="25">
        <v>0</v>
      </c>
    </row>
    <row r="71" spans="1:66" x14ac:dyDescent="0.35">
      <c r="B71" s="145" t="s">
        <v>345</v>
      </c>
      <c r="C71" s="137"/>
      <c r="D71" s="167">
        <v>0.8</v>
      </c>
      <c r="E71" s="167">
        <v>0.5</v>
      </c>
      <c r="F71" s="53">
        <v>0.5</v>
      </c>
      <c r="G71" s="210">
        <f t="shared" si="11"/>
        <v>0.2</v>
      </c>
      <c r="H71" s="25">
        <f t="shared" ref="H71:AM71" si="16">H31</f>
        <v>0</v>
      </c>
      <c r="I71" s="25">
        <f t="shared" si="16"/>
        <v>0</v>
      </c>
      <c r="J71" s="25">
        <f t="shared" si="16"/>
        <v>0</v>
      </c>
      <c r="K71" s="25">
        <f t="shared" si="16"/>
        <v>0</v>
      </c>
      <c r="L71" s="25">
        <f t="shared" si="16"/>
        <v>0</v>
      </c>
      <c r="M71" s="25">
        <f t="shared" si="16"/>
        <v>0</v>
      </c>
      <c r="N71" s="25">
        <f t="shared" si="16"/>
        <v>0</v>
      </c>
      <c r="O71" s="25">
        <f t="shared" si="16"/>
        <v>0</v>
      </c>
      <c r="P71" s="25">
        <f t="shared" si="16"/>
        <v>0</v>
      </c>
      <c r="Q71" s="25">
        <f t="shared" si="16"/>
        <v>0</v>
      </c>
      <c r="R71" s="25">
        <f t="shared" si="16"/>
        <v>0</v>
      </c>
      <c r="S71" s="25">
        <f t="shared" si="16"/>
        <v>0</v>
      </c>
      <c r="T71" s="25">
        <f t="shared" si="16"/>
        <v>0</v>
      </c>
      <c r="U71" s="25">
        <f t="shared" si="16"/>
        <v>0</v>
      </c>
      <c r="V71" s="25">
        <f t="shared" si="16"/>
        <v>0</v>
      </c>
      <c r="W71" s="25">
        <f t="shared" si="16"/>
        <v>0</v>
      </c>
      <c r="X71" s="25">
        <f t="shared" si="16"/>
        <v>0</v>
      </c>
      <c r="Y71" s="25">
        <f t="shared" si="16"/>
        <v>0</v>
      </c>
      <c r="Z71" s="25">
        <f t="shared" si="16"/>
        <v>0</v>
      </c>
      <c r="AA71" s="25">
        <f t="shared" si="16"/>
        <v>0</v>
      </c>
      <c r="AB71" s="25">
        <f t="shared" si="16"/>
        <v>0</v>
      </c>
      <c r="AC71" s="25">
        <f t="shared" si="16"/>
        <v>0</v>
      </c>
      <c r="AD71" s="25">
        <f t="shared" si="16"/>
        <v>0</v>
      </c>
      <c r="AE71" s="25">
        <f t="shared" si="16"/>
        <v>0</v>
      </c>
      <c r="AF71" s="25">
        <f t="shared" si="16"/>
        <v>0</v>
      </c>
      <c r="AG71" s="25">
        <f t="shared" si="16"/>
        <v>0</v>
      </c>
      <c r="AH71" s="25">
        <f t="shared" si="16"/>
        <v>0</v>
      </c>
      <c r="AI71" s="25">
        <f t="shared" si="16"/>
        <v>0</v>
      </c>
      <c r="AJ71" s="25">
        <f t="shared" si="16"/>
        <v>0</v>
      </c>
      <c r="AK71" s="25">
        <f t="shared" si="16"/>
        <v>0</v>
      </c>
      <c r="AL71" s="25">
        <f t="shared" si="16"/>
        <v>0</v>
      </c>
      <c r="AM71" s="25">
        <f t="shared" si="16"/>
        <v>0</v>
      </c>
      <c r="AN71" s="25">
        <f t="shared" ref="AN71:BN71" si="17">AN31</f>
        <v>0</v>
      </c>
      <c r="AO71" s="25">
        <f t="shared" si="17"/>
        <v>0</v>
      </c>
      <c r="AP71" s="25">
        <f t="shared" si="17"/>
        <v>0</v>
      </c>
      <c r="AQ71" s="25">
        <f t="shared" si="17"/>
        <v>0</v>
      </c>
      <c r="AR71" s="25">
        <f t="shared" si="17"/>
        <v>0</v>
      </c>
      <c r="AS71" s="25">
        <f t="shared" si="17"/>
        <v>0</v>
      </c>
      <c r="AT71" s="25">
        <f t="shared" si="17"/>
        <v>0</v>
      </c>
      <c r="AU71" s="25">
        <f t="shared" si="17"/>
        <v>0</v>
      </c>
      <c r="AV71" s="25">
        <f t="shared" si="17"/>
        <v>0</v>
      </c>
      <c r="AW71" s="25">
        <f t="shared" si="17"/>
        <v>0</v>
      </c>
      <c r="AX71" s="25">
        <f t="shared" si="17"/>
        <v>0</v>
      </c>
      <c r="AY71" s="25">
        <f t="shared" si="17"/>
        <v>0</v>
      </c>
      <c r="AZ71" s="25">
        <f t="shared" si="17"/>
        <v>0</v>
      </c>
      <c r="BA71" s="25">
        <f t="shared" si="17"/>
        <v>0</v>
      </c>
      <c r="BB71" s="25">
        <f t="shared" si="17"/>
        <v>0</v>
      </c>
      <c r="BC71" s="25">
        <f t="shared" si="17"/>
        <v>0</v>
      </c>
      <c r="BD71" s="25">
        <f t="shared" si="17"/>
        <v>0</v>
      </c>
      <c r="BE71" s="25">
        <f t="shared" si="17"/>
        <v>0</v>
      </c>
      <c r="BF71" s="25">
        <f t="shared" si="17"/>
        <v>0</v>
      </c>
      <c r="BG71" s="25">
        <f t="shared" si="17"/>
        <v>0</v>
      </c>
      <c r="BH71" s="25">
        <f t="shared" si="17"/>
        <v>0</v>
      </c>
      <c r="BI71" s="25">
        <f t="shared" si="17"/>
        <v>0</v>
      </c>
      <c r="BJ71" s="25">
        <f t="shared" si="17"/>
        <v>0</v>
      </c>
      <c r="BK71" s="25">
        <f t="shared" si="17"/>
        <v>0</v>
      </c>
      <c r="BL71" s="25">
        <f t="shared" si="17"/>
        <v>0</v>
      </c>
      <c r="BM71" s="25">
        <f t="shared" si="17"/>
        <v>0</v>
      </c>
      <c r="BN71" s="25">
        <f t="shared" si="17"/>
        <v>0</v>
      </c>
    </row>
    <row r="72" spans="1:66" x14ac:dyDescent="0.35">
      <c r="B72" s="145" t="s">
        <v>346</v>
      </c>
      <c r="C72" s="137"/>
      <c r="D72" s="167">
        <v>0.5</v>
      </c>
      <c r="E72" s="167">
        <v>0.5</v>
      </c>
      <c r="F72" s="53">
        <v>0.5</v>
      </c>
      <c r="G72" s="210">
        <f t="shared" si="11"/>
        <v>0.125</v>
      </c>
      <c r="H72" s="25">
        <f t="shared" ref="H72:AM72" si="18">$G72*H37</f>
        <v>1500</v>
      </c>
      <c r="I72" s="25">
        <f t="shared" si="18"/>
        <v>2100</v>
      </c>
      <c r="J72" s="25">
        <f t="shared" si="18"/>
        <v>2000</v>
      </c>
      <c r="K72" s="25">
        <f t="shared" si="18"/>
        <v>2000</v>
      </c>
      <c r="L72" s="25">
        <f t="shared" si="18"/>
        <v>2100</v>
      </c>
      <c r="M72" s="25">
        <f t="shared" si="18"/>
        <v>2250</v>
      </c>
      <c r="N72" s="25">
        <f t="shared" si="18"/>
        <v>2100</v>
      </c>
      <c r="O72" s="25">
        <f t="shared" si="18"/>
        <v>2000</v>
      </c>
      <c r="P72" s="25">
        <f t="shared" si="18"/>
        <v>1850</v>
      </c>
      <c r="Q72" s="25">
        <f t="shared" si="18"/>
        <v>1750</v>
      </c>
      <c r="R72" s="25">
        <f t="shared" si="18"/>
        <v>1800</v>
      </c>
      <c r="S72" s="25">
        <f t="shared" si="18"/>
        <v>1850</v>
      </c>
      <c r="T72" s="25">
        <f t="shared" si="18"/>
        <v>1750</v>
      </c>
      <c r="U72" s="25">
        <f t="shared" si="18"/>
        <v>1850</v>
      </c>
      <c r="V72" s="25">
        <f t="shared" si="18"/>
        <v>1900</v>
      </c>
      <c r="W72" s="25">
        <f t="shared" si="18"/>
        <v>2000</v>
      </c>
      <c r="X72" s="25">
        <f t="shared" si="18"/>
        <v>1900</v>
      </c>
      <c r="Y72" s="25">
        <f t="shared" si="18"/>
        <v>1800</v>
      </c>
      <c r="Z72" s="25">
        <f t="shared" si="18"/>
        <v>1700</v>
      </c>
      <c r="AA72" s="25">
        <f t="shared" si="18"/>
        <v>1600</v>
      </c>
      <c r="AB72" s="25">
        <f t="shared" si="18"/>
        <v>1500</v>
      </c>
      <c r="AC72" s="25">
        <f t="shared" si="18"/>
        <v>1400</v>
      </c>
      <c r="AD72" s="25">
        <f t="shared" si="18"/>
        <v>1300</v>
      </c>
      <c r="AE72" s="25">
        <f t="shared" si="18"/>
        <v>1200</v>
      </c>
      <c r="AF72" s="25">
        <f t="shared" si="18"/>
        <v>1100</v>
      </c>
      <c r="AG72" s="25">
        <f t="shared" si="18"/>
        <v>1000</v>
      </c>
      <c r="AH72" s="25">
        <f t="shared" si="18"/>
        <v>950</v>
      </c>
      <c r="AI72" s="25">
        <f t="shared" si="18"/>
        <v>988.95</v>
      </c>
      <c r="AJ72" s="25">
        <f t="shared" si="18"/>
        <v>1075</v>
      </c>
      <c r="AK72" s="25">
        <f t="shared" si="18"/>
        <v>825</v>
      </c>
      <c r="AL72" s="25">
        <f t="shared" si="18"/>
        <v>585</v>
      </c>
      <c r="AM72" s="25">
        <f t="shared" si="18"/>
        <v>680.80000000000007</v>
      </c>
      <c r="AN72" s="25">
        <f t="shared" ref="AN72:BN72" si="19">$G72*AN37</f>
        <v>492.40000000000003</v>
      </c>
      <c r="AO72" s="25">
        <f t="shared" si="19"/>
        <v>1198.5</v>
      </c>
      <c r="AP72" s="25">
        <f t="shared" si="19"/>
        <v>1049</v>
      </c>
      <c r="AQ72" s="25">
        <f t="shared" si="19"/>
        <v>1050.1000000000001</v>
      </c>
      <c r="AR72" s="25">
        <f t="shared" si="19"/>
        <v>1192.9000000000001</v>
      </c>
      <c r="AS72" s="25">
        <f t="shared" si="19"/>
        <v>3607.1000000000004</v>
      </c>
      <c r="AT72" s="25">
        <f t="shared" si="19"/>
        <v>888</v>
      </c>
      <c r="AU72" s="25">
        <f t="shared" si="19"/>
        <v>3581.05</v>
      </c>
      <c r="AV72" s="25">
        <f t="shared" si="19"/>
        <v>4167.45</v>
      </c>
      <c r="AW72" s="25">
        <f t="shared" si="19"/>
        <v>1464.1000000000001</v>
      </c>
      <c r="AX72" s="25">
        <f t="shared" si="19"/>
        <v>4867.8500000000004</v>
      </c>
      <c r="AY72" s="25">
        <f t="shared" si="19"/>
        <v>2314.1</v>
      </c>
      <c r="AZ72" s="25">
        <f t="shared" si="19"/>
        <v>986</v>
      </c>
      <c r="BA72" s="25">
        <f t="shared" si="19"/>
        <v>673.2</v>
      </c>
      <c r="BB72" s="25">
        <f t="shared" si="19"/>
        <v>3419.2000000000003</v>
      </c>
      <c r="BC72" s="25">
        <f t="shared" si="19"/>
        <v>3102.3500000000004</v>
      </c>
      <c r="BD72" s="25">
        <f t="shared" si="19"/>
        <v>2425.5</v>
      </c>
      <c r="BE72" s="25">
        <f t="shared" si="19"/>
        <v>4577.95</v>
      </c>
      <c r="BF72" s="25">
        <f t="shared" si="19"/>
        <v>4017.55</v>
      </c>
      <c r="BG72" s="25">
        <f t="shared" si="19"/>
        <v>6203</v>
      </c>
      <c r="BH72" s="25">
        <f t="shared" si="19"/>
        <v>6056.2000000000007</v>
      </c>
      <c r="BI72" s="25">
        <f t="shared" si="19"/>
        <v>5696.1</v>
      </c>
      <c r="BJ72" s="25">
        <f t="shared" si="19"/>
        <v>6904.4000000000005</v>
      </c>
      <c r="BK72" s="25">
        <f t="shared" si="19"/>
        <v>7203.5</v>
      </c>
      <c r="BL72" s="25">
        <f t="shared" si="19"/>
        <v>7598.7000000000007</v>
      </c>
      <c r="BM72" s="25">
        <f t="shared" si="19"/>
        <v>7596.6</v>
      </c>
      <c r="BN72" s="25">
        <f t="shared" si="19"/>
        <v>7645.1500000000005</v>
      </c>
    </row>
    <row r="73" spans="1:66" x14ac:dyDescent="0.35">
      <c r="B73" s="145" t="s">
        <v>362</v>
      </c>
      <c r="C73" s="137"/>
      <c r="D73" s="167">
        <v>0.9</v>
      </c>
      <c r="E73" s="167">
        <v>0.5</v>
      </c>
      <c r="F73" s="53">
        <v>0.5</v>
      </c>
      <c r="G73" s="210">
        <f t="shared" si="11"/>
        <v>0.22500000000000001</v>
      </c>
      <c r="H73" s="25">
        <f t="shared" ref="H73:AM73" si="20">$G73*H45</f>
        <v>1663.2</v>
      </c>
      <c r="I73" s="25">
        <f t="shared" si="20"/>
        <v>1821.6000000000001</v>
      </c>
      <c r="J73" s="25">
        <f t="shared" si="20"/>
        <v>1980</v>
      </c>
      <c r="K73" s="25">
        <f t="shared" si="20"/>
        <v>2376</v>
      </c>
      <c r="L73" s="25">
        <f t="shared" si="20"/>
        <v>2455.2000000000003</v>
      </c>
      <c r="M73" s="25">
        <f t="shared" si="20"/>
        <v>2217.6</v>
      </c>
      <c r="N73" s="25">
        <f t="shared" si="20"/>
        <v>2217.6</v>
      </c>
      <c r="O73" s="25">
        <f t="shared" si="20"/>
        <v>1584</v>
      </c>
      <c r="P73" s="25">
        <f t="shared" si="20"/>
        <v>1584</v>
      </c>
      <c r="Q73" s="25">
        <f t="shared" si="20"/>
        <v>1584</v>
      </c>
      <c r="R73" s="25">
        <f t="shared" si="20"/>
        <v>1584</v>
      </c>
      <c r="S73" s="25">
        <f t="shared" si="20"/>
        <v>1188</v>
      </c>
      <c r="T73" s="25">
        <f t="shared" si="20"/>
        <v>950.4</v>
      </c>
      <c r="U73" s="25">
        <f t="shared" si="20"/>
        <v>950.4</v>
      </c>
      <c r="V73" s="25">
        <f t="shared" si="20"/>
        <v>990</v>
      </c>
      <c r="W73" s="25">
        <f t="shared" si="20"/>
        <v>1029.6000000000001</v>
      </c>
      <c r="X73" s="25">
        <f t="shared" si="20"/>
        <v>1069.2</v>
      </c>
      <c r="Y73" s="25">
        <f t="shared" si="20"/>
        <v>1108.8</v>
      </c>
      <c r="Z73" s="25">
        <f t="shared" si="20"/>
        <v>1148.4000000000001</v>
      </c>
      <c r="AA73" s="25">
        <f t="shared" si="20"/>
        <v>1188</v>
      </c>
      <c r="AB73" s="25">
        <f t="shared" si="20"/>
        <v>1227.6000000000001</v>
      </c>
      <c r="AC73" s="25">
        <f t="shared" si="20"/>
        <v>1267.2</v>
      </c>
      <c r="AD73" s="25">
        <f t="shared" si="20"/>
        <v>1306.8</v>
      </c>
      <c r="AE73" s="25">
        <f t="shared" si="20"/>
        <v>1346.4</v>
      </c>
      <c r="AF73" s="25">
        <f t="shared" si="20"/>
        <v>1386</v>
      </c>
      <c r="AG73" s="25">
        <f t="shared" si="20"/>
        <v>1425.6000000000001</v>
      </c>
      <c r="AH73" s="25">
        <f t="shared" si="20"/>
        <v>1465.2</v>
      </c>
      <c r="AI73" s="25">
        <f t="shared" si="20"/>
        <v>1504.8</v>
      </c>
      <c r="AJ73" s="25">
        <f t="shared" si="20"/>
        <v>1544.4</v>
      </c>
      <c r="AK73" s="25">
        <f t="shared" si="20"/>
        <v>1584</v>
      </c>
      <c r="AL73" s="25">
        <f t="shared" si="20"/>
        <v>1664.7840000000001</v>
      </c>
      <c r="AM73" s="25">
        <f t="shared" si="20"/>
        <v>1692.5039999999999</v>
      </c>
      <c r="AN73" s="25">
        <f t="shared" ref="AN73:BN73" si="21">$G73*AN45</f>
        <v>1720.6200000000001</v>
      </c>
      <c r="AO73" s="25">
        <f t="shared" si="21"/>
        <v>1582.9704000000002</v>
      </c>
      <c r="AP73" s="25">
        <f t="shared" si="21"/>
        <v>1532.9952000000001</v>
      </c>
      <c r="AQ73" s="25">
        <f t="shared" si="21"/>
        <v>2038.1328000000001</v>
      </c>
      <c r="AR73" s="25">
        <f t="shared" si="21"/>
        <v>2035.44</v>
      </c>
      <c r="AS73" s="25">
        <f t="shared" si="21"/>
        <v>4357.2672000000002</v>
      </c>
      <c r="AT73" s="25">
        <f t="shared" si="21"/>
        <v>3009.6</v>
      </c>
      <c r="AU73" s="25">
        <f t="shared" si="21"/>
        <v>1775.0304000000003</v>
      </c>
      <c r="AV73" s="25">
        <f t="shared" si="21"/>
        <v>3368.0592000000001</v>
      </c>
      <c r="AW73" s="25">
        <f t="shared" si="21"/>
        <v>4418.5679999999993</v>
      </c>
      <c r="AX73" s="25">
        <f t="shared" si="21"/>
        <v>3368.0592000000001</v>
      </c>
      <c r="AY73" s="25">
        <f t="shared" si="21"/>
        <v>1102.3056000000001</v>
      </c>
      <c r="AZ73" s="25">
        <f t="shared" si="21"/>
        <v>521.76960000000008</v>
      </c>
      <c r="BA73" s="25">
        <f t="shared" si="21"/>
        <v>530.64</v>
      </c>
      <c r="BB73" s="25">
        <f t="shared" si="21"/>
        <v>364.32</v>
      </c>
      <c r="BC73" s="25">
        <f t="shared" si="21"/>
        <v>483.12000000000006</v>
      </c>
      <c r="BD73" s="25">
        <f t="shared" si="21"/>
        <v>414.13680000000005</v>
      </c>
      <c r="BE73" s="25">
        <f t="shared" si="21"/>
        <v>1116.5616</v>
      </c>
      <c r="BF73" s="25">
        <f t="shared" si="21"/>
        <v>814.33440000000007</v>
      </c>
      <c r="BG73" s="25">
        <f t="shared" si="21"/>
        <v>1959.0119999999999</v>
      </c>
      <c r="BH73" s="25">
        <f t="shared" si="21"/>
        <v>2216.6496000000002</v>
      </c>
      <c r="BI73" s="25">
        <f t="shared" si="21"/>
        <v>3516.4800000000005</v>
      </c>
      <c r="BJ73" s="25">
        <f t="shared" si="21"/>
        <v>3863.3760000000002</v>
      </c>
      <c r="BK73" s="25">
        <f t="shared" si="21"/>
        <v>1886.2272000000005</v>
      </c>
      <c r="BL73" s="25">
        <f t="shared" si="21"/>
        <v>1790.7912000000001</v>
      </c>
      <c r="BM73" s="25">
        <f t="shared" si="21"/>
        <v>1696.4640000000002</v>
      </c>
      <c r="BN73" s="25">
        <f t="shared" si="21"/>
        <v>1654.5672000000004</v>
      </c>
    </row>
    <row r="74" spans="1:66" x14ac:dyDescent="0.35">
      <c r="B74" s="145" t="s">
        <v>347</v>
      </c>
      <c r="C74" s="137"/>
      <c r="D74" s="167">
        <v>0.9</v>
      </c>
      <c r="E74" s="167">
        <v>0.5</v>
      </c>
      <c r="F74" s="53">
        <v>0.5</v>
      </c>
      <c r="G74" s="210">
        <f t="shared" si="11"/>
        <v>0.22500000000000001</v>
      </c>
      <c r="H74" s="25">
        <f t="shared" ref="H74:AM74" si="22">$G74*H58</f>
        <v>72061.55782875001</v>
      </c>
      <c r="I74" s="25">
        <f t="shared" si="22"/>
        <v>98287.62244875</v>
      </c>
      <c r="J74" s="25">
        <f t="shared" si="22"/>
        <v>96615.565751250004</v>
      </c>
      <c r="K74" s="25">
        <f t="shared" si="22"/>
        <v>100907.31638249999</v>
      </c>
      <c r="L74" s="25">
        <f t="shared" si="22"/>
        <v>98532.727908749992</v>
      </c>
      <c r="M74" s="25">
        <f t="shared" si="22"/>
        <v>96622.750248749988</v>
      </c>
      <c r="N74" s="25">
        <f t="shared" si="22"/>
        <v>85462.271403749997</v>
      </c>
      <c r="O74" s="25">
        <f t="shared" si="22"/>
        <v>118916.74062</v>
      </c>
      <c r="P74" s="25">
        <f t="shared" si="22"/>
        <v>108622.67790374998</v>
      </c>
      <c r="Q74" s="25">
        <f t="shared" si="22"/>
        <v>88466.371604999993</v>
      </c>
      <c r="R74" s="25">
        <f t="shared" si="22"/>
        <v>88111.529977500002</v>
      </c>
      <c r="S74" s="25">
        <f t="shared" si="22"/>
        <v>84377.144733749999</v>
      </c>
      <c r="T74" s="25">
        <f t="shared" si="22"/>
        <v>94222.915492500004</v>
      </c>
      <c r="U74" s="25">
        <f t="shared" si="22"/>
        <v>110850.02955000001</v>
      </c>
      <c r="V74" s="25">
        <f t="shared" si="22"/>
        <v>122038.2508275</v>
      </c>
      <c r="W74" s="25">
        <f t="shared" si="22"/>
        <v>107968.4504775</v>
      </c>
      <c r="X74" s="25">
        <f t="shared" si="22"/>
        <v>101835.74847374999</v>
      </c>
      <c r="Y74" s="25">
        <f t="shared" si="22"/>
        <v>105781.908195</v>
      </c>
      <c r="Z74" s="25">
        <f t="shared" si="22"/>
        <v>87593.607371249993</v>
      </c>
      <c r="AA74" s="25">
        <f t="shared" si="22"/>
        <v>85320.409151249987</v>
      </c>
      <c r="AB74" s="25">
        <f t="shared" si="22"/>
        <v>76333.453863750008</v>
      </c>
      <c r="AC74" s="25">
        <f t="shared" si="22"/>
        <v>87039.409522500006</v>
      </c>
      <c r="AD74" s="25">
        <f t="shared" si="22"/>
        <v>116213.75986499999</v>
      </c>
      <c r="AE74" s="25">
        <f t="shared" si="22"/>
        <v>85361.948077499983</v>
      </c>
      <c r="AF74" s="25">
        <f t="shared" si="22"/>
        <v>97809.626564999999</v>
      </c>
      <c r="AG74" s="25">
        <f t="shared" si="22"/>
        <v>90443.624625000011</v>
      </c>
      <c r="AH74" s="25">
        <f t="shared" si="22"/>
        <v>104270.52202874998</v>
      </c>
      <c r="AI74" s="25">
        <f t="shared" si="22"/>
        <v>111523.09968</v>
      </c>
      <c r="AJ74" s="25">
        <f t="shared" si="22"/>
        <v>135164.5123725</v>
      </c>
      <c r="AK74" s="25">
        <f t="shared" si="22"/>
        <v>125185.99257</v>
      </c>
      <c r="AL74" s="25">
        <f t="shared" si="22"/>
        <v>170291.28807000001</v>
      </c>
      <c r="AM74" s="25">
        <f t="shared" si="22"/>
        <v>146352.88101374998</v>
      </c>
      <c r="AN74" s="25">
        <f t="shared" ref="AN74:BN74" si="23">$G74*AN58</f>
        <v>119810.83438125</v>
      </c>
      <c r="AO74" s="25">
        <f t="shared" si="23"/>
        <v>154705.86596249999</v>
      </c>
      <c r="AP74" s="25">
        <f t="shared" si="23"/>
        <v>181924.16422500001</v>
      </c>
      <c r="AQ74" s="25">
        <f t="shared" si="23"/>
        <v>213854.79665249999</v>
      </c>
      <c r="AR74" s="25">
        <f t="shared" si="23"/>
        <v>260290.57629374997</v>
      </c>
      <c r="AS74" s="25">
        <f t="shared" si="23"/>
        <v>252286.35345000002</v>
      </c>
      <c r="AT74" s="25">
        <f t="shared" si="23"/>
        <v>227790.71939249997</v>
      </c>
      <c r="AU74" s="25">
        <f t="shared" si="23"/>
        <v>226569.5378775</v>
      </c>
      <c r="AV74" s="25">
        <f t="shared" si="23"/>
        <v>270748.3637475</v>
      </c>
      <c r="AW74" s="25">
        <f t="shared" si="23"/>
        <v>239188.91488874998</v>
      </c>
      <c r="AX74" s="25">
        <f t="shared" si="23"/>
        <v>220502.13653250001</v>
      </c>
      <c r="AY74" s="25">
        <f t="shared" si="23"/>
        <v>253531.86282000001</v>
      </c>
      <c r="AZ74" s="25">
        <f t="shared" si="23"/>
        <v>283780.14001874998</v>
      </c>
      <c r="BA74" s="25">
        <f t="shared" si="23"/>
        <v>236053.59702749999</v>
      </c>
      <c r="BB74" s="25">
        <f t="shared" si="23"/>
        <v>228063.20214375001</v>
      </c>
      <c r="BC74" s="25">
        <f t="shared" si="23"/>
        <v>274957.69264875009</v>
      </c>
      <c r="BD74" s="25">
        <f t="shared" si="23"/>
        <v>239593.56859124999</v>
      </c>
      <c r="BE74" s="25">
        <f t="shared" si="23"/>
        <v>457821.63716624997</v>
      </c>
      <c r="BF74" s="25">
        <f t="shared" si="23"/>
        <v>268727.35462874995</v>
      </c>
      <c r="BG74" s="25">
        <f t="shared" si="23"/>
        <v>544182.08907374996</v>
      </c>
      <c r="BH74" s="25">
        <f t="shared" si="23"/>
        <v>438547.59282374999</v>
      </c>
      <c r="BI74" s="25">
        <f t="shared" si="23"/>
        <v>456832.42496999999</v>
      </c>
      <c r="BJ74" s="25">
        <f t="shared" si="23"/>
        <v>450434.11616999999</v>
      </c>
      <c r="BK74" s="25">
        <f t="shared" si="23"/>
        <v>538796.93126624997</v>
      </c>
      <c r="BL74" s="25">
        <f t="shared" si="23"/>
        <v>421929.09469125001</v>
      </c>
      <c r="BM74" s="25">
        <f t="shared" si="23"/>
        <v>408209.72968125</v>
      </c>
      <c r="BN74" s="25">
        <f t="shared" si="23"/>
        <v>557900.9826300001</v>
      </c>
    </row>
    <row r="75" spans="1:66" x14ac:dyDescent="0.35">
      <c r="B75" s="145" t="s">
        <v>334</v>
      </c>
      <c r="C75" s="137"/>
      <c r="D75" s="167">
        <v>0.9</v>
      </c>
      <c r="E75" s="167">
        <v>0.5</v>
      </c>
      <c r="F75" s="53">
        <v>0.5</v>
      </c>
      <c r="G75" s="210">
        <f t="shared" si="11"/>
        <v>0.22500000000000001</v>
      </c>
      <c r="H75" s="25">
        <f t="shared" ref="H75:AM75" si="24">H55</f>
        <v>0</v>
      </c>
      <c r="I75" s="25">
        <f t="shared" si="24"/>
        <v>0</v>
      </c>
      <c r="J75" s="25">
        <f t="shared" si="24"/>
        <v>0</v>
      </c>
      <c r="K75" s="25">
        <f t="shared" si="24"/>
        <v>0</v>
      </c>
      <c r="L75" s="25">
        <f t="shared" si="24"/>
        <v>0</v>
      </c>
      <c r="M75" s="25">
        <f t="shared" si="24"/>
        <v>0</v>
      </c>
      <c r="N75" s="25">
        <f t="shared" si="24"/>
        <v>0</v>
      </c>
      <c r="O75" s="25">
        <f t="shared" si="24"/>
        <v>0</v>
      </c>
      <c r="P75" s="25">
        <f t="shared" si="24"/>
        <v>0</v>
      </c>
      <c r="Q75" s="25">
        <f t="shared" si="24"/>
        <v>0</v>
      </c>
      <c r="R75" s="25">
        <f t="shared" si="24"/>
        <v>0</v>
      </c>
      <c r="S75" s="25">
        <f t="shared" si="24"/>
        <v>0</v>
      </c>
      <c r="T75" s="25">
        <f t="shared" si="24"/>
        <v>0</v>
      </c>
      <c r="U75" s="25">
        <f t="shared" si="24"/>
        <v>0</v>
      </c>
      <c r="V75" s="25">
        <f t="shared" si="24"/>
        <v>0</v>
      </c>
      <c r="W75" s="25">
        <f t="shared" si="24"/>
        <v>0</v>
      </c>
      <c r="X75" s="25">
        <f t="shared" si="24"/>
        <v>0</v>
      </c>
      <c r="Y75" s="25">
        <f t="shared" si="24"/>
        <v>0</v>
      </c>
      <c r="Z75" s="25">
        <f t="shared" si="24"/>
        <v>0</v>
      </c>
      <c r="AA75" s="25">
        <f t="shared" si="24"/>
        <v>0</v>
      </c>
      <c r="AB75" s="25">
        <f t="shared" si="24"/>
        <v>0</v>
      </c>
      <c r="AC75" s="25">
        <f t="shared" si="24"/>
        <v>0</v>
      </c>
      <c r="AD75" s="25">
        <f t="shared" si="24"/>
        <v>0</v>
      </c>
      <c r="AE75" s="25">
        <f t="shared" si="24"/>
        <v>0</v>
      </c>
      <c r="AF75" s="25">
        <f t="shared" si="24"/>
        <v>0</v>
      </c>
      <c r="AG75" s="25">
        <f t="shared" si="24"/>
        <v>0</v>
      </c>
      <c r="AH75" s="25">
        <f t="shared" si="24"/>
        <v>0</v>
      </c>
      <c r="AI75" s="25">
        <f t="shared" si="24"/>
        <v>0</v>
      </c>
      <c r="AJ75" s="25">
        <f t="shared" si="24"/>
        <v>0</v>
      </c>
      <c r="AK75" s="25">
        <f t="shared" si="24"/>
        <v>0</v>
      </c>
      <c r="AL75" s="25">
        <f t="shared" si="24"/>
        <v>0</v>
      </c>
      <c r="AM75" s="25">
        <f t="shared" si="24"/>
        <v>0</v>
      </c>
      <c r="AN75" s="25">
        <f t="shared" ref="AN75:BN75" si="25">AN55</f>
        <v>0</v>
      </c>
      <c r="AO75" s="25">
        <f t="shared" si="25"/>
        <v>0</v>
      </c>
      <c r="AP75" s="25">
        <f t="shared" si="25"/>
        <v>0</v>
      </c>
      <c r="AQ75" s="25">
        <f t="shared" si="25"/>
        <v>0</v>
      </c>
      <c r="AR75" s="25">
        <f t="shared" si="25"/>
        <v>0</v>
      </c>
      <c r="AS75" s="25">
        <f t="shared" si="25"/>
        <v>0</v>
      </c>
      <c r="AT75" s="25">
        <f t="shared" si="25"/>
        <v>0</v>
      </c>
      <c r="AU75" s="25">
        <f t="shared" si="25"/>
        <v>0</v>
      </c>
      <c r="AV75" s="25">
        <f t="shared" si="25"/>
        <v>0</v>
      </c>
      <c r="AW75" s="25">
        <f t="shared" si="25"/>
        <v>0</v>
      </c>
      <c r="AX75" s="25">
        <f t="shared" si="25"/>
        <v>0</v>
      </c>
      <c r="AY75" s="25">
        <f t="shared" si="25"/>
        <v>0</v>
      </c>
      <c r="AZ75" s="25">
        <f t="shared" si="25"/>
        <v>0</v>
      </c>
      <c r="BA75" s="25">
        <f t="shared" si="25"/>
        <v>0</v>
      </c>
      <c r="BB75" s="25">
        <f t="shared" si="25"/>
        <v>0</v>
      </c>
      <c r="BC75" s="25">
        <f t="shared" si="25"/>
        <v>0</v>
      </c>
      <c r="BD75" s="25">
        <f t="shared" si="25"/>
        <v>0</v>
      </c>
      <c r="BE75" s="25">
        <f t="shared" si="25"/>
        <v>0</v>
      </c>
      <c r="BF75" s="25">
        <f t="shared" si="25"/>
        <v>0</v>
      </c>
      <c r="BG75" s="25">
        <f t="shared" si="25"/>
        <v>0</v>
      </c>
      <c r="BH75" s="25">
        <f t="shared" si="25"/>
        <v>0</v>
      </c>
      <c r="BI75" s="25">
        <f t="shared" si="25"/>
        <v>0</v>
      </c>
      <c r="BJ75" s="25">
        <f t="shared" si="25"/>
        <v>0</v>
      </c>
      <c r="BK75" s="25">
        <f t="shared" si="25"/>
        <v>0</v>
      </c>
      <c r="BL75" s="25">
        <f t="shared" si="25"/>
        <v>0</v>
      </c>
      <c r="BM75" s="25">
        <f t="shared" si="25"/>
        <v>0</v>
      </c>
      <c r="BN75" s="25">
        <f t="shared" si="25"/>
        <v>0</v>
      </c>
    </row>
    <row r="76" spans="1:66" x14ac:dyDescent="0.35">
      <c r="B76" s="145" t="s">
        <v>348</v>
      </c>
      <c r="C76" s="137"/>
      <c r="D76" s="167">
        <v>0.5</v>
      </c>
      <c r="E76" s="167">
        <v>0.5</v>
      </c>
      <c r="F76" s="53">
        <v>0.5</v>
      </c>
      <c r="G76" s="210">
        <f t="shared" si="11"/>
        <v>0.125</v>
      </c>
      <c r="H76" s="25">
        <f t="shared" ref="H76:AM76" si="26">$G76*H56</f>
        <v>0</v>
      </c>
      <c r="I76" s="25">
        <f t="shared" si="26"/>
        <v>0</v>
      </c>
      <c r="J76" s="25">
        <f t="shared" si="26"/>
        <v>0</v>
      </c>
      <c r="K76" s="25">
        <f t="shared" si="26"/>
        <v>0</v>
      </c>
      <c r="L76" s="25">
        <f t="shared" si="26"/>
        <v>0</v>
      </c>
      <c r="M76" s="25">
        <f t="shared" si="26"/>
        <v>0</v>
      </c>
      <c r="N76" s="25">
        <f t="shared" si="26"/>
        <v>0</v>
      </c>
      <c r="O76" s="25">
        <f t="shared" si="26"/>
        <v>0</v>
      </c>
      <c r="P76" s="25">
        <f t="shared" si="26"/>
        <v>0</v>
      </c>
      <c r="Q76" s="25">
        <f t="shared" si="26"/>
        <v>0</v>
      </c>
      <c r="R76" s="25">
        <f t="shared" si="26"/>
        <v>0</v>
      </c>
      <c r="S76" s="25">
        <f t="shared" si="26"/>
        <v>0</v>
      </c>
      <c r="T76" s="25">
        <f t="shared" si="26"/>
        <v>0</v>
      </c>
      <c r="U76" s="25">
        <f t="shared" si="26"/>
        <v>0</v>
      </c>
      <c r="V76" s="25">
        <f t="shared" si="26"/>
        <v>0</v>
      </c>
      <c r="W76" s="25">
        <f t="shared" si="26"/>
        <v>0</v>
      </c>
      <c r="X76" s="25">
        <f t="shared" si="26"/>
        <v>0</v>
      </c>
      <c r="Y76" s="25">
        <f t="shared" si="26"/>
        <v>0</v>
      </c>
      <c r="Z76" s="25">
        <f t="shared" si="26"/>
        <v>0</v>
      </c>
      <c r="AA76" s="25">
        <f t="shared" si="26"/>
        <v>0</v>
      </c>
      <c r="AB76" s="25">
        <f t="shared" si="26"/>
        <v>0</v>
      </c>
      <c r="AC76" s="25">
        <f t="shared" si="26"/>
        <v>0</v>
      </c>
      <c r="AD76" s="25">
        <f t="shared" si="26"/>
        <v>0</v>
      </c>
      <c r="AE76" s="25">
        <f t="shared" si="26"/>
        <v>0</v>
      </c>
      <c r="AF76" s="25">
        <f t="shared" si="26"/>
        <v>0</v>
      </c>
      <c r="AG76" s="25">
        <f t="shared" si="26"/>
        <v>0</v>
      </c>
      <c r="AH76" s="25">
        <f t="shared" si="26"/>
        <v>0</v>
      </c>
      <c r="AI76" s="25">
        <f t="shared" si="26"/>
        <v>0</v>
      </c>
      <c r="AJ76" s="25">
        <f t="shared" si="26"/>
        <v>0</v>
      </c>
      <c r="AK76" s="25">
        <f t="shared" si="26"/>
        <v>0</v>
      </c>
      <c r="AL76" s="25">
        <f t="shared" si="26"/>
        <v>0</v>
      </c>
      <c r="AM76" s="25">
        <f t="shared" si="26"/>
        <v>0</v>
      </c>
      <c r="AN76" s="25">
        <f t="shared" ref="AN76:BN76" si="27">$G76*AN56</f>
        <v>0</v>
      </c>
      <c r="AO76" s="25">
        <f t="shared" si="27"/>
        <v>0</v>
      </c>
      <c r="AP76" s="25">
        <f t="shared" si="27"/>
        <v>0</v>
      </c>
      <c r="AQ76" s="25">
        <f t="shared" si="27"/>
        <v>0</v>
      </c>
      <c r="AR76" s="25">
        <f t="shared" si="27"/>
        <v>0</v>
      </c>
      <c r="AS76" s="25">
        <f t="shared" si="27"/>
        <v>0</v>
      </c>
      <c r="AT76" s="25">
        <f t="shared" si="27"/>
        <v>0</v>
      </c>
      <c r="AU76" s="25">
        <f t="shared" si="27"/>
        <v>0</v>
      </c>
      <c r="AV76" s="25">
        <f t="shared" si="27"/>
        <v>0</v>
      </c>
      <c r="AW76" s="25">
        <f t="shared" si="27"/>
        <v>0</v>
      </c>
      <c r="AX76" s="25">
        <f t="shared" si="27"/>
        <v>0</v>
      </c>
      <c r="AY76" s="25">
        <f t="shared" si="27"/>
        <v>0</v>
      </c>
      <c r="AZ76" s="25">
        <f t="shared" si="27"/>
        <v>0</v>
      </c>
      <c r="BA76" s="25">
        <f t="shared" si="27"/>
        <v>0</v>
      </c>
      <c r="BB76" s="25">
        <f t="shared" si="27"/>
        <v>0</v>
      </c>
      <c r="BC76" s="25">
        <f t="shared" si="27"/>
        <v>0</v>
      </c>
      <c r="BD76" s="25">
        <f t="shared" si="27"/>
        <v>0</v>
      </c>
      <c r="BE76" s="25">
        <f t="shared" si="27"/>
        <v>0</v>
      </c>
      <c r="BF76" s="25">
        <f t="shared" si="27"/>
        <v>0</v>
      </c>
      <c r="BG76" s="25">
        <f t="shared" si="27"/>
        <v>0</v>
      </c>
      <c r="BH76" s="25">
        <f t="shared" si="27"/>
        <v>0</v>
      </c>
      <c r="BI76" s="25">
        <f t="shared" si="27"/>
        <v>0</v>
      </c>
      <c r="BJ76" s="25">
        <f t="shared" si="27"/>
        <v>0</v>
      </c>
      <c r="BK76" s="25">
        <f t="shared" si="27"/>
        <v>0</v>
      </c>
      <c r="BL76" s="25">
        <f t="shared" si="27"/>
        <v>0</v>
      </c>
      <c r="BM76" s="25">
        <f t="shared" si="27"/>
        <v>0</v>
      </c>
      <c r="BN76" s="25">
        <f t="shared" si="27"/>
        <v>0</v>
      </c>
    </row>
    <row r="77" spans="1:66" x14ac:dyDescent="0.35">
      <c r="B77" s="145" t="s">
        <v>398</v>
      </c>
      <c r="C77" s="137"/>
      <c r="D77" s="167">
        <v>0.7</v>
      </c>
      <c r="E77" s="167">
        <v>0.5</v>
      </c>
      <c r="F77" s="53">
        <v>0.5</v>
      </c>
      <c r="G77" s="210">
        <f t="shared" si="11"/>
        <v>0.17499999999999999</v>
      </c>
      <c r="H77" s="25">
        <f>H62</f>
        <v>0</v>
      </c>
      <c r="I77" s="25">
        <f t="shared" ref="I77:BN77" si="28">I62</f>
        <v>0</v>
      </c>
      <c r="J77" s="25">
        <f t="shared" si="28"/>
        <v>0</v>
      </c>
      <c r="K77" s="25">
        <f t="shared" si="28"/>
        <v>0</v>
      </c>
      <c r="L77" s="25">
        <f t="shared" si="28"/>
        <v>0</v>
      </c>
      <c r="M77" s="25">
        <f t="shared" si="28"/>
        <v>0</v>
      </c>
      <c r="N77" s="25">
        <f t="shared" si="28"/>
        <v>0</v>
      </c>
      <c r="O77" s="25">
        <f t="shared" si="28"/>
        <v>0</v>
      </c>
      <c r="P77" s="25">
        <f t="shared" si="28"/>
        <v>0</v>
      </c>
      <c r="Q77" s="25">
        <f t="shared" si="28"/>
        <v>0</v>
      </c>
      <c r="R77" s="25">
        <f t="shared" si="28"/>
        <v>0</v>
      </c>
      <c r="S77" s="25">
        <f t="shared" si="28"/>
        <v>0</v>
      </c>
      <c r="T77" s="25">
        <f t="shared" si="28"/>
        <v>0</v>
      </c>
      <c r="U77" s="25">
        <f t="shared" si="28"/>
        <v>0</v>
      </c>
      <c r="V77" s="25">
        <f t="shared" si="28"/>
        <v>0</v>
      </c>
      <c r="W77" s="25">
        <f t="shared" si="28"/>
        <v>0</v>
      </c>
      <c r="X77" s="25">
        <f t="shared" si="28"/>
        <v>0</v>
      </c>
      <c r="Y77" s="25">
        <f t="shared" si="28"/>
        <v>0</v>
      </c>
      <c r="Z77" s="25">
        <f t="shared" si="28"/>
        <v>0</v>
      </c>
      <c r="AA77" s="25">
        <f t="shared" si="28"/>
        <v>0</v>
      </c>
      <c r="AB77" s="25">
        <f t="shared" si="28"/>
        <v>0</v>
      </c>
      <c r="AC77" s="25">
        <f t="shared" si="28"/>
        <v>0</v>
      </c>
      <c r="AD77" s="25">
        <f t="shared" si="28"/>
        <v>0</v>
      </c>
      <c r="AE77" s="25">
        <f t="shared" si="28"/>
        <v>0</v>
      </c>
      <c r="AF77" s="25">
        <f t="shared" si="28"/>
        <v>0</v>
      </c>
      <c r="AG77" s="25">
        <f t="shared" si="28"/>
        <v>0</v>
      </c>
      <c r="AH77" s="25">
        <f t="shared" si="28"/>
        <v>0</v>
      </c>
      <c r="AI77" s="25">
        <f t="shared" si="28"/>
        <v>0</v>
      </c>
      <c r="AJ77" s="25">
        <f t="shared" si="28"/>
        <v>0</v>
      </c>
      <c r="AK77" s="25">
        <f t="shared" si="28"/>
        <v>0</v>
      </c>
      <c r="AL77" s="25">
        <f t="shared" si="28"/>
        <v>0</v>
      </c>
      <c r="AM77" s="25">
        <f t="shared" si="28"/>
        <v>0</v>
      </c>
      <c r="AN77" s="25">
        <f t="shared" si="28"/>
        <v>0</v>
      </c>
      <c r="AO77" s="25">
        <f t="shared" si="28"/>
        <v>0</v>
      </c>
      <c r="AP77" s="25">
        <f t="shared" si="28"/>
        <v>0</v>
      </c>
      <c r="AQ77" s="25">
        <f t="shared" si="28"/>
        <v>0</v>
      </c>
      <c r="AR77" s="25">
        <f t="shared" si="28"/>
        <v>0</v>
      </c>
      <c r="AS77" s="25">
        <f t="shared" si="28"/>
        <v>0</v>
      </c>
      <c r="AT77" s="25">
        <f t="shared" si="28"/>
        <v>0</v>
      </c>
      <c r="AU77" s="25">
        <f t="shared" si="28"/>
        <v>0</v>
      </c>
      <c r="AV77" s="25">
        <f t="shared" si="28"/>
        <v>0</v>
      </c>
      <c r="AW77" s="25">
        <f t="shared" si="28"/>
        <v>0</v>
      </c>
      <c r="AX77" s="25">
        <f t="shared" si="28"/>
        <v>0</v>
      </c>
      <c r="AY77" s="25">
        <f t="shared" si="28"/>
        <v>0</v>
      </c>
      <c r="AZ77" s="25">
        <f t="shared" si="28"/>
        <v>0</v>
      </c>
      <c r="BA77" s="25">
        <f t="shared" si="28"/>
        <v>0</v>
      </c>
      <c r="BB77" s="25">
        <f t="shared" si="28"/>
        <v>0</v>
      </c>
      <c r="BC77" s="25">
        <f t="shared" si="28"/>
        <v>0</v>
      </c>
      <c r="BD77" s="25">
        <f t="shared" si="28"/>
        <v>0</v>
      </c>
      <c r="BE77" s="25">
        <f t="shared" si="28"/>
        <v>0</v>
      </c>
      <c r="BF77" s="25">
        <f t="shared" si="28"/>
        <v>0</v>
      </c>
      <c r="BG77" s="25">
        <f t="shared" si="28"/>
        <v>0</v>
      </c>
      <c r="BH77" s="25">
        <f t="shared" si="28"/>
        <v>0</v>
      </c>
      <c r="BI77" s="25">
        <f t="shared" si="28"/>
        <v>0</v>
      </c>
      <c r="BJ77" s="25">
        <f t="shared" si="28"/>
        <v>0</v>
      </c>
      <c r="BK77" s="25">
        <f t="shared" si="28"/>
        <v>0</v>
      </c>
      <c r="BL77" s="25">
        <f t="shared" si="28"/>
        <v>0</v>
      </c>
      <c r="BM77" s="25">
        <f t="shared" si="28"/>
        <v>0</v>
      </c>
      <c r="BN77" s="25">
        <f t="shared" si="28"/>
        <v>0</v>
      </c>
    </row>
    <row r="78" spans="1:66" s="55" customFormat="1" x14ac:dyDescent="0.35">
      <c r="A78" s="187" t="s">
        <v>443</v>
      </c>
      <c r="C78" s="170"/>
      <c r="D78" s="171"/>
      <c r="E78" s="172"/>
      <c r="F78" s="173"/>
      <c r="G78" s="212"/>
      <c r="H78" s="58">
        <f>SUM(H67:H77)</f>
        <v>587961.77032875014</v>
      </c>
      <c r="I78" s="58">
        <f t="shared" ref="I78:BN78" si="29">SUM(I67:I77)</f>
        <v>566490.57244875003</v>
      </c>
      <c r="J78" s="58">
        <f t="shared" si="29"/>
        <v>732733.29075125011</v>
      </c>
      <c r="K78" s="58">
        <f t="shared" si="29"/>
        <v>609839.00638249994</v>
      </c>
      <c r="L78" s="58">
        <f t="shared" si="29"/>
        <v>541997.85790874995</v>
      </c>
      <c r="M78" s="58">
        <f t="shared" si="29"/>
        <v>553280.18374875002</v>
      </c>
      <c r="N78" s="58">
        <f t="shared" si="29"/>
        <v>556116.91140374995</v>
      </c>
      <c r="O78" s="58">
        <f t="shared" si="29"/>
        <v>596291.40812000004</v>
      </c>
      <c r="P78" s="58">
        <f t="shared" si="29"/>
        <v>579905.09540374996</v>
      </c>
      <c r="Q78" s="58">
        <f t="shared" si="29"/>
        <v>532193.27660500002</v>
      </c>
      <c r="R78" s="58">
        <f t="shared" si="29"/>
        <v>515153.93247749994</v>
      </c>
      <c r="S78" s="58">
        <f t="shared" si="29"/>
        <v>393746.03348375007</v>
      </c>
      <c r="T78" s="58">
        <f t="shared" si="29"/>
        <v>391567.01799249998</v>
      </c>
      <c r="U78" s="58">
        <f t="shared" si="29"/>
        <v>498766.21205000009</v>
      </c>
      <c r="V78" s="58">
        <f t="shared" si="29"/>
        <v>507453.37582750007</v>
      </c>
      <c r="W78" s="58">
        <f t="shared" si="29"/>
        <v>488072.26547749992</v>
      </c>
      <c r="X78" s="58">
        <f t="shared" si="29"/>
        <v>528793.81597374997</v>
      </c>
      <c r="Y78" s="58">
        <f t="shared" si="29"/>
        <v>541901.58319499996</v>
      </c>
      <c r="Z78" s="58">
        <f t="shared" si="29"/>
        <v>453964.00737125002</v>
      </c>
      <c r="AA78" s="58">
        <f t="shared" si="29"/>
        <v>449073.28415124997</v>
      </c>
      <c r="AB78" s="58">
        <f t="shared" si="29"/>
        <v>315897.53436375002</v>
      </c>
      <c r="AC78" s="58">
        <f t="shared" si="29"/>
        <v>341577.69202250004</v>
      </c>
      <c r="AD78" s="58">
        <f t="shared" si="29"/>
        <v>415060.50506499992</v>
      </c>
      <c r="AE78" s="58">
        <f t="shared" si="29"/>
        <v>342352.75191749993</v>
      </c>
      <c r="AF78" s="58">
        <f t="shared" si="29"/>
        <v>575056.77571999992</v>
      </c>
      <c r="AG78" s="58">
        <f t="shared" si="29"/>
        <v>530255.52082000009</v>
      </c>
      <c r="AH78" s="58">
        <f t="shared" si="29"/>
        <v>486384.37319375004</v>
      </c>
      <c r="AI78" s="58">
        <f t="shared" si="29"/>
        <v>620429.41294499999</v>
      </c>
      <c r="AJ78" s="58">
        <f t="shared" si="29"/>
        <v>498275.37898749998</v>
      </c>
      <c r="AK78" s="58">
        <f t="shared" si="29"/>
        <v>506898.36609000002</v>
      </c>
      <c r="AL78" s="58">
        <f t="shared" si="29"/>
        <v>628670.30059500004</v>
      </c>
      <c r="AM78" s="58">
        <f t="shared" si="29"/>
        <v>709611.39772374998</v>
      </c>
      <c r="AN78" s="58">
        <f t="shared" si="29"/>
        <v>513485.85032125004</v>
      </c>
      <c r="AO78" s="58">
        <f t="shared" si="29"/>
        <v>827464.38222749997</v>
      </c>
      <c r="AP78" s="58">
        <f t="shared" si="29"/>
        <v>735268.31340500014</v>
      </c>
      <c r="AQ78" s="58">
        <f t="shared" si="29"/>
        <v>730720.61821749993</v>
      </c>
      <c r="AR78" s="58">
        <f t="shared" si="29"/>
        <v>827240.62895874982</v>
      </c>
      <c r="AS78" s="58">
        <f t="shared" si="29"/>
        <v>995057.17143499991</v>
      </c>
      <c r="AT78" s="58">
        <f t="shared" si="29"/>
        <v>934236.52350749995</v>
      </c>
      <c r="AU78" s="58">
        <f t="shared" si="29"/>
        <v>786259.61196250003</v>
      </c>
      <c r="AV78" s="58">
        <f t="shared" si="29"/>
        <v>1054827.4890224999</v>
      </c>
      <c r="AW78" s="58">
        <f t="shared" si="29"/>
        <v>950860.46107374993</v>
      </c>
      <c r="AX78" s="58">
        <f t="shared" si="29"/>
        <v>1174919.7730024999</v>
      </c>
      <c r="AY78" s="58">
        <f t="shared" si="29"/>
        <v>940777.48970000003</v>
      </c>
      <c r="AZ78" s="58">
        <f t="shared" si="29"/>
        <v>1331448.4850187497</v>
      </c>
      <c r="BA78" s="58">
        <f t="shared" si="29"/>
        <v>1419650.3993174997</v>
      </c>
      <c r="BB78" s="58">
        <f t="shared" si="29"/>
        <v>1321517.1289487497</v>
      </c>
      <c r="BC78" s="58">
        <f t="shared" si="29"/>
        <v>1312234.7573937501</v>
      </c>
      <c r="BD78" s="58">
        <f t="shared" si="29"/>
        <v>1100175.04490625</v>
      </c>
      <c r="BE78" s="58">
        <f t="shared" si="29"/>
        <v>2272504.7162462496</v>
      </c>
      <c r="BF78" s="58">
        <f t="shared" si="29"/>
        <v>1152821.1615587501</v>
      </c>
      <c r="BG78" s="58">
        <f t="shared" si="29"/>
        <v>2325436.3566987501</v>
      </c>
      <c r="BH78" s="58">
        <f t="shared" si="29"/>
        <v>1729950.6466637496</v>
      </c>
      <c r="BI78" s="58">
        <f t="shared" si="29"/>
        <v>1916130.5906550002</v>
      </c>
      <c r="BJ78" s="58">
        <f t="shared" si="29"/>
        <v>1751111.9819449997</v>
      </c>
      <c r="BK78" s="58">
        <f t="shared" si="29"/>
        <v>2090989.0503762499</v>
      </c>
      <c r="BL78" s="58">
        <f t="shared" si="29"/>
        <v>1877036.7311062501</v>
      </c>
      <c r="BM78" s="58">
        <f t="shared" si="29"/>
        <v>2029138.8837262497</v>
      </c>
      <c r="BN78" s="58">
        <f t="shared" si="29"/>
        <v>2113391.6770449998</v>
      </c>
    </row>
    <row r="79" spans="1:66" x14ac:dyDescent="0.35">
      <c r="H79" s="25"/>
      <c r="I79" s="25"/>
      <c r="J79" s="25"/>
      <c r="K79" s="25"/>
      <c r="L79" s="25"/>
      <c r="M79" s="25"/>
      <c r="N79" s="81"/>
      <c r="O79" s="25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25"/>
      <c r="AD79" s="25"/>
      <c r="AE79" s="25"/>
      <c r="AF79" s="25"/>
      <c r="AG79" s="25"/>
      <c r="AH79" s="25"/>
      <c r="AI79" s="25"/>
      <c r="AJ79" s="25"/>
      <c r="AK79" s="25"/>
      <c r="AL79" s="25"/>
      <c r="AM79" s="25"/>
      <c r="AN79" s="25"/>
      <c r="AO79" s="25"/>
      <c r="AP79" s="25"/>
      <c r="AQ79" s="25"/>
      <c r="AR79" s="25"/>
      <c r="AS79" s="25"/>
      <c r="AT79" s="25"/>
      <c r="AU79" s="25"/>
      <c r="AV79" s="25"/>
      <c r="AW79" s="25"/>
      <c r="AX79" s="25"/>
      <c r="AY79" s="25"/>
      <c r="AZ79" s="25"/>
      <c r="BA79" s="25"/>
      <c r="BB79" s="25"/>
      <c r="BC79" s="25"/>
      <c r="BD79" s="25"/>
      <c r="BE79" s="25"/>
      <c r="BF79" s="25"/>
      <c r="BG79" s="25"/>
      <c r="BH79" s="25"/>
      <c r="BI79" s="25"/>
      <c r="BJ79" s="25"/>
      <c r="BK79" s="25"/>
      <c r="BL79" s="25"/>
      <c r="BM79" s="25"/>
      <c r="BN79" s="25"/>
    </row>
    <row r="80" spans="1:66" x14ac:dyDescent="0.35">
      <c r="H80" s="25"/>
      <c r="I80" s="25"/>
      <c r="J80" s="25"/>
      <c r="K80" s="25"/>
      <c r="L80" s="25"/>
      <c r="M80" s="25"/>
      <c r="N80" s="81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  <c r="AP80" s="25"/>
      <c r="AQ80" s="25"/>
      <c r="AR80" s="25"/>
      <c r="AS80" s="25"/>
      <c r="AT80" s="25"/>
      <c r="AU80" s="25"/>
      <c r="AV80" s="25"/>
      <c r="AW80" s="25"/>
      <c r="AX80" s="25"/>
      <c r="AY80" s="25"/>
      <c r="AZ80" s="25"/>
      <c r="BA80" s="25"/>
      <c r="BB80" s="25"/>
      <c r="BC80" s="25"/>
      <c r="BD80" s="25"/>
      <c r="BE80" s="25"/>
      <c r="BF80" s="25"/>
      <c r="BG80" s="25"/>
      <c r="BH80" s="25"/>
      <c r="BI80" s="25"/>
      <c r="BJ80" s="25"/>
      <c r="BK80" s="25"/>
      <c r="BL80" s="25"/>
      <c r="BM80" s="25"/>
      <c r="BN80" s="25"/>
    </row>
  </sheetData>
  <pageMargins left="0.7" right="0.7" top="0.75" bottom="0.75" header="0.3" footer="0.3"/>
  <pageSetup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8B02D-1D0A-48C8-950E-31F79DB8942C}">
  <sheetPr>
    <tabColor theme="9" tint="0.79998168889431442"/>
  </sheetPr>
  <dimension ref="A1:BI26"/>
  <sheetViews>
    <sheetView zoomScale="85" zoomScaleNormal="85" workbookViewId="0">
      <pane xSplit="7" ySplit="3" topLeftCell="H4" activePane="bottomRight" state="frozen"/>
      <selection pane="topRight" activeCell="H1" sqref="H1"/>
      <selection pane="bottomLeft" activeCell="A4" sqref="A4"/>
      <selection pane="bottomRight" activeCell="K38" sqref="K38"/>
    </sheetView>
  </sheetViews>
  <sheetFormatPr defaultRowHeight="14.5" x14ac:dyDescent="0.35"/>
  <cols>
    <col min="4" max="4" width="21.36328125" bestFit="1" customWidth="1"/>
    <col min="8" max="34" width="9.6328125" customWidth="1"/>
  </cols>
  <sheetData>
    <row r="1" spans="1:61" s="52" customFormat="1" x14ac:dyDescent="0.35">
      <c r="A1" s="52" t="s">
        <v>44</v>
      </c>
      <c r="B1" s="52" t="s">
        <v>45</v>
      </c>
      <c r="C1" s="52" t="s">
        <v>46</v>
      </c>
      <c r="D1" s="52" t="s">
        <v>47</v>
      </c>
      <c r="E1" s="52" t="s">
        <v>48</v>
      </c>
      <c r="F1" s="52" t="s">
        <v>49</v>
      </c>
      <c r="G1" s="52" t="s">
        <v>50</v>
      </c>
      <c r="H1" s="52" t="s">
        <v>148</v>
      </c>
      <c r="I1" s="52" t="s">
        <v>149</v>
      </c>
      <c r="J1" s="52" t="s">
        <v>150</v>
      </c>
      <c r="K1" s="52" t="s">
        <v>151</v>
      </c>
      <c r="L1" s="52" t="s">
        <v>152</v>
      </c>
      <c r="M1" s="52" t="s">
        <v>153</v>
      </c>
      <c r="N1" s="52" t="s">
        <v>154</v>
      </c>
      <c r="O1" s="52" t="s">
        <v>155</v>
      </c>
      <c r="P1" s="52" t="s">
        <v>156</v>
      </c>
      <c r="Q1" s="52" t="s">
        <v>157</v>
      </c>
      <c r="R1" s="52" t="s">
        <v>158</v>
      </c>
      <c r="S1" s="52" t="s">
        <v>159</v>
      </c>
      <c r="T1" s="52" t="s">
        <v>160</v>
      </c>
      <c r="U1" s="52" t="s">
        <v>161</v>
      </c>
      <c r="V1" s="52" t="s">
        <v>162</v>
      </c>
      <c r="W1" s="52" t="s">
        <v>163</v>
      </c>
      <c r="X1" s="52" t="s">
        <v>164</v>
      </c>
      <c r="Y1" s="52" t="s">
        <v>165</v>
      </c>
      <c r="Z1" s="52" t="s">
        <v>166</v>
      </c>
      <c r="AA1" s="52" t="s">
        <v>167</v>
      </c>
      <c r="AB1" s="52" t="s">
        <v>168</v>
      </c>
      <c r="AC1" s="52" t="s">
        <v>169</v>
      </c>
      <c r="AD1" s="52" t="s">
        <v>170</v>
      </c>
      <c r="AE1" s="52" t="s">
        <v>171</v>
      </c>
      <c r="AF1" s="52" t="s">
        <v>172</v>
      </c>
      <c r="AG1" s="52" t="s">
        <v>173</v>
      </c>
      <c r="AH1" s="52" t="s">
        <v>174</v>
      </c>
      <c r="AI1" s="52" t="s">
        <v>175</v>
      </c>
      <c r="AJ1" s="52" t="s">
        <v>176</v>
      </c>
      <c r="AK1" s="52" t="s">
        <v>177</v>
      </c>
      <c r="AL1" s="52" t="s">
        <v>13</v>
      </c>
      <c r="AM1" s="52" t="s">
        <v>14</v>
      </c>
      <c r="AN1" s="52" t="s">
        <v>15</v>
      </c>
      <c r="AO1" s="52" t="s">
        <v>16</v>
      </c>
      <c r="AP1" s="52" t="s">
        <v>17</v>
      </c>
      <c r="AQ1" s="52" t="s">
        <v>18</v>
      </c>
      <c r="AR1" s="52" t="s">
        <v>19</v>
      </c>
      <c r="AS1" s="52" t="s">
        <v>20</v>
      </c>
      <c r="AT1" s="52" t="s">
        <v>21</v>
      </c>
      <c r="AU1" s="52" t="s">
        <v>22</v>
      </c>
      <c r="AV1" s="52" t="s">
        <v>23</v>
      </c>
      <c r="AW1" s="52" t="s">
        <v>24</v>
      </c>
      <c r="AX1" s="52" t="s">
        <v>25</v>
      </c>
      <c r="AY1" s="52" t="s">
        <v>26</v>
      </c>
      <c r="AZ1" s="52" t="s">
        <v>27</v>
      </c>
      <c r="BA1" s="52" t="s">
        <v>28</v>
      </c>
      <c r="BB1" s="52" t="s">
        <v>29</v>
      </c>
      <c r="BC1" s="52" t="s">
        <v>30</v>
      </c>
      <c r="BD1" s="52" t="s">
        <v>31</v>
      </c>
      <c r="BE1" s="52" t="s">
        <v>32</v>
      </c>
      <c r="BF1" s="52" t="s">
        <v>178</v>
      </c>
      <c r="BG1" s="52" t="s">
        <v>179</v>
      </c>
      <c r="BH1" s="52" t="s">
        <v>180</v>
      </c>
    </row>
    <row r="2" spans="1:61" s="133" customFormat="1" ht="14" x14ac:dyDescent="0.3">
      <c r="A2" s="196"/>
      <c r="B2" s="196"/>
      <c r="C2" s="196"/>
      <c r="D2" s="196"/>
      <c r="E2" s="223"/>
      <c r="F2" s="196"/>
      <c r="G2" s="196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</row>
    <row r="3" spans="1:61" s="133" customFormat="1" ht="14" x14ac:dyDescent="0.3">
      <c r="A3" s="196"/>
      <c r="B3" s="198" t="s">
        <v>399</v>
      </c>
      <c r="C3" s="196"/>
      <c r="D3" s="196"/>
      <c r="E3" s="223"/>
      <c r="F3" s="196"/>
      <c r="G3" s="196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7"/>
      <c r="AA3" s="197"/>
      <c r="AB3" s="197"/>
      <c r="AC3" s="197"/>
      <c r="AD3" s="197"/>
      <c r="AE3" s="197"/>
      <c r="AF3" s="197"/>
      <c r="AG3" s="197"/>
      <c r="AH3" s="197"/>
    </row>
    <row r="4" spans="1:61" s="133" customFormat="1" ht="14" x14ac:dyDescent="0.3">
      <c r="A4" s="196"/>
      <c r="B4" s="198"/>
      <c r="C4" s="196"/>
      <c r="D4" s="196"/>
      <c r="E4" s="223"/>
      <c r="F4" s="196"/>
      <c r="G4" s="196"/>
      <c r="H4" s="197"/>
      <c r="I4" s="197"/>
      <c r="J4" s="197"/>
      <c r="K4" s="197"/>
      <c r="L4" s="197"/>
      <c r="M4" s="197"/>
      <c r="N4" s="197"/>
      <c r="O4" s="197"/>
      <c r="P4" s="197"/>
      <c r="Q4" s="197"/>
      <c r="R4" s="197"/>
      <c r="S4" s="197"/>
      <c r="T4" s="197"/>
      <c r="U4" s="197"/>
      <c r="V4" s="197"/>
      <c r="W4" s="197"/>
      <c r="X4" s="197"/>
      <c r="Y4" s="197"/>
      <c r="Z4" s="197"/>
      <c r="AA4" s="197"/>
      <c r="AB4" s="197"/>
      <c r="AC4" s="197"/>
      <c r="AD4" s="197"/>
      <c r="AE4" s="197"/>
      <c r="AF4" s="197"/>
      <c r="AG4" s="197"/>
      <c r="AH4" s="197"/>
    </row>
    <row r="5" spans="1:61" s="52" customFormat="1" x14ac:dyDescent="0.35">
      <c r="A5" s="52">
        <v>39</v>
      </c>
      <c r="B5" s="52" t="s">
        <v>466</v>
      </c>
      <c r="C5" s="52">
        <v>2514</v>
      </c>
      <c r="D5" s="52" t="s">
        <v>83</v>
      </c>
      <c r="E5" s="52">
        <v>5520</v>
      </c>
      <c r="F5" s="52" t="s">
        <v>82</v>
      </c>
      <c r="G5" s="52" t="s">
        <v>271</v>
      </c>
      <c r="H5" s="52">
        <v>630</v>
      </c>
      <c r="I5" s="52">
        <v>630</v>
      </c>
      <c r="J5" s="52">
        <v>700</v>
      </c>
      <c r="K5" s="52">
        <v>840</v>
      </c>
      <c r="L5" s="52">
        <v>980</v>
      </c>
      <c r="M5" s="52">
        <v>1673</v>
      </c>
      <c r="N5" s="52">
        <v>2100</v>
      </c>
      <c r="O5" s="52">
        <v>840</v>
      </c>
      <c r="P5" s="52">
        <v>840</v>
      </c>
      <c r="Q5" s="52">
        <v>840</v>
      </c>
      <c r="R5" s="52">
        <v>910</v>
      </c>
      <c r="S5" s="52">
        <v>945</v>
      </c>
      <c r="T5" s="52">
        <v>778</v>
      </c>
      <c r="U5" s="52">
        <v>1575</v>
      </c>
      <c r="V5" s="52">
        <v>1050</v>
      </c>
      <c r="W5" s="52">
        <v>1120</v>
      </c>
      <c r="X5" s="52">
        <v>665</v>
      </c>
      <c r="Y5" s="52">
        <v>1050</v>
      </c>
      <c r="Z5" s="52">
        <v>1400</v>
      </c>
      <c r="AA5" s="52">
        <v>1960</v>
      </c>
      <c r="AB5" s="52">
        <v>2471</v>
      </c>
      <c r="AC5" s="52">
        <v>2079</v>
      </c>
      <c r="AD5" s="52">
        <v>2189</v>
      </c>
      <c r="AE5" s="52">
        <v>2287</v>
      </c>
      <c r="AF5" s="52">
        <v>3860</v>
      </c>
      <c r="AG5" s="52">
        <v>1841</v>
      </c>
      <c r="AH5" s="52">
        <v>1376</v>
      </c>
      <c r="AI5" s="52">
        <v>2413</v>
      </c>
      <c r="AJ5" s="52">
        <v>1342</v>
      </c>
      <c r="AK5" s="52">
        <v>2018</v>
      </c>
      <c r="AL5" s="52">
        <v>3365</v>
      </c>
      <c r="AM5" s="52">
        <v>6120</v>
      </c>
      <c r="AN5" s="52">
        <v>4275</v>
      </c>
      <c r="AO5" s="52">
        <v>11138</v>
      </c>
      <c r="AP5" s="52">
        <v>4387</v>
      </c>
      <c r="AQ5" s="52">
        <v>5224</v>
      </c>
      <c r="AR5" s="52">
        <v>7311</v>
      </c>
      <c r="AS5" s="52">
        <v>12600</v>
      </c>
      <c r="AT5" s="52">
        <v>6591</v>
      </c>
      <c r="AU5" s="52">
        <v>4481</v>
      </c>
      <c r="AV5" s="52">
        <v>10000</v>
      </c>
      <c r="AW5" s="52">
        <v>14000</v>
      </c>
      <c r="AX5" s="52">
        <v>15000</v>
      </c>
      <c r="AY5" s="52">
        <v>15500</v>
      </c>
      <c r="AZ5" s="52">
        <v>30000</v>
      </c>
      <c r="BA5" s="52">
        <v>34000</v>
      </c>
      <c r="BB5" s="52">
        <v>35000</v>
      </c>
      <c r="BC5" s="52">
        <v>16432</v>
      </c>
      <c r="BD5" s="52">
        <v>15085</v>
      </c>
      <c r="BE5" s="52">
        <v>14881</v>
      </c>
      <c r="BF5" s="52">
        <v>14805</v>
      </c>
      <c r="BG5" s="52">
        <v>24920</v>
      </c>
      <c r="BH5" s="52">
        <v>28021</v>
      </c>
      <c r="BI5" s="52" t="s">
        <v>494</v>
      </c>
    </row>
    <row r="6" spans="1:61" s="52" customFormat="1" x14ac:dyDescent="0.35">
      <c r="A6" s="52">
        <v>39</v>
      </c>
      <c r="B6" s="52" t="s">
        <v>466</v>
      </c>
      <c r="C6" s="52">
        <v>2517</v>
      </c>
      <c r="D6" s="52" t="s">
        <v>421</v>
      </c>
      <c r="E6" s="52">
        <v>5520</v>
      </c>
      <c r="F6" s="52" t="s">
        <v>82</v>
      </c>
      <c r="G6" s="52" t="s">
        <v>271</v>
      </c>
      <c r="H6" s="52">
        <v>6340</v>
      </c>
      <c r="I6" s="52">
        <v>6380</v>
      </c>
      <c r="J6" s="52">
        <v>7960</v>
      </c>
      <c r="K6" s="52">
        <v>7500</v>
      </c>
      <c r="L6" s="52">
        <v>6060</v>
      </c>
      <c r="M6" s="52">
        <v>5600</v>
      </c>
      <c r="N6" s="52">
        <v>5740</v>
      </c>
      <c r="O6" s="52">
        <v>5860</v>
      </c>
      <c r="P6" s="52">
        <v>5780</v>
      </c>
      <c r="Q6" s="52">
        <v>5420</v>
      </c>
      <c r="R6" s="52">
        <v>5200</v>
      </c>
      <c r="S6" s="52">
        <v>4880</v>
      </c>
      <c r="T6" s="52">
        <v>4560</v>
      </c>
      <c r="U6" s="52">
        <v>4700</v>
      </c>
      <c r="V6" s="52">
        <v>4640</v>
      </c>
      <c r="W6" s="52">
        <v>4500</v>
      </c>
      <c r="X6" s="52">
        <v>5100</v>
      </c>
      <c r="Y6" s="52">
        <v>5160</v>
      </c>
      <c r="Z6" s="52">
        <v>4680</v>
      </c>
      <c r="AA6" s="52">
        <v>4000</v>
      </c>
      <c r="AB6" s="52">
        <v>3580</v>
      </c>
      <c r="AC6" s="52">
        <v>2980</v>
      </c>
      <c r="AD6" s="52">
        <v>2993</v>
      </c>
      <c r="AE6" s="52">
        <v>2419</v>
      </c>
      <c r="AF6" s="52">
        <v>5045</v>
      </c>
      <c r="AG6" s="52">
        <v>5060</v>
      </c>
      <c r="AH6" s="52">
        <v>4342</v>
      </c>
      <c r="AI6" s="52">
        <v>7114</v>
      </c>
      <c r="AJ6" s="52">
        <v>4787</v>
      </c>
      <c r="AK6" s="52">
        <v>4752</v>
      </c>
      <c r="AL6" s="52">
        <v>5320</v>
      </c>
      <c r="AM6" s="52">
        <v>5869</v>
      </c>
      <c r="AN6" s="52">
        <v>4842</v>
      </c>
      <c r="AO6" s="52">
        <v>6417</v>
      </c>
      <c r="AP6" s="52">
        <v>4854</v>
      </c>
      <c r="AQ6" s="52">
        <v>5253</v>
      </c>
      <c r="AR6" s="52">
        <v>4968</v>
      </c>
      <c r="AS6" s="52">
        <v>7146</v>
      </c>
      <c r="AT6" s="52">
        <v>7722</v>
      </c>
      <c r="AU6" s="52">
        <v>5677</v>
      </c>
      <c r="AV6" s="52">
        <v>7952</v>
      </c>
      <c r="AW6" s="52">
        <v>7148</v>
      </c>
      <c r="AX6" s="52">
        <v>10327</v>
      </c>
      <c r="AY6" s="52">
        <v>5972</v>
      </c>
      <c r="AZ6" s="52">
        <v>11659</v>
      </c>
      <c r="BA6" s="52">
        <v>11874</v>
      </c>
      <c r="BB6" s="52">
        <v>9950</v>
      </c>
      <c r="BC6" s="52">
        <v>10483</v>
      </c>
      <c r="BD6" s="52">
        <v>11230</v>
      </c>
      <c r="BE6" s="52">
        <v>12020</v>
      </c>
      <c r="BF6" s="52">
        <v>6460</v>
      </c>
      <c r="BG6" s="52">
        <v>16940</v>
      </c>
      <c r="BH6" s="52">
        <v>11640</v>
      </c>
      <c r="BI6" s="52" t="s">
        <v>494</v>
      </c>
    </row>
    <row r="7" spans="1:61" s="52" customFormat="1" x14ac:dyDescent="0.35">
      <c r="A7" s="52">
        <v>39</v>
      </c>
      <c r="B7" s="52" t="s">
        <v>466</v>
      </c>
      <c r="C7" s="52">
        <v>2518</v>
      </c>
      <c r="D7" s="52" t="s">
        <v>420</v>
      </c>
      <c r="E7" s="52">
        <v>5520</v>
      </c>
      <c r="F7" s="52" t="s">
        <v>82</v>
      </c>
      <c r="G7" s="52" t="s">
        <v>271</v>
      </c>
      <c r="H7" s="52">
        <v>7960</v>
      </c>
      <c r="I7" s="52">
        <v>7900</v>
      </c>
      <c r="J7" s="52">
        <v>9960</v>
      </c>
      <c r="K7" s="52">
        <v>7900</v>
      </c>
      <c r="L7" s="52">
        <v>7420</v>
      </c>
      <c r="M7" s="52">
        <v>7200</v>
      </c>
      <c r="N7" s="52">
        <v>7200</v>
      </c>
      <c r="O7" s="52">
        <v>7360</v>
      </c>
      <c r="P7" s="52">
        <v>7240</v>
      </c>
      <c r="Q7" s="52">
        <v>6780</v>
      </c>
      <c r="R7" s="52">
        <v>6500</v>
      </c>
      <c r="S7" s="52">
        <v>5620</v>
      </c>
      <c r="T7" s="52">
        <v>5340</v>
      </c>
      <c r="U7" s="52">
        <v>6600</v>
      </c>
      <c r="V7" s="52">
        <v>5800</v>
      </c>
      <c r="W7" s="52">
        <v>5640</v>
      </c>
      <c r="X7" s="52">
        <v>6380</v>
      </c>
      <c r="Y7" s="52">
        <v>6440</v>
      </c>
      <c r="Z7" s="52">
        <v>5340</v>
      </c>
      <c r="AA7" s="52">
        <v>5000</v>
      </c>
      <c r="AB7" s="52">
        <v>4460</v>
      </c>
      <c r="AC7" s="52">
        <v>5820</v>
      </c>
      <c r="AD7" s="52">
        <v>6353</v>
      </c>
      <c r="AE7" s="52">
        <v>5485</v>
      </c>
      <c r="AF7" s="52">
        <v>6533</v>
      </c>
      <c r="AG7" s="52">
        <v>5999</v>
      </c>
      <c r="AH7" s="52">
        <v>5720</v>
      </c>
      <c r="AI7" s="52">
        <v>5409</v>
      </c>
      <c r="AJ7" s="52">
        <v>5266</v>
      </c>
      <c r="AK7" s="52">
        <v>5603</v>
      </c>
      <c r="AL7" s="52">
        <v>5718</v>
      </c>
      <c r="AM7" s="52">
        <v>8019</v>
      </c>
      <c r="AN7" s="52">
        <v>5927</v>
      </c>
      <c r="AO7" s="52">
        <v>9615</v>
      </c>
      <c r="AP7" s="52">
        <v>8749</v>
      </c>
      <c r="AQ7" s="52">
        <v>7650</v>
      </c>
      <c r="AR7" s="52">
        <v>8532</v>
      </c>
      <c r="AS7" s="52">
        <v>10279</v>
      </c>
      <c r="AT7" s="52">
        <v>9133</v>
      </c>
      <c r="AU7" s="52">
        <v>9734</v>
      </c>
      <c r="AV7" s="52">
        <v>9945</v>
      </c>
      <c r="AW7" s="52">
        <v>9614</v>
      </c>
      <c r="AX7" s="52">
        <v>11294</v>
      </c>
      <c r="AY7" s="52">
        <v>9232</v>
      </c>
      <c r="AZ7" s="52">
        <v>12044</v>
      </c>
      <c r="BA7" s="52">
        <v>14005</v>
      </c>
      <c r="BB7" s="52">
        <v>12295</v>
      </c>
      <c r="BC7" s="52">
        <v>14446</v>
      </c>
      <c r="BD7" s="52">
        <v>13459</v>
      </c>
      <c r="BE7" s="52">
        <v>14485</v>
      </c>
      <c r="BF7" s="52">
        <v>13935</v>
      </c>
      <c r="BG7" s="52">
        <v>24304</v>
      </c>
      <c r="BH7" s="52">
        <v>16040</v>
      </c>
      <c r="BI7" s="52" t="s">
        <v>494</v>
      </c>
    </row>
    <row r="8" spans="1:61" s="52" customFormat="1" x14ac:dyDescent="0.35"/>
    <row r="9" spans="1:61" s="52" customFormat="1" x14ac:dyDescent="0.35">
      <c r="A9" s="52">
        <v>39</v>
      </c>
      <c r="B9" s="52" t="s">
        <v>466</v>
      </c>
      <c r="C9" s="52">
        <v>2532</v>
      </c>
      <c r="D9" s="52" t="s">
        <v>422</v>
      </c>
      <c r="E9" s="52">
        <v>5520</v>
      </c>
      <c r="F9" s="52" t="s">
        <v>82</v>
      </c>
      <c r="G9" s="52" t="s">
        <v>271</v>
      </c>
      <c r="H9" s="52">
        <v>1500</v>
      </c>
      <c r="I9" s="52">
        <v>2000</v>
      </c>
      <c r="J9" s="52">
        <v>2350</v>
      </c>
      <c r="K9" s="52">
        <v>2900</v>
      </c>
      <c r="L9" s="52">
        <v>3250</v>
      </c>
      <c r="M9" s="52">
        <v>3500</v>
      </c>
      <c r="N9" s="52">
        <v>4500</v>
      </c>
      <c r="O9" s="52">
        <v>5500</v>
      </c>
      <c r="P9" s="52">
        <v>6250</v>
      </c>
      <c r="Q9" s="52">
        <v>7000</v>
      </c>
      <c r="R9" s="52">
        <v>7200</v>
      </c>
      <c r="S9" s="52">
        <v>7250</v>
      </c>
      <c r="T9" s="52">
        <v>6800</v>
      </c>
      <c r="U9" s="52">
        <v>7000</v>
      </c>
      <c r="V9" s="52">
        <v>8000</v>
      </c>
      <c r="W9" s="52">
        <v>8150</v>
      </c>
      <c r="X9" s="52">
        <v>8500</v>
      </c>
      <c r="Y9" s="52">
        <v>8750</v>
      </c>
      <c r="Z9" s="52">
        <v>9000</v>
      </c>
      <c r="AA9" s="52">
        <v>10500</v>
      </c>
      <c r="AB9" s="52">
        <v>11250</v>
      </c>
      <c r="AC9" s="52">
        <v>13000</v>
      </c>
      <c r="AD9" s="52">
        <v>14500</v>
      </c>
      <c r="AE9" s="52">
        <v>16000</v>
      </c>
      <c r="AF9" s="52">
        <v>18000</v>
      </c>
      <c r="AG9" s="52">
        <v>15000</v>
      </c>
      <c r="AH9" s="52">
        <v>15250</v>
      </c>
      <c r="AI9" s="52">
        <v>17500</v>
      </c>
      <c r="AJ9" s="52">
        <v>15000</v>
      </c>
      <c r="AK9" s="52">
        <v>17500</v>
      </c>
      <c r="AL9" s="52">
        <v>13500</v>
      </c>
      <c r="AM9" s="52">
        <v>9775</v>
      </c>
      <c r="AN9" s="52">
        <v>9512</v>
      </c>
      <c r="AO9" s="52">
        <v>9245</v>
      </c>
      <c r="AP9" s="52">
        <v>13387</v>
      </c>
      <c r="AQ9" s="52">
        <v>13708</v>
      </c>
      <c r="AR9" s="52">
        <v>14050</v>
      </c>
      <c r="AS9" s="52">
        <v>14585</v>
      </c>
      <c r="AT9" s="52">
        <v>16160</v>
      </c>
      <c r="AU9" s="52">
        <v>12814</v>
      </c>
      <c r="AV9" s="52">
        <v>15298</v>
      </c>
      <c r="AW9" s="52">
        <v>16100</v>
      </c>
      <c r="AX9" s="52">
        <v>16250</v>
      </c>
      <c r="AY9" s="52">
        <v>16395</v>
      </c>
      <c r="AZ9" s="52">
        <v>15000</v>
      </c>
      <c r="BA9" s="52">
        <v>14000</v>
      </c>
      <c r="BB9" s="52">
        <v>12478</v>
      </c>
      <c r="BC9" s="52">
        <v>8059</v>
      </c>
      <c r="BD9" s="52">
        <v>11500</v>
      </c>
      <c r="BE9" s="52">
        <v>11535</v>
      </c>
      <c r="BF9" s="52">
        <v>11500</v>
      </c>
      <c r="BG9" s="52">
        <v>12000</v>
      </c>
      <c r="BH9" s="52">
        <v>12500</v>
      </c>
      <c r="BI9" s="52" t="s">
        <v>494</v>
      </c>
    </row>
    <row r="10" spans="1:61" s="52" customFormat="1" x14ac:dyDescent="0.35">
      <c r="A10" s="52">
        <v>39</v>
      </c>
      <c r="B10" s="52" t="s">
        <v>466</v>
      </c>
      <c r="C10" s="52">
        <v>2533</v>
      </c>
      <c r="D10" s="52" t="s">
        <v>327</v>
      </c>
      <c r="E10" s="52">
        <v>5520</v>
      </c>
      <c r="F10" s="52" t="s">
        <v>82</v>
      </c>
      <c r="G10" s="52" t="s">
        <v>271</v>
      </c>
      <c r="H10" s="52">
        <v>2400</v>
      </c>
      <c r="I10" s="52">
        <v>2500</v>
      </c>
      <c r="J10" s="52">
        <v>2250</v>
      </c>
      <c r="K10" s="52">
        <v>2000</v>
      </c>
      <c r="L10" s="52">
        <v>1750</v>
      </c>
      <c r="M10" s="52">
        <v>1500</v>
      </c>
      <c r="N10" s="52">
        <v>1400</v>
      </c>
      <c r="O10" s="52">
        <v>1300</v>
      </c>
      <c r="P10" s="52">
        <v>1250</v>
      </c>
      <c r="Q10" s="52">
        <v>1250</v>
      </c>
      <c r="R10" s="52">
        <v>1300</v>
      </c>
      <c r="S10" s="52">
        <v>1350</v>
      </c>
      <c r="T10" s="52">
        <v>1250</v>
      </c>
      <c r="U10" s="52">
        <v>1300</v>
      </c>
      <c r="V10" s="52">
        <v>1500</v>
      </c>
      <c r="W10" s="52">
        <v>1600</v>
      </c>
      <c r="X10" s="52">
        <v>1650</v>
      </c>
      <c r="Y10" s="52">
        <v>1700</v>
      </c>
      <c r="Z10" s="52">
        <v>1750</v>
      </c>
      <c r="AA10" s="52">
        <v>1750</v>
      </c>
      <c r="AB10" s="52">
        <v>1750</v>
      </c>
      <c r="AC10" s="52">
        <v>1750</v>
      </c>
      <c r="AD10" s="52">
        <v>1750</v>
      </c>
      <c r="AE10" s="52">
        <v>1900</v>
      </c>
      <c r="AF10" s="52">
        <v>2000</v>
      </c>
      <c r="AG10" s="52">
        <v>2000</v>
      </c>
      <c r="AH10" s="52">
        <v>2200</v>
      </c>
      <c r="AI10" s="52">
        <v>2300</v>
      </c>
      <c r="AJ10" s="52">
        <v>2300</v>
      </c>
      <c r="AK10" s="52">
        <v>2327</v>
      </c>
      <c r="AL10" s="52">
        <v>2462</v>
      </c>
      <c r="AM10" s="52">
        <v>2486</v>
      </c>
      <c r="AN10" s="52">
        <v>2350</v>
      </c>
      <c r="AO10" s="52">
        <v>2290</v>
      </c>
      <c r="AP10" s="52">
        <v>2878</v>
      </c>
      <c r="AQ10" s="52">
        <v>2900</v>
      </c>
      <c r="AR10" s="52">
        <v>3000</v>
      </c>
      <c r="AS10" s="52">
        <v>3250</v>
      </c>
      <c r="AT10" s="52">
        <v>3100</v>
      </c>
      <c r="AU10" s="52">
        <v>2458</v>
      </c>
      <c r="AV10" s="52">
        <v>3200</v>
      </c>
      <c r="AW10" s="52">
        <v>3368</v>
      </c>
      <c r="AX10" s="52">
        <v>3887</v>
      </c>
      <c r="AY10" s="52">
        <v>4262</v>
      </c>
      <c r="AZ10" s="52">
        <v>4490</v>
      </c>
      <c r="BA10" s="52">
        <v>4650</v>
      </c>
      <c r="BB10" s="52">
        <v>3250</v>
      </c>
      <c r="BC10" s="52">
        <v>3750</v>
      </c>
      <c r="BD10" s="52">
        <v>4495</v>
      </c>
      <c r="BE10" s="52">
        <v>4400</v>
      </c>
      <c r="BF10" s="52">
        <v>4250</v>
      </c>
      <c r="BG10" s="52">
        <v>4500</v>
      </c>
      <c r="BH10" s="52">
        <v>4700</v>
      </c>
      <c r="BI10" s="52" t="s">
        <v>494</v>
      </c>
    </row>
    <row r="11" spans="1:61" s="52" customFormat="1" x14ac:dyDescent="0.35">
      <c r="A11" s="52">
        <v>39</v>
      </c>
      <c r="B11" s="52" t="s">
        <v>466</v>
      </c>
      <c r="C11" s="52">
        <v>2535</v>
      </c>
      <c r="D11" s="52" t="s">
        <v>485</v>
      </c>
      <c r="E11" s="52">
        <v>5520</v>
      </c>
      <c r="F11" s="52" t="s">
        <v>82</v>
      </c>
      <c r="G11" s="52" t="s">
        <v>271</v>
      </c>
      <c r="H11" s="52">
        <v>5500</v>
      </c>
      <c r="I11" s="52">
        <v>5600</v>
      </c>
      <c r="J11" s="52">
        <v>5700</v>
      </c>
      <c r="K11" s="52">
        <v>5750</v>
      </c>
      <c r="L11" s="52">
        <v>5800</v>
      </c>
      <c r="M11" s="52">
        <v>5850</v>
      </c>
      <c r="N11" s="52">
        <v>5900</v>
      </c>
      <c r="O11" s="52">
        <v>5950</v>
      </c>
      <c r="P11" s="52">
        <v>6000</v>
      </c>
      <c r="Q11" s="52">
        <v>6000</v>
      </c>
      <c r="R11" s="52">
        <v>6050</v>
      </c>
      <c r="S11" s="52">
        <v>6150</v>
      </c>
      <c r="T11" s="52">
        <v>5800</v>
      </c>
      <c r="U11" s="52">
        <v>5750</v>
      </c>
      <c r="V11" s="52">
        <v>6500</v>
      </c>
      <c r="W11" s="52">
        <v>6750</v>
      </c>
      <c r="X11" s="52">
        <v>7000</v>
      </c>
      <c r="Y11" s="52">
        <v>7250</v>
      </c>
      <c r="Z11" s="52">
        <v>7500</v>
      </c>
      <c r="AA11" s="52">
        <v>8250</v>
      </c>
      <c r="AB11" s="52">
        <v>8750</v>
      </c>
      <c r="AC11" s="52">
        <v>9500</v>
      </c>
      <c r="AD11" s="52">
        <v>9750</v>
      </c>
      <c r="AE11" s="52">
        <v>10000</v>
      </c>
      <c r="AF11" s="52">
        <v>11500</v>
      </c>
      <c r="AG11" s="52">
        <v>10000</v>
      </c>
      <c r="AH11" s="52">
        <v>10000</v>
      </c>
      <c r="AI11" s="52">
        <v>11500</v>
      </c>
      <c r="AJ11" s="52">
        <v>10500</v>
      </c>
      <c r="AK11" s="52">
        <v>12000</v>
      </c>
      <c r="AL11" s="52">
        <v>13657</v>
      </c>
      <c r="AM11" s="52">
        <v>11500</v>
      </c>
      <c r="AN11" s="52">
        <v>10500</v>
      </c>
      <c r="AO11" s="52">
        <v>12000</v>
      </c>
      <c r="AP11" s="52">
        <v>10825</v>
      </c>
      <c r="AQ11" s="52">
        <v>10907</v>
      </c>
      <c r="AR11" s="52">
        <v>10750</v>
      </c>
      <c r="AS11" s="52">
        <v>11406</v>
      </c>
      <c r="AT11" s="52">
        <v>11500</v>
      </c>
      <c r="AU11" s="52">
        <v>9118</v>
      </c>
      <c r="AV11" s="52">
        <v>10886</v>
      </c>
      <c r="AW11" s="52">
        <v>11457</v>
      </c>
      <c r="AX11" s="52">
        <v>11658</v>
      </c>
      <c r="AY11" s="52">
        <v>11846</v>
      </c>
      <c r="AZ11" s="52">
        <v>12500</v>
      </c>
      <c r="BA11" s="52">
        <v>13750</v>
      </c>
      <c r="BB11" s="52">
        <v>16000</v>
      </c>
      <c r="BC11" s="52">
        <v>16250</v>
      </c>
      <c r="BD11" s="52">
        <v>16500</v>
      </c>
      <c r="BE11" s="52">
        <v>20745</v>
      </c>
      <c r="BF11" s="52">
        <v>20000</v>
      </c>
      <c r="BG11" s="52">
        <v>21000</v>
      </c>
      <c r="BH11" s="52">
        <v>21500</v>
      </c>
      <c r="BI11" s="52" t="s">
        <v>494</v>
      </c>
    </row>
    <row r="12" spans="1:61" s="52" customFormat="1" x14ac:dyDescent="0.35"/>
    <row r="13" spans="1:61" s="52" customFormat="1" x14ac:dyDescent="0.35">
      <c r="A13" s="52">
        <v>39</v>
      </c>
      <c r="B13" s="52" t="s">
        <v>466</v>
      </c>
      <c r="C13" s="52">
        <v>2913</v>
      </c>
      <c r="D13" s="52" t="s">
        <v>11</v>
      </c>
      <c r="E13" s="52">
        <v>5520</v>
      </c>
      <c r="F13" s="52" t="s">
        <v>82</v>
      </c>
      <c r="G13" s="52" t="s">
        <v>271</v>
      </c>
      <c r="H13" s="52">
        <v>345</v>
      </c>
      <c r="I13" s="52">
        <v>360</v>
      </c>
      <c r="J13" s="52">
        <v>375</v>
      </c>
      <c r="K13" s="52">
        <v>390</v>
      </c>
      <c r="L13" s="52">
        <v>405</v>
      </c>
      <c r="M13" s="52">
        <v>420</v>
      </c>
      <c r="N13" s="52">
        <v>435</v>
      </c>
      <c r="O13" s="52">
        <v>450</v>
      </c>
      <c r="P13" s="52">
        <v>450</v>
      </c>
      <c r="Q13" s="52">
        <v>465</v>
      </c>
      <c r="R13" s="52">
        <v>465</v>
      </c>
      <c r="S13" s="52">
        <v>465</v>
      </c>
      <c r="T13" s="52">
        <v>480</v>
      </c>
      <c r="U13" s="52">
        <v>510</v>
      </c>
      <c r="V13" s="52">
        <v>525</v>
      </c>
      <c r="W13" s="52">
        <v>555</v>
      </c>
      <c r="X13" s="52">
        <v>480</v>
      </c>
      <c r="Y13" s="52">
        <v>510</v>
      </c>
      <c r="Z13" s="52">
        <v>570</v>
      </c>
      <c r="AA13" s="52">
        <v>600</v>
      </c>
      <c r="AB13" s="52">
        <v>630</v>
      </c>
      <c r="AC13" s="52">
        <v>630</v>
      </c>
      <c r="AD13" s="52">
        <v>645</v>
      </c>
      <c r="AE13" s="52">
        <v>600</v>
      </c>
      <c r="AF13" s="52">
        <v>600</v>
      </c>
      <c r="AG13" s="52">
        <v>600</v>
      </c>
      <c r="AH13" s="52">
        <v>600</v>
      </c>
      <c r="AI13" s="52">
        <v>600</v>
      </c>
      <c r="AJ13" s="52">
        <v>600</v>
      </c>
      <c r="AK13" s="52">
        <v>560</v>
      </c>
      <c r="AL13" s="52">
        <v>773</v>
      </c>
      <c r="AM13" s="52">
        <v>640</v>
      </c>
      <c r="AN13" s="52">
        <v>523</v>
      </c>
      <c r="AO13" s="52">
        <v>660</v>
      </c>
      <c r="AP13" s="52">
        <v>806</v>
      </c>
      <c r="AQ13" s="52">
        <v>929</v>
      </c>
      <c r="AR13" s="52">
        <v>1125</v>
      </c>
      <c r="AS13" s="52">
        <v>1067</v>
      </c>
      <c r="AT13" s="52">
        <v>934</v>
      </c>
      <c r="AU13" s="52">
        <v>922</v>
      </c>
      <c r="AV13" s="52">
        <v>1109</v>
      </c>
      <c r="AW13" s="52">
        <v>1104</v>
      </c>
      <c r="AX13" s="52">
        <v>975</v>
      </c>
      <c r="AY13" s="52">
        <v>1170</v>
      </c>
      <c r="AZ13" s="52">
        <v>1159</v>
      </c>
      <c r="BA13" s="52">
        <v>947</v>
      </c>
      <c r="BB13" s="52">
        <v>608</v>
      </c>
      <c r="BC13" s="52">
        <v>725</v>
      </c>
      <c r="BD13" s="52">
        <v>674</v>
      </c>
      <c r="BE13" s="52">
        <v>642</v>
      </c>
      <c r="BF13" s="52">
        <v>630</v>
      </c>
      <c r="BG13" s="52">
        <v>660</v>
      </c>
      <c r="BH13" s="52">
        <v>690</v>
      </c>
      <c r="BI13" s="52" t="s">
        <v>41</v>
      </c>
    </row>
    <row r="14" spans="1:61" s="133" customFormat="1" x14ac:dyDescent="0.35">
      <c r="E14" s="224"/>
      <c r="G14" s="52"/>
    </row>
    <row r="15" spans="1:61" s="133" customFormat="1" x14ac:dyDescent="0.35">
      <c r="E15" s="224"/>
      <c r="G15" s="52"/>
    </row>
    <row r="16" spans="1:61" s="133" customFormat="1" x14ac:dyDescent="0.35">
      <c r="B16" s="60" t="s">
        <v>400</v>
      </c>
      <c r="E16" s="224"/>
      <c r="G16" s="52"/>
    </row>
    <row r="17" spans="1:61" s="133" customFormat="1" x14ac:dyDescent="0.35">
      <c r="B17" s="60"/>
      <c r="E17" s="224"/>
      <c r="G17" s="52"/>
    </row>
    <row r="18" spans="1:61" s="94" customFormat="1" x14ac:dyDescent="0.35">
      <c r="A18" s="262" t="s">
        <v>425</v>
      </c>
      <c r="B18" s="262" t="s">
        <v>82</v>
      </c>
      <c r="C18" s="262" t="s">
        <v>128</v>
      </c>
      <c r="D18" s="262"/>
      <c r="E18" s="262" t="s">
        <v>453</v>
      </c>
      <c r="F18" s="262"/>
      <c r="G18" s="52"/>
      <c r="H18" s="262">
        <v>5472</v>
      </c>
      <c r="I18" s="262">
        <v>7593</v>
      </c>
      <c r="J18" s="262">
        <v>7374</v>
      </c>
      <c r="K18" s="262">
        <v>7812</v>
      </c>
      <c r="L18" s="262">
        <v>6893</v>
      </c>
      <c r="M18" s="262">
        <v>8763</v>
      </c>
      <c r="N18" s="262">
        <v>9324</v>
      </c>
      <c r="O18" s="262">
        <v>9474</v>
      </c>
      <c r="P18" s="262">
        <v>11652</v>
      </c>
      <c r="Q18" s="262">
        <v>11671</v>
      </c>
      <c r="R18" s="262">
        <v>12587</v>
      </c>
      <c r="S18" s="262">
        <v>13381</v>
      </c>
      <c r="T18" s="262">
        <v>13538</v>
      </c>
      <c r="U18" s="262">
        <v>13765</v>
      </c>
      <c r="V18" s="262">
        <v>14335</v>
      </c>
      <c r="W18" s="262">
        <v>17141</v>
      </c>
      <c r="X18" s="262">
        <v>13514</v>
      </c>
      <c r="Y18" s="262">
        <v>11553</v>
      </c>
      <c r="Z18" s="262">
        <v>10740</v>
      </c>
      <c r="AA18" s="262">
        <v>8877</v>
      </c>
      <c r="AB18" s="262">
        <v>14226</v>
      </c>
      <c r="AC18" s="262">
        <v>16836</v>
      </c>
      <c r="AD18" s="262">
        <v>22007</v>
      </c>
      <c r="AE18" s="262">
        <v>22744</v>
      </c>
      <c r="AF18" s="262">
        <v>33008</v>
      </c>
      <c r="AG18" s="262">
        <v>45185</v>
      </c>
      <c r="AH18" s="262">
        <v>43502</v>
      </c>
    </row>
    <row r="19" spans="1:61" s="52" customFormat="1" x14ac:dyDescent="0.35">
      <c r="A19" s="52">
        <v>39</v>
      </c>
      <c r="B19" s="52" t="s">
        <v>466</v>
      </c>
      <c r="C19" s="52">
        <v>2907</v>
      </c>
      <c r="D19" s="52" t="s">
        <v>495</v>
      </c>
      <c r="E19" s="52">
        <v>5520</v>
      </c>
      <c r="F19" s="52" t="s">
        <v>82</v>
      </c>
      <c r="G19" s="52" t="s">
        <v>271</v>
      </c>
      <c r="H19" s="52">
        <v>9400</v>
      </c>
      <c r="I19" s="52">
        <v>10100</v>
      </c>
      <c r="J19" s="52">
        <v>10300</v>
      </c>
      <c r="K19" s="52">
        <v>10650</v>
      </c>
      <c r="L19" s="52">
        <v>10800</v>
      </c>
      <c r="M19" s="52">
        <v>10850</v>
      </c>
      <c r="N19" s="52">
        <v>11800</v>
      </c>
      <c r="O19" s="52">
        <v>12750</v>
      </c>
      <c r="P19" s="52">
        <v>13500</v>
      </c>
      <c r="Q19" s="52">
        <v>14250</v>
      </c>
      <c r="R19" s="52">
        <v>14550</v>
      </c>
      <c r="S19" s="52">
        <v>14750</v>
      </c>
      <c r="T19" s="52">
        <v>13850</v>
      </c>
      <c r="U19" s="52">
        <v>14050</v>
      </c>
      <c r="V19" s="52">
        <v>16000</v>
      </c>
      <c r="W19" s="52">
        <v>16500</v>
      </c>
      <c r="X19" s="52">
        <v>17150</v>
      </c>
      <c r="Y19" s="52">
        <v>17700</v>
      </c>
      <c r="Z19" s="52">
        <v>18250</v>
      </c>
      <c r="AA19" s="52">
        <v>20500</v>
      </c>
      <c r="AB19" s="52">
        <v>21750</v>
      </c>
      <c r="AC19" s="52">
        <v>24250</v>
      </c>
      <c r="AD19" s="52">
        <v>26000</v>
      </c>
      <c r="AE19" s="52">
        <v>27900</v>
      </c>
      <c r="AF19" s="52">
        <v>31500</v>
      </c>
      <c r="AG19" s="52">
        <v>27000</v>
      </c>
      <c r="AH19" s="52">
        <v>27450</v>
      </c>
      <c r="AI19" s="52">
        <v>31300</v>
      </c>
      <c r="AJ19" s="52">
        <v>27800</v>
      </c>
      <c r="AK19" s="52">
        <v>31827</v>
      </c>
      <c r="AL19" s="52">
        <v>29619</v>
      </c>
      <c r="AM19" s="52">
        <v>23761</v>
      </c>
      <c r="AN19" s="52">
        <v>22362</v>
      </c>
      <c r="AO19" s="52">
        <v>23535</v>
      </c>
      <c r="AP19" s="52">
        <v>27090</v>
      </c>
      <c r="AQ19" s="52">
        <v>27515</v>
      </c>
      <c r="AR19" s="52">
        <v>27800</v>
      </c>
      <c r="AS19" s="52">
        <v>29241</v>
      </c>
      <c r="AT19" s="52">
        <v>30760</v>
      </c>
      <c r="AU19" s="52">
        <v>24390</v>
      </c>
      <c r="AV19" s="52">
        <v>29384</v>
      </c>
      <c r="AW19" s="52">
        <v>30925</v>
      </c>
      <c r="AX19" s="52">
        <v>31795</v>
      </c>
      <c r="AY19" s="52">
        <v>32503</v>
      </c>
      <c r="AZ19" s="52">
        <v>31990</v>
      </c>
      <c r="BA19" s="52">
        <v>32400</v>
      </c>
      <c r="BB19" s="52">
        <v>31728</v>
      </c>
      <c r="BC19" s="52">
        <v>28059</v>
      </c>
      <c r="BD19" s="52">
        <v>32495</v>
      </c>
      <c r="BE19" s="52">
        <v>36680</v>
      </c>
      <c r="BF19" s="52">
        <v>35750</v>
      </c>
      <c r="BG19" s="52">
        <v>37500</v>
      </c>
      <c r="BH19" s="52">
        <v>38700</v>
      </c>
      <c r="BI19" s="52" t="s">
        <v>41</v>
      </c>
    </row>
    <row r="20" spans="1:61" s="52" customFormat="1" x14ac:dyDescent="0.35">
      <c r="A20" s="52">
        <v>39</v>
      </c>
      <c r="B20" s="52" t="s">
        <v>466</v>
      </c>
      <c r="C20" s="52">
        <v>2815</v>
      </c>
      <c r="D20" s="52" t="s">
        <v>424</v>
      </c>
      <c r="E20" s="52">
        <v>5520</v>
      </c>
      <c r="F20" s="52" t="s">
        <v>82</v>
      </c>
      <c r="G20" s="52" t="s">
        <v>271</v>
      </c>
      <c r="H20" s="52">
        <v>2339</v>
      </c>
      <c r="I20" s="52">
        <v>2538</v>
      </c>
      <c r="J20" s="52">
        <v>2601</v>
      </c>
      <c r="K20" s="52">
        <v>2713</v>
      </c>
      <c r="L20" s="52">
        <v>2764</v>
      </c>
      <c r="M20" s="52">
        <v>2786</v>
      </c>
      <c r="N20" s="52">
        <v>3071</v>
      </c>
      <c r="O20" s="52">
        <v>3357</v>
      </c>
      <c r="P20" s="52">
        <v>3580</v>
      </c>
      <c r="Q20" s="52">
        <v>3805</v>
      </c>
      <c r="R20" s="52">
        <v>3890</v>
      </c>
      <c r="S20" s="52">
        <v>3941</v>
      </c>
      <c r="T20" s="52">
        <v>3699</v>
      </c>
      <c r="U20" s="52">
        <v>3761</v>
      </c>
      <c r="V20" s="52">
        <v>4285</v>
      </c>
      <c r="W20" s="52">
        <v>4414</v>
      </c>
      <c r="X20" s="52">
        <v>4589</v>
      </c>
      <c r="Y20" s="52">
        <v>4735</v>
      </c>
      <c r="Z20" s="52">
        <v>4880</v>
      </c>
      <c r="AA20" s="52">
        <v>5503</v>
      </c>
      <c r="AB20" s="52">
        <v>5843</v>
      </c>
      <c r="AC20" s="52">
        <v>6540</v>
      </c>
      <c r="AD20" s="52">
        <v>7048</v>
      </c>
      <c r="AE20" s="52">
        <v>7594</v>
      </c>
      <c r="AF20" s="52">
        <v>8565</v>
      </c>
      <c r="AG20" s="52">
        <v>7320</v>
      </c>
      <c r="AH20" s="52">
        <v>7447</v>
      </c>
      <c r="AI20" s="52">
        <v>8493</v>
      </c>
      <c r="AJ20" s="52">
        <v>7513</v>
      </c>
      <c r="AK20" s="52">
        <v>8615</v>
      </c>
      <c r="AL20" s="52">
        <v>7831</v>
      </c>
      <c r="AM20" s="52">
        <v>6224</v>
      </c>
      <c r="AN20" s="52">
        <v>5880</v>
      </c>
      <c r="AO20" s="52">
        <v>6129</v>
      </c>
      <c r="AP20" s="52">
        <v>7254</v>
      </c>
      <c r="AQ20" s="52">
        <v>7375</v>
      </c>
      <c r="AR20" s="52">
        <v>7468</v>
      </c>
      <c r="AS20" s="52">
        <v>7844</v>
      </c>
      <c r="AT20" s="52">
        <v>8299</v>
      </c>
      <c r="AU20" s="52">
        <v>6580</v>
      </c>
      <c r="AV20" s="52">
        <v>7925</v>
      </c>
      <c r="AW20" s="52">
        <v>8341</v>
      </c>
      <c r="AX20" s="52">
        <v>8567</v>
      </c>
      <c r="AY20" s="52">
        <v>8751</v>
      </c>
      <c r="AZ20" s="52">
        <v>8542</v>
      </c>
      <c r="BA20" s="52">
        <v>8572</v>
      </c>
      <c r="BB20" s="52">
        <v>8268</v>
      </c>
      <c r="BC20" s="52">
        <v>7130</v>
      </c>
      <c r="BD20" s="52">
        <v>8414</v>
      </c>
      <c r="BE20" s="52">
        <v>9376</v>
      </c>
      <c r="BF20" s="52">
        <v>9155</v>
      </c>
      <c r="BG20" s="52">
        <v>9600</v>
      </c>
      <c r="BH20" s="52">
        <v>9917</v>
      </c>
      <c r="BI20" s="52" t="s">
        <v>494</v>
      </c>
    </row>
    <row r="21" spans="1:61" s="52" customFormat="1" x14ac:dyDescent="0.35"/>
    <row r="22" spans="1:61" s="52" customFormat="1" x14ac:dyDescent="0.35">
      <c r="A22" s="52">
        <v>39</v>
      </c>
      <c r="B22" s="52" t="s">
        <v>466</v>
      </c>
      <c r="C22" s="52">
        <v>2594</v>
      </c>
      <c r="D22" s="52" t="s">
        <v>129</v>
      </c>
      <c r="E22" s="52">
        <v>5520</v>
      </c>
      <c r="F22" s="52" t="s">
        <v>82</v>
      </c>
      <c r="G22" s="52" t="s">
        <v>271</v>
      </c>
      <c r="H22" s="52">
        <v>350</v>
      </c>
      <c r="I22" s="52">
        <v>1250</v>
      </c>
      <c r="J22" s="52">
        <v>1170</v>
      </c>
      <c r="K22" s="52">
        <v>1700</v>
      </c>
      <c r="L22" s="52">
        <v>2050</v>
      </c>
      <c r="M22" s="52">
        <v>1256</v>
      </c>
      <c r="N22" s="52">
        <v>1377</v>
      </c>
      <c r="O22" s="52">
        <v>1618</v>
      </c>
      <c r="P22" s="52">
        <v>2100</v>
      </c>
      <c r="Q22" s="52">
        <v>2593</v>
      </c>
      <c r="R22" s="52">
        <v>3037</v>
      </c>
      <c r="S22" s="52">
        <v>4170</v>
      </c>
      <c r="T22" s="52">
        <v>4250</v>
      </c>
      <c r="U22" s="52">
        <v>5970</v>
      </c>
      <c r="V22" s="52">
        <v>5748</v>
      </c>
      <c r="W22" s="52">
        <v>6600</v>
      </c>
      <c r="X22" s="52">
        <v>8050</v>
      </c>
      <c r="Y22" s="52">
        <v>2050</v>
      </c>
      <c r="Z22" s="52">
        <v>5500</v>
      </c>
      <c r="AA22" s="52">
        <v>6550</v>
      </c>
      <c r="AB22" s="52">
        <v>5000</v>
      </c>
      <c r="AC22" s="52">
        <v>7062</v>
      </c>
      <c r="AD22" s="52">
        <v>4413</v>
      </c>
      <c r="AE22" s="52">
        <v>22690</v>
      </c>
      <c r="AF22" s="52">
        <v>10460</v>
      </c>
      <c r="AG22" s="52">
        <v>13299</v>
      </c>
      <c r="AH22" s="52">
        <v>20590</v>
      </c>
      <c r="AI22" s="52">
        <v>26652</v>
      </c>
      <c r="AJ22" s="52">
        <v>27218</v>
      </c>
      <c r="AK22" s="52">
        <v>23400</v>
      </c>
      <c r="AL22" s="52">
        <v>17650</v>
      </c>
      <c r="AM22" s="52">
        <v>23800</v>
      </c>
      <c r="AN22" s="52">
        <v>18950</v>
      </c>
      <c r="AO22" s="52">
        <v>26400</v>
      </c>
      <c r="AP22" s="52">
        <v>30900</v>
      </c>
      <c r="AQ22" s="52">
        <v>40000</v>
      </c>
      <c r="AR22" s="52">
        <v>52300</v>
      </c>
      <c r="AS22" s="52">
        <v>53800</v>
      </c>
      <c r="AT22" s="52">
        <v>62300</v>
      </c>
      <c r="AU22" s="52">
        <v>59400</v>
      </c>
      <c r="AV22" s="52">
        <v>35800</v>
      </c>
      <c r="AW22" s="52">
        <v>36276</v>
      </c>
      <c r="AX22" s="52">
        <v>34612</v>
      </c>
      <c r="AY22" s="52">
        <v>36929</v>
      </c>
      <c r="AZ22" s="52">
        <v>37929</v>
      </c>
      <c r="BA22" s="52">
        <v>22929</v>
      </c>
      <c r="BB22" s="52">
        <v>24929</v>
      </c>
      <c r="BC22" s="52">
        <v>24929</v>
      </c>
      <c r="BD22" s="52">
        <v>14729</v>
      </c>
      <c r="BE22" s="52">
        <v>9229</v>
      </c>
      <c r="BF22" s="52">
        <v>12529</v>
      </c>
      <c r="BG22" s="52">
        <v>17529</v>
      </c>
      <c r="BH22" s="52">
        <v>20129</v>
      </c>
      <c r="BI22" s="52" t="s">
        <v>494</v>
      </c>
    </row>
    <row r="23" spans="1:61" s="52" customFormat="1" x14ac:dyDescent="0.35">
      <c r="A23" s="52">
        <v>39</v>
      </c>
      <c r="B23" s="52" t="s">
        <v>466</v>
      </c>
      <c r="C23" s="52">
        <v>2597</v>
      </c>
      <c r="D23" s="52" t="s">
        <v>418</v>
      </c>
      <c r="E23" s="52">
        <v>5520</v>
      </c>
      <c r="F23" s="52" t="s">
        <v>82</v>
      </c>
      <c r="G23" s="52" t="s">
        <v>271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52">
        <v>0</v>
      </c>
      <c r="V23" s="52">
        <v>0</v>
      </c>
      <c r="W23" s="52">
        <v>0</v>
      </c>
      <c r="X23" s="52">
        <v>0</v>
      </c>
      <c r="Y23" s="52">
        <v>0</v>
      </c>
      <c r="Z23" s="52">
        <v>0</v>
      </c>
      <c r="AA23" s="52">
        <v>0</v>
      </c>
      <c r="AB23" s="52">
        <v>0</v>
      </c>
      <c r="AC23" s="52">
        <v>0</v>
      </c>
      <c r="AD23" s="52">
        <v>12</v>
      </c>
      <c r="AE23" s="52">
        <v>0</v>
      </c>
      <c r="AF23" s="52">
        <v>0</v>
      </c>
      <c r="AG23" s="52">
        <v>0</v>
      </c>
      <c r="AH23" s="52">
        <v>0</v>
      </c>
      <c r="AI23" s="52">
        <v>0</v>
      </c>
      <c r="AJ23" s="52">
        <v>0</v>
      </c>
      <c r="AK23" s="52">
        <v>0</v>
      </c>
      <c r="AL23" s="52">
        <v>0</v>
      </c>
      <c r="AM23" s="52">
        <v>0</v>
      </c>
      <c r="AN23" s="52">
        <v>0</v>
      </c>
      <c r="AO23" s="52">
        <v>0</v>
      </c>
      <c r="AP23" s="52">
        <v>0</v>
      </c>
      <c r="AQ23" s="52">
        <v>0</v>
      </c>
      <c r="AR23" s="52">
        <v>0</v>
      </c>
      <c r="AS23" s="52">
        <v>0</v>
      </c>
      <c r="AT23" s="52">
        <v>0</v>
      </c>
      <c r="AU23" s="52">
        <v>0</v>
      </c>
      <c r="AV23" s="52">
        <v>0</v>
      </c>
      <c r="AW23" s="52">
        <v>0</v>
      </c>
      <c r="AX23" s="52">
        <v>0</v>
      </c>
      <c r="AY23" s="52">
        <v>0</v>
      </c>
      <c r="AZ23" s="52">
        <v>0</v>
      </c>
      <c r="BA23" s="52">
        <v>0</v>
      </c>
      <c r="BB23" s="52">
        <v>0</v>
      </c>
      <c r="BC23" s="52">
        <v>0</v>
      </c>
      <c r="BD23" s="52">
        <v>0</v>
      </c>
      <c r="BE23" s="52">
        <v>0</v>
      </c>
      <c r="BF23" s="52">
        <v>0</v>
      </c>
      <c r="BG23" s="52">
        <v>0</v>
      </c>
      <c r="BH23" s="52">
        <v>0</v>
      </c>
      <c r="BI23" s="52" t="s">
        <v>494</v>
      </c>
    </row>
    <row r="24" spans="1:61" s="52" customFormat="1" x14ac:dyDescent="0.35">
      <c r="A24" s="52">
        <v>39</v>
      </c>
      <c r="B24" s="52" t="s">
        <v>466</v>
      </c>
      <c r="C24" s="52">
        <v>2591</v>
      </c>
      <c r="D24" s="52" t="s">
        <v>130</v>
      </c>
      <c r="E24" s="52">
        <v>5520</v>
      </c>
      <c r="F24" s="52" t="s">
        <v>82</v>
      </c>
      <c r="G24" s="52" t="s">
        <v>271</v>
      </c>
      <c r="H24" s="52">
        <v>15357</v>
      </c>
      <c r="I24" s="52">
        <v>16017</v>
      </c>
      <c r="J24" s="52">
        <v>14929</v>
      </c>
      <c r="K24" s="52">
        <v>13792</v>
      </c>
      <c r="L24" s="52">
        <v>15984</v>
      </c>
      <c r="M24" s="52">
        <v>13011</v>
      </c>
      <c r="N24" s="52">
        <v>12599</v>
      </c>
      <c r="O24" s="52">
        <v>13488</v>
      </c>
      <c r="P24" s="52">
        <v>12420</v>
      </c>
      <c r="Q24" s="52">
        <v>11368</v>
      </c>
      <c r="R24" s="52">
        <v>10115</v>
      </c>
      <c r="S24" s="52">
        <v>9176</v>
      </c>
      <c r="T24" s="52">
        <v>9358</v>
      </c>
      <c r="U24" s="52">
        <v>10804</v>
      </c>
      <c r="V24" s="52">
        <v>9875</v>
      </c>
      <c r="W24" s="52">
        <v>9550</v>
      </c>
      <c r="X24" s="52">
        <v>11635</v>
      </c>
      <c r="Y24" s="52">
        <v>10502</v>
      </c>
      <c r="Z24" s="52">
        <v>11238</v>
      </c>
      <c r="AA24" s="52">
        <v>11906</v>
      </c>
      <c r="AB24" s="52">
        <v>10921</v>
      </c>
      <c r="AC24" s="52">
        <v>8935</v>
      </c>
      <c r="AD24" s="52">
        <v>9250</v>
      </c>
      <c r="AE24" s="52">
        <v>7847</v>
      </c>
      <c r="AF24" s="52">
        <v>13971</v>
      </c>
      <c r="AG24" s="52">
        <v>12936</v>
      </c>
      <c r="AH24" s="52">
        <v>11533</v>
      </c>
      <c r="AI24" s="52">
        <v>12377</v>
      </c>
      <c r="AJ24" s="52">
        <v>16166</v>
      </c>
      <c r="AK24" s="52">
        <v>15488</v>
      </c>
      <c r="AL24" s="52">
        <v>24667</v>
      </c>
      <c r="AM24" s="52">
        <v>26801</v>
      </c>
      <c r="AN24" s="52">
        <v>29066</v>
      </c>
      <c r="AO24" s="52">
        <v>25467</v>
      </c>
      <c r="AP24" s="52">
        <v>37334</v>
      </c>
      <c r="AQ24" s="52">
        <v>38219</v>
      </c>
      <c r="AR24" s="52">
        <v>44606</v>
      </c>
      <c r="AS24" s="52">
        <v>44269</v>
      </c>
      <c r="AT24" s="52">
        <v>51967</v>
      </c>
      <c r="AU24" s="52">
        <v>29686</v>
      </c>
      <c r="AV24" s="52">
        <v>43755</v>
      </c>
      <c r="AW24" s="52">
        <v>43804</v>
      </c>
      <c r="AX24" s="52">
        <v>43916</v>
      </c>
      <c r="AY24" s="52">
        <v>43764</v>
      </c>
      <c r="AZ24" s="52">
        <v>48297</v>
      </c>
      <c r="BA24" s="52">
        <v>50158</v>
      </c>
      <c r="BB24" s="52">
        <v>45409</v>
      </c>
      <c r="BC24" s="52">
        <v>50265</v>
      </c>
      <c r="BD24" s="52">
        <v>49979</v>
      </c>
      <c r="BE24" s="52">
        <v>54045</v>
      </c>
      <c r="BF24" s="52">
        <v>56312</v>
      </c>
      <c r="BG24" s="52">
        <v>55456</v>
      </c>
      <c r="BH24" s="52">
        <v>51255</v>
      </c>
      <c r="BI24" s="52" t="s">
        <v>494</v>
      </c>
    </row>
    <row r="26" spans="1:61" s="94" customFormat="1" x14ac:dyDescent="0.35">
      <c r="A26" s="94">
        <v>39</v>
      </c>
      <c r="B26" s="94" t="s">
        <v>466</v>
      </c>
      <c r="C26" s="94">
        <v>2600</v>
      </c>
      <c r="D26" s="94" t="s">
        <v>128</v>
      </c>
      <c r="E26" s="94">
        <v>5520</v>
      </c>
      <c r="F26" s="94" t="s">
        <v>82</v>
      </c>
      <c r="G26" s="94" t="s">
        <v>0</v>
      </c>
      <c r="H26" s="94">
        <v>53602</v>
      </c>
      <c r="I26" s="94">
        <v>56593</v>
      </c>
      <c r="J26" s="94">
        <v>57824</v>
      </c>
      <c r="K26" s="94">
        <v>58189</v>
      </c>
      <c r="L26" s="94">
        <v>56632</v>
      </c>
      <c r="M26" s="94">
        <v>59490</v>
      </c>
      <c r="N26" s="94">
        <v>60289</v>
      </c>
      <c r="O26" s="94">
        <v>60053</v>
      </c>
      <c r="P26" s="94">
        <v>60471</v>
      </c>
      <c r="Q26" s="94">
        <v>57539</v>
      </c>
      <c r="R26" s="94">
        <v>56704</v>
      </c>
      <c r="S26" s="94">
        <v>51916</v>
      </c>
      <c r="T26" s="94">
        <v>49538</v>
      </c>
      <c r="U26" s="94">
        <v>53485</v>
      </c>
      <c r="V26" s="94">
        <v>50793</v>
      </c>
      <c r="W26" s="94">
        <v>50566</v>
      </c>
      <c r="X26" s="94">
        <v>48177</v>
      </c>
      <c r="Y26" s="94">
        <v>50565</v>
      </c>
      <c r="Z26" s="94">
        <v>51554</v>
      </c>
      <c r="AA26" s="94">
        <v>52964</v>
      </c>
      <c r="AB26" s="94">
        <v>54783</v>
      </c>
      <c r="AC26" s="94">
        <v>55547</v>
      </c>
      <c r="AD26" s="94">
        <v>50657</v>
      </c>
      <c r="AE26" s="94">
        <v>49204</v>
      </c>
      <c r="AF26" s="94">
        <v>61227</v>
      </c>
      <c r="AG26" s="94">
        <v>57417</v>
      </c>
      <c r="AH26" s="94">
        <v>53161</v>
      </c>
      <c r="AI26" s="94">
        <v>69126</v>
      </c>
      <c r="AJ26" s="94">
        <v>64870</v>
      </c>
      <c r="AK26" s="94">
        <v>60158</v>
      </c>
      <c r="AL26" s="94">
        <v>76747</v>
      </c>
      <c r="AM26" s="94">
        <v>82360</v>
      </c>
      <c r="AN26" s="94">
        <v>68068</v>
      </c>
      <c r="AO26" s="94">
        <v>104749</v>
      </c>
      <c r="AP26" s="94">
        <v>81941</v>
      </c>
      <c r="AQ26" s="94">
        <v>82504</v>
      </c>
      <c r="AR26" s="94">
        <v>88501</v>
      </c>
      <c r="AS26" s="94">
        <v>104990</v>
      </c>
      <c r="AT26" s="94">
        <v>117771</v>
      </c>
      <c r="AU26" s="94">
        <v>96684</v>
      </c>
      <c r="AV26" s="94">
        <v>127033</v>
      </c>
      <c r="AW26" s="94">
        <v>112372</v>
      </c>
      <c r="AX26" s="94">
        <v>159055</v>
      </c>
      <c r="AY26" s="94">
        <v>124219</v>
      </c>
      <c r="AZ26" s="94">
        <v>183213</v>
      </c>
      <c r="BA26" s="94">
        <v>178075</v>
      </c>
      <c r="BB26" s="94">
        <v>223251</v>
      </c>
      <c r="BC26" s="94">
        <v>206577</v>
      </c>
      <c r="BD26" s="94">
        <v>232734</v>
      </c>
      <c r="BE26" s="94">
        <v>233475</v>
      </c>
      <c r="BF26" s="94">
        <v>155002</v>
      </c>
      <c r="BG26" s="94">
        <v>318785</v>
      </c>
      <c r="BH26" s="94">
        <v>264404</v>
      </c>
      <c r="BI26" s="94" t="s">
        <v>494</v>
      </c>
    </row>
  </sheetData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CHA Summary</vt:lpstr>
      <vt:lpstr>definitions</vt:lpstr>
      <vt:lpstr>CHA HANPP -  Wood</vt:lpstr>
      <vt:lpstr>CHA FAO - Data, Forest</vt:lpstr>
      <vt:lpstr>CHA - HANPP, Grazing Total</vt:lpstr>
      <vt:lpstr>CHA - HANPP, Fodder Crops</vt:lpstr>
      <vt:lpstr>CHA - HANPP, Grazing Demand</vt:lpstr>
      <vt:lpstr>CHA - HANPP, Fodder Residue</vt:lpstr>
      <vt:lpstr>CHA FAO - Data, Fodder</vt:lpstr>
      <vt:lpstr>CHA FAO - Data Crops</vt:lpstr>
      <vt:lpstr>CHA FAO - Data, Livestock</vt:lpstr>
      <vt:lpstr>CHA - HANPP, Perm Crops</vt:lpstr>
      <vt:lpstr>CHA FAO - Data, Perm Crops</vt:lpstr>
      <vt:lpstr>CHA HANPP - Harves, Ann Crops</vt:lpstr>
      <vt:lpstr>CHA FAO - Data, Land Use</vt:lpstr>
      <vt:lpstr>CHA - Output, LPJmL NPPo</vt:lpstr>
      <vt:lpstr>cha fao infr</vt:lpstr>
      <vt:lpstr>cha fao land cover</vt:lpstr>
      <vt:lpstr>CHA - HANPP,  Burning</vt:lpstr>
      <vt:lpstr>CHA FAO - Data, Burned Biomass</vt:lpstr>
      <vt:lpstr>cha raw lpjml output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ifitz</dc:creator>
  <cp:lastModifiedBy>ifitz</cp:lastModifiedBy>
  <dcterms:created xsi:type="dcterms:W3CDTF">2021-03-15T17:02:50Z</dcterms:created>
  <dcterms:modified xsi:type="dcterms:W3CDTF">2022-06-14T02:39:04Z</dcterms:modified>
</cp:coreProperties>
</file>